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6.xml" ContentType="application/vnd.openxmlformats-officedocument.drawing+xml"/>
  <Override PartName="/xl/charts/chart2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worksheets/sheet12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chandler/Downloads/"/>
    </mc:Choice>
  </mc:AlternateContent>
  <xr:revisionPtr revIDLastSave="0" documentId="8_{465E9B6F-82A4-A04B-88C1-71E2FC391652}" xr6:coauthVersionLast="47" xr6:coauthVersionMax="47" xr10:uidLastSave="{00000000-0000-0000-0000-000000000000}"/>
  <bookViews>
    <workbookView xWindow="0" yWindow="780" windowWidth="17400" windowHeight="21060" firstSheet="5" activeTab="7" xr2:uid="{5C830260-DE09-4BD7-BA8A-0EAC558D29C3}"/>
  </bookViews>
  <sheets>
    <sheet name="China" sheetId="5" r:id="rId1"/>
    <sheet name="Emerging" sheetId="6" r:id="rId2"/>
    <sheet name="Australia" sheetId="8" r:id="rId3"/>
    <sheet name="US" sheetId="9" r:id="rId4"/>
    <sheet name="Euro" sheetId="10" r:id="rId5"/>
    <sheet name="Japan" sheetId="11" r:id="rId6"/>
    <sheet name="RF" sheetId="23" r:id="rId7"/>
    <sheet name="Portfolio" sheetId="24" r:id="rId8"/>
    <sheet name="COVID Stress Test" sheetId="25" r:id="rId9"/>
    <sheet name="Macro-outlook 27" sheetId="13" r:id="rId10"/>
    <sheet name="FIA" sheetId="16" r:id="rId11"/>
    <sheet name="Slide Charts" sheetId="26" r:id="rId20"/>
  </sheets>
  <externalReferences>
    <externalReference r:id="rId12"/>
  </externalReferences>
  <definedNames>
    <definedName name="_xlnm._FilterDatabase" localSheetId="2" hidden="1">Australia!$L$4:$N$65</definedName>
    <definedName name="_xlnm._FilterDatabase" localSheetId="3" hidden="1">US!$A$4:$C$65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1" i="24" l="1"/>
  <c r="L44" i="24"/>
  <c r="BH22" i="25" l="1"/>
  <c r="BG23" i="25"/>
  <c r="BH13" i="25" s="1"/>
  <c r="BH15" i="25" s="1"/>
  <c r="BH23" i="25"/>
  <c r="BG24" i="25"/>
  <c r="BH24" i="25"/>
  <c r="BG25" i="25"/>
  <c r="BH25" i="25"/>
  <c r="BH18" i="25" s="1"/>
  <c r="BG26" i="25"/>
  <c r="BH26" i="25"/>
  <c r="BG27" i="25"/>
  <c r="BH27" i="25"/>
  <c r="BG28" i="25"/>
  <c r="BH28" i="25"/>
  <c r="BG29" i="25"/>
  <c r="BH29" i="25"/>
  <c r="BG30" i="25"/>
  <c r="BH30" i="25"/>
  <c r="BG31" i="25"/>
  <c r="BH31" i="25"/>
  <c r="BG32" i="25"/>
  <c r="BH32" i="25"/>
  <c r="BG33" i="25"/>
  <c r="BH33" i="25"/>
  <c r="BG34" i="25"/>
  <c r="BH34" i="25"/>
  <c r="BG35" i="25"/>
  <c r="BH35" i="25"/>
  <c r="BG36" i="25"/>
  <c r="BH36" i="25"/>
  <c r="BG37" i="25"/>
  <c r="BH37" i="25"/>
  <c r="BG38" i="25"/>
  <c r="BH38" i="25"/>
  <c r="BG39" i="25"/>
  <c r="BH39" i="25"/>
  <c r="BG40" i="25"/>
  <c r="BH40" i="25"/>
  <c r="BG41" i="25"/>
  <c r="BH41" i="25"/>
  <c r="BG42" i="25"/>
  <c r="BH42" i="25"/>
  <c r="BG43" i="25"/>
  <c r="BH43" i="25"/>
  <c r="BG44" i="25"/>
  <c r="BH44" i="25"/>
  <c r="BG45" i="25"/>
  <c r="BH45" i="25"/>
  <c r="BG46" i="25"/>
  <c r="BH46" i="25"/>
  <c r="BG47" i="25"/>
  <c r="BH47" i="25"/>
  <c r="BG48" i="25"/>
  <c r="BH48" i="25"/>
  <c r="BG49" i="25"/>
  <c r="BH49" i="25"/>
  <c r="BG50" i="25"/>
  <c r="BH50" i="25"/>
  <c r="BG51" i="25"/>
  <c r="BH51" i="25"/>
  <c r="BG52" i="25"/>
  <c r="BH52" i="25"/>
  <c r="BG53" i="25"/>
  <c r="BH53" i="25"/>
  <c r="BG54" i="25"/>
  <c r="BH54" i="25"/>
  <c r="BG55" i="25"/>
  <c r="BH55" i="25"/>
  <c r="BG56" i="25"/>
  <c r="BH56" i="25"/>
  <c r="BG57" i="25"/>
  <c r="BH57" i="25"/>
  <c r="BG58" i="25"/>
  <c r="BH58" i="25"/>
  <c r="BG59" i="25"/>
  <c r="BH59" i="25"/>
  <c r="BG60" i="25"/>
  <c r="BH60" i="25"/>
  <c r="BG61" i="25"/>
  <c r="BH61" i="25"/>
  <c r="BG62" i="25"/>
  <c r="BH62" i="25"/>
  <c r="BG63" i="25"/>
  <c r="BH63" i="25"/>
  <c r="BG64" i="25"/>
  <c r="BH64" i="25"/>
  <c r="BG65" i="25"/>
  <c r="BH65" i="25"/>
  <c r="BG66" i="25"/>
  <c r="BH66" i="25"/>
  <c r="BG67" i="25"/>
  <c r="BH67" i="25"/>
  <c r="BG68" i="25"/>
  <c r="BH68" i="25"/>
  <c r="BG69" i="25"/>
  <c r="BH69" i="25"/>
  <c r="BG70" i="25"/>
  <c r="BH70" i="25"/>
  <c r="BG71" i="25"/>
  <c r="BH71" i="25"/>
  <c r="BG72" i="25"/>
  <c r="BH72" i="25"/>
  <c r="BG73" i="25"/>
  <c r="BH73" i="25"/>
  <c r="BG74" i="25"/>
  <c r="BH74" i="25"/>
  <c r="BG75" i="25"/>
  <c r="BH75" i="25"/>
  <c r="BG76" i="25"/>
  <c r="BH76" i="25"/>
  <c r="BG77" i="25"/>
  <c r="BH77" i="25"/>
  <c r="BG78" i="25"/>
  <c r="BH78" i="25"/>
  <c r="BG79" i="25"/>
  <c r="BH79" i="25"/>
  <c r="BG80" i="25"/>
  <c r="BH80" i="25"/>
  <c r="BG81" i="25"/>
  <c r="BH81" i="25"/>
  <c r="BG82" i="25"/>
  <c r="BH82" i="25"/>
  <c r="BG83" i="25"/>
  <c r="BH83" i="25"/>
  <c r="BG84" i="25"/>
  <c r="BH84" i="25"/>
  <c r="BG85" i="25"/>
  <c r="BH85" i="25"/>
  <c r="BG86" i="25"/>
  <c r="BH86" i="25"/>
  <c r="BG87" i="25"/>
  <c r="BH87" i="25"/>
  <c r="BG88" i="25"/>
  <c r="BH88" i="25"/>
  <c r="BG89" i="25"/>
  <c r="BH89" i="25"/>
  <c r="BG90" i="25"/>
  <c r="BH90" i="25"/>
  <c r="BG91" i="25"/>
  <c r="BH91" i="25"/>
  <c r="BG92" i="25"/>
  <c r="BH92" i="25"/>
  <c r="BG93" i="25"/>
  <c r="BH93" i="25"/>
  <c r="BG94" i="25"/>
  <c r="BH94" i="25"/>
  <c r="BG95" i="25"/>
  <c r="BH95" i="25"/>
  <c r="BG96" i="25"/>
  <c r="BH96" i="25"/>
  <c r="BG97" i="25"/>
  <c r="BH97" i="25"/>
  <c r="BG98" i="25"/>
  <c r="BH98" i="25"/>
  <c r="BG99" i="25"/>
  <c r="BH99" i="25"/>
  <c r="BG100" i="25"/>
  <c r="BH100" i="25"/>
  <c r="BG101" i="25"/>
  <c r="BH101" i="25"/>
  <c r="BG102" i="25"/>
  <c r="BH102" i="25"/>
  <c r="BG103" i="25"/>
  <c r="BH103" i="25"/>
  <c r="BG104" i="25"/>
  <c r="BH104" i="25"/>
  <c r="BG105" i="25"/>
  <c r="BH105" i="25"/>
  <c r="BG106" i="25"/>
  <c r="BH106" i="25"/>
  <c r="BG107" i="25"/>
  <c r="BH107" i="25"/>
  <c r="BG108" i="25"/>
  <c r="BH108" i="25"/>
  <c r="BG109" i="25"/>
  <c r="BH109" i="25"/>
  <c r="BG110" i="25"/>
  <c r="BH110" i="25"/>
  <c r="BG111" i="25"/>
  <c r="BH111" i="25"/>
  <c r="BG112" i="25"/>
  <c r="BH112" i="25"/>
  <c r="BG113" i="25"/>
  <c r="BH113" i="25"/>
  <c r="BG114" i="25"/>
  <c r="BH114" i="25"/>
  <c r="BG115" i="25"/>
  <c r="BH115" i="25"/>
  <c r="BG116" i="25"/>
  <c r="BH116" i="25"/>
  <c r="BG117" i="25"/>
  <c r="BH117" i="25"/>
  <c r="BG118" i="25"/>
  <c r="BH118" i="25"/>
  <c r="BG119" i="25"/>
  <c r="BH119" i="25"/>
  <c r="BG120" i="25"/>
  <c r="BH120" i="25"/>
  <c r="BG121" i="25"/>
  <c r="BH121" i="25"/>
  <c r="BG122" i="25"/>
  <c r="BH122" i="25"/>
  <c r="BG123" i="25"/>
  <c r="BH123" i="25"/>
  <c r="BG124" i="25"/>
  <c r="BH124" i="25"/>
  <c r="BG125" i="25"/>
  <c r="BH125" i="25"/>
  <c r="BG126" i="25"/>
  <c r="BH126" i="25"/>
  <c r="BG127" i="25"/>
  <c r="BH127" i="25"/>
  <c r="BG128" i="25"/>
  <c r="BH128" i="25"/>
  <c r="BG129" i="25"/>
  <c r="BH129" i="25"/>
  <c r="BG130" i="25"/>
  <c r="BH130" i="25"/>
  <c r="BG131" i="25"/>
  <c r="BH131" i="25"/>
  <c r="BG132" i="25"/>
  <c r="BH132" i="25"/>
  <c r="BG133" i="25"/>
  <c r="BH133" i="25"/>
  <c r="BG134" i="25"/>
  <c r="BH134" i="25"/>
  <c r="BG135" i="25"/>
  <c r="BH135" i="25"/>
  <c r="BG136" i="25"/>
  <c r="BH136" i="25"/>
  <c r="BG137" i="25"/>
  <c r="BH137" i="25"/>
  <c r="BG138" i="25"/>
  <c r="BH138" i="25"/>
  <c r="BG139" i="25"/>
  <c r="BH139" i="25"/>
  <c r="BG140" i="25"/>
  <c r="BH140" i="25"/>
  <c r="BG141" i="25"/>
  <c r="BH141" i="25"/>
  <c r="BG142" i="25"/>
  <c r="BH142" i="25"/>
  <c r="BG143" i="25"/>
  <c r="BH143" i="25"/>
  <c r="BG144" i="25"/>
  <c r="BH144" i="25"/>
  <c r="BG145" i="25"/>
  <c r="BH145" i="25"/>
  <c r="BG146" i="25"/>
  <c r="BH146" i="25"/>
  <c r="BG147" i="25"/>
  <c r="BH147" i="25"/>
  <c r="BG148" i="25"/>
  <c r="BH148" i="25"/>
  <c r="BG149" i="25"/>
  <c r="BH149" i="25"/>
  <c r="BG150" i="25"/>
  <c r="BH150" i="25"/>
  <c r="BG151" i="25"/>
  <c r="BH151" i="25"/>
  <c r="BG152" i="25"/>
  <c r="BH152" i="25"/>
  <c r="BG153" i="25"/>
  <c r="BH153" i="25"/>
  <c r="BG154" i="25"/>
  <c r="BH154" i="25"/>
  <c r="BG155" i="25"/>
  <c r="BH155" i="25"/>
  <c r="BG156" i="25"/>
  <c r="BH156" i="25"/>
  <c r="BG157" i="25"/>
  <c r="BH157" i="25"/>
  <c r="BG158" i="25"/>
  <c r="BH158" i="25"/>
  <c r="BG159" i="25"/>
  <c r="BH159" i="25"/>
  <c r="BG160" i="25"/>
  <c r="BH160" i="25"/>
  <c r="BG161" i="25"/>
  <c r="BH161" i="25"/>
  <c r="BG162" i="25"/>
  <c r="BH162" i="25"/>
  <c r="BG163" i="25"/>
  <c r="BH163" i="25"/>
  <c r="BG164" i="25"/>
  <c r="BH164" i="25"/>
  <c r="BG165" i="25"/>
  <c r="BH165" i="25"/>
  <c r="BG166" i="25"/>
  <c r="BH166" i="25"/>
  <c r="BG167" i="25"/>
  <c r="BH167" i="25"/>
  <c r="BG168" i="25"/>
  <c r="BH168" i="25"/>
  <c r="BG169" i="25"/>
  <c r="BH169" i="25"/>
  <c r="BG170" i="25"/>
  <c r="BH170" i="25"/>
  <c r="BG171" i="25"/>
  <c r="BH171" i="25"/>
  <c r="BG172" i="25"/>
  <c r="BH172" i="25"/>
  <c r="BG173" i="25"/>
  <c r="BH173" i="25"/>
  <c r="BG174" i="25"/>
  <c r="BH174" i="25"/>
  <c r="BG175" i="25"/>
  <c r="BH175" i="25"/>
  <c r="BG176" i="25"/>
  <c r="BH176" i="25"/>
  <c r="BG177" i="25"/>
  <c r="BH177" i="25"/>
  <c r="BG178" i="25"/>
  <c r="BH178" i="25"/>
  <c r="BG179" i="25"/>
  <c r="BH179" i="25"/>
  <c r="BG180" i="25"/>
  <c r="BH180" i="25"/>
  <c r="BG181" i="25"/>
  <c r="BH181" i="25"/>
  <c r="BG182" i="25"/>
  <c r="BH182" i="25"/>
  <c r="BG183" i="25"/>
  <c r="BH183" i="25"/>
  <c r="BG184" i="25"/>
  <c r="BH184" i="25"/>
  <c r="BG185" i="25"/>
  <c r="BH185" i="25"/>
  <c r="BG186" i="25"/>
  <c r="BH186" i="25"/>
  <c r="BG187" i="25"/>
  <c r="BH187" i="25"/>
  <c r="BG188" i="25"/>
  <c r="BH188" i="25"/>
  <c r="BG189" i="25"/>
  <c r="BH189" i="25"/>
  <c r="BG190" i="25"/>
  <c r="BH190" i="25"/>
  <c r="BG191" i="25"/>
  <c r="BH191" i="25"/>
  <c r="BG192" i="25"/>
  <c r="BH192" i="25"/>
  <c r="BG193" i="25"/>
  <c r="BH193" i="25"/>
  <c r="BG194" i="25"/>
  <c r="BH194" i="25"/>
  <c r="BG195" i="25"/>
  <c r="BH195" i="25"/>
  <c r="BG196" i="25"/>
  <c r="BH196" i="25"/>
  <c r="BG197" i="25"/>
  <c r="BH197" i="25"/>
  <c r="BG198" i="25"/>
  <c r="BH198" i="25"/>
  <c r="BG199" i="25"/>
  <c r="BH199" i="25"/>
  <c r="BG200" i="25"/>
  <c r="BH200" i="25"/>
  <c r="BG201" i="25"/>
  <c r="BH201" i="25"/>
  <c r="BG202" i="25"/>
  <c r="BH202" i="25"/>
  <c r="BG203" i="25"/>
  <c r="BH203" i="25"/>
  <c r="BG204" i="25"/>
  <c r="BH204" i="25"/>
  <c r="BG205" i="25"/>
  <c r="BH205" i="25"/>
  <c r="BG206" i="25"/>
  <c r="BH206" i="25"/>
  <c r="BG207" i="25"/>
  <c r="BH207" i="25"/>
  <c r="BG208" i="25"/>
  <c r="BH208" i="25"/>
  <c r="BG209" i="25"/>
  <c r="BH209" i="25"/>
  <c r="BG210" i="25"/>
  <c r="BH210" i="25"/>
  <c r="BG211" i="25"/>
  <c r="BH211" i="25"/>
  <c r="BG212" i="25"/>
  <c r="BH212" i="25"/>
  <c r="BG213" i="25"/>
  <c r="BH213" i="25"/>
  <c r="BG214" i="25"/>
  <c r="BH214" i="25"/>
  <c r="BG215" i="25"/>
  <c r="BH215" i="25"/>
  <c r="BG216" i="25"/>
  <c r="BH216" i="25"/>
  <c r="BG217" i="25"/>
  <c r="BH217" i="25"/>
  <c r="BG218" i="25"/>
  <c r="BH218" i="25"/>
  <c r="BG219" i="25"/>
  <c r="BH219" i="25"/>
  <c r="BG220" i="25"/>
  <c r="BH220" i="25"/>
  <c r="BG221" i="25"/>
  <c r="BH221" i="25"/>
  <c r="BG222" i="25"/>
  <c r="BH222" i="25"/>
  <c r="BG223" i="25"/>
  <c r="BH223" i="25"/>
  <c r="BG224" i="25"/>
  <c r="BH224" i="25"/>
  <c r="BG225" i="25"/>
  <c r="BH225" i="25"/>
  <c r="BG226" i="25"/>
  <c r="BH226" i="25"/>
  <c r="BG227" i="25"/>
  <c r="BH227" i="25"/>
  <c r="BG228" i="25"/>
  <c r="BH228" i="25"/>
  <c r="BG229" i="25"/>
  <c r="BH229" i="25"/>
  <c r="BG230" i="25"/>
  <c r="BH230" i="25"/>
  <c r="BG231" i="25"/>
  <c r="BH231" i="25"/>
  <c r="BG232" i="25"/>
  <c r="BH232" i="25"/>
  <c r="BG233" i="25"/>
  <c r="BH233" i="25"/>
  <c r="BG234" i="25"/>
  <c r="BH234" i="25"/>
  <c r="BG235" i="25"/>
  <c r="BH235" i="25"/>
  <c r="BG236" i="25"/>
  <c r="BH236" i="25"/>
  <c r="BG237" i="25"/>
  <c r="BH237" i="25"/>
  <c r="BG238" i="25"/>
  <c r="BH238" i="25"/>
  <c r="BG239" i="25"/>
  <c r="BH239" i="25"/>
  <c r="BG240" i="25"/>
  <c r="BH240" i="25"/>
  <c r="BG241" i="25"/>
  <c r="BH241" i="25"/>
  <c r="BG242" i="25"/>
  <c r="BH242" i="25"/>
  <c r="BG243" i="25"/>
  <c r="BH243" i="25"/>
  <c r="BG244" i="25"/>
  <c r="BH244" i="25"/>
  <c r="BG245" i="25"/>
  <c r="BH245" i="25"/>
  <c r="BG246" i="25"/>
  <c r="BH246" i="25"/>
  <c r="BG247" i="25"/>
  <c r="BH247" i="25"/>
  <c r="BG248" i="25"/>
  <c r="BH248" i="25"/>
  <c r="BG249" i="25"/>
  <c r="BH249" i="25"/>
  <c r="BG250" i="25"/>
  <c r="BH250" i="25"/>
  <c r="BG251" i="25"/>
  <c r="BH251" i="25"/>
  <c r="BG252" i="25"/>
  <c r="BH252" i="25"/>
  <c r="BG253" i="25"/>
  <c r="BH253" i="25"/>
  <c r="BG254" i="25"/>
  <c r="BH254" i="25"/>
  <c r="BG255" i="25"/>
  <c r="BH255" i="25"/>
  <c r="BG256" i="25"/>
  <c r="BH256" i="25"/>
  <c r="BG257" i="25"/>
  <c r="BH257" i="25"/>
  <c r="BG258" i="25"/>
  <c r="BH258" i="25"/>
  <c r="BG259" i="25"/>
  <c r="BH259" i="25"/>
  <c r="BG260" i="25"/>
  <c r="BH260" i="25"/>
  <c r="BG261" i="25"/>
  <c r="BH261" i="25"/>
  <c r="BG262" i="25"/>
  <c r="BH262" i="25"/>
  <c r="BG263" i="25"/>
  <c r="BH263" i="25"/>
  <c r="BG264" i="25"/>
  <c r="BH264" i="25"/>
  <c r="BG265" i="25"/>
  <c r="BH265" i="25"/>
  <c r="BG266" i="25"/>
  <c r="BH266" i="25"/>
  <c r="BG267" i="25"/>
  <c r="BH267" i="25"/>
  <c r="BG268" i="25"/>
  <c r="BH268" i="25"/>
  <c r="BG269" i="25"/>
  <c r="BH269" i="25"/>
  <c r="BG270" i="25"/>
  <c r="BH270" i="25"/>
  <c r="BG271" i="25"/>
  <c r="BH271" i="25"/>
  <c r="BG272" i="25"/>
  <c r="BH272" i="25"/>
  <c r="BG273" i="25"/>
  <c r="BH273" i="25"/>
  <c r="BG274" i="25"/>
  <c r="BH274" i="25"/>
  <c r="BG275" i="25"/>
  <c r="BH275" i="25"/>
  <c r="BG276" i="25"/>
  <c r="BH276" i="25"/>
  <c r="BG277" i="25"/>
  <c r="BH277" i="25"/>
  <c r="BG278" i="25"/>
  <c r="BH278" i="25"/>
  <c r="BG279" i="25"/>
  <c r="BH279" i="25"/>
  <c r="BG280" i="25"/>
  <c r="BH280" i="25"/>
  <c r="BG281" i="25"/>
  <c r="BH281" i="25"/>
  <c r="BG282" i="25"/>
  <c r="BH282" i="25"/>
  <c r="BG283" i="25"/>
  <c r="BH283" i="25"/>
  <c r="BG284" i="25"/>
  <c r="BH284" i="25"/>
  <c r="BG285" i="25"/>
  <c r="BH285" i="25"/>
  <c r="BG286" i="25"/>
  <c r="BH286" i="25"/>
  <c r="BG287" i="25"/>
  <c r="BH287" i="25"/>
  <c r="BG288" i="25"/>
  <c r="BH288" i="25"/>
  <c r="BG289" i="25"/>
  <c r="BH289" i="25"/>
  <c r="BG290" i="25"/>
  <c r="BH290" i="25"/>
  <c r="BG291" i="25"/>
  <c r="BH291" i="25"/>
  <c r="BG292" i="25"/>
  <c r="BH292" i="25"/>
  <c r="BG293" i="25"/>
  <c r="BH293" i="25"/>
  <c r="BG294" i="25"/>
  <c r="BH294" i="25"/>
  <c r="BG295" i="25"/>
  <c r="BH295" i="25"/>
  <c r="BG296" i="25"/>
  <c r="BH296" i="25"/>
  <c r="BG297" i="25"/>
  <c r="BH297" i="25"/>
  <c r="BG298" i="25"/>
  <c r="BH298" i="25"/>
  <c r="BG299" i="25"/>
  <c r="BH299" i="25"/>
  <c r="BG300" i="25"/>
  <c r="BH300" i="25"/>
  <c r="BG301" i="25"/>
  <c r="BH301" i="25"/>
  <c r="BG302" i="25"/>
  <c r="BH302" i="25"/>
  <c r="BG303" i="25"/>
  <c r="BH303" i="25"/>
  <c r="BG304" i="25"/>
  <c r="BH304" i="25"/>
  <c r="BG305" i="25"/>
  <c r="BH305" i="25"/>
  <c r="BG306" i="25"/>
  <c r="BH306" i="25"/>
  <c r="BG307" i="25"/>
  <c r="BH307" i="25"/>
  <c r="BG308" i="25"/>
  <c r="BH308" i="25"/>
  <c r="BG309" i="25"/>
  <c r="BH309" i="25"/>
  <c r="BG310" i="25"/>
  <c r="BH310" i="25"/>
  <c r="BG311" i="25"/>
  <c r="BH311" i="25"/>
  <c r="BG312" i="25"/>
  <c r="BH312" i="25"/>
  <c r="BG313" i="25"/>
  <c r="BH313" i="25"/>
  <c r="BG314" i="25"/>
  <c r="BH314" i="25"/>
  <c r="BG315" i="25"/>
  <c r="BH315" i="25"/>
  <c r="BG316" i="25"/>
  <c r="BH316" i="25"/>
  <c r="BG317" i="25"/>
  <c r="BH317" i="25"/>
  <c r="BG318" i="25"/>
  <c r="BH318" i="25"/>
  <c r="BG319" i="25"/>
  <c r="BH319" i="25"/>
  <c r="BG320" i="25"/>
  <c r="BH320" i="25"/>
  <c r="BG321" i="25"/>
  <c r="BH321" i="25"/>
  <c r="BG322" i="25"/>
  <c r="BH322" i="25"/>
  <c r="BG323" i="25"/>
  <c r="BH323" i="25"/>
  <c r="BG324" i="25"/>
  <c r="BH324" i="25"/>
  <c r="BG325" i="25"/>
  <c r="BH325" i="25"/>
  <c r="BG326" i="25"/>
  <c r="BH326" i="25"/>
  <c r="BG327" i="25"/>
  <c r="BH327" i="25"/>
  <c r="BG328" i="25"/>
  <c r="BH328" i="25"/>
  <c r="BG329" i="25"/>
  <c r="BH329" i="25"/>
  <c r="BG330" i="25"/>
  <c r="BH330" i="25"/>
  <c r="BG331" i="25"/>
  <c r="BH331" i="25"/>
  <c r="BG332" i="25"/>
  <c r="BH332" i="25"/>
  <c r="BG333" i="25"/>
  <c r="BH333" i="25"/>
  <c r="BG334" i="25"/>
  <c r="BH334" i="25"/>
  <c r="BG335" i="25"/>
  <c r="BH335" i="25"/>
  <c r="BG336" i="25"/>
  <c r="BH336" i="25"/>
  <c r="BG337" i="25"/>
  <c r="BH337" i="25"/>
  <c r="BG338" i="25"/>
  <c r="BH338" i="25"/>
  <c r="BG339" i="25"/>
  <c r="BH339" i="25"/>
  <c r="BG340" i="25"/>
  <c r="BH340" i="25"/>
  <c r="BG341" i="25"/>
  <c r="BH341" i="25"/>
  <c r="BG342" i="25"/>
  <c r="BH342" i="25"/>
  <c r="BG343" i="25"/>
  <c r="BH343" i="25"/>
  <c r="BG344" i="25"/>
  <c r="BH344" i="25"/>
  <c r="BG345" i="25"/>
  <c r="BH345" i="25"/>
  <c r="BG346" i="25"/>
  <c r="BH346" i="25"/>
  <c r="BG347" i="25"/>
  <c r="BH347" i="25"/>
  <c r="BG348" i="25"/>
  <c r="BH348" i="25"/>
  <c r="BG349" i="25"/>
  <c r="BH349" i="25"/>
  <c r="BG350" i="25"/>
  <c r="BH350" i="25"/>
  <c r="BG351" i="25"/>
  <c r="BH351" i="25"/>
  <c r="BG352" i="25"/>
  <c r="BH352" i="25"/>
  <c r="BG353" i="25"/>
  <c r="BH353" i="25"/>
  <c r="BG354" i="25"/>
  <c r="BH354" i="25"/>
  <c r="BG355" i="25"/>
  <c r="BH355" i="25"/>
  <c r="BG356" i="25"/>
  <c r="BH356" i="25"/>
  <c r="BG357" i="25"/>
  <c r="BH357" i="25"/>
  <c r="BG358" i="25"/>
  <c r="BH358" i="25"/>
  <c r="BG359" i="25"/>
  <c r="BH359" i="25"/>
  <c r="BG360" i="25"/>
  <c r="BH360" i="25"/>
  <c r="BG361" i="25"/>
  <c r="BH361" i="25"/>
  <c r="BG362" i="25"/>
  <c r="BH362" i="25"/>
  <c r="BG363" i="25"/>
  <c r="BH363" i="25"/>
  <c r="BG364" i="25"/>
  <c r="BH364" i="25"/>
  <c r="BG365" i="25"/>
  <c r="BH365" i="25"/>
  <c r="BG366" i="25"/>
  <c r="BH366" i="25"/>
  <c r="BG367" i="25"/>
  <c r="BH367" i="25"/>
  <c r="BG368" i="25"/>
  <c r="BH368" i="25"/>
  <c r="BG369" i="25"/>
  <c r="BH369" i="25"/>
  <c r="BG370" i="25"/>
  <c r="BH370" i="25"/>
  <c r="BG371" i="25"/>
  <c r="BH371" i="25"/>
  <c r="BG372" i="25"/>
  <c r="BH372" i="25"/>
  <c r="BG373" i="25"/>
  <c r="BH373" i="25"/>
  <c r="BG374" i="25"/>
  <c r="BH374" i="25"/>
  <c r="BG375" i="25"/>
  <c r="BH375" i="25"/>
  <c r="BG376" i="25"/>
  <c r="BH376" i="25"/>
  <c r="BG377" i="25"/>
  <c r="BH377" i="25"/>
  <c r="BG378" i="25"/>
  <c r="BH378" i="25"/>
  <c r="BG379" i="25"/>
  <c r="BH379" i="25"/>
  <c r="BG380" i="25"/>
  <c r="BH380" i="25"/>
  <c r="BG381" i="25"/>
  <c r="BH381" i="25"/>
  <c r="BG382" i="25"/>
  <c r="BH382" i="25"/>
  <c r="BG383" i="25"/>
  <c r="BH383" i="25"/>
  <c r="BG384" i="25"/>
  <c r="BH384" i="25"/>
  <c r="BG385" i="25"/>
  <c r="BH385" i="25"/>
  <c r="BG386" i="25"/>
  <c r="BH386" i="25"/>
  <c r="BG387" i="25"/>
  <c r="BH387" i="25"/>
  <c r="BG388" i="25"/>
  <c r="BH388" i="25"/>
  <c r="BG389" i="25"/>
  <c r="BH389" i="25"/>
  <c r="BG390" i="25"/>
  <c r="BH390" i="25"/>
  <c r="BG391" i="25"/>
  <c r="BH391" i="25"/>
  <c r="BG392" i="25"/>
  <c r="BH392" i="25"/>
  <c r="BG393" i="25"/>
  <c r="BH393" i="25"/>
  <c r="BG394" i="25"/>
  <c r="BH394" i="25"/>
  <c r="BG395" i="25"/>
  <c r="BH395" i="25"/>
  <c r="BG396" i="25"/>
  <c r="BH396" i="25"/>
  <c r="BG397" i="25"/>
  <c r="BH397" i="25"/>
  <c r="BG398" i="25"/>
  <c r="BH398" i="25"/>
  <c r="BG399" i="25"/>
  <c r="BH399" i="25"/>
  <c r="BG400" i="25"/>
  <c r="BH400" i="25"/>
  <c r="BG401" i="25"/>
  <c r="BH401" i="25"/>
  <c r="BG402" i="25"/>
  <c r="BH402" i="25"/>
  <c r="BG403" i="25"/>
  <c r="BH403" i="25"/>
  <c r="BG404" i="25"/>
  <c r="BH404" i="25"/>
  <c r="BG405" i="25"/>
  <c r="BH405" i="25"/>
  <c r="BG406" i="25"/>
  <c r="BH406" i="25"/>
  <c r="BG407" i="25"/>
  <c r="BH407" i="25"/>
  <c r="BG408" i="25"/>
  <c r="BH408" i="25"/>
  <c r="BG409" i="25"/>
  <c r="BH409" i="25"/>
  <c r="BG410" i="25"/>
  <c r="BH410" i="25"/>
  <c r="BG411" i="25"/>
  <c r="BH411" i="25"/>
  <c r="BG412" i="25"/>
  <c r="BH412" i="25"/>
  <c r="BG413" i="25"/>
  <c r="BH413" i="25"/>
  <c r="BG414" i="25"/>
  <c r="BH414" i="25"/>
  <c r="BG415" i="25"/>
  <c r="BH415" i="25"/>
  <c r="BG416" i="25"/>
  <c r="BH416" i="25"/>
  <c r="BG417" i="25"/>
  <c r="BH417" i="25"/>
  <c r="BG418" i="25"/>
  <c r="BH418" i="25"/>
  <c r="BG419" i="25"/>
  <c r="BH419" i="25"/>
  <c r="BG420" i="25"/>
  <c r="BH420" i="25"/>
  <c r="BG421" i="25"/>
  <c r="BH421" i="25"/>
  <c r="BG422" i="25"/>
  <c r="BH422" i="25"/>
  <c r="BG423" i="25"/>
  <c r="BH423" i="25"/>
  <c r="BG424" i="25"/>
  <c r="BH424" i="25"/>
  <c r="BG425" i="25"/>
  <c r="BH425" i="25"/>
  <c r="BG426" i="25"/>
  <c r="BH426" i="25"/>
  <c r="BG427" i="25"/>
  <c r="BH427" i="25"/>
  <c r="BG428" i="25"/>
  <c r="BH428" i="25"/>
  <c r="BG429" i="25"/>
  <c r="BH429" i="25"/>
  <c r="BG430" i="25"/>
  <c r="BH430" i="25"/>
  <c r="BG431" i="25"/>
  <c r="BH431" i="25"/>
  <c r="BG432" i="25"/>
  <c r="BH432" i="25"/>
  <c r="BG433" i="25"/>
  <c r="BH433" i="25"/>
  <c r="BG434" i="25"/>
  <c r="BH434" i="25"/>
  <c r="BG435" i="25"/>
  <c r="BH435" i="25"/>
  <c r="BG436" i="25"/>
  <c r="BH436" i="25"/>
  <c r="BG437" i="25"/>
  <c r="BH437" i="25"/>
  <c r="BG438" i="25"/>
  <c r="BH438" i="25"/>
  <c r="BG439" i="25"/>
  <c r="BH439" i="25"/>
  <c r="BG440" i="25"/>
  <c r="BH440" i="25"/>
  <c r="BG441" i="25"/>
  <c r="BH441" i="25"/>
  <c r="BG442" i="25"/>
  <c r="BH442" i="25"/>
  <c r="BG443" i="25"/>
  <c r="BH443" i="25"/>
  <c r="BG444" i="25"/>
  <c r="BH444" i="25"/>
  <c r="BG445" i="25"/>
  <c r="BH445" i="25"/>
  <c r="BG446" i="25"/>
  <c r="BH446" i="25"/>
  <c r="BG447" i="25"/>
  <c r="BH447" i="25"/>
  <c r="BG448" i="25"/>
  <c r="BH448" i="25"/>
  <c r="BG449" i="25"/>
  <c r="BH449" i="25"/>
  <c r="BG450" i="25"/>
  <c r="BH450" i="25"/>
  <c r="BG451" i="25"/>
  <c r="BH451" i="25"/>
  <c r="BG452" i="25"/>
  <c r="BH452" i="25"/>
  <c r="BG453" i="25"/>
  <c r="BH453" i="25"/>
  <c r="BG454" i="25"/>
  <c r="BH454" i="25"/>
  <c r="BG455" i="25"/>
  <c r="BH455" i="25"/>
  <c r="BG456" i="25"/>
  <c r="BH456" i="25"/>
  <c r="BG457" i="25"/>
  <c r="BH457" i="25"/>
  <c r="BG458" i="25"/>
  <c r="BH458" i="25"/>
  <c r="BG459" i="25"/>
  <c r="BH459" i="25"/>
  <c r="BG460" i="25"/>
  <c r="BH460" i="25"/>
  <c r="BG461" i="25"/>
  <c r="BH461" i="25"/>
  <c r="BG462" i="25"/>
  <c r="BH462" i="25"/>
  <c r="BG463" i="25"/>
  <c r="BH463" i="25"/>
  <c r="BG464" i="25"/>
  <c r="BH464" i="25"/>
  <c r="BG465" i="25"/>
  <c r="BH465" i="25"/>
  <c r="BG466" i="25"/>
  <c r="BH466" i="25"/>
  <c r="BG467" i="25"/>
  <c r="BH467" i="25"/>
  <c r="BG468" i="25"/>
  <c r="BH468" i="25"/>
  <c r="BG469" i="25"/>
  <c r="BH469" i="25"/>
  <c r="BG470" i="25"/>
  <c r="BH470" i="25"/>
  <c r="BG471" i="25"/>
  <c r="BH471" i="25"/>
  <c r="BG472" i="25"/>
  <c r="BH472" i="25"/>
  <c r="BG473" i="25"/>
  <c r="BH473" i="25"/>
  <c r="BG474" i="25"/>
  <c r="BH474" i="25"/>
  <c r="BG475" i="25"/>
  <c r="BH475" i="25"/>
  <c r="BG476" i="25"/>
  <c r="BH476" i="25"/>
  <c r="BG477" i="25"/>
  <c r="BH477" i="25"/>
  <c r="BG478" i="25"/>
  <c r="BH478" i="25"/>
  <c r="BG479" i="25"/>
  <c r="BH479" i="25"/>
  <c r="BG480" i="25"/>
  <c r="BH480" i="25"/>
  <c r="BG481" i="25"/>
  <c r="BH481" i="25"/>
  <c r="BG482" i="25"/>
  <c r="BH482" i="25"/>
  <c r="BG483" i="25"/>
  <c r="BH483" i="25"/>
  <c r="BG484" i="25"/>
  <c r="BH484" i="25"/>
  <c r="BG485" i="25"/>
  <c r="BH485" i="25"/>
  <c r="BG486" i="25"/>
  <c r="BH486" i="25"/>
  <c r="BG487" i="25"/>
  <c r="BH487" i="25"/>
  <c r="BG488" i="25"/>
  <c r="BH488" i="25"/>
  <c r="BG489" i="25"/>
  <c r="BH489" i="25"/>
  <c r="BG490" i="25"/>
  <c r="BH490" i="25"/>
  <c r="BG491" i="25"/>
  <c r="BH491" i="25"/>
  <c r="BG492" i="25"/>
  <c r="BH492" i="25"/>
  <c r="BG493" i="25"/>
  <c r="BH493" i="25"/>
  <c r="BG494" i="25"/>
  <c r="BH494" i="25"/>
  <c r="BG495" i="25"/>
  <c r="BH495" i="25"/>
  <c r="BG496" i="25"/>
  <c r="BH496" i="25"/>
  <c r="BG497" i="25"/>
  <c r="BH497" i="25"/>
  <c r="BG498" i="25"/>
  <c r="BH498" i="25"/>
  <c r="BG499" i="25"/>
  <c r="BH499" i="25"/>
  <c r="BG500" i="25"/>
  <c r="BH500" i="25"/>
  <c r="BG501" i="25"/>
  <c r="BH501" i="25"/>
  <c r="BG502" i="25"/>
  <c r="BH502" i="25"/>
  <c r="BG503" i="25"/>
  <c r="BH503" i="25"/>
  <c r="BG504" i="25"/>
  <c r="BH504" i="25"/>
  <c r="BG505" i="25"/>
  <c r="BH505" i="25"/>
  <c r="BG506" i="25"/>
  <c r="BH506" i="25"/>
  <c r="BG507" i="25"/>
  <c r="BH507" i="25"/>
  <c r="BG508" i="25"/>
  <c r="BH508" i="25"/>
  <c r="BG509" i="25"/>
  <c r="BH509" i="25"/>
  <c r="BG510" i="25"/>
  <c r="BH510" i="25"/>
  <c r="BG511" i="25"/>
  <c r="BH511" i="25"/>
  <c r="BG512" i="25"/>
  <c r="BH512" i="25"/>
  <c r="BG513" i="25"/>
  <c r="BH513" i="25"/>
  <c r="BG514" i="25"/>
  <c r="BH514" i="25"/>
  <c r="BG515" i="25"/>
  <c r="BH515" i="25"/>
  <c r="BG516" i="25"/>
  <c r="BH516" i="25"/>
  <c r="BG517" i="25"/>
  <c r="BH517" i="25"/>
  <c r="BG518" i="25"/>
  <c r="BH518" i="25"/>
  <c r="BG519" i="25"/>
  <c r="BH519" i="25"/>
  <c r="BG520" i="25"/>
  <c r="BH520" i="25"/>
  <c r="BG521" i="25"/>
  <c r="BH521" i="25"/>
  <c r="BG522" i="25"/>
  <c r="BH522" i="25"/>
  <c r="BG523" i="25"/>
  <c r="BH523" i="25"/>
  <c r="BG524" i="25"/>
  <c r="BH524" i="25"/>
  <c r="BG525" i="25"/>
  <c r="BH525" i="25"/>
  <c r="BG526" i="25"/>
  <c r="BH526" i="25"/>
  <c r="BG527" i="25"/>
  <c r="BH527" i="25"/>
  <c r="BG528" i="25"/>
  <c r="BH528" i="25"/>
  <c r="BG529" i="25"/>
  <c r="BH529" i="25"/>
  <c r="BG530" i="25"/>
  <c r="BH530" i="25"/>
  <c r="BH19" i="25" s="1"/>
  <c r="BG531" i="25"/>
  <c r="BH531" i="25"/>
  <c r="BG532" i="25"/>
  <c r="BH532" i="25"/>
  <c r="BG533" i="25"/>
  <c r="BH533" i="25"/>
  <c r="BG534" i="25"/>
  <c r="BH534" i="25"/>
  <c r="BG535" i="25"/>
  <c r="BH535" i="25"/>
  <c r="BG536" i="25"/>
  <c r="BH536" i="25"/>
  <c r="BG537" i="25"/>
  <c r="BH537" i="25"/>
  <c r="BG538" i="25"/>
  <c r="BH538" i="25"/>
  <c r="BG539" i="25"/>
  <c r="BH539" i="25"/>
  <c r="BG540" i="25"/>
  <c r="BH540" i="25"/>
  <c r="BG541" i="25"/>
  <c r="BH541" i="25"/>
  <c r="BG542" i="25"/>
  <c r="BH542" i="25"/>
  <c r="BG543" i="25"/>
  <c r="BH543" i="25"/>
  <c r="BG544" i="25"/>
  <c r="BH544" i="25"/>
  <c r="BG545" i="25"/>
  <c r="BH545" i="25"/>
  <c r="BG546" i="25"/>
  <c r="BH546" i="25"/>
  <c r="BG547" i="25"/>
  <c r="BH547" i="25"/>
  <c r="BG548" i="25"/>
  <c r="BH548" i="25"/>
  <c r="BG549" i="25"/>
  <c r="BH549" i="25"/>
  <c r="BG550" i="25"/>
  <c r="BH550" i="25"/>
  <c r="BG551" i="25"/>
  <c r="BH551" i="25"/>
  <c r="BG552" i="25"/>
  <c r="BH552" i="25"/>
  <c r="BG553" i="25"/>
  <c r="BH553" i="25"/>
  <c r="BG554" i="25"/>
  <c r="BH554" i="25"/>
  <c r="BG555" i="25"/>
  <c r="BH555" i="25"/>
  <c r="BG556" i="25"/>
  <c r="BH556" i="25"/>
  <c r="BG557" i="25"/>
  <c r="BH557" i="25"/>
  <c r="BG558" i="25"/>
  <c r="BH558" i="25"/>
  <c r="BG559" i="25"/>
  <c r="BH559" i="25"/>
  <c r="BG560" i="25"/>
  <c r="BH560" i="25"/>
  <c r="BG561" i="25"/>
  <c r="BH561" i="25"/>
  <c r="BG562" i="25"/>
  <c r="BH562" i="25"/>
  <c r="BG563" i="25"/>
  <c r="BH563" i="25"/>
  <c r="BG564" i="25"/>
  <c r="BH564" i="25"/>
  <c r="BG565" i="25"/>
  <c r="BH565" i="25"/>
  <c r="BG566" i="25"/>
  <c r="BH566" i="25"/>
  <c r="BG567" i="25"/>
  <c r="BH567" i="25"/>
  <c r="BG568" i="25"/>
  <c r="BH568" i="25"/>
  <c r="BG569" i="25"/>
  <c r="BH569" i="25"/>
  <c r="BG570" i="25"/>
  <c r="BH570" i="25"/>
  <c r="BG571" i="25"/>
  <c r="BH571" i="25"/>
  <c r="BG572" i="25"/>
  <c r="BH572" i="25"/>
  <c r="BG573" i="25"/>
  <c r="BH573" i="25"/>
  <c r="BG574" i="25"/>
  <c r="BH574" i="25"/>
  <c r="BG575" i="25"/>
  <c r="BH575" i="25"/>
  <c r="BG576" i="25"/>
  <c r="BH576" i="25"/>
  <c r="BG577" i="25"/>
  <c r="BH577" i="25"/>
  <c r="BG578" i="25"/>
  <c r="BH578" i="25"/>
  <c r="BG579" i="25"/>
  <c r="BH579" i="25"/>
  <c r="BG580" i="25"/>
  <c r="BH580" i="25"/>
  <c r="BG581" i="25"/>
  <c r="BH581" i="25"/>
  <c r="BG582" i="25"/>
  <c r="BH582" i="25"/>
  <c r="BG583" i="25"/>
  <c r="BH583" i="25"/>
  <c r="BG584" i="25"/>
  <c r="BH584" i="25"/>
  <c r="BG585" i="25"/>
  <c r="BH585" i="25"/>
  <c r="BG586" i="25"/>
  <c r="BH586" i="25"/>
  <c r="BG587" i="25"/>
  <c r="BH587" i="25"/>
  <c r="BG588" i="25"/>
  <c r="BH588" i="25"/>
  <c r="BG589" i="25"/>
  <c r="BH589" i="25"/>
  <c r="BG590" i="25"/>
  <c r="BH590" i="25"/>
  <c r="BG591" i="25"/>
  <c r="BH591" i="25"/>
  <c r="BG592" i="25"/>
  <c r="BH592" i="25"/>
  <c r="BG593" i="25"/>
  <c r="BH593" i="25"/>
  <c r="BG594" i="25"/>
  <c r="BH594" i="25"/>
  <c r="BG595" i="25"/>
  <c r="BH595" i="25"/>
  <c r="BG596" i="25"/>
  <c r="BH596" i="25"/>
  <c r="BG597" i="25"/>
  <c r="BH597" i="25"/>
  <c r="BG598" i="25"/>
  <c r="BH598" i="25"/>
  <c r="BG599" i="25"/>
  <c r="BH599" i="25"/>
  <c r="BG600" i="25"/>
  <c r="BH600" i="25"/>
  <c r="BG601" i="25"/>
  <c r="BH601" i="25"/>
  <c r="BG602" i="25"/>
  <c r="BH602" i="25"/>
  <c r="BG603" i="25"/>
  <c r="BH603" i="25"/>
  <c r="BG604" i="25"/>
  <c r="BH604" i="25"/>
  <c r="BG605" i="25"/>
  <c r="BH605" i="25"/>
  <c r="BG606" i="25"/>
  <c r="BH606" i="25"/>
  <c r="BG607" i="25"/>
  <c r="BH607" i="25"/>
  <c r="BG608" i="25"/>
  <c r="BH608" i="25"/>
  <c r="BG609" i="25"/>
  <c r="BH609" i="25"/>
  <c r="BG610" i="25"/>
  <c r="BH610" i="25"/>
  <c r="BG611" i="25"/>
  <c r="BH611" i="25"/>
  <c r="BG612" i="25"/>
  <c r="BH612" i="25"/>
  <c r="BG613" i="25"/>
  <c r="BH613" i="25"/>
  <c r="BG614" i="25"/>
  <c r="BH614" i="25"/>
  <c r="BG615" i="25"/>
  <c r="BH615" i="25"/>
  <c r="BG616" i="25"/>
  <c r="BH616" i="25"/>
  <c r="BG617" i="25"/>
  <c r="BH617" i="25"/>
  <c r="BG618" i="25"/>
  <c r="BH618" i="25"/>
  <c r="BG619" i="25"/>
  <c r="BH619" i="25"/>
  <c r="BG620" i="25"/>
  <c r="BH620" i="25"/>
  <c r="BG621" i="25"/>
  <c r="BH621" i="25"/>
  <c r="BG622" i="25"/>
  <c r="BH622" i="25"/>
  <c r="BG623" i="25"/>
  <c r="BH623" i="25"/>
  <c r="BG624" i="25"/>
  <c r="BH624" i="25"/>
  <c r="BG625" i="25"/>
  <c r="BH625" i="25"/>
  <c r="BG626" i="25"/>
  <c r="BH626" i="25"/>
  <c r="BG627" i="25"/>
  <c r="BH627" i="25"/>
  <c r="BG628" i="25"/>
  <c r="BH628" i="25"/>
  <c r="BG629" i="25"/>
  <c r="BH629" i="25"/>
  <c r="BG630" i="25"/>
  <c r="BH630" i="25"/>
  <c r="BG631" i="25"/>
  <c r="BH631" i="25"/>
  <c r="BG632" i="25"/>
  <c r="BH632" i="25"/>
  <c r="BG633" i="25"/>
  <c r="BH633" i="25"/>
  <c r="BG634" i="25"/>
  <c r="BH634" i="25"/>
  <c r="BG635" i="25"/>
  <c r="BH635" i="25"/>
  <c r="BG636" i="25"/>
  <c r="BH636" i="25"/>
  <c r="BG637" i="25"/>
  <c r="BH637" i="25"/>
  <c r="BG638" i="25"/>
  <c r="BH638" i="25"/>
  <c r="BG639" i="25"/>
  <c r="BH639" i="25"/>
  <c r="BG640" i="25"/>
  <c r="BH640" i="25"/>
  <c r="BG641" i="25"/>
  <c r="BH641" i="25"/>
  <c r="BG642" i="25"/>
  <c r="BH642" i="25"/>
  <c r="BG643" i="25"/>
  <c r="BH643" i="25"/>
  <c r="BG644" i="25"/>
  <c r="BH644" i="25"/>
  <c r="BG645" i="25"/>
  <c r="BH645" i="25"/>
  <c r="BG646" i="25"/>
  <c r="BH646" i="25"/>
  <c r="BG647" i="25"/>
  <c r="BH647" i="25"/>
  <c r="BG648" i="25"/>
  <c r="BH648" i="25"/>
  <c r="BG649" i="25"/>
  <c r="BH649" i="25"/>
  <c r="BG650" i="25"/>
  <c r="BH650" i="25"/>
  <c r="BG651" i="25"/>
  <c r="BH651" i="25"/>
  <c r="BG652" i="25"/>
  <c r="BH652" i="25"/>
  <c r="BG653" i="25"/>
  <c r="BH653" i="25"/>
  <c r="BG654" i="25"/>
  <c r="BH654" i="25"/>
  <c r="BG655" i="25"/>
  <c r="BH655" i="25"/>
  <c r="BG656" i="25"/>
  <c r="BH656" i="25"/>
  <c r="BG657" i="25"/>
  <c r="BH657" i="25"/>
  <c r="BG658" i="25"/>
  <c r="BH658" i="25"/>
  <c r="BG659" i="25"/>
  <c r="BH659" i="25"/>
  <c r="BG660" i="25"/>
  <c r="BH660" i="25"/>
  <c r="BG661" i="25"/>
  <c r="BH661" i="25"/>
  <c r="BG662" i="25"/>
  <c r="BH662" i="25"/>
  <c r="BG663" i="25"/>
  <c r="BH663" i="25"/>
  <c r="BG664" i="25"/>
  <c r="BH664" i="25"/>
  <c r="BG665" i="25"/>
  <c r="BH665" i="25"/>
  <c r="BG666" i="25"/>
  <c r="BH666" i="25"/>
  <c r="BG667" i="25"/>
  <c r="BH667" i="25"/>
  <c r="BG668" i="25"/>
  <c r="BH668" i="25"/>
  <c r="BG669" i="25"/>
  <c r="BH669" i="25"/>
  <c r="BG670" i="25"/>
  <c r="BH670" i="25"/>
  <c r="BG671" i="25"/>
  <c r="BH671" i="25"/>
  <c r="BG672" i="25"/>
  <c r="BH672" i="25"/>
  <c r="BG673" i="25"/>
  <c r="BH673" i="25"/>
  <c r="BG674" i="25"/>
  <c r="BH674" i="25"/>
  <c r="BG675" i="25"/>
  <c r="BH675" i="25"/>
  <c r="BG676" i="25"/>
  <c r="BH676" i="25"/>
  <c r="BG677" i="25"/>
  <c r="BH677" i="25"/>
  <c r="BG678" i="25"/>
  <c r="BH678" i="25"/>
  <c r="BG679" i="25"/>
  <c r="BH679" i="25"/>
  <c r="BG680" i="25"/>
  <c r="BH680" i="25"/>
  <c r="BG681" i="25"/>
  <c r="BH681" i="25"/>
  <c r="BG682" i="25"/>
  <c r="BH682" i="25"/>
  <c r="BG683" i="25"/>
  <c r="BH683" i="25"/>
  <c r="BG684" i="25"/>
  <c r="BH684" i="25"/>
  <c r="BG685" i="25"/>
  <c r="BH685" i="25"/>
  <c r="BG686" i="25"/>
  <c r="BH686" i="25"/>
  <c r="BG687" i="25"/>
  <c r="BH687" i="25"/>
  <c r="BG688" i="25"/>
  <c r="BH688" i="25"/>
  <c r="BG689" i="25"/>
  <c r="BH689" i="25"/>
  <c r="BG690" i="25"/>
  <c r="BH690" i="25"/>
  <c r="BG691" i="25"/>
  <c r="BH691" i="25"/>
  <c r="BG692" i="25"/>
  <c r="BH692" i="25"/>
  <c r="BG693" i="25"/>
  <c r="BH693" i="25"/>
  <c r="BG694" i="25"/>
  <c r="BH694" i="25"/>
  <c r="BG695" i="25"/>
  <c r="BH695" i="25"/>
  <c r="BG696" i="25"/>
  <c r="BH696" i="25"/>
  <c r="BG697" i="25"/>
  <c r="BH697" i="25"/>
  <c r="BG698" i="25"/>
  <c r="BH698" i="25"/>
  <c r="BG699" i="25"/>
  <c r="BH699" i="25"/>
  <c r="BG700" i="25"/>
  <c r="BH700" i="25"/>
  <c r="BG701" i="25"/>
  <c r="BH701" i="25"/>
  <c r="BG702" i="25"/>
  <c r="BH702" i="25"/>
  <c r="BG703" i="25"/>
  <c r="BH703" i="25"/>
  <c r="BG704" i="25"/>
  <c r="BH704" i="25"/>
  <c r="BG705" i="25"/>
  <c r="BH705" i="25"/>
  <c r="BG706" i="25"/>
  <c r="BH706" i="25"/>
  <c r="BG707" i="25"/>
  <c r="BH707" i="25"/>
  <c r="BG708" i="25"/>
  <c r="BH708" i="25"/>
  <c r="BG709" i="25"/>
  <c r="BH709" i="25"/>
  <c r="BG710" i="25"/>
  <c r="BH710" i="25"/>
  <c r="BG711" i="25"/>
  <c r="BH711" i="25"/>
  <c r="BG712" i="25"/>
  <c r="BH712" i="25"/>
  <c r="BG713" i="25"/>
  <c r="BH713" i="25"/>
  <c r="BG714" i="25"/>
  <c r="BH714" i="25"/>
  <c r="BG715" i="25"/>
  <c r="BH715" i="25"/>
  <c r="BG716" i="25"/>
  <c r="BH716" i="25"/>
  <c r="BG717" i="25"/>
  <c r="BH717" i="25"/>
  <c r="BG718" i="25"/>
  <c r="BH718" i="25"/>
  <c r="BG719" i="25"/>
  <c r="BH719" i="25"/>
  <c r="BG720" i="25"/>
  <c r="BH720" i="25"/>
  <c r="BG721" i="25"/>
  <c r="BH721" i="25"/>
  <c r="BG722" i="25"/>
  <c r="BH722" i="25"/>
  <c r="BG723" i="25"/>
  <c r="BH723" i="25"/>
  <c r="BG724" i="25"/>
  <c r="BH724" i="25"/>
  <c r="BG725" i="25"/>
  <c r="BH725" i="25"/>
  <c r="BG726" i="25"/>
  <c r="BH726" i="25"/>
  <c r="BG727" i="25"/>
  <c r="BH727" i="25"/>
  <c r="BG728" i="25"/>
  <c r="BH728" i="25"/>
  <c r="BG729" i="25"/>
  <c r="BH729" i="25"/>
  <c r="BG730" i="25"/>
  <c r="BH730" i="25"/>
  <c r="BG731" i="25"/>
  <c r="BH731" i="25"/>
  <c r="BG732" i="25"/>
  <c r="BH732" i="25"/>
  <c r="BG733" i="25"/>
  <c r="BH733" i="25"/>
  <c r="BG734" i="25"/>
  <c r="BH734" i="25"/>
  <c r="BG735" i="25"/>
  <c r="BH735" i="25"/>
  <c r="BG736" i="25"/>
  <c r="BH736" i="25"/>
  <c r="BG737" i="25"/>
  <c r="BH737" i="25"/>
  <c r="BG738" i="25"/>
  <c r="BH738" i="25"/>
  <c r="BG739" i="25"/>
  <c r="BH739" i="25"/>
  <c r="BG740" i="25"/>
  <c r="BH740" i="25"/>
  <c r="BG741" i="25"/>
  <c r="BH741" i="25"/>
  <c r="BG742" i="25"/>
  <c r="BH742" i="25"/>
  <c r="BG743" i="25"/>
  <c r="BH743" i="25"/>
  <c r="BG744" i="25"/>
  <c r="BH744" i="25"/>
  <c r="BG745" i="25"/>
  <c r="BH745" i="25"/>
  <c r="BG746" i="25"/>
  <c r="BH746" i="25"/>
  <c r="BG747" i="25"/>
  <c r="BH747" i="25"/>
  <c r="BG748" i="25"/>
  <c r="BH748" i="25"/>
  <c r="BG749" i="25"/>
  <c r="BH749" i="25"/>
  <c r="BG750" i="25"/>
  <c r="BH750" i="25"/>
  <c r="BG751" i="25"/>
  <c r="BH751" i="25"/>
  <c r="BG752" i="25"/>
  <c r="BH752" i="25"/>
  <c r="BG753" i="25"/>
  <c r="BH753" i="25"/>
  <c r="BG754" i="25"/>
  <c r="BH754" i="25"/>
  <c r="BG755" i="25"/>
  <c r="BH755" i="25"/>
  <c r="BG756" i="25"/>
  <c r="BH756" i="25"/>
  <c r="BG757" i="25"/>
  <c r="BH757" i="25"/>
  <c r="BG758" i="25"/>
  <c r="BH758" i="25"/>
  <c r="BG759" i="25"/>
  <c r="BH759" i="25"/>
  <c r="BG760" i="25"/>
  <c r="BH760" i="25"/>
  <c r="BG761" i="25"/>
  <c r="BH761" i="25"/>
  <c r="BG762" i="25"/>
  <c r="BH762" i="25"/>
  <c r="BG763" i="25"/>
  <c r="BH763" i="25"/>
  <c r="BG764" i="25"/>
  <c r="BH764" i="25"/>
  <c r="BG765" i="25"/>
  <c r="BH765" i="25"/>
  <c r="BG766" i="25"/>
  <c r="BH766" i="25"/>
  <c r="BG767" i="25"/>
  <c r="BH767" i="25"/>
  <c r="BG768" i="25"/>
  <c r="BH768" i="25"/>
  <c r="BG769" i="25"/>
  <c r="BH769" i="25"/>
  <c r="BG770" i="25"/>
  <c r="BH770" i="25"/>
  <c r="BG771" i="25"/>
  <c r="BH771" i="25"/>
  <c r="BG772" i="25"/>
  <c r="BH772" i="25"/>
  <c r="BG773" i="25"/>
  <c r="BH773" i="25"/>
  <c r="BG774" i="25"/>
  <c r="BH774" i="25"/>
  <c r="BG775" i="25"/>
  <c r="BH775" i="25"/>
  <c r="BG776" i="25"/>
  <c r="BH776" i="25"/>
  <c r="BG777" i="25"/>
  <c r="BH777" i="25"/>
  <c r="BG778" i="25"/>
  <c r="BH778" i="25"/>
  <c r="BG779" i="25"/>
  <c r="BH779" i="25"/>
  <c r="BG780" i="25"/>
  <c r="BH780" i="25"/>
  <c r="BG781" i="25"/>
  <c r="BH781" i="25"/>
  <c r="BG782" i="25"/>
  <c r="BH782" i="25"/>
  <c r="BG783" i="25"/>
  <c r="BH783" i="25"/>
  <c r="BG784" i="25"/>
  <c r="BH784" i="25"/>
  <c r="BG785" i="25"/>
  <c r="BH785" i="25"/>
  <c r="BG786" i="25"/>
  <c r="BH786" i="25"/>
  <c r="BG787" i="25"/>
  <c r="BH787" i="25"/>
  <c r="BG788" i="25"/>
  <c r="BH788" i="25"/>
  <c r="BG789" i="25"/>
  <c r="BH789" i="25"/>
  <c r="BG790" i="25"/>
  <c r="BH790" i="25"/>
  <c r="BG791" i="25"/>
  <c r="BH791" i="25"/>
  <c r="BG792" i="25"/>
  <c r="BH792" i="25"/>
  <c r="BG793" i="25"/>
  <c r="BH793" i="25"/>
  <c r="BG794" i="25"/>
  <c r="BH794" i="25"/>
  <c r="BG795" i="25"/>
  <c r="BH795" i="25"/>
  <c r="BG796" i="25"/>
  <c r="BH796" i="25"/>
  <c r="BG797" i="25"/>
  <c r="BH797" i="25"/>
  <c r="BG798" i="25"/>
  <c r="BH798" i="25"/>
  <c r="BG799" i="25"/>
  <c r="BH799" i="25"/>
  <c r="BG800" i="25"/>
  <c r="BH800" i="25"/>
  <c r="BG801" i="25"/>
  <c r="BH801" i="25"/>
  <c r="BG802" i="25"/>
  <c r="BH802" i="25"/>
  <c r="BG803" i="25"/>
  <c r="BH803" i="25"/>
  <c r="BG804" i="25"/>
  <c r="BH804" i="25"/>
  <c r="BG805" i="25"/>
  <c r="BH805" i="25"/>
  <c r="BG806" i="25"/>
  <c r="BH806" i="25"/>
  <c r="BG807" i="25"/>
  <c r="BH807" i="25"/>
  <c r="BG808" i="25"/>
  <c r="BH808" i="25"/>
  <c r="BG809" i="25"/>
  <c r="BH809" i="25"/>
  <c r="BG810" i="25"/>
  <c r="BH810" i="25"/>
  <c r="BG811" i="25"/>
  <c r="BH811" i="25"/>
  <c r="BG812" i="25"/>
  <c r="BH812" i="25"/>
  <c r="BG813" i="25"/>
  <c r="BH813" i="25"/>
  <c r="BG814" i="25"/>
  <c r="BH814" i="25"/>
  <c r="BG815" i="25"/>
  <c r="BH815" i="25"/>
  <c r="BG816" i="25"/>
  <c r="BH816" i="25"/>
  <c r="BG817" i="25"/>
  <c r="BH817" i="25"/>
  <c r="BG818" i="25"/>
  <c r="BH818" i="25"/>
  <c r="BG819" i="25"/>
  <c r="BH819" i="25"/>
  <c r="BG820" i="25"/>
  <c r="BH820" i="25"/>
  <c r="BG821" i="25"/>
  <c r="BH821" i="25"/>
  <c r="BG822" i="25"/>
  <c r="BH822" i="25"/>
  <c r="BG823" i="25"/>
  <c r="BH823" i="25"/>
  <c r="BG824" i="25"/>
  <c r="BH824" i="25"/>
  <c r="BG825" i="25"/>
  <c r="BH825" i="25"/>
  <c r="BG826" i="25"/>
  <c r="BH826" i="25"/>
  <c r="BG827" i="25"/>
  <c r="BH827" i="25"/>
  <c r="BG828" i="25"/>
  <c r="BH828" i="25"/>
  <c r="BG829" i="25"/>
  <c r="BH829" i="25"/>
  <c r="BG830" i="25"/>
  <c r="BH830" i="25"/>
  <c r="BG831" i="25"/>
  <c r="BH831" i="25"/>
  <c r="BG832" i="25"/>
  <c r="BH832" i="25"/>
  <c r="BG833" i="25"/>
  <c r="BH833" i="25"/>
  <c r="BG834" i="25"/>
  <c r="BH834" i="25"/>
  <c r="BG835" i="25"/>
  <c r="BH835" i="25"/>
  <c r="BG836" i="25"/>
  <c r="BH836" i="25"/>
  <c r="BG837" i="25"/>
  <c r="BH837" i="25"/>
  <c r="BG838" i="25"/>
  <c r="BH838" i="25"/>
  <c r="BG839" i="25"/>
  <c r="BH839" i="25"/>
  <c r="BG840" i="25"/>
  <c r="BH840" i="25"/>
  <c r="BG841" i="25"/>
  <c r="BH841" i="25"/>
  <c r="BG842" i="25"/>
  <c r="BH842" i="25"/>
  <c r="BG843" i="25"/>
  <c r="BH843" i="25"/>
  <c r="BG844" i="25"/>
  <c r="BH844" i="25"/>
  <c r="BG845" i="25"/>
  <c r="BH845" i="25"/>
  <c r="BG846" i="25"/>
  <c r="BH846" i="25"/>
  <c r="BG847" i="25"/>
  <c r="BH847" i="25"/>
  <c r="BG848" i="25"/>
  <c r="BH848" i="25"/>
  <c r="BG849" i="25"/>
  <c r="BH849" i="25"/>
  <c r="BG850" i="25"/>
  <c r="BH850" i="25"/>
  <c r="BG851" i="25"/>
  <c r="BH851" i="25"/>
  <c r="BG852" i="25"/>
  <c r="BH852" i="25"/>
  <c r="BG853" i="25"/>
  <c r="BH853" i="25"/>
  <c r="BG854" i="25"/>
  <c r="BH854" i="25"/>
  <c r="BG855" i="25"/>
  <c r="BH855" i="25"/>
  <c r="BG856" i="25"/>
  <c r="BH856" i="25"/>
  <c r="BG857" i="25"/>
  <c r="BH857" i="25"/>
  <c r="BG858" i="25"/>
  <c r="BH858" i="25"/>
  <c r="BG859" i="25"/>
  <c r="BH859" i="25"/>
  <c r="BG860" i="25"/>
  <c r="BH860" i="25"/>
  <c r="BG861" i="25"/>
  <c r="BH861" i="25"/>
  <c r="BG862" i="25"/>
  <c r="BH862" i="25"/>
  <c r="BG863" i="25"/>
  <c r="BH863" i="25"/>
  <c r="BG864" i="25"/>
  <c r="BH864" i="25"/>
  <c r="BG865" i="25"/>
  <c r="BH865" i="25"/>
  <c r="BG866" i="25"/>
  <c r="BH866" i="25"/>
  <c r="BG867" i="25"/>
  <c r="BH867" i="25"/>
  <c r="BG868" i="25"/>
  <c r="BH868" i="25"/>
  <c r="BG869" i="25"/>
  <c r="BH869" i="25"/>
  <c r="BG870" i="25"/>
  <c r="BH870" i="25"/>
  <c r="BG871" i="25"/>
  <c r="BH871" i="25"/>
  <c r="BG872" i="25"/>
  <c r="BH872" i="25"/>
  <c r="BG873" i="25"/>
  <c r="BH873" i="25"/>
  <c r="BG874" i="25"/>
  <c r="BH874" i="25"/>
  <c r="BG875" i="25"/>
  <c r="BH875" i="25"/>
  <c r="BG876" i="25"/>
  <c r="BH876" i="25"/>
  <c r="BG877" i="25"/>
  <c r="BH877" i="25"/>
  <c r="BG878" i="25"/>
  <c r="BH878" i="25"/>
  <c r="BG879" i="25"/>
  <c r="BH879" i="25"/>
  <c r="BG880" i="25"/>
  <c r="BH880" i="25"/>
  <c r="BG881" i="25"/>
  <c r="BH881" i="25"/>
  <c r="BG882" i="25"/>
  <c r="BH882" i="25"/>
  <c r="BG883" i="25"/>
  <c r="BH883" i="25"/>
  <c r="BG884" i="25"/>
  <c r="BH884" i="25"/>
  <c r="BG885" i="25"/>
  <c r="BH885" i="25"/>
  <c r="BG886" i="25"/>
  <c r="BH886" i="25"/>
  <c r="BG887" i="25"/>
  <c r="BH887" i="25"/>
  <c r="BG888" i="25"/>
  <c r="BH888" i="25"/>
  <c r="BG889" i="25"/>
  <c r="BH889" i="25"/>
  <c r="BG890" i="25"/>
  <c r="BH890" i="25"/>
  <c r="BG891" i="25"/>
  <c r="BH891" i="25"/>
  <c r="BG892" i="25"/>
  <c r="BH892" i="25"/>
  <c r="BG893" i="25"/>
  <c r="BH893" i="25"/>
  <c r="BG894" i="25"/>
  <c r="BH894" i="25"/>
  <c r="BG895" i="25"/>
  <c r="BH895" i="25"/>
  <c r="BG896" i="25"/>
  <c r="BH896" i="25"/>
  <c r="BG897" i="25"/>
  <c r="BH897" i="25"/>
  <c r="BG898" i="25"/>
  <c r="BH898" i="25"/>
  <c r="BG899" i="25"/>
  <c r="BH899" i="25"/>
  <c r="BG900" i="25"/>
  <c r="BH900" i="25"/>
  <c r="BG901" i="25"/>
  <c r="BH901" i="25"/>
  <c r="BG902" i="25"/>
  <c r="BH902" i="25"/>
  <c r="BG903" i="25"/>
  <c r="BH903" i="25"/>
  <c r="BG904" i="25"/>
  <c r="BH904" i="25"/>
  <c r="BG905" i="25"/>
  <c r="BH905" i="25"/>
  <c r="BG906" i="25"/>
  <c r="BH906" i="25"/>
  <c r="BG907" i="25"/>
  <c r="BH907" i="25"/>
  <c r="BG908" i="25"/>
  <c r="BH908" i="25"/>
  <c r="BG909" i="25"/>
  <c r="BH909" i="25"/>
  <c r="BG910" i="25"/>
  <c r="BH910" i="25"/>
  <c r="BG911" i="25"/>
  <c r="BH911" i="25"/>
  <c r="BG912" i="25"/>
  <c r="BH912" i="25"/>
  <c r="BG913" i="25"/>
  <c r="BH913" i="25"/>
  <c r="BG914" i="25"/>
  <c r="BH914" i="25"/>
  <c r="BG915" i="25"/>
  <c r="BH915" i="25"/>
  <c r="BG916" i="25"/>
  <c r="BH916" i="25"/>
  <c r="BG917" i="25"/>
  <c r="BH917" i="25"/>
  <c r="BG918" i="25"/>
  <c r="BH918" i="25"/>
  <c r="BG919" i="25"/>
  <c r="BH919" i="25"/>
  <c r="BG920" i="25"/>
  <c r="BH920" i="25"/>
  <c r="BG921" i="25"/>
  <c r="BH921" i="25"/>
  <c r="BG922" i="25"/>
  <c r="BH922" i="25"/>
  <c r="BG923" i="25"/>
  <c r="BH923" i="25"/>
  <c r="BG924" i="25"/>
  <c r="BH924" i="25"/>
  <c r="BG925" i="25"/>
  <c r="BH925" i="25"/>
  <c r="BG926" i="25"/>
  <c r="BH926" i="25"/>
  <c r="BG927" i="25"/>
  <c r="BH927" i="25"/>
  <c r="BG928" i="25"/>
  <c r="BH928" i="25"/>
  <c r="BG929" i="25"/>
  <c r="BH929" i="25"/>
  <c r="BG930" i="25"/>
  <c r="BH930" i="25"/>
  <c r="BG931" i="25"/>
  <c r="BH931" i="25"/>
  <c r="BG932" i="25"/>
  <c r="BH932" i="25"/>
  <c r="BG933" i="25"/>
  <c r="BH933" i="25"/>
  <c r="BG934" i="25"/>
  <c r="BH934" i="25"/>
  <c r="BG935" i="25"/>
  <c r="BH935" i="25"/>
  <c r="BG936" i="25"/>
  <c r="BH936" i="25"/>
  <c r="BG937" i="25"/>
  <c r="BH937" i="25"/>
  <c r="BG938" i="25"/>
  <c r="BH938" i="25"/>
  <c r="BG939" i="25"/>
  <c r="BH939" i="25"/>
  <c r="BG940" i="25"/>
  <c r="BH940" i="25"/>
  <c r="BG941" i="25"/>
  <c r="BH941" i="25"/>
  <c r="BG942" i="25"/>
  <c r="BH942" i="25"/>
  <c r="BG943" i="25"/>
  <c r="BH943" i="25"/>
  <c r="BG944" i="25"/>
  <c r="BH944" i="25"/>
  <c r="BG945" i="25"/>
  <c r="BH945" i="25"/>
  <c r="BG946" i="25"/>
  <c r="BH946" i="25"/>
  <c r="BG947" i="25"/>
  <c r="BH947" i="25"/>
  <c r="BG948" i="25"/>
  <c r="BH948" i="25"/>
  <c r="BG949" i="25"/>
  <c r="BH949" i="25"/>
  <c r="BG950" i="25"/>
  <c r="BH950" i="25"/>
  <c r="BG951" i="25"/>
  <c r="BH951" i="25"/>
  <c r="BG952" i="25"/>
  <c r="BH952" i="25"/>
  <c r="BG953" i="25"/>
  <c r="BH953" i="25"/>
  <c r="BG954" i="25"/>
  <c r="BH954" i="25"/>
  <c r="BG955" i="25"/>
  <c r="BH955" i="25"/>
  <c r="BG956" i="25"/>
  <c r="BH956" i="25"/>
  <c r="BG957" i="25"/>
  <c r="BH957" i="25"/>
  <c r="BG958" i="25"/>
  <c r="BH958" i="25"/>
  <c r="BG959" i="25"/>
  <c r="BH959" i="25"/>
  <c r="BG960" i="25"/>
  <c r="BH960" i="25"/>
  <c r="BG961" i="25"/>
  <c r="BH961" i="25"/>
  <c r="BG962" i="25"/>
  <c r="BH962" i="25"/>
  <c r="BG963" i="25"/>
  <c r="BH963" i="25"/>
  <c r="BG964" i="25"/>
  <c r="BH964" i="25"/>
  <c r="BG965" i="25"/>
  <c r="BH965" i="25"/>
  <c r="BG966" i="25"/>
  <c r="BH966" i="25"/>
  <c r="BG967" i="25"/>
  <c r="BH967" i="25"/>
  <c r="BG968" i="25"/>
  <c r="BH968" i="25"/>
  <c r="BG969" i="25"/>
  <c r="BH969" i="25"/>
  <c r="BG970" i="25"/>
  <c r="BH970" i="25"/>
  <c r="BG971" i="25"/>
  <c r="BH971" i="25"/>
  <c r="BG972" i="25"/>
  <c r="BH972" i="25"/>
  <c r="BG973" i="25"/>
  <c r="BH973" i="25"/>
  <c r="BG974" i="25"/>
  <c r="BH974" i="25"/>
  <c r="BG975" i="25"/>
  <c r="BH975" i="25"/>
  <c r="BG976" i="25"/>
  <c r="BH976" i="25"/>
  <c r="BG977" i="25"/>
  <c r="BH977" i="25"/>
  <c r="BG978" i="25"/>
  <c r="BH978" i="25"/>
  <c r="BG979" i="25"/>
  <c r="BH979" i="25"/>
  <c r="BG980" i="25"/>
  <c r="BH980" i="25"/>
  <c r="BG981" i="25"/>
  <c r="BH981" i="25"/>
  <c r="BG982" i="25"/>
  <c r="BH982" i="25"/>
  <c r="BG983" i="25"/>
  <c r="BH983" i="25"/>
  <c r="BG984" i="25"/>
  <c r="BH984" i="25"/>
  <c r="BG985" i="25"/>
  <c r="BH985" i="25"/>
  <c r="BG986" i="25"/>
  <c r="BH986" i="25"/>
  <c r="BG987" i="25"/>
  <c r="BH987" i="25"/>
  <c r="BG988" i="25"/>
  <c r="BH988" i="25"/>
  <c r="BG989" i="25"/>
  <c r="BH989" i="25"/>
  <c r="BG990" i="25"/>
  <c r="BH990" i="25"/>
  <c r="BG991" i="25"/>
  <c r="BH991" i="25"/>
  <c r="BG992" i="25"/>
  <c r="BH992" i="25"/>
  <c r="BG993" i="25"/>
  <c r="BH993" i="25"/>
  <c r="BG994" i="25"/>
  <c r="BH994" i="25"/>
  <c r="BG995" i="25"/>
  <c r="BH995" i="25"/>
  <c r="BG996" i="25"/>
  <c r="BH996" i="25"/>
  <c r="BG997" i="25"/>
  <c r="BH997" i="25"/>
  <c r="BG998" i="25"/>
  <c r="BH998" i="25"/>
  <c r="BG999" i="25"/>
  <c r="BH999" i="25"/>
  <c r="BG1000" i="25"/>
  <c r="BH1000" i="25"/>
  <c r="BG1001" i="25"/>
  <c r="BH1001" i="25"/>
  <c r="BG1002" i="25"/>
  <c r="BH1002" i="25"/>
  <c r="BG1003" i="25"/>
  <c r="BH1003" i="25"/>
  <c r="BG1004" i="25"/>
  <c r="BH1004" i="25"/>
  <c r="BG1005" i="25"/>
  <c r="BH1005" i="25"/>
  <c r="BG1006" i="25"/>
  <c r="BH1006" i="25"/>
  <c r="BG1007" i="25"/>
  <c r="BH1007" i="25"/>
  <c r="BG1008" i="25"/>
  <c r="BH1008" i="25"/>
  <c r="BG1009" i="25"/>
  <c r="BH1009" i="25"/>
  <c r="BG1010" i="25"/>
  <c r="BH1010" i="25"/>
  <c r="BG1011" i="25"/>
  <c r="BH1011" i="25"/>
  <c r="BG1012" i="25"/>
  <c r="BH1012" i="25"/>
  <c r="BG1013" i="25"/>
  <c r="BH1013" i="25"/>
  <c r="BG1014" i="25"/>
  <c r="BH1014" i="25"/>
  <c r="BG1015" i="25"/>
  <c r="BH1015" i="25"/>
  <c r="BG1016" i="25"/>
  <c r="BH1016" i="25"/>
  <c r="BG1017" i="25"/>
  <c r="BH1017" i="25"/>
  <c r="BG1018" i="25"/>
  <c r="BH1018" i="25"/>
  <c r="BG1019" i="25"/>
  <c r="BH1019" i="25"/>
  <c r="BG1020" i="25"/>
  <c r="BH1020" i="25"/>
  <c r="BG1021" i="25"/>
  <c r="BH1021" i="25"/>
  <c r="BG1022" i="25"/>
  <c r="BH1022" i="25"/>
  <c r="BG1023" i="25"/>
  <c r="BH1023" i="25"/>
  <c r="BG1024" i="25"/>
  <c r="BH1024" i="25"/>
  <c r="BG1025" i="25"/>
  <c r="BH1025" i="25"/>
  <c r="BG1026" i="25"/>
  <c r="BH1026" i="25"/>
  <c r="BG1027" i="25"/>
  <c r="BH1027" i="25"/>
  <c r="BG1028" i="25"/>
  <c r="BH1028" i="25"/>
  <c r="BG1029" i="25"/>
  <c r="BH1029" i="25"/>
  <c r="BG1030" i="25"/>
  <c r="BH1030" i="25"/>
  <c r="BG1031" i="25"/>
  <c r="BH1031" i="25"/>
  <c r="BG1032" i="25"/>
  <c r="BH1032" i="25"/>
  <c r="BG1033" i="25"/>
  <c r="BH1033" i="25"/>
  <c r="BG1034" i="25"/>
  <c r="BH1034" i="25"/>
  <c r="BG1035" i="25"/>
  <c r="BH1035" i="25"/>
  <c r="BG1036" i="25"/>
  <c r="BH1036" i="25"/>
  <c r="BG1037" i="25"/>
  <c r="BH1037" i="25"/>
  <c r="BG1038" i="25"/>
  <c r="BH1038" i="25"/>
  <c r="BG1039" i="25"/>
  <c r="BH1039" i="25"/>
  <c r="BG1040" i="25"/>
  <c r="BH1040" i="25"/>
  <c r="BG1041" i="25"/>
  <c r="BH1041" i="25"/>
  <c r="BG1042" i="25"/>
  <c r="BH1042" i="25"/>
  <c r="BG1043" i="25"/>
  <c r="BH1043" i="25"/>
  <c r="BG1044" i="25"/>
  <c r="BH1044" i="25"/>
  <c r="BG1045" i="25"/>
  <c r="BH1045" i="25"/>
  <c r="BG1046" i="25"/>
  <c r="BH1046" i="25"/>
  <c r="BG1047" i="25"/>
  <c r="BH1047" i="25"/>
  <c r="BG1048" i="25"/>
  <c r="BH1048" i="25"/>
  <c r="BG1049" i="25"/>
  <c r="BH1049" i="25"/>
  <c r="BG1050" i="25"/>
  <c r="BH1050" i="25"/>
  <c r="BG1051" i="25"/>
  <c r="BH1051" i="25"/>
  <c r="BG1052" i="25"/>
  <c r="BH1052" i="25"/>
  <c r="BG1053" i="25"/>
  <c r="BH1053" i="25"/>
  <c r="BG1054" i="25"/>
  <c r="BH1054" i="25"/>
  <c r="BG1055" i="25"/>
  <c r="BH1055" i="25"/>
  <c r="BG1056" i="25"/>
  <c r="BH1056" i="25"/>
  <c r="BG1057" i="25"/>
  <c r="BH1057" i="25"/>
  <c r="BG1058" i="25"/>
  <c r="BH1058" i="25"/>
  <c r="BG1059" i="25"/>
  <c r="BH1059" i="25"/>
  <c r="BG1060" i="25"/>
  <c r="BH1060" i="25"/>
  <c r="BG1061" i="25"/>
  <c r="BH1061" i="25"/>
  <c r="BG1062" i="25"/>
  <c r="BH1062" i="25"/>
  <c r="BG1063" i="25"/>
  <c r="BH1063" i="25"/>
  <c r="BG1064" i="25"/>
  <c r="BH1064" i="25"/>
  <c r="BG1065" i="25"/>
  <c r="BH1065" i="25"/>
  <c r="BG1066" i="25"/>
  <c r="BH1066" i="25"/>
  <c r="BG1067" i="25"/>
  <c r="BH1067" i="25"/>
  <c r="BG1068" i="25"/>
  <c r="BH1068" i="25"/>
  <c r="BG1069" i="25"/>
  <c r="BH1069" i="25"/>
  <c r="BG1070" i="25"/>
  <c r="BH1070" i="25"/>
  <c r="BG1071" i="25"/>
  <c r="BH1071" i="25"/>
  <c r="BG1072" i="25"/>
  <c r="BH1072" i="25"/>
  <c r="BG1073" i="25"/>
  <c r="BH1073" i="25"/>
  <c r="BG1074" i="25"/>
  <c r="BH1074" i="25"/>
  <c r="BG1075" i="25"/>
  <c r="BH1075" i="25"/>
  <c r="BG1076" i="25"/>
  <c r="BH1076" i="25"/>
  <c r="BG1077" i="25"/>
  <c r="BH1077" i="25"/>
  <c r="BG1078" i="25"/>
  <c r="BH1078" i="25"/>
  <c r="BG1079" i="25"/>
  <c r="BH1079" i="25"/>
  <c r="BG1080" i="25"/>
  <c r="BH1080" i="25"/>
  <c r="BG1081" i="25"/>
  <c r="BH1081" i="25"/>
  <c r="BG1082" i="25"/>
  <c r="BH1082" i="25"/>
  <c r="BG1083" i="25"/>
  <c r="BH1083" i="25"/>
  <c r="BG1084" i="25"/>
  <c r="BH1084" i="25"/>
  <c r="BG1085" i="25"/>
  <c r="BH1085" i="25"/>
  <c r="BG1086" i="25"/>
  <c r="BH1086" i="25"/>
  <c r="BG1087" i="25"/>
  <c r="BH1087" i="25"/>
  <c r="BG1088" i="25"/>
  <c r="BH1088" i="25"/>
  <c r="BG1089" i="25"/>
  <c r="BH1089" i="25"/>
  <c r="BG1090" i="25"/>
  <c r="BH1090" i="25"/>
  <c r="BG1091" i="25"/>
  <c r="BH1091" i="25"/>
  <c r="BG1092" i="25"/>
  <c r="BH1092" i="25"/>
  <c r="BG1093" i="25"/>
  <c r="BH1093" i="25"/>
  <c r="BG1094" i="25"/>
  <c r="BH1094" i="25"/>
  <c r="BG1095" i="25"/>
  <c r="BH1095" i="25"/>
  <c r="BG1096" i="25"/>
  <c r="BH1096" i="25"/>
  <c r="BG1097" i="25"/>
  <c r="BH1097" i="25"/>
  <c r="BG1098" i="25"/>
  <c r="BH1098" i="25"/>
  <c r="BG1099" i="25"/>
  <c r="BH1099" i="25"/>
  <c r="BG1100" i="25"/>
  <c r="BH1100" i="25"/>
  <c r="BG1101" i="25"/>
  <c r="BH1101" i="25"/>
  <c r="BG1102" i="25"/>
  <c r="BH1102" i="25"/>
  <c r="BG1103" i="25"/>
  <c r="BH1103" i="25"/>
  <c r="BG1104" i="25"/>
  <c r="BH1104" i="25"/>
  <c r="BG1105" i="25"/>
  <c r="BH1105" i="25"/>
  <c r="BG1106" i="25"/>
  <c r="BH1106" i="25"/>
  <c r="BG1107" i="25"/>
  <c r="BH1107" i="25"/>
  <c r="BG1108" i="25"/>
  <c r="BH1108" i="25"/>
  <c r="BG1109" i="25"/>
  <c r="BH1109" i="25"/>
  <c r="BG1110" i="25"/>
  <c r="BH1110" i="25"/>
  <c r="BG1111" i="25"/>
  <c r="BH1111" i="25"/>
  <c r="BG1112" i="25"/>
  <c r="BH1112" i="25"/>
  <c r="BG1113" i="25"/>
  <c r="BH1113" i="25"/>
  <c r="BG1114" i="25"/>
  <c r="BH1114" i="25"/>
  <c r="BG1115" i="25"/>
  <c r="BH1115" i="25"/>
  <c r="BG1116" i="25"/>
  <c r="BH1116" i="25"/>
  <c r="BG1117" i="25"/>
  <c r="BH1117" i="25"/>
  <c r="BG1118" i="25"/>
  <c r="BH1118" i="25"/>
  <c r="BG1119" i="25"/>
  <c r="BH1119" i="25"/>
  <c r="BG1120" i="25"/>
  <c r="BH1120" i="25"/>
  <c r="BG1121" i="25"/>
  <c r="BH1121" i="25"/>
  <c r="BG1122" i="25"/>
  <c r="BH1122" i="25"/>
  <c r="BG1123" i="25"/>
  <c r="BH1123" i="25"/>
  <c r="BG1124" i="25"/>
  <c r="BH1124" i="25"/>
  <c r="BG1125" i="25"/>
  <c r="BH1125" i="25"/>
  <c r="BG1126" i="25"/>
  <c r="BH1126" i="25"/>
  <c r="BG1127" i="25"/>
  <c r="BH1127" i="25"/>
  <c r="BG1128" i="25"/>
  <c r="BH1128" i="25"/>
  <c r="BG1129" i="25"/>
  <c r="BH1129" i="25"/>
  <c r="BG1130" i="25"/>
  <c r="BH1130" i="25"/>
  <c r="BG1131" i="25"/>
  <c r="BH1131" i="25"/>
  <c r="BG1132" i="25"/>
  <c r="BH1132" i="25"/>
  <c r="BG1133" i="25"/>
  <c r="BH1133" i="25"/>
  <c r="BG1134" i="25"/>
  <c r="BH1134" i="25"/>
  <c r="BG1135" i="25"/>
  <c r="BH1135" i="25"/>
  <c r="BG1136" i="25"/>
  <c r="BH1136" i="25"/>
  <c r="BG1137" i="25"/>
  <c r="BH1137" i="25"/>
  <c r="BG1138" i="25"/>
  <c r="BH1138" i="25"/>
  <c r="BG1139" i="25"/>
  <c r="BH1139" i="25"/>
  <c r="BG1140" i="25"/>
  <c r="BH1140" i="25"/>
  <c r="BG1141" i="25"/>
  <c r="BH1141" i="25"/>
  <c r="BG1142" i="25"/>
  <c r="BH1142" i="25"/>
  <c r="BG1143" i="25"/>
  <c r="BH1143" i="25"/>
  <c r="BG1144" i="25"/>
  <c r="BH1144" i="25"/>
  <c r="BG1145" i="25"/>
  <c r="BH1145" i="25"/>
  <c r="BG1146" i="25"/>
  <c r="BH1146" i="25"/>
  <c r="BG1147" i="25"/>
  <c r="BH1147" i="25"/>
  <c r="BG1148" i="25"/>
  <c r="BH1148" i="25"/>
  <c r="BG1149" i="25"/>
  <c r="BH1149" i="25"/>
  <c r="BG1150" i="25"/>
  <c r="BH1150" i="25"/>
  <c r="BG1151" i="25"/>
  <c r="BH1151" i="25"/>
  <c r="BG1152" i="25"/>
  <c r="BH1152" i="25"/>
  <c r="BG1153" i="25"/>
  <c r="BH1153" i="25"/>
  <c r="BG1154" i="25"/>
  <c r="BH1154" i="25"/>
  <c r="BG1155" i="25"/>
  <c r="BH1155" i="25"/>
  <c r="BG1156" i="25"/>
  <c r="BH1156" i="25"/>
  <c r="BG1157" i="25"/>
  <c r="BH1157" i="25"/>
  <c r="BG1158" i="25"/>
  <c r="BH1158" i="25"/>
  <c r="BG1159" i="25"/>
  <c r="BH1159" i="25"/>
  <c r="BG1160" i="25"/>
  <c r="BH1160" i="25"/>
  <c r="BG1161" i="25"/>
  <c r="BH1161" i="25"/>
  <c r="BG1162" i="25"/>
  <c r="BH1162" i="25"/>
  <c r="BG1163" i="25"/>
  <c r="BH1163" i="25"/>
  <c r="BG1164" i="25"/>
  <c r="BH1164" i="25"/>
  <c r="BG1165" i="25"/>
  <c r="BH1165" i="25"/>
  <c r="BG1166" i="25"/>
  <c r="BH1166" i="25"/>
  <c r="BG1167" i="25"/>
  <c r="BH1167" i="25"/>
  <c r="BG1168" i="25"/>
  <c r="BH1168" i="25"/>
  <c r="BG1169" i="25"/>
  <c r="BH1169" i="25"/>
  <c r="BG1170" i="25"/>
  <c r="BH1170" i="25"/>
  <c r="BG1171" i="25"/>
  <c r="BH1171" i="25"/>
  <c r="BG1172" i="25"/>
  <c r="BH1172" i="25"/>
  <c r="BG1173" i="25"/>
  <c r="BH1173" i="25"/>
  <c r="BG1174" i="25"/>
  <c r="BH1174" i="25"/>
  <c r="BG1175" i="25"/>
  <c r="BH1175" i="25"/>
  <c r="BG1176" i="25"/>
  <c r="BH1176" i="25"/>
  <c r="BG1177" i="25"/>
  <c r="BH1177" i="25"/>
  <c r="BG1178" i="25"/>
  <c r="BH1178" i="25"/>
  <c r="BG1179" i="25"/>
  <c r="BH1179" i="25"/>
  <c r="BG1180" i="25"/>
  <c r="BH1180" i="25"/>
  <c r="BG1181" i="25"/>
  <c r="BH1181" i="25"/>
  <c r="BG1182" i="25"/>
  <c r="BH1182" i="25"/>
  <c r="BG1183" i="25"/>
  <c r="BH1183" i="25"/>
  <c r="BG1184" i="25"/>
  <c r="BH1184" i="25"/>
  <c r="BG1185" i="25"/>
  <c r="BH1185" i="25"/>
  <c r="BG1186" i="25"/>
  <c r="BH1186" i="25"/>
  <c r="BG1187" i="25"/>
  <c r="BH1187" i="25"/>
  <c r="BG1188" i="25"/>
  <c r="BH1188" i="25"/>
  <c r="BG1189" i="25"/>
  <c r="BH1189" i="25"/>
  <c r="BG1190" i="25"/>
  <c r="BH1190" i="25"/>
  <c r="BG1191" i="25"/>
  <c r="BH1191" i="25"/>
  <c r="BG1192" i="25"/>
  <c r="BH1192" i="25"/>
  <c r="BG1193" i="25"/>
  <c r="BH1193" i="25"/>
  <c r="BG1194" i="25"/>
  <c r="BH1194" i="25"/>
  <c r="BG1195" i="25"/>
  <c r="BH1195" i="25"/>
  <c r="BG1196" i="25"/>
  <c r="BH1196" i="25"/>
  <c r="BG1197" i="25"/>
  <c r="BH1197" i="25"/>
  <c r="BG1198" i="25"/>
  <c r="BH1198" i="25"/>
  <c r="BG1199" i="25"/>
  <c r="BH1199" i="25"/>
  <c r="BG1200" i="25"/>
  <c r="BH1200" i="25"/>
  <c r="BG1201" i="25"/>
  <c r="BH1201" i="25"/>
  <c r="BG1202" i="25"/>
  <c r="BH1202" i="25"/>
  <c r="BG1203" i="25"/>
  <c r="BH1203" i="25"/>
  <c r="BG1204" i="25"/>
  <c r="BH1204" i="25"/>
  <c r="BG1205" i="25"/>
  <c r="BH1205" i="25"/>
  <c r="BG1206" i="25"/>
  <c r="BH1206" i="25"/>
  <c r="BG1207" i="25"/>
  <c r="BH1207" i="25"/>
  <c r="BG1208" i="25"/>
  <c r="BH1208" i="25"/>
  <c r="BG1209" i="25"/>
  <c r="BH1209" i="25"/>
  <c r="BG1210" i="25"/>
  <c r="BH1210" i="25"/>
  <c r="BG1211" i="25"/>
  <c r="BH1211" i="25"/>
  <c r="BG1212" i="25"/>
  <c r="BH1212" i="25"/>
  <c r="BG1213" i="25"/>
  <c r="BH1213" i="25"/>
  <c r="BG1214" i="25"/>
  <c r="BH1214" i="25"/>
  <c r="BG1215" i="25"/>
  <c r="BH1215" i="25"/>
  <c r="BG1216" i="25"/>
  <c r="BH1216" i="25"/>
  <c r="BG1217" i="25"/>
  <c r="BH1217" i="25"/>
  <c r="BG1218" i="25"/>
  <c r="BH1218" i="25"/>
  <c r="BG1219" i="25"/>
  <c r="BH1219" i="25"/>
  <c r="BG1220" i="25"/>
  <c r="BH1220" i="25"/>
  <c r="BG1221" i="25"/>
  <c r="BH1221" i="25"/>
  <c r="BG1222" i="25"/>
  <c r="BH1222" i="25"/>
  <c r="BG1223" i="25"/>
  <c r="BH1223" i="25"/>
  <c r="BG1224" i="25"/>
  <c r="BH1224" i="25"/>
  <c r="BG1225" i="25"/>
  <c r="BH1225" i="25"/>
  <c r="BG1226" i="25"/>
  <c r="BH1226" i="25"/>
  <c r="BG1227" i="25"/>
  <c r="BH1227" i="25"/>
  <c r="BG1228" i="25"/>
  <c r="BH1228" i="25"/>
  <c r="BG1229" i="25"/>
  <c r="BH1229" i="25"/>
  <c r="BG1230" i="25"/>
  <c r="BH1230" i="25"/>
  <c r="BG1231" i="25"/>
  <c r="BH1231" i="25"/>
  <c r="BG1232" i="25"/>
  <c r="BH1232" i="25"/>
  <c r="BG1233" i="25"/>
  <c r="BH1233" i="25"/>
  <c r="BG1234" i="25"/>
  <c r="BH1234" i="25"/>
  <c r="BG1235" i="25"/>
  <c r="BH1235" i="25"/>
  <c r="BG1236" i="25"/>
  <c r="BH1236" i="25"/>
  <c r="BG1237" i="25"/>
  <c r="BH1237" i="25"/>
  <c r="BG1238" i="25"/>
  <c r="BH1238" i="25"/>
  <c r="BG1239" i="25"/>
  <c r="BH1239" i="25"/>
  <c r="BG1240" i="25"/>
  <c r="BH1240" i="25"/>
  <c r="BG1241" i="25"/>
  <c r="BH1241" i="25"/>
  <c r="BG1242" i="25"/>
  <c r="BH1242" i="25"/>
  <c r="BG1243" i="25"/>
  <c r="BH1243" i="25"/>
  <c r="BG1244" i="25"/>
  <c r="BH1244" i="25"/>
  <c r="BG1245" i="25"/>
  <c r="BH1245" i="25"/>
  <c r="BG1246" i="25"/>
  <c r="BH1246" i="25"/>
  <c r="BG1247" i="25"/>
  <c r="BH1247" i="25"/>
  <c r="BG1248" i="25"/>
  <c r="BH1248" i="25"/>
  <c r="BG1249" i="25"/>
  <c r="BH1249" i="25"/>
  <c r="BG1250" i="25"/>
  <c r="BH1250" i="25"/>
  <c r="BG1251" i="25"/>
  <c r="BH1251" i="25"/>
  <c r="BG1252" i="25"/>
  <c r="BH1252" i="25"/>
  <c r="BG1253" i="25"/>
  <c r="BH1253" i="25"/>
  <c r="BG1254" i="25"/>
  <c r="BH1254" i="25"/>
  <c r="BG1255" i="25"/>
  <c r="BH1255" i="25"/>
  <c r="BG1256" i="25"/>
  <c r="BH1256" i="25"/>
  <c r="BG1257" i="25"/>
  <c r="BH1257" i="25"/>
  <c r="BG1258" i="25"/>
  <c r="BH1258" i="25"/>
  <c r="BG1259" i="25"/>
  <c r="BH1259" i="25"/>
  <c r="BG1260" i="25"/>
  <c r="BH1260" i="25"/>
  <c r="BG1261" i="25"/>
  <c r="BH1261" i="25"/>
  <c r="BG1262" i="25"/>
  <c r="BH1262" i="25"/>
  <c r="BG1263" i="25"/>
  <c r="BH1263" i="25"/>
  <c r="BG1264" i="25"/>
  <c r="BH1264" i="25"/>
  <c r="BG1265" i="25"/>
  <c r="BH1265" i="25"/>
  <c r="BG1266" i="25"/>
  <c r="BH1266" i="25"/>
  <c r="BG1267" i="25"/>
  <c r="BH1267" i="25"/>
  <c r="BG1268" i="25"/>
  <c r="BH1268" i="25"/>
  <c r="BG1269" i="25"/>
  <c r="BH1269" i="25"/>
  <c r="BG1270" i="25"/>
  <c r="BH1270" i="25"/>
  <c r="BG1271" i="25"/>
  <c r="BH1271" i="25"/>
  <c r="BG1272" i="25"/>
  <c r="BH1272" i="25"/>
  <c r="BG1273" i="25"/>
  <c r="BH1273" i="25"/>
  <c r="BG1274" i="25"/>
  <c r="BH1274" i="25"/>
  <c r="BG1275" i="25"/>
  <c r="BH1275" i="25"/>
  <c r="BG1276" i="25"/>
  <c r="BH1276" i="25"/>
  <c r="BG1277" i="25"/>
  <c r="BH1277" i="25"/>
  <c r="BG1278" i="25"/>
  <c r="BH1278" i="25"/>
  <c r="BG1279" i="25"/>
  <c r="BH1279" i="25"/>
  <c r="BG1280" i="25"/>
  <c r="BH1280" i="25"/>
  <c r="BG1281" i="25"/>
  <c r="BH1281" i="25"/>
  <c r="BG1282" i="25"/>
  <c r="BH1282" i="25"/>
  <c r="BG1283" i="25"/>
  <c r="BH1283" i="25"/>
  <c r="BG1284" i="25"/>
  <c r="BH1284" i="25"/>
  <c r="BG1285" i="25"/>
  <c r="BH1285" i="25"/>
  <c r="BG1286" i="25"/>
  <c r="BH1286" i="25"/>
  <c r="BG1287" i="25"/>
  <c r="BH1287" i="25"/>
  <c r="BG1288" i="25"/>
  <c r="BH1288" i="25"/>
  <c r="BG1289" i="25"/>
  <c r="BH1289" i="25"/>
  <c r="BG1290" i="25"/>
  <c r="BH1290" i="25"/>
  <c r="BG1291" i="25"/>
  <c r="BH1291" i="25"/>
  <c r="BG1292" i="25"/>
  <c r="BH1292" i="25"/>
  <c r="BG1293" i="25"/>
  <c r="BH1293" i="25"/>
  <c r="BG1294" i="25"/>
  <c r="BH1294" i="25"/>
  <c r="BG1295" i="25"/>
  <c r="BH1295" i="25"/>
  <c r="BG1296" i="25"/>
  <c r="BH1296" i="25"/>
  <c r="BG1297" i="25"/>
  <c r="BH1297" i="25"/>
  <c r="BG1298" i="25"/>
  <c r="BH1298" i="25"/>
  <c r="BG1299" i="25"/>
  <c r="BH1299" i="25"/>
  <c r="BG1300" i="25"/>
  <c r="BH1300" i="25"/>
  <c r="BG1301" i="25"/>
  <c r="BH1301" i="25"/>
  <c r="BG1302" i="25"/>
  <c r="BH1302" i="25"/>
  <c r="BG1303" i="25"/>
  <c r="BH1303" i="25"/>
  <c r="BG1304" i="25"/>
  <c r="BH1304" i="25"/>
  <c r="BG1305" i="25"/>
  <c r="BH1305" i="25"/>
  <c r="BG1306" i="25"/>
  <c r="BH1306" i="25"/>
  <c r="BG1307" i="25"/>
  <c r="BH1307" i="25"/>
  <c r="BG1308" i="25"/>
  <c r="BH1308" i="25"/>
  <c r="BG1309" i="25"/>
  <c r="BH1309" i="25"/>
  <c r="BG1310" i="25"/>
  <c r="BH1310" i="25"/>
  <c r="BG1311" i="25"/>
  <c r="BH1311" i="25"/>
  <c r="BG1312" i="25"/>
  <c r="BH1312" i="25"/>
  <c r="BG1313" i="25"/>
  <c r="BH1313" i="25"/>
  <c r="BG1314" i="25"/>
  <c r="BH1314" i="25"/>
  <c r="BG1315" i="25"/>
  <c r="BH1315" i="25"/>
  <c r="BG1316" i="25"/>
  <c r="BH1316" i="25"/>
  <c r="BG1317" i="25"/>
  <c r="BH1317" i="25"/>
  <c r="BG1318" i="25"/>
  <c r="BH1318" i="25"/>
  <c r="BG1319" i="25"/>
  <c r="BH1319" i="25"/>
  <c r="BG1320" i="25"/>
  <c r="BH1320" i="25"/>
  <c r="BG1321" i="25"/>
  <c r="BH1321" i="25"/>
  <c r="BG1322" i="25"/>
  <c r="BH1322" i="25"/>
  <c r="BG1323" i="25"/>
  <c r="BH1323" i="25"/>
  <c r="BG1324" i="25"/>
  <c r="BH1324" i="25"/>
  <c r="BG1325" i="25"/>
  <c r="BH1325" i="25"/>
  <c r="BG1326" i="25"/>
  <c r="BH1326" i="25"/>
  <c r="BG1327" i="25"/>
  <c r="BH1327" i="25"/>
  <c r="BG1328" i="25"/>
  <c r="BH1328" i="25"/>
  <c r="BG1329" i="25"/>
  <c r="BH1329" i="25"/>
  <c r="BG1330" i="25"/>
  <c r="BH1330" i="25"/>
  <c r="BG1331" i="25"/>
  <c r="BH1331" i="25"/>
  <c r="BG1332" i="25"/>
  <c r="BH1332" i="25"/>
  <c r="BG1333" i="25"/>
  <c r="BH1333" i="25"/>
  <c r="BG1334" i="25"/>
  <c r="BH1334" i="25"/>
  <c r="BG1335" i="25"/>
  <c r="BH1335" i="25"/>
  <c r="BG1336" i="25"/>
  <c r="BH1336" i="25"/>
  <c r="BG1337" i="25"/>
  <c r="BH1337" i="25"/>
  <c r="BG1338" i="25"/>
  <c r="BH1338" i="25"/>
  <c r="BG1339" i="25"/>
  <c r="BH1339" i="25"/>
  <c r="BG1340" i="25"/>
  <c r="BH1340" i="25"/>
  <c r="BG1341" i="25"/>
  <c r="BH1341" i="25"/>
  <c r="BG1342" i="25"/>
  <c r="BH1342" i="25"/>
  <c r="BG1343" i="25"/>
  <c r="BH1343" i="25"/>
  <c r="BG1344" i="25"/>
  <c r="BH1344" i="25"/>
  <c r="BG1345" i="25"/>
  <c r="BH1345" i="25"/>
  <c r="BG1346" i="25"/>
  <c r="BH1346" i="25"/>
  <c r="BG1347" i="25"/>
  <c r="BH1347" i="25"/>
  <c r="BG1348" i="25"/>
  <c r="BH1348" i="25"/>
  <c r="BG1349" i="25"/>
  <c r="BH1349" i="25"/>
  <c r="BG1350" i="25"/>
  <c r="BH1350" i="25"/>
  <c r="BG1351" i="25"/>
  <c r="BH1351" i="25"/>
  <c r="BG1352" i="25"/>
  <c r="BH1352" i="25"/>
  <c r="BG1353" i="25"/>
  <c r="BH1353" i="25"/>
  <c r="BG1354" i="25"/>
  <c r="BH1354" i="25"/>
  <c r="BG1355" i="25"/>
  <c r="BH1355" i="25"/>
  <c r="BG1356" i="25"/>
  <c r="BH1356" i="25"/>
  <c r="BG1357" i="25"/>
  <c r="BH1357" i="25"/>
  <c r="BG1358" i="25"/>
  <c r="BH1358" i="25"/>
  <c r="BG1359" i="25"/>
  <c r="BH1359" i="25"/>
  <c r="BG1360" i="25"/>
  <c r="BH1360" i="25"/>
  <c r="BG1361" i="25"/>
  <c r="BH1361" i="25"/>
  <c r="BG1362" i="25"/>
  <c r="BH1362" i="25"/>
  <c r="BG1363" i="25"/>
  <c r="BH1363" i="25"/>
  <c r="BG1364" i="25"/>
  <c r="BH1364" i="25"/>
  <c r="BG1365" i="25"/>
  <c r="BH1365" i="25"/>
  <c r="BG1366" i="25"/>
  <c r="BH1366" i="25"/>
  <c r="BG1367" i="25"/>
  <c r="BH1367" i="25"/>
  <c r="BG1368" i="25"/>
  <c r="BH1368" i="25"/>
  <c r="BG1369" i="25"/>
  <c r="BH1369" i="25"/>
  <c r="BG1370" i="25"/>
  <c r="BH1370" i="25"/>
  <c r="BG1371" i="25"/>
  <c r="BH1371" i="25"/>
  <c r="BG1372" i="25"/>
  <c r="BH1372" i="25"/>
  <c r="BG1373" i="25"/>
  <c r="BH1373" i="25"/>
  <c r="BG1374" i="25"/>
  <c r="BH1374" i="25"/>
  <c r="BG1375" i="25"/>
  <c r="BH1375" i="25"/>
  <c r="BG1376" i="25"/>
  <c r="BH1376" i="25"/>
  <c r="BG1377" i="25"/>
  <c r="BH1377" i="25"/>
  <c r="BG1378" i="25"/>
  <c r="BH1378" i="25"/>
  <c r="BG1379" i="25"/>
  <c r="BH1379" i="25"/>
  <c r="BG1380" i="25"/>
  <c r="BH1380" i="25"/>
  <c r="BG1381" i="25"/>
  <c r="BH1381" i="25"/>
  <c r="BG1382" i="25"/>
  <c r="BH1382" i="25"/>
  <c r="BG1383" i="25"/>
  <c r="BH1383" i="25"/>
  <c r="BG1384" i="25"/>
  <c r="BH1384" i="25"/>
  <c r="BG1385" i="25"/>
  <c r="BH1385" i="25"/>
  <c r="BG1386" i="25"/>
  <c r="BH1386" i="25"/>
  <c r="BG1387" i="25"/>
  <c r="BH1387" i="25"/>
  <c r="BG1388" i="25"/>
  <c r="BH1388" i="25"/>
  <c r="BG1389" i="25"/>
  <c r="BH1389" i="25"/>
  <c r="BG1390" i="25"/>
  <c r="BH1390" i="25"/>
  <c r="BG1391" i="25"/>
  <c r="BH1391" i="25"/>
  <c r="BG1392" i="25"/>
  <c r="BH1392" i="25"/>
  <c r="BG1393" i="25"/>
  <c r="BH1393" i="25"/>
  <c r="BG1394" i="25"/>
  <c r="BH1394" i="25"/>
  <c r="BG1395" i="25"/>
  <c r="BH1395" i="25"/>
  <c r="BG1396" i="25"/>
  <c r="BH1396" i="25"/>
  <c r="BG1397" i="25"/>
  <c r="BH1397" i="25"/>
  <c r="BG1398" i="25"/>
  <c r="BH1398" i="25"/>
  <c r="BG1399" i="25"/>
  <c r="BH1399" i="25"/>
  <c r="BG1400" i="25"/>
  <c r="BH1400" i="25"/>
  <c r="BG1401" i="25"/>
  <c r="BH1401" i="25"/>
  <c r="BG1402" i="25"/>
  <c r="BH1402" i="25"/>
  <c r="BG1403" i="25"/>
  <c r="BH1403" i="25"/>
  <c r="BG1404" i="25"/>
  <c r="BH1404" i="25"/>
  <c r="BG1405" i="25"/>
  <c r="BH1405" i="25"/>
  <c r="BG1406" i="25"/>
  <c r="BH1406" i="25"/>
  <c r="BG1407" i="25"/>
  <c r="BH1407" i="25"/>
  <c r="BG1408" i="25"/>
  <c r="BH1408" i="25"/>
  <c r="BG1409" i="25"/>
  <c r="BH1409" i="25"/>
  <c r="BG1410" i="25"/>
  <c r="BH1410" i="25"/>
  <c r="BG1411" i="25"/>
  <c r="BH1411" i="25"/>
  <c r="BG1412" i="25"/>
  <c r="BH1412" i="25"/>
  <c r="BG1413" i="25"/>
  <c r="BH1413" i="25"/>
  <c r="BG1414" i="25"/>
  <c r="BH1414" i="25"/>
  <c r="BG1415" i="25"/>
  <c r="BH1415" i="25"/>
  <c r="BG1416" i="25"/>
  <c r="BH1416" i="25"/>
  <c r="BG1417" i="25"/>
  <c r="BH1417" i="25"/>
  <c r="BG1418" i="25"/>
  <c r="BH1418" i="25"/>
  <c r="BG1419" i="25"/>
  <c r="BH1419" i="25"/>
  <c r="BG1420" i="25"/>
  <c r="BH1420" i="25"/>
  <c r="BG1421" i="25"/>
  <c r="BH1421" i="25"/>
  <c r="BG1422" i="25"/>
  <c r="BH1422" i="25"/>
  <c r="BG1423" i="25"/>
  <c r="BH1423" i="25"/>
  <c r="BG1424" i="25"/>
  <c r="BH1424" i="25"/>
  <c r="BG1425" i="25"/>
  <c r="BH1425" i="25"/>
  <c r="BG1426" i="25"/>
  <c r="BH1426" i="25"/>
  <c r="BG1427" i="25"/>
  <c r="BH1427" i="25"/>
  <c r="BG1428" i="25"/>
  <c r="BH1428" i="25"/>
  <c r="BG1429" i="25"/>
  <c r="BH1429" i="25"/>
  <c r="BG1430" i="25"/>
  <c r="BH1430" i="25"/>
  <c r="BG1431" i="25"/>
  <c r="BH1431" i="25"/>
  <c r="BG1432" i="25"/>
  <c r="BH1432" i="25"/>
  <c r="BG1433" i="25"/>
  <c r="BH1433" i="25"/>
  <c r="BG1434" i="25"/>
  <c r="BH1434" i="25"/>
  <c r="BG1435" i="25"/>
  <c r="BH1435" i="25"/>
  <c r="BG1436" i="25"/>
  <c r="BH1436" i="25"/>
  <c r="BG1437" i="25"/>
  <c r="BH1437" i="25"/>
  <c r="BG1438" i="25"/>
  <c r="BH1438" i="25"/>
  <c r="BG1439" i="25"/>
  <c r="BH1439" i="25"/>
  <c r="BG1440" i="25"/>
  <c r="BH1440" i="25"/>
  <c r="BG1441" i="25"/>
  <c r="BH1441" i="25"/>
  <c r="BG1442" i="25"/>
  <c r="BH1442" i="25"/>
  <c r="BG1443" i="25"/>
  <c r="BH1443" i="25"/>
  <c r="BG1444" i="25"/>
  <c r="BH1444" i="25"/>
  <c r="BG1445" i="25"/>
  <c r="BH1445" i="25"/>
  <c r="BG1446" i="25"/>
  <c r="BH1446" i="25"/>
  <c r="BG1447" i="25"/>
  <c r="BH1447" i="25"/>
  <c r="BG1448" i="25"/>
  <c r="BH1448" i="25"/>
  <c r="BG1449" i="25"/>
  <c r="BH1449" i="25"/>
  <c r="BG1450" i="25"/>
  <c r="BH1450" i="25"/>
  <c r="BG1451" i="25"/>
  <c r="BH1451" i="25"/>
  <c r="BG1452" i="25"/>
  <c r="BH1452" i="25"/>
  <c r="BG1453" i="25"/>
  <c r="BH1453" i="25"/>
  <c r="BG1454" i="25"/>
  <c r="BH1454" i="25"/>
  <c r="BG1455" i="25"/>
  <c r="BH1455" i="25"/>
  <c r="BG1456" i="25"/>
  <c r="BH1456" i="25"/>
  <c r="BG1457" i="25"/>
  <c r="BH1457" i="25"/>
  <c r="BG1458" i="25"/>
  <c r="BH1458" i="25"/>
  <c r="BG1459" i="25"/>
  <c r="BH1459" i="25"/>
  <c r="BG1460" i="25"/>
  <c r="BH1460" i="25"/>
  <c r="BG1461" i="25"/>
  <c r="BH1461" i="25"/>
  <c r="BG1462" i="25"/>
  <c r="BH1462" i="25"/>
  <c r="BG1463" i="25"/>
  <c r="BH1463" i="25"/>
  <c r="BG1464" i="25"/>
  <c r="BH1464" i="25"/>
  <c r="BG1465" i="25"/>
  <c r="BH1465" i="25"/>
  <c r="BG1466" i="25"/>
  <c r="BH1466" i="25"/>
  <c r="BG1467" i="25"/>
  <c r="BH1467" i="25"/>
  <c r="BG1468" i="25"/>
  <c r="BH1468" i="25"/>
  <c r="BG1469" i="25"/>
  <c r="BH1469" i="25"/>
  <c r="BG1470" i="25"/>
  <c r="BH1470" i="25"/>
  <c r="BG1471" i="25"/>
  <c r="BH1471" i="25"/>
  <c r="BG1472" i="25"/>
  <c r="BH1472" i="25"/>
  <c r="BG1473" i="25"/>
  <c r="BH1473" i="25"/>
  <c r="BG1474" i="25"/>
  <c r="BH1474" i="25"/>
  <c r="BG1475" i="25"/>
  <c r="BH1475" i="25"/>
  <c r="BG1476" i="25"/>
  <c r="BH1476" i="25"/>
  <c r="BG1477" i="25"/>
  <c r="BH1477" i="25"/>
  <c r="BG1478" i="25"/>
  <c r="BH1478" i="25"/>
  <c r="BG1479" i="25"/>
  <c r="BH1479" i="25"/>
  <c r="BG1480" i="25"/>
  <c r="BH1480" i="25"/>
  <c r="BG1481" i="25"/>
  <c r="BH1481" i="25"/>
  <c r="BG1482" i="25"/>
  <c r="BH1482" i="25"/>
  <c r="BG1483" i="25"/>
  <c r="BH1483" i="25"/>
  <c r="BG1484" i="25"/>
  <c r="BH1484" i="25"/>
  <c r="BG1485" i="25"/>
  <c r="BH1485" i="25"/>
  <c r="BG1486" i="25"/>
  <c r="BH1486" i="25"/>
  <c r="BG1487" i="25"/>
  <c r="BH1487" i="25"/>
  <c r="BG1488" i="25"/>
  <c r="BH1488" i="25"/>
  <c r="BG1489" i="25"/>
  <c r="BH1489" i="25"/>
  <c r="BG1490" i="25"/>
  <c r="BH1490" i="25"/>
  <c r="BG1491" i="25"/>
  <c r="BH1491" i="25"/>
  <c r="BG1492" i="25"/>
  <c r="BH1492" i="25"/>
  <c r="BG1493" i="25"/>
  <c r="BH1493" i="25"/>
  <c r="BG1494" i="25"/>
  <c r="BH1494" i="25"/>
  <c r="BG1495" i="25"/>
  <c r="BH1495" i="25"/>
  <c r="BG1496" i="25"/>
  <c r="BH1496" i="25"/>
  <c r="BG1497" i="25"/>
  <c r="BH1497" i="25"/>
  <c r="BG1498" i="25"/>
  <c r="BH1498" i="25"/>
  <c r="BG1499" i="25"/>
  <c r="BH1499" i="25"/>
  <c r="BG1500" i="25"/>
  <c r="BH1500" i="25"/>
  <c r="BG1501" i="25"/>
  <c r="BH1501" i="25"/>
  <c r="BG1502" i="25"/>
  <c r="BH1502" i="25"/>
  <c r="BG1503" i="25"/>
  <c r="BH1503" i="25"/>
  <c r="BG1504" i="25"/>
  <c r="BH1504" i="25"/>
  <c r="BG1505" i="25"/>
  <c r="BH1505" i="25"/>
  <c r="BG1506" i="25"/>
  <c r="BH1506" i="25"/>
  <c r="BG1507" i="25"/>
  <c r="BH1507" i="25"/>
  <c r="BG1508" i="25"/>
  <c r="BH1508" i="25"/>
  <c r="BG1509" i="25"/>
  <c r="BH1509" i="25"/>
  <c r="BG1510" i="25"/>
  <c r="BH1510" i="25"/>
  <c r="BG1511" i="25"/>
  <c r="BH1511" i="25"/>
  <c r="BG1512" i="25"/>
  <c r="BH1512" i="25"/>
  <c r="BG1513" i="25"/>
  <c r="BH1513" i="25"/>
  <c r="BG1514" i="25"/>
  <c r="BH1514" i="25"/>
  <c r="BG1515" i="25"/>
  <c r="BH1515" i="25"/>
  <c r="BG1516" i="25"/>
  <c r="BH1516" i="25"/>
  <c r="BG1517" i="25"/>
  <c r="BH1517" i="25"/>
  <c r="BG1518" i="25"/>
  <c r="BH1518" i="25"/>
  <c r="BG1519" i="25"/>
  <c r="BH1519" i="25"/>
  <c r="BG1520" i="25"/>
  <c r="BH1520" i="25"/>
  <c r="BG1521" i="25"/>
  <c r="BH1521" i="25"/>
  <c r="BG1522" i="25"/>
  <c r="BH1522" i="25"/>
  <c r="BG1523" i="25"/>
  <c r="BH1523" i="25"/>
  <c r="BG1524" i="25"/>
  <c r="BH1524" i="25"/>
  <c r="BG1525" i="25"/>
  <c r="BH1525" i="25"/>
  <c r="BG1526" i="25"/>
  <c r="BH1526" i="25"/>
  <c r="BG1527" i="25"/>
  <c r="BH1527" i="25"/>
  <c r="BG1528" i="25"/>
  <c r="BH1528" i="25"/>
  <c r="BG1529" i="25"/>
  <c r="BH1529" i="25"/>
  <c r="BG1530" i="25"/>
  <c r="BH1530" i="25"/>
  <c r="BG1531" i="25"/>
  <c r="BH1531" i="25"/>
  <c r="BG1532" i="25"/>
  <c r="BH1532" i="25"/>
  <c r="BG1533" i="25"/>
  <c r="BH1533" i="25"/>
  <c r="BG1534" i="25"/>
  <c r="BH1534" i="25"/>
  <c r="BG1535" i="25"/>
  <c r="BH1535" i="25"/>
  <c r="BG1536" i="25"/>
  <c r="BH1536" i="25"/>
  <c r="BG1537" i="25"/>
  <c r="BH1537" i="25"/>
  <c r="BG1538" i="25"/>
  <c r="BH1538" i="25"/>
  <c r="BG1539" i="25"/>
  <c r="BH1539" i="25"/>
  <c r="T22" i="25"/>
  <c r="X22" i="25"/>
  <c r="AB22" i="25"/>
  <c r="AF22" i="25"/>
  <c r="AJ22" i="25"/>
  <c r="AN22" i="25"/>
  <c r="AR22" i="25"/>
  <c r="AV22" i="25"/>
  <c r="AZ22" i="25"/>
  <c r="BD22" i="25"/>
  <c r="BM22" i="25"/>
  <c r="BQ22" i="25"/>
  <c r="BU22" i="25"/>
  <c r="S23" i="25"/>
  <c r="T23" i="25"/>
  <c r="W23" i="25"/>
  <c r="X23" i="25"/>
  <c r="AA23" i="25"/>
  <c r="AB23" i="25"/>
  <c r="AE23" i="25"/>
  <c r="AF23" i="25"/>
  <c r="AI23" i="25"/>
  <c r="AJ23" i="25"/>
  <c r="AM23" i="25"/>
  <c r="AN23" i="25"/>
  <c r="AQ23" i="25"/>
  <c r="AR23" i="25"/>
  <c r="AU23" i="25"/>
  <c r="AV23" i="25"/>
  <c r="AY23" i="25"/>
  <c r="AZ23" i="25"/>
  <c r="BC23" i="25"/>
  <c r="BD23" i="25"/>
  <c r="S24" i="25"/>
  <c r="T24" i="25"/>
  <c r="W24" i="25"/>
  <c r="X24" i="25"/>
  <c r="AA24" i="25"/>
  <c r="AB24" i="25"/>
  <c r="AE24" i="25"/>
  <c r="AF24" i="25"/>
  <c r="AI24" i="25"/>
  <c r="AJ24" i="25"/>
  <c r="AM24" i="25"/>
  <c r="AN24" i="25"/>
  <c r="AQ24" i="25"/>
  <c r="AR24" i="25"/>
  <c r="AU24" i="25"/>
  <c r="AV24" i="25"/>
  <c r="AY24" i="25"/>
  <c r="AZ24" i="25"/>
  <c r="BC24" i="25"/>
  <c r="BD24" i="25"/>
  <c r="S25" i="25"/>
  <c r="T25" i="25"/>
  <c r="W25" i="25"/>
  <c r="X25" i="25"/>
  <c r="AA25" i="25"/>
  <c r="AB25" i="25"/>
  <c r="AE25" i="25"/>
  <c r="AF25" i="25"/>
  <c r="AI25" i="25"/>
  <c r="AJ25" i="25"/>
  <c r="AM25" i="25"/>
  <c r="AN25" i="25"/>
  <c r="AQ25" i="25"/>
  <c r="AR25" i="25"/>
  <c r="AU25" i="25"/>
  <c r="AV25" i="25"/>
  <c r="AY25" i="25"/>
  <c r="AZ25" i="25"/>
  <c r="BC25" i="25"/>
  <c r="BD25" i="25"/>
  <c r="S26" i="25"/>
  <c r="T26" i="25"/>
  <c r="W26" i="25"/>
  <c r="X26" i="25"/>
  <c r="AA26" i="25"/>
  <c r="AB26" i="25"/>
  <c r="AE26" i="25"/>
  <c r="AF26" i="25"/>
  <c r="AI26" i="25"/>
  <c r="AJ26" i="25"/>
  <c r="AM26" i="25"/>
  <c r="AN26" i="25"/>
  <c r="AQ26" i="25"/>
  <c r="AR26" i="25"/>
  <c r="AU26" i="25"/>
  <c r="AV26" i="25"/>
  <c r="AY26" i="25"/>
  <c r="AZ26" i="25"/>
  <c r="BC26" i="25"/>
  <c r="BD26" i="25"/>
  <c r="S27" i="25"/>
  <c r="T27" i="25"/>
  <c r="W27" i="25"/>
  <c r="X27" i="25"/>
  <c r="AA27" i="25"/>
  <c r="AB27" i="25"/>
  <c r="AE27" i="25"/>
  <c r="AF27" i="25"/>
  <c r="AI27" i="25"/>
  <c r="AJ27" i="25"/>
  <c r="AM27" i="25"/>
  <c r="AN27" i="25"/>
  <c r="AQ27" i="25"/>
  <c r="AR27" i="25"/>
  <c r="AU27" i="25"/>
  <c r="AV27" i="25"/>
  <c r="AY27" i="25"/>
  <c r="AZ27" i="25"/>
  <c r="BC27" i="25"/>
  <c r="BD27" i="25"/>
  <c r="S28" i="25"/>
  <c r="T28" i="25"/>
  <c r="W28" i="25"/>
  <c r="X28" i="25"/>
  <c r="AA28" i="25"/>
  <c r="AB28" i="25"/>
  <c r="AE28" i="25"/>
  <c r="AF28" i="25"/>
  <c r="AI28" i="25"/>
  <c r="AJ28" i="25"/>
  <c r="AM28" i="25"/>
  <c r="AN28" i="25"/>
  <c r="AQ28" i="25"/>
  <c r="AR28" i="25"/>
  <c r="AU28" i="25"/>
  <c r="AV28" i="25"/>
  <c r="AY28" i="25"/>
  <c r="AZ28" i="25"/>
  <c r="BC28" i="25"/>
  <c r="BD28" i="25"/>
  <c r="S29" i="25"/>
  <c r="T29" i="25"/>
  <c r="W29" i="25"/>
  <c r="X29" i="25"/>
  <c r="AA29" i="25"/>
  <c r="AB29" i="25"/>
  <c r="AE29" i="25"/>
  <c r="AF29" i="25"/>
  <c r="AI29" i="25"/>
  <c r="AJ29" i="25"/>
  <c r="AM29" i="25"/>
  <c r="AN29" i="25"/>
  <c r="AQ29" i="25"/>
  <c r="AR29" i="25"/>
  <c r="AU29" i="25"/>
  <c r="AV29" i="25"/>
  <c r="AY29" i="25"/>
  <c r="AZ29" i="25"/>
  <c r="BC29" i="25"/>
  <c r="BD29" i="25"/>
  <c r="S30" i="25"/>
  <c r="T30" i="25"/>
  <c r="W30" i="25"/>
  <c r="X30" i="25"/>
  <c r="AA30" i="25"/>
  <c r="AB30" i="25"/>
  <c r="AE30" i="25"/>
  <c r="AF30" i="25"/>
  <c r="AI30" i="25"/>
  <c r="AJ30" i="25"/>
  <c r="AM30" i="25"/>
  <c r="AN30" i="25"/>
  <c r="AQ30" i="25"/>
  <c r="AR30" i="25"/>
  <c r="AU30" i="25"/>
  <c r="AV30" i="25"/>
  <c r="AY30" i="25"/>
  <c r="AZ30" i="25"/>
  <c r="BC30" i="25"/>
  <c r="BD30" i="25"/>
  <c r="S31" i="25"/>
  <c r="T31" i="25"/>
  <c r="W31" i="25"/>
  <c r="X31" i="25"/>
  <c r="AA31" i="25"/>
  <c r="AB31" i="25"/>
  <c r="AE31" i="25"/>
  <c r="AF31" i="25"/>
  <c r="AI31" i="25"/>
  <c r="AJ31" i="25"/>
  <c r="AM31" i="25"/>
  <c r="AN31" i="25"/>
  <c r="AQ31" i="25"/>
  <c r="AR31" i="25"/>
  <c r="AU31" i="25"/>
  <c r="AV31" i="25"/>
  <c r="AY31" i="25"/>
  <c r="AZ31" i="25"/>
  <c r="BC31" i="25"/>
  <c r="BD31" i="25"/>
  <c r="S32" i="25"/>
  <c r="T32" i="25"/>
  <c r="W32" i="25"/>
  <c r="X32" i="25"/>
  <c r="AA32" i="25"/>
  <c r="AB32" i="25"/>
  <c r="AE32" i="25"/>
  <c r="AF32" i="25"/>
  <c r="AI32" i="25"/>
  <c r="AJ32" i="25"/>
  <c r="AM32" i="25"/>
  <c r="AN32" i="25"/>
  <c r="AQ32" i="25"/>
  <c r="AR32" i="25"/>
  <c r="AU32" i="25"/>
  <c r="AV32" i="25"/>
  <c r="AY32" i="25"/>
  <c r="AZ32" i="25"/>
  <c r="BC32" i="25"/>
  <c r="BD32" i="25"/>
  <c r="S33" i="25"/>
  <c r="T33" i="25"/>
  <c r="W33" i="25"/>
  <c r="X33" i="25"/>
  <c r="AA33" i="25"/>
  <c r="AB33" i="25"/>
  <c r="AE33" i="25"/>
  <c r="AF33" i="25"/>
  <c r="AI33" i="25"/>
  <c r="AJ33" i="25"/>
  <c r="AM33" i="25"/>
  <c r="AN33" i="25"/>
  <c r="AQ33" i="25"/>
  <c r="AR33" i="25"/>
  <c r="AU33" i="25"/>
  <c r="AV33" i="25"/>
  <c r="AY33" i="25"/>
  <c r="AZ33" i="25"/>
  <c r="BC33" i="25"/>
  <c r="BD33" i="25"/>
  <c r="S34" i="25"/>
  <c r="T34" i="25"/>
  <c r="W34" i="25"/>
  <c r="X34" i="25"/>
  <c r="AA34" i="25"/>
  <c r="AB34" i="25"/>
  <c r="AE34" i="25"/>
  <c r="AF34" i="25"/>
  <c r="AI34" i="25"/>
  <c r="AJ34" i="25"/>
  <c r="AM34" i="25"/>
  <c r="AN34" i="25"/>
  <c r="AQ34" i="25"/>
  <c r="AR34" i="25"/>
  <c r="AU34" i="25"/>
  <c r="AV34" i="25"/>
  <c r="AY34" i="25"/>
  <c r="AZ34" i="25"/>
  <c r="BC34" i="25"/>
  <c r="BD34" i="25"/>
  <c r="S35" i="25"/>
  <c r="T35" i="25"/>
  <c r="W35" i="25"/>
  <c r="X35" i="25"/>
  <c r="AA35" i="25"/>
  <c r="AB35" i="25"/>
  <c r="AE35" i="25"/>
  <c r="AF35" i="25"/>
  <c r="AI35" i="25"/>
  <c r="AJ35" i="25"/>
  <c r="AM35" i="25"/>
  <c r="AN35" i="25"/>
  <c r="AQ35" i="25"/>
  <c r="AR35" i="25"/>
  <c r="AU35" i="25"/>
  <c r="AV35" i="25"/>
  <c r="AY35" i="25"/>
  <c r="AZ35" i="25"/>
  <c r="BC35" i="25"/>
  <c r="BD35" i="25"/>
  <c r="S36" i="25"/>
  <c r="T36" i="25"/>
  <c r="W36" i="25"/>
  <c r="X36" i="25"/>
  <c r="AA36" i="25"/>
  <c r="AB36" i="25"/>
  <c r="AE36" i="25"/>
  <c r="AF36" i="25"/>
  <c r="AI36" i="25"/>
  <c r="AJ36" i="25"/>
  <c r="AM36" i="25"/>
  <c r="AN36" i="25"/>
  <c r="AQ36" i="25"/>
  <c r="AR36" i="25"/>
  <c r="AU36" i="25"/>
  <c r="AV36" i="25"/>
  <c r="AY36" i="25"/>
  <c r="AZ36" i="25"/>
  <c r="BC36" i="25"/>
  <c r="BD36" i="25"/>
  <c r="S37" i="25"/>
  <c r="T37" i="25"/>
  <c r="W37" i="25"/>
  <c r="X37" i="25"/>
  <c r="AA37" i="25"/>
  <c r="AB37" i="25"/>
  <c r="AE37" i="25"/>
  <c r="AF37" i="25"/>
  <c r="AI37" i="25"/>
  <c r="AJ37" i="25"/>
  <c r="AM37" i="25"/>
  <c r="AN37" i="25"/>
  <c r="AQ37" i="25"/>
  <c r="AR37" i="25"/>
  <c r="AU37" i="25"/>
  <c r="AV37" i="25"/>
  <c r="AY37" i="25"/>
  <c r="AZ37" i="25"/>
  <c r="BC37" i="25"/>
  <c r="BD37" i="25"/>
  <c r="S38" i="25"/>
  <c r="T38" i="25"/>
  <c r="W38" i="25"/>
  <c r="X38" i="25"/>
  <c r="AA38" i="25"/>
  <c r="AB38" i="25"/>
  <c r="AE38" i="25"/>
  <c r="AF38" i="25"/>
  <c r="AI38" i="25"/>
  <c r="AJ38" i="25"/>
  <c r="AM38" i="25"/>
  <c r="AN38" i="25"/>
  <c r="AQ38" i="25"/>
  <c r="AR38" i="25"/>
  <c r="AU38" i="25"/>
  <c r="AV38" i="25"/>
  <c r="AY38" i="25"/>
  <c r="AZ38" i="25"/>
  <c r="BC38" i="25"/>
  <c r="BD38" i="25"/>
  <c r="S39" i="25"/>
  <c r="T39" i="25"/>
  <c r="W39" i="25"/>
  <c r="X39" i="25"/>
  <c r="AA39" i="25"/>
  <c r="AB39" i="25"/>
  <c r="AE39" i="25"/>
  <c r="AF39" i="25"/>
  <c r="AI39" i="25"/>
  <c r="AJ39" i="25"/>
  <c r="AM39" i="25"/>
  <c r="AN39" i="25"/>
  <c r="AQ39" i="25"/>
  <c r="AR39" i="25"/>
  <c r="AU39" i="25"/>
  <c r="AV39" i="25"/>
  <c r="AY39" i="25"/>
  <c r="AZ39" i="25"/>
  <c r="BC39" i="25"/>
  <c r="BD39" i="25"/>
  <c r="S40" i="25"/>
  <c r="T40" i="25"/>
  <c r="W40" i="25"/>
  <c r="X40" i="25"/>
  <c r="AA40" i="25"/>
  <c r="AB40" i="25"/>
  <c r="AE40" i="25"/>
  <c r="AF40" i="25"/>
  <c r="AI40" i="25"/>
  <c r="AJ40" i="25"/>
  <c r="AM40" i="25"/>
  <c r="AN40" i="25"/>
  <c r="AQ40" i="25"/>
  <c r="AR40" i="25"/>
  <c r="AU40" i="25"/>
  <c r="AV40" i="25"/>
  <c r="AY40" i="25"/>
  <c r="AZ40" i="25"/>
  <c r="BC40" i="25"/>
  <c r="BD40" i="25"/>
  <c r="S41" i="25"/>
  <c r="T41" i="25"/>
  <c r="W41" i="25"/>
  <c r="X41" i="25"/>
  <c r="AA41" i="25"/>
  <c r="AB41" i="25"/>
  <c r="AE41" i="25"/>
  <c r="AF41" i="25"/>
  <c r="AI41" i="25"/>
  <c r="AJ41" i="25"/>
  <c r="AM41" i="25"/>
  <c r="AN41" i="25"/>
  <c r="AQ41" i="25"/>
  <c r="AR41" i="25"/>
  <c r="AU41" i="25"/>
  <c r="AV41" i="25"/>
  <c r="AY41" i="25"/>
  <c r="AZ41" i="25"/>
  <c r="BC41" i="25"/>
  <c r="BD41" i="25"/>
  <c r="S42" i="25"/>
  <c r="T42" i="25"/>
  <c r="W42" i="25"/>
  <c r="X42" i="25"/>
  <c r="AA42" i="25"/>
  <c r="AB42" i="25"/>
  <c r="AE42" i="25"/>
  <c r="AF42" i="25"/>
  <c r="AI42" i="25"/>
  <c r="AJ42" i="25"/>
  <c r="AM42" i="25"/>
  <c r="AN42" i="25"/>
  <c r="AQ42" i="25"/>
  <c r="AR42" i="25"/>
  <c r="AU42" i="25"/>
  <c r="AV42" i="25"/>
  <c r="AY42" i="25"/>
  <c r="AZ42" i="25"/>
  <c r="BC42" i="25"/>
  <c r="BD42" i="25"/>
  <c r="S43" i="25"/>
  <c r="T43" i="25"/>
  <c r="W43" i="25"/>
  <c r="X43" i="25"/>
  <c r="AA43" i="25"/>
  <c r="AB43" i="25"/>
  <c r="AE43" i="25"/>
  <c r="AF43" i="25"/>
  <c r="AI43" i="25"/>
  <c r="AJ43" i="25"/>
  <c r="AM43" i="25"/>
  <c r="AN43" i="25"/>
  <c r="AQ43" i="25"/>
  <c r="AR43" i="25"/>
  <c r="AU43" i="25"/>
  <c r="AV43" i="25"/>
  <c r="AY43" i="25"/>
  <c r="AZ43" i="25"/>
  <c r="BC43" i="25"/>
  <c r="BD43" i="25"/>
  <c r="S44" i="25"/>
  <c r="T44" i="25"/>
  <c r="W44" i="25"/>
  <c r="X44" i="25"/>
  <c r="AA44" i="25"/>
  <c r="AB44" i="25"/>
  <c r="AE44" i="25"/>
  <c r="AF44" i="25"/>
  <c r="AI44" i="25"/>
  <c r="AJ44" i="25"/>
  <c r="AM44" i="25"/>
  <c r="AN44" i="25"/>
  <c r="AQ44" i="25"/>
  <c r="AR44" i="25"/>
  <c r="AU44" i="25"/>
  <c r="AV44" i="25"/>
  <c r="AY44" i="25"/>
  <c r="AZ44" i="25"/>
  <c r="BC44" i="25"/>
  <c r="BD44" i="25"/>
  <c r="S45" i="25"/>
  <c r="T45" i="25"/>
  <c r="W45" i="25"/>
  <c r="X45" i="25"/>
  <c r="AA45" i="25"/>
  <c r="AB45" i="25"/>
  <c r="AE45" i="25"/>
  <c r="AF45" i="25"/>
  <c r="AI45" i="25"/>
  <c r="AJ45" i="25"/>
  <c r="AM45" i="25"/>
  <c r="AN45" i="25"/>
  <c r="AQ45" i="25"/>
  <c r="AR45" i="25"/>
  <c r="AU45" i="25"/>
  <c r="AV45" i="25"/>
  <c r="AY45" i="25"/>
  <c r="AZ45" i="25"/>
  <c r="BC45" i="25"/>
  <c r="BD45" i="25"/>
  <c r="S46" i="25"/>
  <c r="T46" i="25"/>
  <c r="W46" i="25"/>
  <c r="X46" i="25"/>
  <c r="AA46" i="25"/>
  <c r="AB46" i="25"/>
  <c r="AE46" i="25"/>
  <c r="AF46" i="25"/>
  <c r="AI46" i="25"/>
  <c r="AJ46" i="25"/>
  <c r="AM46" i="25"/>
  <c r="AN46" i="25"/>
  <c r="AQ46" i="25"/>
  <c r="AR46" i="25"/>
  <c r="AU46" i="25"/>
  <c r="AV46" i="25"/>
  <c r="AY46" i="25"/>
  <c r="AZ46" i="25"/>
  <c r="BC46" i="25"/>
  <c r="BD46" i="25"/>
  <c r="S47" i="25"/>
  <c r="T47" i="25"/>
  <c r="W47" i="25"/>
  <c r="X47" i="25"/>
  <c r="AA47" i="25"/>
  <c r="AB47" i="25"/>
  <c r="AE47" i="25"/>
  <c r="AF47" i="25"/>
  <c r="AI47" i="25"/>
  <c r="AJ47" i="25"/>
  <c r="AM47" i="25"/>
  <c r="AN47" i="25"/>
  <c r="AQ47" i="25"/>
  <c r="AR47" i="25"/>
  <c r="AU47" i="25"/>
  <c r="AV47" i="25"/>
  <c r="AY47" i="25"/>
  <c r="AZ47" i="25"/>
  <c r="BC47" i="25"/>
  <c r="BD47" i="25"/>
  <c r="S48" i="25"/>
  <c r="T48" i="25"/>
  <c r="W48" i="25"/>
  <c r="X48" i="25"/>
  <c r="AA48" i="25"/>
  <c r="AB48" i="25"/>
  <c r="AE48" i="25"/>
  <c r="AF48" i="25"/>
  <c r="AI48" i="25"/>
  <c r="AJ48" i="25"/>
  <c r="AM48" i="25"/>
  <c r="AN48" i="25"/>
  <c r="AQ48" i="25"/>
  <c r="AR48" i="25"/>
  <c r="AU48" i="25"/>
  <c r="AV48" i="25"/>
  <c r="AY48" i="25"/>
  <c r="AZ48" i="25"/>
  <c r="BC48" i="25"/>
  <c r="BD48" i="25"/>
  <c r="S49" i="25"/>
  <c r="T49" i="25"/>
  <c r="W49" i="25"/>
  <c r="X49" i="25"/>
  <c r="AA49" i="25"/>
  <c r="AB49" i="25"/>
  <c r="AE49" i="25"/>
  <c r="AF49" i="25"/>
  <c r="AI49" i="25"/>
  <c r="AJ49" i="25"/>
  <c r="AM49" i="25"/>
  <c r="AN49" i="25"/>
  <c r="AQ49" i="25"/>
  <c r="AR49" i="25"/>
  <c r="AU49" i="25"/>
  <c r="AV49" i="25"/>
  <c r="AY49" i="25"/>
  <c r="AZ49" i="25"/>
  <c r="BC49" i="25"/>
  <c r="BD49" i="25"/>
  <c r="S50" i="25"/>
  <c r="T50" i="25"/>
  <c r="W50" i="25"/>
  <c r="X50" i="25"/>
  <c r="AA50" i="25"/>
  <c r="AB50" i="25"/>
  <c r="AE50" i="25"/>
  <c r="AF50" i="25"/>
  <c r="AI50" i="25"/>
  <c r="AJ50" i="25"/>
  <c r="AM50" i="25"/>
  <c r="AN50" i="25"/>
  <c r="AQ50" i="25"/>
  <c r="AR50" i="25"/>
  <c r="AU50" i="25"/>
  <c r="AV50" i="25"/>
  <c r="AY50" i="25"/>
  <c r="AZ50" i="25"/>
  <c r="BC50" i="25"/>
  <c r="BD50" i="25"/>
  <c r="S51" i="25"/>
  <c r="T51" i="25"/>
  <c r="W51" i="25"/>
  <c r="X51" i="25"/>
  <c r="AA51" i="25"/>
  <c r="AB51" i="25"/>
  <c r="AE51" i="25"/>
  <c r="AF51" i="25"/>
  <c r="AI51" i="25"/>
  <c r="AJ51" i="25"/>
  <c r="AM51" i="25"/>
  <c r="AN51" i="25"/>
  <c r="AQ51" i="25"/>
  <c r="AR51" i="25"/>
  <c r="AU51" i="25"/>
  <c r="AV51" i="25"/>
  <c r="AY51" i="25"/>
  <c r="AZ51" i="25"/>
  <c r="BC51" i="25"/>
  <c r="BD51" i="25"/>
  <c r="S52" i="25"/>
  <c r="T52" i="25"/>
  <c r="W52" i="25"/>
  <c r="X52" i="25"/>
  <c r="AA52" i="25"/>
  <c r="AB52" i="25"/>
  <c r="AE52" i="25"/>
  <c r="AF52" i="25"/>
  <c r="AI52" i="25"/>
  <c r="AJ52" i="25"/>
  <c r="AM52" i="25"/>
  <c r="AN52" i="25"/>
  <c r="AQ52" i="25"/>
  <c r="AR52" i="25"/>
  <c r="AU52" i="25"/>
  <c r="AV52" i="25"/>
  <c r="AY52" i="25"/>
  <c r="AZ52" i="25"/>
  <c r="BC52" i="25"/>
  <c r="BD52" i="25"/>
  <c r="S53" i="25"/>
  <c r="T53" i="25"/>
  <c r="W53" i="25"/>
  <c r="X53" i="25"/>
  <c r="AA53" i="25"/>
  <c r="AB53" i="25"/>
  <c r="AE53" i="25"/>
  <c r="AF53" i="25"/>
  <c r="AI53" i="25"/>
  <c r="AJ53" i="25"/>
  <c r="AM53" i="25"/>
  <c r="AN53" i="25"/>
  <c r="AQ53" i="25"/>
  <c r="AR53" i="25"/>
  <c r="AU53" i="25"/>
  <c r="AV53" i="25"/>
  <c r="AY53" i="25"/>
  <c r="AZ53" i="25"/>
  <c r="BC53" i="25"/>
  <c r="BD53" i="25"/>
  <c r="S54" i="25"/>
  <c r="T54" i="25"/>
  <c r="W54" i="25"/>
  <c r="X54" i="25"/>
  <c r="AA54" i="25"/>
  <c r="AB54" i="25"/>
  <c r="AE54" i="25"/>
  <c r="AF54" i="25"/>
  <c r="AI54" i="25"/>
  <c r="AJ54" i="25"/>
  <c r="AM54" i="25"/>
  <c r="AN54" i="25"/>
  <c r="AQ54" i="25"/>
  <c r="AR54" i="25"/>
  <c r="AU54" i="25"/>
  <c r="AV54" i="25"/>
  <c r="AY54" i="25"/>
  <c r="AZ54" i="25"/>
  <c r="BC54" i="25"/>
  <c r="BD54" i="25"/>
  <c r="S55" i="25"/>
  <c r="T55" i="25"/>
  <c r="W55" i="25"/>
  <c r="X55" i="25"/>
  <c r="AA55" i="25"/>
  <c r="AB55" i="25"/>
  <c r="AE55" i="25"/>
  <c r="AF55" i="25"/>
  <c r="AI55" i="25"/>
  <c r="AJ55" i="25"/>
  <c r="AM55" i="25"/>
  <c r="AN55" i="25"/>
  <c r="AQ55" i="25"/>
  <c r="AR55" i="25"/>
  <c r="AU55" i="25"/>
  <c r="AV55" i="25"/>
  <c r="AY55" i="25"/>
  <c r="AZ55" i="25"/>
  <c r="BC55" i="25"/>
  <c r="BD55" i="25"/>
  <c r="S56" i="25"/>
  <c r="T56" i="25"/>
  <c r="W56" i="25"/>
  <c r="X56" i="25"/>
  <c r="AA56" i="25"/>
  <c r="AB56" i="25"/>
  <c r="AE56" i="25"/>
  <c r="AF56" i="25"/>
  <c r="AI56" i="25"/>
  <c r="AJ56" i="25"/>
  <c r="AM56" i="25"/>
  <c r="AN56" i="25"/>
  <c r="AQ56" i="25"/>
  <c r="AR56" i="25"/>
  <c r="AU56" i="25"/>
  <c r="AV56" i="25"/>
  <c r="AY56" i="25"/>
  <c r="AZ56" i="25"/>
  <c r="BC56" i="25"/>
  <c r="BD56" i="25"/>
  <c r="S57" i="25"/>
  <c r="T57" i="25"/>
  <c r="W57" i="25"/>
  <c r="X57" i="25"/>
  <c r="AA57" i="25"/>
  <c r="AB57" i="25"/>
  <c r="AE57" i="25"/>
  <c r="AF57" i="25"/>
  <c r="AI57" i="25"/>
  <c r="AJ57" i="25"/>
  <c r="AM57" i="25"/>
  <c r="AN57" i="25"/>
  <c r="AQ57" i="25"/>
  <c r="AR57" i="25"/>
  <c r="AU57" i="25"/>
  <c r="AV57" i="25"/>
  <c r="AY57" i="25"/>
  <c r="AZ57" i="25"/>
  <c r="BC57" i="25"/>
  <c r="BD57" i="25"/>
  <c r="S58" i="25"/>
  <c r="T58" i="25"/>
  <c r="W58" i="25"/>
  <c r="X58" i="25"/>
  <c r="AA58" i="25"/>
  <c r="AB58" i="25"/>
  <c r="AE58" i="25"/>
  <c r="AF58" i="25"/>
  <c r="AI58" i="25"/>
  <c r="AJ58" i="25"/>
  <c r="AM58" i="25"/>
  <c r="AN58" i="25"/>
  <c r="AQ58" i="25"/>
  <c r="AR58" i="25"/>
  <c r="AU58" i="25"/>
  <c r="AV58" i="25"/>
  <c r="AY58" i="25"/>
  <c r="AZ58" i="25"/>
  <c r="BC58" i="25"/>
  <c r="BD58" i="25"/>
  <c r="S59" i="25"/>
  <c r="T59" i="25"/>
  <c r="W59" i="25"/>
  <c r="X59" i="25"/>
  <c r="AA59" i="25"/>
  <c r="AB59" i="25"/>
  <c r="AE59" i="25"/>
  <c r="AF59" i="25"/>
  <c r="AI59" i="25"/>
  <c r="AJ59" i="25"/>
  <c r="AM59" i="25"/>
  <c r="AN59" i="25"/>
  <c r="AQ59" i="25"/>
  <c r="AR59" i="25"/>
  <c r="AU59" i="25"/>
  <c r="AV59" i="25"/>
  <c r="AY59" i="25"/>
  <c r="AZ59" i="25"/>
  <c r="BC59" i="25"/>
  <c r="BD59" i="25"/>
  <c r="S60" i="25"/>
  <c r="T60" i="25"/>
  <c r="W60" i="25"/>
  <c r="X60" i="25"/>
  <c r="AA60" i="25"/>
  <c r="AB60" i="25"/>
  <c r="AE60" i="25"/>
  <c r="AF60" i="25"/>
  <c r="AI60" i="25"/>
  <c r="AJ60" i="25"/>
  <c r="AM60" i="25"/>
  <c r="AN60" i="25"/>
  <c r="AQ60" i="25"/>
  <c r="AR60" i="25"/>
  <c r="AU60" i="25"/>
  <c r="AV60" i="25"/>
  <c r="AY60" i="25"/>
  <c r="AZ60" i="25"/>
  <c r="BC60" i="25"/>
  <c r="BD60" i="25"/>
  <c r="S61" i="25"/>
  <c r="T61" i="25"/>
  <c r="W61" i="25"/>
  <c r="X61" i="25"/>
  <c r="AA61" i="25"/>
  <c r="AB61" i="25"/>
  <c r="AE61" i="25"/>
  <c r="AF61" i="25"/>
  <c r="AI61" i="25"/>
  <c r="AJ61" i="25"/>
  <c r="AM61" i="25"/>
  <c r="AN61" i="25"/>
  <c r="AQ61" i="25"/>
  <c r="AR61" i="25"/>
  <c r="AU61" i="25"/>
  <c r="AV61" i="25"/>
  <c r="AY61" i="25"/>
  <c r="AZ61" i="25"/>
  <c r="BC61" i="25"/>
  <c r="BD61" i="25"/>
  <c r="S62" i="25"/>
  <c r="T62" i="25"/>
  <c r="W62" i="25"/>
  <c r="X62" i="25"/>
  <c r="AA62" i="25"/>
  <c r="AB62" i="25"/>
  <c r="AE62" i="25"/>
  <c r="AF62" i="25"/>
  <c r="AI62" i="25"/>
  <c r="AJ62" i="25"/>
  <c r="AM62" i="25"/>
  <c r="AN62" i="25"/>
  <c r="AQ62" i="25"/>
  <c r="AR62" i="25"/>
  <c r="AU62" i="25"/>
  <c r="AV62" i="25"/>
  <c r="AY62" i="25"/>
  <c r="AZ62" i="25"/>
  <c r="BC62" i="25"/>
  <c r="BD62" i="25"/>
  <c r="S63" i="25"/>
  <c r="T63" i="25"/>
  <c r="W63" i="25"/>
  <c r="X63" i="25"/>
  <c r="AA63" i="25"/>
  <c r="AB63" i="25"/>
  <c r="AE63" i="25"/>
  <c r="AF63" i="25"/>
  <c r="AI63" i="25"/>
  <c r="AJ63" i="25"/>
  <c r="AM63" i="25"/>
  <c r="AN63" i="25"/>
  <c r="AQ63" i="25"/>
  <c r="AR63" i="25"/>
  <c r="AU63" i="25"/>
  <c r="AV63" i="25"/>
  <c r="AY63" i="25"/>
  <c r="AZ63" i="25"/>
  <c r="BC63" i="25"/>
  <c r="BD63" i="25"/>
  <c r="S64" i="25"/>
  <c r="T64" i="25"/>
  <c r="W64" i="25"/>
  <c r="X64" i="25"/>
  <c r="AA64" i="25"/>
  <c r="AB64" i="25"/>
  <c r="AE64" i="25"/>
  <c r="AF64" i="25"/>
  <c r="AI64" i="25"/>
  <c r="AJ64" i="25"/>
  <c r="AM64" i="25"/>
  <c r="AN64" i="25"/>
  <c r="AQ64" i="25"/>
  <c r="AR64" i="25"/>
  <c r="AU64" i="25"/>
  <c r="AV64" i="25"/>
  <c r="AY64" i="25"/>
  <c r="AZ64" i="25"/>
  <c r="BC64" i="25"/>
  <c r="BD64" i="25"/>
  <c r="S65" i="25"/>
  <c r="T65" i="25"/>
  <c r="W65" i="25"/>
  <c r="X65" i="25"/>
  <c r="AA65" i="25"/>
  <c r="AB65" i="25"/>
  <c r="AE65" i="25"/>
  <c r="AF65" i="25"/>
  <c r="AI65" i="25"/>
  <c r="AJ65" i="25"/>
  <c r="AM65" i="25"/>
  <c r="AN65" i="25"/>
  <c r="AQ65" i="25"/>
  <c r="AR65" i="25"/>
  <c r="AU65" i="25"/>
  <c r="AV65" i="25"/>
  <c r="AY65" i="25"/>
  <c r="AZ65" i="25"/>
  <c r="BC65" i="25"/>
  <c r="BD65" i="25"/>
  <c r="S66" i="25"/>
  <c r="T66" i="25"/>
  <c r="W66" i="25"/>
  <c r="X66" i="25"/>
  <c r="AA66" i="25"/>
  <c r="AB66" i="25"/>
  <c r="AE66" i="25"/>
  <c r="AF66" i="25"/>
  <c r="AI66" i="25"/>
  <c r="AJ66" i="25"/>
  <c r="AM66" i="25"/>
  <c r="AN66" i="25"/>
  <c r="AQ66" i="25"/>
  <c r="AR66" i="25"/>
  <c r="AU66" i="25"/>
  <c r="AV66" i="25"/>
  <c r="AY66" i="25"/>
  <c r="AZ66" i="25"/>
  <c r="BC66" i="25"/>
  <c r="BD66" i="25"/>
  <c r="S67" i="25"/>
  <c r="T67" i="25"/>
  <c r="W67" i="25"/>
  <c r="X67" i="25"/>
  <c r="AA67" i="25"/>
  <c r="AB67" i="25"/>
  <c r="AE67" i="25"/>
  <c r="AF67" i="25"/>
  <c r="AI67" i="25"/>
  <c r="AJ67" i="25"/>
  <c r="AM67" i="25"/>
  <c r="AN67" i="25"/>
  <c r="AQ67" i="25"/>
  <c r="AR67" i="25"/>
  <c r="AU67" i="25"/>
  <c r="AV67" i="25"/>
  <c r="AY67" i="25"/>
  <c r="AZ67" i="25"/>
  <c r="BC67" i="25"/>
  <c r="BD67" i="25"/>
  <c r="S68" i="25"/>
  <c r="T68" i="25"/>
  <c r="W68" i="25"/>
  <c r="X68" i="25"/>
  <c r="AA68" i="25"/>
  <c r="AB68" i="25"/>
  <c r="AE68" i="25"/>
  <c r="AF68" i="25"/>
  <c r="AI68" i="25"/>
  <c r="AJ68" i="25"/>
  <c r="AM68" i="25"/>
  <c r="AN68" i="25"/>
  <c r="AQ68" i="25"/>
  <c r="AR68" i="25"/>
  <c r="AU68" i="25"/>
  <c r="AV68" i="25"/>
  <c r="AY68" i="25"/>
  <c r="AZ68" i="25"/>
  <c r="BC68" i="25"/>
  <c r="BD68" i="25"/>
  <c r="S69" i="25"/>
  <c r="T69" i="25"/>
  <c r="W69" i="25"/>
  <c r="X69" i="25"/>
  <c r="AA69" i="25"/>
  <c r="AB69" i="25"/>
  <c r="AE69" i="25"/>
  <c r="AF69" i="25"/>
  <c r="AI69" i="25"/>
  <c r="AJ69" i="25"/>
  <c r="AM69" i="25"/>
  <c r="AN69" i="25"/>
  <c r="AQ69" i="25"/>
  <c r="AR69" i="25"/>
  <c r="AU69" i="25"/>
  <c r="AV69" i="25"/>
  <c r="AY69" i="25"/>
  <c r="AZ69" i="25"/>
  <c r="BC69" i="25"/>
  <c r="BD69" i="25"/>
  <c r="S70" i="25"/>
  <c r="T70" i="25"/>
  <c r="W70" i="25"/>
  <c r="X70" i="25"/>
  <c r="AA70" i="25"/>
  <c r="AB70" i="25"/>
  <c r="AE70" i="25"/>
  <c r="AF70" i="25"/>
  <c r="AI70" i="25"/>
  <c r="AJ70" i="25"/>
  <c r="AM70" i="25"/>
  <c r="AN70" i="25"/>
  <c r="AQ70" i="25"/>
  <c r="AR70" i="25"/>
  <c r="AU70" i="25"/>
  <c r="AV70" i="25"/>
  <c r="AY70" i="25"/>
  <c r="AZ70" i="25"/>
  <c r="BC70" i="25"/>
  <c r="BD70" i="25"/>
  <c r="S71" i="25"/>
  <c r="T71" i="25"/>
  <c r="W71" i="25"/>
  <c r="X71" i="25"/>
  <c r="AA71" i="25"/>
  <c r="AB71" i="25"/>
  <c r="AE71" i="25"/>
  <c r="AF71" i="25"/>
  <c r="AI71" i="25"/>
  <c r="AJ71" i="25"/>
  <c r="AM71" i="25"/>
  <c r="AN71" i="25"/>
  <c r="AQ71" i="25"/>
  <c r="AR71" i="25"/>
  <c r="AU71" i="25"/>
  <c r="AV71" i="25"/>
  <c r="AY71" i="25"/>
  <c r="AZ71" i="25"/>
  <c r="BC71" i="25"/>
  <c r="BD71" i="25"/>
  <c r="S72" i="25"/>
  <c r="T72" i="25"/>
  <c r="W72" i="25"/>
  <c r="X72" i="25"/>
  <c r="AA72" i="25"/>
  <c r="AB72" i="25"/>
  <c r="AE72" i="25"/>
  <c r="AF72" i="25"/>
  <c r="AI72" i="25"/>
  <c r="AJ72" i="25"/>
  <c r="AM72" i="25"/>
  <c r="AN72" i="25"/>
  <c r="AQ72" i="25"/>
  <c r="AR72" i="25"/>
  <c r="AU72" i="25"/>
  <c r="AV72" i="25"/>
  <c r="AY72" i="25"/>
  <c r="AZ72" i="25"/>
  <c r="BC72" i="25"/>
  <c r="BD72" i="25"/>
  <c r="S73" i="25"/>
  <c r="T73" i="25"/>
  <c r="W73" i="25"/>
  <c r="X73" i="25"/>
  <c r="AA73" i="25"/>
  <c r="AB73" i="25"/>
  <c r="AE73" i="25"/>
  <c r="AF73" i="25"/>
  <c r="AI73" i="25"/>
  <c r="AJ73" i="25"/>
  <c r="AM73" i="25"/>
  <c r="AN73" i="25"/>
  <c r="AQ73" i="25"/>
  <c r="AR73" i="25"/>
  <c r="AU73" i="25"/>
  <c r="AV73" i="25"/>
  <c r="AY73" i="25"/>
  <c r="AZ73" i="25"/>
  <c r="BC73" i="25"/>
  <c r="BD73" i="25"/>
  <c r="S74" i="25"/>
  <c r="T74" i="25"/>
  <c r="W74" i="25"/>
  <c r="X74" i="25"/>
  <c r="AA74" i="25"/>
  <c r="AB74" i="25"/>
  <c r="AE74" i="25"/>
  <c r="AF74" i="25"/>
  <c r="AI74" i="25"/>
  <c r="AJ74" i="25"/>
  <c r="AM74" i="25"/>
  <c r="AN74" i="25"/>
  <c r="AQ74" i="25"/>
  <c r="AR74" i="25"/>
  <c r="AU74" i="25"/>
  <c r="AV74" i="25"/>
  <c r="AY74" i="25"/>
  <c r="AZ74" i="25"/>
  <c r="BC74" i="25"/>
  <c r="BD74" i="25"/>
  <c r="S75" i="25"/>
  <c r="T75" i="25"/>
  <c r="W75" i="25"/>
  <c r="X75" i="25"/>
  <c r="AA75" i="25"/>
  <c r="AB75" i="25"/>
  <c r="AE75" i="25"/>
  <c r="AF75" i="25"/>
  <c r="AI75" i="25"/>
  <c r="AJ75" i="25"/>
  <c r="AM75" i="25"/>
  <c r="AN75" i="25"/>
  <c r="AQ75" i="25"/>
  <c r="AR75" i="25"/>
  <c r="AU75" i="25"/>
  <c r="AV75" i="25"/>
  <c r="AY75" i="25"/>
  <c r="AZ75" i="25"/>
  <c r="BC75" i="25"/>
  <c r="BD75" i="25"/>
  <c r="S76" i="25"/>
  <c r="T76" i="25"/>
  <c r="W76" i="25"/>
  <c r="X76" i="25"/>
  <c r="AA76" i="25"/>
  <c r="AB76" i="25"/>
  <c r="AE76" i="25"/>
  <c r="AF76" i="25"/>
  <c r="AI76" i="25"/>
  <c r="AJ76" i="25"/>
  <c r="AM76" i="25"/>
  <c r="AN76" i="25"/>
  <c r="AQ76" i="25"/>
  <c r="AR76" i="25"/>
  <c r="AU76" i="25"/>
  <c r="AV76" i="25"/>
  <c r="AY76" i="25"/>
  <c r="AZ76" i="25"/>
  <c r="BC76" i="25"/>
  <c r="BD76" i="25"/>
  <c r="S77" i="25"/>
  <c r="T77" i="25"/>
  <c r="W77" i="25"/>
  <c r="X77" i="25"/>
  <c r="AA77" i="25"/>
  <c r="AB77" i="25"/>
  <c r="AE77" i="25"/>
  <c r="AF77" i="25"/>
  <c r="AI77" i="25"/>
  <c r="AJ77" i="25"/>
  <c r="AM77" i="25"/>
  <c r="AN77" i="25"/>
  <c r="AQ77" i="25"/>
  <c r="AR77" i="25"/>
  <c r="AU77" i="25"/>
  <c r="AV77" i="25"/>
  <c r="AY77" i="25"/>
  <c r="AZ77" i="25"/>
  <c r="BC77" i="25"/>
  <c r="BD77" i="25"/>
  <c r="S78" i="25"/>
  <c r="T78" i="25"/>
  <c r="W78" i="25"/>
  <c r="X78" i="25"/>
  <c r="AA78" i="25"/>
  <c r="AB78" i="25"/>
  <c r="AE78" i="25"/>
  <c r="AF78" i="25"/>
  <c r="AI78" i="25"/>
  <c r="AJ78" i="25"/>
  <c r="AM78" i="25"/>
  <c r="AN78" i="25"/>
  <c r="AQ78" i="25"/>
  <c r="AR78" i="25"/>
  <c r="AU78" i="25"/>
  <c r="AV78" i="25"/>
  <c r="AY78" i="25"/>
  <c r="AZ78" i="25"/>
  <c r="BC78" i="25"/>
  <c r="BD78" i="25"/>
  <c r="S79" i="25"/>
  <c r="T79" i="25"/>
  <c r="W79" i="25"/>
  <c r="X79" i="25"/>
  <c r="AA79" i="25"/>
  <c r="AB79" i="25"/>
  <c r="AE79" i="25"/>
  <c r="AF79" i="25"/>
  <c r="AI79" i="25"/>
  <c r="AJ79" i="25"/>
  <c r="AM79" i="25"/>
  <c r="AN79" i="25"/>
  <c r="AQ79" i="25"/>
  <c r="AR79" i="25"/>
  <c r="AU79" i="25"/>
  <c r="AV79" i="25"/>
  <c r="AY79" i="25"/>
  <c r="AZ79" i="25"/>
  <c r="BC79" i="25"/>
  <c r="BD79" i="25"/>
  <c r="S80" i="25"/>
  <c r="T80" i="25"/>
  <c r="W80" i="25"/>
  <c r="X80" i="25"/>
  <c r="AA80" i="25"/>
  <c r="AB80" i="25"/>
  <c r="AE80" i="25"/>
  <c r="AF80" i="25"/>
  <c r="AI80" i="25"/>
  <c r="AJ80" i="25"/>
  <c r="AM80" i="25"/>
  <c r="AN80" i="25"/>
  <c r="AQ80" i="25"/>
  <c r="AR80" i="25"/>
  <c r="AU80" i="25"/>
  <c r="AV80" i="25"/>
  <c r="AY80" i="25"/>
  <c r="AZ80" i="25"/>
  <c r="BC80" i="25"/>
  <c r="BD80" i="25"/>
  <c r="S81" i="25"/>
  <c r="T81" i="25"/>
  <c r="W81" i="25"/>
  <c r="X81" i="25"/>
  <c r="AA81" i="25"/>
  <c r="AB81" i="25"/>
  <c r="AE81" i="25"/>
  <c r="AF81" i="25"/>
  <c r="AI81" i="25"/>
  <c r="AJ81" i="25"/>
  <c r="AM81" i="25"/>
  <c r="AN81" i="25"/>
  <c r="AQ81" i="25"/>
  <c r="AR81" i="25"/>
  <c r="AU81" i="25"/>
  <c r="AV81" i="25"/>
  <c r="AY81" i="25"/>
  <c r="AZ81" i="25"/>
  <c r="BC81" i="25"/>
  <c r="BD81" i="25"/>
  <c r="S82" i="25"/>
  <c r="T82" i="25"/>
  <c r="W82" i="25"/>
  <c r="X82" i="25"/>
  <c r="AA82" i="25"/>
  <c r="AB82" i="25"/>
  <c r="AE82" i="25"/>
  <c r="AF82" i="25"/>
  <c r="AI82" i="25"/>
  <c r="AJ82" i="25"/>
  <c r="AM82" i="25"/>
  <c r="AN82" i="25"/>
  <c r="AQ82" i="25"/>
  <c r="AR82" i="25"/>
  <c r="AU82" i="25"/>
  <c r="AV82" i="25"/>
  <c r="AY82" i="25"/>
  <c r="AZ82" i="25"/>
  <c r="BC82" i="25"/>
  <c r="BD82" i="25"/>
  <c r="S83" i="25"/>
  <c r="T83" i="25"/>
  <c r="W83" i="25"/>
  <c r="X83" i="25"/>
  <c r="AA83" i="25"/>
  <c r="AB83" i="25"/>
  <c r="AE83" i="25"/>
  <c r="AF83" i="25"/>
  <c r="AI83" i="25"/>
  <c r="AJ83" i="25"/>
  <c r="AM83" i="25"/>
  <c r="AN83" i="25"/>
  <c r="AQ83" i="25"/>
  <c r="AR83" i="25"/>
  <c r="AU83" i="25"/>
  <c r="AV83" i="25"/>
  <c r="AY83" i="25"/>
  <c r="AZ83" i="25"/>
  <c r="BC83" i="25"/>
  <c r="BD83" i="25"/>
  <c r="S84" i="25"/>
  <c r="T84" i="25"/>
  <c r="W84" i="25"/>
  <c r="X84" i="25"/>
  <c r="AA84" i="25"/>
  <c r="AB84" i="25"/>
  <c r="AE84" i="25"/>
  <c r="AF84" i="25"/>
  <c r="AI84" i="25"/>
  <c r="AJ84" i="25"/>
  <c r="AM84" i="25"/>
  <c r="AN84" i="25"/>
  <c r="AQ84" i="25"/>
  <c r="AR84" i="25"/>
  <c r="AU84" i="25"/>
  <c r="AV84" i="25"/>
  <c r="AY84" i="25"/>
  <c r="AZ84" i="25"/>
  <c r="BC84" i="25"/>
  <c r="BD84" i="25"/>
  <c r="S85" i="25"/>
  <c r="T85" i="25"/>
  <c r="W85" i="25"/>
  <c r="X85" i="25"/>
  <c r="AA85" i="25"/>
  <c r="AB85" i="25"/>
  <c r="AE85" i="25"/>
  <c r="AF85" i="25"/>
  <c r="AI85" i="25"/>
  <c r="AJ85" i="25"/>
  <c r="AM85" i="25"/>
  <c r="AN85" i="25"/>
  <c r="AQ85" i="25"/>
  <c r="AR85" i="25"/>
  <c r="AU85" i="25"/>
  <c r="AV85" i="25"/>
  <c r="AY85" i="25"/>
  <c r="AZ85" i="25"/>
  <c r="BC85" i="25"/>
  <c r="BD85" i="25"/>
  <c r="S86" i="25"/>
  <c r="T86" i="25"/>
  <c r="W86" i="25"/>
  <c r="X86" i="25"/>
  <c r="AA86" i="25"/>
  <c r="AB86" i="25"/>
  <c r="AE86" i="25"/>
  <c r="AF86" i="25"/>
  <c r="AI86" i="25"/>
  <c r="AJ86" i="25"/>
  <c r="AM86" i="25"/>
  <c r="AN86" i="25"/>
  <c r="AQ86" i="25"/>
  <c r="AR86" i="25"/>
  <c r="AU86" i="25"/>
  <c r="AV86" i="25"/>
  <c r="AY86" i="25"/>
  <c r="AZ86" i="25"/>
  <c r="BC86" i="25"/>
  <c r="BD86" i="25"/>
  <c r="S87" i="25"/>
  <c r="T87" i="25"/>
  <c r="W87" i="25"/>
  <c r="X87" i="25"/>
  <c r="AA87" i="25"/>
  <c r="AB87" i="25"/>
  <c r="AE87" i="25"/>
  <c r="AF87" i="25"/>
  <c r="AI87" i="25"/>
  <c r="AJ87" i="25"/>
  <c r="AM87" i="25"/>
  <c r="AN87" i="25"/>
  <c r="AQ87" i="25"/>
  <c r="AR87" i="25"/>
  <c r="AU87" i="25"/>
  <c r="AV87" i="25"/>
  <c r="AY87" i="25"/>
  <c r="AZ87" i="25"/>
  <c r="BC87" i="25"/>
  <c r="BD87" i="25"/>
  <c r="S88" i="25"/>
  <c r="T88" i="25"/>
  <c r="W88" i="25"/>
  <c r="X88" i="25"/>
  <c r="AA88" i="25"/>
  <c r="AB88" i="25"/>
  <c r="AE88" i="25"/>
  <c r="AF88" i="25"/>
  <c r="AI88" i="25"/>
  <c r="AJ88" i="25"/>
  <c r="AM88" i="25"/>
  <c r="AN88" i="25"/>
  <c r="AQ88" i="25"/>
  <c r="AR88" i="25"/>
  <c r="AU88" i="25"/>
  <c r="AV88" i="25"/>
  <c r="AY88" i="25"/>
  <c r="AZ88" i="25"/>
  <c r="BC88" i="25"/>
  <c r="BD88" i="25"/>
  <c r="S89" i="25"/>
  <c r="T89" i="25"/>
  <c r="W89" i="25"/>
  <c r="X89" i="25"/>
  <c r="AA89" i="25"/>
  <c r="AB89" i="25"/>
  <c r="AE89" i="25"/>
  <c r="AF89" i="25"/>
  <c r="AI89" i="25"/>
  <c r="AJ89" i="25"/>
  <c r="AM89" i="25"/>
  <c r="AN89" i="25"/>
  <c r="AQ89" i="25"/>
  <c r="AR89" i="25"/>
  <c r="AU89" i="25"/>
  <c r="AV89" i="25"/>
  <c r="AY89" i="25"/>
  <c r="AZ89" i="25"/>
  <c r="BC89" i="25"/>
  <c r="BD89" i="25"/>
  <c r="S90" i="25"/>
  <c r="T90" i="25"/>
  <c r="W90" i="25"/>
  <c r="X90" i="25"/>
  <c r="AA90" i="25"/>
  <c r="AB90" i="25"/>
  <c r="AE90" i="25"/>
  <c r="AF90" i="25"/>
  <c r="AI90" i="25"/>
  <c r="AJ90" i="25"/>
  <c r="AM90" i="25"/>
  <c r="AN90" i="25"/>
  <c r="AQ90" i="25"/>
  <c r="AR90" i="25"/>
  <c r="AU90" i="25"/>
  <c r="AV90" i="25"/>
  <c r="AY90" i="25"/>
  <c r="AZ90" i="25"/>
  <c r="BC90" i="25"/>
  <c r="BD90" i="25"/>
  <c r="S91" i="25"/>
  <c r="T91" i="25"/>
  <c r="W91" i="25"/>
  <c r="X91" i="25"/>
  <c r="AA91" i="25"/>
  <c r="AB91" i="25"/>
  <c r="AE91" i="25"/>
  <c r="AF91" i="25"/>
  <c r="AI91" i="25"/>
  <c r="AJ91" i="25"/>
  <c r="AM91" i="25"/>
  <c r="AN91" i="25"/>
  <c r="AQ91" i="25"/>
  <c r="AR91" i="25"/>
  <c r="AU91" i="25"/>
  <c r="AV91" i="25"/>
  <c r="AY91" i="25"/>
  <c r="AZ91" i="25"/>
  <c r="BC91" i="25"/>
  <c r="BD91" i="25"/>
  <c r="S92" i="25"/>
  <c r="T92" i="25"/>
  <c r="W92" i="25"/>
  <c r="X92" i="25"/>
  <c r="AA92" i="25"/>
  <c r="AB92" i="25"/>
  <c r="AE92" i="25"/>
  <c r="AF92" i="25"/>
  <c r="AI92" i="25"/>
  <c r="AJ92" i="25"/>
  <c r="AM92" i="25"/>
  <c r="AN92" i="25"/>
  <c r="AQ92" i="25"/>
  <c r="AR92" i="25"/>
  <c r="AU92" i="25"/>
  <c r="AV92" i="25"/>
  <c r="AY92" i="25"/>
  <c r="AZ92" i="25"/>
  <c r="BC92" i="25"/>
  <c r="BD92" i="25"/>
  <c r="S93" i="25"/>
  <c r="T93" i="25"/>
  <c r="W93" i="25"/>
  <c r="X93" i="25"/>
  <c r="AA93" i="25"/>
  <c r="AB93" i="25"/>
  <c r="AE93" i="25"/>
  <c r="AF93" i="25"/>
  <c r="AI93" i="25"/>
  <c r="AJ93" i="25"/>
  <c r="AM93" i="25"/>
  <c r="AN93" i="25"/>
  <c r="AQ93" i="25"/>
  <c r="AR93" i="25"/>
  <c r="AU93" i="25"/>
  <c r="AV93" i="25"/>
  <c r="AY93" i="25"/>
  <c r="AZ93" i="25"/>
  <c r="BC93" i="25"/>
  <c r="BD93" i="25"/>
  <c r="S94" i="25"/>
  <c r="T94" i="25"/>
  <c r="W94" i="25"/>
  <c r="X94" i="25"/>
  <c r="AA94" i="25"/>
  <c r="AB94" i="25"/>
  <c r="AE94" i="25"/>
  <c r="AF94" i="25"/>
  <c r="AI94" i="25"/>
  <c r="AJ94" i="25"/>
  <c r="AM94" i="25"/>
  <c r="AN94" i="25"/>
  <c r="AQ94" i="25"/>
  <c r="AR94" i="25"/>
  <c r="AU94" i="25"/>
  <c r="AV94" i="25"/>
  <c r="AY94" i="25"/>
  <c r="AZ94" i="25"/>
  <c r="BC94" i="25"/>
  <c r="BD94" i="25"/>
  <c r="S95" i="25"/>
  <c r="T95" i="25"/>
  <c r="W95" i="25"/>
  <c r="X95" i="25"/>
  <c r="AA95" i="25"/>
  <c r="AB95" i="25"/>
  <c r="AE95" i="25"/>
  <c r="AF95" i="25"/>
  <c r="AI95" i="25"/>
  <c r="AJ95" i="25"/>
  <c r="AM95" i="25"/>
  <c r="AN95" i="25"/>
  <c r="AQ95" i="25"/>
  <c r="AR95" i="25"/>
  <c r="AU95" i="25"/>
  <c r="AV95" i="25"/>
  <c r="AY95" i="25"/>
  <c r="AZ95" i="25"/>
  <c r="BC95" i="25"/>
  <c r="BD95" i="25"/>
  <c r="S96" i="25"/>
  <c r="T96" i="25"/>
  <c r="W96" i="25"/>
  <c r="X96" i="25"/>
  <c r="AA96" i="25"/>
  <c r="AB96" i="25"/>
  <c r="AE96" i="25"/>
  <c r="AF96" i="25"/>
  <c r="AI96" i="25"/>
  <c r="AJ96" i="25"/>
  <c r="AM96" i="25"/>
  <c r="AN96" i="25"/>
  <c r="AQ96" i="25"/>
  <c r="AR96" i="25"/>
  <c r="AU96" i="25"/>
  <c r="AV96" i="25"/>
  <c r="AY96" i="25"/>
  <c r="AZ96" i="25"/>
  <c r="BC96" i="25"/>
  <c r="BD96" i="25"/>
  <c r="S97" i="25"/>
  <c r="T97" i="25"/>
  <c r="W97" i="25"/>
  <c r="X97" i="25"/>
  <c r="AA97" i="25"/>
  <c r="AB97" i="25"/>
  <c r="AE97" i="25"/>
  <c r="AF97" i="25"/>
  <c r="AI97" i="25"/>
  <c r="AJ97" i="25"/>
  <c r="AM97" i="25"/>
  <c r="AN97" i="25"/>
  <c r="AQ97" i="25"/>
  <c r="AR97" i="25"/>
  <c r="AU97" i="25"/>
  <c r="AV97" i="25"/>
  <c r="AY97" i="25"/>
  <c r="AZ97" i="25"/>
  <c r="BC97" i="25"/>
  <c r="BD97" i="25"/>
  <c r="S98" i="25"/>
  <c r="T98" i="25"/>
  <c r="W98" i="25"/>
  <c r="X98" i="25"/>
  <c r="AA98" i="25"/>
  <c r="AB98" i="25"/>
  <c r="AE98" i="25"/>
  <c r="AF98" i="25"/>
  <c r="AI98" i="25"/>
  <c r="AJ98" i="25"/>
  <c r="AM98" i="25"/>
  <c r="AN98" i="25"/>
  <c r="AQ98" i="25"/>
  <c r="AR98" i="25"/>
  <c r="AU98" i="25"/>
  <c r="AV98" i="25"/>
  <c r="AY98" i="25"/>
  <c r="AZ98" i="25"/>
  <c r="BC98" i="25"/>
  <c r="BD98" i="25"/>
  <c r="S99" i="25"/>
  <c r="T99" i="25"/>
  <c r="W99" i="25"/>
  <c r="X99" i="25"/>
  <c r="AA99" i="25"/>
  <c r="AB99" i="25"/>
  <c r="AE99" i="25"/>
  <c r="AF99" i="25"/>
  <c r="AI99" i="25"/>
  <c r="AJ99" i="25"/>
  <c r="AM99" i="25"/>
  <c r="AN99" i="25"/>
  <c r="AQ99" i="25"/>
  <c r="AR99" i="25"/>
  <c r="AU99" i="25"/>
  <c r="AV99" i="25"/>
  <c r="AY99" i="25"/>
  <c r="AZ99" i="25"/>
  <c r="BC99" i="25"/>
  <c r="BD99" i="25"/>
  <c r="S100" i="25"/>
  <c r="T100" i="25"/>
  <c r="W100" i="25"/>
  <c r="X100" i="25"/>
  <c r="AA100" i="25"/>
  <c r="AB100" i="25"/>
  <c r="AE100" i="25"/>
  <c r="AF100" i="25"/>
  <c r="AI100" i="25"/>
  <c r="AJ100" i="25"/>
  <c r="AM100" i="25"/>
  <c r="AN100" i="25"/>
  <c r="AQ100" i="25"/>
  <c r="AR100" i="25"/>
  <c r="AU100" i="25"/>
  <c r="AV100" i="25"/>
  <c r="AY100" i="25"/>
  <c r="AZ100" i="25"/>
  <c r="BC100" i="25"/>
  <c r="BD100" i="25"/>
  <c r="S101" i="25"/>
  <c r="T101" i="25"/>
  <c r="W101" i="25"/>
  <c r="X101" i="25"/>
  <c r="AA101" i="25"/>
  <c r="AB101" i="25"/>
  <c r="AE101" i="25"/>
  <c r="AF101" i="25"/>
  <c r="AI101" i="25"/>
  <c r="AJ101" i="25"/>
  <c r="AM101" i="25"/>
  <c r="AN101" i="25"/>
  <c r="AQ101" i="25"/>
  <c r="AR101" i="25"/>
  <c r="AU101" i="25"/>
  <c r="AV101" i="25"/>
  <c r="AY101" i="25"/>
  <c r="AZ101" i="25"/>
  <c r="BC101" i="25"/>
  <c r="BD101" i="25"/>
  <c r="S102" i="25"/>
  <c r="T102" i="25"/>
  <c r="W102" i="25"/>
  <c r="X102" i="25"/>
  <c r="AA102" i="25"/>
  <c r="AB102" i="25"/>
  <c r="AE102" i="25"/>
  <c r="AF102" i="25"/>
  <c r="AI102" i="25"/>
  <c r="AJ102" i="25"/>
  <c r="AM102" i="25"/>
  <c r="AN102" i="25"/>
  <c r="AQ102" i="25"/>
  <c r="AR102" i="25"/>
  <c r="AU102" i="25"/>
  <c r="AV102" i="25"/>
  <c r="AY102" i="25"/>
  <c r="AZ102" i="25"/>
  <c r="BC102" i="25"/>
  <c r="BD102" i="25"/>
  <c r="S103" i="25"/>
  <c r="T103" i="25"/>
  <c r="W103" i="25"/>
  <c r="X103" i="25"/>
  <c r="AA103" i="25"/>
  <c r="AB103" i="25"/>
  <c r="AE103" i="25"/>
  <c r="AF103" i="25"/>
  <c r="AI103" i="25"/>
  <c r="AJ103" i="25"/>
  <c r="AM103" i="25"/>
  <c r="AN103" i="25"/>
  <c r="AQ103" i="25"/>
  <c r="AR103" i="25"/>
  <c r="AU103" i="25"/>
  <c r="AV103" i="25"/>
  <c r="AY103" i="25"/>
  <c r="AZ103" i="25"/>
  <c r="BC103" i="25"/>
  <c r="BD103" i="25"/>
  <c r="S104" i="25"/>
  <c r="T104" i="25"/>
  <c r="W104" i="25"/>
  <c r="X104" i="25"/>
  <c r="AA104" i="25"/>
  <c r="AB104" i="25"/>
  <c r="AE104" i="25"/>
  <c r="AF104" i="25"/>
  <c r="AI104" i="25"/>
  <c r="AJ104" i="25"/>
  <c r="AM104" i="25"/>
  <c r="AN104" i="25"/>
  <c r="AQ104" i="25"/>
  <c r="AR104" i="25"/>
  <c r="AU104" i="25"/>
  <c r="AV104" i="25"/>
  <c r="AY104" i="25"/>
  <c r="AZ104" i="25"/>
  <c r="BC104" i="25"/>
  <c r="BD104" i="25"/>
  <c r="S105" i="25"/>
  <c r="T105" i="25"/>
  <c r="W105" i="25"/>
  <c r="X105" i="25"/>
  <c r="AA105" i="25"/>
  <c r="AB105" i="25"/>
  <c r="AE105" i="25"/>
  <c r="AF105" i="25"/>
  <c r="AI105" i="25"/>
  <c r="AJ105" i="25"/>
  <c r="AM105" i="25"/>
  <c r="AN105" i="25"/>
  <c r="AQ105" i="25"/>
  <c r="AR105" i="25"/>
  <c r="AU105" i="25"/>
  <c r="AV105" i="25"/>
  <c r="AY105" i="25"/>
  <c r="AZ105" i="25"/>
  <c r="BC105" i="25"/>
  <c r="BD105" i="25"/>
  <c r="S106" i="25"/>
  <c r="T106" i="25"/>
  <c r="W106" i="25"/>
  <c r="X106" i="25"/>
  <c r="AA106" i="25"/>
  <c r="AB106" i="25"/>
  <c r="AE106" i="25"/>
  <c r="AF106" i="25"/>
  <c r="AI106" i="25"/>
  <c r="AJ106" i="25"/>
  <c r="AM106" i="25"/>
  <c r="AN106" i="25"/>
  <c r="AQ106" i="25"/>
  <c r="AR106" i="25"/>
  <c r="AU106" i="25"/>
  <c r="AV106" i="25"/>
  <c r="AY106" i="25"/>
  <c r="AZ106" i="25"/>
  <c r="BC106" i="25"/>
  <c r="BD106" i="25"/>
  <c r="S107" i="25"/>
  <c r="T107" i="25"/>
  <c r="W107" i="25"/>
  <c r="X107" i="25"/>
  <c r="AA107" i="25"/>
  <c r="AB107" i="25"/>
  <c r="AE107" i="25"/>
  <c r="AF107" i="25"/>
  <c r="AI107" i="25"/>
  <c r="AJ107" i="25"/>
  <c r="AM107" i="25"/>
  <c r="AN107" i="25"/>
  <c r="AQ107" i="25"/>
  <c r="AR107" i="25"/>
  <c r="AU107" i="25"/>
  <c r="AV107" i="25"/>
  <c r="AY107" i="25"/>
  <c r="AZ107" i="25"/>
  <c r="BC107" i="25"/>
  <c r="BD107" i="25"/>
  <c r="S108" i="25"/>
  <c r="T108" i="25"/>
  <c r="W108" i="25"/>
  <c r="X108" i="25"/>
  <c r="AA108" i="25"/>
  <c r="AB108" i="25"/>
  <c r="AE108" i="25"/>
  <c r="AF108" i="25"/>
  <c r="AI108" i="25"/>
  <c r="AJ108" i="25"/>
  <c r="AM108" i="25"/>
  <c r="AN108" i="25"/>
  <c r="AQ108" i="25"/>
  <c r="AR108" i="25"/>
  <c r="AU108" i="25"/>
  <c r="AV108" i="25"/>
  <c r="AY108" i="25"/>
  <c r="AZ108" i="25"/>
  <c r="BC108" i="25"/>
  <c r="BD108" i="25"/>
  <c r="S109" i="25"/>
  <c r="T109" i="25"/>
  <c r="W109" i="25"/>
  <c r="X109" i="25"/>
  <c r="AA109" i="25"/>
  <c r="AB109" i="25"/>
  <c r="AE109" i="25"/>
  <c r="AF109" i="25"/>
  <c r="AI109" i="25"/>
  <c r="AJ109" i="25"/>
  <c r="AM109" i="25"/>
  <c r="AN109" i="25"/>
  <c r="AQ109" i="25"/>
  <c r="AR109" i="25"/>
  <c r="AU109" i="25"/>
  <c r="AV109" i="25"/>
  <c r="AY109" i="25"/>
  <c r="AZ109" i="25"/>
  <c r="BC109" i="25"/>
  <c r="BD109" i="25"/>
  <c r="S110" i="25"/>
  <c r="T110" i="25"/>
  <c r="W110" i="25"/>
  <c r="X110" i="25"/>
  <c r="AA110" i="25"/>
  <c r="AB110" i="25"/>
  <c r="AE110" i="25"/>
  <c r="AF110" i="25"/>
  <c r="AI110" i="25"/>
  <c r="AJ110" i="25"/>
  <c r="AM110" i="25"/>
  <c r="AN110" i="25"/>
  <c r="AQ110" i="25"/>
  <c r="AR110" i="25"/>
  <c r="AU110" i="25"/>
  <c r="AV110" i="25"/>
  <c r="AY110" i="25"/>
  <c r="AZ110" i="25"/>
  <c r="BC110" i="25"/>
  <c r="BD110" i="25"/>
  <c r="S111" i="25"/>
  <c r="T111" i="25"/>
  <c r="W111" i="25"/>
  <c r="X111" i="25"/>
  <c r="AA111" i="25"/>
  <c r="AB111" i="25"/>
  <c r="AE111" i="25"/>
  <c r="AF111" i="25"/>
  <c r="AI111" i="25"/>
  <c r="AJ111" i="25"/>
  <c r="AM111" i="25"/>
  <c r="AN111" i="25"/>
  <c r="AQ111" i="25"/>
  <c r="AR111" i="25"/>
  <c r="AU111" i="25"/>
  <c r="AV111" i="25"/>
  <c r="AY111" i="25"/>
  <c r="AZ111" i="25"/>
  <c r="BC111" i="25"/>
  <c r="BD111" i="25"/>
  <c r="S112" i="25"/>
  <c r="T112" i="25"/>
  <c r="W112" i="25"/>
  <c r="X112" i="25"/>
  <c r="AA112" i="25"/>
  <c r="AB112" i="25"/>
  <c r="AE112" i="25"/>
  <c r="AF112" i="25"/>
  <c r="AI112" i="25"/>
  <c r="AJ112" i="25"/>
  <c r="AM112" i="25"/>
  <c r="AN112" i="25"/>
  <c r="AQ112" i="25"/>
  <c r="AR112" i="25"/>
  <c r="AU112" i="25"/>
  <c r="AV112" i="25"/>
  <c r="AY112" i="25"/>
  <c r="AZ112" i="25"/>
  <c r="BC112" i="25"/>
  <c r="BD112" i="25"/>
  <c r="S113" i="25"/>
  <c r="T113" i="25"/>
  <c r="W113" i="25"/>
  <c r="X113" i="25"/>
  <c r="AA113" i="25"/>
  <c r="AB113" i="25"/>
  <c r="AE113" i="25"/>
  <c r="AF113" i="25"/>
  <c r="AI113" i="25"/>
  <c r="AJ113" i="25"/>
  <c r="AM113" i="25"/>
  <c r="AN113" i="25"/>
  <c r="AQ113" i="25"/>
  <c r="AR113" i="25"/>
  <c r="AU113" i="25"/>
  <c r="AV113" i="25"/>
  <c r="AY113" i="25"/>
  <c r="AZ113" i="25"/>
  <c r="BC113" i="25"/>
  <c r="BD113" i="25"/>
  <c r="S114" i="25"/>
  <c r="T114" i="25"/>
  <c r="W114" i="25"/>
  <c r="X114" i="25"/>
  <c r="AA114" i="25"/>
  <c r="AB114" i="25"/>
  <c r="AE114" i="25"/>
  <c r="AF114" i="25"/>
  <c r="AI114" i="25"/>
  <c r="AJ114" i="25"/>
  <c r="AM114" i="25"/>
  <c r="AN114" i="25"/>
  <c r="AQ114" i="25"/>
  <c r="AR114" i="25"/>
  <c r="AU114" i="25"/>
  <c r="AV114" i="25"/>
  <c r="AY114" i="25"/>
  <c r="AZ114" i="25"/>
  <c r="BC114" i="25"/>
  <c r="BD114" i="25"/>
  <c r="S115" i="25"/>
  <c r="T115" i="25"/>
  <c r="W115" i="25"/>
  <c r="X115" i="25"/>
  <c r="AA115" i="25"/>
  <c r="AB115" i="25"/>
  <c r="AE115" i="25"/>
  <c r="AF115" i="25"/>
  <c r="AI115" i="25"/>
  <c r="AJ115" i="25"/>
  <c r="AM115" i="25"/>
  <c r="AN115" i="25"/>
  <c r="AQ115" i="25"/>
  <c r="AR115" i="25"/>
  <c r="AU115" i="25"/>
  <c r="AV115" i="25"/>
  <c r="AY115" i="25"/>
  <c r="AZ115" i="25"/>
  <c r="BC115" i="25"/>
  <c r="BD115" i="25"/>
  <c r="S116" i="25"/>
  <c r="T116" i="25"/>
  <c r="W116" i="25"/>
  <c r="X116" i="25"/>
  <c r="AA116" i="25"/>
  <c r="AB116" i="25"/>
  <c r="AE116" i="25"/>
  <c r="AF116" i="25"/>
  <c r="AI116" i="25"/>
  <c r="AJ116" i="25"/>
  <c r="AM116" i="25"/>
  <c r="AN116" i="25"/>
  <c r="AQ116" i="25"/>
  <c r="AR116" i="25"/>
  <c r="AU116" i="25"/>
  <c r="AV116" i="25"/>
  <c r="AY116" i="25"/>
  <c r="AZ116" i="25"/>
  <c r="BC116" i="25"/>
  <c r="BD116" i="25"/>
  <c r="S117" i="25"/>
  <c r="T117" i="25"/>
  <c r="W117" i="25"/>
  <c r="X117" i="25"/>
  <c r="AA117" i="25"/>
  <c r="AB117" i="25"/>
  <c r="AE117" i="25"/>
  <c r="AF117" i="25"/>
  <c r="AI117" i="25"/>
  <c r="AJ117" i="25"/>
  <c r="AM117" i="25"/>
  <c r="AN117" i="25"/>
  <c r="AQ117" i="25"/>
  <c r="AR117" i="25"/>
  <c r="AU117" i="25"/>
  <c r="AV117" i="25"/>
  <c r="AY117" i="25"/>
  <c r="AZ117" i="25"/>
  <c r="BC117" i="25"/>
  <c r="BD117" i="25"/>
  <c r="S118" i="25"/>
  <c r="T118" i="25"/>
  <c r="W118" i="25"/>
  <c r="X118" i="25"/>
  <c r="AA118" i="25"/>
  <c r="AB118" i="25"/>
  <c r="AE118" i="25"/>
  <c r="AF118" i="25"/>
  <c r="AI118" i="25"/>
  <c r="AJ118" i="25"/>
  <c r="AM118" i="25"/>
  <c r="AN118" i="25"/>
  <c r="AQ118" i="25"/>
  <c r="AR118" i="25"/>
  <c r="AU118" i="25"/>
  <c r="AV118" i="25"/>
  <c r="AY118" i="25"/>
  <c r="AZ118" i="25"/>
  <c r="BC118" i="25"/>
  <c r="BD118" i="25"/>
  <c r="S119" i="25"/>
  <c r="T119" i="25"/>
  <c r="W119" i="25"/>
  <c r="X119" i="25"/>
  <c r="AA119" i="25"/>
  <c r="AB119" i="25"/>
  <c r="AE119" i="25"/>
  <c r="AF119" i="25"/>
  <c r="AI119" i="25"/>
  <c r="AJ119" i="25"/>
  <c r="AM119" i="25"/>
  <c r="AN119" i="25"/>
  <c r="AQ119" i="25"/>
  <c r="AR119" i="25"/>
  <c r="AU119" i="25"/>
  <c r="AV119" i="25"/>
  <c r="AY119" i="25"/>
  <c r="AZ119" i="25"/>
  <c r="BC119" i="25"/>
  <c r="BD119" i="25"/>
  <c r="S120" i="25"/>
  <c r="T120" i="25"/>
  <c r="W120" i="25"/>
  <c r="X120" i="25"/>
  <c r="AA120" i="25"/>
  <c r="AB120" i="25"/>
  <c r="AE120" i="25"/>
  <c r="AF120" i="25"/>
  <c r="AI120" i="25"/>
  <c r="AJ120" i="25"/>
  <c r="AM120" i="25"/>
  <c r="AN120" i="25"/>
  <c r="AQ120" i="25"/>
  <c r="AR120" i="25"/>
  <c r="AU120" i="25"/>
  <c r="AV120" i="25"/>
  <c r="AY120" i="25"/>
  <c r="AZ120" i="25"/>
  <c r="BC120" i="25"/>
  <c r="BD120" i="25"/>
  <c r="S121" i="25"/>
  <c r="T121" i="25"/>
  <c r="W121" i="25"/>
  <c r="X121" i="25"/>
  <c r="AA121" i="25"/>
  <c r="AB121" i="25"/>
  <c r="AE121" i="25"/>
  <c r="AF121" i="25"/>
  <c r="AI121" i="25"/>
  <c r="AJ121" i="25"/>
  <c r="AM121" i="25"/>
  <c r="AN121" i="25"/>
  <c r="AQ121" i="25"/>
  <c r="AR121" i="25"/>
  <c r="AU121" i="25"/>
  <c r="AV121" i="25"/>
  <c r="AY121" i="25"/>
  <c r="AZ121" i="25"/>
  <c r="BC121" i="25"/>
  <c r="BD121" i="25"/>
  <c r="S122" i="25"/>
  <c r="T122" i="25"/>
  <c r="W122" i="25"/>
  <c r="X122" i="25"/>
  <c r="AA122" i="25"/>
  <c r="AB122" i="25"/>
  <c r="AE122" i="25"/>
  <c r="AF122" i="25"/>
  <c r="AI122" i="25"/>
  <c r="AJ122" i="25"/>
  <c r="AM122" i="25"/>
  <c r="AN122" i="25"/>
  <c r="AQ122" i="25"/>
  <c r="AR122" i="25"/>
  <c r="AU122" i="25"/>
  <c r="AV122" i="25"/>
  <c r="AY122" i="25"/>
  <c r="AZ122" i="25"/>
  <c r="BC122" i="25"/>
  <c r="BD122" i="25"/>
  <c r="S123" i="25"/>
  <c r="T123" i="25"/>
  <c r="W123" i="25"/>
  <c r="X123" i="25"/>
  <c r="AA123" i="25"/>
  <c r="AB123" i="25"/>
  <c r="AE123" i="25"/>
  <c r="AF123" i="25"/>
  <c r="AI123" i="25"/>
  <c r="AJ123" i="25"/>
  <c r="AM123" i="25"/>
  <c r="AN123" i="25"/>
  <c r="AQ123" i="25"/>
  <c r="AR123" i="25"/>
  <c r="AU123" i="25"/>
  <c r="AV123" i="25"/>
  <c r="AY123" i="25"/>
  <c r="AZ123" i="25"/>
  <c r="BC123" i="25"/>
  <c r="BD123" i="25"/>
  <c r="S124" i="25"/>
  <c r="T124" i="25"/>
  <c r="W124" i="25"/>
  <c r="X124" i="25"/>
  <c r="AA124" i="25"/>
  <c r="AB124" i="25"/>
  <c r="AE124" i="25"/>
  <c r="AF124" i="25"/>
  <c r="AI124" i="25"/>
  <c r="AJ124" i="25"/>
  <c r="AM124" i="25"/>
  <c r="AN124" i="25"/>
  <c r="AQ124" i="25"/>
  <c r="AR124" i="25"/>
  <c r="AU124" i="25"/>
  <c r="AV124" i="25"/>
  <c r="AY124" i="25"/>
  <c r="AZ124" i="25"/>
  <c r="BC124" i="25"/>
  <c r="BD124" i="25"/>
  <c r="S125" i="25"/>
  <c r="T125" i="25"/>
  <c r="W125" i="25"/>
  <c r="X125" i="25"/>
  <c r="AA125" i="25"/>
  <c r="AB125" i="25"/>
  <c r="AE125" i="25"/>
  <c r="AF125" i="25"/>
  <c r="AI125" i="25"/>
  <c r="AJ125" i="25"/>
  <c r="AM125" i="25"/>
  <c r="AN125" i="25"/>
  <c r="AQ125" i="25"/>
  <c r="AR125" i="25"/>
  <c r="AU125" i="25"/>
  <c r="AV125" i="25"/>
  <c r="AY125" i="25"/>
  <c r="AZ125" i="25"/>
  <c r="BC125" i="25"/>
  <c r="BD125" i="25"/>
  <c r="S126" i="25"/>
  <c r="T126" i="25"/>
  <c r="W126" i="25"/>
  <c r="X126" i="25"/>
  <c r="AA126" i="25"/>
  <c r="AB126" i="25"/>
  <c r="AE126" i="25"/>
  <c r="AF126" i="25"/>
  <c r="AI126" i="25"/>
  <c r="AJ126" i="25"/>
  <c r="AM126" i="25"/>
  <c r="AN126" i="25"/>
  <c r="AQ126" i="25"/>
  <c r="AR126" i="25"/>
  <c r="AU126" i="25"/>
  <c r="AV126" i="25"/>
  <c r="AY126" i="25"/>
  <c r="AZ126" i="25"/>
  <c r="BC126" i="25"/>
  <c r="BD126" i="25"/>
  <c r="S127" i="25"/>
  <c r="T127" i="25"/>
  <c r="W127" i="25"/>
  <c r="X127" i="25"/>
  <c r="AA127" i="25"/>
  <c r="AB127" i="25"/>
  <c r="AE127" i="25"/>
  <c r="AF127" i="25"/>
  <c r="AI127" i="25"/>
  <c r="AJ127" i="25"/>
  <c r="AM127" i="25"/>
  <c r="AN127" i="25"/>
  <c r="AQ127" i="25"/>
  <c r="AR127" i="25"/>
  <c r="AU127" i="25"/>
  <c r="AV127" i="25"/>
  <c r="AY127" i="25"/>
  <c r="AZ127" i="25"/>
  <c r="BC127" i="25"/>
  <c r="BD127" i="25"/>
  <c r="S128" i="25"/>
  <c r="T128" i="25"/>
  <c r="W128" i="25"/>
  <c r="X128" i="25"/>
  <c r="AA128" i="25"/>
  <c r="AB128" i="25"/>
  <c r="AE128" i="25"/>
  <c r="AF128" i="25"/>
  <c r="AI128" i="25"/>
  <c r="AJ128" i="25"/>
  <c r="AM128" i="25"/>
  <c r="AN128" i="25"/>
  <c r="AQ128" i="25"/>
  <c r="AR128" i="25"/>
  <c r="AU128" i="25"/>
  <c r="AV128" i="25"/>
  <c r="AY128" i="25"/>
  <c r="AZ128" i="25"/>
  <c r="BC128" i="25"/>
  <c r="BD128" i="25"/>
  <c r="S129" i="25"/>
  <c r="T129" i="25"/>
  <c r="W129" i="25"/>
  <c r="X129" i="25"/>
  <c r="AA129" i="25"/>
  <c r="AB129" i="25"/>
  <c r="AE129" i="25"/>
  <c r="AF129" i="25"/>
  <c r="AI129" i="25"/>
  <c r="AJ129" i="25"/>
  <c r="AM129" i="25"/>
  <c r="AN129" i="25"/>
  <c r="AQ129" i="25"/>
  <c r="AR129" i="25"/>
  <c r="AU129" i="25"/>
  <c r="AV129" i="25"/>
  <c r="AY129" i="25"/>
  <c r="AZ129" i="25"/>
  <c r="BC129" i="25"/>
  <c r="BD129" i="25"/>
  <c r="S130" i="25"/>
  <c r="T130" i="25"/>
  <c r="W130" i="25"/>
  <c r="X130" i="25"/>
  <c r="AA130" i="25"/>
  <c r="AB130" i="25"/>
  <c r="AE130" i="25"/>
  <c r="AF130" i="25"/>
  <c r="AI130" i="25"/>
  <c r="AJ130" i="25"/>
  <c r="AM130" i="25"/>
  <c r="AN130" i="25"/>
  <c r="AQ130" i="25"/>
  <c r="AR130" i="25"/>
  <c r="AU130" i="25"/>
  <c r="AV130" i="25"/>
  <c r="AY130" i="25"/>
  <c r="AZ130" i="25"/>
  <c r="BC130" i="25"/>
  <c r="BD130" i="25"/>
  <c r="S131" i="25"/>
  <c r="T131" i="25"/>
  <c r="W131" i="25"/>
  <c r="X131" i="25"/>
  <c r="AA131" i="25"/>
  <c r="AB131" i="25"/>
  <c r="AE131" i="25"/>
  <c r="AF131" i="25"/>
  <c r="AI131" i="25"/>
  <c r="AJ131" i="25"/>
  <c r="AM131" i="25"/>
  <c r="AN131" i="25"/>
  <c r="AQ131" i="25"/>
  <c r="AR131" i="25"/>
  <c r="AU131" i="25"/>
  <c r="AV131" i="25"/>
  <c r="AY131" i="25"/>
  <c r="AZ131" i="25"/>
  <c r="BC131" i="25"/>
  <c r="BD131" i="25"/>
  <c r="S132" i="25"/>
  <c r="T132" i="25"/>
  <c r="W132" i="25"/>
  <c r="X132" i="25"/>
  <c r="AA132" i="25"/>
  <c r="AB132" i="25"/>
  <c r="AE132" i="25"/>
  <c r="AF132" i="25"/>
  <c r="AI132" i="25"/>
  <c r="AJ132" i="25"/>
  <c r="AM132" i="25"/>
  <c r="AN132" i="25"/>
  <c r="AQ132" i="25"/>
  <c r="AR132" i="25"/>
  <c r="AU132" i="25"/>
  <c r="AV132" i="25"/>
  <c r="AY132" i="25"/>
  <c r="AZ132" i="25"/>
  <c r="BC132" i="25"/>
  <c r="BD132" i="25"/>
  <c r="S133" i="25"/>
  <c r="T133" i="25"/>
  <c r="W133" i="25"/>
  <c r="X133" i="25"/>
  <c r="AA133" i="25"/>
  <c r="AB133" i="25"/>
  <c r="AE133" i="25"/>
  <c r="AF133" i="25"/>
  <c r="AI133" i="25"/>
  <c r="AJ133" i="25"/>
  <c r="AM133" i="25"/>
  <c r="AN133" i="25"/>
  <c r="AQ133" i="25"/>
  <c r="AR133" i="25"/>
  <c r="AU133" i="25"/>
  <c r="AV133" i="25"/>
  <c r="AY133" i="25"/>
  <c r="AZ133" i="25"/>
  <c r="BC133" i="25"/>
  <c r="BD133" i="25"/>
  <c r="S134" i="25"/>
  <c r="T134" i="25"/>
  <c r="W134" i="25"/>
  <c r="X134" i="25"/>
  <c r="AA134" i="25"/>
  <c r="AB134" i="25"/>
  <c r="AE134" i="25"/>
  <c r="AF134" i="25"/>
  <c r="AI134" i="25"/>
  <c r="AJ134" i="25"/>
  <c r="AM134" i="25"/>
  <c r="AN134" i="25"/>
  <c r="AQ134" i="25"/>
  <c r="AR134" i="25"/>
  <c r="AU134" i="25"/>
  <c r="AV134" i="25"/>
  <c r="AY134" i="25"/>
  <c r="AZ134" i="25"/>
  <c r="BC134" i="25"/>
  <c r="BD134" i="25"/>
  <c r="S135" i="25"/>
  <c r="T135" i="25"/>
  <c r="W135" i="25"/>
  <c r="X135" i="25"/>
  <c r="AA135" i="25"/>
  <c r="AB135" i="25"/>
  <c r="AE135" i="25"/>
  <c r="AF135" i="25"/>
  <c r="AI135" i="25"/>
  <c r="AJ135" i="25"/>
  <c r="AM135" i="25"/>
  <c r="AN135" i="25"/>
  <c r="AQ135" i="25"/>
  <c r="AR135" i="25"/>
  <c r="AU135" i="25"/>
  <c r="AV135" i="25"/>
  <c r="AY135" i="25"/>
  <c r="AZ135" i="25"/>
  <c r="BC135" i="25"/>
  <c r="BD135" i="25"/>
  <c r="S136" i="25"/>
  <c r="T136" i="25"/>
  <c r="W136" i="25"/>
  <c r="X136" i="25"/>
  <c r="AA136" i="25"/>
  <c r="AB136" i="25"/>
  <c r="AE136" i="25"/>
  <c r="AF136" i="25"/>
  <c r="AI136" i="25"/>
  <c r="AJ136" i="25"/>
  <c r="AM136" i="25"/>
  <c r="AN136" i="25"/>
  <c r="AQ136" i="25"/>
  <c r="AR136" i="25"/>
  <c r="AU136" i="25"/>
  <c r="AV136" i="25"/>
  <c r="AY136" i="25"/>
  <c r="AZ136" i="25"/>
  <c r="BC136" i="25"/>
  <c r="BD136" i="25"/>
  <c r="S137" i="25"/>
  <c r="T137" i="25"/>
  <c r="W137" i="25"/>
  <c r="X137" i="25"/>
  <c r="AA137" i="25"/>
  <c r="AB137" i="25"/>
  <c r="AE137" i="25"/>
  <c r="AF137" i="25"/>
  <c r="AI137" i="25"/>
  <c r="AJ137" i="25"/>
  <c r="AM137" i="25"/>
  <c r="AN137" i="25"/>
  <c r="AQ137" i="25"/>
  <c r="AR137" i="25"/>
  <c r="AU137" i="25"/>
  <c r="AV137" i="25"/>
  <c r="AY137" i="25"/>
  <c r="AZ137" i="25"/>
  <c r="BC137" i="25"/>
  <c r="BD137" i="25"/>
  <c r="S138" i="25"/>
  <c r="T138" i="25"/>
  <c r="W138" i="25"/>
  <c r="X138" i="25"/>
  <c r="AA138" i="25"/>
  <c r="AB138" i="25"/>
  <c r="AE138" i="25"/>
  <c r="AF138" i="25"/>
  <c r="AI138" i="25"/>
  <c r="AJ138" i="25"/>
  <c r="AM138" i="25"/>
  <c r="AN138" i="25"/>
  <c r="AQ138" i="25"/>
  <c r="AR138" i="25"/>
  <c r="AU138" i="25"/>
  <c r="AV138" i="25"/>
  <c r="AY138" i="25"/>
  <c r="AZ138" i="25"/>
  <c r="BC138" i="25"/>
  <c r="BD138" i="25"/>
  <c r="S139" i="25"/>
  <c r="T139" i="25"/>
  <c r="W139" i="25"/>
  <c r="X139" i="25"/>
  <c r="AA139" i="25"/>
  <c r="AB139" i="25"/>
  <c r="AE139" i="25"/>
  <c r="AF139" i="25"/>
  <c r="AI139" i="25"/>
  <c r="AJ139" i="25"/>
  <c r="AM139" i="25"/>
  <c r="AN139" i="25"/>
  <c r="AQ139" i="25"/>
  <c r="AR139" i="25"/>
  <c r="AU139" i="25"/>
  <c r="AV139" i="25"/>
  <c r="AY139" i="25"/>
  <c r="AZ139" i="25"/>
  <c r="BC139" i="25"/>
  <c r="BD139" i="25"/>
  <c r="S140" i="25"/>
  <c r="T140" i="25"/>
  <c r="W140" i="25"/>
  <c r="X140" i="25"/>
  <c r="AA140" i="25"/>
  <c r="AB140" i="25"/>
  <c r="AE140" i="25"/>
  <c r="AF140" i="25"/>
  <c r="AI140" i="25"/>
  <c r="AJ140" i="25"/>
  <c r="AM140" i="25"/>
  <c r="AN140" i="25"/>
  <c r="AQ140" i="25"/>
  <c r="AR140" i="25"/>
  <c r="AU140" i="25"/>
  <c r="AV140" i="25"/>
  <c r="AY140" i="25"/>
  <c r="AZ140" i="25"/>
  <c r="BC140" i="25"/>
  <c r="BD140" i="25"/>
  <c r="S141" i="25"/>
  <c r="T141" i="25"/>
  <c r="W141" i="25"/>
  <c r="X141" i="25"/>
  <c r="AA141" i="25"/>
  <c r="AB141" i="25"/>
  <c r="AE141" i="25"/>
  <c r="AF141" i="25"/>
  <c r="AI141" i="25"/>
  <c r="AJ141" i="25"/>
  <c r="AM141" i="25"/>
  <c r="AN141" i="25"/>
  <c r="AQ141" i="25"/>
  <c r="AR141" i="25"/>
  <c r="AU141" i="25"/>
  <c r="AV141" i="25"/>
  <c r="AY141" i="25"/>
  <c r="AZ141" i="25"/>
  <c r="BC141" i="25"/>
  <c r="BD141" i="25"/>
  <c r="S142" i="25"/>
  <c r="T142" i="25"/>
  <c r="W142" i="25"/>
  <c r="X142" i="25"/>
  <c r="AA142" i="25"/>
  <c r="AB142" i="25"/>
  <c r="AE142" i="25"/>
  <c r="AF142" i="25"/>
  <c r="AI142" i="25"/>
  <c r="AJ142" i="25"/>
  <c r="AM142" i="25"/>
  <c r="AN142" i="25"/>
  <c r="AQ142" i="25"/>
  <c r="AR142" i="25"/>
  <c r="AU142" i="25"/>
  <c r="AV142" i="25"/>
  <c r="AY142" i="25"/>
  <c r="AZ142" i="25"/>
  <c r="BC142" i="25"/>
  <c r="BD142" i="25"/>
  <c r="S143" i="25"/>
  <c r="T143" i="25"/>
  <c r="W143" i="25"/>
  <c r="X143" i="25"/>
  <c r="AA143" i="25"/>
  <c r="AB143" i="25"/>
  <c r="AE143" i="25"/>
  <c r="AF143" i="25"/>
  <c r="AI143" i="25"/>
  <c r="AJ143" i="25"/>
  <c r="AM143" i="25"/>
  <c r="AN143" i="25"/>
  <c r="AQ143" i="25"/>
  <c r="AR143" i="25"/>
  <c r="AU143" i="25"/>
  <c r="AV143" i="25"/>
  <c r="AY143" i="25"/>
  <c r="AZ143" i="25"/>
  <c r="BC143" i="25"/>
  <c r="BD143" i="25"/>
  <c r="S144" i="25"/>
  <c r="T144" i="25"/>
  <c r="W144" i="25"/>
  <c r="X144" i="25"/>
  <c r="AA144" i="25"/>
  <c r="AB144" i="25"/>
  <c r="AE144" i="25"/>
  <c r="AF144" i="25"/>
  <c r="AI144" i="25"/>
  <c r="AJ144" i="25"/>
  <c r="AM144" i="25"/>
  <c r="AN144" i="25"/>
  <c r="AQ144" i="25"/>
  <c r="AR144" i="25"/>
  <c r="AU144" i="25"/>
  <c r="AV144" i="25"/>
  <c r="AY144" i="25"/>
  <c r="AZ144" i="25"/>
  <c r="BC144" i="25"/>
  <c r="BD144" i="25"/>
  <c r="S145" i="25"/>
  <c r="T145" i="25"/>
  <c r="W145" i="25"/>
  <c r="X145" i="25"/>
  <c r="AA145" i="25"/>
  <c r="AB145" i="25"/>
  <c r="AE145" i="25"/>
  <c r="AF145" i="25"/>
  <c r="AI145" i="25"/>
  <c r="AJ145" i="25"/>
  <c r="AM145" i="25"/>
  <c r="AN145" i="25"/>
  <c r="AQ145" i="25"/>
  <c r="AR145" i="25"/>
  <c r="AU145" i="25"/>
  <c r="AV145" i="25"/>
  <c r="AY145" i="25"/>
  <c r="AZ145" i="25"/>
  <c r="BC145" i="25"/>
  <c r="BD145" i="25"/>
  <c r="S146" i="25"/>
  <c r="T146" i="25"/>
  <c r="W146" i="25"/>
  <c r="X146" i="25"/>
  <c r="AA146" i="25"/>
  <c r="AB146" i="25"/>
  <c r="AE146" i="25"/>
  <c r="AF146" i="25"/>
  <c r="AI146" i="25"/>
  <c r="AJ146" i="25"/>
  <c r="AM146" i="25"/>
  <c r="AN146" i="25"/>
  <c r="AQ146" i="25"/>
  <c r="AR146" i="25"/>
  <c r="AU146" i="25"/>
  <c r="AV146" i="25"/>
  <c r="AY146" i="25"/>
  <c r="AZ146" i="25"/>
  <c r="BC146" i="25"/>
  <c r="BD146" i="25"/>
  <c r="S147" i="25"/>
  <c r="T147" i="25"/>
  <c r="W147" i="25"/>
  <c r="X147" i="25"/>
  <c r="AA147" i="25"/>
  <c r="AB147" i="25"/>
  <c r="AE147" i="25"/>
  <c r="AF147" i="25"/>
  <c r="AI147" i="25"/>
  <c r="AJ147" i="25"/>
  <c r="AM147" i="25"/>
  <c r="AN147" i="25"/>
  <c r="AQ147" i="25"/>
  <c r="AR147" i="25"/>
  <c r="AU147" i="25"/>
  <c r="AV147" i="25"/>
  <c r="AY147" i="25"/>
  <c r="AZ147" i="25"/>
  <c r="BC147" i="25"/>
  <c r="BD147" i="25"/>
  <c r="S148" i="25"/>
  <c r="T148" i="25"/>
  <c r="W148" i="25"/>
  <c r="X148" i="25"/>
  <c r="AA148" i="25"/>
  <c r="AB148" i="25"/>
  <c r="AE148" i="25"/>
  <c r="AF148" i="25"/>
  <c r="AI148" i="25"/>
  <c r="AJ148" i="25"/>
  <c r="AM148" i="25"/>
  <c r="AN148" i="25"/>
  <c r="AQ148" i="25"/>
  <c r="AR148" i="25"/>
  <c r="AU148" i="25"/>
  <c r="AV148" i="25"/>
  <c r="AY148" i="25"/>
  <c r="AZ148" i="25"/>
  <c r="BC148" i="25"/>
  <c r="BD148" i="25"/>
  <c r="S149" i="25"/>
  <c r="T149" i="25"/>
  <c r="W149" i="25"/>
  <c r="X149" i="25"/>
  <c r="AA149" i="25"/>
  <c r="AB149" i="25"/>
  <c r="AE149" i="25"/>
  <c r="AF149" i="25"/>
  <c r="AI149" i="25"/>
  <c r="AJ149" i="25"/>
  <c r="AM149" i="25"/>
  <c r="AN149" i="25"/>
  <c r="AQ149" i="25"/>
  <c r="AR149" i="25"/>
  <c r="AU149" i="25"/>
  <c r="AV149" i="25"/>
  <c r="AY149" i="25"/>
  <c r="AZ149" i="25"/>
  <c r="BC149" i="25"/>
  <c r="BD149" i="25"/>
  <c r="S150" i="25"/>
  <c r="T150" i="25"/>
  <c r="W150" i="25"/>
  <c r="X150" i="25"/>
  <c r="AA150" i="25"/>
  <c r="AB150" i="25"/>
  <c r="AE150" i="25"/>
  <c r="AF150" i="25"/>
  <c r="AI150" i="25"/>
  <c r="AJ150" i="25"/>
  <c r="AM150" i="25"/>
  <c r="AN150" i="25"/>
  <c r="AQ150" i="25"/>
  <c r="AR150" i="25"/>
  <c r="AU150" i="25"/>
  <c r="AV150" i="25"/>
  <c r="AY150" i="25"/>
  <c r="AZ150" i="25"/>
  <c r="BC150" i="25"/>
  <c r="BD150" i="25"/>
  <c r="S151" i="25"/>
  <c r="T151" i="25"/>
  <c r="W151" i="25"/>
  <c r="X151" i="25"/>
  <c r="AA151" i="25"/>
  <c r="AB151" i="25"/>
  <c r="AE151" i="25"/>
  <c r="AF151" i="25"/>
  <c r="AI151" i="25"/>
  <c r="AJ151" i="25"/>
  <c r="AM151" i="25"/>
  <c r="AN151" i="25"/>
  <c r="AQ151" i="25"/>
  <c r="AR151" i="25"/>
  <c r="AU151" i="25"/>
  <c r="AV151" i="25"/>
  <c r="AY151" i="25"/>
  <c r="AZ151" i="25"/>
  <c r="BC151" i="25"/>
  <c r="BD151" i="25"/>
  <c r="S152" i="25"/>
  <c r="T152" i="25"/>
  <c r="W152" i="25"/>
  <c r="X152" i="25"/>
  <c r="AA152" i="25"/>
  <c r="AB152" i="25"/>
  <c r="AE152" i="25"/>
  <c r="AF152" i="25"/>
  <c r="AI152" i="25"/>
  <c r="AJ152" i="25"/>
  <c r="AM152" i="25"/>
  <c r="AN152" i="25"/>
  <c r="AQ152" i="25"/>
  <c r="AR152" i="25"/>
  <c r="AU152" i="25"/>
  <c r="AV152" i="25"/>
  <c r="AY152" i="25"/>
  <c r="AZ152" i="25"/>
  <c r="BC152" i="25"/>
  <c r="BD152" i="25"/>
  <c r="S153" i="25"/>
  <c r="T153" i="25"/>
  <c r="W153" i="25"/>
  <c r="X153" i="25"/>
  <c r="AA153" i="25"/>
  <c r="AB153" i="25"/>
  <c r="AE153" i="25"/>
  <c r="AF153" i="25"/>
  <c r="AI153" i="25"/>
  <c r="AJ153" i="25"/>
  <c r="AM153" i="25"/>
  <c r="AN153" i="25"/>
  <c r="AQ153" i="25"/>
  <c r="AR153" i="25"/>
  <c r="AU153" i="25"/>
  <c r="AV153" i="25"/>
  <c r="AY153" i="25"/>
  <c r="AZ153" i="25"/>
  <c r="BC153" i="25"/>
  <c r="BD153" i="25"/>
  <c r="S154" i="25"/>
  <c r="T154" i="25"/>
  <c r="W154" i="25"/>
  <c r="X154" i="25"/>
  <c r="AA154" i="25"/>
  <c r="AB154" i="25"/>
  <c r="AE154" i="25"/>
  <c r="AF154" i="25"/>
  <c r="AI154" i="25"/>
  <c r="AJ154" i="25"/>
  <c r="AM154" i="25"/>
  <c r="AN154" i="25"/>
  <c r="AQ154" i="25"/>
  <c r="AR154" i="25"/>
  <c r="AU154" i="25"/>
  <c r="AV154" i="25"/>
  <c r="AY154" i="25"/>
  <c r="AZ154" i="25"/>
  <c r="BC154" i="25"/>
  <c r="BD154" i="25"/>
  <c r="S155" i="25"/>
  <c r="T155" i="25"/>
  <c r="W155" i="25"/>
  <c r="X155" i="25"/>
  <c r="AA155" i="25"/>
  <c r="AB155" i="25"/>
  <c r="AE155" i="25"/>
  <c r="AF155" i="25"/>
  <c r="AI155" i="25"/>
  <c r="AJ155" i="25"/>
  <c r="AM155" i="25"/>
  <c r="AN155" i="25"/>
  <c r="AQ155" i="25"/>
  <c r="AR155" i="25"/>
  <c r="AU155" i="25"/>
  <c r="AV155" i="25"/>
  <c r="AY155" i="25"/>
  <c r="AZ155" i="25"/>
  <c r="BC155" i="25"/>
  <c r="BD155" i="25"/>
  <c r="S156" i="25"/>
  <c r="T156" i="25"/>
  <c r="W156" i="25"/>
  <c r="X156" i="25"/>
  <c r="AA156" i="25"/>
  <c r="AB156" i="25"/>
  <c r="AE156" i="25"/>
  <c r="AF156" i="25"/>
  <c r="AI156" i="25"/>
  <c r="AJ156" i="25"/>
  <c r="AM156" i="25"/>
  <c r="AN156" i="25"/>
  <c r="AQ156" i="25"/>
  <c r="AR156" i="25"/>
  <c r="AU156" i="25"/>
  <c r="AV156" i="25"/>
  <c r="AY156" i="25"/>
  <c r="AZ156" i="25"/>
  <c r="BC156" i="25"/>
  <c r="BD156" i="25"/>
  <c r="S157" i="25"/>
  <c r="T157" i="25"/>
  <c r="W157" i="25"/>
  <c r="X157" i="25"/>
  <c r="AA157" i="25"/>
  <c r="AB157" i="25"/>
  <c r="AE157" i="25"/>
  <c r="AF157" i="25"/>
  <c r="AI157" i="25"/>
  <c r="AJ157" i="25"/>
  <c r="AM157" i="25"/>
  <c r="AN157" i="25"/>
  <c r="AQ157" i="25"/>
  <c r="AR157" i="25"/>
  <c r="AU157" i="25"/>
  <c r="AV157" i="25"/>
  <c r="AY157" i="25"/>
  <c r="AZ157" i="25"/>
  <c r="BC157" i="25"/>
  <c r="BD157" i="25"/>
  <c r="S158" i="25"/>
  <c r="T158" i="25"/>
  <c r="W158" i="25"/>
  <c r="X158" i="25"/>
  <c r="AA158" i="25"/>
  <c r="AB158" i="25"/>
  <c r="AE158" i="25"/>
  <c r="AF158" i="25"/>
  <c r="AI158" i="25"/>
  <c r="AJ158" i="25"/>
  <c r="AM158" i="25"/>
  <c r="AN158" i="25"/>
  <c r="AQ158" i="25"/>
  <c r="AR158" i="25"/>
  <c r="AU158" i="25"/>
  <c r="AV158" i="25"/>
  <c r="AY158" i="25"/>
  <c r="AZ158" i="25"/>
  <c r="BC158" i="25"/>
  <c r="BD158" i="25"/>
  <c r="S159" i="25"/>
  <c r="T159" i="25"/>
  <c r="W159" i="25"/>
  <c r="X159" i="25"/>
  <c r="AA159" i="25"/>
  <c r="AB159" i="25"/>
  <c r="AE159" i="25"/>
  <c r="AF159" i="25"/>
  <c r="AI159" i="25"/>
  <c r="AJ159" i="25"/>
  <c r="AM159" i="25"/>
  <c r="AN159" i="25"/>
  <c r="AQ159" i="25"/>
  <c r="AR159" i="25"/>
  <c r="AU159" i="25"/>
  <c r="AV159" i="25"/>
  <c r="AY159" i="25"/>
  <c r="AZ159" i="25"/>
  <c r="BC159" i="25"/>
  <c r="BD159" i="25"/>
  <c r="S160" i="25"/>
  <c r="T160" i="25"/>
  <c r="W160" i="25"/>
  <c r="X160" i="25"/>
  <c r="AA160" i="25"/>
  <c r="AB160" i="25"/>
  <c r="AE160" i="25"/>
  <c r="AF160" i="25"/>
  <c r="AI160" i="25"/>
  <c r="AJ160" i="25"/>
  <c r="AM160" i="25"/>
  <c r="AN160" i="25"/>
  <c r="AQ160" i="25"/>
  <c r="AR160" i="25"/>
  <c r="AU160" i="25"/>
  <c r="AV160" i="25"/>
  <c r="AY160" i="25"/>
  <c r="AZ160" i="25"/>
  <c r="BC160" i="25"/>
  <c r="BD160" i="25"/>
  <c r="S161" i="25"/>
  <c r="T161" i="25"/>
  <c r="W161" i="25"/>
  <c r="X161" i="25"/>
  <c r="AA161" i="25"/>
  <c r="AB161" i="25"/>
  <c r="AE161" i="25"/>
  <c r="AF161" i="25"/>
  <c r="AI161" i="25"/>
  <c r="AJ161" i="25"/>
  <c r="AM161" i="25"/>
  <c r="AN161" i="25"/>
  <c r="AQ161" i="25"/>
  <c r="AR161" i="25"/>
  <c r="AU161" i="25"/>
  <c r="AV161" i="25"/>
  <c r="AY161" i="25"/>
  <c r="AZ161" i="25"/>
  <c r="BC161" i="25"/>
  <c r="BD161" i="25"/>
  <c r="S162" i="25"/>
  <c r="T162" i="25"/>
  <c r="W162" i="25"/>
  <c r="X162" i="25"/>
  <c r="AA162" i="25"/>
  <c r="AB162" i="25"/>
  <c r="AE162" i="25"/>
  <c r="AF162" i="25"/>
  <c r="AI162" i="25"/>
  <c r="AJ162" i="25"/>
  <c r="AM162" i="25"/>
  <c r="AN162" i="25"/>
  <c r="AQ162" i="25"/>
  <c r="AR162" i="25"/>
  <c r="AU162" i="25"/>
  <c r="AV162" i="25"/>
  <c r="AY162" i="25"/>
  <c r="AZ162" i="25"/>
  <c r="BC162" i="25"/>
  <c r="BD162" i="25"/>
  <c r="S163" i="25"/>
  <c r="T163" i="25"/>
  <c r="W163" i="25"/>
  <c r="X163" i="25"/>
  <c r="AA163" i="25"/>
  <c r="AB163" i="25"/>
  <c r="AE163" i="25"/>
  <c r="AF163" i="25"/>
  <c r="AI163" i="25"/>
  <c r="AJ163" i="25"/>
  <c r="AM163" i="25"/>
  <c r="AN163" i="25"/>
  <c r="AQ163" i="25"/>
  <c r="AR163" i="25"/>
  <c r="AU163" i="25"/>
  <c r="AV163" i="25"/>
  <c r="AY163" i="25"/>
  <c r="AZ163" i="25"/>
  <c r="BC163" i="25"/>
  <c r="BD163" i="25"/>
  <c r="S164" i="25"/>
  <c r="T164" i="25"/>
  <c r="W164" i="25"/>
  <c r="X164" i="25"/>
  <c r="AA164" i="25"/>
  <c r="AB164" i="25"/>
  <c r="AE164" i="25"/>
  <c r="AF164" i="25"/>
  <c r="AI164" i="25"/>
  <c r="AJ164" i="25"/>
  <c r="AM164" i="25"/>
  <c r="AN164" i="25"/>
  <c r="AQ164" i="25"/>
  <c r="AR164" i="25"/>
  <c r="AU164" i="25"/>
  <c r="AV164" i="25"/>
  <c r="AY164" i="25"/>
  <c r="AZ164" i="25"/>
  <c r="BC164" i="25"/>
  <c r="BD164" i="25"/>
  <c r="S165" i="25"/>
  <c r="T165" i="25"/>
  <c r="W165" i="25"/>
  <c r="X165" i="25"/>
  <c r="AA165" i="25"/>
  <c r="AB165" i="25"/>
  <c r="AE165" i="25"/>
  <c r="AF165" i="25"/>
  <c r="AI165" i="25"/>
  <c r="AJ165" i="25"/>
  <c r="AM165" i="25"/>
  <c r="AN165" i="25"/>
  <c r="AQ165" i="25"/>
  <c r="AR165" i="25"/>
  <c r="AU165" i="25"/>
  <c r="AV165" i="25"/>
  <c r="AY165" i="25"/>
  <c r="AZ165" i="25"/>
  <c r="BC165" i="25"/>
  <c r="BD165" i="25"/>
  <c r="S166" i="25"/>
  <c r="T166" i="25"/>
  <c r="W166" i="25"/>
  <c r="X166" i="25"/>
  <c r="AA166" i="25"/>
  <c r="AB166" i="25"/>
  <c r="AE166" i="25"/>
  <c r="AF166" i="25"/>
  <c r="AI166" i="25"/>
  <c r="AJ166" i="25"/>
  <c r="AM166" i="25"/>
  <c r="AN166" i="25"/>
  <c r="AQ166" i="25"/>
  <c r="AR166" i="25"/>
  <c r="AU166" i="25"/>
  <c r="AV166" i="25"/>
  <c r="AY166" i="25"/>
  <c r="AZ166" i="25"/>
  <c r="BC166" i="25"/>
  <c r="BD166" i="25"/>
  <c r="S167" i="25"/>
  <c r="T167" i="25"/>
  <c r="W167" i="25"/>
  <c r="X167" i="25"/>
  <c r="AA167" i="25"/>
  <c r="AB167" i="25"/>
  <c r="AE167" i="25"/>
  <c r="AF167" i="25"/>
  <c r="AI167" i="25"/>
  <c r="AJ167" i="25"/>
  <c r="AM167" i="25"/>
  <c r="AN167" i="25"/>
  <c r="AQ167" i="25"/>
  <c r="AR167" i="25"/>
  <c r="AU167" i="25"/>
  <c r="AV167" i="25"/>
  <c r="AY167" i="25"/>
  <c r="AZ167" i="25"/>
  <c r="BC167" i="25"/>
  <c r="BD167" i="25"/>
  <c r="S168" i="25"/>
  <c r="T168" i="25"/>
  <c r="W168" i="25"/>
  <c r="X168" i="25"/>
  <c r="AA168" i="25"/>
  <c r="AB168" i="25"/>
  <c r="AE168" i="25"/>
  <c r="AF168" i="25"/>
  <c r="AI168" i="25"/>
  <c r="AJ168" i="25"/>
  <c r="AM168" i="25"/>
  <c r="AN168" i="25"/>
  <c r="AQ168" i="25"/>
  <c r="AR168" i="25"/>
  <c r="AU168" i="25"/>
  <c r="AV168" i="25"/>
  <c r="AY168" i="25"/>
  <c r="AZ168" i="25"/>
  <c r="BC168" i="25"/>
  <c r="BD168" i="25"/>
  <c r="S169" i="25"/>
  <c r="T169" i="25"/>
  <c r="W169" i="25"/>
  <c r="X169" i="25"/>
  <c r="AA169" i="25"/>
  <c r="AB169" i="25"/>
  <c r="AE169" i="25"/>
  <c r="AF169" i="25"/>
  <c r="AI169" i="25"/>
  <c r="AJ169" i="25"/>
  <c r="AM169" i="25"/>
  <c r="AN169" i="25"/>
  <c r="AQ169" i="25"/>
  <c r="AR169" i="25"/>
  <c r="AU169" i="25"/>
  <c r="AV169" i="25"/>
  <c r="AY169" i="25"/>
  <c r="AZ169" i="25"/>
  <c r="BC169" i="25"/>
  <c r="BD169" i="25"/>
  <c r="S170" i="25"/>
  <c r="T170" i="25"/>
  <c r="W170" i="25"/>
  <c r="X170" i="25"/>
  <c r="AA170" i="25"/>
  <c r="AB170" i="25"/>
  <c r="AE170" i="25"/>
  <c r="AF170" i="25"/>
  <c r="AI170" i="25"/>
  <c r="AJ170" i="25"/>
  <c r="AM170" i="25"/>
  <c r="AN170" i="25"/>
  <c r="AQ170" i="25"/>
  <c r="AR170" i="25"/>
  <c r="AU170" i="25"/>
  <c r="AV170" i="25"/>
  <c r="AY170" i="25"/>
  <c r="AZ170" i="25"/>
  <c r="BC170" i="25"/>
  <c r="BD170" i="25"/>
  <c r="S171" i="25"/>
  <c r="T171" i="25"/>
  <c r="W171" i="25"/>
  <c r="X171" i="25"/>
  <c r="AA171" i="25"/>
  <c r="AB171" i="25"/>
  <c r="AE171" i="25"/>
  <c r="AF171" i="25"/>
  <c r="AI171" i="25"/>
  <c r="AJ171" i="25"/>
  <c r="AM171" i="25"/>
  <c r="AN171" i="25"/>
  <c r="AQ171" i="25"/>
  <c r="AR171" i="25"/>
  <c r="AU171" i="25"/>
  <c r="AV171" i="25"/>
  <c r="AY171" i="25"/>
  <c r="AZ171" i="25"/>
  <c r="BC171" i="25"/>
  <c r="BD171" i="25"/>
  <c r="S172" i="25"/>
  <c r="T172" i="25"/>
  <c r="W172" i="25"/>
  <c r="X172" i="25"/>
  <c r="AA172" i="25"/>
  <c r="AB172" i="25"/>
  <c r="AE172" i="25"/>
  <c r="AF172" i="25"/>
  <c r="AI172" i="25"/>
  <c r="AJ172" i="25"/>
  <c r="AM172" i="25"/>
  <c r="AN172" i="25"/>
  <c r="AQ172" i="25"/>
  <c r="AR172" i="25"/>
  <c r="AU172" i="25"/>
  <c r="AV172" i="25"/>
  <c r="AY172" i="25"/>
  <c r="AZ172" i="25"/>
  <c r="BC172" i="25"/>
  <c r="BD172" i="25"/>
  <c r="S173" i="25"/>
  <c r="T173" i="25"/>
  <c r="W173" i="25"/>
  <c r="X173" i="25"/>
  <c r="AA173" i="25"/>
  <c r="AB173" i="25"/>
  <c r="AE173" i="25"/>
  <c r="AF173" i="25"/>
  <c r="AI173" i="25"/>
  <c r="AJ173" i="25"/>
  <c r="AM173" i="25"/>
  <c r="AN173" i="25"/>
  <c r="AQ173" i="25"/>
  <c r="AR173" i="25"/>
  <c r="AU173" i="25"/>
  <c r="AV173" i="25"/>
  <c r="AY173" i="25"/>
  <c r="AZ173" i="25"/>
  <c r="BC173" i="25"/>
  <c r="BD173" i="25"/>
  <c r="S174" i="25"/>
  <c r="T174" i="25"/>
  <c r="W174" i="25"/>
  <c r="X174" i="25"/>
  <c r="AA174" i="25"/>
  <c r="AB174" i="25"/>
  <c r="AE174" i="25"/>
  <c r="AF174" i="25"/>
  <c r="AI174" i="25"/>
  <c r="AJ174" i="25"/>
  <c r="AM174" i="25"/>
  <c r="AN174" i="25"/>
  <c r="AQ174" i="25"/>
  <c r="AR174" i="25"/>
  <c r="AU174" i="25"/>
  <c r="AV174" i="25"/>
  <c r="AY174" i="25"/>
  <c r="AZ174" i="25"/>
  <c r="BC174" i="25"/>
  <c r="BD174" i="25"/>
  <c r="S175" i="25"/>
  <c r="T175" i="25"/>
  <c r="W175" i="25"/>
  <c r="X175" i="25"/>
  <c r="AA175" i="25"/>
  <c r="AB175" i="25"/>
  <c r="AE175" i="25"/>
  <c r="AF175" i="25"/>
  <c r="AI175" i="25"/>
  <c r="AJ175" i="25"/>
  <c r="AM175" i="25"/>
  <c r="AN175" i="25"/>
  <c r="AQ175" i="25"/>
  <c r="AR175" i="25"/>
  <c r="AU175" i="25"/>
  <c r="AV175" i="25"/>
  <c r="AY175" i="25"/>
  <c r="AZ175" i="25"/>
  <c r="BC175" i="25"/>
  <c r="BD175" i="25"/>
  <c r="S176" i="25"/>
  <c r="T176" i="25"/>
  <c r="W176" i="25"/>
  <c r="X176" i="25"/>
  <c r="AA176" i="25"/>
  <c r="AB176" i="25"/>
  <c r="AE176" i="25"/>
  <c r="AF176" i="25"/>
  <c r="AI176" i="25"/>
  <c r="AJ176" i="25"/>
  <c r="AM176" i="25"/>
  <c r="AN176" i="25"/>
  <c r="AQ176" i="25"/>
  <c r="AR176" i="25"/>
  <c r="AU176" i="25"/>
  <c r="AV176" i="25"/>
  <c r="AY176" i="25"/>
  <c r="AZ176" i="25"/>
  <c r="BC176" i="25"/>
  <c r="BD176" i="25"/>
  <c r="S177" i="25"/>
  <c r="T177" i="25"/>
  <c r="W177" i="25"/>
  <c r="X177" i="25"/>
  <c r="AA177" i="25"/>
  <c r="AB177" i="25"/>
  <c r="AE177" i="25"/>
  <c r="AF177" i="25"/>
  <c r="AI177" i="25"/>
  <c r="AJ177" i="25"/>
  <c r="AM177" i="25"/>
  <c r="AN177" i="25"/>
  <c r="AQ177" i="25"/>
  <c r="AR177" i="25"/>
  <c r="AU177" i="25"/>
  <c r="AV177" i="25"/>
  <c r="AY177" i="25"/>
  <c r="AZ177" i="25"/>
  <c r="BC177" i="25"/>
  <c r="BD177" i="25"/>
  <c r="S178" i="25"/>
  <c r="T178" i="25"/>
  <c r="W178" i="25"/>
  <c r="X178" i="25"/>
  <c r="AA178" i="25"/>
  <c r="AB178" i="25"/>
  <c r="AE178" i="25"/>
  <c r="AF178" i="25"/>
  <c r="AI178" i="25"/>
  <c r="AJ178" i="25"/>
  <c r="AM178" i="25"/>
  <c r="AN178" i="25"/>
  <c r="AQ178" i="25"/>
  <c r="AR178" i="25"/>
  <c r="AU178" i="25"/>
  <c r="AV178" i="25"/>
  <c r="AY178" i="25"/>
  <c r="AZ178" i="25"/>
  <c r="BC178" i="25"/>
  <c r="BD178" i="25"/>
  <c r="S179" i="25"/>
  <c r="T179" i="25"/>
  <c r="W179" i="25"/>
  <c r="X179" i="25"/>
  <c r="AA179" i="25"/>
  <c r="AB179" i="25"/>
  <c r="AE179" i="25"/>
  <c r="AF179" i="25"/>
  <c r="AI179" i="25"/>
  <c r="AJ179" i="25"/>
  <c r="AM179" i="25"/>
  <c r="AN179" i="25"/>
  <c r="AQ179" i="25"/>
  <c r="AR179" i="25"/>
  <c r="AU179" i="25"/>
  <c r="AV179" i="25"/>
  <c r="AY179" i="25"/>
  <c r="AZ179" i="25"/>
  <c r="BC179" i="25"/>
  <c r="BD179" i="25"/>
  <c r="S180" i="25"/>
  <c r="T180" i="25"/>
  <c r="W180" i="25"/>
  <c r="X180" i="25"/>
  <c r="AA180" i="25"/>
  <c r="AB180" i="25"/>
  <c r="AE180" i="25"/>
  <c r="AF180" i="25"/>
  <c r="AI180" i="25"/>
  <c r="AJ180" i="25"/>
  <c r="AM180" i="25"/>
  <c r="AN180" i="25"/>
  <c r="AQ180" i="25"/>
  <c r="AR180" i="25"/>
  <c r="AU180" i="25"/>
  <c r="AV180" i="25"/>
  <c r="AY180" i="25"/>
  <c r="AZ180" i="25"/>
  <c r="BC180" i="25"/>
  <c r="BD180" i="25"/>
  <c r="S181" i="25"/>
  <c r="T181" i="25"/>
  <c r="W181" i="25"/>
  <c r="X181" i="25"/>
  <c r="AA181" i="25"/>
  <c r="AB181" i="25"/>
  <c r="AE181" i="25"/>
  <c r="AF181" i="25"/>
  <c r="AI181" i="25"/>
  <c r="AJ181" i="25"/>
  <c r="AM181" i="25"/>
  <c r="AN181" i="25"/>
  <c r="AQ181" i="25"/>
  <c r="AR181" i="25"/>
  <c r="AU181" i="25"/>
  <c r="AV181" i="25"/>
  <c r="AY181" i="25"/>
  <c r="AZ181" i="25"/>
  <c r="BC181" i="25"/>
  <c r="BD181" i="25"/>
  <c r="S182" i="25"/>
  <c r="T182" i="25"/>
  <c r="W182" i="25"/>
  <c r="X182" i="25"/>
  <c r="AA182" i="25"/>
  <c r="AB182" i="25"/>
  <c r="AE182" i="25"/>
  <c r="AF182" i="25"/>
  <c r="AI182" i="25"/>
  <c r="AJ182" i="25"/>
  <c r="AM182" i="25"/>
  <c r="AN182" i="25"/>
  <c r="AQ182" i="25"/>
  <c r="AR182" i="25"/>
  <c r="AU182" i="25"/>
  <c r="AV182" i="25"/>
  <c r="AY182" i="25"/>
  <c r="AZ182" i="25"/>
  <c r="BC182" i="25"/>
  <c r="BD182" i="25"/>
  <c r="S183" i="25"/>
  <c r="T183" i="25"/>
  <c r="W183" i="25"/>
  <c r="X183" i="25"/>
  <c r="AA183" i="25"/>
  <c r="AB183" i="25"/>
  <c r="AE183" i="25"/>
  <c r="AF183" i="25"/>
  <c r="AI183" i="25"/>
  <c r="AJ183" i="25"/>
  <c r="AM183" i="25"/>
  <c r="AN183" i="25"/>
  <c r="AQ183" i="25"/>
  <c r="AR183" i="25"/>
  <c r="AU183" i="25"/>
  <c r="AV183" i="25"/>
  <c r="AY183" i="25"/>
  <c r="AZ183" i="25"/>
  <c r="BC183" i="25"/>
  <c r="BD183" i="25"/>
  <c r="S184" i="25"/>
  <c r="T184" i="25"/>
  <c r="W184" i="25"/>
  <c r="X184" i="25"/>
  <c r="AA184" i="25"/>
  <c r="AB184" i="25"/>
  <c r="AE184" i="25"/>
  <c r="AF184" i="25"/>
  <c r="AI184" i="25"/>
  <c r="AJ184" i="25"/>
  <c r="AM184" i="25"/>
  <c r="AN184" i="25"/>
  <c r="AQ184" i="25"/>
  <c r="AR184" i="25"/>
  <c r="AU184" i="25"/>
  <c r="AV184" i="25"/>
  <c r="AY184" i="25"/>
  <c r="AZ184" i="25"/>
  <c r="BC184" i="25"/>
  <c r="BD184" i="25"/>
  <c r="S185" i="25"/>
  <c r="T185" i="25"/>
  <c r="W185" i="25"/>
  <c r="X185" i="25"/>
  <c r="AA185" i="25"/>
  <c r="AB185" i="25"/>
  <c r="AE185" i="25"/>
  <c r="AF185" i="25"/>
  <c r="AI185" i="25"/>
  <c r="AJ185" i="25"/>
  <c r="AM185" i="25"/>
  <c r="AN185" i="25"/>
  <c r="AQ185" i="25"/>
  <c r="AR185" i="25"/>
  <c r="AU185" i="25"/>
  <c r="AV185" i="25"/>
  <c r="AY185" i="25"/>
  <c r="AZ185" i="25"/>
  <c r="BC185" i="25"/>
  <c r="BD185" i="25"/>
  <c r="S186" i="25"/>
  <c r="T186" i="25"/>
  <c r="W186" i="25"/>
  <c r="X186" i="25"/>
  <c r="AA186" i="25"/>
  <c r="AB186" i="25"/>
  <c r="AE186" i="25"/>
  <c r="AF186" i="25"/>
  <c r="AI186" i="25"/>
  <c r="AJ186" i="25"/>
  <c r="AM186" i="25"/>
  <c r="AN186" i="25"/>
  <c r="AQ186" i="25"/>
  <c r="AR186" i="25"/>
  <c r="AU186" i="25"/>
  <c r="AV186" i="25"/>
  <c r="AY186" i="25"/>
  <c r="AZ186" i="25"/>
  <c r="BC186" i="25"/>
  <c r="BD186" i="25"/>
  <c r="S187" i="25"/>
  <c r="T187" i="25"/>
  <c r="W187" i="25"/>
  <c r="X187" i="25"/>
  <c r="AA187" i="25"/>
  <c r="AB187" i="25"/>
  <c r="AE187" i="25"/>
  <c r="AF187" i="25"/>
  <c r="AI187" i="25"/>
  <c r="AJ187" i="25"/>
  <c r="AM187" i="25"/>
  <c r="AN187" i="25"/>
  <c r="AQ187" i="25"/>
  <c r="AR187" i="25"/>
  <c r="AU187" i="25"/>
  <c r="AV187" i="25"/>
  <c r="AY187" i="25"/>
  <c r="AZ187" i="25"/>
  <c r="BC187" i="25"/>
  <c r="BD187" i="25"/>
  <c r="S188" i="25"/>
  <c r="T188" i="25"/>
  <c r="W188" i="25"/>
  <c r="X188" i="25"/>
  <c r="AA188" i="25"/>
  <c r="AB188" i="25"/>
  <c r="AE188" i="25"/>
  <c r="AF188" i="25"/>
  <c r="AI188" i="25"/>
  <c r="AJ188" i="25"/>
  <c r="AM188" i="25"/>
  <c r="AN188" i="25"/>
  <c r="AQ188" i="25"/>
  <c r="AR188" i="25"/>
  <c r="AU188" i="25"/>
  <c r="AV188" i="25"/>
  <c r="AY188" i="25"/>
  <c r="AZ188" i="25"/>
  <c r="BC188" i="25"/>
  <c r="BD188" i="25"/>
  <c r="S189" i="25"/>
  <c r="T189" i="25"/>
  <c r="W189" i="25"/>
  <c r="X189" i="25"/>
  <c r="AA189" i="25"/>
  <c r="AB189" i="25"/>
  <c r="AE189" i="25"/>
  <c r="AF189" i="25"/>
  <c r="AI189" i="25"/>
  <c r="AJ189" i="25"/>
  <c r="AM189" i="25"/>
  <c r="AN189" i="25"/>
  <c r="AQ189" i="25"/>
  <c r="AR189" i="25"/>
  <c r="AU189" i="25"/>
  <c r="AV189" i="25"/>
  <c r="AY189" i="25"/>
  <c r="AZ189" i="25"/>
  <c r="BC189" i="25"/>
  <c r="BD189" i="25"/>
  <c r="S190" i="25"/>
  <c r="T190" i="25"/>
  <c r="W190" i="25"/>
  <c r="X190" i="25"/>
  <c r="AA190" i="25"/>
  <c r="AB190" i="25"/>
  <c r="AE190" i="25"/>
  <c r="AF190" i="25"/>
  <c r="AI190" i="25"/>
  <c r="AJ190" i="25"/>
  <c r="AM190" i="25"/>
  <c r="AN190" i="25"/>
  <c r="AQ190" i="25"/>
  <c r="AR190" i="25"/>
  <c r="AU190" i="25"/>
  <c r="AV190" i="25"/>
  <c r="AY190" i="25"/>
  <c r="AZ190" i="25"/>
  <c r="BC190" i="25"/>
  <c r="BD190" i="25"/>
  <c r="S191" i="25"/>
  <c r="T191" i="25"/>
  <c r="W191" i="25"/>
  <c r="X191" i="25"/>
  <c r="AA191" i="25"/>
  <c r="AB191" i="25"/>
  <c r="AE191" i="25"/>
  <c r="AF191" i="25"/>
  <c r="AI191" i="25"/>
  <c r="AJ191" i="25"/>
  <c r="AM191" i="25"/>
  <c r="AN191" i="25"/>
  <c r="AQ191" i="25"/>
  <c r="AR191" i="25"/>
  <c r="AU191" i="25"/>
  <c r="AV191" i="25"/>
  <c r="AY191" i="25"/>
  <c r="AZ191" i="25"/>
  <c r="BC191" i="25"/>
  <c r="BD191" i="25"/>
  <c r="S192" i="25"/>
  <c r="T192" i="25"/>
  <c r="W192" i="25"/>
  <c r="X192" i="25"/>
  <c r="AA192" i="25"/>
  <c r="AB192" i="25"/>
  <c r="AE192" i="25"/>
  <c r="AF192" i="25"/>
  <c r="AI192" i="25"/>
  <c r="AJ192" i="25"/>
  <c r="AM192" i="25"/>
  <c r="AN192" i="25"/>
  <c r="AQ192" i="25"/>
  <c r="AR192" i="25"/>
  <c r="AU192" i="25"/>
  <c r="AV192" i="25"/>
  <c r="AY192" i="25"/>
  <c r="AZ192" i="25"/>
  <c r="BC192" i="25"/>
  <c r="BD192" i="25"/>
  <c r="S193" i="25"/>
  <c r="T193" i="25"/>
  <c r="W193" i="25"/>
  <c r="X193" i="25"/>
  <c r="AA193" i="25"/>
  <c r="AB193" i="25"/>
  <c r="AE193" i="25"/>
  <c r="AF193" i="25"/>
  <c r="AI193" i="25"/>
  <c r="AJ193" i="25"/>
  <c r="AM193" i="25"/>
  <c r="AN193" i="25"/>
  <c r="AQ193" i="25"/>
  <c r="AR193" i="25"/>
  <c r="AU193" i="25"/>
  <c r="AV193" i="25"/>
  <c r="AY193" i="25"/>
  <c r="AZ193" i="25"/>
  <c r="BC193" i="25"/>
  <c r="BD193" i="25"/>
  <c r="S194" i="25"/>
  <c r="T194" i="25"/>
  <c r="W194" i="25"/>
  <c r="X194" i="25"/>
  <c r="AA194" i="25"/>
  <c r="AB194" i="25"/>
  <c r="AE194" i="25"/>
  <c r="AF194" i="25"/>
  <c r="AI194" i="25"/>
  <c r="AJ194" i="25"/>
  <c r="AM194" i="25"/>
  <c r="AN194" i="25"/>
  <c r="AQ194" i="25"/>
  <c r="AR194" i="25"/>
  <c r="AU194" i="25"/>
  <c r="AV194" i="25"/>
  <c r="AY194" i="25"/>
  <c r="AZ194" i="25"/>
  <c r="BC194" i="25"/>
  <c r="BD194" i="25"/>
  <c r="S195" i="25"/>
  <c r="T195" i="25"/>
  <c r="W195" i="25"/>
  <c r="X195" i="25"/>
  <c r="AA195" i="25"/>
  <c r="AB195" i="25"/>
  <c r="AE195" i="25"/>
  <c r="AF195" i="25"/>
  <c r="AI195" i="25"/>
  <c r="AJ195" i="25"/>
  <c r="AM195" i="25"/>
  <c r="AN195" i="25"/>
  <c r="AQ195" i="25"/>
  <c r="AR195" i="25"/>
  <c r="AU195" i="25"/>
  <c r="AV195" i="25"/>
  <c r="AY195" i="25"/>
  <c r="AZ195" i="25"/>
  <c r="BC195" i="25"/>
  <c r="BD195" i="25"/>
  <c r="S196" i="25"/>
  <c r="T196" i="25"/>
  <c r="W196" i="25"/>
  <c r="X196" i="25"/>
  <c r="AA196" i="25"/>
  <c r="AB196" i="25"/>
  <c r="AE196" i="25"/>
  <c r="AF196" i="25"/>
  <c r="AI196" i="25"/>
  <c r="AJ196" i="25"/>
  <c r="AM196" i="25"/>
  <c r="AN196" i="25"/>
  <c r="AQ196" i="25"/>
  <c r="AR196" i="25"/>
  <c r="AU196" i="25"/>
  <c r="AV196" i="25"/>
  <c r="AY196" i="25"/>
  <c r="AZ196" i="25"/>
  <c r="BC196" i="25"/>
  <c r="BD196" i="25"/>
  <c r="S197" i="25"/>
  <c r="T197" i="25"/>
  <c r="W197" i="25"/>
  <c r="X197" i="25"/>
  <c r="AA197" i="25"/>
  <c r="AB197" i="25"/>
  <c r="AE197" i="25"/>
  <c r="AF197" i="25"/>
  <c r="AI197" i="25"/>
  <c r="AJ197" i="25"/>
  <c r="AM197" i="25"/>
  <c r="AN197" i="25"/>
  <c r="AQ197" i="25"/>
  <c r="AR197" i="25"/>
  <c r="AU197" i="25"/>
  <c r="AV197" i="25"/>
  <c r="AY197" i="25"/>
  <c r="AZ197" i="25"/>
  <c r="BC197" i="25"/>
  <c r="BD197" i="25"/>
  <c r="S198" i="25"/>
  <c r="T198" i="25"/>
  <c r="W198" i="25"/>
  <c r="X198" i="25"/>
  <c r="AA198" i="25"/>
  <c r="AB198" i="25"/>
  <c r="AE198" i="25"/>
  <c r="AF198" i="25"/>
  <c r="AI198" i="25"/>
  <c r="AJ198" i="25"/>
  <c r="AM198" i="25"/>
  <c r="AN198" i="25"/>
  <c r="AQ198" i="25"/>
  <c r="AR198" i="25"/>
  <c r="AU198" i="25"/>
  <c r="AV198" i="25"/>
  <c r="AY198" i="25"/>
  <c r="AZ198" i="25"/>
  <c r="BC198" i="25"/>
  <c r="BD198" i="25"/>
  <c r="S199" i="25"/>
  <c r="T199" i="25"/>
  <c r="W199" i="25"/>
  <c r="X199" i="25"/>
  <c r="AA199" i="25"/>
  <c r="AB199" i="25"/>
  <c r="AE199" i="25"/>
  <c r="AF199" i="25"/>
  <c r="AI199" i="25"/>
  <c r="AJ199" i="25"/>
  <c r="AM199" i="25"/>
  <c r="AN199" i="25"/>
  <c r="AQ199" i="25"/>
  <c r="AR199" i="25"/>
  <c r="AU199" i="25"/>
  <c r="AV199" i="25"/>
  <c r="AY199" i="25"/>
  <c r="AZ199" i="25"/>
  <c r="BC199" i="25"/>
  <c r="BD199" i="25"/>
  <c r="S200" i="25"/>
  <c r="T200" i="25"/>
  <c r="W200" i="25"/>
  <c r="X200" i="25"/>
  <c r="AA200" i="25"/>
  <c r="AB200" i="25"/>
  <c r="AE200" i="25"/>
  <c r="AF200" i="25"/>
  <c r="AI200" i="25"/>
  <c r="AJ200" i="25"/>
  <c r="AM200" i="25"/>
  <c r="AN200" i="25"/>
  <c r="AQ200" i="25"/>
  <c r="AR200" i="25"/>
  <c r="AU200" i="25"/>
  <c r="AV200" i="25"/>
  <c r="AY200" i="25"/>
  <c r="AZ200" i="25"/>
  <c r="BC200" i="25"/>
  <c r="BD200" i="25"/>
  <c r="BP200" i="25"/>
  <c r="S201" i="25"/>
  <c r="T201" i="25"/>
  <c r="W201" i="25"/>
  <c r="X201" i="25"/>
  <c r="AA201" i="25"/>
  <c r="AB201" i="25"/>
  <c r="AE201" i="25"/>
  <c r="AF201" i="25"/>
  <c r="AI201" i="25"/>
  <c r="AJ201" i="25"/>
  <c r="AM201" i="25"/>
  <c r="AN201" i="25"/>
  <c r="AQ201" i="25"/>
  <c r="AR201" i="25"/>
  <c r="AU201" i="25"/>
  <c r="AV201" i="25"/>
  <c r="AY201" i="25"/>
  <c r="AZ201" i="25"/>
  <c r="BC201" i="25"/>
  <c r="BD201" i="25"/>
  <c r="S202" i="25"/>
  <c r="T202" i="25"/>
  <c r="W202" i="25"/>
  <c r="X202" i="25"/>
  <c r="AA202" i="25"/>
  <c r="AB202" i="25"/>
  <c r="AE202" i="25"/>
  <c r="AF202" i="25"/>
  <c r="AI202" i="25"/>
  <c r="AJ202" i="25"/>
  <c r="AM202" i="25"/>
  <c r="AN202" i="25"/>
  <c r="AQ202" i="25"/>
  <c r="AR202" i="25"/>
  <c r="AU202" i="25"/>
  <c r="AV202" i="25"/>
  <c r="AY202" i="25"/>
  <c r="AZ202" i="25"/>
  <c r="BC202" i="25"/>
  <c r="BD202" i="25"/>
  <c r="S203" i="25"/>
  <c r="T203" i="25"/>
  <c r="W203" i="25"/>
  <c r="X203" i="25"/>
  <c r="AA203" i="25"/>
  <c r="AB203" i="25"/>
  <c r="AE203" i="25"/>
  <c r="AF203" i="25"/>
  <c r="AI203" i="25"/>
  <c r="AJ203" i="25"/>
  <c r="AM203" i="25"/>
  <c r="AN203" i="25"/>
  <c r="AQ203" i="25"/>
  <c r="AR203" i="25"/>
  <c r="AU203" i="25"/>
  <c r="AV203" i="25"/>
  <c r="AY203" i="25"/>
  <c r="AZ203" i="25"/>
  <c r="BC203" i="25"/>
  <c r="BD203" i="25"/>
  <c r="S204" i="25"/>
  <c r="T204" i="25"/>
  <c r="W204" i="25"/>
  <c r="X204" i="25"/>
  <c r="AA204" i="25"/>
  <c r="AB204" i="25"/>
  <c r="AE204" i="25"/>
  <c r="AF204" i="25"/>
  <c r="AI204" i="25"/>
  <c r="AJ204" i="25"/>
  <c r="AM204" i="25"/>
  <c r="AN204" i="25"/>
  <c r="AQ204" i="25"/>
  <c r="AR204" i="25"/>
  <c r="AU204" i="25"/>
  <c r="AV204" i="25"/>
  <c r="AY204" i="25"/>
  <c r="AZ204" i="25"/>
  <c r="BC204" i="25"/>
  <c r="BD204" i="25"/>
  <c r="S205" i="25"/>
  <c r="T205" i="25"/>
  <c r="W205" i="25"/>
  <c r="X205" i="25"/>
  <c r="AA205" i="25"/>
  <c r="AB205" i="25"/>
  <c r="AE205" i="25"/>
  <c r="AF205" i="25"/>
  <c r="AI205" i="25"/>
  <c r="AJ205" i="25"/>
  <c r="AM205" i="25"/>
  <c r="AN205" i="25"/>
  <c r="AQ205" i="25"/>
  <c r="AR205" i="25"/>
  <c r="AU205" i="25"/>
  <c r="AV205" i="25"/>
  <c r="AY205" i="25"/>
  <c r="AZ205" i="25"/>
  <c r="BC205" i="25"/>
  <c r="BD205" i="25"/>
  <c r="S206" i="25"/>
  <c r="T206" i="25"/>
  <c r="W206" i="25"/>
  <c r="X206" i="25"/>
  <c r="AA206" i="25"/>
  <c r="AB206" i="25"/>
  <c r="AE206" i="25"/>
  <c r="AF206" i="25"/>
  <c r="AI206" i="25"/>
  <c r="AJ206" i="25"/>
  <c r="AM206" i="25"/>
  <c r="AN206" i="25"/>
  <c r="AQ206" i="25"/>
  <c r="AR206" i="25"/>
  <c r="AU206" i="25"/>
  <c r="AV206" i="25"/>
  <c r="AY206" i="25"/>
  <c r="AZ206" i="25"/>
  <c r="BC206" i="25"/>
  <c r="BD206" i="25"/>
  <c r="S207" i="25"/>
  <c r="T207" i="25"/>
  <c r="W207" i="25"/>
  <c r="X207" i="25"/>
  <c r="AA207" i="25"/>
  <c r="AB207" i="25"/>
  <c r="AE207" i="25"/>
  <c r="AF207" i="25"/>
  <c r="AI207" i="25"/>
  <c r="AJ207" i="25"/>
  <c r="AM207" i="25"/>
  <c r="AN207" i="25"/>
  <c r="AQ207" i="25"/>
  <c r="AR207" i="25"/>
  <c r="AU207" i="25"/>
  <c r="AV207" i="25"/>
  <c r="AY207" i="25"/>
  <c r="AZ207" i="25"/>
  <c r="BC207" i="25"/>
  <c r="BD207" i="25"/>
  <c r="S208" i="25"/>
  <c r="T208" i="25"/>
  <c r="W208" i="25"/>
  <c r="X208" i="25"/>
  <c r="AA208" i="25"/>
  <c r="AB208" i="25"/>
  <c r="AE208" i="25"/>
  <c r="AF208" i="25"/>
  <c r="AI208" i="25"/>
  <c r="AJ208" i="25"/>
  <c r="AM208" i="25"/>
  <c r="AN208" i="25"/>
  <c r="AQ208" i="25"/>
  <c r="AR208" i="25"/>
  <c r="AU208" i="25"/>
  <c r="AV208" i="25"/>
  <c r="AY208" i="25"/>
  <c r="AZ208" i="25"/>
  <c r="BC208" i="25"/>
  <c r="BD208" i="25"/>
  <c r="S209" i="25"/>
  <c r="T209" i="25"/>
  <c r="W209" i="25"/>
  <c r="X209" i="25"/>
  <c r="AA209" i="25"/>
  <c r="AB209" i="25"/>
  <c r="AE209" i="25"/>
  <c r="AF209" i="25"/>
  <c r="AI209" i="25"/>
  <c r="AJ209" i="25"/>
  <c r="AM209" i="25"/>
  <c r="AN209" i="25"/>
  <c r="AQ209" i="25"/>
  <c r="AR209" i="25"/>
  <c r="AU209" i="25"/>
  <c r="AV209" i="25"/>
  <c r="AY209" i="25"/>
  <c r="AZ209" i="25"/>
  <c r="BC209" i="25"/>
  <c r="BD209" i="25"/>
  <c r="S210" i="25"/>
  <c r="T210" i="25"/>
  <c r="W210" i="25"/>
  <c r="X210" i="25"/>
  <c r="AA210" i="25"/>
  <c r="AB210" i="25"/>
  <c r="AE210" i="25"/>
  <c r="AF210" i="25"/>
  <c r="AI210" i="25"/>
  <c r="AJ210" i="25"/>
  <c r="AM210" i="25"/>
  <c r="AN210" i="25"/>
  <c r="AQ210" i="25"/>
  <c r="AR210" i="25"/>
  <c r="AU210" i="25"/>
  <c r="AV210" i="25"/>
  <c r="AY210" i="25"/>
  <c r="AZ210" i="25"/>
  <c r="BC210" i="25"/>
  <c r="BD210" i="25"/>
  <c r="S211" i="25"/>
  <c r="T211" i="25"/>
  <c r="W211" i="25"/>
  <c r="X211" i="25"/>
  <c r="AA211" i="25"/>
  <c r="AB211" i="25"/>
  <c r="AE211" i="25"/>
  <c r="AF211" i="25"/>
  <c r="AI211" i="25"/>
  <c r="AJ211" i="25"/>
  <c r="AM211" i="25"/>
  <c r="AN211" i="25"/>
  <c r="AQ211" i="25"/>
  <c r="AR211" i="25"/>
  <c r="AU211" i="25"/>
  <c r="AV211" i="25"/>
  <c r="AY211" i="25"/>
  <c r="AZ211" i="25"/>
  <c r="BC211" i="25"/>
  <c r="BD211" i="25"/>
  <c r="S212" i="25"/>
  <c r="T212" i="25"/>
  <c r="W212" i="25"/>
  <c r="X212" i="25"/>
  <c r="AA212" i="25"/>
  <c r="AB212" i="25"/>
  <c r="AE212" i="25"/>
  <c r="AF212" i="25"/>
  <c r="AI212" i="25"/>
  <c r="AJ212" i="25"/>
  <c r="AM212" i="25"/>
  <c r="AN212" i="25"/>
  <c r="AQ212" i="25"/>
  <c r="AR212" i="25"/>
  <c r="AU212" i="25"/>
  <c r="AV212" i="25"/>
  <c r="AY212" i="25"/>
  <c r="AZ212" i="25"/>
  <c r="BC212" i="25"/>
  <c r="BD212" i="25"/>
  <c r="S213" i="25"/>
  <c r="T213" i="25"/>
  <c r="W213" i="25"/>
  <c r="X213" i="25"/>
  <c r="AA213" i="25"/>
  <c r="AB213" i="25"/>
  <c r="AE213" i="25"/>
  <c r="AF213" i="25"/>
  <c r="AI213" i="25"/>
  <c r="AJ213" i="25"/>
  <c r="AM213" i="25"/>
  <c r="AN213" i="25"/>
  <c r="AQ213" i="25"/>
  <c r="AR213" i="25"/>
  <c r="AU213" i="25"/>
  <c r="AV213" i="25"/>
  <c r="AY213" i="25"/>
  <c r="AZ213" i="25"/>
  <c r="BC213" i="25"/>
  <c r="BD213" i="25"/>
  <c r="S214" i="25"/>
  <c r="T214" i="25"/>
  <c r="W214" i="25"/>
  <c r="X214" i="25"/>
  <c r="AA214" i="25"/>
  <c r="AB214" i="25"/>
  <c r="AE214" i="25"/>
  <c r="AF214" i="25"/>
  <c r="AI214" i="25"/>
  <c r="AJ214" i="25"/>
  <c r="AM214" i="25"/>
  <c r="AN214" i="25"/>
  <c r="AQ214" i="25"/>
  <c r="AR214" i="25"/>
  <c r="AU214" i="25"/>
  <c r="AV214" i="25"/>
  <c r="AY214" i="25"/>
  <c r="AZ214" i="25"/>
  <c r="BC214" i="25"/>
  <c r="BD214" i="25"/>
  <c r="S215" i="25"/>
  <c r="T215" i="25"/>
  <c r="W215" i="25"/>
  <c r="X215" i="25"/>
  <c r="AA215" i="25"/>
  <c r="AB215" i="25"/>
  <c r="AE215" i="25"/>
  <c r="AF215" i="25"/>
  <c r="AI215" i="25"/>
  <c r="AJ215" i="25"/>
  <c r="AM215" i="25"/>
  <c r="AN215" i="25"/>
  <c r="AQ215" i="25"/>
  <c r="AR215" i="25"/>
  <c r="AU215" i="25"/>
  <c r="AV215" i="25"/>
  <c r="AY215" i="25"/>
  <c r="AZ215" i="25"/>
  <c r="BC215" i="25"/>
  <c r="BD215" i="25"/>
  <c r="S216" i="25"/>
  <c r="T216" i="25"/>
  <c r="W216" i="25"/>
  <c r="X216" i="25"/>
  <c r="AA216" i="25"/>
  <c r="AB216" i="25"/>
  <c r="AE216" i="25"/>
  <c r="AF216" i="25"/>
  <c r="AI216" i="25"/>
  <c r="AJ216" i="25"/>
  <c r="AM216" i="25"/>
  <c r="AN216" i="25"/>
  <c r="AQ216" i="25"/>
  <c r="AR216" i="25"/>
  <c r="AU216" i="25"/>
  <c r="AV216" i="25"/>
  <c r="AY216" i="25"/>
  <c r="AZ216" i="25"/>
  <c r="BC216" i="25"/>
  <c r="BD216" i="25"/>
  <c r="S217" i="25"/>
  <c r="T217" i="25"/>
  <c r="W217" i="25"/>
  <c r="X217" i="25"/>
  <c r="AA217" i="25"/>
  <c r="AB217" i="25"/>
  <c r="AE217" i="25"/>
  <c r="AF217" i="25"/>
  <c r="AI217" i="25"/>
  <c r="AJ217" i="25"/>
  <c r="AM217" i="25"/>
  <c r="AN217" i="25"/>
  <c r="AQ217" i="25"/>
  <c r="AR217" i="25"/>
  <c r="AU217" i="25"/>
  <c r="AV217" i="25"/>
  <c r="AY217" i="25"/>
  <c r="AZ217" i="25"/>
  <c r="BC217" i="25"/>
  <c r="BD217" i="25"/>
  <c r="S218" i="25"/>
  <c r="T218" i="25"/>
  <c r="W218" i="25"/>
  <c r="X218" i="25"/>
  <c r="AA218" i="25"/>
  <c r="AB218" i="25"/>
  <c r="AE218" i="25"/>
  <c r="AF218" i="25"/>
  <c r="AI218" i="25"/>
  <c r="AJ218" i="25"/>
  <c r="AM218" i="25"/>
  <c r="AN218" i="25"/>
  <c r="AQ218" i="25"/>
  <c r="AR218" i="25"/>
  <c r="AU218" i="25"/>
  <c r="AV218" i="25"/>
  <c r="AY218" i="25"/>
  <c r="AZ218" i="25"/>
  <c r="BC218" i="25"/>
  <c r="BD218" i="25"/>
  <c r="S219" i="25"/>
  <c r="T219" i="25"/>
  <c r="W219" i="25"/>
  <c r="X219" i="25"/>
  <c r="AA219" i="25"/>
  <c r="AB219" i="25"/>
  <c r="AE219" i="25"/>
  <c r="AF219" i="25"/>
  <c r="AI219" i="25"/>
  <c r="AJ219" i="25"/>
  <c r="AM219" i="25"/>
  <c r="AN219" i="25"/>
  <c r="AQ219" i="25"/>
  <c r="AR219" i="25"/>
  <c r="AU219" i="25"/>
  <c r="AV219" i="25"/>
  <c r="AY219" i="25"/>
  <c r="AZ219" i="25"/>
  <c r="BC219" i="25"/>
  <c r="BD219" i="25"/>
  <c r="BT219" i="25"/>
  <c r="S220" i="25"/>
  <c r="T220" i="25"/>
  <c r="W220" i="25"/>
  <c r="X220" i="25"/>
  <c r="AA220" i="25"/>
  <c r="AB220" i="25"/>
  <c r="AE220" i="25"/>
  <c r="AF220" i="25"/>
  <c r="AI220" i="25"/>
  <c r="AJ220" i="25"/>
  <c r="AM220" i="25"/>
  <c r="AN220" i="25"/>
  <c r="AQ220" i="25"/>
  <c r="AR220" i="25"/>
  <c r="AU220" i="25"/>
  <c r="AV220" i="25"/>
  <c r="AY220" i="25"/>
  <c r="AZ220" i="25"/>
  <c r="BC220" i="25"/>
  <c r="BD220" i="25"/>
  <c r="S221" i="25"/>
  <c r="T221" i="25"/>
  <c r="W221" i="25"/>
  <c r="X221" i="25"/>
  <c r="AA221" i="25"/>
  <c r="AB221" i="25"/>
  <c r="AE221" i="25"/>
  <c r="AF221" i="25"/>
  <c r="AI221" i="25"/>
  <c r="AJ221" i="25"/>
  <c r="AM221" i="25"/>
  <c r="AN221" i="25"/>
  <c r="AQ221" i="25"/>
  <c r="AR221" i="25"/>
  <c r="AU221" i="25"/>
  <c r="AV221" i="25"/>
  <c r="AY221" i="25"/>
  <c r="AZ221" i="25"/>
  <c r="BC221" i="25"/>
  <c r="BD221" i="25"/>
  <c r="S222" i="25"/>
  <c r="T222" i="25"/>
  <c r="W222" i="25"/>
  <c r="X222" i="25"/>
  <c r="AA222" i="25"/>
  <c r="AB222" i="25"/>
  <c r="AE222" i="25"/>
  <c r="AF222" i="25"/>
  <c r="AI222" i="25"/>
  <c r="AJ222" i="25"/>
  <c r="AM222" i="25"/>
  <c r="AN222" i="25"/>
  <c r="AQ222" i="25"/>
  <c r="AR222" i="25"/>
  <c r="AU222" i="25"/>
  <c r="AV222" i="25"/>
  <c r="AY222" i="25"/>
  <c r="AZ222" i="25"/>
  <c r="BC222" i="25"/>
  <c r="BD222" i="25"/>
  <c r="S223" i="25"/>
  <c r="T223" i="25"/>
  <c r="W223" i="25"/>
  <c r="X223" i="25"/>
  <c r="AA223" i="25"/>
  <c r="AB223" i="25"/>
  <c r="AE223" i="25"/>
  <c r="AF223" i="25"/>
  <c r="AI223" i="25"/>
  <c r="AJ223" i="25"/>
  <c r="AM223" i="25"/>
  <c r="AN223" i="25"/>
  <c r="AQ223" i="25"/>
  <c r="AR223" i="25"/>
  <c r="AU223" i="25"/>
  <c r="AV223" i="25"/>
  <c r="AY223" i="25"/>
  <c r="AZ223" i="25"/>
  <c r="BC223" i="25"/>
  <c r="BD223" i="25"/>
  <c r="S224" i="25"/>
  <c r="T224" i="25"/>
  <c r="W224" i="25"/>
  <c r="X224" i="25"/>
  <c r="AA224" i="25"/>
  <c r="AB224" i="25"/>
  <c r="AE224" i="25"/>
  <c r="AF224" i="25"/>
  <c r="AI224" i="25"/>
  <c r="AJ224" i="25"/>
  <c r="AM224" i="25"/>
  <c r="AN224" i="25"/>
  <c r="AQ224" i="25"/>
  <c r="AR224" i="25"/>
  <c r="AU224" i="25"/>
  <c r="AV224" i="25"/>
  <c r="AY224" i="25"/>
  <c r="AZ224" i="25"/>
  <c r="BC224" i="25"/>
  <c r="BD224" i="25"/>
  <c r="S225" i="25"/>
  <c r="T225" i="25"/>
  <c r="W225" i="25"/>
  <c r="X225" i="25"/>
  <c r="AA225" i="25"/>
  <c r="AB225" i="25"/>
  <c r="AE225" i="25"/>
  <c r="AF225" i="25"/>
  <c r="AI225" i="25"/>
  <c r="AJ225" i="25"/>
  <c r="AM225" i="25"/>
  <c r="AN225" i="25"/>
  <c r="AQ225" i="25"/>
  <c r="AR225" i="25"/>
  <c r="AU225" i="25"/>
  <c r="AV225" i="25"/>
  <c r="AY225" i="25"/>
  <c r="AZ225" i="25"/>
  <c r="BC225" i="25"/>
  <c r="BD225" i="25"/>
  <c r="S226" i="25"/>
  <c r="T226" i="25"/>
  <c r="W226" i="25"/>
  <c r="X226" i="25"/>
  <c r="AA226" i="25"/>
  <c r="AB226" i="25"/>
  <c r="AE226" i="25"/>
  <c r="AF226" i="25"/>
  <c r="AI226" i="25"/>
  <c r="AJ226" i="25"/>
  <c r="AM226" i="25"/>
  <c r="AN226" i="25"/>
  <c r="AQ226" i="25"/>
  <c r="AR226" i="25"/>
  <c r="AU226" i="25"/>
  <c r="AV226" i="25"/>
  <c r="AY226" i="25"/>
  <c r="AZ226" i="25"/>
  <c r="BC226" i="25"/>
  <c r="BL226" i="25" s="1"/>
  <c r="BD226" i="25"/>
  <c r="S227" i="25"/>
  <c r="T227" i="25"/>
  <c r="W227" i="25"/>
  <c r="X227" i="25"/>
  <c r="AA227" i="25"/>
  <c r="AB227" i="25"/>
  <c r="AE227" i="25"/>
  <c r="AF227" i="25"/>
  <c r="AI227" i="25"/>
  <c r="AJ227" i="25"/>
  <c r="AM227" i="25"/>
  <c r="AN227" i="25"/>
  <c r="AQ227" i="25"/>
  <c r="AR227" i="25"/>
  <c r="AU227" i="25"/>
  <c r="AV227" i="25"/>
  <c r="AY227" i="25"/>
  <c r="AZ227" i="25"/>
  <c r="BC227" i="25"/>
  <c r="BD227" i="25"/>
  <c r="S228" i="25"/>
  <c r="T228" i="25"/>
  <c r="W228" i="25"/>
  <c r="X228" i="25"/>
  <c r="AA228" i="25"/>
  <c r="AB228" i="25"/>
  <c r="AE228" i="25"/>
  <c r="AF228" i="25"/>
  <c r="AI228" i="25"/>
  <c r="AJ228" i="25"/>
  <c r="AM228" i="25"/>
  <c r="AN228" i="25"/>
  <c r="AQ228" i="25"/>
  <c r="AR228" i="25"/>
  <c r="AU228" i="25"/>
  <c r="AV228" i="25"/>
  <c r="AY228" i="25"/>
  <c r="AZ228" i="25"/>
  <c r="BC228" i="25"/>
  <c r="BD228" i="25"/>
  <c r="S229" i="25"/>
  <c r="T229" i="25"/>
  <c r="W229" i="25"/>
  <c r="X229" i="25"/>
  <c r="AA229" i="25"/>
  <c r="AB229" i="25"/>
  <c r="AE229" i="25"/>
  <c r="AF229" i="25"/>
  <c r="AI229" i="25"/>
  <c r="AJ229" i="25"/>
  <c r="AM229" i="25"/>
  <c r="AN229" i="25"/>
  <c r="AQ229" i="25"/>
  <c r="AR229" i="25"/>
  <c r="AU229" i="25"/>
  <c r="AV229" i="25"/>
  <c r="AY229" i="25"/>
  <c r="AZ229" i="25"/>
  <c r="BC229" i="25"/>
  <c r="BD229" i="25"/>
  <c r="S230" i="25"/>
  <c r="T230" i="25"/>
  <c r="W230" i="25"/>
  <c r="X230" i="25"/>
  <c r="AA230" i="25"/>
  <c r="AB230" i="25"/>
  <c r="AE230" i="25"/>
  <c r="AF230" i="25"/>
  <c r="AI230" i="25"/>
  <c r="AJ230" i="25"/>
  <c r="AM230" i="25"/>
  <c r="AN230" i="25"/>
  <c r="AQ230" i="25"/>
  <c r="AR230" i="25"/>
  <c r="AU230" i="25"/>
  <c r="AV230" i="25"/>
  <c r="AY230" i="25"/>
  <c r="AZ230" i="25"/>
  <c r="BC230" i="25"/>
  <c r="BD230" i="25"/>
  <c r="S231" i="25"/>
  <c r="T231" i="25"/>
  <c r="W231" i="25"/>
  <c r="X231" i="25"/>
  <c r="AA231" i="25"/>
  <c r="AB231" i="25"/>
  <c r="AE231" i="25"/>
  <c r="AF231" i="25"/>
  <c r="AI231" i="25"/>
  <c r="AJ231" i="25"/>
  <c r="AM231" i="25"/>
  <c r="AN231" i="25"/>
  <c r="AQ231" i="25"/>
  <c r="AR231" i="25"/>
  <c r="AU231" i="25"/>
  <c r="AV231" i="25"/>
  <c r="AY231" i="25"/>
  <c r="AZ231" i="25"/>
  <c r="BC231" i="25"/>
  <c r="BD231" i="25"/>
  <c r="S232" i="25"/>
  <c r="T232" i="25"/>
  <c r="W232" i="25"/>
  <c r="X232" i="25"/>
  <c r="AA232" i="25"/>
  <c r="AB232" i="25"/>
  <c r="AE232" i="25"/>
  <c r="AF232" i="25"/>
  <c r="AI232" i="25"/>
  <c r="AJ232" i="25"/>
  <c r="AM232" i="25"/>
  <c r="AN232" i="25"/>
  <c r="AQ232" i="25"/>
  <c r="AR232" i="25"/>
  <c r="AU232" i="25"/>
  <c r="AV232" i="25"/>
  <c r="AY232" i="25"/>
  <c r="AZ232" i="25"/>
  <c r="BC232" i="25"/>
  <c r="BD232" i="25"/>
  <c r="S233" i="25"/>
  <c r="T233" i="25"/>
  <c r="W233" i="25"/>
  <c r="X233" i="25"/>
  <c r="AA233" i="25"/>
  <c r="AB233" i="25"/>
  <c r="AE233" i="25"/>
  <c r="AF233" i="25"/>
  <c r="AI233" i="25"/>
  <c r="AJ233" i="25"/>
  <c r="AM233" i="25"/>
  <c r="AN233" i="25"/>
  <c r="AQ233" i="25"/>
  <c r="AR233" i="25"/>
  <c r="AU233" i="25"/>
  <c r="AV233" i="25"/>
  <c r="AY233" i="25"/>
  <c r="AZ233" i="25"/>
  <c r="BC233" i="25"/>
  <c r="BD233" i="25"/>
  <c r="S234" i="25"/>
  <c r="T234" i="25"/>
  <c r="W234" i="25"/>
  <c r="X234" i="25"/>
  <c r="AA234" i="25"/>
  <c r="AB234" i="25"/>
  <c r="AE234" i="25"/>
  <c r="AF234" i="25"/>
  <c r="AI234" i="25"/>
  <c r="AJ234" i="25"/>
  <c r="AM234" i="25"/>
  <c r="AN234" i="25"/>
  <c r="AQ234" i="25"/>
  <c r="AR234" i="25"/>
  <c r="AU234" i="25"/>
  <c r="AV234" i="25"/>
  <c r="AY234" i="25"/>
  <c r="AZ234" i="25"/>
  <c r="BC234" i="25"/>
  <c r="BD234" i="25"/>
  <c r="S235" i="25"/>
  <c r="T235" i="25"/>
  <c r="W235" i="25"/>
  <c r="X235" i="25"/>
  <c r="AA235" i="25"/>
  <c r="AB235" i="25"/>
  <c r="AE235" i="25"/>
  <c r="AF235" i="25"/>
  <c r="AI235" i="25"/>
  <c r="AJ235" i="25"/>
  <c r="AM235" i="25"/>
  <c r="AN235" i="25"/>
  <c r="AQ235" i="25"/>
  <c r="AR235" i="25"/>
  <c r="AU235" i="25"/>
  <c r="AV235" i="25"/>
  <c r="AY235" i="25"/>
  <c r="AZ235" i="25"/>
  <c r="BC235" i="25"/>
  <c r="BD235" i="25"/>
  <c r="S236" i="25"/>
  <c r="T236" i="25"/>
  <c r="W236" i="25"/>
  <c r="X236" i="25"/>
  <c r="AA236" i="25"/>
  <c r="AB236" i="25"/>
  <c r="AE236" i="25"/>
  <c r="AF236" i="25"/>
  <c r="AI236" i="25"/>
  <c r="AJ236" i="25"/>
  <c r="AM236" i="25"/>
  <c r="AN236" i="25"/>
  <c r="AQ236" i="25"/>
  <c r="AR236" i="25"/>
  <c r="AU236" i="25"/>
  <c r="AV236" i="25"/>
  <c r="AY236" i="25"/>
  <c r="AZ236" i="25"/>
  <c r="BC236" i="25"/>
  <c r="BD236" i="25"/>
  <c r="S237" i="25"/>
  <c r="T237" i="25"/>
  <c r="W237" i="25"/>
  <c r="X237" i="25"/>
  <c r="AA237" i="25"/>
  <c r="AB237" i="25"/>
  <c r="AE237" i="25"/>
  <c r="AF237" i="25"/>
  <c r="AI237" i="25"/>
  <c r="AJ237" i="25"/>
  <c r="AM237" i="25"/>
  <c r="AN237" i="25"/>
  <c r="AQ237" i="25"/>
  <c r="AR237" i="25"/>
  <c r="AU237" i="25"/>
  <c r="AV237" i="25"/>
  <c r="AY237" i="25"/>
  <c r="AZ237" i="25"/>
  <c r="BC237" i="25"/>
  <c r="BD237" i="25"/>
  <c r="S238" i="25"/>
  <c r="T238" i="25"/>
  <c r="W238" i="25"/>
  <c r="X238" i="25"/>
  <c r="AA238" i="25"/>
  <c r="AB238" i="25"/>
  <c r="AE238" i="25"/>
  <c r="AF238" i="25"/>
  <c r="AI238" i="25"/>
  <c r="AJ238" i="25"/>
  <c r="AM238" i="25"/>
  <c r="AN238" i="25"/>
  <c r="AQ238" i="25"/>
  <c r="AR238" i="25"/>
  <c r="AU238" i="25"/>
  <c r="AV238" i="25"/>
  <c r="AY238" i="25"/>
  <c r="AZ238" i="25"/>
  <c r="BC238" i="25"/>
  <c r="BD238" i="25"/>
  <c r="S239" i="25"/>
  <c r="T239" i="25"/>
  <c r="W239" i="25"/>
  <c r="X239" i="25"/>
  <c r="AA239" i="25"/>
  <c r="AB239" i="25"/>
  <c r="AE239" i="25"/>
  <c r="AF239" i="25"/>
  <c r="AI239" i="25"/>
  <c r="AJ239" i="25"/>
  <c r="AM239" i="25"/>
  <c r="AN239" i="25"/>
  <c r="AQ239" i="25"/>
  <c r="AR239" i="25"/>
  <c r="AU239" i="25"/>
  <c r="AV239" i="25"/>
  <c r="AY239" i="25"/>
  <c r="AZ239" i="25"/>
  <c r="BC239" i="25"/>
  <c r="BD239" i="25"/>
  <c r="S240" i="25"/>
  <c r="T240" i="25"/>
  <c r="W240" i="25"/>
  <c r="X240" i="25"/>
  <c r="AA240" i="25"/>
  <c r="AB240" i="25"/>
  <c r="AE240" i="25"/>
  <c r="AF240" i="25"/>
  <c r="AI240" i="25"/>
  <c r="AJ240" i="25"/>
  <c r="AM240" i="25"/>
  <c r="AN240" i="25"/>
  <c r="AQ240" i="25"/>
  <c r="AR240" i="25"/>
  <c r="AU240" i="25"/>
  <c r="AV240" i="25"/>
  <c r="AY240" i="25"/>
  <c r="AZ240" i="25"/>
  <c r="BC240" i="25"/>
  <c r="BD240" i="25"/>
  <c r="S241" i="25"/>
  <c r="T241" i="25"/>
  <c r="W241" i="25"/>
  <c r="X241" i="25"/>
  <c r="AA241" i="25"/>
  <c r="AB241" i="25"/>
  <c r="AE241" i="25"/>
  <c r="AF241" i="25"/>
  <c r="AI241" i="25"/>
  <c r="AJ241" i="25"/>
  <c r="AM241" i="25"/>
  <c r="AN241" i="25"/>
  <c r="AQ241" i="25"/>
  <c r="AR241" i="25"/>
  <c r="AU241" i="25"/>
  <c r="AV241" i="25"/>
  <c r="AY241" i="25"/>
  <c r="AZ241" i="25"/>
  <c r="BC241" i="25"/>
  <c r="BD241" i="25"/>
  <c r="S242" i="25"/>
  <c r="T242" i="25"/>
  <c r="W242" i="25"/>
  <c r="X242" i="25"/>
  <c r="AA242" i="25"/>
  <c r="AB242" i="25"/>
  <c r="AE242" i="25"/>
  <c r="AF242" i="25"/>
  <c r="AI242" i="25"/>
  <c r="AJ242" i="25"/>
  <c r="AM242" i="25"/>
  <c r="AN242" i="25"/>
  <c r="AQ242" i="25"/>
  <c r="AR242" i="25"/>
  <c r="AU242" i="25"/>
  <c r="AV242" i="25"/>
  <c r="AY242" i="25"/>
  <c r="AZ242" i="25"/>
  <c r="BC242" i="25"/>
  <c r="BD242" i="25"/>
  <c r="S243" i="25"/>
  <c r="T243" i="25"/>
  <c r="W243" i="25"/>
  <c r="X243" i="25"/>
  <c r="AA243" i="25"/>
  <c r="AB243" i="25"/>
  <c r="AE243" i="25"/>
  <c r="AF243" i="25"/>
  <c r="AI243" i="25"/>
  <c r="AJ243" i="25"/>
  <c r="AM243" i="25"/>
  <c r="AN243" i="25"/>
  <c r="AQ243" i="25"/>
  <c r="AR243" i="25"/>
  <c r="AU243" i="25"/>
  <c r="AV243" i="25"/>
  <c r="AY243" i="25"/>
  <c r="AZ243" i="25"/>
  <c r="BC243" i="25"/>
  <c r="BD243" i="25"/>
  <c r="S244" i="25"/>
  <c r="T244" i="25"/>
  <c r="W244" i="25"/>
  <c r="X244" i="25"/>
  <c r="AA244" i="25"/>
  <c r="AB244" i="25"/>
  <c r="AE244" i="25"/>
  <c r="AF244" i="25"/>
  <c r="AI244" i="25"/>
  <c r="AJ244" i="25"/>
  <c r="AM244" i="25"/>
  <c r="AN244" i="25"/>
  <c r="AQ244" i="25"/>
  <c r="AR244" i="25"/>
  <c r="AU244" i="25"/>
  <c r="AV244" i="25"/>
  <c r="AY244" i="25"/>
  <c r="AZ244" i="25"/>
  <c r="BC244" i="25"/>
  <c r="BD244" i="25"/>
  <c r="S245" i="25"/>
  <c r="T245" i="25"/>
  <c r="W245" i="25"/>
  <c r="X245" i="25"/>
  <c r="AA245" i="25"/>
  <c r="AB245" i="25"/>
  <c r="AE245" i="25"/>
  <c r="AF245" i="25"/>
  <c r="AI245" i="25"/>
  <c r="AJ245" i="25"/>
  <c r="AM245" i="25"/>
  <c r="AN245" i="25"/>
  <c r="AQ245" i="25"/>
  <c r="AR245" i="25"/>
  <c r="AU245" i="25"/>
  <c r="AV245" i="25"/>
  <c r="AY245" i="25"/>
  <c r="AZ245" i="25"/>
  <c r="BC245" i="25"/>
  <c r="BD245" i="25"/>
  <c r="S246" i="25"/>
  <c r="T246" i="25"/>
  <c r="W246" i="25"/>
  <c r="X246" i="25"/>
  <c r="AA246" i="25"/>
  <c r="AB246" i="25"/>
  <c r="AE246" i="25"/>
  <c r="AF246" i="25"/>
  <c r="AI246" i="25"/>
  <c r="AJ246" i="25"/>
  <c r="AM246" i="25"/>
  <c r="AN246" i="25"/>
  <c r="AQ246" i="25"/>
  <c r="AR246" i="25"/>
  <c r="AU246" i="25"/>
  <c r="AV246" i="25"/>
  <c r="AY246" i="25"/>
  <c r="AZ246" i="25"/>
  <c r="BC246" i="25"/>
  <c r="BD246" i="25"/>
  <c r="S247" i="25"/>
  <c r="T247" i="25"/>
  <c r="W247" i="25"/>
  <c r="X247" i="25"/>
  <c r="AA247" i="25"/>
  <c r="AB247" i="25"/>
  <c r="AE247" i="25"/>
  <c r="AF247" i="25"/>
  <c r="AI247" i="25"/>
  <c r="AJ247" i="25"/>
  <c r="AM247" i="25"/>
  <c r="AN247" i="25"/>
  <c r="AQ247" i="25"/>
  <c r="AR247" i="25"/>
  <c r="AU247" i="25"/>
  <c r="AV247" i="25"/>
  <c r="AY247" i="25"/>
  <c r="AZ247" i="25"/>
  <c r="BC247" i="25"/>
  <c r="BD247" i="25"/>
  <c r="S248" i="25"/>
  <c r="T248" i="25"/>
  <c r="W248" i="25"/>
  <c r="X248" i="25"/>
  <c r="AA248" i="25"/>
  <c r="AB248" i="25"/>
  <c r="AE248" i="25"/>
  <c r="AF248" i="25"/>
  <c r="AI248" i="25"/>
  <c r="AJ248" i="25"/>
  <c r="AM248" i="25"/>
  <c r="AN248" i="25"/>
  <c r="AQ248" i="25"/>
  <c r="AR248" i="25"/>
  <c r="AU248" i="25"/>
  <c r="AV248" i="25"/>
  <c r="AY248" i="25"/>
  <c r="AZ248" i="25"/>
  <c r="BC248" i="25"/>
  <c r="BD248" i="25"/>
  <c r="S249" i="25"/>
  <c r="T249" i="25"/>
  <c r="W249" i="25"/>
  <c r="X249" i="25"/>
  <c r="AA249" i="25"/>
  <c r="AB249" i="25"/>
  <c r="AE249" i="25"/>
  <c r="AF249" i="25"/>
  <c r="AI249" i="25"/>
  <c r="AJ249" i="25"/>
  <c r="AM249" i="25"/>
  <c r="AN249" i="25"/>
  <c r="AQ249" i="25"/>
  <c r="AR249" i="25"/>
  <c r="AU249" i="25"/>
  <c r="AV249" i="25"/>
  <c r="AY249" i="25"/>
  <c r="AZ249" i="25"/>
  <c r="BC249" i="25"/>
  <c r="BD249" i="25"/>
  <c r="S250" i="25"/>
  <c r="T250" i="25"/>
  <c r="W250" i="25"/>
  <c r="X250" i="25"/>
  <c r="AA250" i="25"/>
  <c r="AB250" i="25"/>
  <c r="AE250" i="25"/>
  <c r="AF250" i="25"/>
  <c r="AI250" i="25"/>
  <c r="AJ250" i="25"/>
  <c r="AM250" i="25"/>
  <c r="AN250" i="25"/>
  <c r="AQ250" i="25"/>
  <c r="AR250" i="25"/>
  <c r="AU250" i="25"/>
  <c r="AV250" i="25"/>
  <c r="AY250" i="25"/>
  <c r="AZ250" i="25"/>
  <c r="BC250" i="25"/>
  <c r="BD250" i="25"/>
  <c r="S251" i="25"/>
  <c r="T251" i="25"/>
  <c r="W251" i="25"/>
  <c r="X251" i="25"/>
  <c r="AA251" i="25"/>
  <c r="AB251" i="25"/>
  <c r="AE251" i="25"/>
  <c r="AF251" i="25"/>
  <c r="AI251" i="25"/>
  <c r="AJ251" i="25"/>
  <c r="AM251" i="25"/>
  <c r="AN251" i="25"/>
  <c r="AQ251" i="25"/>
  <c r="AR251" i="25"/>
  <c r="AU251" i="25"/>
  <c r="AV251" i="25"/>
  <c r="AY251" i="25"/>
  <c r="AZ251" i="25"/>
  <c r="BC251" i="25"/>
  <c r="BD251" i="25"/>
  <c r="S252" i="25"/>
  <c r="T252" i="25"/>
  <c r="W252" i="25"/>
  <c r="X252" i="25"/>
  <c r="AA252" i="25"/>
  <c r="AB252" i="25"/>
  <c r="AE252" i="25"/>
  <c r="AF252" i="25"/>
  <c r="AI252" i="25"/>
  <c r="AJ252" i="25"/>
  <c r="AM252" i="25"/>
  <c r="AN252" i="25"/>
  <c r="AQ252" i="25"/>
  <c r="AR252" i="25"/>
  <c r="AU252" i="25"/>
  <c r="AV252" i="25"/>
  <c r="AY252" i="25"/>
  <c r="AZ252" i="25"/>
  <c r="BC252" i="25"/>
  <c r="BD252" i="25"/>
  <c r="S253" i="25"/>
  <c r="T253" i="25"/>
  <c r="W253" i="25"/>
  <c r="X253" i="25"/>
  <c r="AA253" i="25"/>
  <c r="AB253" i="25"/>
  <c r="AE253" i="25"/>
  <c r="AF253" i="25"/>
  <c r="AI253" i="25"/>
  <c r="AJ253" i="25"/>
  <c r="AM253" i="25"/>
  <c r="AN253" i="25"/>
  <c r="AQ253" i="25"/>
  <c r="AR253" i="25"/>
  <c r="AU253" i="25"/>
  <c r="AV253" i="25"/>
  <c r="AY253" i="25"/>
  <c r="AZ253" i="25"/>
  <c r="BC253" i="25"/>
  <c r="BD253" i="25"/>
  <c r="S254" i="25"/>
  <c r="T254" i="25"/>
  <c r="W254" i="25"/>
  <c r="X254" i="25"/>
  <c r="AA254" i="25"/>
  <c r="AB254" i="25"/>
  <c r="AE254" i="25"/>
  <c r="AF254" i="25"/>
  <c r="AI254" i="25"/>
  <c r="AJ254" i="25"/>
  <c r="AM254" i="25"/>
  <c r="AN254" i="25"/>
  <c r="AQ254" i="25"/>
  <c r="AR254" i="25"/>
  <c r="AU254" i="25"/>
  <c r="AV254" i="25"/>
  <c r="AY254" i="25"/>
  <c r="AZ254" i="25"/>
  <c r="BC254" i="25"/>
  <c r="BD254" i="25"/>
  <c r="S255" i="25"/>
  <c r="T255" i="25"/>
  <c r="W255" i="25"/>
  <c r="X255" i="25"/>
  <c r="AA255" i="25"/>
  <c r="AB255" i="25"/>
  <c r="AE255" i="25"/>
  <c r="AF255" i="25"/>
  <c r="AI255" i="25"/>
  <c r="AJ255" i="25"/>
  <c r="AM255" i="25"/>
  <c r="AN255" i="25"/>
  <c r="AQ255" i="25"/>
  <c r="AR255" i="25"/>
  <c r="AU255" i="25"/>
  <c r="AV255" i="25"/>
  <c r="AY255" i="25"/>
  <c r="AZ255" i="25"/>
  <c r="BC255" i="25"/>
  <c r="BD255" i="25"/>
  <c r="S256" i="25"/>
  <c r="T256" i="25"/>
  <c r="W256" i="25"/>
  <c r="X256" i="25"/>
  <c r="AA256" i="25"/>
  <c r="AB256" i="25"/>
  <c r="AE256" i="25"/>
  <c r="AF256" i="25"/>
  <c r="AI256" i="25"/>
  <c r="AJ256" i="25"/>
  <c r="AM256" i="25"/>
  <c r="AN256" i="25"/>
  <c r="AQ256" i="25"/>
  <c r="AR256" i="25"/>
  <c r="AU256" i="25"/>
  <c r="AV256" i="25"/>
  <c r="AY256" i="25"/>
  <c r="AZ256" i="25"/>
  <c r="BC256" i="25"/>
  <c r="BD256" i="25"/>
  <c r="S257" i="25"/>
  <c r="T257" i="25"/>
  <c r="W257" i="25"/>
  <c r="X257" i="25"/>
  <c r="AA257" i="25"/>
  <c r="AB257" i="25"/>
  <c r="AE257" i="25"/>
  <c r="AF257" i="25"/>
  <c r="AI257" i="25"/>
  <c r="AJ257" i="25"/>
  <c r="AM257" i="25"/>
  <c r="AN257" i="25"/>
  <c r="AQ257" i="25"/>
  <c r="AR257" i="25"/>
  <c r="AU257" i="25"/>
  <c r="AV257" i="25"/>
  <c r="AY257" i="25"/>
  <c r="AZ257" i="25"/>
  <c r="BC257" i="25"/>
  <c r="BD257" i="25"/>
  <c r="S258" i="25"/>
  <c r="T258" i="25"/>
  <c r="W258" i="25"/>
  <c r="X258" i="25"/>
  <c r="AA258" i="25"/>
  <c r="AB258" i="25"/>
  <c r="AE258" i="25"/>
  <c r="AF258" i="25"/>
  <c r="AI258" i="25"/>
  <c r="AJ258" i="25"/>
  <c r="AM258" i="25"/>
  <c r="AN258" i="25"/>
  <c r="AQ258" i="25"/>
  <c r="AR258" i="25"/>
  <c r="AU258" i="25"/>
  <c r="AV258" i="25"/>
  <c r="AY258" i="25"/>
  <c r="AZ258" i="25"/>
  <c r="BC258" i="25"/>
  <c r="BD258" i="25"/>
  <c r="S259" i="25"/>
  <c r="T259" i="25"/>
  <c r="W259" i="25"/>
  <c r="X259" i="25"/>
  <c r="AA259" i="25"/>
  <c r="AB259" i="25"/>
  <c r="AE259" i="25"/>
  <c r="AF259" i="25"/>
  <c r="AI259" i="25"/>
  <c r="AJ259" i="25"/>
  <c r="AM259" i="25"/>
  <c r="AN259" i="25"/>
  <c r="AQ259" i="25"/>
  <c r="AR259" i="25"/>
  <c r="AU259" i="25"/>
  <c r="AV259" i="25"/>
  <c r="AY259" i="25"/>
  <c r="AZ259" i="25"/>
  <c r="BC259" i="25"/>
  <c r="BD259" i="25"/>
  <c r="S260" i="25"/>
  <c r="T260" i="25"/>
  <c r="W260" i="25"/>
  <c r="X260" i="25"/>
  <c r="AA260" i="25"/>
  <c r="AB260" i="25"/>
  <c r="AE260" i="25"/>
  <c r="AF260" i="25"/>
  <c r="AI260" i="25"/>
  <c r="AJ260" i="25"/>
  <c r="AM260" i="25"/>
  <c r="AN260" i="25"/>
  <c r="AQ260" i="25"/>
  <c r="AR260" i="25"/>
  <c r="AU260" i="25"/>
  <c r="AV260" i="25"/>
  <c r="AY260" i="25"/>
  <c r="AZ260" i="25"/>
  <c r="BC260" i="25"/>
  <c r="BD260" i="25"/>
  <c r="S261" i="25"/>
  <c r="T261" i="25"/>
  <c r="W261" i="25"/>
  <c r="X261" i="25"/>
  <c r="AA261" i="25"/>
  <c r="AB261" i="25"/>
  <c r="AE261" i="25"/>
  <c r="AF261" i="25"/>
  <c r="AI261" i="25"/>
  <c r="AJ261" i="25"/>
  <c r="AM261" i="25"/>
  <c r="AN261" i="25"/>
  <c r="AQ261" i="25"/>
  <c r="AR261" i="25"/>
  <c r="AU261" i="25"/>
  <c r="AV261" i="25"/>
  <c r="AY261" i="25"/>
  <c r="AZ261" i="25"/>
  <c r="BC261" i="25"/>
  <c r="BD261" i="25"/>
  <c r="S262" i="25"/>
  <c r="T262" i="25"/>
  <c r="W262" i="25"/>
  <c r="X262" i="25"/>
  <c r="AA262" i="25"/>
  <c r="AB262" i="25"/>
  <c r="AE262" i="25"/>
  <c r="AF262" i="25"/>
  <c r="AI262" i="25"/>
  <c r="AJ262" i="25"/>
  <c r="AM262" i="25"/>
  <c r="AN262" i="25"/>
  <c r="AQ262" i="25"/>
  <c r="AR262" i="25"/>
  <c r="AU262" i="25"/>
  <c r="AV262" i="25"/>
  <c r="AY262" i="25"/>
  <c r="AZ262" i="25"/>
  <c r="BC262" i="25"/>
  <c r="BD262" i="25"/>
  <c r="S263" i="25"/>
  <c r="T263" i="25"/>
  <c r="W263" i="25"/>
  <c r="X263" i="25"/>
  <c r="AA263" i="25"/>
  <c r="AB263" i="25"/>
  <c r="AE263" i="25"/>
  <c r="AF263" i="25"/>
  <c r="AI263" i="25"/>
  <c r="AJ263" i="25"/>
  <c r="AM263" i="25"/>
  <c r="AN263" i="25"/>
  <c r="AQ263" i="25"/>
  <c r="AR263" i="25"/>
  <c r="AU263" i="25"/>
  <c r="AV263" i="25"/>
  <c r="AY263" i="25"/>
  <c r="AZ263" i="25"/>
  <c r="BC263" i="25"/>
  <c r="BD263" i="25"/>
  <c r="S264" i="25"/>
  <c r="T264" i="25"/>
  <c r="W264" i="25"/>
  <c r="X264" i="25"/>
  <c r="AA264" i="25"/>
  <c r="AB264" i="25"/>
  <c r="AE264" i="25"/>
  <c r="AF264" i="25"/>
  <c r="AI264" i="25"/>
  <c r="AJ264" i="25"/>
  <c r="AM264" i="25"/>
  <c r="AN264" i="25"/>
  <c r="AQ264" i="25"/>
  <c r="AR264" i="25"/>
  <c r="AU264" i="25"/>
  <c r="AV264" i="25"/>
  <c r="AY264" i="25"/>
  <c r="AZ264" i="25"/>
  <c r="BC264" i="25"/>
  <c r="BD264" i="25"/>
  <c r="S265" i="25"/>
  <c r="T265" i="25"/>
  <c r="W265" i="25"/>
  <c r="X265" i="25"/>
  <c r="AA265" i="25"/>
  <c r="AB265" i="25"/>
  <c r="AE265" i="25"/>
  <c r="AF265" i="25"/>
  <c r="AI265" i="25"/>
  <c r="AJ265" i="25"/>
  <c r="AM265" i="25"/>
  <c r="AN265" i="25"/>
  <c r="AQ265" i="25"/>
  <c r="AR265" i="25"/>
  <c r="AU265" i="25"/>
  <c r="AV265" i="25"/>
  <c r="AY265" i="25"/>
  <c r="AZ265" i="25"/>
  <c r="BC265" i="25"/>
  <c r="BD265" i="25"/>
  <c r="S266" i="25"/>
  <c r="T266" i="25"/>
  <c r="W266" i="25"/>
  <c r="X266" i="25"/>
  <c r="AA266" i="25"/>
  <c r="AB266" i="25"/>
  <c r="AE266" i="25"/>
  <c r="AF266" i="25"/>
  <c r="AI266" i="25"/>
  <c r="AJ266" i="25"/>
  <c r="AM266" i="25"/>
  <c r="AN266" i="25"/>
  <c r="AQ266" i="25"/>
  <c r="AR266" i="25"/>
  <c r="AU266" i="25"/>
  <c r="AV266" i="25"/>
  <c r="AY266" i="25"/>
  <c r="AZ266" i="25"/>
  <c r="BC266" i="25"/>
  <c r="BD266" i="25"/>
  <c r="S267" i="25"/>
  <c r="T267" i="25"/>
  <c r="W267" i="25"/>
  <c r="X267" i="25"/>
  <c r="AA267" i="25"/>
  <c r="AB267" i="25"/>
  <c r="AE267" i="25"/>
  <c r="AF267" i="25"/>
  <c r="AI267" i="25"/>
  <c r="AJ267" i="25"/>
  <c r="AM267" i="25"/>
  <c r="AN267" i="25"/>
  <c r="AQ267" i="25"/>
  <c r="AR267" i="25"/>
  <c r="AU267" i="25"/>
  <c r="AV267" i="25"/>
  <c r="AY267" i="25"/>
  <c r="AZ267" i="25"/>
  <c r="BC267" i="25"/>
  <c r="BD267" i="25"/>
  <c r="S268" i="25"/>
  <c r="T268" i="25"/>
  <c r="W268" i="25"/>
  <c r="X268" i="25"/>
  <c r="AA268" i="25"/>
  <c r="AB268" i="25"/>
  <c r="AE268" i="25"/>
  <c r="AF268" i="25"/>
  <c r="AI268" i="25"/>
  <c r="AJ268" i="25"/>
  <c r="AM268" i="25"/>
  <c r="AN268" i="25"/>
  <c r="AQ268" i="25"/>
  <c r="AR268" i="25"/>
  <c r="AU268" i="25"/>
  <c r="AV268" i="25"/>
  <c r="AY268" i="25"/>
  <c r="AZ268" i="25"/>
  <c r="BC268" i="25"/>
  <c r="BD268" i="25"/>
  <c r="S269" i="25"/>
  <c r="T269" i="25"/>
  <c r="W269" i="25"/>
  <c r="X269" i="25"/>
  <c r="AA269" i="25"/>
  <c r="AB269" i="25"/>
  <c r="AE269" i="25"/>
  <c r="AF269" i="25"/>
  <c r="AI269" i="25"/>
  <c r="AJ269" i="25"/>
  <c r="AM269" i="25"/>
  <c r="AN269" i="25"/>
  <c r="AQ269" i="25"/>
  <c r="AR269" i="25"/>
  <c r="AU269" i="25"/>
  <c r="AV269" i="25"/>
  <c r="AY269" i="25"/>
  <c r="AZ269" i="25"/>
  <c r="BC269" i="25"/>
  <c r="BD269" i="25"/>
  <c r="S270" i="25"/>
  <c r="T270" i="25"/>
  <c r="W270" i="25"/>
  <c r="X270" i="25"/>
  <c r="AA270" i="25"/>
  <c r="AB270" i="25"/>
  <c r="AE270" i="25"/>
  <c r="AF270" i="25"/>
  <c r="AI270" i="25"/>
  <c r="AJ270" i="25"/>
  <c r="AM270" i="25"/>
  <c r="AN270" i="25"/>
  <c r="AQ270" i="25"/>
  <c r="AR270" i="25"/>
  <c r="AU270" i="25"/>
  <c r="AV270" i="25"/>
  <c r="AY270" i="25"/>
  <c r="AZ270" i="25"/>
  <c r="BC270" i="25"/>
  <c r="BD270" i="25"/>
  <c r="S271" i="25"/>
  <c r="T271" i="25"/>
  <c r="W271" i="25"/>
  <c r="X271" i="25"/>
  <c r="AA271" i="25"/>
  <c r="AB271" i="25"/>
  <c r="AE271" i="25"/>
  <c r="AF271" i="25"/>
  <c r="AI271" i="25"/>
  <c r="AJ271" i="25"/>
  <c r="AM271" i="25"/>
  <c r="AN271" i="25"/>
  <c r="AQ271" i="25"/>
  <c r="AR271" i="25"/>
  <c r="AU271" i="25"/>
  <c r="AV271" i="25"/>
  <c r="AY271" i="25"/>
  <c r="AZ271" i="25"/>
  <c r="BC271" i="25"/>
  <c r="BD271" i="25"/>
  <c r="S272" i="25"/>
  <c r="T272" i="25"/>
  <c r="W272" i="25"/>
  <c r="X272" i="25"/>
  <c r="AA272" i="25"/>
  <c r="AB272" i="25"/>
  <c r="AE272" i="25"/>
  <c r="AF272" i="25"/>
  <c r="AI272" i="25"/>
  <c r="AJ272" i="25"/>
  <c r="AM272" i="25"/>
  <c r="AN272" i="25"/>
  <c r="AQ272" i="25"/>
  <c r="AR272" i="25"/>
  <c r="AU272" i="25"/>
  <c r="AV272" i="25"/>
  <c r="AY272" i="25"/>
  <c r="AZ272" i="25"/>
  <c r="BC272" i="25"/>
  <c r="BD272" i="25"/>
  <c r="S273" i="25"/>
  <c r="T273" i="25"/>
  <c r="W273" i="25"/>
  <c r="X273" i="25"/>
  <c r="AA273" i="25"/>
  <c r="AB273" i="25"/>
  <c r="AE273" i="25"/>
  <c r="AF273" i="25"/>
  <c r="AI273" i="25"/>
  <c r="AJ273" i="25"/>
  <c r="AM273" i="25"/>
  <c r="AN273" i="25"/>
  <c r="AQ273" i="25"/>
  <c r="AR273" i="25"/>
  <c r="AU273" i="25"/>
  <c r="AV273" i="25"/>
  <c r="AY273" i="25"/>
  <c r="AZ273" i="25"/>
  <c r="BC273" i="25"/>
  <c r="BD273" i="25"/>
  <c r="S274" i="25"/>
  <c r="T274" i="25"/>
  <c r="W274" i="25"/>
  <c r="X274" i="25"/>
  <c r="AA274" i="25"/>
  <c r="AB274" i="25"/>
  <c r="AE274" i="25"/>
  <c r="AF274" i="25"/>
  <c r="AI274" i="25"/>
  <c r="AJ274" i="25"/>
  <c r="AM274" i="25"/>
  <c r="AN274" i="25"/>
  <c r="AQ274" i="25"/>
  <c r="AR274" i="25"/>
  <c r="AU274" i="25"/>
  <c r="AV274" i="25"/>
  <c r="AY274" i="25"/>
  <c r="AZ274" i="25"/>
  <c r="BC274" i="25"/>
  <c r="BD274" i="25"/>
  <c r="S275" i="25"/>
  <c r="T275" i="25"/>
  <c r="W275" i="25"/>
  <c r="X275" i="25"/>
  <c r="AA275" i="25"/>
  <c r="AB275" i="25"/>
  <c r="AE275" i="25"/>
  <c r="AF275" i="25"/>
  <c r="AI275" i="25"/>
  <c r="AJ275" i="25"/>
  <c r="AM275" i="25"/>
  <c r="AN275" i="25"/>
  <c r="AQ275" i="25"/>
  <c r="AR275" i="25"/>
  <c r="AU275" i="25"/>
  <c r="AV275" i="25"/>
  <c r="AY275" i="25"/>
  <c r="AZ275" i="25"/>
  <c r="BC275" i="25"/>
  <c r="BD275" i="25"/>
  <c r="S276" i="25"/>
  <c r="T276" i="25"/>
  <c r="W276" i="25"/>
  <c r="X276" i="25"/>
  <c r="AA276" i="25"/>
  <c r="AB276" i="25"/>
  <c r="AE276" i="25"/>
  <c r="AF276" i="25"/>
  <c r="AI276" i="25"/>
  <c r="AJ276" i="25"/>
  <c r="AM276" i="25"/>
  <c r="AN276" i="25"/>
  <c r="AQ276" i="25"/>
  <c r="AR276" i="25"/>
  <c r="AU276" i="25"/>
  <c r="AV276" i="25"/>
  <c r="AY276" i="25"/>
  <c r="AZ276" i="25"/>
  <c r="BC276" i="25"/>
  <c r="BD276" i="25"/>
  <c r="S277" i="25"/>
  <c r="T277" i="25"/>
  <c r="W277" i="25"/>
  <c r="X277" i="25"/>
  <c r="AA277" i="25"/>
  <c r="AB277" i="25"/>
  <c r="AE277" i="25"/>
  <c r="AF277" i="25"/>
  <c r="AI277" i="25"/>
  <c r="AJ277" i="25"/>
  <c r="AM277" i="25"/>
  <c r="AN277" i="25"/>
  <c r="AQ277" i="25"/>
  <c r="AR277" i="25"/>
  <c r="AU277" i="25"/>
  <c r="AV277" i="25"/>
  <c r="AY277" i="25"/>
  <c r="AZ277" i="25"/>
  <c r="BC277" i="25"/>
  <c r="BD277" i="25"/>
  <c r="S278" i="25"/>
  <c r="T278" i="25"/>
  <c r="W278" i="25"/>
  <c r="X278" i="25"/>
  <c r="AA278" i="25"/>
  <c r="AB278" i="25"/>
  <c r="AE278" i="25"/>
  <c r="AF278" i="25"/>
  <c r="AI278" i="25"/>
  <c r="AJ278" i="25"/>
  <c r="AM278" i="25"/>
  <c r="AN278" i="25"/>
  <c r="AQ278" i="25"/>
  <c r="AR278" i="25"/>
  <c r="AU278" i="25"/>
  <c r="AV278" i="25"/>
  <c r="AY278" i="25"/>
  <c r="AZ278" i="25"/>
  <c r="BC278" i="25"/>
  <c r="BD278" i="25"/>
  <c r="S279" i="25"/>
  <c r="T279" i="25"/>
  <c r="W279" i="25"/>
  <c r="X279" i="25"/>
  <c r="AA279" i="25"/>
  <c r="AB279" i="25"/>
  <c r="AE279" i="25"/>
  <c r="AF279" i="25"/>
  <c r="AI279" i="25"/>
  <c r="AJ279" i="25"/>
  <c r="AM279" i="25"/>
  <c r="AN279" i="25"/>
  <c r="AQ279" i="25"/>
  <c r="AR279" i="25"/>
  <c r="AU279" i="25"/>
  <c r="AV279" i="25"/>
  <c r="AY279" i="25"/>
  <c r="AZ279" i="25"/>
  <c r="BC279" i="25"/>
  <c r="BD279" i="25"/>
  <c r="S280" i="25"/>
  <c r="T280" i="25"/>
  <c r="W280" i="25"/>
  <c r="X280" i="25"/>
  <c r="AA280" i="25"/>
  <c r="AB280" i="25"/>
  <c r="AE280" i="25"/>
  <c r="AF280" i="25"/>
  <c r="AI280" i="25"/>
  <c r="AJ280" i="25"/>
  <c r="AM280" i="25"/>
  <c r="AN280" i="25"/>
  <c r="AQ280" i="25"/>
  <c r="AR280" i="25"/>
  <c r="AU280" i="25"/>
  <c r="AV280" i="25"/>
  <c r="AY280" i="25"/>
  <c r="AZ280" i="25"/>
  <c r="BC280" i="25"/>
  <c r="BD280" i="25"/>
  <c r="S281" i="25"/>
  <c r="T281" i="25"/>
  <c r="W281" i="25"/>
  <c r="X281" i="25"/>
  <c r="AA281" i="25"/>
  <c r="AB281" i="25"/>
  <c r="AE281" i="25"/>
  <c r="AF281" i="25"/>
  <c r="AI281" i="25"/>
  <c r="AJ281" i="25"/>
  <c r="AM281" i="25"/>
  <c r="AN281" i="25"/>
  <c r="AQ281" i="25"/>
  <c r="AR281" i="25"/>
  <c r="AU281" i="25"/>
  <c r="AV281" i="25"/>
  <c r="AY281" i="25"/>
  <c r="AZ281" i="25"/>
  <c r="BC281" i="25"/>
  <c r="BD281" i="25"/>
  <c r="S282" i="25"/>
  <c r="T282" i="25"/>
  <c r="W282" i="25"/>
  <c r="X282" i="25"/>
  <c r="AA282" i="25"/>
  <c r="AB282" i="25"/>
  <c r="AE282" i="25"/>
  <c r="AF282" i="25"/>
  <c r="AI282" i="25"/>
  <c r="AJ282" i="25"/>
  <c r="AM282" i="25"/>
  <c r="AN282" i="25"/>
  <c r="AQ282" i="25"/>
  <c r="AR282" i="25"/>
  <c r="AU282" i="25"/>
  <c r="AV282" i="25"/>
  <c r="AY282" i="25"/>
  <c r="AZ282" i="25"/>
  <c r="BC282" i="25"/>
  <c r="BD282" i="25"/>
  <c r="S283" i="25"/>
  <c r="T283" i="25"/>
  <c r="W283" i="25"/>
  <c r="X283" i="25"/>
  <c r="AA283" i="25"/>
  <c r="AB283" i="25"/>
  <c r="AE283" i="25"/>
  <c r="AF283" i="25"/>
  <c r="AI283" i="25"/>
  <c r="AJ283" i="25"/>
  <c r="AM283" i="25"/>
  <c r="AN283" i="25"/>
  <c r="AQ283" i="25"/>
  <c r="AR283" i="25"/>
  <c r="AU283" i="25"/>
  <c r="AV283" i="25"/>
  <c r="AY283" i="25"/>
  <c r="AZ283" i="25"/>
  <c r="BC283" i="25"/>
  <c r="BD283" i="25"/>
  <c r="S284" i="25"/>
  <c r="T284" i="25"/>
  <c r="W284" i="25"/>
  <c r="X284" i="25"/>
  <c r="AA284" i="25"/>
  <c r="AB284" i="25"/>
  <c r="AE284" i="25"/>
  <c r="AF284" i="25"/>
  <c r="AI284" i="25"/>
  <c r="AJ284" i="25"/>
  <c r="AM284" i="25"/>
  <c r="AN284" i="25"/>
  <c r="AQ284" i="25"/>
  <c r="AR284" i="25"/>
  <c r="AU284" i="25"/>
  <c r="AV284" i="25"/>
  <c r="AY284" i="25"/>
  <c r="AZ284" i="25"/>
  <c r="BC284" i="25"/>
  <c r="BD284" i="25"/>
  <c r="S285" i="25"/>
  <c r="T285" i="25"/>
  <c r="W285" i="25"/>
  <c r="X285" i="25"/>
  <c r="AA285" i="25"/>
  <c r="AB285" i="25"/>
  <c r="AE285" i="25"/>
  <c r="AF285" i="25"/>
  <c r="AI285" i="25"/>
  <c r="AJ285" i="25"/>
  <c r="AM285" i="25"/>
  <c r="AN285" i="25"/>
  <c r="AQ285" i="25"/>
  <c r="AR285" i="25"/>
  <c r="AU285" i="25"/>
  <c r="AV285" i="25"/>
  <c r="AY285" i="25"/>
  <c r="AZ285" i="25"/>
  <c r="BC285" i="25"/>
  <c r="BD285" i="25"/>
  <c r="S286" i="25"/>
  <c r="T286" i="25"/>
  <c r="W286" i="25"/>
  <c r="X286" i="25"/>
  <c r="AA286" i="25"/>
  <c r="AB286" i="25"/>
  <c r="AE286" i="25"/>
  <c r="AF286" i="25"/>
  <c r="AI286" i="25"/>
  <c r="AJ286" i="25"/>
  <c r="AM286" i="25"/>
  <c r="AN286" i="25"/>
  <c r="AQ286" i="25"/>
  <c r="AR286" i="25"/>
  <c r="AU286" i="25"/>
  <c r="AV286" i="25"/>
  <c r="AY286" i="25"/>
  <c r="AZ286" i="25"/>
  <c r="BC286" i="25"/>
  <c r="BD286" i="25"/>
  <c r="S287" i="25"/>
  <c r="T287" i="25"/>
  <c r="W287" i="25"/>
  <c r="X287" i="25"/>
  <c r="AA287" i="25"/>
  <c r="AB287" i="25"/>
  <c r="AE287" i="25"/>
  <c r="AF287" i="25"/>
  <c r="AI287" i="25"/>
  <c r="AJ287" i="25"/>
  <c r="AM287" i="25"/>
  <c r="AN287" i="25"/>
  <c r="AQ287" i="25"/>
  <c r="AR287" i="25"/>
  <c r="AU287" i="25"/>
  <c r="AV287" i="25"/>
  <c r="AY287" i="25"/>
  <c r="AZ287" i="25"/>
  <c r="BC287" i="25"/>
  <c r="BD287" i="25"/>
  <c r="S288" i="25"/>
  <c r="T288" i="25"/>
  <c r="W288" i="25"/>
  <c r="X288" i="25"/>
  <c r="AA288" i="25"/>
  <c r="AB288" i="25"/>
  <c r="AE288" i="25"/>
  <c r="AF288" i="25"/>
  <c r="AI288" i="25"/>
  <c r="AJ288" i="25"/>
  <c r="AM288" i="25"/>
  <c r="AN288" i="25"/>
  <c r="AQ288" i="25"/>
  <c r="AR288" i="25"/>
  <c r="AU288" i="25"/>
  <c r="AV288" i="25"/>
  <c r="AY288" i="25"/>
  <c r="AZ288" i="25"/>
  <c r="BC288" i="25"/>
  <c r="BD288" i="25"/>
  <c r="S289" i="25"/>
  <c r="T289" i="25"/>
  <c r="W289" i="25"/>
  <c r="X289" i="25"/>
  <c r="AA289" i="25"/>
  <c r="AB289" i="25"/>
  <c r="AE289" i="25"/>
  <c r="AF289" i="25"/>
  <c r="AI289" i="25"/>
  <c r="AJ289" i="25"/>
  <c r="AM289" i="25"/>
  <c r="AN289" i="25"/>
  <c r="AQ289" i="25"/>
  <c r="AR289" i="25"/>
  <c r="AU289" i="25"/>
  <c r="AV289" i="25"/>
  <c r="AY289" i="25"/>
  <c r="AZ289" i="25"/>
  <c r="BC289" i="25"/>
  <c r="BD289" i="25"/>
  <c r="S290" i="25"/>
  <c r="T290" i="25"/>
  <c r="W290" i="25"/>
  <c r="X290" i="25"/>
  <c r="AA290" i="25"/>
  <c r="AB290" i="25"/>
  <c r="AE290" i="25"/>
  <c r="AF290" i="25"/>
  <c r="AI290" i="25"/>
  <c r="AJ290" i="25"/>
  <c r="AM290" i="25"/>
  <c r="AN290" i="25"/>
  <c r="AQ290" i="25"/>
  <c r="AR290" i="25"/>
  <c r="AU290" i="25"/>
  <c r="AV290" i="25"/>
  <c r="AY290" i="25"/>
  <c r="AZ290" i="25"/>
  <c r="BC290" i="25"/>
  <c r="BD290" i="25"/>
  <c r="S291" i="25"/>
  <c r="T291" i="25"/>
  <c r="W291" i="25"/>
  <c r="X291" i="25"/>
  <c r="AA291" i="25"/>
  <c r="AB291" i="25"/>
  <c r="AE291" i="25"/>
  <c r="AF291" i="25"/>
  <c r="AI291" i="25"/>
  <c r="AJ291" i="25"/>
  <c r="AM291" i="25"/>
  <c r="AN291" i="25"/>
  <c r="AQ291" i="25"/>
  <c r="AR291" i="25"/>
  <c r="AU291" i="25"/>
  <c r="AV291" i="25"/>
  <c r="AY291" i="25"/>
  <c r="AZ291" i="25"/>
  <c r="BC291" i="25"/>
  <c r="BD291" i="25"/>
  <c r="S292" i="25"/>
  <c r="T292" i="25"/>
  <c r="W292" i="25"/>
  <c r="X292" i="25"/>
  <c r="AA292" i="25"/>
  <c r="AB292" i="25"/>
  <c r="AE292" i="25"/>
  <c r="AF292" i="25"/>
  <c r="AI292" i="25"/>
  <c r="AJ292" i="25"/>
  <c r="AM292" i="25"/>
  <c r="AN292" i="25"/>
  <c r="AQ292" i="25"/>
  <c r="AR292" i="25"/>
  <c r="AU292" i="25"/>
  <c r="AV292" i="25"/>
  <c r="AY292" i="25"/>
  <c r="AZ292" i="25"/>
  <c r="BC292" i="25"/>
  <c r="BD292" i="25"/>
  <c r="S293" i="25"/>
  <c r="T293" i="25"/>
  <c r="W293" i="25"/>
  <c r="X293" i="25"/>
  <c r="AA293" i="25"/>
  <c r="AB293" i="25"/>
  <c r="AE293" i="25"/>
  <c r="AF293" i="25"/>
  <c r="AI293" i="25"/>
  <c r="AJ293" i="25"/>
  <c r="AM293" i="25"/>
  <c r="AN293" i="25"/>
  <c r="AQ293" i="25"/>
  <c r="AR293" i="25"/>
  <c r="AU293" i="25"/>
  <c r="AV293" i="25"/>
  <c r="AY293" i="25"/>
  <c r="AZ293" i="25"/>
  <c r="BC293" i="25"/>
  <c r="BD293" i="25"/>
  <c r="S294" i="25"/>
  <c r="T294" i="25"/>
  <c r="W294" i="25"/>
  <c r="X294" i="25"/>
  <c r="AA294" i="25"/>
  <c r="AB294" i="25"/>
  <c r="AE294" i="25"/>
  <c r="AF294" i="25"/>
  <c r="AI294" i="25"/>
  <c r="AJ294" i="25"/>
  <c r="AM294" i="25"/>
  <c r="AN294" i="25"/>
  <c r="AQ294" i="25"/>
  <c r="AR294" i="25"/>
  <c r="AU294" i="25"/>
  <c r="AV294" i="25"/>
  <c r="AY294" i="25"/>
  <c r="AZ294" i="25"/>
  <c r="BC294" i="25"/>
  <c r="BD294" i="25"/>
  <c r="S295" i="25"/>
  <c r="T295" i="25"/>
  <c r="W295" i="25"/>
  <c r="X295" i="25"/>
  <c r="AA295" i="25"/>
  <c r="AB295" i="25"/>
  <c r="AE295" i="25"/>
  <c r="AF295" i="25"/>
  <c r="AI295" i="25"/>
  <c r="AJ295" i="25"/>
  <c r="AM295" i="25"/>
  <c r="AN295" i="25"/>
  <c r="AQ295" i="25"/>
  <c r="AR295" i="25"/>
  <c r="AU295" i="25"/>
  <c r="AV295" i="25"/>
  <c r="AY295" i="25"/>
  <c r="AZ295" i="25"/>
  <c r="BC295" i="25"/>
  <c r="BD295" i="25"/>
  <c r="S296" i="25"/>
  <c r="T296" i="25"/>
  <c r="W296" i="25"/>
  <c r="X296" i="25"/>
  <c r="AA296" i="25"/>
  <c r="AB296" i="25"/>
  <c r="AE296" i="25"/>
  <c r="AF296" i="25"/>
  <c r="AI296" i="25"/>
  <c r="AJ296" i="25"/>
  <c r="AM296" i="25"/>
  <c r="AN296" i="25"/>
  <c r="AQ296" i="25"/>
  <c r="AR296" i="25"/>
  <c r="AU296" i="25"/>
  <c r="AV296" i="25"/>
  <c r="AY296" i="25"/>
  <c r="AZ296" i="25"/>
  <c r="BC296" i="25"/>
  <c r="BD296" i="25"/>
  <c r="S297" i="25"/>
  <c r="T297" i="25"/>
  <c r="W297" i="25"/>
  <c r="X297" i="25"/>
  <c r="AA297" i="25"/>
  <c r="AB297" i="25"/>
  <c r="AE297" i="25"/>
  <c r="AF297" i="25"/>
  <c r="AI297" i="25"/>
  <c r="AJ297" i="25"/>
  <c r="AM297" i="25"/>
  <c r="AN297" i="25"/>
  <c r="AQ297" i="25"/>
  <c r="AR297" i="25"/>
  <c r="AU297" i="25"/>
  <c r="AV297" i="25"/>
  <c r="AY297" i="25"/>
  <c r="AZ297" i="25"/>
  <c r="BC297" i="25"/>
  <c r="BD297" i="25"/>
  <c r="S298" i="25"/>
  <c r="T298" i="25"/>
  <c r="W298" i="25"/>
  <c r="X298" i="25"/>
  <c r="AA298" i="25"/>
  <c r="AB298" i="25"/>
  <c r="AE298" i="25"/>
  <c r="AF298" i="25"/>
  <c r="AI298" i="25"/>
  <c r="AJ298" i="25"/>
  <c r="AM298" i="25"/>
  <c r="AN298" i="25"/>
  <c r="AQ298" i="25"/>
  <c r="AR298" i="25"/>
  <c r="AU298" i="25"/>
  <c r="AV298" i="25"/>
  <c r="AY298" i="25"/>
  <c r="AZ298" i="25"/>
  <c r="BC298" i="25"/>
  <c r="BD298" i="25"/>
  <c r="S299" i="25"/>
  <c r="T299" i="25"/>
  <c r="W299" i="25"/>
  <c r="X299" i="25"/>
  <c r="AA299" i="25"/>
  <c r="AB299" i="25"/>
  <c r="AE299" i="25"/>
  <c r="AF299" i="25"/>
  <c r="AI299" i="25"/>
  <c r="AJ299" i="25"/>
  <c r="AM299" i="25"/>
  <c r="AN299" i="25"/>
  <c r="AQ299" i="25"/>
  <c r="AR299" i="25"/>
  <c r="AU299" i="25"/>
  <c r="AV299" i="25"/>
  <c r="AY299" i="25"/>
  <c r="AZ299" i="25"/>
  <c r="BC299" i="25"/>
  <c r="BD299" i="25"/>
  <c r="S300" i="25"/>
  <c r="T300" i="25"/>
  <c r="W300" i="25"/>
  <c r="X300" i="25"/>
  <c r="AA300" i="25"/>
  <c r="AB300" i="25"/>
  <c r="AE300" i="25"/>
  <c r="AF300" i="25"/>
  <c r="AI300" i="25"/>
  <c r="AJ300" i="25"/>
  <c r="AM300" i="25"/>
  <c r="AN300" i="25"/>
  <c r="AQ300" i="25"/>
  <c r="AR300" i="25"/>
  <c r="AU300" i="25"/>
  <c r="AV300" i="25"/>
  <c r="AY300" i="25"/>
  <c r="AZ300" i="25"/>
  <c r="BC300" i="25"/>
  <c r="BD300" i="25"/>
  <c r="S301" i="25"/>
  <c r="T301" i="25"/>
  <c r="W301" i="25"/>
  <c r="X301" i="25"/>
  <c r="AA301" i="25"/>
  <c r="AB301" i="25"/>
  <c r="AE301" i="25"/>
  <c r="AF301" i="25"/>
  <c r="AI301" i="25"/>
  <c r="AJ301" i="25"/>
  <c r="AM301" i="25"/>
  <c r="AN301" i="25"/>
  <c r="AQ301" i="25"/>
  <c r="AR301" i="25"/>
  <c r="AU301" i="25"/>
  <c r="AV301" i="25"/>
  <c r="AY301" i="25"/>
  <c r="AZ301" i="25"/>
  <c r="BC301" i="25"/>
  <c r="BD301" i="25"/>
  <c r="S302" i="25"/>
  <c r="T302" i="25"/>
  <c r="W302" i="25"/>
  <c r="X302" i="25"/>
  <c r="AA302" i="25"/>
  <c r="AB302" i="25"/>
  <c r="AE302" i="25"/>
  <c r="AF302" i="25"/>
  <c r="AI302" i="25"/>
  <c r="AJ302" i="25"/>
  <c r="AM302" i="25"/>
  <c r="AN302" i="25"/>
  <c r="AQ302" i="25"/>
  <c r="AR302" i="25"/>
  <c r="AU302" i="25"/>
  <c r="AV302" i="25"/>
  <c r="AY302" i="25"/>
  <c r="AZ302" i="25"/>
  <c r="BC302" i="25"/>
  <c r="BD302" i="25"/>
  <c r="S303" i="25"/>
  <c r="T303" i="25"/>
  <c r="W303" i="25"/>
  <c r="X303" i="25"/>
  <c r="AA303" i="25"/>
  <c r="AB303" i="25"/>
  <c r="AE303" i="25"/>
  <c r="AF303" i="25"/>
  <c r="AI303" i="25"/>
  <c r="AJ303" i="25"/>
  <c r="AM303" i="25"/>
  <c r="AN303" i="25"/>
  <c r="AQ303" i="25"/>
  <c r="AR303" i="25"/>
  <c r="AU303" i="25"/>
  <c r="AV303" i="25"/>
  <c r="AY303" i="25"/>
  <c r="AZ303" i="25"/>
  <c r="BC303" i="25"/>
  <c r="BD303" i="25"/>
  <c r="S304" i="25"/>
  <c r="T304" i="25"/>
  <c r="W304" i="25"/>
  <c r="X304" i="25"/>
  <c r="AA304" i="25"/>
  <c r="AB304" i="25"/>
  <c r="AE304" i="25"/>
  <c r="AF304" i="25"/>
  <c r="AI304" i="25"/>
  <c r="AJ304" i="25"/>
  <c r="AM304" i="25"/>
  <c r="AN304" i="25"/>
  <c r="AQ304" i="25"/>
  <c r="AR304" i="25"/>
  <c r="AU304" i="25"/>
  <c r="AV304" i="25"/>
  <c r="AY304" i="25"/>
  <c r="AZ304" i="25"/>
  <c r="BC304" i="25"/>
  <c r="BD304" i="25"/>
  <c r="S305" i="25"/>
  <c r="T305" i="25"/>
  <c r="W305" i="25"/>
  <c r="X305" i="25"/>
  <c r="AA305" i="25"/>
  <c r="AB305" i="25"/>
  <c r="AE305" i="25"/>
  <c r="AF305" i="25"/>
  <c r="AI305" i="25"/>
  <c r="AJ305" i="25"/>
  <c r="AM305" i="25"/>
  <c r="AN305" i="25"/>
  <c r="AQ305" i="25"/>
  <c r="AR305" i="25"/>
  <c r="AU305" i="25"/>
  <c r="AV305" i="25"/>
  <c r="AY305" i="25"/>
  <c r="AZ305" i="25"/>
  <c r="BC305" i="25"/>
  <c r="BD305" i="25"/>
  <c r="S306" i="25"/>
  <c r="T306" i="25"/>
  <c r="W306" i="25"/>
  <c r="X306" i="25"/>
  <c r="AA306" i="25"/>
  <c r="AB306" i="25"/>
  <c r="AE306" i="25"/>
  <c r="AF306" i="25"/>
  <c r="AI306" i="25"/>
  <c r="AJ306" i="25"/>
  <c r="AM306" i="25"/>
  <c r="AN306" i="25"/>
  <c r="AQ306" i="25"/>
  <c r="AR306" i="25"/>
  <c r="AU306" i="25"/>
  <c r="AV306" i="25"/>
  <c r="AY306" i="25"/>
  <c r="AZ306" i="25"/>
  <c r="BC306" i="25"/>
  <c r="BD306" i="25"/>
  <c r="S307" i="25"/>
  <c r="T307" i="25"/>
  <c r="W307" i="25"/>
  <c r="X307" i="25"/>
  <c r="AA307" i="25"/>
  <c r="AB307" i="25"/>
  <c r="AE307" i="25"/>
  <c r="AF307" i="25"/>
  <c r="AI307" i="25"/>
  <c r="AJ307" i="25"/>
  <c r="AM307" i="25"/>
  <c r="AN307" i="25"/>
  <c r="AQ307" i="25"/>
  <c r="AR307" i="25"/>
  <c r="AU307" i="25"/>
  <c r="AV307" i="25"/>
  <c r="AY307" i="25"/>
  <c r="AZ307" i="25"/>
  <c r="BC307" i="25"/>
  <c r="BD307" i="25"/>
  <c r="S308" i="25"/>
  <c r="T308" i="25"/>
  <c r="W308" i="25"/>
  <c r="X308" i="25"/>
  <c r="AA308" i="25"/>
  <c r="AB308" i="25"/>
  <c r="AE308" i="25"/>
  <c r="AF308" i="25"/>
  <c r="AI308" i="25"/>
  <c r="AJ308" i="25"/>
  <c r="AM308" i="25"/>
  <c r="AN308" i="25"/>
  <c r="AQ308" i="25"/>
  <c r="AR308" i="25"/>
  <c r="AU308" i="25"/>
  <c r="AV308" i="25"/>
  <c r="AY308" i="25"/>
  <c r="AZ308" i="25"/>
  <c r="BC308" i="25"/>
  <c r="BD308" i="25"/>
  <c r="S309" i="25"/>
  <c r="T309" i="25"/>
  <c r="W309" i="25"/>
  <c r="X309" i="25"/>
  <c r="AA309" i="25"/>
  <c r="AB309" i="25"/>
  <c r="AE309" i="25"/>
  <c r="AF309" i="25"/>
  <c r="AI309" i="25"/>
  <c r="AJ309" i="25"/>
  <c r="AM309" i="25"/>
  <c r="AN309" i="25"/>
  <c r="AQ309" i="25"/>
  <c r="AR309" i="25"/>
  <c r="AU309" i="25"/>
  <c r="AV309" i="25"/>
  <c r="AY309" i="25"/>
  <c r="AZ309" i="25"/>
  <c r="BC309" i="25"/>
  <c r="BD309" i="25"/>
  <c r="S310" i="25"/>
  <c r="T310" i="25"/>
  <c r="W310" i="25"/>
  <c r="X310" i="25"/>
  <c r="AA310" i="25"/>
  <c r="AB310" i="25"/>
  <c r="AE310" i="25"/>
  <c r="AF310" i="25"/>
  <c r="AI310" i="25"/>
  <c r="AJ310" i="25"/>
  <c r="AM310" i="25"/>
  <c r="AN310" i="25"/>
  <c r="AQ310" i="25"/>
  <c r="AR310" i="25"/>
  <c r="AU310" i="25"/>
  <c r="AV310" i="25"/>
  <c r="AY310" i="25"/>
  <c r="AZ310" i="25"/>
  <c r="BC310" i="25"/>
  <c r="BD310" i="25"/>
  <c r="S311" i="25"/>
  <c r="T311" i="25"/>
  <c r="W311" i="25"/>
  <c r="X311" i="25"/>
  <c r="AA311" i="25"/>
  <c r="AB311" i="25"/>
  <c r="AE311" i="25"/>
  <c r="AF311" i="25"/>
  <c r="AI311" i="25"/>
  <c r="AJ311" i="25"/>
  <c r="AM311" i="25"/>
  <c r="AN311" i="25"/>
  <c r="AQ311" i="25"/>
  <c r="AR311" i="25"/>
  <c r="AU311" i="25"/>
  <c r="AV311" i="25"/>
  <c r="AY311" i="25"/>
  <c r="AZ311" i="25"/>
  <c r="BC311" i="25"/>
  <c r="BD311" i="25"/>
  <c r="S312" i="25"/>
  <c r="T312" i="25"/>
  <c r="W312" i="25"/>
  <c r="X312" i="25"/>
  <c r="AA312" i="25"/>
  <c r="AB312" i="25"/>
  <c r="AE312" i="25"/>
  <c r="AF312" i="25"/>
  <c r="AI312" i="25"/>
  <c r="AJ312" i="25"/>
  <c r="AM312" i="25"/>
  <c r="AN312" i="25"/>
  <c r="AQ312" i="25"/>
  <c r="AR312" i="25"/>
  <c r="AU312" i="25"/>
  <c r="AV312" i="25"/>
  <c r="AY312" i="25"/>
  <c r="AZ312" i="25"/>
  <c r="BC312" i="25"/>
  <c r="BD312" i="25"/>
  <c r="S313" i="25"/>
  <c r="T313" i="25"/>
  <c r="W313" i="25"/>
  <c r="X313" i="25"/>
  <c r="AA313" i="25"/>
  <c r="AB313" i="25"/>
  <c r="AE313" i="25"/>
  <c r="AF313" i="25"/>
  <c r="AI313" i="25"/>
  <c r="AJ313" i="25"/>
  <c r="AM313" i="25"/>
  <c r="AN313" i="25"/>
  <c r="AQ313" i="25"/>
  <c r="AR313" i="25"/>
  <c r="AU313" i="25"/>
  <c r="AV313" i="25"/>
  <c r="AY313" i="25"/>
  <c r="AZ313" i="25"/>
  <c r="BC313" i="25"/>
  <c r="BD313" i="25"/>
  <c r="S314" i="25"/>
  <c r="T314" i="25"/>
  <c r="W314" i="25"/>
  <c r="X314" i="25"/>
  <c r="AA314" i="25"/>
  <c r="AB314" i="25"/>
  <c r="AE314" i="25"/>
  <c r="AF314" i="25"/>
  <c r="AI314" i="25"/>
  <c r="AJ314" i="25"/>
  <c r="AM314" i="25"/>
  <c r="AN314" i="25"/>
  <c r="AQ314" i="25"/>
  <c r="AR314" i="25"/>
  <c r="AU314" i="25"/>
  <c r="AV314" i="25"/>
  <c r="AY314" i="25"/>
  <c r="AZ314" i="25"/>
  <c r="BC314" i="25"/>
  <c r="BD314" i="25"/>
  <c r="S315" i="25"/>
  <c r="T315" i="25"/>
  <c r="W315" i="25"/>
  <c r="X315" i="25"/>
  <c r="AA315" i="25"/>
  <c r="AB315" i="25"/>
  <c r="AE315" i="25"/>
  <c r="AF315" i="25"/>
  <c r="AI315" i="25"/>
  <c r="AJ315" i="25"/>
  <c r="AM315" i="25"/>
  <c r="AN315" i="25"/>
  <c r="AQ315" i="25"/>
  <c r="AR315" i="25"/>
  <c r="AU315" i="25"/>
  <c r="AV315" i="25"/>
  <c r="AY315" i="25"/>
  <c r="AZ315" i="25"/>
  <c r="BC315" i="25"/>
  <c r="BD315" i="25"/>
  <c r="S316" i="25"/>
  <c r="T316" i="25"/>
  <c r="W316" i="25"/>
  <c r="X316" i="25"/>
  <c r="AA316" i="25"/>
  <c r="AB316" i="25"/>
  <c r="AE316" i="25"/>
  <c r="AF316" i="25"/>
  <c r="AI316" i="25"/>
  <c r="AJ316" i="25"/>
  <c r="AM316" i="25"/>
  <c r="AN316" i="25"/>
  <c r="AQ316" i="25"/>
  <c r="AR316" i="25"/>
  <c r="AU316" i="25"/>
  <c r="AV316" i="25"/>
  <c r="AY316" i="25"/>
  <c r="AZ316" i="25"/>
  <c r="BC316" i="25"/>
  <c r="BD316" i="25"/>
  <c r="S317" i="25"/>
  <c r="T317" i="25"/>
  <c r="W317" i="25"/>
  <c r="X317" i="25"/>
  <c r="AA317" i="25"/>
  <c r="AB317" i="25"/>
  <c r="AE317" i="25"/>
  <c r="AF317" i="25"/>
  <c r="AI317" i="25"/>
  <c r="AJ317" i="25"/>
  <c r="AM317" i="25"/>
  <c r="AN317" i="25"/>
  <c r="AQ317" i="25"/>
  <c r="AR317" i="25"/>
  <c r="AU317" i="25"/>
  <c r="AV317" i="25"/>
  <c r="AY317" i="25"/>
  <c r="AZ317" i="25"/>
  <c r="BC317" i="25"/>
  <c r="BD317" i="25"/>
  <c r="S318" i="25"/>
  <c r="T318" i="25"/>
  <c r="W318" i="25"/>
  <c r="X318" i="25"/>
  <c r="AA318" i="25"/>
  <c r="AB318" i="25"/>
  <c r="AE318" i="25"/>
  <c r="AF318" i="25"/>
  <c r="AI318" i="25"/>
  <c r="AJ318" i="25"/>
  <c r="AM318" i="25"/>
  <c r="AN318" i="25"/>
  <c r="AQ318" i="25"/>
  <c r="AR318" i="25"/>
  <c r="AU318" i="25"/>
  <c r="AV318" i="25"/>
  <c r="AY318" i="25"/>
  <c r="AZ318" i="25"/>
  <c r="BC318" i="25"/>
  <c r="BD318" i="25"/>
  <c r="S319" i="25"/>
  <c r="T319" i="25"/>
  <c r="W319" i="25"/>
  <c r="X319" i="25"/>
  <c r="AA319" i="25"/>
  <c r="AB319" i="25"/>
  <c r="AE319" i="25"/>
  <c r="AF319" i="25"/>
  <c r="AI319" i="25"/>
  <c r="AJ319" i="25"/>
  <c r="AM319" i="25"/>
  <c r="AN319" i="25"/>
  <c r="AQ319" i="25"/>
  <c r="AR319" i="25"/>
  <c r="AU319" i="25"/>
  <c r="AV319" i="25"/>
  <c r="AY319" i="25"/>
  <c r="AZ319" i="25"/>
  <c r="BC319" i="25"/>
  <c r="BD319" i="25"/>
  <c r="S320" i="25"/>
  <c r="T320" i="25"/>
  <c r="W320" i="25"/>
  <c r="X320" i="25"/>
  <c r="AA320" i="25"/>
  <c r="AB320" i="25"/>
  <c r="AE320" i="25"/>
  <c r="AF320" i="25"/>
  <c r="AI320" i="25"/>
  <c r="AJ320" i="25"/>
  <c r="AM320" i="25"/>
  <c r="AN320" i="25"/>
  <c r="AQ320" i="25"/>
  <c r="AR320" i="25"/>
  <c r="AU320" i="25"/>
  <c r="AV320" i="25"/>
  <c r="AY320" i="25"/>
  <c r="AZ320" i="25"/>
  <c r="BC320" i="25"/>
  <c r="BD320" i="25"/>
  <c r="S321" i="25"/>
  <c r="T321" i="25"/>
  <c r="W321" i="25"/>
  <c r="X321" i="25"/>
  <c r="AA321" i="25"/>
  <c r="AB321" i="25"/>
  <c r="AE321" i="25"/>
  <c r="AF321" i="25"/>
  <c r="AI321" i="25"/>
  <c r="AJ321" i="25"/>
  <c r="AM321" i="25"/>
  <c r="AN321" i="25"/>
  <c r="AQ321" i="25"/>
  <c r="AR321" i="25"/>
  <c r="AU321" i="25"/>
  <c r="AV321" i="25"/>
  <c r="AY321" i="25"/>
  <c r="AZ321" i="25"/>
  <c r="BC321" i="25"/>
  <c r="BD321" i="25"/>
  <c r="S322" i="25"/>
  <c r="T322" i="25"/>
  <c r="W322" i="25"/>
  <c r="X322" i="25"/>
  <c r="AA322" i="25"/>
  <c r="AB322" i="25"/>
  <c r="AE322" i="25"/>
  <c r="AF322" i="25"/>
  <c r="AI322" i="25"/>
  <c r="AJ322" i="25"/>
  <c r="AM322" i="25"/>
  <c r="AN322" i="25"/>
  <c r="AQ322" i="25"/>
  <c r="AR322" i="25"/>
  <c r="AU322" i="25"/>
  <c r="AV322" i="25"/>
  <c r="AY322" i="25"/>
  <c r="AZ322" i="25"/>
  <c r="BC322" i="25"/>
  <c r="BD322" i="25"/>
  <c r="S323" i="25"/>
  <c r="T323" i="25"/>
  <c r="W323" i="25"/>
  <c r="X323" i="25"/>
  <c r="AA323" i="25"/>
  <c r="AB323" i="25"/>
  <c r="AE323" i="25"/>
  <c r="AF323" i="25"/>
  <c r="AI323" i="25"/>
  <c r="AJ323" i="25"/>
  <c r="AM323" i="25"/>
  <c r="AN323" i="25"/>
  <c r="AQ323" i="25"/>
  <c r="AR323" i="25"/>
  <c r="AU323" i="25"/>
  <c r="AV323" i="25"/>
  <c r="AY323" i="25"/>
  <c r="AZ323" i="25"/>
  <c r="BC323" i="25"/>
  <c r="BD323" i="25"/>
  <c r="S324" i="25"/>
  <c r="T324" i="25"/>
  <c r="W324" i="25"/>
  <c r="X324" i="25"/>
  <c r="AA324" i="25"/>
  <c r="AB324" i="25"/>
  <c r="AE324" i="25"/>
  <c r="AF324" i="25"/>
  <c r="AI324" i="25"/>
  <c r="AJ324" i="25"/>
  <c r="AM324" i="25"/>
  <c r="AN324" i="25"/>
  <c r="AQ324" i="25"/>
  <c r="AR324" i="25"/>
  <c r="AU324" i="25"/>
  <c r="AV324" i="25"/>
  <c r="AY324" i="25"/>
  <c r="AZ324" i="25"/>
  <c r="BC324" i="25"/>
  <c r="BD324" i="25"/>
  <c r="S325" i="25"/>
  <c r="T325" i="25"/>
  <c r="W325" i="25"/>
  <c r="X325" i="25"/>
  <c r="AA325" i="25"/>
  <c r="AB325" i="25"/>
  <c r="AE325" i="25"/>
  <c r="AF325" i="25"/>
  <c r="AI325" i="25"/>
  <c r="AJ325" i="25"/>
  <c r="AM325" i="25"/>
  <c r="AN325" i="25"/>
  <c r="AQ325" i="25"/>
  <c r="AR325" i="25"/>
  <c r="AU325" i="25"/>
  <c r="AV325" i="25"/>
  <c r="AY325" i="25"/>
  <c r="AZ325" i="25"/>
  <c r="BC325" i="25"/>
  <c r="BD325" i="25"/>
  <c r="S326" i="25"/>
  <c r="T326" i="25"/>
  <c r="W326" i="25"/>
  <c r="X326" i="25"/>
  <c r="AA326" i="25"/>
  <c r="AB326" i="25"/>
  <c r="AE326" i="25"/>
  <c r="AF326" i="25"/>
  <c r="AI326" i="25"/>
  <c r="AJ326" i="25"/>
  <c r="AM326" i="25"/>
  <c r="AN326" i="25"/>
  <c r="AQ326" i="25"/>
  <c r="AR326" i="25"/>
  <c r="AU326" i="25"/>
  <c r="AV326" i="25"/>
  <c r="AY326" i="25"/>
  <c r="AZ326" i="25"/>
  <c r="BC326" i="25"/>
  <c r="BD326" i="25"/>
  <c r="S327" i="25"/>
  <c r="T327" i="25"/>
  <c r="W327" i="25"/>
  <c r="X327" i="25"/>
  <c r="AA327" i="25"/>
  <c r="AB327" i="25"/>
  <c r="AE327" i="25"/>
  <c r="AF327" i="25"/>
  <c r="AI327" i="25"/>
  <c r="AJ327" i="25"/>
  <c r="AM327" i="25"/>
  <c r="AN327" i="25"/>
  <c r="AQ327" i="25"/>
  <c r="AR327" i="25"/>
  <c r="AU327" i="25"/>
  <c r="AV327" i="25"/>
  <c r="AY327" i="25"/>
  <c r="AZ327" i="25"/>
  <c r="BC327" i="25"/>
  <c r="BD327" i="25"/>
  <c r="S328" i="25"/>
  <c r="T328" i="25"/>
  <c r="W328" i="25"/>
  <c r="X328" i="25"/>
  <c r="AA328" i="25"/>
  <c r="AB328" i="25"/>
  <c r="AE328" i="25"/>
  <c r="AF328" i="25"/>
  <c r="AI328" i="25"/>
  <c r="AJ328" i="25"/>
  <c r="AM328" i="25"/>
  <c r="AN328" i="25"/>
  <c r="AQ328" i="25"/>
  <c r="AR328" i="25"/>
  <c r="AU328" i="25"/>
  <c r="AV328" i="25"/>
  <c r="AY328" i="25"/>
  <c r="AZ328" i="25"/>
  <c r="BC328" i="25"/>
  <c r="BD328" i="25"/>
  <c r="S329" i="25"/>
  <c r="T329" i="25"/>
  <c r="W329" i="25"/>
  <c r="X329" i="25"/>
  <c r="AA329" i="25"/>
  <c r="AB329" i="25"/>
  <c r="AE329" i="25"/>
  <c r="AF329" i="25"/>
  <c r="AI329" i="25"/>
  <c r="AJ329" i="25"/>
  <c r="AM329" i="25"/>
  <c r="AN329" i="25"/>
  <c r="AQ329" i="25"/>
  <c r="AR329" i="25"/>
  <c r="AU329" i="25"/>
  <c r="AV329" i="25"/>
  <c r="AY329" i="25"/>
  <c r="AZ329" i="25"/>
  <c r="BC329" i="25"/>
  <c r="BD329" i="25"/>
  <c r="S330" i="25"/>
  <c r="T330" i="25"/>
  <c r="W330" i="25"/>
  <c r="X330" i="25"/>
  <c r="AA330" i="25"/>
  <c r="AB330" i="25"/>
  <c r="AE330" i="25"/>
  <c r="AF330" i="25"/>
  <c r="AI330" i="25"/>
  <c r="AJ330" i="25"/>
  <c r="AM330" i="25"/>
  <c r="AN330" i="25"/>
  <c r="AQ330" i="25"/>
  <c r="AR330" i="25"/>
  <c r="AU330" i="25"/>
  <c r="AV330" i="25"/>
  <c r="AY330" i="25"/>
  <c r="AZ330" i="25"/>
  <c r="BC330" i="25"/>
  <c r="BD330" i="25"/>
  <c r="S331" i="25"/>
  <c r="T331" i="25"/>
  <c r="W331" i="25"/>
  <c r="X331" i="25"/>
  <c r="AA331" i="25"/>
  <c r="AB331" i="25"/>
  <c r="AE331" i="25"/>
  <c r="AF331" i="25"/>
  <c r="AI331" i="25"/>
  <c r="AJ331" i="25"/>
  <c r="AM331" i="25"/>
  <c r="AN331" i="25"/>
  <c r="AQ331" i="25"/>
  <c r="AR331" i="25"/>
  <c r="AU331" i="25"/>
  <c r="AV331" i="25"/>
  <c r="AY331" i="25"/>
  <c r="AZ331" i="25"/>
  <c r="BC331" i="25"/>
  <c r="BD331" i="25"/>
  <c r="S332" i="25"/>
  <c r="T332" i="25"/>
  <c r="W332" i="25"/>
  <c r="X332" i="25"/>
  <c r="AA332" i="25"/>
  <c r="AB332" i="25"/>
  <c r="AE332" i="25"/>
  <c r="AF332" i="25"/>
  <c r="AI332" i="25"/>
  <c r="AJ332" i="25"/>
  <c r="AM332" i="25"/>
  <c r="AN332" i="25"/>
  <c r="AQ332" i="25"/>
  <c r="AR332" i="25"/>
  <c r="AU332" i="25"/>
  <c r="AV332" i="25"/>
  <c r="AY332" i="25"/>
  <c r="AZ332" i="25"/>
  <c r="BC332" i="25"/>
  <c r="BD332" i="25"/>
  <c r="S333" i="25"/>
  <c r="T333" i="25"/>
  <c r="W333" i="25"/>
  <c r="X333" i="25"/>
  <c r="AA333" i="25"/>
  <c r="AB333" i="25"/>
  <c r="AE333" i="25"/>
  <c r="AF333" i="25"/>
  <c r="AI333" i="25"/>
  <c r="AJ333" i="25"/>
  <c r="AM333" i="25"/>
  <c r="AN333" i="25"/>
  <c r="AQ333" i="25"/>
  <c r="AR333" i="25"/>
  <c r="AU333" i="25"/>
  <c r="AV333" i="25"/>
  <c r="AY333" i="25"/>
  <c r="AZ333" i="25"/>
  <c r="BC333" i="25"/>
  <c r="BD333" i="25"/>
  <c r="S334" i="25"/>
  <c r="T334" i="25"/>
  <c r="W334" i="25"/>
  <c r="X334" i="25"/>
  <c r="AA334" i="25"/>
  <c r="AB334" i="25"/>
  <c r="AE334" i="25"/>
  <c r="AF334" i="25"/>
  <c r="AI334" i="25"/>
  <c r="AJ334" i="25"/>
  <c r="AM334" i="25"/>
  <c r="AN334" i="25"/>
  <c r="AQ334" i="25"/>
  <c r="AR334" i="25"/>
  <c r="AU334" i="25"/>
  <c r="AV334" i="25"/>
  <c r="AY334" i="25"/>
  <c r="AZ334" i="25"/>
  <c r="BC334" i="25"/>
  <c r="BD334" i="25"/>
  <c r="S335" i="25"/>
  <c r="T335" i="25"/>
  <c r="W335" i="25"/>
  <c r="X335" i="25"/>
  <c r="AA335" i="25"/>
  <c r="AB335" i="25"/>
  <c r="AE335" i="25"/>
  <c r="AF335" i="25"/>
  <c r="AI335" i="25"/>
  <c r="AJ335" i="25"/>
  <c r="AM335" i="25"/>
  <c r="AN335" i="25"/>
  <c r="AQ335" i="25"/>
  <c r="AR335" i="25"/>
  <c r="AU335" i="25"/>
  <c r="AV335" i="25"/>
  <c r="AY335" i="25"/>
  <c r="AZ335" i="25"/>
  <c r="BC335" i="25"/>
  <c r="BD335" i="25"/>
  <c r="S336" i="25"/>
  <c r="T336" i="25"/>
  <c r="W336" i="25"/>
  <c r="X336" i="25"/>
  <c r="AA336" i="25"/>
  <c r="AB336" i="25"/>
  <c r="AE336" i="25"/>
  <c r="AF336" i="25"/>
  <c r="AI336" i="25"/>
  <c r="AJ336" i="25"/>
  <c r="AM336" i="25"/>
  <c r="AN336" i="25"/>
  <c r="AQ336" i="25"/>
  <c r="AR336" i="25"/>
  <c r="AU336" i="25"/>
  <c r="AV336" i="25"/>
  <c r="AY336" i="25"/>
  <c r="AZ336" i="25"/>
  <c r="BC336" i="25"/>
  <c r="BD336" i="25"/>
  <c r="S337" i="25"/>
  <c r="T337" i="25"/>
  <c r="W337" i="25"/>
  <c r="X337" i="25"/>
  <c r="AA337" i="25"/>
  <c r="AB337" i="25"/>
  <c r="AE337" i="25"/>
  <c r="AF337" i="25"/>
  <c r="AI337" i="25"/>
  <c r="AJ337" i="25"/>
  <c r="AM337" i="25"/>
  <c r="AN337" i="25"/>
  <c r="AQ337" i="25"/>
  <c r="AR337" i="25"/>
  <c r="AU337" i="25"/>
  <c r="AV337" i="25"/>
  <c r="AY337" i="25"/>
  <c r="AZ337" i="25"/>
  <c r="BC337" i="25"/>
  <c r="BD337" i="25"/>
  <c r="S338" i="25"/>
  <c r="T338" i="25"/>
  <c r="W338" i="25"/>
  <c r="X338" i="25"/>
  <c r="AA338" i="25"/>
  <c r="AB338" i="25"/>
  <c r="AE338" i="25"/>
  <c r="AF338" i="25"/>
  <c r="AI338" i="25"/>
  <c r="AJ338" i="25"/>
  <c r="AM338" i="25"/>
  <c r="AN338" i="25"/>
  <c r="AQ338" i="25"/>
  <c r="AR338" i="25"/>
  <c r="AU338" i="25"/>
  <c r="AV338" i="25"/>
  <c r="AY338" i="25"/>
  <c r="AZ338" i="25"/>
  <c r="BC338" i="25"/>
  <c r="BD338" i="25"/>
  <c r="S339" i="25"/>
  <c r="T339" i="25"/>
  <c r="W339" i="25"/>
  <c r="X339" i="25"/>
  <c r="AA339" i="25"/>
  <c r="AB339" i="25"/>
  <c r="AE339" i="25"/>
  <c r="AF339" i="25"/>
  <c r="AI339" i="25"/>
  <c r="AJ339" i="25"/>
  <c r="AM339" i="25"/>
  <c r="AN339" i="25"/>
  <c r="AQ339" i="25"/>
  <c r="AR339" i="25"/>
  <c r="AU339" i="25"/>
  <c r="AV339" i="25"/>
  <c r="AY339" i="25"/>
  <c r="AZ339" i="25"/>
  <c r="BC339" i="25"/>
  <c r="BD339" i="25"/>
  <c r="S340" i="25"/>
  <c r="T340" i="25"/>
  <c r="W340" i="25"/>
  <c r="X340" i="25"/>
  <c r="AA340" i="25"/>
  <c r="AB340" i="25"/>
  <c r="AE340" i="25"/>
  <c r="AF340" i="25"/>
  <c r="AI340" i="25"/>
  <c r="AJ340" i="25"/>
  <c r="AM340" i="25"/>
  <c r="AN340" i="25"/>
  <c r="AQ340" i="25"/>
  <c r="AR340" i="25"/>
  <c r="AU340" i="25"/>
  <c r="AV340" i="25"/>
  <c r="AY340" i="25"/>
  <c r="AZ340" i="25"/>
  <c r="BC340" i="25"/>
  <c r="BD340" i="25"/>
  <c r="S341" i="25"/>
  <c r="T341" i="25"/>
  <c r="W341" i="25"/>
  <c r="X341" i="25"/>
  <c r="AA341" i="25"/>
  <c r="AB341" i="25"/>
  <c r="AE341" i="25"/>
  <c r="AF341" i="25"/>
  <c r="AI341" i="25"/>
  <c r="AJ341" i="25"/>
  <c r="AM341" i="25"/>
  <c r="AN341" i="25"/>
  <c r="AQ341" i="25"/>
  <c r="AR341" i="25"/>
  <c r="AU341" i="25"/>
  <c r="AV341" i="25"/>
  <c r="AY341" i="25"/>
  <c r="AZ341" i="25"/>
  <c r="BC341" i="25"/>
  <c r="BD341" i="25"/>
  <c r="S342" i="25"/>
  <c r="T342" i="25"/>
  <c r="W342" i="25"/>
  <c r="X342" i="25"/>
  <c r="AA342" i="25"/>
  <c r="AB342" i="25"/>
  <c r="AE342" i="25"/>
  <c r="AF342" i="25"/>
  <c r="AI342" i="25"/>
  <c r="AJ342" i="25"/>
  <c r="AM342" i="25"/>
  <c r="AN342" i="25"/>
  <c r="AQ342" i="25"/>
  <c r="AR342" i="25"/>
  <c r="AU342" i="25"/>
  <c r="AV342" i="25"/>
  <c r="AY342" i="25"/>
  <c r="AZ342" i="25"/>
  <c r="BC342" i="25"/>
  <c r="BD342" i="25"/>
  <c r="S343" i="25"/>
  <c r="T343" i="25"/>
  <c r="W343" i="25"/>
  <c r="X343" i="25"/>
  <c r="AA343" i="25"/>
  <c r="AB343" i="25"/>
  <c r="AE343" i="25"/>
  <c r="AF343" i="25"/>
  <c r="AI343" i="25"/>
  <c r="AJ343" i="25"/>
  <c r="AM343" i="25"/>
  <c r="AN343" i="25"/>
  <c r="AQ343" i="25"/>
  <c r="AR343" i="25"/>
  <c r="AU343" i="25"/>
  <c r="AV343" i="25"/>
  <c r="AY343" i="25"/>
  <c r="AZ343" i="25"/>
  <c r="BC343" i="25"/>
  <c r="BD343" i="25"/>
  <c r="S344" i="25"/>
  <c r="T344" i="25"/>
  <c r="W344" i="25"/>
  <c r="X344" i="25"/>
  <c r="AA344" i="25"/>
  <c r="AB344" i="25"/>
  <c r="AE344" i="25"/>
  <c r="AF344" i="25"/>
  <c r="AI344" i="25"/>
  <c r="AJ344" i="25"/>
  <c r="AM344" i="25"/>
  <c r="AN344" i="25"/>
  <c r="AQ344" i="25"/>
  <c r="AR344" i="25"/>
  <c r="AU344" i="25"/>
  <c r="AV344" i="25"/>
  <c r="AY344" i="25"/>
  <c r="AZ344" i="25"/>
  <c r="BC344" i="25"/>
  <c r="BD344" i="25"/>
  <c r="S345" i="25"/>
  <c r="T345" i="25"/>
  <c r="W345" i="25"/>
  <c r="X345" i="25"/>
  <c r="AA345" i="25"/>
  <c r="AB345" i="25"/>
  <c r="AE345" i="25"/>
  <c r="AF345" i="25"/>
  <c r="AI345" i="25"/>
  <c r="AJ345" i="25"/>
  <c r="AM345" i="25"/>
  <c r="AN345" i="25"/>
  <c r="AQ345" i="25"/>
  <c r="AR345" i="25"/>
  <c r="AU345" i="25"/>
  <c r="AV345" i="25"/>
  <c r="AY345" i="25"/>
  <c r="AZ345" i="25"/>
  <c r="BC345" i="25"/>
  <c r="BD345" i="25"/>
  <c r="S346" i="25"/>
  <c r="T346" i="25"/>
  <c r="W346" i="25"/>
  <c r="X346" i="25"/>
  <c r="AA346" i="25"/>
  <c r="AB346" i="25"/>
  <c r="AE346" i="25"/>
  <c r="AF346" i="25"/>
  <c r="AI346" i="25"/>
  <c r="AJ346" i="25"/>
  <c r="AM346" i="25"/>
  <c r="AN346" i="25"/>
  <c r="AQ346" i="25"/>
  <c r="AR346" i="25"/>
  <c r="AU346" i="25"/>
  <c r="AV346" i="25"/>
  <c r="AY346" i="25"/>
  <c r="AZ346" i="25"/>
  <c r="BC346" i="25"/>
  <c r="BD346" i="25"/>
  <c r="S347" i="25"/>
  <c r="T347" i="25"/>
  <c r="W347" i="25"/>
  <c r="X347" i="25"/>
  <c r="AA347" i="25"/>
  <c r="AB347" i="25"/>
  <c r="AE347" i="25"/>
  <c r="AF347" i="25"/>
  <c r="AI347" i="25"/>
  <c r="AJ347" i="25"/>
  <c r="AM347" i="25"/>
  <c r="AN347" i="25"/>
  <c r="AQ347" i="25"/>
  <c r="AR347" i="25"/>
  <c r="AU347" i="25"/>
  <c r="AV347" i="25"/>
  <c r="AY347" i="25"/>
  <c r="AZ347" i="25"/>
  <c r="BC347" i="25"/>
  <c r="BD347" i="25"/>
  <c r="S348" i="25"/>
  <c r="T348" i="25"/>
  <c r="W348" i="25"/>
  <c r="X348" i="25"/>
  <c r="AA348" i="25"/>
  <c r="AB348" i="25"/>
  <c r="AE348" i="25"/>
  <c r="AF348" i="25"/>
  <c r="AI348" i="25"/>
  <c r="AJ348" i="25"/>
  <c r="AM348" i="25"/>
  <c r="AN348" i="25"/>
  <c r="AQ348" i="25"/>
  <c r="AR348" i="25"/>
  <c r="AU348" i="25"/>
  <c r="AV348" i="25"/>
  <c r="AY348" i="25"/>
  <c r="AZ348" i="25"/>
  <c r="BC348" i="25"/>
  <c r="BD348" i="25"/>
  <c r="S349" i="25"/>
  <c r="T349" i="25"/>
  <c r="W349" i="25"/>
  <c r="X349" i="25"/>
  <c r="AA349" i="25"/>
  <c r="AB349" i="25"/>
  <c r="AE349" i="25"/>
  <c r="AF349" i="25"/>
  <c r="AI349" i="25"/>
  <c r="AJ349" i="25"/>
  <c r="AM349" i="25"/>
  <c r="AN349" i="25"/>
  <c r="AQ349" i="25"/>
  <c r="AR349" i="25"/>
  <c r="AU349" i="25"/>
  <c r="AV349" i="25"/>
  <c r="AY349" i="25"/>
  <c r="AZ349" i="25"/>
  <c r="BC349" i="25"/>
  <c r="BD349" i="25"/>
  <c r="S350" i="25"/>
  <c r="T350" i="25"/>
  <c r="W350" i="25"/>
  <c r="X350" i="25"/>
  <c r="AA350" i="25"/>
  <c r="AB350" i="25"/>
  <c r="AE350" i="25"/>
  <c r="AF350" i="25"/>
  <c r="AI350" i="25"/>
  <c r="AJ350" i="25"/>
  <c r="AM350" i="25"/>
  <c r="AN350" i="25"/>
  <c r="AQ350" i="25"/>
  <c r="AR350" i="25"/>
  <c r="AU350" i="25"/>
  <c r="AV350" i="25"/>
  <c r="AY350" i="25"/>
  <c r="AZ350" i="25"/>
  <c r="BC350" i="25"/>
  <c r="BD350" i="25"/>
  <c r="S351" i="25"/>
  <c r="T351" i="25"/>
  <c r="W351" i="25"/>
  <c r="X351" i="25"/>
  <c r="AA351" i="25"/>
  <c r="AB351" i="25"/>
  <c r="AE351" i="25"/>
  <c r="AF351" i="25"/>
  <c r="AI351" i="25"/>
  <c r="AJ351" i="25"/>
  <c r="AM351" i="25"/>
  <c r="AN351" i="25"/>
  <c r="AQ351" i="25"/>
  <c r="AR351" i="25"/>
  <c r="AU351" i="25"/>
  <c r="AV351" i="25"/>
  <c r="AY351" i="25"/>
  <c r="AZ351" i="25"/>
  <c r="BC351" i="25"/>
  <c r="BD351" i="25"/>
  <c r="S352" i="25"/>
  <c r="T352" i="25"/>
  <c r="W352" i="25"/>
  <c r="X352" i="25"/>
  <c r="AA352" i="25"/>
  <c r="AB352" i="25"/>
  <c r="AE352" i="25"/>
  <c r="AF352" i="25"/>
  <c r="AI352" i="25"/>
  <c r="AJ352" i="25"/>
  <c r="AM352" i="25"/>
  <c r="AN352" i="25"/>
  <c r="AQ352" i="25"/>
  <c r="AR352" i="25"/>
  <c r="AU352" i="25"/>
  <c r="AV352" i="25"/>
  <c r="AY352" i="25"/>
  <c r="AZ352" i="25"/>
  <c r="BC352" i="25"/>
  <c r="BD352" i="25"/>
  <c r="S353" i="25"/>
  <c r="T353" i="25"/>
  <c r="W353" i="25"/>
  <c r="X353" i="25"/>
  <c r="AA353" i="25"/>
  <c r="AB353" i="25"/>
  <c r="AE353" i="25"/>
  <c r="AF353" i="25"/>
  <c r="AI353" i="25"/>
  <c r="AJ353" i="25"/>
  <c r="AM353" i="25"/>
  <c r="AN353" i="25"/>
  <c r="AQ353" i="25"/>
  <c r="AR353" i="25"/>
  <c r="AU353" i="25"/>
  <c r="AV353" i="25"/>
  <c r="AY353" i="25"/>
  <c r="AZ353" i="25"/>
  <c r="BC353" i="25"/>
  <c r="BD353" i="25"/>
  <c r="S354" i="25"/>
  <c r="T354" i="25"/>
  <c r="W354" i="25"/>
  <c r="X354" i="25"/>
  <c r="AA354" i="25"/>
  <c r="AB354" i="25"/>
  <c r="AE354" i="25"/>
  <c r="AF354" i="25"/>
  <c r="AI354" i="25"/>
  <c r="AJ354" i="25"/>
  <c r="AM354" i="25"/>
  <c r="AN354" i="25"/>
  <c r="AQ354" i="25"/>
  <c r="AR354" i="25"/>
  <c r="AU354" i="25"/>
  <c r="AV354" i="25"/>
  <c r="AY354" i="25"/>
  <c r="AZ354" i="25"/>
  <c r="BC354" i="25"/>
  <c r="BD354" i="25"/>
  <c r="S355" i="25"/>
  <c r="T355" i="25"/>
  <c r="W355" i="25"/>
  <c r="X355" i="25"/>
  <c r="AA355" i="25"/>
  <c r="AB355" i="25"/>
  <c r="AE355" i="25"/>
  <c r="AF355" i="25"/>
  <c r="AI355" i="25"/>
  <c r="AJ355" i="25"/>
  <c r="AM355" i="25"/>
  <c r="AN355" i="25"/>
  <c r="AQ355" i="25"/>
  <c r="AR355" i="25"/>
  <c r="AU355" i="25"/>
  <c r="AV355" i="25"/>
  <c r="AY355" i="25"/>
  <c r="AZ355" i="25"/>
  <c r="BC355" i="25"/>
  <c r="BD355" i="25"/>
  <c r="S356" i="25"/>
  <c r="T356" i="25"/>
  <c r="W356" i="25"/>
  <c r="X356" i="25"/>
  <c r="AA356" i="25"/>
  <c r="AB356" i="25"/>
  <c r="AE356" i="25"/>
  <c r="AF356" i="25"/>
  <c r="AI356" i="25"/>
  <c r="AJ356" i="25"/>
  <c r="AM356" i="25"/>
  <c r="AN356" i="25"/>
  <c r="AQ356" i="25"/>
  <c r="AR356" i="25"/>
  <c r="AU356" i="25"/>
  <c r="AV356" i="25"/>
  <c r="AY356" i="25"/>
  <c r="AZ356" i="25"/>
  <c r="BC356" i="25"/>
  <c r="BD356" i="25"/>
  <c r="S357" i="25"/>
  <c r="T357" i="25"/>
  <c r="W357" i="25"/>
  <c r="X357" i="25"/>
  <c r="AA357" i="25"/>
  <c r="AB357" i="25"/>
  <c r="AE357" i="25"/>
  <c r="AF357" i="25"/>
  <c r="AI357" i="25"/>
  <c r="AJ357" i="25"/>
  <c r="AM357" i="25"/>
  <c r="AN357" i="25"/>
  <c r="AQ357" i="25"/>
  <c r="AR357" i="25"/>
  <c r="AU357" i="25"/>
  <c r="AV357" i="25"/>
  <c r="AY357" i="25"/>
  <c r="AZ357" i="25"/>
  <c r="BC357" i="25"/>
  <c r="BD357" i="25"/>
  <c r="S358" i="25"/>
  <c r="T358" i="25"/>
  <c r="W358" i="25"/>
  <c r="X358" i="25"/>
  <c r="AA358" i="25"/>
  <c r="AB358" i="25"/>
  <c r="AE358" i="25"/>
  <c r="AF358" i="25"/>
  <c r="AI358" i="25"/>
  <c r="AJ358" i="25"/>
  <c r="AM358" i="25"/>
  <c r="AN358" i="25"/>
  <c r="AQ358" i="25"/>
  <c r="AR358" i="25"/>
  <c r="AU358" i="25"/>
  <c r="AV358" i="25"/>
  <c r="AY358" i="25"/>
  <c r="AZ358" i="25"/>
  <c r="BC358" i="25"/>
  <c r="BD358" i="25"/>
  <c r="S359" i="25"/>
  <c r="T359" i="25"/>
  <c r="W359" i="25"/>
  <c r="X359" i="25"/>
  <c r="AA359" i="25"/>
  <c r="AB359" i="25"/>
  <c r="AE359" i="25"/>
  <c r="AF359" i="25"/>
  <c r="AI359" i="25"/>
  <c r="AJ359" i="25"/>
  <c r="AM359" i="25"/>
  <c r="AN359" i="25"/>
  <c r="AQ359" i="25"/>
  <c r="AR359" i="25"/>
  <c r="AU359" i="25"/>
  <c r="AV359" i="25"/>
  <c r="AY359" i="25"/>
  <c r="AZ359" i="25"/>
  <c r="BC359" i="25"/>
  <c r="BD359" i="25"/>
  <c r="S360" i="25"/>
  <c r="T360" i="25"/>
  <c r="W360" i="25"/>
  <c r="X360" i="25"/>
  <c r="AA360" i="25"/>
  <c r="AB360" i="25"/>
  <c r="AE360" i="25"/>
  <c r="AF360" i="25"/>
  <c r="AI360" i="25"/>
  <c r="AJ360" i="25"/>
  <c r="AM360" i="25"/>
  <c r="AN360" i="25"/>
  <c r="AQ360" i="25"/>
  <c r="AR360" i="25"/>
  <c r="AU360" i="25"/>
  <c r="AV360" i="25"/>
  <c r="AY360" i="25"/>
  <c r="AZ360" i="25"/>
  <c r="BC360" i="25"/>
  <c r="BD360" i="25"/>
  <c r="S361" i="25"/>
  <c r="T361" i="25"/>
  <c r="W361" i="25"/>
  <c r="X361" i="25"/>
  <c r="AA361" i="25"/>
  <c r="AB361" i="25"/>
  <c r="AE361" i="25"/>
  <c r="AF361" i="25"/>
  <c r="AI361" i="25"/>
  <c r="AJ361" i="25"/>
  <c r="AM361" i="25"/>
  <c r="AN361" i="25"/>
  <c r="AQ361" i="25"/>
  <c r="AR361" i="25"/>
  <c r="AU361" i="25"/>
  <c r="AV361" i="25"/>
  <c r="AY361" i="25"/>
  <c r="AZ361" i="25"/>
  <c r="BC361" i="25"/>
  <c r="BD361" i="25"/>
  <c r="S362" i="25"/>
  <c r="T362" i="25"/>
  <c r="W362" i="25"/>
  <c r="X362" i="25"/>
  <c r="AA362" i="25"/>
  <c r="AB362" i="25"/>
  <c r="AE362" i="25"/>
  <c r="AF362" i="25"/>
  <c r="AI362" i="25"/>
  <c r="AJ362" i="25"/>
  <c r="AM362" i="25"/>
  <c r="AN362" i="25"/>
  <c r="AQ362" i="25"/>
  <c r="AR362" i="25"/>
  <c r="AU362" i="25"/>
  <c r="AV362" i="25"/>
  <c r="AY362" i="25"/>
  <c r="AZ362" i="25"/>
  <c r="BC362" i="25"/>
  <c r="BD362" i="25"/>
  <c r="S363" i="25"/>
  <c r="T363" i="25"/>
  <c r="W363" i="25"/>
  <c r="X363" i="25"/>
  <c r="AA363" i="25"/>
  <c r="AB363" i="25"/>
  <c r="AE363" i="25"/>
  <c r="AF363" i="25"/>
  <c r="AI363" i="25"/>
  <c r="AJ363" i="25"/>
  <c r="AM363" i="25"/>
  <c r="AN363" i="25"/>
  <c r="AQ363" i="25"/>
  <c r="AR363" i="25"/>
  <c r="AU363" i="25"/>
  <c r="AV363" i="25"/>
  <c r="AY363" i="25"/>
  <c r="AZ363" i="25"/>
  <c r="BC363" i="25"/>
  <c r="BD363" i="25"/>
  <c r="S364" i="25"/>
  <c r="T364" i="25"/>
  <c r="W364" i="25"/>
  <c r="X364" i="25"/>
  <c r="AA364" i="25"/>
  <c r="AB364" i="25"/>
  <c r="AE364" i="25"/>
  <c r="AF364" i="25"/>
  <c r="AI364" i="25"/>
  <c r="AJ364" i="25"/>
  <c r="AM364" i="25"/>
  <c r="AN364" i="25"/>
  <c r="AQ364" i="25"/>
  <c r="AR364" i="25"/>
  <c r="AU364" i="25"/>
  <c r="AV364" i="25"/>
  <c r="AY364" i="25"/>
  <c r="AZ364" i="25"/>
  <c r="BC364" i="25"/>
  <c r="BD364" i="25"/>
  <c r="S365" i="25"/>
  <c r="T365" i="25"/>
  <c r="W365" i="25"/>
  <c r="X365" i="25"/>
  <c r="AA365" i="25"/>
  <c r="AB365" i="25"/>
  <c r="AE365" i="25"/>
  <c r="AF365" i="25"/>
  <c r="AI365" i="25"/>
  <c r="AJ365" i="25"/>
  <c r="AM365" i="25"/>
  <c r="AN365" i="25"/>
  <c r="AQ365" i="25"/>
  <c r="AR365" i="25"/>
  <c r="AU365" i="25"/>
  <c r="AV365" i="25"/>
  <c r="AY365" i="25"/>
  <c r="AZ365" i="25"/>
  <c r="BC365" i="25"/>
  <c r="BD365" i="25"/>
  <c r="S366" i="25"/>
  <c r="T366" i="25"/>
  <c r="W366" i="25"/>
  <c r="X366" i="25"/>
  <c r="AA366" i="25"/>
  <c r="AB366" i="25"/>
  <c r="AE366" i="25"/>
  <c r="AF366" i="25"/>
  <c r="AI366" i="25"/>
  <c r="AJ366" i="25"/>
  <c r="AM366" i="25"/>
  <c r="AN366" i="25"/>
  <c r="AQ366" i="25"/>
  <c r="AR366" i="25"/>
  <c r="AU366" i="25"/>
  <c r="AV366" i="25"/>
  <c r="AY366" i="25"/>
  <c r="AZ366" i="25"/>
  <c r="BC366" i="25"/>
  <c r="BD366" i="25"/>
  <c r="S367" i="25"/>
  <c r="T367" i="25"/>
  <c r="W367" i="25"/>
  <c r="X367" i="25"/>
  <c r="AA367" i="25"/>
  <c r="AB367" i="25"/>
  <c r="AE367" i="25"/>
  <c r="AF367" i="25"/>
  <c r="AI367" i="25"/>
  <c r="AJ367" i="25"/>
  <c r="AM367" i="25"/>
  <c r="AN367" i="25"/>
  <c r="AQ367" i="25"/>
  <c r="AR367" i="25"/>
  <c r="AU367" i="25"/>
  <c r="AV367" i="25"/>
  <c r="AY367" i="25"/>
  <c r="AZ367" i="25"/>
  <c r="BC367" i="25"/>
  <c r="BD367" i="25"/>
  <c r="S368" i="25"/>
  <c r="T368" i="25"/>
  <c r="W368" i="25"/>
  <c r="X368" i="25"/>
  <c r="AA368" i="25"/>
  <c r="AB368" i="25"/>
  <c r="AE368" i="25"/>
  <c r="AF368" i="25"/>
  <c r="AI368" i="25"/>
  <c r="AJ368" i="25"/>
  <c r="AM368" i="25"/>
  <c r="AN368" i="25"/>
  <c r="AQ368" i="25"/>
  <c r="AR368" i="25"/>
  <c r="AU368" i="25"/>
  <c r="AV368" i="25"/>
  <c r="AY368" i="25"/>
  <c r="AZ368" i="25"/>
  <c r="BC368" i="25"/>
  <c r="BD368" i="25"/>
  <c r="S369" i="25"/>
  <c r="T369" i="25"/>
  <c r="W369" i="25"/>
  <c r="X369" i="25"/>
  <c r="AA369" i="25"/>
  <c r="AB369" i="25"/>
  <c r="AE369" i="25"/>
  <c r="AF369" i="25"/>
  <c r="AI369" i="25"/>
  <c r="AJ369" i="25"/>
  <c r="AM369" i="25"/>
  <c r="AN369" i="25"/>
  <c r="AQ369" i="25"/>
  <c r="AR369" i="25"/>
  <c r="AU369" i="25"/>
  <c r="AV369" i="25"/>
  <c r="AY369" i="25"/>
  <c r="AZ369" i="25"/>
  <c r="BC369" i="25"/>
  <c r="BD369" i="25"/>
  <c r="S370" i="25"/>
  <c r="T370" i="25"/>
  <c r="W370" i="25"/>
  <c r="X370" i="25"/>
  <c r="AA370" i="25"/>
  <c r="AB370" i="25"/>
  <c r="AE370" i="25"/>
  <c r="AF370" i="25"/>
  <c r="AI370" i="25"/>
  <c r="AJ370" i="25"/>
  <c r="AM370" i="25"/>
  <c r="AN370" i="25"/>
  <c r="AQ370" i="25"/>
  <c r="AR370" i="25"/>
  <c r="AU370" i="25"/>
  <c r="AV370" i="25"/>
  <c r="AY370" i="25"/>
  <c r="AZ370" i="25"/>
  <c r="BC370" i="25"/>
  <c r="BD370" i="25"/>
  <c r="S371" i="25"/>
  <c r="T371" i="25"/>
  <c r="W371" i="25"/>
  <c r="X371" i="25"/>
  <c r="AA371" i="25"/>
  <c r="AB371" i="25"/>
  <c r="AE371" i="25"/>
  <c r="AF371" i="25"/>
  <c r="AI371" i="25"/>
  <c r="AJ371" i="25"/>
  <c r="AM371" i="25"/>
  <c r="AN371" i="25"/>
  <c r="AQ371" i="25"/>
  <c r="AR371" i="25"/>
  <c r="AU371" i="25"/>
  <c r="AV371" i="25"/>
  <c r="AY371" i="25"/>
  <c r="AZ371" i="25"/>
  <c r="BC371" i="25"/>
  <c r="BD371" i="25"/>
  <c r="S372" i="25"/>
  <c r="T372" i="25"/>
  <c r="W372" i="25"/>
  <c r="X372" i="25"/>
  <c r="AA372" i="25"/>
  <c r="AB372" i="25"/>
  <c r="AE372" i="25"/>
  <c r="AF372" i="25"/>
  <c r="AI372" i="25"/>
  <c r="AJ372" i="25"/>
  <c r="AM372" i="25"/>
  <c r="AN372" i="25"/>
  <c r="AQ372" i="25"/>
  <c r="AR372" i="25"/>
  <c r="AU372" i="25"/>
  <c r="AV372" i="25"/>
  <c r="AY372" i="25"/>
  <c r="AZ372" i="25"/>
  <c r="BC372" i="25"/>
  <c r="BD372" i="25"/>
  <c r="S373" i="25"/>
  <c r="T373" i="25"/>
  <c r="W373" i="25"/>
  <c r="X373" i="25"/>
  <c r="AA373" i="25"/>
  <c r="AB373" i="25"/>
  <c r="AE373" i="25"/>
  <c r="AF373" i="25"/>
  <c r="AI373" i="25"/>
  <c r="AJ373" i="25"/>
  <c r="AM373" i="25"/>
  <c r="AN373" i="25"/>
  <c r="AQ373" i="25"/>
  <c r="AR373" i="25"/>
  <c r="AU373" i="25"/>
  <c r="AV373" i="25"/>
  <c r="AY373" i="25"/>
  <c r="AZ373" i="25"/>
  <c r="BC373" i="25"/>
  <c r="BD373" i="25"/>
  <c r="S374" i="25"/>
  <c r="T374" i="25"/>
  <c r="W374" i="25"/>
  <c r="X374" i="25"/>
  <c r="AA374" i="25"/>
  <c r="AB374" i="25"/>
  <c r="AE374" i="25"/>
  <c r="AF374" i="25"/>
  <c r="AI374" i="25"/>
  <c r="AJ374" i="25"/>
  <c r="AM374" i="25"/>
  <c r="AN374" i="25"/>
  <c r="AQ374" i="25"/>
  <c r="AR374" i="25"/>
  <c r="AU374" i="25"/>
  <c r="AV374" i="25"/>
  <c r="AY374" i="25"/>
  <c r="AZ374" i="25"/>
  <c r="BC374" i="25"/>
  <c r="BD374" i="25"/>
  <c r="S375" i="25"/>
  <c r="T375" i="25"/>
  <c r="W375" i="25"/>
  <c r="X375" i="25"/>
  <c r="AA375" i="25"/>
  <c r="AB375" i="25"/>
  <c r="AE375" i="25"/>
  <c r="AF375" i="25"/>
  <c r="AI375" i="25"/>
  <c r="AJ375" i="25"/>
  <c r="AM375" i="25"/>
  <c r="AN375" i="25"/>
  <c r="AQ375" i="25"/>
  <c r="AR375" i="25"/>
  <c r="AU375" i="25"/>
  <c r="AV375" i="25"/>
  <c r="AY375" i="25"/>
  <c r="AZ375" i="25"/>
  <c r="BC375" i="25"/>
  <c r="BD375" i="25"/>
  <c r="S376" i="25"/>
  <c r="T376" i="25"/>
  <c r="W376" i="25"/>
  <c r="X376" i="25"/>
  <c r="AA376" i="25"/>
  <c r="AB376" i="25"/>
  <c r="AE376" i="25"/>
  <c r="AF376" i="25"/>
  <c r="AI376" i="25"/>
  <c r="AJ376" i="25"/>
  <c r="AM376" i="25"/>
  <c r="AN376" i="25"/>
  <c r="AQ376" i="25"/>
  <c r="AR376" i="25"/>
  <c r="AU376" i="25"/>
  <c r="AV376" i="25"/>
  <c r="AY376" i="25"/>
  <c r="AZ376" i="25"/>
  <c r="BC376" i="25"/>
  <c r="BD376" i="25"/>
  <c r="S377" i="25"/>
  <c r="T377" i="25"/>
  <c r="W377" i="25"/>
  <c r="X377" i="25"/>
  <c r="AA377" i="25"/>
  <c r="AB377" i="25"/>
  <c r="AE377" i="25"/>
  <c r="AF377" i="25"/>
  <c r="AI377" i="25"/>
  <c r="AJ377" i="25"/>
  <c r="AM377" i="25"/>
  <c r="AN377" i="25"/>
  <c r="AQ377" i="25"/>
  <c r="AR377" i="25"/>
  <c r="AU377" i="25"/>
  <c r="AV377" i="25"/>
  <c r="AY377" i="25"/>
  <c r="AZ377" i="25"/>
  <c r="BC377" i="25"/>
  <c r="BD377" i="25"/>
  <c r="S378" i="25"/>
  <c r="T378" i="25"/>
  <c r="W378" i="25"/>
  <c r="X378" i="25"/>
  <c r="AA378" i="25"/>
  <c r="AB378" i="25"/>
  <c r="AE378" i="25"/>
  <c r="AF378" i="25"/>
  <c r="AI378" i="25"/>
  <c r="AJ378" i="25"/>
  <c r="AM378" i="25"/>
  <c r="AN378" i="25"/>
  <c r="AQ378" i="25"/>
  <c r="AR378" i="25"/>
  <c r="AU378" i="25"/>
  <c r="AV378" i="25"/>
  <c r="AY378" i="25"/>
  <c r="AZ378" i="25"/>
  <c r="BC378" i="25"/>
  <c r="BD378" i="25"/>
  <c r="S379" i="25"/>
  <c r="T379" i="25"/>
  <c r="W379" i="25"/>
  <c r="X379" i="25"/>
  <c r="AA379" i="25"/>
  <c r="AB379" i="25"/>
  <c r="AE379" i="25"/>
  <c r="AF379" i="25"/>
  <c r="AI379" i="25"/>
  <c r="AJ379" i="25"/>
  <c r="AM379" i="25"/>
  <c r="AN379" i="25"/>
  <c r="AQ379" i="25"/>
  <c r="AR379" i="25"/>
  <c r="AU379" i="25"/>
  <c r="AV379" i="25"/>
  <c r="AY379" i="25"/>
  <c r="AZ379" i="25"/>
  <c r="BC379" i="25"/>
  <c r="BD379" i="25"/>
  <c r="S380" i="25"/>
  <c r="T380" i="25"/>
  <c r="W380" i="25"/>
  <c r="X380" i="25"/>
  <c r="AA380" i="25"/>
  <c r="AB380" i="25"/>
  <c r="AE380" i="25"/>
  <c r="AF380" i="25"/>
  <c r="AI380" i="25"/>
  <c r="AJ380" i="25"/>
  <c r="AM380" i="25"/>
  <c r="AN380" i="25"/>
  <c r="AQ380" i="25"/>
  <c r="AR380" i="25"/>
  <c r="AU380" i="25"/>
  <c r="AV380" i="25"/>
  <c r="AY380" i="25"/>
  <c r="AZ380" i="25"/>
  <c r="BC380" i="25"/>
  <c r="BD380" i="25"/>
  <c r="S381" i="25"/>
  <c r="T381" i="25"/>
  <c r="W381" i="25"/>
  <c r="X381" i="25"/>
  <c r="AA381" i="25"/>
  <c r="AB381" i="25"/>
  <c r="AE381" i="25"/>
  <c r="AF381" i="25"/>
  <c r="AI381" i="25"/>
  <c r="AJ381" i="25"/>
  <c r="AM381" i="25"/>
  <c r="AN381" i="25"/>
  <c r="AQ381" i="25"/>
  <c r="AR381" i="25"/>
  <c r="AU381" i="25"/>
  <c r="AV381" i="25"/>
  <c r="AY381" i="25"/>
  <c r="AZ381" i="25"/>
  <c r="BC381" i="25"/>
  <c r="BD381" i="25"/>
  <c r="S382" i="25"/>
  <c r="T382" i="25"/>
  <c r="W382" i="25"/>
  <c r="X382" i="25"/>
  <c r="AA382" i="25"/>
  <c r="AB382" i="25"/>
  <c r="AE382" i="25"/>
  <c r="AF382" i="25"/>
  <c r="AI382" i="25"/>
  <c r="AJ382" i="25"/>
  <c r="AM382" i="25"/>
  <c r="AN382" i="25"/>
  <c r="AQ382" i="25"/>
  <c r="AR382" i="25"/>
  <c r="AU382" i="25"/>
  <c r="AV382" i="25"/>
  <c r="AY382" i="25"/>
  <c r="AZ382" i="25"/>
  <c r="BC382" i="25"/>
  <c r="BD382" i="25"/>
  <c r="S383" i="25"/>
  <c r="T383" i="25"/>
  <c r="W383" i="25"/>
  <c r="X383" i="25"/>
  <c r="AA383" i="25"/>
  <c r="AB383" i="25"/>
  <c r="AE383" i="25"/>
  <c r="AF383" i="25"/>
  <c r="AI383" i="25"/>
  <c r="AJ383" i="25"/>
  <c r="AM383" i="25"/>
  <c r="AN383" i="25"/>
  <c r="AQ383" i="25"/>
  <c r="AR383" i="25"/>
  <c r="AU383" i="25"/>
  <c r="AV383" i="25"/>
  <c r="AY383" i="25"/>
  <c r="AZ383" i="25"/>
  <c r="BC383" i="25"/>
  <c r="BD383" i="25"/>
  <c r="S384" i="25"/>
  <c r="T384" i="25"/>
  <c r="W384" i="25"/>
  <c r="X384" i="25"/>
  <c r="AA384" i="25"/>
  <c r="AB384" i="25"/>
  <c r="AE384" i="25"/>
  <c r="AF384" i="25"/>
  <c r="AI384" i="25"/>
  <c r="AJ384" i="25"/>
  <c r="AM384" i="25"/>
  <c r="AN384" i="25"/>
  <c r="AQ384" i="25"/>
  <c r="AR384" i="25"/>
  <c r="AU384" i="25"/>
  <c r="AV384" i="25"/>
  <c r="AY384" i="25"/>
  <c r="AZ384" i="25"/>
  <c r="BC384" i="25"/>
  <c r="BD384" i="25"/>
  <c r="S385" i="25"/>
  <c r="T385" i="25"/>
  <c r="W385" i="25"/>
  <c r="X385" i="25"/>
  <c r="AA385" i="25"/>
  <c r="AB385" i="25"/>
  <c r="AE385" i="25"/>
  <c r="AF385" i="25"/>
  <c r="AI385" i="25"/>
  <c r="AJ385" i="25"/>
  <c r="AM385" i="25"/>
  <c r="AN385" i="25"/>
  <c r="AQ385" i="25"/>
  <c r="AR385" i="25"/>
  <c r="AU385" i="25"/>
  <c r="AV385" i="25"/>
  <c r="AY385" i="25"/>
  <c r="AZ385" i="25"/>
  <c r="BC385" i="25"/>
  <c r="BD385" i="25"/>
  <c r="S386" i="25"/>
  <c r="T386" i="25"/>
  <c r="W386" i="25"/>
  <c r="X386" i="25"/>
  <c r="AA386" i="25"/>
  <c r="AB386" i="25"/>
  <c r="AE386" i="25"/>
  <c r="AF386" i="25"/>
  <c r="AI386" i="25"/>
  <c r="AJ386" i="25"/>
  <c r="AM386" i="25"/>
  <c r="AN386" i="25"/>
  <c r="AQ386" i="25"/>
  <c r="AR386" i="25"/>
  <c r="AU386" i="25"/>
  <c r="AV386" i="25"/>
  <c r="AY386" i="25"/>
  <c r="AZ386" i="25"/>
  <c r="BC386" i="25"/>
  <c r="BD386" i="25"/>
  <c r="S387" i="25"/>
  <c r="T387" i="25"/>
  <c r="W387" i="25"/>
  <c r="X387" i="25"/>
  <c r="AA387" i="25"/>
  <c r="AB387" i="25"/>
  <c r="AE387" i="25"/>
  <c r="AF387" i="25"/>
  <c r="AI387" i="25"/>
  <c r="AJ387" i="25"/>
  <c r="AM387" i="25"/>
  <c r="AN387" i="25"/>
  <c r="AQ387" i="25"/>
  <c r="AR387" i="25"/>
  <c r="AU387" i="25"/>
  <c r="AV387" i="25"/>
  <c r="AY387" i="25"/>
  <c r="AZ387" i="25"/>
  <c r="BC387" i="25"/>
  <c r="BD387" i="25"/>
  <c r="S388" i="25"/>
  <c r="T388" i="25"/>
  <c r="W388" i="25"/>
  <c r="X388" i="25"/>
  <c r="AA388" i="25"/>
  <c r="AB388" i="25"/>
  <c r="AE388" i="25"/>
  <c r="AF388" i="25"/>
  <c r="AI388" i="25"/>
  <c r="AJ388" i="25"/>
  <c r="AM388" i="25"/>
  <c r="AN388" i="25"/>
  <c r="AQ388" i="25"/>
  <c r="AR388" i="25"/>
  <c r="AU388" i="25"/>
  <c r="AV388" i="25"/>
  <c r="AY388" i="25"/>
  <c r="AZ388" i="25"/>
  <c r="BC388" i="25"/>
  <c r="BD388" i="25"/>
  <c r="S389" i="25"/>
  <c r="T389" i="25"/>
  <c r="W389" i="25"/>
  <c r="X389" i="25"/>
  <c r="AA389" i="25"/>
  <c r="AB389" i="25"/>
  <c r="AE389" i="25"/>
  <c r="AF389" i="25"/>
  <c r="AI389" i="25"/>
  <c r="AJ389" i="25"/>
  <c r="AM389" i="25"/>
  <c r="AN389" i="25"/>
  <c r="AQ389" i="25"/>
  <c r="AR389" i="25"/>
  <c r="AU389" i="25"/>
  <c r="AV389" i="25"/>
  <c r="AY389" i="25"/>
  <c r="AZ389" i="25"/>
  <c r="BC389" i="25"/>
  <c r="BD389" i="25"/>
  <c r="S390" i="25"/>
  <c r="T390" i="25"/>
  <c r="W390" i="25"/>
  <c r="X390" i="25"/>
  <c r="AA390" i="25"/>
  <c r="AB390" i="25"/>
  <c r="AE390" i="25"/>
  <c r="AF390" i="25"/>
  <c r="AI390" i="25"/>
  <c r="AJ390" i="25"/>
  <c r="AM390" i="25"/>
  <c r="AN390" i="25"/>
  <c r="AQ390" i="25"/>
  <c r="AR390" i="25"/>
  <c r="AU390" i="25"/>
  <c r="AV390" i="25"/>
  <c r="AY390" i="25"/>
  <c r="AZ390" i="25"/>
  <c r="BC390" i="25"/>
  <c r="BD390" i="25"/>
  <c r="S391" i="25"/>
  <c r="T391" i="25"/>
  <c r="W391" i="25"/>
  <c r="X391" i="25"/>
  <c r="AA391" i="25"/>
  <c r="AB391" i="25"/>
  <c r="AE391" i="25"/>
  <c r="AF391" i="25"/>
  <c r="AI391" i="25"/>
  <c r="AJ391" i="25"/>
  <c r="AM391" i="25"/>
  <c r="AN391" i="25"/>
  <c r="AQ391" i="25"/>
  <c r="AR391" i="25"/>
  <c r="AU391" i="25"/>
  <c r="AV391" i="25"/>
  <c r="AY391" i="25"/>
  <c r="AZ391" i="25"/>
  <c r="BC391" i="25"/>
  <c r="BD391" i="25"/>
  <c r="S392" i="25"/>
  <c r="T392" i="25"/>
  <c r="W392" i="25"/>
  <c r="X392" i="25"/>
  <c r="AA392" i="25"/>
  <c r="AB392" i="25"/>
  <c r="AE392" i="25"/>
  <c r="AF392" i="25"/>
  <c r="AI392" i="25"/>
  <c r="AJ392" i="25"/>
  <c r="AM392" i="25"/>
  <c r="AN392" i="25"/>
  <c r="AQ392" i="25"/>
  <c r="AR392" i="25"/>
  <c r="AU392" i="25"/>
  <c r="AV392" i="25"/>
  <c r="AY392" i="25"/>
  <c r="AZ392" i="25"/>
  <c r="BC392" i="25"/>
  <c r="BD392" i="25"/>
  <c r="S393" i="25"/>
  <c r="T393" i="25"/>
  <c r="W393" i="25"/>
  <c r="X393" i="25"/>
  <c r="AA393" i="25"/>
  <c r="AB393" i="25"/>
  <c r="AE393" i="25"/>
  <c r="AF393" i="25"/>
  <c r="AI393" i="25"/>
  <c r="AJ393" i="25"/>
  <c r="AM393" i="25"/>
  <c r="AN393" i="25"/>
  <c r="AQ393" i="25"/>
  <c r="AR393" i="25"/>
  <c r="AU393" i="25"/>
  <c r="AV393" i="25"/>
  <c r="AY393" i="25"/>
  <c r="AZ393" i="25"/>
  <c r="BC393" i="25"/>
  <c r="BD393" i="25"/>
  <c r="S394" i="25"/>
  <c r="T394" i="25"/>
  <c r="W394" i="25"/>
  <c r="X394" i="25"/>
  <c r="AA394" i="25"/>
  <c r="AB394" i="25"/>
  <c r="AE394" i="25"/>
  <c r="AF394" i="25"/>
  <c r="AI394" i="25"/>
  <c r="AJ394" i="25"/>
  <c r="AM394" i="25"/>
  <c r="AN394" i="25"/>
  <c r="AQ394" i="25"/>
  <c r="AR394" i="25"/>
  <c r="AU394" i="25"/>
  <c r="AV394" i="25"/>
  <c r="AY394" i="25"/>
  <c r="AZ394" i="25"/>
  <c r="BC394" i="25"/>
  <c r="BD394" i="25"/>
  <c r="S395" i="25"/>
  <c r="T395" i="25"/>
  <c r="W395" i="25"/>
  <c r="X395" i="25"/>
  <c r="AA395" i="25"/>
  <c r="AB395" i="25"/>
  <c r="AE395" i="25"/>
  <c r="AF395" i="25"/>
  <c r="AI395" i="25"/>
  <c r="AJ395" i="25"/>
  <c r="AM395" i="25"/>
  <c r="AN395" i="25"/>
  <c r="AQ395" i="25"/>
  <c r="AR395" i="25"/>
  <c r="AU395" i="25"/>
  <c r="AV395" i="25"/>
  <c r="AY395" i="25"/>
  <c r="AZ395" i="25"/>
  <c r="BC395" i="25"/>
  <c r="BD395" i="25"/>
  <c r="S396" i="25"/>
  <c r="T396" i="25"/>
  <c r="W396" i="25"/>
  <c r="X396" i="25"/>
  <c r="AA396" i="25"/>
  <c r="AB396" i="25"/>
  <c r="AE396" i="25"/>
  <c r="AF396" i="25"/>
  <c r="AI396" i="25"/>
  <c r="AJ396" i="25"/>
  <c r="AM396" i="25"/>
  <c r="AN396" i="25"/>
  <c r="AQ396" i="25"/>
  <c r="AR396" i="25"/>
  <c r="AU396" i="25"/>
  <c r="AV396" i="25"/>
  <c r="AY396" i="25"/>
  <c r="AZ396" i="25"/>
  <c r="BC396" i="25"/>
  <c r="BD396" i="25"/>
  <c r="S397" i="25"/>
  <c r="T397" i="25"/>
  <c r="W397" i="25"/>
  <c r="X397" i="25"/>
  <c r="AA397" i="25"/>
  <c r="AB397" i="25"/>
  <c r="AE397" i="25"/>
  <c r="AF397" i="25"/>
  <c r="AI397" i="25"/>
  <c r="AJ397" i="25"/>
  <c r="AM397" i="25"/>
  <c r="AN397" i="25"/>
  <c r="AQ397" i="25"/>
  <c r="AR397" i="25"/>
  <c r="AU397" i="25"/>
  <c r="AV397" i="25"/>
  <c r="AY397" i="25"/>
  <c r="AZ397" i="25"/>
  <c r="BC397" i="25"/>
  <c r="BD397" i="25"/>
  <c r="S398" i="25"/>
  <c r="T398" i="25"/>
  <c r="W398" i="25"/>
  <c r="X398" i="25"/>
  <c r="AA398" i="25"/>
  <c r="AB398" i="25"/>
  <c r="AE398" i="25"/>
  <c r="AF398" i="25"/>
  <c r="AI398" i="25"/>
  <c r="AJ398" i="25"/>
  <c r="AM398" i="25"/>
  <c r="AN398" i="25"/>
  <c r="AQ398" i="25"/>
  <c r="AR398" i="25"/>
  <c r="AU398" i="25"/>
  <c r="AV398" i="25"/>
  <c r="AY398" i="25"/>
  <c r="AZ398" i="25"/>
  <c r="BC398" i="25"/>
  <c r="BD398" i="25"/>
  <c r="S399" i="25"/>
  <c r="T399" i="25"/>
  <c r="W399" i="25"/>
  <c r="X399" i="25"/>
  <c r="AA399" i="25"/>
  <c r="AB399" i="25"/>
  <c r="AE399" i="25"/>
  <c r="AF399" i="25"/>
  <c r="AI399" i="25"/>
  <c r="AJ399" i="25"/>
  <c r="AM399" i="25"/>
  <c r="AN399" i="25"/>
  <c r="AQ399" i="25"/>
  <c r="AR399" i="25"/>
  <c r="AU399" i="25"/>
  <c r="AV399" i="25"/>
  <c r="AY399" i="25"/>
  <c r="AZ399" i="25"/>
  <c r="BC399" i="25"/>
  <c r="BD399" i="25"/>
  <c r="S400" i="25"/>
  <c r="T400" i="25"/>
  <c r="W400" i="25"/>
  <c r="X400" i="25"/>
  <c r="AA400" i="25"/>
  <c r="AB400" i="25"/>
  <c r="AE400" i="25"/>
  <c r="AF400" i="25"/>
  <c r="AI400" i="25"/>
  <c r="AJ400" i="25"/>
  <c r="AM400" i="25"/>
  <c r="AN400" i="25"/>
  <c r="AQ400" i="25"/>
  <c r="AR400" i="25"/>
  <c r="AU400" i="25"/>
  <c r="AV400" i="25"/>
  <c r="AY400" i="25"/>
  <c r="AZ400" i="25"/>
  <c r="BC400" i="25"/>
  <c r="BD400" i="25"/>
  <c r="S401" i="25"/>
  <c r="T401" i="25"/>
  <c r="W401" i="25"/>
  <c r="X401" i="25"/>
  <c r="AA401" i="25"/>
  <c r="AB401" i="25"/>
  <c r="AE401" i="25"/>
  <c r="AF401" i="25"/>
  <c r="AI401" i="25"/>
  <c r="AJ401" i="25"/>
  <c r="AM401" i="25"/>
  <c r="AN401" i="25"/>
  <c r="AQ401" i="25"/>
  <c r="AR401" i="25"/>
  <c r="AU401" i="25"/>
  <c r="AV401" i="25"/>
  <c r="AY401" i="25"/>
  <c r="AZ401" i="25"/>
  <c r="BC401" i="25"/>
  <c r="BD401" i="25"/>
  <c r="S402" i="25"/>
  <c r="T402" i="25"/>
  <c r="W402" i="25"/>
  <c r="X402" i="25"/>
  <c r="AA402" i="25"/>
  <c r="AB402" i="25"/>
  <c r="AE402" i="25"/>
  <c r="AF402" i="25"/>
  <c r="AI402" i="25"/>
  <c r="AJ402" i="25"/>
  <c r="AM402" i="25"/>
  <c r="AN402" i="25"/>
  <c r="AQ402" i="25"/>
  <c r="AR402" i="25"/>
  <c r="AU402" i="25"/>
  <c r="AV402" i="25"/>
  <c r="AY402" i="25"/>
  <c r="AZ402" i="25"/>
  <c r="BC402" i="25"/>
  <c r="BD402" i="25"/>
  <c r="S403" i="25"/>
  <c r="T403" i="25"/>
  <c r="W403" i="25"/>
  <c r="X403" i="25"/>
  <c r="AA403" i="25"/>
  <c r="AB403" i="25"/>
  <c r="AE403" i="25"/>
  <c r="AF403" i="25"/>
  <c r="AI403" i="25"/>
  <c r="AJ403" i="25"/>
  <c r="AM403" i="25"/>
  <c r="AN403" i="25"/>
  <c r="AQ403" i="25"/>
  <c r="AR403" i="25"/>
  <c r="AU403" i="25"/>
  <c r="AV403" i="25"/>
  <c r="AY403" i="25"/>
  <c r="AZ403" i="25"/>
  <c r="BC403" i="25"/>
  <c r="BD403" i="25"/>
  <c r="S404" i="25"/>
  <c r="T404" i="25"/>
  <c r="W404" i="25"/>
  <c r="X404" i="25"/>
  <c r="AA404" i="25"/>
  <c r="AB404" i="25"/>
  <c r="AE404" i="25"/>
  <c r="AF404" i="25"/>
  <c r="AI404" i="25"/>
  <c r="AJ404" i="25"/>
  <c r="AM404" i="25"/>
  <c r="AN404" i="25"/>
  <c r="AQ404" i="25"/>
  <c r="AR404" i="25"/>
  <c r="AU404" i="25"/>
  <c r="AV404" i="25"/>
  <c r="AY404" i="25"/>
  <c r="AZ404" i="25"/>
  <c r="BC404" i="25"/>
  <c r="BD404" i="25"/>
  <c r="S405" i="25"/>
  <c r="T405" i="25"/>
  <c r="W405" i="25"/>
  <c r="X405" i="25"/>
  <c r="AA405" i="25"/>
  <c r="AB405" i="25"/>
  <c r="AE405" i="25"/>
  <c r="AF405" i="25"/>
  <c r="AI405" i="25"/>
  <c r="AJ405" i="25"/>
  <c r="AM405" i="25"/>
  <c r="AN405" i="25"/>
  <c r="AQ405" i="25"/>
  <c r="AR405" i="25"/>
  <c r="AU405" i="25"/>
  <c r="AV405" i="25"/>
  <c r="AY405" i="25"/>
  <c r="AZ405" i="25"/>
  <c r="BC405" i="25"/>
  <c r="BD405" i="25"/>
  <c r="S406" i="25"/>
  <c r="T406" i="25"/>
  <c r="W406" i="25"/>
  <c r="X406" i="25"/>
  <c r="AA406" i="25"/>
  <c r="AB406" i="25"/>
  <c r="AE406" i="25"/>
  <c r="AF406" i="25"/>
  <c r="AI406" i="25"/>
  <c r="AJ406" i="25"/>
  <c r="AM406" i="25"/>
  <c r="AN406" i="25"/>
  <c r="AQ406" i="25"/>
  <c r="AR406" i="25"/>
  <c r="AU406" i="25"/>
  <c r="AV406" i="25"/>
  <c r="AY406" i="25"/>
  <c r="AZ406" i="25"/>
  <c r="BC406" i="25"/>
  <c r="BD406" i="25"/>
  <c r="S407" i="25"/>
  <c r="T407" i="25"/>
  <c r="W407" i="25"/>
  <c r="X407" i="25"/>
  <c r="AA407" i="25"/>
  <c r="AB407" i="25"/>
  <c r="AE407" i="25"/>
  <c r="AF407" i="25"/>
  <c r="AI407" i="25"/>
  <c r="AJ407" i="25"/>
  <c r="AM407" i="25"/>
  <c r="AN407" i="25"/>
  <c r="AQ407" i="25"/>
  <c r="AR407" i="25"/>
  <c r="AU407" i="25"/>
  <c r="AV407" i="25"/>
  <c r="AY407" i="25"/>
  <c r="AZ407" i="25"/>
  <c r="BC407" i="25"/>
  <c r="BD407" i="25"/>
  <c r="S408" i="25"/>
  <c r="T408" i="25"/>
  <c r="W408" i="25"/>
  <c r="X408" i="25"/>
  <c r="AA408" i="25"/>
  <c r="AB408" i="25"/>
  <c r="AE408" i="25"/>
  <c r="AF408" i="25"/>
  <c r="AI408" i="25"/>
  <c r="AJ408" i="25"/>
  <c r="AM408" i="25"/>
  <c r="AN408" i="25"/>
  <c r="AQ408" i="25"/>
  <c r="AR408" i="25"/>
  <c r="AU408" i="25"/>
  <c r="AV408" i="25"/>
  <c r="AY408" i="25"/>
  <c r="AZ408" i="25"/>
  <c r="BC408" i="25"/>
  <c r="BD408" i="25"/>
  <c r="S409" i="25"/>
  <c r="T409" i="25"/>
  <c r="W409" i="25"/>
  <c r="X409" i="25"/>
  <c r="AA409" i="25"/>
  <c r="AB409" i="25"/>
  <c r="AE409" i="25"/>
  <c r="AF409" i="25"/>
  <c r="AI409" i="25"/>
  <c r="AJ409" i="25"/>
  <c r="AM409" i="25"/>
  <c r="AN409" i="25"/>
  <c r="AQ409" i="25"/>
  <c r="AR409" i="25"/>
  <c r="AU409" i="25"/>
  <c r="AV409" i="25"/>
  <c r="AY409" i="25"/>
  <c r="AZ409" i="25"/>
  <c r="BC409" i="25"/>
  <c r="BD409" i="25"/>
  <c r="S410" i="25"/>
  <c r="T410" i="25"/>
  <c r="W410" i="25"/>
  <c r="X410" i="25"/>
  <c r="AA410" i="25"/>
  <c r="AB410" i="25"/>
  <c r="AE410" i="25"/>
  <c r="AF410" i="25"/>
  <c r="AI410" i="25"/>
  <c r="AJ410" i="25"/>
  <c r="AM410" i="25"/>
  <c r="AN410" i="25"/>
  <c r="AQ410" i="25"/>
  <c r="AR410" i="25"/>
  <c r="AU410" i="25"/>
  <c r="AV410" i="25"/>
  <c r="AY410" i="25"/>
  <c r="AZ410" i="25"/>
  <c r="BC410" i="25"/>
  <c r="BD410" i="25"/>
  <c r="S411" i="25"/>
  <c r="T411" i="25"/>
  <c r="W411" i="25"/>
  <c r="X411" i="25"/>
  <c r="AA411" i="25"/>
  <c r="AB411" i="25"/>
  <c r="AE411" i="25"/>
  <c r="AF411" i="25"/>
  <c r="AI411" i="25"/>
  <c r="AJ411" i="25"/>
  <c r="AM411" i="25"/>
  <c r="AN411" i="25"/>
  <c r="AQ411" i="25"/>
  <c r="AR411" i="25"/>
  <c r="AU411" i="25"/>
  <c r="AV411" i="25"/>
  <c r="AY411" i="25"/>
  <c r="AZ411" i="25"/>
  <c r="BC411" i="25"/>
  <c r="BD411" i="25"/>
  <c r="S412" i="25"/>
  <c r="T412" i="25"/>
  <c r="W412" i="25"/>
  <c r="X412" i="25"/>
  <c r="AA412" i="25"/>
  <c r="AB412" i="25"/>
  <c r="AE412" i="25"/>
  <c r="AF412" i="25"/>
  <c r="AI412" i="25"/>
  <c r="AJ412" i="25"/>
  <c r="AM412" i="25"/>
  <c r="AN412" i="25"/>
  <c r="AQ412" i="25"/>
  <c r="AR412" i="25"/>
  <c r="AU412" i="25"/>
  <c r="AV412" i="25"/>
  <c r="AY412" i="25"/>
  <c r="AZ412" i="25"/>
  <c r="BC412" i="25"/>
  <c r="BD412" i="25"/>
  <c r="S413" i="25"/>
  <c r="T413" i="25"/>
  <c r="W413" i="25"/>
  <c r="X413" i="25"/>
  <c r="AA413" i="25"/>
  <c r="AB413" i="25"/>
  <c r="AE413" i="25"/>
  <c r="AF413" i="25"/>
  <c r="AI413" i="25"/>
  <c r="AJ413" i="25"/>
  <c r="AM413" i="25"/>
  <c r="AN413" i="25"/>
  <c r="AQ413" i="25"/>
  <c r="AR413" i="25"/>
  <c r="AU413" i="25"/>
  <c r="AV413" i="25"/>
  <c r="AY413" i="25"/>
  <c r="AZ413" i="25"/>
  <c r="BC413" i="25"/>
  <c r="BD413" i="25"/>
  <c r="S414" i="25"/>
  <c r="T414" i="25"/>
  <c r="W414" i="25"/>
  <c r="X414" i="25"/>
  <c r="AA414" i="25"/>
  <c r="AB414" i="25"/>
  <c r="AE414" i="25"/>
  <c r="AF414" i="25"/>
  <c r="AI414" i="25"/>
  <c r="AJ414" i="25"/>
  <c r="AM414" i="25"/>
  <c r="AN414" i="25"/>
  <c r="AQ414" i="25"/>
  <c r="AR414" i="25"/>
  <c r="AU414" i="25"/>
  <c r="AV414" i="25"/>
  <c r="AY414" i="25"/>
  <c r="AZ414" i="25"/>
  <c r="BC414" i="25"/>
  <c r="BD414" i="25"/>
  <c r="S415" i="25"/>
  <c r="T415" i="25"/>
  <c r="W415" i="25"/>
  <c r="X415" i="25"/>
  <c r="AA415" i="25"/>
  <c r="AB415" i="25"/>
  <c r="AE415" i="25"/>
  <c r="AF415" i="25"/>
  <c r="AI415" i="25"/>
  <c r="AJ415" i="25"/>
  <c r="AM415" i="25"/>
  <c r="AN415" i="25"/>
  <c r="AQ415" i="25"/>
  <c r="AR415" i="25"/>
  <c r="AU415" i="25"/>
  <c r="AV415" i="25"/>
  <c r="AY415" i="25"/>
  <c r="AZ415" i="25"/>
  <c r="BC415" i="25"/>
  <c r="BD415" i="25"/>
  <c r="S416" i="25"/>
  <c r="T416" i="25"/>
  <c r="W416" i="25"/>
  <c r="X416" i="25"/>
  <c r="AA416" i="25"/>
  <c r="AB416" i="25"/>
  <c r="AE416" i="25"/>
  <c r="AF416" i="25"/>
  <c r="AI416" i="25"/>
  <c r="AJ416" i="25"/>
  <c r="AM416" i="25"/>
  <c r="AN416" i="25"/>
  <c r="AQ416" i="25"/>
  <c r="AR416" i="25"/>
  <c r="AU416" i="25"/>
  <c r="AV416" i="25"/>
  <c r="AY416" i="25"/>
  <c r="AZ416" i="25"/>
  <c r="BC416" i="25"/>
  <c r="BD416" i="25"/>
  <c r="S417" i="25"/>
  <c r="T417" i="25"/>
  <c r="W417" i="25"/>
  <c r="X417" i="25"/>
  <c r="AA417" i="25"/>
  <c r="AB417" i="25"/>
  <c r="AE417" i="25"/>
  <c r="AF417" i="25"/>
  <c r="AI417" i="25"/>
  <c r="AJ417" i="25"/>
  <c r="AM417" i="25"/>
  <c r="AN417" i="25"/>
  <c r="AQ417" i="25"/>
  <c r="AR417" i="25"/>
  <c r="AU417" i="25"/>
  <c r="AV417" i="25"/>
  <c r="AY417" i="25"/>
  <c r="AZ417" i="25"/>
  <c r="BC417" i="25"/>
  <c r="BD417" i="25"/>
  <c r="S418" i="25"/>
  <c r="T418" i="25"/>
  <c r="W418" i="25"/>
  <c r="X418" i="25"/>
  <c r="AA418" i="25"/>
  <c r="AB418" i="25"/>
  <c r="AE418" i="25"/>
  <c r="AF418" i="25"/>
  <c r="AI418" i="25"/>
  <c r="AJ418" i="25"/>
  <c r="AM418" i="25"/>
  <c r="AN418" i="25"/>
  <c r="AQ418" i="25"/>
  <c r="AR418" i="25"/>
  <c r="AU418" i="25"/>
  <c r="AV418" i="25"/>
  <c r="AY418" i="25"/>
  <c r="AZ418" i="25"/>
  <c r="BC418" i="25"/>
  <c r="BD418" i="25"/>
  <c r="S419" i="25"/>
  <c r="T419" i="25"/>
  <c r="W419" i="25"/>
  <c r="X419" i="25"/>
  <c r="AA419" i="25"/>
  <c r="AB419" i="25"/>
  <c r="AE419" i="25"/>
  <c r="AF419" i="25"/>
  <c r="AI419" i="25"/>
  <c r="AJ419" i="25"/>
  <c r="AM419" i="25"/>
  <c r="AN419" i="25"/>
  <c r="AQ419" i="25"/>
  <c r="AR419" i="25"/>
  <c r="AU419" i="25"/>
  <c r="AV419" i="25"/>
  <c r="AY419" i="25"/>
  <c r="AZ419" i="25"/>
  <c r="BC419" i="25"/>
  <c r="BD419" i="25"/>
  <c r="S420" i="25"/>
  <c r="T420" i="25"/>
  <c r="W420" i="25"/>
  <c r="X420" i="25"/>
  <c r="AA420" i="25"/>
  <c r="AB420" i="25"/>
  <c r="AE420" i="25"/>
  <c r="AF420" i="25"/>
  <c r="AI420" i="25"/>
  <c r="AJ420" i="25"/>
  <c r="AM420" i="25"/>
  <c r="AN420" i="25"/>
  <c r="AQ420" i="25"/>
  <c r="AR420" i="25"/>
  <c r="AU420" i="25"/>
  <c r="AV420" i="25"/>
  <c r="AY420" i="25"/>
  <c r="AZ420" i="25"/>
  <c r="BC420" i="25"/>
  <c r="BD420" i="25"/>
  <c r="S421" i="25"/>
  <c r="T421" i="25"/>
  <c r="W421" i="25"/>
  <c r="X421" i="25"/>
  <c r="AA421" i="25"/>
  <c r="AB421" i="25"/>
  <c r="AE421" i="25"/>
  <c r="AF421" i="25"/>
  <c r="AI421" i="25"/>
  <c r="AJ421" i="25"/>
  <c r="AM421" i="25"/>
  <c r="AN421" i="25"/>
  <c r="AQ421" i="25"/>
  <c r="AR421" i="25"/>
  <c r="AU421" i="25"/>
  <c r="AV421" i="25"/>
  <c r="AY421" i="25"/>
  <c r="AZ421" i="25"/>
  <c r="BC421" i="25"/>
  <c r="BD421" i="25"/>
  <c r="S422" i="25"/>
  <c r="T422" i="25"/>
  <c r="W422" i="25"/>
  <c r="X422" i="25"/>
  <c r="AA422" i="25"/>
  <c r="AB422" i="25"/>
  <c r="AE422" i="25"/>
  <c r="AF422" i="25"/>
  <c r="AI422" i="25"/>
  <c r="AJ422" i="25"/>
  <c r="AM422" i="25"/>
  <c r="AN422" i="25"/>
  <c r="AQ422" i="25"/>
  <c r="AR422" i="25"/>
  <c r="AU422" i="25"/>
  <c r="AV422" i="25"/>
  <c r="AY422" i="25"/>
  <c r="AZ422" i="25"/>
  <c r="BC422" i="25"/>
  <c r="BD422" i="25"/>
  <c r="S423" i="25"/>
  <c r="T423" i="25"/>
  <c r="W423" i="25"/>
  <c r="X423" i="25"/>
  <c r="AA423" i="25"/>
  <c r="AB423" i="25"/>
  <c r="AE423" i="25"/>
  <c r="AF423" i="25"/>
  <c r="AI423" i="25"/>
  <c r="AJ423" i="25"/>
  <c r="AM423" i="25"/>
  <c r="AN423" i="25"/>
  <c r="AQ423" i="25"/>
  <c r="AR423" i="25"/>
  <c r="AU423" i="25"/>
  <c r="AV423" i="25"/>
  <c r="AY423" i="25"/>
  <c r="AZ423" i="25"/>
  <c r="BC423" i="25"/>
  <c r="BD423" i="25"/>
  <c r="S424" i="25"/>
  <c r="T424" i="25"/>
  <c r="W424" i="25"/>
  <c r="X424" i="25"/>
  <c r="AA424" i="25"/>
  <c r="AB424" i="25"/>
  <c r="AE424" i="25"/>
  <c r="AF424" i="25"/>
  <c r="AI424" i="25"/>
  <c r="AJ424" i="25"/>
  <c r="AM424" i="25"/>
  <c r="AN424" i="25"/>
  <c r="AQ424" i="25"/>
  <c r="AR424" i="25"/>
  <c r="AU424" i="25"/>
  <c r="AV424" i="25"/>
  <c r="AY424" i="25"/>
  <c r="AZ424" i="25"/>
  <c r="BC424" i="25"/>
  <c r="BD424" i="25"/>
  <c r="S425" i="25"/>
  <c r="T425" i="25"/>
  <c r="W425" i="25"/>
  <c r="X425" i="25"/>
  <c r="AA425" i="25"/>
  <c r="AB425" i="25"/>
  <c r="AE425" i="25"/>
  <c r="AF425" i="25"/>
  <c r="AI425" i="25"/>
  <c r="AJ425" i="25"/>
  <c r="AM425" i="25"/>
  <c r="AN425" i="25"/>
  <c r="AQ425" i="25"/>
  <c r="AR425" i="25"/>
  <c r="AU425" i="25"/>
  <c r="AV425" i="25"/>
  <c r="AY425" i="25"/>
  <c r="AZ425" i="25"/>
  <c r="BC425" i="25"/>
  <c r="BD425" i="25"/>
  <c r="S426" i="25"/>
  <c r="T426" i="25"/>
  <c r="W426" i="25"/>
  <c r="X426" i="25"/>
  <c r="AA426" i="25"/>
  <c r="AB426" i="25"/>
  <c r="AE426" i="25"/>
  <c r="AF426" i="25"/>
  <c r="AI426" i="25"/>
  <c r="AJ426" i="25"/>
  <c r="AM426" i="25"/>
  <c r="AN426" i="25"/>
  <c r="AQ426" i="25"/>
  <c r="AR426" i="25"/>
  <c r="AU426" i="25"/>
  <c r="AV426" i="25"/>
  <c r="AY426" i="25"/>
  <c r="AZ426" i="25"/>
  <c r="BC426" i="25"/>
  <c r="BD426" i="25"/>
  <c r="S427" i="25"/>
  <c r="T427" i="25"/>
  <c r="W427" i="25"/>
  <c r="X427" i="25"/>
  <c r="AA427" i="25"/>
  <c r="AB427" i="25"/>
  <c r="AE427" i="25"/>
  <c r="AF427" i="25"/>
  <c r="AI427" i="25"/>
  <c r="AJ427" i="25"/>
  <c r="AM427" i="25"/>
  <c r="AN427" i="25"/>
  <c r="AQ427" i="25"/>
  <c r="AR427" i="25"/>
  <c r="AU427" i="25"/>
  <c r="AV427" i="25"/>
  <c r="AY427" i="25"/>
  <c r="AZ427" i="25"/>
  <c r="BC427" i="25"/>
  <c r="BD427" i="25"/>
  <c r="S428" i="25"/>
  <c r="T428" i="25"/>
  <c r="W428" i="25"/>
  <c r="X428" i="25"/>
  <c r="AA428" i="25"/>
  <c r="AB428" i="25"/>
  <c r="AE428" i="25"/>
  <c r="AF428" i="25"/>
  <c r="AI428" i="25"/>
  <c r="AJ428" i="25"/>
  <c r="AM428" i="25"/>
  <c r="AN428" i="25"/>
  <c r="AQ428" i="25"/>
  <c r="AR428" i="25"/>
  <c r="AU428" i="25"/>
  <c r="AV428" i="25"/>
  <c r="AY428" i="25"/>
  <c r="AZ428" i="25"/>
  <c r="BC428" i="25"/>
  <c r="BD428" i="25"/>
  <c r="S429" i="25"/>
  <c r="T429" i="25"/>
  <c r="W429" i="25"/>
  <c r="X429" i="25"/>
  <c r="AA429" i="25"/>
  <c r="AB429" i="25"/>
  <c r="AE429" i="25"/>
  <c r="AF429" i="25"/>
  <c r="AI429" i="25"/>
  <c r="AJ429" i="25"/>
  <c r="AM429" i="25"/>
  <c r="AN429" i="25"/>
  <c r="AQ429" i="25"/>
  <c r="AR429" i="25"/>
  <c r="AU429" i="25"/>
  <c r="AV429" i="25"/>
  <c r="AY429" i="25"/>
  <c r="AZ429" i="25"/>
  <c r="BC429" i="25"/>
  <c r="BD429" i="25"/>
  <c r="S430" i="25"/>
  <c r="T430" i="25"/>
  <c r="W430" i="25"/>
  <c r="X430" i="25"/>
  <c r="AA430" i="25"/>
  <c r="AB430" i="25"/>
  <c r="AE430" i="25"/>
  <c r="AF430" i="25"/>
  <c r="AI430" i="25"/>
  <c r="AJ430" i="25"/>
  <c r="AM430" i="25"/>
  <c r="AN430" i="25"/>
  <c r="AQ430" i="25"/>
  <c r="AR430" i="25"/>
  <c r="AU430" i="25"/>
  <c r="AV430" i="25"/>
  <c r="AY430" i="25"/>
  <c r="AZ430" i="25"/>
  <c r="BC430" i="25"/>
  <c r="BD430" i="25"/>
  <c r="S431" i="25"/>
  <c r="T431" i="25"/>
  <c r="W431" i="25"/>
  <c r="X431" i="25"/>
  <c r="AA431" i="25"/>
  <c r="AB431" i="25"/>
  <c r="AE431" i="25"/>
  <c r="AF431" i="25"/>
  <c r="AI431" i="25"/>
  <c r="AJ431" i="25"/>
  <c r="AM431" i="25"/>
  <c r="AN431" i="25"/>
  <c r="AQ431" i="25"/>
  <c r="AR431" i="25"/>
  <c r="AU431" i="25"/>
  <c r="AV431" i="25"/>
  <c r="AY431" i="25"/>
  <c r="AZ431" i="25"/>
  <c r="BC431" i="25"/>
  <c r="BD431" i="25"/>
  <c r="S432" i="25"/>
  <c r="T432" i="25"/>
  <c r="W432" i="25"/>
  <c r="X432" i="25"/>
  <c r="AA432" i="25"/>
  <c r="AB432" i="25"/>
  <c r="AE432" i="25"/>
  <c r="AF432" i="25"/>
  <c r="AI432" i="25"/>
  <c r="AJ432" i="25"/>
  <c r="AM432" i="25"/>
  <c r="AN432" i="25"/>
  <c r="AQ432" i="25"/>
  <c r="AR432" i="25"/>
  <c r="AU432" i="25"/>
  <c r="AV432" i="25"/>
  <c r="AY432" i="25"/>
  <c r="AZ432" i="25"/>
  <c r="BC432" i="25"/>
  <c r="BD432" i="25"/>
  <c r="S433" i="25"/>
  <c r="T433" i="25"/>
  <c r="W433" i="25"/>
  <c r="X433" i="25"/>
  <c r="AA433" i="25"/>
  <c r="AB433" i="25"/>
  <c r="AE433" i="25"/>
  <c r="AF433" i="25"/>
  <c r="AI433" i="25"/>
  <c r="AJ433" i="25"/>
  <c r="AM433" i="25"/>
  <c r="AN433" i="25"/>
  <c r="AQ433" i="25"/>
  <c r="AR433" i="25"/>
  <c r="AU433" i="25"/>
  <c r="AV433" i="25"/>
  <c r="AY433" i="25"/>
  <c r="AZ433" i="25"/>
  <c r="BC433" i="25"/>
  <c r="BD433" i="25"/>
  <c r="S434" i="25"/>
  <c r="T434" i="25"/>
  <c r="W434" i="25"/>
  <c r="X434" i="25"/>
  <c r="AA434" i="25"/>
  <c r="AB434" i="25"/>
  <c r="AE434" i="25"/>
  <c r="AF434" i="25"/>
  <c r="AI434" i="25"/>
  <c r="AJ434" i="25"/>
  <c r="AM434" i="25"/>
  <c r="AN434" i="25"/>
  <c r="AQ434" i="25"/>
  <c r="AR434" i="25"/>
  <c r="AU434" i="25"/>
  <c r="AV434" i="25"/>
  <c r="AY434" i="25"/>
  <c r="AZ434" i="25"/>
  <c r="BC434" i="25"/>
  <c r="BD434" i="25"/>
  <c r="S435" i="25"/>
  <c r="T435" i="25"/>
  <c r="W435" i="25"/>
  <c r="X435" i="25"/>
  <c r="AA435" i="25"/>
  <c r="AB435" i="25"/>
  <c r="AE435" i="25"/>
  <c r="AF435" i="25"/>
  <c r="AI435" i="25"/>
  <c r="AJ435" i="25"/>
  <c r="AM435" i="25"/>
  <c r="AN435" i="25"/>
  <c r="AQ435" i="25"/>
  <c r="AR435" i="25"/>
  <c r="AU435" i="25"/>
  <c r="AV435" i="25"/>
  <c r="AY435" i="25"/>
  <c r="AZ435" i="25"/>
  <c r="BC435" i="25"/>
  <c r="BD435" i="25"/>
  <c r="S436" i="25"/>
  <c r="T436" i="25"/>
  <c r="W436" i="25"/>
  <c r="X436" i="25"/>
  <c r="AA436" i="25"/>
  <c r="AB436" i="25"/>
  <c r="AE436" i="25"/>
  <c r="AF436" i="25"/>
  <c r="AI436" i="25"/>
  <c r="AJ436" i="25"/>
  <c r="AM436" i="25"/>
  <c r="AN436" i="25"/>
  <c r="AQ436" i="25"/>
  <c r="AR436" i="25"/>
  <c r="AU436" i="25"/>
  <c r="AV436" i="25"/>
  <c r="AY436" i="25"/>
  <c r="AZ436" i="25"/>
  <c r="BC436" i="25"/>
  <c r="BD436" i="25"/>
  <c r="S437" i="25"/>
  <c r="T437" i="25"/>
  <c r="W437" i="25"/>
  <c r="X437" i="25"/>
  <c r="AA437" i="25"/>
  <c r="AB437" i="25"/>
  <c r="AE437" i="25"/>
  <c r="AF437" i="25"/>
  <c r="AI437" i="25"/>
  <c r="AJ437" i="25"/>
  <c r="AM437" i="25"/>
  <c r="AN437" i="25"/>
  <c r="AQ437" i="25"/>
  <c r="AR437" i="25"/>
  <c r="AU437" i="25"/>
  <c r="AV437" i="25"/>
  <c r="AY437" i="25"/>
  <c r="AZ437" i="25"/>
  <c r="BC437" i="25"/>
  <c r="BD437" i="25"/>
  <c r="S438" i="25"/>
  <c r="T438" i="25"/>
  <c r="W438" i="25"/>
  <c r="X438" i="25"/>
  <c r="AA438" i="25"/>
  <c r="AB438" i="25"/>
  <c r="AE438" i="25"/>
  <c r="AF438" i="25"/>
  <c r="AI438" i="25"/>
  <c r="AJ438" i="25"/>
  <c r="AM438" i="25"/>
  <c r="AN438" i="25"/>
  <c r="AQ438" i="25"/>
  <c r="AR438" i="25"/>
  <c r="AU438" i="25"/>
  <c r="AV438" i="25"/>
  <c r="AY438" i="25"/>
  <c r="AZ438" i="25"/>
  <c r="BC438" i="25"/>
  <c r="BD438" i="25"/>
  <c r="S439" i="25"/>
  <c r="T439" i="25"/>
  <c r="W439" i="25"/>
  <c r="X439" i="25"/>
  <c r="AA439" i="25"/>
  <c r="AB439" i="25"/>
  <c r="AE439" i="25"/>
  <c r="AF439" i="25"/>
  <c r="AI439" i="25"/>
  <c r="AJ439" i="25"/>
  <c r="AM439" i="25"/>
  <c r="AN439" i="25"/>
  <c r="AQ439" i="25"/>
  <c r="AR439" i="25"/>
  <c r="AU439" i="25"/>
  <c r="AV439" i="25"/>
  <c r="AY439" i="25"/>
  <c r="AZ439" i="25"/>
  <c r="BC439" i="25"/>
  <c r="BD439" i="25"/>
  <c r="S440" i="25"/>
  <c r="T440" i="25"/>
  <c r="W440" i="25"/>
  <c r="X440" i="25"/>
  <c r="AA440" i="25"/>
  <c r="AB440" i="25"/>
  <c r="AE440" i="25"/>
  <c r="AF440" i="25"/>
  <c r="AI440" i="25"/>
  <c r="AJ440" i="25"/>
  <c r="AM440" i="25"/>
  <c r="AN440" i="25"/>
  <c r="AQ440" i="25"/>
  <c r="AR440" i="25"/>
  <c r="AU440" i="25"/>
  <c r="AV440" i="25"/>
  <c r="AY440" i="25"/>
  <c r="AZ440" i="25"/>
  <c r="BC440" i="25"/>
  <c r="BD440" i="25"/>
  <c r="S441" i="25"/>
  <c r="T441" i="25"/>
  <c r="W441" i="25"/>
  <c r="X441" i="25"/>
  <c r="AA441" i="25"/>
  <c r="AB441" i="25"/>
  <c r="AE441" i="25"/>
  <c r="AF441" i="25"/>
  <c r="AI441" i="25"/>
  <c r="AJ441" i="25"/>
  <c r="AM441" i="25"/>
  <c r="AN441" i="25"/>
  <c r="AQ441" i="25"/>
  <c r="AR441" i="25"/>
  <c r="AU441" i="25"/>
  <c r="AV441" i="25"/>
  <c r="AY441" i="25"/>
  <c r="AZ441" i="25"/>
  <c r="BC441" i="25"/>
  <c r="BD441" i="25"/>
  <c r="S442" i="25"/>
  <c r="T442" i="25"/>
  <c r="W442" i="25"/>
  <c r="X442" i="25"/>
  <c r="AA442" i="25"/>
  <c r="AB442" i="25"/>
  <c r="AE442" i="25"/>
  <c r="AF442" i="25"/>
  <c r="AI442" i="25"/>
  <c r="AJ442" i="25"/>
  <c r="AM442" i="25"/>
  <c r="AN442" i="25"/>
  <c r="AQ442" i="25"/>
  <c r="AR442" i="25"/>
  <c r="AU442" i="25"/>
  <c r="AV442" i="25"/>
  <c r="AY442" i="25"/>
  <c r="AZ442" i="25"/>
  <c r="BC442" i="25"/>
  <c r="BD442" i="25"/>
  <c r="S443" i="25"/>
  <c r="T443" i="25"/>
  <c r="W443" i="25"/>
  <c r="X443" i="25"/>
  <c r="AA443" i="25"/>
  <c r="AB443" i="25"/>
  <c r="AE443" i="25"/>
  <c r="AF443" i="25"/>
  <c r="AI443" i="25"/>
  <c r="AJ443" i="25"/>
  <c r="AM443" i="25"/>
  <c r="AN443" i="25"/>
  <c r="AQ443" i="25"/>
  <c r="AR443" i="25"/>
  <c r="AU443" i="25"/>
  <c r="AV443" i="25"/>
  <c r="AY443" i="25"/>
  <c r="AZ443" i="25"/>
  <c r="BC443" i="25"/>
  <c r="BD443" i="25"/>
  <c r="S444" i="25"/>
  <c r="T444" i="25"/>
  <c r="W444" i="25"/>
  <c r="X444" i="25"/>
  <c r="AA444" i="25"/>
  <c r="AB444" i="25"/>
  <c r="AE444" i="25"/>
  <c r="AF444" i="25"/>
  <c r="AI444" i="25"/>
  <c r="AJ444" i="25"/>
  <c r="AM444" i="25"/>
  <c r="AN444" i="25"/>
  <c r="AQ444" i="25"/>
  <c r="AR444" i="25"/>
  <c r="AU444" i="25"/>
  <c r="AV444" i="25"/>
  <c r="AY444" i="25"/>
  <c r="AZ444" i="25"/>
  <c r="BC444" i="25"/>
  <c r="BD444" i="25"/>
  <c r="S445" i="25"/>
  <c r="T445" i="25"/>
  <c r="W445" i="25"/>
  <c r="X445" i="25"/>
  <c r="AA445" i="25"/>
  <c r="AB445" i="25"/>
  <c r="AE445" i="25"/>
  <c r="AF445" i="25"/>
  <c r="AI445" i="25"/>
  <c r="AJ445" i="25"/>
  <c r="AM445" i="25"/>
  <c r="AN445" i="25"/>
  <c r="AQ445" i="25"/>
  <c r="AR445" i="25"/>
  <c r="AU445" i="25"/>
  <c r="AV445" i="25"/>
  <c r="AY445" i="25"/>
  <c r="AZ445" i="25"/>
  <c r="BC445" i="25"/>
  <c r="BD445" i="25"/>
  <c r="S446" i="25"/>
  <c r="T446" i="25"/>
  <c r="W446" i="25"/>
  <c r="X446" i="25"/>
  <c r="AA446" i="25"/>
  <c r="AB446" i="25"/>
  <c r="AE446" i="25"/>
  <c r="AF446" i="25"/>
  <c r="AI446" i="25"/>
  <c r="AJ446" i="25"/>
  <c r="AM446" i="25"/>
  <c r="AN446" i="25"/>
  <c r="AQ446" i="25"/>
  <c r="AR446" i="25"/>
  <c r="AU446" i="25"/>
  <c r="AV446" i="25"/>
  <c r="AY446" i="25"/>
  <c r="AZ446" i="25"/>
  <c r="BC446" i="25"/>
  <c r="BD446" i="25"/>
  <c r="S447" i="25"/>
  <c r="T447" i="25"/>
  <c r="W447" i="25"/>
  <c r="X447" i="25"/>
  <c r="AA447" i="25"/>
  <c r="AB447" i="25"/>
  <c r="AE447" i="25"/>
  <c r="AF447" i="25"/>
  <c r="AI447" i="25"/>
  <c r="AJ447" i="25"/>
  <c r="AM447" i="25"/>
  <c r="AN447" i="25"/>
  <c r="AQ447" i="25"/>
  <c r="AR447" i="25"/>
  <c r="AU447" i="25"/>
  <c r="AV447" i="25"/>
  <c r="AY447" i="25"/>
  <c r="AZ447" i="25"/>
  <c r="BC447" i="25"/>
  <c r="BD447" i="25"/>
  <c r="S448" i="25"/>
  <c r="T448" i="25"/>
  <c r="W448" i="25"/>
  <c r="X448" i="25"/>
  <c r="AA448" i="25"/>
  <c r="AB448" i="25"/>
  <c r="AE448" i="25"/>
  <c r="AF448" i="25"/>
  <c r="AI448" i="25"/>
  <c r="AJ448" i="25"/>
  <c r="AM448" i="25"/>
  <c r="AN448" i="25"/>
  <c r="AQ448" i="25"/>
  <c r="AR448" i="25"/>
  <c r="AU448" i="25"/>
  <c r="AV448" i="25"/>
  <c r="AY448" i="25"/>
  <c r="AZ448" i="25"/>
  <c r="BC448" i="25"/>
  <c r="BD448" i="25"/>
  <c r="S449" i="25"/>
  <c r="T449" i="25"/>
  <c r="W449" i="25"/>
  <c r="X449" i="25"/>
  <c r="AA449" i="25"/>
  <c r="AB449" i="25"/>
  <c r="AE449" i="25"/>
  <c r="AF449" i="25"/>
  <c r="AI449" i="25"/>
  <c r="AJ449" i="25"/>
  <c r="AM449" i="25"/>
  <c r="AN449" i="25"/>
  <c r="AQ449" i="25"/>
  <c r="AR449" i="25"/>
  <c r="AU449" i="25"/>
  <c r="AV449" i="25"/>
  <c r="AY449" i="25"/>
  <c r="AZ449" i="25"/>
  <c r="BC449" i="25"/>
  <c r="BD449" i="25"/>
  <c r="S450" i="25"/>
  <c r="T450" i="25"/>
  <c r="W450" i="25"/>
  <c r="X450" i="25"/>
  <c r="AA450" i="25"/>
  <c r="AB450" i="25"/>
  <c r="AE450" i="25"/>
  <c r="AF450" i="25"/>
  <c r="AI450" i="25"/>
  <c r="AJ450" i="25"/>
  <c r="AM450" i="25"/>
  <c r="AN450" i="25"/>
  <c r="AQ450" i="25"/>
  <c r="AR450" i="25"/>
  <c r="AU450" i="25"/>
  <c r="AV450" i="25"/>
  <c r="AY450" i="25"/>
  <c r="AZ450" i="25"/>
  <c r="BC450" i="25"/>
  <c r="BD450" i="25"/>
  <c r="S451" i="25"/>
  <c r="T451" i="25"/>
  <c r="W451" i="25"/>
  <c r="X451" i="25"/>
  <c r="AA451" i="25"/>
  <c r="AB451" i="25"/>
  <c r="AE451" i="25"/>
  <c r="AF451" i="25"/>
  <c r="AI451" i="25"/>
  <c r="AJ451" i="25"/>
  <c r="AM451" i="25"/>
  <c r="AN451" i="25"/>
  <c r="AQ451" i="25"/>
  <c r="AR451" i="25"/>
  <c r="AU451" i="25"/>
  <c r="AV451" i="25"/>
  <c r="AY451" i="25"/>
  <c r="AZ451" i="25"/>
  <c r="BC451" i="25"/>
  <c r="BD451" i="25"/>
  <c r="S452" i="25"/>
  <c r="T452" i="25"/>
  <c r="W452" i="25"/>
  <c r="X452" i="25"/>
  <c r="AA452" i="25"/>
  <c r="AB452" i="25"/>
  <c r="AE452" i="25"/>
  <c r="AF452" i="25"/>
  <c r="AI452" i="25"/>
  <c r="AJ452" i="25"/>
  <c r="AM452" i="25"/>
  <c r="AN452" i="25"/>
  <c r="AQ452" i="25"/>
  <c r="AR452" i="25"/>
  <c r="AU452" i="25"/>
  <c r="AV452" i="25"/>
  <c r="AY452" i="25"/>
  <c r="AZ452" i="25"/>
  <c r="BC452" i="25"/>
  <c r="BD452" i="25"/>
  <c r="S453" i="25"/>
  <c r="T453" i="25"/>
  <c r="W453" i="25"/>
  <c r="X453" i="25"/>
  <c r="AA453" i="25"/>
  <c r="AB453" i="25"/>
  <c r="AE453" i="25"/>
  <c r="AF453" i="25"/>
  <c r="AI453" i="25"/>
  <c r="AJ453" i="25"/>
  <c r="AM453" i="25"/>
  <c r="AN453" i="25"/>
  <c r="AQ453" i="25"/>
  <c r="AR453" i="25"/>
  <c r="AU453" i="25"/>
  <c r="AV453" i="25"/>
  <c r="AY453" i="25"/>
  <c r="AZ453" i="25"/>
  <c r="BC453" i="25"/>
  <c r="BD453" i="25"/>
  <c r="S454" i="25"/>
  <c r="T454" i="25"/>
  <c r="W454" i="25"/>
  <c r="X454" i="25"/>
  <c r="AA454" i="25"/>
  <c r="AB454" i="25"/>
  <c r="AE454" i="25"/>
  <c r="AF454" i="25"/>
  <c r="AI454" i="25"/>
  <c r="AJ454" i="25"/>
  <c r="AM454" i="25"/>
  <c r="AN454" i="25"/>
  <c r="AQ454" i="25"/>
  <c r="AR454" i="25"/>
  <c r="AU454" i="25"/>
  <c r="AV454" i="25"/>
  <c r="AY454" i="25"/>
  <c r="AZ454" i="25"/>
  <c r="BC454" i="25"/>
  <c r="BD454" i="25"/>
  <c r="S455" i="25"/>
  <c r="T455" i="25"/>
  <c r="W455" i="25"/>
  <c r="X455" i="25"/>
  <c r="AA455" i="25"/>
  <c r="AB455" i="25"/>
  <c r="AE455" i="25"/>
  <c r="AF455" i="25"/>
  <c r="AI455" i="25"/>
  <c r="AJ455" i="25"/>
  <c r="AM455" i="25"/>
  <c r="AN455" i="25"/>
  <c r="AQ455" i="25"/>
  <c r="AR455" i="25"/>
  <c r="AU455" i="25"/>
  <c r="AV455" i="25"/>
  <c r="AY455" i="25"/>
  <c r="AZ455" i="25"/>
  <c r="BC455" i="25"/>
  <c r="BD455" i="25"/>
  <c r="S456" i="25"/>
  <c r="T456" i="25"/>
  <c r="W456" i="25"/>
  <c r="X456" i="25"/>
  <c r="AA456" i="25"/>
  <c r="AB456" i="25"/>
  <c r="AE456" i="25"/>
  <c r="AF456" i="25"/>
  <c r="AI456" i="25"/>
  <c r="AJ456" i="25"/>
  <c r="AM456" i="25"/>
  <c r="AN456" i="25"/>
  <c r="AQ456" i="25"/>
  <c r="AR456" i="25"/>
  <c r="AU456" i="25"/>
  <c r="AV456" i="25"/>
  <c r="AY456" i="25"/>
  <c r="AZ456" i="25"/>
  <c r="BC456" i="25"/>
  <c r="BD456" i="25"/>
  <c r="S457" i="25"/>
  <c r="T457" i="25"/>
  <c r="W457" i="25"/>
  <c r="X457" i="25"/>
  <c r="AA457" i="25"/>
  <c r="AB457" i="25"/>
  <c r="AE457" i="25"/>
  <c r="AF457" i="25"/>
  <c r="AI457" i="25"/>
  <c r="AJ457" i="25"/>
  <c r="AM457" i="25"/>
  <c r="AN457" i="25"/>
  <c r="AQ457" i="25"/>
  <c r="AR457" i="25"/>
  <c r="AU457" i="25"/>
  <c r="AV457" i="25"/>
  <c r="AY457" i="25"/>
  <c r="AZ457" i="25"/>
  <c r="BC457" i="25"/>
  <c r="BD457" i="25"/>
  <c r="S458" i="25"/>
  <c r="T458" i="25"/>
  <c r="W458" i="25"/>
  <c r="X458" i="25"/>
  <c r="AA458" i="25"/>
  <c r="AB458" i="25"/>
  <c r="AE458" i="25"/>
  <c r="AF458" i="25"/>
  <c r="AI458" i="25"/>
  <c r="AJ458" i="25"/>
  <c r="AM458" i="25"/>
  <c r="AN458" i="25"/>
  <c r="AQ458" i="25"/>
  <c r="AR458" i="25"/>
  <c r="AU458" i="25"/>
  <c r="AV458" i="25"/>
  <c r="AY458" i="25"/>
  <c r="AZ458" i="25"/>
  <c r="BC458" i="25"/>
  <c r="BD458" i="25"/>
  <c r="S459" i="25"/>
  <c r="T459" i="25"/>
  <c r="W459" i="25"/>
  <c r="X459" i="25"/>
  <c r="AA459" i="25"/>
  <c r="AB459" i="25"/>
  <c r="AE459" i="25"/>
  <c r="AF459" i="25"/>
  <c r="AI459" i="25"/>
  <c r="AJ459" i="25"/>
  <c r="AM459" i="25"/>
  <c r="AN459" i="25"/>
  <c r="AQ459" i="25"/>
  <c r="AR459" i="25"/>
  <c r="AU459" i="25"/>
  <c r="AV459" i="25"/>
  <c r="AY459" i="25"/>
  <c r="AZ459" i="25"/>
  <c r="BC459" i="25"/>
  <c r="BD459" i="25"/>
  <c r="S460" i="25"/>
  <c r="T460" i="25"/>
  <c r="W460" i="25"/>
  <c r="X460" i="25"/>
  <c r="AA460" i="25"/>
  <c r="AB460" i="25"/>
  <c r="AE460" i="25"/>
  <c r="AF460" i="25"/>
  <c r="AI460" i="25"/>
  <c r="AJ460" i="25"/>
  <c r="AM460" i="25"/>
  <c r="AN460" i="25"/>
  <c r="AQ460" i="25"/>
  <c r="AR460" i="25"/>
  <c r="AU460" i="25"/>
  <c r="AV460" i="25"/>
  <c r="AY460" i="25"/>
  <c r="AZ460" i="25"/>
  <c r="BC460" i="25"/>
  <c r="BD460" i="25"/>
  <c r="S461" i="25"/>
  <c r="T461" i="25"/>
  <c r="W461" i="25"/>
  <c r="X461" i="25"/>
  <c r="AA461" i="25"/>
  <c r="AB461" i="25"/>
  <c r="AE461" i="25"/>
  <c r="AF461" i="25"/>
  <c r="AI461" i="25"/>
  <c r="AJ461" i="25"/>
  <c r="AM461" i="25"/>
  <c r="AN461" i="25"/>
  <c r="AQ461" i="25"/>
  <c r="AR461" i="25"/>
  <c r="AU461" i="25"/>
  <c r="AV461" i="25"/>
  <c r="AY461" i="25"/>
  <c r="AZ461" i="25"/>
  <c r="BC461" i="25"/>
  <c r="BD461" i="25"/>
  <c r="S462" i="25"/>
  <c r="T462" i="25"/>
  <c r="W462" i="25"/>
  <c r="X462" i="25"/>
  <c r="AA462" i="25"/>
  <c r="AB462" i="25"/>
  <c r="AE462" i="25"/>
  <c r="AF462" i="25"/>
  <c r="AI462" i="25"/>
  <c r="AJ462" i="25"/>
  <c r="AM462" i="25"/>
  <c r="AN462" i="25"/>
  <c r="AQ462" i="25"/>
  <c r="AR462" i="25"/>
  <c r="AU462" i="25"/>
  <c r="AV462" i="25"/>
  <c r="AY462" i="25"/>
  <c r="AZ462" i="25"/>
  <c r="BC462" i="25"/>
  <c r="BD462" i="25"/>
  <c r="S463" i="25"/>
  <c r="T463" i="25"/>
  <c r="W463" i="25"/>
  <c r="X463" i="25"/>
  <c r="AA463" i="25"/>
  <c r="AB463" i="25"/>
  <c r="AE463" i="25"/>
  <c r="AF463" i="25"/>
  <c r="AI463" i="25"/>
  <c r="AJ463" i="25"/>
  <c r="AM463" i="25"/>
  <c r="AN463" i="25"/>
  <c r="AQ463" i="25"/>
  <c r="AR463" i="25"/>
  <c r="AU463" i="25"/>
  <c r="AV463" i="25"/>
  <c r="AY463" i="25"/>
  <c r="AZ463" i="25"/>
  <c r="BC463" i="25"/>
  <c r="BD463" i="25"/>
  <c r="S464" i="25"/>
  <c r="T464" i="25"/>
  <c r="W464" i="25"/>
  <c r="X464" i="25"/>
  <c r="AA464" i="25"/>
  <c r="AB464" i="25"/>
  <c r="AE464" i="25"/>
  <c r="AF464" i="25"/>
  <c r="AI464" i="25"/>
  <c r="AJ464" i="25"/>
  <c r="AM464" i="25"/>
  <c r="AN464" i="25"/>
  <c r="AQ464" i="25"/>
  <c r="AR464" i="25"/>
  <c r="AU464" i="25"/>
  <c r="AV464" i="25"/>
  <c r="AY464" i="25"/>
  <c r="AZ464" i="25"/>
  <c r="BC464" i="25"/>
  <c r="BD464" i="25"/>
  <c r="S465" i="25"/>
  <c r="T465" i="25"/>
  <c r="W465" i="25"/>
  <c r="X465" i="25"/>
  <c r="AA465" i="25"/>
  <c r="AB465" i="25"/>
  <c r="AE465" i="25"/>
  <c r="AF465" i="25"/>
  <c r="AI465" i="25"/>
  <c r="AJ465" i="25"/>
  <c r="AM465" i="25"/>
  <c r="AN465" i="25"/>
  <c r="AQ465" i="25"/>
  <c r="AR465" i="25"/>
  <c r="AU465" i="25"/>
  <c r="AV465" i="25"/>
  <c r="AY465" i="25"/>
  <c r="AZ465" i="25"/>
  <c r="BC465" i="25"/>
  <c r="BD465" i="25"/>
  <c r="S466" i="25"/>
  <c r="T466" i="25"/>
  <c r="W466" i="25"/>
  <c r="X466" i="25"/>
  <c r="AA466" i="25"/>
  <c r="AB466" i="25"/>
  <c r="AE466" i="25"/>
  <c r="AF466" i="25"/>
  <c r="AI466" i="25"/>
  <c r="AJ466" i="25"/>
  <c r="AM466" i="25"/>
  <c r="AN466" i="25"/>
  <c r="AQ466" i="25"/>
  <c r="AR466" i="25"/>
  <c r="AU466" i="25"/>
  <c r="AV466" i="25"/>
  <c r="AY466" i="25"/>
  <c r="AZ466" i="25"/>
  <c r="BC466" i="25"/>
  <c r="BD466" i="25"/>
  <c r="S467" i="25"/>
  <c r="T467" i="25"/>
  <c r="W467" i="25"/>
  <c r="X467" i="25"/>
  <c r="AA467" i="25"/>
  <c r="AB467" i="25"/>
  <c r="AE467" i="25"/>
  <c r="AF467" i="25"/>
  <c r="AI467" i="25"/>
  <c r="AJ467" i="25"/>
  <c r="AM467" i="25"/>
  <c r="AN467" i="25"/>
  <c r="AQ467" i="25"/>
  <c r="AR467" i="25"/>
  <c r="AU467" i="25"/>
  <c r="AV467" i="25"/>
  <c r="AY467" i="25"/>
  <c r="AZ467" i="25"/>
  <c r="BC467" i="25"/>
  <c r="BD467" i="25"/>
  <c r="S468" i="25"/>
  <c r="T468" i="25"/>
  <c r="W468" i="25"/>
  <c r="X468" i="25"/>
  <c r="AA468" i="25"/>
  <c r="AB468" i="25"/>
  <c r="AE468" i="25"/>
  <c r="AF468" i="25"/>
  <c r="AI468" i="25"/>
  <c r="AJ468" i="25"/>
  <c r="AM468" i="25"/>
  <c r="AN468" i="25"/>
  <c r="AQ468" i="25"/>
  <c r="AR468" i="25"/>
  <c r="AU468" i="25"/>
  <c r="AV468" i="25"/>
  <c r="AY468" i="25"/>
  <c r="AZ468" i="25"/>
  <c r="BC468" i="25"/>
  <c r="BD468" i="25"/>
  <c r="S469" i="25"/>
  <c r="T469" i="25"/>
  <c r="W469" i="25"/>
  <c r="X469" i="25"/>
  <c r="AA469" i="25"/>
  <c r="AB469" i="25"/>
  <c r="AE469" i="25"/>
  <c r="AF469" i="25"/>
  <c r="AI469" i="25"/>
  <c r="AJ469" i="25"/>
  <c r="AM469" i="25"/>
  <c r="AN469" i="25"/>
  <c r="AQ469" i="25"/>
  <c r="AR469" i="25"/>
  <c r="AU469" i="25"/>
  <c r="AV469" i="25"/>
  <c r="AY469" i="25"/>
  <c r="AZ469" i="25"/>
  <c r="BC469" i="25"/>
  <c r="BD469" i="25"/>
  <c r="S470" i="25"/>
  <c r="T470" i="25"/>
  <c r="W470" i="25"/>
  <c r="X470" i="25"/>
  <c r="AA470" i="25"/>
  <c r="AB470" i="25"/>
  <c r="AE470" i="25"/>
  <c r="AF470" i="25"/>
  <c r="AI470" i="25"/>
  <c r="AJ470" i="25"/>
  <c r="AM470" i="25"/>
  <c r="AN470" i="25"/>
  <c r="AQ470" i="25"/>
  <c r="AR470" i="25"/>
  <c r="AU470" i="25"/>
  <c r="AV470" i="25"/>
  <c r="AY470" i="25"/>
  <c r="AZ470" i="25"/>
  <c r="BC470" i="25"/>
  <c r="BD470" i="25"/>
  <c r="S471" i="25"/>
  <c r="T471" i="25"/>
  <c r="W471" i="25"/>
  <c r="X471" i="25"/>
  <c r="AA471" i="25"/>
  <c r="AB471" i="25"/>
  <c r="AE471" i="25"/>
  <c r="AF471" i="25"/>
  <c r="AI471" i="25"/>
  <c r="AJ471" i="25"/>
  <c r="AM471" i="25"/>
  <c r="AN471" i="25"/>
  <c r="AQ471" i="25"/>
  <c r="AR471" i="25"/>
  <c r="AU471" i="25"/>
  <c r="AV471" i="25"/>
  <c r="AY471" i="25"/>
  <c r="AZ471" i="25"/>
  <c r="BC471" i="25"/>
  <c r="BD471" i="25"/>
  <c r="S472" i="25"/>
  <c r="T472" i="25"/>
  <c r="W472" i="25"/>
  <c r="X472" i="25"/>
  <c r="AA472" i="25"/>
  <c r="AB472" i="25"/>
  <c r="AE472" i="25"/>
  <c r="AF472" i="25"/>
  <c r="AI472" i="25"/>
  <c r="AJ472" i="25"/>
  <c r="AM472" i="25"/>
  <c r="AN472" i="25"/>
  <c r="AQ472" i="25"/>
  <c r="AR472" i="25"/>
  <c r="AU472" i="25"/>
  <c r="AV472" i="25"/>
  <c r="AY472" i="25"/>
  <c r="AZ472" i="25"/>
  <c r="BC472" i="25"/>
  <c r="BD472" i="25"/>
  <c r="S473" i="25"/>
  <c r="T473" i="25"/>
  <c r="W473" i="25"/>
  <c r="X473" i="25"/>
  <c r="AA473" i="25"/>
  <c r="AB473" i="25"/>
  <c r="AE473" i="25"/>
  <c r="AF473" i="25"/>
  <c r="AI473" i="25"/>
  <c r="AJ473" i="25"/>
  <c r="AM473" i="25"/>
  <c r="AN473" i="25"/>
  <c r="AQ473" i="25"/>
  <c r="AR473" i="25"/>
  <c r="AU473" i="25"/>
  <c r="AV473" i="25"/>
  <c r="AY473" i="25"/>
  <c r="AZ473" i="25"/>
  <c r="BC473" i="25"/>
  <c r="BD473" i="25"/>
  <c r="S474" i="25"/>
  <c r="T474" i="25"/>
  <c r="W474" i="25"/>
  <c r="X474" i="25"/>
  <c r="AA474" i="25"/>
  <c r="AB474" i="25"/>
  <c r="AE474" i="25"/>
  <c r="AF474" i="25"/>
  <c r="AI474" i="25"/>
  <c r="AJ474" i="25"/>
  <c r="AM474" i="25"/>
  <c r="AN474" i="25"/>
  <c r="AQ474" i="25"/>
  <c r="AR474" i="25"/>
  <c r="AU474" i="25"/>
  <c r="AV474" i="25"/>
  <c r="AY474" i="25"/>
  <c r="AZ474" i="25"/>
  <c r="BC474" i="25"/>
  <c r="BD474" i="25"/>
  <c r="S475" i="25"/>
  <c r="T475" i="25"/>
  <c r="W475" i="25"/>
  <c r="X475" i="25"/>
  <c r="AA475" i="25"/>
  <c r="AB475" i="25"/>
  <c r="AE475" i="25"/>
  <c r="AF475" i="25"/>
  <c r="AI475" i="25"/>
  <c r="AJ475" i="25"/>
  <c r="AM475" i="25"/>
  <c r="AN475" i="25"/>
  <c r="AQ475" i="25"/>
  <c r="AR475" i="25"/>
  <c r="AU475" i="25"/>
  <c r="AV475" i="25"/>
  <c r="AY475" i="25"/>
  <c r="AZ475" i="25"/>
  <c r="BC475" i="25"/>
  <c r="BD475" i="25"/>
  <c r="S476" i="25"/>
  <c r="T476" i="25"/>
  <c r="W476" i="25"/>
  <c r="X476" i="25"/>
  <c r="AA476" i="25"/>
  <c r="AB476" i="25"/>
  <c r="AE476" i="25"/>
  <c r="AF476" i="25"/>
  <c r="AI476" i="25"/>
  <c r="AJ476" i="25"/>
  <c r="AM476" i="25"/>
  <c r="AN476" i="25"/>
  <c r="AQ476" i="25"/>
  <c r="AR476" i="25"/>
  <c r="AU476" i="25"/>
  <c r="AV476" i="25"/>
  <c r="AY476" i="25"/>
  <c r="AZ476" i="25"/>
  <c r="BC476" i="25"/>
  <c r="BD476" i="25"/>
  <c r="S477" i="25"/>
  <c r="T477" i="25"/>
  <c r="W477" i="25"/>
  <c r="X477" i="25"/>
  <c r="AA477" i="25"/>
  <c r="AB477" i="25"/>
  <c r="AE477" i="25"/>
  <c r="AF477" i="25"/>
  <c r="AI477" i="25"/>
  <c r="AJ477" i="25"/>
  <c r="AM477" i="25"/>
  <c r="AN477" i="25"/>
  <c r="AQ477" i="25"/>
  <c r="AR477" i="25"/>
  <c r="AU477" i="25"/>
  <c r="AV477" i="25"/>
  <c r="AY477" i="25"/>
  <c r="AZ477" i="25"/>
  <c r="BC477" i="25"/>
  <c r="BD477" i="25"/>
  <c r="S478" i="25"/>
  <c r="T478" i="25"/>
  <c r="W478" i="25"/>
  <c r="X478" i="25"/>
  <c r="AA478" i="25"/>
  <c r="AB478" i="25"/>
  <c r="AE478" i="25"/>
  <c r="AF478" i="25"/>
  <c r="AI478" i="25"/>
  <c r="AJ478" i="25"/>
  <c r="AM478" i="25"/>
  <c r="AN478" i="25"/>
  <c r="AQ478" i="25"/>
  <c r="AR478" i="25"/>
  <c r="AU478" i="25"/>
  <c r="AV478" i="25"/>
  <c r="AY478" i="25"/>
  <c r="AZ478" i="25"/>
  <c r="BC478" i="25"/>
  <c r="BD478" i="25"/>
  <c r="S479" i="25"/>
  <c r="T479" i="25"/>
  <c r="W479" i="25"/>
  <c r="X479" i="25"/>
  <c r="AA479" i="25"/>
  <c r="AB479" i="25"/>
  <c r="AE479" i="25"/>
  <c r="AF479" i="25"/>
  <c r="AI479" i="25"/>
  <c r="AJ479" i="25"/>
  <c r="AM479" i="25"/>
  <c r="AN479" i="25"/>
  <c r="AQ479" i="25"/>
  <c r="AR479" i="25"/>
  <c r="AU479" i="25"/>
  <c r="AV479" i="25"/>
  <c r="AY479" i="25"/>
  <c r="AZ479" i="25"/>
  <c r="BC479" i="25"/>
  <c r="BD479" i="25"/>
  <c r="S480" i="25"/>
  <c r="T480" i="25"/>
  <c r="W480" i="25"/>
  <c r="X480" i="25"/>
  <c r="AA480" i="25"/>
  <c r="AB480" i="25"/>
  <c r="AE480" i="25"/>
  <c r="AF480" i="25"/>
  <c r="AI480" i="25"/>
  <c r="AJ480" i="25"/>
  <c r="AM480" i="25"/>
  <c r="AN480" i="25"/>
  <c r="AQ480" i="25"/>
  <c r="AR480" i="25"/>
  <c r="AU480" i="25"/>
  <c r="AV480" i="25"/>
  <c r="AY480" i="25"/>
  <c r="AZ480" i="25"/>
  <c r="BC480" i="25"/>
  <c r="BD480" i="25"/>
  <c r="S481" i="25"/>
  <c r="T481" i="25"/>
  <c r="W481" i="25"/>
  <c r="X481" i="25"/>
  <c r="AA481" i="25"/>
  <c r="AB481" i="25"/>
  <c r="AE481" i="25"/>
  <c r="AF481" i="25"/>
  <c r="AI481" i="25"/>
  <c r="AJ481" i="25"/>
  <c r="AM481" i="25"/>
  <c r="AN481" i="25"/>
  <c r="AQ481" i="25"/>
  <c r="AR481" i="25"/>
  <c r="AU481" i="25"/>
  <c r="AV481" i="25"/>
  <c r="AY481" i="25"/>
  <c r="AZ481" i="25"/>
  <c r="BC481" i="25"/>
  <c r="BD481" i="25"/>
  <c r="S482" i="25"/>
  <c r="T482" i="25"/>
  <c r="W482" i="25"/>
  <c r="X482" i="25"/>
  <c r="AA482" i="25"/>
  <c r="AB482" i="25"/>
  <c r="AE482" i="25"/>
  <c r="AF482" i="25"/>
  <c r="AI482" i="25"/>
  <c r="AJ482" i="25"/>
  <c r="AM482" i="25"/>
  <c r="AN482" i="25"/>
  <c r="AQ482" i="25"/>
  <c r="AR482" i="25"/>
  <c r="AU482" i="25"/>
  <c r="AV482" i="25"/>
  <c r="AY482" i="25"/>
  <c r="AZ482" i="25"/>
  <c r="BC482" i="25"/>
  <c r="BD482" i="25"/>
  <c r="S483" i="25"/>
  <c r="T483" i="25"/>
  <c r="W483" i="25"/>
  <c r="X483" i="25"/>
  <c r="AA483" i="25"/>
  <c r="AB483" i="25"/>
  <c r="AE483" i="25"/>
  <c r="AF483" i="25"/>
  <c r="AI483" i="25"/>
  <c r="AJ483" i="25"/>
  <c r="AM483" i="25"/>
  <c r="AN483" i="25"/>
  <c r="AQ483" i="25"/>
  <c r="AR483" i="25"/>
  <c r="AU483" i="25"/>
  <c r="AV483" i="25"/>
  <c r="AY483" i="25"/>
  <c r="AZ483" i="25"/>
  <c r="BC483" i="25"/>
  <c r="BD483" i="25"/>
  <c r="S484" i="25"/>
  <c r="T484" i="25"/>
  <c r="W484" i="25"/>
  <c r="X484" i="25"/>
  <c r="AA484" i="25"/>
  <c r="AB484" i="25"/>
  <c r="AE484" i="25"/>
  <c r="AF484" i="25"/>
  <c r="AI484" i="25"/>
  <c r="AJ484" i="25"/>
  <c r="AM484" i="25"/>
  <c r="AN484" i="25"/>
  <c r="AQ484" i="25"/>
  <c r="AR484" i="25"/>
  <c r="AU484" i="25"/>
  <c r="AV484" i="25"/>
  <c r="AY484" i="25"/>
  <c r="AZ484" i="25"/>
  <c r="BC484" i="25"/>
  <c r="BD484" i="25"/>
  <c r="S485" i="25"/>
  <c r="T485" i="25"/>
  <c r="W485" i="25"/>
  <c r="X485" i="25"/>
  <c r="AA485" i="25"/>
  <c r="AB485" i="25"/>
  <c r="AE485" i="25"/>
  <c r="AF485" i="25"/>
  <c r="AI485" i="25"/>
  <c r="AJ485" i="25"/>
  <c r="AM485" i="25"/>
  <c r="AN485" i="25"/>
  <c r="AQ485" i="25"/>
  <c r="AR485" i="25"/>
  <c r="AU485" i="25"/>
  <c r="AV485" i="25"/>
  <c r="AY485" i="25"/>
  <c r="AZ485" i="25"/>
  <c r="BC485" i="25"/>
  <c r="BD485" i="25"/>
  <c r="S486" i="25"/>
  <c r="T486" i="25"/>
  <c r="W486" i="25"/>
  <c r="X486" i="25"/>
  <c r="AA486" i="25"/>
  <c r="AB486" i="25"/>
  <c r="AE486" i="25"/>
  <c r="AF486" i="25"/>
  <c r="AI486" i="25"/>
  <c r="AJ486" i="25"/>
  <c r="AM486" i="25"/>
  <c r="AN486" i="25"/>
  <c r="AQ486" i="25"/>
  <c r="AR486" i="25"/>
  <c r="AU486" i="25"/>
  <c r="AV486" i="25"/>
  <c r="AY486" i="25"/>
  <c r="AZ486" i="25"/>
  <c r="BC486" i="25"/>
  <c r="BD486" i="25"/>
  <c r="S487" i="25"/>
  <c r="T487" i="25"/>
  <c r="W487" i="25"/>
  <c r="X487" i="25"/>
  <c r="AA487" i="25"/>
  <c r="AB487" i="25"/>
  <c r="AE487" i="25"/>
  <c r="AF487" i="25"/>
  <c r="AI487" i="25"/>
  <c r="AJ487" i="25"/>
  <c r="AM487" i="25"/>
  <c r="AN487" i="25"/>
  <c r="AQ487" i="25"/>
  <c r="AR487" i="25"/>
  <c r="AU487" i="25"/>
  <c r="AV487" i="25"/>
  <c r="AY487" i="25"/>
  <c r="AZ487" i="25"/>
  <c r="BC487" i="25"/>
  <c r="BD487" i="25"/>
  <c r="S488" i="25"/>
  <c r="T488" i="25"/>
  <c r="W488" i="25"/>
  <c r="X488" i="25"/>
  <c r="AA488" i="25"/>
  <c r="AB488" i="25"/>
  <c r="AE488" i="25"/>
  <c r="AF488" i="25"/>
  <c r="AI488" i="25"/>
  <c r="AJ488" i="25"/>
  <c r="AM488" i="25"/>
  <c r="AN488" i="25"/>
  <c r="AQ488" i="25"/>
  <c r="AR488" i="25"/>
  <c r="AU488" i="25"/>
  <c r="AV488" i="25"/>
  <c r="AY488" i="25"/>
  <c r="AZ488" i="25"/>
  <c r="BC488" i="25"/>
  <c r="BD488" i="25"/>
  <c r="S489" i="25"/>
  <c r="T489" i="25"/>
  <c r="W489" i="25"/>
  <c r="X489" i="25"/>
  <c r="AA489" i="25"/>
  <c r="AB489" i="25"/>
  <c r="AE489" i="25"/>
  <c r="AF489" i="25"/>
  <c r="AI489" i="25"/>
  <c r="AJ489" i="25"/>
  <c r="AM489" i="25"/>
  <c r="AN489" i="25"/>
  <c r="AQ489" i="25"/>
  <c r="AR489" i="25"/>
  <c r="AU489" i="25"/>
  <c r="AV489" i="25"/>
  <c r="AY489" i="25"/>
  <c r="AZ489" i="25"/>
  <c r="BC489" i="25"/>
  <c r="BD489" i="25"/>
  <c r="S490" i="25"/>
  <c r="T490" i="25"/>
  <c r="W490" i="25"/>
  <c r="X490" i="25"/>
  <c r="AA490" i="25"/>
  <c r="AB490" i="25"/>
  <c r="AE490" i="25"/>
  <c r="AF490" i="25"/>
  <c r="AI490" i="25"/>
  <c r="AJ490" i="25"/>
  <c r="AM490" i="25"/>
  <c r="AN490" i="25"/>
  <c r="AQ490" i="25"/>
  <c r="AR490" i="25"/>
  <c r="AU490" i="25"/>
  <c r="AV490" i="25"/>
  <c r="AY490" i="25"/>
  <c r="AZ490" i="25"/>
  <c r="BC490" i="25"/>
  <c r="BD490" i="25"/>
  <c r="S491" i="25"/>
  <c r="T491" i="25"/>
  <c r="W491" i="25"/>
  <c r="X491" i="25"/>
  <c r="AA491" i="25"/>
  <c r="AB491" i="25"/>
  <c r="AE491" i="25"/>
  <c r="AF491" i="25"/>
  <c r="AI491" i="25"/>
  <c r="AJ491" i="25"/>
  <c r="AM491" i="25"/>
  <c r="AN491" i="25"/>
  <c r="AQ491" i="25"/>
  <c r="AR491" i="25"/>
  <c r="AU491" i="25"/>
  <c r="AV491" i="25"/>
  <c r="AY491" i="25"/>
  <c r="AZ491" i="25"/>
  <c r="BC491" i="25"/>
  <c r="BD491" i="25"/>
  <c r="S492" i="25"/>
  <c r="T492" i="25"/>
  <c r="W492" i="25"/>
  <c r="X492" i="25"/>
  <c r="AA492" i="25"/>
  <c r="AB492" i="25"/>
  <c r="AE492" i="25"/>
  <c r="AF492" i="25"/>
  <c r="AI492" i="25"/>
  <c r="AJ492" i="25"/>
  <c r="AM492" i="25"/>
  <c r="AN492" i="25"/>
  <c r="AQ492" i="25"/>
  <c r="AR492" i="25"/>
  <c r="AU492" i="25"/>
  <c r="AV492" i="25"/>
  <c r="AY492" i="25"/>
  <c r="AZ492" i="25"/>
  <c r="BC492" i="25"/>
  <c r="BD492" i="25"/>
  <c r="S493" i="25"/>
  <c r="T493" i="25"/>
  <c r="W493" i="25"/>
  <c r="X493" i="25"/>
  <c r="AA493" i="25"/>
  <c r="AB493" i="25"/>
  <c r="AE493" i="25"/>
  <c r="AF493" i="25"/>
  <c r="AI493" i="25"/>
  <c r="AJ493" i="25"/>
  <c r="AM493" i="25"/>
  <c r="AN493" i="25"/>
  <c r="AQ493" i="25"/>
  <c r="AR493" i="25"/>
  <c r="AU493" i="25"/>
  <c r="AV493" i="25"/>
  <c r="AY493" i="25"/>
  <c r="AZ493" i="25"/>
  <c r="BC493" i="25"/>
  <c r="BD493" i="25"/>
  <c r="S494" i="25"/>
  <c r="T494" i="25"/>
  <c r="W494" i="25"/>
  <c r="X494" i="25"/>
  <c r="AA494" i="25"/>
  <c r="AB494" i="25"/>
  <c r="AE494" i="25"/>
  <c r="AF494" i="25"/>
  <c r="AI494" i="25"/>
  <c r="AJ494" i="25"/>
  <c r="AM494" i="25"/>
  <c r="AN494" i="25"/>
  <c r="AQ494" i="25"/>
  <c r="AR494" i="25"/>
  <c r="AU494" i="25"/>
  <c r="AV494" i="25"/>
  <c r="AY494" i="25"/>
  <c r="AZ494" i="25"/>
  <c r="BC494" i="25"/>
  <c r="BD494" i="25"/>
  <c r="S495" i="25"/>
  <c r="T495" i="25"/>
  <c r="W495" i="25"/>
  <c r="X495" i="25"/>
  <c r="AA495" i="25"/>
  <c r="AB495" i="25"/>
  <c r="AE495" i="25"/>
  <c r="AF495" i="25"/>
  <c r="AI495" i="25"/>
  <c r="AJ495" i="25"/>
  <c r="AM495" i="25"/>
  <c r="AN495" i="25"/>
  <c r="AQ495" i="25"/>
  <c r="AR495" i="25"/>
  <c r="AU495" i="25"/>
  <c r="AV495" i="25"/>
  <c r="AY495" i="25"/>
  <c r="AZ495" i="25"/>
  <c r="BC495" i="25"/>
  <c r="BD495" i="25"/>
  <c r="S496" i="25"/>
  <c r="T496" i="25"/>
  <c r="W496" i="25"/>
  <c r="X496" i="25"/>
  <c r="AA496" i="25"/>
  <c r="AB496" i="25"/>
  <c r="AE496" i="25"/>
  <c r="AF496" i="25"/>
  <c r="AI496" i="25"/>
  <c r="AJ496" i="25"/>
  <c r="AM496" i="25"/>
  <c r="AN496" i="25"/>
  <c r="AQ496" i="25"/>
  <c r="AR496" i="25"/>
  <c r="AU496" i="25"/>
  <c r="AV496" i="25"/>
  <c r="AY496" i="25"/>
  <c r="AZ496" i="25"/>
  <c r="BC496" i="25"/>
  <c r="BD496" i="25"/>
  <c r="S497" i="25"/>
  <c r="T497" i="25"/>
  <c r="W497" i="25"/>
  <c r="X497" i="25"/>
  <c r="AA497" i="25"/>
  <c r="AB497" i="25"/>
  <c r="AE497" i="25"/>
  <c r="AF497" i="25"/>
  <c r="AI497" i="25"/>
  <c r="AJ497" i="25"/>
  <c r="AM497" i="25"/>
  <c r="AN497" i="25"/>
  <c r="AQ497" i="25"/>
  <c r="AR497" i="25"/>
  <c r="AU497" i="25"/>
  <c r="AV497" i="25"/>
  <c r="AY497" i="25"/>
  <c r="AZ497" i="25"/>
  <c r="BC497" i="25"/>
  <c r="BD497" i="25"/>
  <c r="S498" i="25"/>
  <c r="T498" i="25"/>
  <c r="W498" i="25"/>
  <c r="X498" i="25"/>
  <c r="AA498" i="25"/>
  <c r="AB498" i="25"/>
  <c r="AE498" i="25"/>
  <c r="AF498" i="25"/>
  <c r="AI498" i="25"/>
  <c r="AJ498" i="25"/>
  <c r="AM498" i="25"/>
  <c r="AN498" i="25"/>
  <c r="AQ498" i="25"/>
  <c r="AR498" i="25"/>
  <c r="AU498" i="25"/>
  <c r="AV498" i="25"/>
  <c r="AY498" i="25"/>
  <c r="AZ498" i="25"/>
  <c r="BC498" i="25"/>
  <c r="BD498" i="25"/>
  <c r="S499" i="25"/>
  <c r="T499" i="25"/>
  <c r="W499" i="25"/>
  <c r="X499" i="25"/>
  <c r="AA499" i="25"/>
  <c r="AB499" i="25"/>
  <c r="AE499" i="25"/>
  <c r="AF499" i="25"/>
  <c r="AI499" i="25"/>
  <c r="AJ499" i="25"/>
  <c r="AM499" i="25"/>
  <c r="AN499" i="25"/>
  <c r="AQ499" i="25"/>
  <c r="AR499" i="25"/>
  <c r="AU499" i="25"/>
  <c r="AV499" i="25"/>
  <c r="AY499" i="25"/>
  <c r="AZ499" i="25"/>
  <c r="BC499" i="25"/>
  <c r="BD499" i="25"/>
  <c r="S500" i="25"/>
  <c r="T500" i="25"/>
  <c r="W500" i="25"/>
  <c r="X500" i="25"/>
  <c r="AA500" i="25"/>
  <c r="AB500" i="25"/>
  <c r="AE500" i="25"/>
  <c r="AF500" i="25"/>
  <c r="AI500" i="25"/>
  <c r="AJ500" i="25"/>
  <c r="AM500" i="25"/>
  <c r="AN500" i="25"/>
  <c r="AQ500" i="25"/>
  <c r="AR500" i="25"/>
  <c r="AU500" i="25"/>
  <c r="AV500" i="25"/>
  <c r="AY500" i="25"/>
  <c r="AZ500" i="25"/>
  <c r="BC500" i="25"/>
  <c r="BD500" i="25"/>
  <c r="S501" i="25"/>
  <c r="T501" i="25"/>
  <c r="W501" i="25"/>
  <c r="X501" i="25"/>
  <c r="AA501" i="25"/>
  <c r="AB501" i="25"/>
  <c r="AE501" i="25"/>
  <c r="AF501" i="25"/>
  <c r="AI501" i="25"/>
  <c r="AJ501" i="25"/>
  <c r="AM501" i="25"/>
  <c r="AN501" i="25"/>
  <c r="AQ501" i="25"/>
  <c r="AR501" i="25"/>
  <c r="AU501" i="25"/>
  <c r="AV501" i="25"/>
  <c r="AY501" i="25"/>
  <c r="AZ501" i="25"/>
  <c r="BC501" i="25"/>
  <c r="BD501" i="25"/>
  <c r="S502" i="25"/>
  <c r="T502" i="25"/>
  <c r="W502" i="25"/>
  <c r="X502" i="25"/>
  <c r="AA502" i="25"/>
  <c r="AB502" i="25"/>
  <c r="AE502" i="25"/>
  <c r="AF502" i="25"/>
  <c r="AI502" i="25"/>
  <c r="AJ502" i="25"/>
  <c r="AM502" i="25"/>
  <c r="AN502" i="25"/>
  <c r="AQ502" i="25"/>
  <c r="AR502" i="25"/>
  <c r="AU502" i="25"/>
  <c r="AV502" i="25"/>
  <c r="AY502" i="25"/>
  <c r="AZ502" i="25"/>
  <c r="BC502" i="25"/>
  <c r="BD502" i="25"/>
  <c r="S503" i="25"/>
  <c r="T503" i="25"/>
  <c r="W503" i="25"/>
  <c r="X503" i="25"/>
  <c r="AA503" i="25"/>
  <c r="AB503" i="25"/>
  <c r="AE503" i="25"/>
  <c r="AF503" i="25"/>
  <c r="AI503" i="25"/>
  <c r="AJ503" i="25"/>
  <c r="AM503" i="25"/>
  <c r="AN503" i="25"/>
  <c r="AQ503" i="25"/>
  <c r="AR503" i="25"/>
  <c r="AU503" i="25"/>
  <c r="AV503" i="25"/>
  <c r="AY503" i="25"/>
  <c r="AZ503" i="25"/>
  <c r="BC503" i="25"/>
  <c r="BD503" i="25"/>
  <c r="S504" i="25"/>
  <c r="T504" i="25"/>
  <c r="W504" i="25"/>
  <c r="X504" i="25"/>
  <c r="AA504" i="25"/>
  <c r="AB504" i="25"/>
  <c r="AE504" i="25"/>
  <c r="AF504" i="25"/>
  <c r="AI504" i="25"/>
  <c r="AJ504" i="25"/>
  <c r="AM504" i="25"/>
  <c r="AN504" i="25"/>
  <c r="AQ504" i="25"/>
  <c r="AR504" i="25"/>
  <c r="AU504" i="25"/>
  <c r="AV504" i="25"/>
  <c r="AY504" i="25"/>
  <c r="AZ504" i="25"/>
  <c r="BC504" i="25"/>
  <c r="BD504" i="25"/>
  <c r="S505" i="25"/>
  <c r="T505" i="25"/>
  <c r="W505" i="25"/>
  <c r="X505" i="25"/>
  <c r="AA505" i="25"/>
  <c r="AB505" i="25"/>
  <c r="AE505" i="25"/>
  <c r="AF505" i="25"/>
  <c r="AI505" i="25"/>
  <c r="AJ505" i="25"/>
  <c r="AM505" i="25"/>
  <c r="AN505" i="25"/>
  <c r="AQ505" i="25"/>
  <c r="AR505" i="25"/>
  <c r="AU505" i="25"/>
  <c r="AV505" i="25"/>
  <c r="AY505" i="25"/>
  <c r="AZ505" i="25"/>
  <c r="BC505" i="25"/>
  <c r="BD505" i="25"/>
  <c r="S506" i="25"/>
  <c r="T506" i="25"/>
  <c r="W506" i="25"/>
  <c r="X506" i="25"/>
  <c r="AA506" i="25"/>
  <c r="AB506" i="25"/>
  <c r="AE506" i="25"/>
  <c r="AF506" i="25"/>
  <c r="AI506" i="25"/>
  <c r="AJ506" i="25"/>
  <c r="AM506" i="25"/>
  <c r="AN506" i="25"/>
  <c r="AQ506" i="25"/>
  <c r="AR506" i="25"/>
  <c r="AU506" i="25"/>
  <c r="AV506" i="25"/>
  <c r="AY506" i="25"/>
  <c r="AZ506" i="25"/>
  <c r="BC506" i="25"/>
  <c r="BD506" i="25"/>
  <c r="S507" i="25"/>
  <c r="T507" i="25"/>
  <c r="W507" i="25"/>
  <c r="X507" i="25"/>
  <c r="AA507" i="25"/>
  <c r="AB507" i="25"/>
  <c r="AE507" i="25"/>
  <c r="AF507" i="25"/>
  <c r="AI507" i="25"/>
  <c r="AJ507" i="25"/>
  <c r="AM507" i="25"/>
  <c r="AN507" i="25"/>
  <c r="AQ507" i="25"/>
  <c r="AR507" i="25"/>
  <c r="AU507" i="25"/>
  <c r="AV507" i="25"/>
  <c r="AY507" i="25"/>
  <c r="AZ507" i="25"/>
  <c r="BC507" i="25"/>
  <c r="BD507" i="25"/>
  <c r="S508" i="25"/>
  <c r="T508" i="25"/>
  <c r="W508" i="25"/>
  <c r="X508" i="25"/>
  <c r="AA508" i="25"/>
  <c r="AB508" i="25"/>
  <c r="AE508" i="25"/>
  <c r="AF508" i="25"/>
  <c r="AI508" i="25"/>
  <c r="AJ508" i="25"/>
  <c r="AM508" i="25"/>
  <c r="AN508" i="25"/>
  <c r="AQ508" i="25"/>
  <c r="AR508" i="25"/>
  <c r="AU508" i="25"/>
  <c r="AV508" i="25"/>
  <c r="AY508" i="25"/>
  <c r="AZ508" i="25"/>
  <c r="BC508" i="25"/>
  <c r="BD508" i="25"/>
  <c r="S509" i="25"/>
  <c r="T509" i="25"/>
  <c r="W509" i="25"/>
  <c r="X509" i="25"/>
  <c r="AA509" i="25"/>
  <c r="AB509" i="25"/>
  <c r="AE509" i="25"/>
  <c r="AF509" i="25"/>
  <c r="AI509" i="25"/>
  <c r="AJ509" i="25"/>
  <c r="AM509" i="25"/>
  <c r="AN509" i="25"/>
  <c r="AQ509" i="25"/>
  <c r="AR509" i="25"/>
  <c r="AU509" i="25"/>
  <c r="AV509" i="25"/>
  <c r="AY509" i="25"/>
  <c r="AZ509" i="25"/>
  <c r="BC509" i="25"/>
  <c r="BD509" i="25"/>
  <c r="S510" i="25"/>
  <c r="T510" i="25"/>
  <c r="W510" i="25"/>
  <c r="X510" i="25"/>
  <c r="AA510" i="25"/>
  <c r="AB510" i="25"/>
  <c r="AE510" i="25"/>
  <c r="AF510" i="25"/>
  <c r="AI510" i="25"/>
  <c r="AJ510" i="25"/>
  <c r="AM510" i="25"/>
  <c r="AN510" i="25"/>
  <c r="AQ510" i="25"/>
  <c r="AR510" i="25"/>
  <c r="AU510" i="25"/>
  <c r="AV510" i="25"/>
  <c r="AY510" i="25"/>
  <c r="AZ510" i="25"/>
  <c r="BC510" i="25"/>
  <c r="BD510" i="25"/>
  <c r="S511" i="25"/>
  <c r="T511" i="25"/>
  <c r="W511" i="25"/>
  <c r="X511" i="25"/>
  <c r="AA511" i="25"/>
  <c r="AB511" i="25"/>
  <c r="AE511" i="25"/>
  <c r="AF511" i="25"/>
  <c r="AI511" i="25"/>
  <c r="AJ511" i="25"/>
  <c r="AM511" i="25"/>
  <c r="AN511" i="25"/>
  <c r="AQ511" i="25"/>
  <c r="AR511" i="25"/>
  <c r="AU511" i="25"/>
  <c r="AV511" i="25"/>
  <c r="AY511" i="25"/>
  <c r="AZ511" i="25"/>
  <c r="BC511" i="25"/>
  <c r="BD511" i="25"/>
  <c r="S512" i="25"/>
  <c r="T512" i="25"/>
  <c r="W512" i="25"/>
  <c r="X512" i="25"/>
  <c r="AA512" i="25"/>
  <c r="AB512" i="25"/>
  <c r="AE512" i="25"/>
  <c r="AF512" i="25"/>
  <c r="AI512" i="25"/>
  <c r="AJ512" i="25"/>
  <c r="AM512" i="25"/>
  <c r="AN512" i="25"/>
  <c r="AQ512" i="25"/>
  <c r="AR512" i="25"/>
  <c r="AU512" i="25"/>
  <c r="AV512" i="25"/>
  <c r="AY512" i="25"/>
  <c r="AZ512" i="25"/>
  <c r="BC512" i="25"/>
  <c r="BD512" i="25"/>
  <c r="S513" i="25"/>
  <c r="T513" i="25"/>
  <c r="W513" i="25"/>
  <c r="X513" i="25"/>
  <c r="AA513" i="25"/>
  <c r="AB513" i="25"/>
  <c r="AE513" i="25"/>
  <c r="AF513" i="25"/>
  <c r="AI513" i="25"/>
  <c r="AJ513" i="25"/>
  <c r="AM513" i="25"/>
  <c r="AN513" i="25"/>
  <c r="AQ513" i="25"/>
  <c r="AR513" i="25"/>
  <c r="AU513" i="25"/>
  <c r="AV513" i="25"/>
  <c r="AY513" i="25"/>
  <c r="AZ513" i="25"/>
  <c r="BC513" i="25"/>
  <c r="BD513" i="25"/>
  <c r="S514" i="25"/>
  <c r="T514" i="25"/>
  <c r="W514" i="25"/>
  <c r="X514" i="25"/>
  <c r="AA514" i="25"/>
  <c r="AB514" i="25"/>
  <c r="AE514" i="25"/>
  <c r="AF514" i="25"/>
  <c r="AI514" i="25"/>
  <c r="AJ514" i="25"/>
  <c r="AM514" i="25"/>
  <c r="AN514" i="25"/>
  <c r="AQ514" i="25"/>
  <c r="AR514" i="25"/>
  <c r="AU514" i="25"/>
  <c r="AV514" i="25"/>
  <c r="AY514" i="25"/>
  <c r="AZ514" i="25"/>
  <c r="BC514" i="25"/>
  <c r="BD514" i="25"/>
  <c r="S515" i="25"/>
  <c r="T515" i="25"/>
  <c r="W515" i="25"/>
  <c r="X515" i="25"/>
  <c r="AA515" i="25"/>
  <c r="AB515" i="25"/>
  <c r="AE515" i="25"/>
  <c r="AF515" i="25"/>
  <c r="AI515" i="25"/>
  <c r="AJ515" i="25"/>
  <c r="AM515" i="25"/>
  <c r="AN515" i="25"/>
  <c r="AQ515" i="25"/>
  <c r="AR515" i="25"/>
  <c r="AU515" i="25"/>
  <c r="AV515" i="25"/>
  <c r="AY515" i="25"/>
  <c r="AZ515" i="25"/>
  <c r="BC515" i="25"/>
  <c r="BD515" i="25"/>
  <c r="S516" i="25"/>
  <c r="T516" i="25"/>
  <c r="W516" i="25"/>
  <c r="X516" i="25"/>
  <c r="AA516" i="25"/>
  <c r="AB516" i="25"/>
  <c r="AE516" i="25"/>
  <c r="AF516" i="25"/>
  <c r="AI516" i="25"/>
  <c r="AJ516" i="25"/>
  <c r="AM516" i="25"/>
  <c r="AN516" i="25"/>
  <c r="AQ516" i="25"/>
  <c r="AR516" i="25"/>
  <c r="AU516" i="25"/>
  <c r="AV516" i="25"/>
  <c r="AY516" i="25"/>
  <c r="AZ516" i="25"/>
  <c r="BC516" i="25"/>
  <c r="BD516" i="25"/>
  <c r="S517" i="25"/>
  <c r="T517" i="25"/>
  <c r="W517" i="25"/>
  <c r="X517" i="25"/>
  <c r="AA517" i="25"/>
  <c r="AB517" i="25"/>
  <c r="AE517" i="25"/>
  <c r="AF517" i="25"/>
  <c r="AI517" i="25"/>
  <c r="AJ517" i="25"/>
  <c r="AM517" i="25"/>
  <c r="AN517" i="25"/>
  <c r="AQ517" i="25"/>
  <c r="AR517" i="25"/>
  <c r="AU517" i="25"/>
  <c r="AV517" i="25"/>
  <c r="AY517" i="25"/>
  <c r="AZ517" i="25"/>
  <c r="BC517" i="25"/>
  <c r="BD517" i="25"/>
  <c r="S518" i="25"/>
  <c r="T518" i="25"/>
  <c r="W518" i="25"/>
  <c r="X518" i="25"/>
  <c r="AA518" i="25"/>
  <c r="AB518" i="25"/>
  <c r="AE518" i="25"/>
  <c r="AF518" i="25"/>
  <c r="AI518" i="25"/>
  <c r="AJ518" i="25"/>
  <c r="AM518" i="25"/>
  <c r="AN518" i="25"/>
  <c r="AQ518" i="25"/>
  <c r="AR518" i="25"/>
  <c r="AU518" i="25"/>
  <c r="AV518" i="25"/>
  <c r="AY518" i="25"/>
  <c r="AZ518" i="25"/>
  <c r="BC518" i="25"/>
  <c r="BD518" i="25"/>
  <c r="S519" i="25"/>
  <c r="T519" i="25"/>
  <c r="W519" i="25"/>
  <c r="X519" i="25"/>
  <c r="AA519" i="25"/>
  <c r="AB519" i="25"/>
  <c r="AE519" i="25"/>
  <c r="AF519" i="25"/>
  <c r="AI519" i="25"/>
  <c r="AJ519" i="25"/>
  <c r="AM519" i="25"/>
  <c r="AN519" i="25"/>
  <c r="AQ519" i="25"/>
  <c r="AR519" i="25"/>
  <c r="AU519" i="25"/>
  <c r="AV519" i="25"/>
  <c r="AY519" i="25"/>
  <c r="AZ519" i="25"/>
  <c r="BC519" i="25"/>
  <c r="BD519" i="25"/>
  <c r="S520" i="25"/>
  <c r="T520" i="25"/>
  <c r="W520" i="25"/>
  <c r="X520" i="25"/>
  <c r="AA520" i="25"/>
  <c r="AB520" i="25"/>
  <c r="AE520" i="25"/>
  <c r="AF520" i="25"/>
  <c r="AI520" i="25"/>
  <c r="AJ520" i="25"/>
  <c r="AM520" i="25"/>
  <c r="AN520" i="25"/>
  <c r="AQ520" i="25"/>
  <c r="AR520" i="25"/>
  <c r="AU520" i="25"/>
  <c r="AV520" i="25"/>
  <c r="AY520" i="25"/>
  <c r="AZ520" i="25"/>
  <c r="BC520" i="25"/>
  <c r="BD520" i="25"/>
  <c r="S521" i="25"/>
  <c r="T521" i="25"/>
  <c r="W521" i="25"/>
  <c r="X521" i="25"/>
  <c r="AA521" i="25"/>
  <c r="AB521" i="25"/>
  <c r="AE521" i="25"/>
  <c r="AF521" i="25"/>
  <c r="AI521" i="25"/>
  <c r="AJ521" i="25"/>
  <c r="AM521" i="25"/>
  <c r="AN521" i="25"/>
  <c r="AQ521" i="25"/>
  <c r="AR521" i="25"/>
  <c r="AU521" i="25"/>
  <c r="AV521" i="25"/>
  <c r="AY521" i="25"/>
  <c r="AZ521" i="25"/>
  <c r="BC521" i="25"/>
  <c r="BD521" i="25"/>
  <c r="S522" i="25"/>
  <c r="T522" i="25"/>
  <c r="W522" i="25"/>
  <c r="X522" i="25"/>
  <c r="AA522" i="25"/>
  <c r="AB522" i="25"/>
  <c r="AE522" i="25"/>
  <c r="AF522" i="25"/>
  <c r="AI522" i="25"/>
  <c r="AJ522" i="25"/>
  <c r="AM522" i="25"/>
  <c r="AN522" i="25"/>
  <c r="AQ522" i="25"/>
  <c r="AR522" i="25"/>
  <c r="AU522" i="25"/>
  <c r="AV522" i="25"/>
  <c r="AY522" i="25"/>
  <c r="AZ522" i="25"/>
  <c r="BC522" i="25"/>
  <c r="BD522" i="25"/>
  <c r="S523" i="25"/>
  <c r="T523" i="25"/>
  <c r="W523" i="25"/>
  <c r="X523" i="25"/>
  <c r="AA523" i="25"/>
  <c r="AB523" i="25"/>
  <c r="AE523" i="25"/>
  <c r="AF523" i="25"/>
  <c r="AI523" i="25"/>
  <c r="AJ523" i="25"/>
  <c r="AM523" i="25"/>
  <c r="AN523" i="25"/>
  <c r="AQ523" i="25"/>
  <c r="AR523" i="25"/>
  <c r="AU523" i="25"/>
  <c r="AV523" i="25"/>
  <c r="AY523" i="25"/>
  <c r="AZ523" i="25"/>
  <c r="BC523" i="25"/>
  <c r="BD523" i="25"/>
  <c r="S524" i="25"/>
  <c r="T524" i="25"/>
  <c r="W524" i="25"/>
  <c r="X524" i="25"/>
  <c r="AA524" i="25"/>
  <c r="AB524" i="25"/>
  <c r="AE524" i="25"/>
  <c r="AF524" i="25"/>
  <c r="AI524" i="25"/>
  <c r="AJ524" i="25"/>
  <c r="AM524" i="25"/>
  <c r="AN524" i="25"/>
  <c r="AQ524" i="25"/>
  <c r="AR524" i="25"/>
  <c r="AU524" i="25"/>
  <c r="AV524" i="25"/>
  <c r="AY524" i="25"/>
  <c r="AZ524" i="25"/>
  <c r="BC524" i="25"/>
  <c r="BD524" i="25"/>
  <c r="S525" i="25"/>
  <c r="T525" i="25"/>
  <c r="W525" i="25"/>
  <c r="X525" i="25"/>
  <c r="AA525" i="25"/>
  <c r="AB525" i="25"/>
  <c r="AE525" i="25"/>
  <c r="AF525" i="25"/>
  <c r="AI525" i="25"/>
  <c r="AJ525" i="25"/>
  <c r="AM525" i="25"/>
  <c r="AN525" i="25"/>
  <c r="AQ525" i="25"/>
  <c r="AR525" i="25"/>
  <c r="AU525" i="25"/>
  <c r="AV525" i="25"/>
  <c r="AY525" i="25"/>
  <c r="AZ525" i="25"/>
  <c r="BC525" i="25"/>
  <c r="BD525" i="25"/>
  <c r="S526" i="25"/>
  <c r="T526" i="25"/>
  <c r="W526" i="25"/>
  <c r="X526" i="25"/>
  <c r="AA526" i="25"/>
  <c r="AB526" i="25"/>
  <c r="AE526" i="25"/>
  <c r="AF526" i="25"/>
  <c r="AI526" i="25"/>
  <c r="AJ526" i="25"/>
  <c r="AM526" i="25"/>
  <c r="AN526" i="25"/>
  <c r="AQ526" i="25"/>
  <c r="AR526" i="25"/>
  <c r="AU526" i="25"/>
  <c r="AV526" i="25"/>
  <c r="AY526" i="25"/>
  <c r="AZ526" i="25"/>
  <c r="BC526" i="25"/>
  <c r="BD526" i="25"/>
  <c r="S527" i="25"/>
  <c r="T527" i="25"/>
  <c r="W527" i="25"/>
  <c r="X527" i="25"/>
  <c r="AA527" i="25"/>
  <c r="AB527" i="25"/>
  <c r="AE527" i="25"/>
  <c r="AF527" i="25"/>
  <c r="AI527" i="25"/>
  <c r="AJ527" i="25"/>
  <c r="AM527" i="25"/>
  <c r="AN527" i="25"/>
  <c r="AQ527" i="25"/>
  <c r="AR527" i="25"/>
  <c r="AU527" i="25"/>
  <c r="AV527" i="25"/>
  <c r="AY527" i="25"/>
  <c r="AZ527" i="25"/>
  <c r="BC527" i="25"/>
  <c r="BD527" i="25"/>
  <c r="S528" i="25"/>
  <c r="T528" i="25"/>
  <c r="W528" i="25"/>
  <c r="X528" i="25"/>
  <c r="AA528" i="25"/>
  <c r="AB528" i="25"/>
  <c r="AE528" i="25"/>
  <c r="AF528" i="25"/>
  <c r="AI528" i="25"/>
  <c r="AJ528" i="25"/>
  <c r="AM528" i="25"/>
  <c r="AN528" i="25"/>
  <c r="AQ528" i="25"/>
  <c r="AR528" i="25"/>
  <c r="AU528" i="25"/>
  <c r="AV528" i="25"/>
  <c r="AY528" i="25"/>
  <c r="AZ528" i="25"/>
  <c r="BC528" i="25"/>
  <c r="BD528" i="25"/>
  <c r="S529" i="25"/>
  <c r="T529" i="25"/>
  <c r="W529" i="25"/>
  <c r="X529" i="25"/>
  <c r="AA529" i="25"/>
  <c r="AB529" i="25"/>
  <c r="AE529" i="25"/>
  <c r="AF529" i="25"/>
  <c r="AI529" i="25"/>
  <c r="AJ529" i="25"/>
  <c r="AM529" i="25"/>
  <c r="AN529" i="25"/>
  <c r="AQ529" i="25"/>
  <c r="AR529" i="25"/>
  <c r="AU529" i="25"/>
  <c r="AV529" i="25"/>
  <c r="AY529" i="25"/>
  <c r="AZ529" i="25"/>
  <c r="BC529" i="25"/>
  <c r="BD529" i="25"/>
  <c r="S530" i="25"/>
  <c r="T530" i="25"/>
  <c r="W530" i="25"/>
  <c r="X530" i="25"/>
  <c r="AA530" i="25"/>
  <c r="AB530" i="25"/>
  <c r="AE530" i="25"/>
  <c r="AF530" i="25"/>
  <c r="AI530" i="25"/>
  <c r="BP530" i="25" s="1"/>
  <c r="AJ530" i="25"/>
  <c r="AM530" i="25"/>
  <c r="AN530" i="25"/>
  <c r="AQ530" i="25"/>
  <c r="AR530" i="25"/>
  <c r="AU530" i="25"/>
  <c r="AV530" i="25"/>
  <c r="AY530" i="25"/>
  <c r="AZ530" i="25"/>
  <c r="BC530" i="25"/>
  <c r="BD530" i="25"/>
  <c r="S531" i="25"/>
  <c r="T531" i="25"/>
  <c r="W531" i="25"/>
  <c r="X531" i="25"/>
  <c r="AA531" i="25"/>
  <c r="AB531" i="25"/>
  <c r="AE531" i="25"/>
  <c r="AF531" i="25"/>
  <c r="AI531" i="25"/>
  <c r="AJ531" i="25"/>
  <c r="AM531" i="25"/>
  <c r="AN531" i="25"/>
  <c r="AQ531" i="25"/>
  <c r="AR531" i="25"/>
  <c r="AU531" i="25"/>
  <c r="AV531" i="25"/>
  <c r="AY531" i="25"/>
  <c r="AZ531" i="25"/>
  <c r="BC531" i="25"/>
  <c r="BD531" i="25"/>
  <c r="S532" i="25"/>
  <c r="T532" i="25"/>
  <c r="W532" i="25"/>
  <c r="X532" i="25"/>
  <c r="AA532" i="25"/>
  <c r="AB532" i="25"/>
  <c r="AE532" i="25"/>
  <c r="AF532" i="25"/>
  <c r="AI532" i="25"/>
  <c r="AJ532" i="25"/>
  <c r="AM532" i="25"/>
  <c r="AN532" i="25"/>
  <c r="AQ532" i="25"/>
  <c r="AR532" i="25"/>
  <c r="AU532" i="25"/>
  <c r="AV532" i="25"/>
  <c r="AY532" i="25"/>
  <c r="AZ532" i="25"/>
  <c r="BC532" i="25"/>
  <c r="BD532" i="25"/>
  <c r="S533" i="25"/>
  <c r="T533" i="25"/>
  <c r="W533" i="25"/>
  <c r="X533" i="25"/>
  <c r="AA533" i="25"/>
  <c r="AB533" i="25"/>
  <c r="AE533" i="25"/>
  <c r="AF533" i="25"/>
  <c r="AI533" i="25"/>
  <c r="AJ533" i="25"/>
  <c r="AM533" i="25"/>
  <c r="AN533" i="25"/>
  <c r="AQ533" i="25"/>
  <c r="AR533" i="25"/>
  <c r="AU533" i="25"/>
  <c r="AV533" i="25"/>
  <c r="AY533" i="25"/>
  <c r="AZ533" i="25"/>
  <c r="BC533" i="25"/>
  <c r="BD533" i="25"/>
  <c r="S534" i="25"/>
  <c r="T534" i="25"/>
  <c r="W534" i="25"/>
  <c r="X534" i="25"/>
  <c r="AA534" i="25"/>
  <c r="AB534" i="25"/>
  <c r="AE534" i="25"/>
  <c r="AF534" i="25"/>
  <c r="AI534" i="25"/>
  <c r="AJ534" i="25"/>
  <c r="AM534" i="25"/>
  <c r="AN534" i="25"/>
  <c r="AQ534" i="25"/>
  <c r="AR534" i="25"/>
  <c r="AU534" i="25"/>
  <c r="AV534" i="25"/>
  <c r="AY534" i="25"/>
  <c r="AZ534" i="25"/>
  <c r="BC534" i="25"/>
  <c r="BD534" i="25"/>
  <c r="S535" i="25"/>
  <c r="T535" i="25"/>
  <c r="W535" i="25"/>
  <c r="X535" i="25"/>
  <c r="AA535" i="25"/>
  <c r="AB535" i="25"/>
  <c r="AE535" i="25"/>
  <c r="AF535" i="25"/>
  <c r="AI535" i="25"/>
  <c r="AJ535" i="25"/>
  <c r="AM535" i="25"/>
  <c r="AN535" i="25"/>
  <c r="AQ535" i="25"/>
  <c r="AR535" i="25"/>
  <c r="AU535" i="25"/>
  <c r="AV535" i="25"/>
  <c r="AY535" i="25"/>
  <c r="AZ535" i="25"/>
  <c r="BC535" i="25"/>
  <c r="BD535" i="25"/>
  <c r="S536" i="25"/>
  <c r="T536" i="25"/>
  <c r="W536" i="25"/>
  <c r="X536" i="25"/>
  <c r="AA536" i="25"/>
  <c r="AB536" i="25"/>
  <c r="AE536" i="25"/>
  <c r="AF536" i="25"/>
  <c r="AI536" i="25"/>
  <c r="AJ536" i="25"/>
  <c r="AM536" i="25"/>
  <c r="AN536" i="25"/>
  <c r="AQ536" i="25"/>
  <c r="AR536" i="25"/>
  <c r="AU536" i="25"/>
  <c r="AV536" i="25"/>
  <c r="AY536" i="25"/>
  <c r="AZ536" i="25"/>
  <c r="BC536" i="25"/>
  <c r="BD536" i="25"/>
  <c r="S537" i="25"/>
  <c r="T537" i="25"/>
  <c r="W537" i="25"/>
  <c r="X537" i="25"/>
  <c r="AA537" i="25"/>
  <c r="AB537" i="25"/>
  <c r="AE537" i="25"/>
  <c r="AF537" i="25"/>
  <c r="AI537" i="25"/>
  <c r="AJ537" i="25"/>
  <c r="AM537" i="25"/>
  <c r="AN537" i="25"/>
  <c r="AQ537" i="25"/>
  <c r="AR537" i="25"/>
  <c r="AU537" i="25"/>
  <c r="AV537" i="25"/>
  <c r="AY537" i="25"/>
  <c r="AZ537" i="25"/>
  <c r="BC537" i="25"/>
  <c r="BD537" i="25"/>
  <c r="S538" i="25"/>
  <c r="T538" i="25"/>
  <c r="W538" i="25"/>
  <c r="X538" i="25"/>
  <c r="AA538" i="25"/>
  <c r="AB538" i="25"/>
  <c r="AE538" i="25"/>
  <c r="AF538" i="25"/>
  <c r="AI538" i="25"/>
  <c r="AJ538" i="25"/>
  <c r="AM538" i="25"/>
  <c r="AN538" i="25"/>
  <c r="AQ538" i="25"/>
  <c r="AR538" i="25"/>
  <c r="AU538" i="25"/>
  <c r="AV538" i="25"/>
  <c r="AY538" i="25"/>
  <c r="AZ538" i="25"/>
  <c r="BC538" i="25"/>
  <c r="BD538" i="25"/>
  <c r="S539" i="25"/>
  <c r="T539" i="25"/>
  <c r="W539" i="25"/>
  <c r="X539" i="25"/>
  <c r="AA539" i="25"/>
  <c r="AB539" i="25"/>
  <c r="AE539" i="25"/>
  <c r="AF539" i="25"/>
  <c r="AI539" i="25"/>
  <c r="AJ539" i="25"/>
  <c r="AM539" i="25"/>
  <c r="AN539" i="25"/>
  <c r="AQ539" i="25"/>
  <c r="AR539" i="25"/>
  <c r="AU539" i="25"/>
  <c r="AV539" i="25"/>
  <c r="AY539" i="25"/>
  <c r="AZ539" i="25"/>
  <c r="BC539" i="25"/>
  <c r="BD539" i="25"/>
  <c r="S540" i="25"/>
  <c r="T540" i="25"/>
  <c r="W540" i="25"/>
  <c r="X540" i="25"/>
  <c r="AA540" i="25"/>
  <c r="AB540" i="25"/>
  <c r="AE540" i="25"/>
  <c r="AF540" i="25"/>
  <c r="AI540" i="25"/>
  <c r="AJ540" i="25"/>
  <c r="AM540" i="25"/>
  <c r="AN540" i="25"/>
  <c r="AQ540" i="25"/>
  <c r="AR540" i="25"/>
  <c r="AU540" i="25"/>
  <c r="AV540" i="25"/>
  <c r="AY540" i="25"/>
  <c r="AZ540" i="25"/>
  <c r="BC540" i="25"/>
  <c r="BD540" i="25"/>
  <c r="S541" i="25"/>
  <c r="T541" i="25"/>
  <c r="W541" i="25"/>
  <c r="X541" i="25"/>
  <c r="AA541" i="25"/>
  <c r="AB541" i="25"/>
  <c r="AE541" i="25"/>
  <c r="AF541" i="25"/>
  <c r="AI541" i="25"/>
  <c r="AJ541" i="25"/>
  <c r="AM541" i="25"/>
  <c r="AN541" i="25"/>
  <c r="AQ541" i="25"/>
  <c r="AR541" i="25"/>
  <c r="AU541" i="25"/>
  <c r="AV541" i="25"/>
  <c r="AY541" i="25"/>
  <c r="AZ541" i="25"/>
  <c r="BC541" i="25"/>
  <c r="BD541" i="25"/>
  <c r="S542" i="25"/>
  <c r="T542" i="25"/>
  <c r="W542" i="25"/>
  <c r="X542" i="25"/>
  <c r="AA542" i="25"/>
  <c r="AB542" i="25"/>
  <c r="AE542" i="25"/>
  <c r="AF542" i="25"/>
  <c r="AI542" i="25"/>
  <c r="AJ542" i="25"/>
  <c r="AM542" i="25"/>
  <c r="AN542" i="25"/>
  <c r="AQ542" i="25"/>
  <c r="AR542" i="25"/>
  <c r="AU542" i="25"/>
  <c r="AV542" i="25"/>
  <c r="AY542" i="25"/>
  <c r="AZ542" i="25"/>
  <c r="BC542" i="25"/>
  <c r="BD542" i="25"/>
  <c r="S543" i="25"/>
  <c r="T543" i="25"/>
  <c r="W543" i="25"/>
  <c r="X543" i="25"/>
  <c r="AA543" i="25"/>
  <c r="AB543" i="25"/>
  <c r="AE543" i="25"/>
  <c r="AF543" i="25"/>
  <c r="AI543" i="25"/>
  <c r="AJ543" i="25"/>
  <c r="AM543" i="25"/>
  <c r="AN543" i="25"/>
  <c r="AQ543" i="25"/>
  <c r="AR543" i="25"/>
  <c r="AU543" i="25"/>
  <c r="AV543" i="25"/>
  <c r="AY543" i="25"/>
  <c r="AZ543" i="25"/>
  <c r="BC543" i="25"/>
  <c r="BD543" i="25"/>
  <c r="S544" i="25"/>
  <c r="T544" i="25"/>
  <c r="W544" i="25"/>
  <c r="X544" i="25"/>
  <c r="AA544" i="25"/>
  <c r="AB544" i="25"/>
  <c r="AE544" i="25"/>
  <c r="AF544" i="25"/>
  <c r="AI544" i="25"/>
  <c r="AJ544" i="25"/>
  <c r="AM544" i="25"/>
  <c r="AN544" i="25"/>
  <c r="AQ544" i="25"/>
  <c r="AR544" i="25"/>
  <c r="AU544" i="25"/>
  <c r="AV544" i="25"/>
  <c r="AY544" i="25"/>
  <c r="AZ544" i="25"/>
  <c r="BC544" i="25"/>
  <c r="BD544" i="25"/>
  <c r="S545" i="25"/>
  <c r="T545" i="25"/>
  <c r="W545" i="25"/>
  <c r="X545" i="25"/>
  <c r="AA545" i="25"/>
  <c r="AB545" i="25"/>
  <c r="AE545" i="25"/>
  <c r="AF545" i="25"/>
  <c r="AI545" i="25"/>
  <c r="AJ545" i="25"/>
  <c r="AM545" i="25"/>
  <c r="AN545" i="25"/>
  <c r="AQ545" i="25"/>
  <c r="AR545" i="25"/>
  <c r="AU545" i="25"/>
  <c r="AV545" i="25"/>
  <c r="AY545" i="25"/>
  <c r="AZ545" i="25"/>
  <c r="BC545" i="25"/>
  <c r="BD545" i="25"/>
  <c r="S546" i="25"/>
  <c r="T546" i="25"/>
  <c r="W546" i="25"/>
  <c r="X546" i="25"/>
  <c r="AA546" i="25"/>
  <c r="AB546" i="25"/>
  <c r="AE546" i="25"/>
  <c r="AF546" i="25"/>
  <c r="AI546" i="25"/>
  <c r="AJ546" i="25"/>
  <c r="AM546" i="25"/>
  <c r="AN546" i="25"/>
  <c r="AQ546" i="25"/>
  <c r="AR546" i="25"/>
  <c r="AU546" i="25"/>
  <c r="AV546" i="25"/>
  <c r="AY546" i="25"/>
  <c r="AZ546" i="25"/>
  <c r="BC546" i="25"/>
  <c r="BD546" i="25"/>
  <c r="S547" i="25"/>
  <c r="T547" i="25"/>
  <c r="W547" i="25"/>
  <c r="X547" i="25"/>
  <c r="AA547" i="25"/>
  <c r="AB547" i="25"/>
  <c r="AE547" i="25"/>
  <c r="AF547" i="25"/>
  <c r="AI547" i="25"/>
  <c r="AJ547" i="25"/>
  <c r="AM547" i="25"/>
  <c r="AN547" i="25"/>
  <c r="AQ547" i="25"/>
  <c r="AR547" i="25"/>
  <c r="AU547" i="25"/>
  <c r="AV547" i="25"/>
  <c r="AY547" i="25"/>
  <c r="AZ547" i="25"/>
  <c r="BC547" i="25"/>
  <c r="BD547" i="25"/>
  <c r="S548" i="25"/>
  <c r="T548" i="25"/>
  <c r="W548" i="25"/>
  <c r="X548" i="25"/>
  <c r="AA548" i="25"/>
  <c r="AB548" i="25"/>
  <c r="AE548" i="25"/>
  <c r="AF548" i="25"/>
  <c r="AI548" i="25"/>
  <c r="AJ548" i="25"/>
  <c r="AM548" i="25"/>
  <c r="AN548" i="25"/>
  <c r="AQ548" i="25"/>
  <c r="AR548" i="25"/>
  <c r="AU548" i="25"/>
  <c r="AV548" i="25"/>
  <c r="AY548" i="25"/>
  <c r="AZ548" i="25"/>
  <c r="BC548" i="25"/>
  <c r="BD548" i="25"/>
  <c r="S549" i="25"/>
  <c r="T549" i="25"/>
  <c r="W549" i="25"/>
  <c r="X549" i="25"/>
  <c r="AA549" i="25"/>
  <c r="AB549" i="25"/>
  <c r="AE549" i="25"/>
  <c r="AF549" i="25"/>
  <c r="AI549" i="25"/>
  <c r="AJ549" i="25"/>
  <c r="AM549" i="25"/>
  <c r="AN549" i="25"/>
  <c r="AQ549" i="25"/>
  <c r="AR549" i="25"/>
  <c r="AU549" i="25"/>
  <c r="AV549" i="25"/>
  <c r="AY549" i="25"/>
  <c r="AZ549" i="25"/>
  <c r="BC549" i="25"/>
  <c r="BD549" i="25"/>
  <c r="S550" i="25"/>
  <c r="T550" i="25"/>
  <c r="W550" i="25"/>
  <c r="X550" i="25"/>
  <c r="AA550" i="25"/>
  <c r="AB550" i="25"/>
  <c r="AE550" i="25"/>
  <c r="AF550" i="25"/>
  <c r="AI550" i="25"/>
  <c r="AJ550" i="25"/>
  <c r="AM550" i="25"/>
  <c r="AN550" i="25"/>
  <c r="AQ550" i="25"/>
  <c r="AR550" i="25"/>
  <c r="AU550" i="25"/>
  <c r="AV550" i="25"/>
  <c r="AY550" i="25"/>
  <c r="AZ550" i="25"/>
  <c r="BC550" i="25"/>
  <c r="BD550" i="25"/>
  <c r="S551" i="25"/>
  <c r="T551" i="25"/>
  <c r="W551" i="25"/>
  <c r="X551" i="25"/>
  <c r="AA551" i="25"/>
  <c r="AB551" i="25"/>
  <c r="AE551" i="25"/>
  <c r="AF551" i="25"/>
  <c r="AI551" i="25"/>
  <c r="AJ551" i="25"/>
  <c r="AM551" i="25"/>
  <c r="AN551" i="25"/>
  <c r="AQ551" i="25"/>
  <c r="AR551" i="25"/>
  <c r="AU551" i="25"/>
  <c r="AV551" i="25"/>
  <c r="AY551" i="25"/>
  <c r="AZ551" i="25"/>
  <c r="BC551" i="25"/>
  <c r="BD551" i="25"/>
  <c r="S552" i="25"/>
  <c r="T552" i="25"/>
  <c r="W552" i="25"/>
  <c r="X552" i="25"/>
  <c r="AA552" i="25"/>
  <c r="AB552" i="25"/>
  <c r="AE552" i="25"/>
  <c r="AF552" i="25"/>
  <c r="AI552" i="25"/>
  <c r="AJ552" i="25"/>
  <c r="AM552" i="25"/>
  <c r="AN552" i="25"/>
  <c r="AQ552" i="25"/>
  <c r="AR552" i="25"/>
  <c r="AU552" i="25"/>
  <c r="AV552" i="25"/>
  <c r="AY552" i="25"/>
  <c r="AZ552" i="25"/>
  <c r="BC552" i="25"/>
  <c r="BD552" i="25"/>
  <c r="S553" i="25"/>
  <c r="T553" i="25"/>
  <c r="W553" i="25"/>
  <c r="X553" i="25"/>
  <c r="AA553" i="25"/>
  <c r="AB553" i="25"/>
  <c r="AE553" i="25"/>
  <c r="AF553" i="25"/>
  <c r="AI553" i="25"/>
  <c r="AJ553" i="25"/>
  <c r="AM553" i="25"/>
  <c r="AN553" i="25"/>
  <c r="AQ553" i="25"/>
  <c r="AR553" i="25"/>
  <c r="AU553" i="25"/>
  <c r="AV553" i="25"/>
  <c r="AY553" i="25"/>
  <c r="AZ553" i="25"/>
  <c r="BC553" i="25"/>
  <c r="BD553" i="25"/>
  <c r="S554" i="25"/>
  <c r="T554" i="25"/>
  <c r="W554" i="25"/>
  <c r="X554" i="25"/>
  <c r="AA554" i="25"/>
  <c r="AB554" i="25"/>
  <c r="AE554" i="25"/>
  <c r="AF554" i="25"/>
  <c r="AI554" i="25"/>
  <c r="AJ554" i="25"/>
  <c r="AM554" i="25"/>
  <c r="AN554" i="25"/>
  <c r="AQ554" i="25"/>
  <c r="AR554" i="25"/>
  <c r="AU554" i="25"/>
  <c r="AV554" i="25"/>
  <c r="AY554" i="25"/>
  <c r="AZ554" i="25"/>
  <c r="BC554" i="25"/>
  <c r="BD554" i="25"/>
  <c r="S555" i="25"/>
  <c r="T555" i="25"/>
  <c r="W555" i="25"/>
  <c r="X555" i="25"/>
  <c r="AA555" i="25"/>
  <c r="AB555" i="25"/>
  <c r="AE555" i="25"/>
  <c r="AF555" i="25"/>
  <c r="AI555" i="25"/>
  <c r="AJ555" i="25"/>
  <c r="AM555" i="25"/>
  <c r="AN555" i="25"/>
  <c r="AQ555" i="25"/>
  <c r="AR555" i="25"/>
  <c r="AU555" i="25"/>
  <c r="AV555" i="25"/>
  <c r="AY555" i="25"/>
  <c r="AZ555" i="25"/>
  <c r="BC555" i="25"/>
  <c r="BD555" i="25"/>
  <c r="S556" i="25"/>
  <c r="T556" i="25"/>
  <c r="W556" i="25"/>
  <c r="X556" i="25"/>
  <c r="AA556" i="25"/>
  <c r="AB556" i="25"/>
  <c r="AE556" i="25"/>
  <c r="AF556" i="25"/>
  <c r="AI556" i="25"/>
  <c r="AJ556" i="25"/>
  <c r="AM556" i="25"/>
  <c r="AN556" i="25"/>
  <c r="AQ556" i="25"/>
  <c r="AR556" i="25"/>
  <c r="AU556" i="25"/>
  <c r="AV556" i="25"/>
  <c r="AY556" i="25"/>
  <c r="AZ556" i="25"/>
  <c r="BC556" i="25"/>
  <c r="BD556" i="25"/>
  <c r="S557" i="25"/>
  <c r="T557" i="25"/>
  <c r="W557" i="25"/>
  <c r="X557" i="25"/>
  <c r="AA557" i="25"/>
  <c r="AB557" i="25"/>
  <c r="AE557" i="25"/>
  <c r="AF557" i="25"/>
  <c r="AI557" i="25"/>
  <c r="AJ557" i="25"/>
  <c r="AM557" i="25"/>
  <c r="AN557" i="25"/>
  <c r="AQ557" i="25"/>
  <c r="AR557" i="25"/>
  <c r="AU557" i="25"/>
  <c r="AV557" i="25"/>
  <c r="AY557" i="25"/>
  <c r="AZ557" i="25"/>
  <c r="BC557" i="25"/>
  <c r="BD557" i="25"/>
  <c r="S558" i="25"/>
  <c r="T558" i="25"/>
  <c r="W558" i="25"/>
  <c r="X558" i="25"/>
  <c r="AA558" i="25"/>
  <c r="AB558" i="25"/>
  <c r="AE558" i="25"/>
  <c r="AF558" i="25"/>
  <c r="AI558" i="25"/>
  <c r="AJ558" i="25"/>
  <c r="AM558" i="25"/>
  <c r="AN558" i="25"/>
  <c r="AQ558" i="25"/>
  <c r="AR558" i="25"/>
  <c r="AU558" i="25"/>
  <c r="AV558" i="25"/>
  <c r="AY558" i="25"/>
  <c r="AZ558" i="25"/>
  <c r="BC558" i="25"/>
  <c r="BD558" i="25"/>
  <c r="S559" i="25"/>
  <c r="T559" i="25"/>
  <c r="W559" i="25"/>
  <c r="X559" i="25"/>
  <c r="AA559" i="25"/>
  <c r="AB559" i="25"/>
  <c r="AE559" i="25"/>
  <c r="AF559" i="25"/>
  <c r="AI559" i="25"/>
  <c r="AJ559" i="25"/>
  <c r="AM559" i="25"/>
  <c r="AN559" i="25"/>
  <c r="AQ559" i="25"/>
  <c r="AR559" i="25"/>
  <c r="AU559" i="25"/>
  <c r="AV559" i="25"/>
  <c r="AY559" i="25"/>
  <c r="AZ559" i="25"/>
  <c r="BC559" i="25"/>
  <c r="BD559" i="25"/>
  <c r="S560" i="25"/>
  <c r="T560" i="25"/>
  <c r="W560" i="25"/>
  <c r="X560" i="25"/>
  <c r="AA560" i="25"/>
  <c r="AB560" i="25"/>
  <c r="AE560" i="25"/>
  <c r="AF560" i="25"/>
  <c r="AI560" i="25"/>
  <c r="AJ560" i="25"/>
  <c r="AM560" i="25"/>
  <c r="AN560" i="25"/>
  <c r="AQ560" i="25"/>
  <c r="AR560" i="25"/>
  <c r="AU560" i="25"/>
  <c r="AV560" i="25"/>
  <c r="AY560" i="25"/>
  <c r="AZ560" i="25"/>
  <c r="BC560" i="25"/>
  <c r="BD560" i="25"/>
  <c r="S561" i="25"/>
  <c r="T561" i="25"/>
  <c r="W561" i="25"/>
  <c r="X561" i="25"/>
  <c r="AA561" i="25"/>
  <c r="AB561" i="25"/>
  <c r="AE561" i="25"/>
  <c r="AF561" i="25"/>
  <c r="AI561" i="25"/>
  <c r="AJ561" i="25"/>
  <c r="AM561" i="25"/>
  <c r="AN561" i="25"/>
  <c r="AQ561" i="25"/>
  <c r="AR561" i="25"/>
  <c r="AU561" i="25"/>
  <c r="AV561" i="25"/>
  <c r="AY561" i="25"/>
  <c r="AZ561" i="25"/>
  <c r="BC561" i="25"/>
  <c r="BD561" i="25"/>
  <c r="S562" i="25"/>
  <c r="T562" i="25"/>
  <c r="W562" i="25"/>
  <c r="X562" i="25"/>
  <c r="AA562" i="25"/>
  <c r="AB562" i="25"/>
  <c r="AE562" i="25"/>
  <c r="AF562" i="25"/>
  <c r="AI562" i="25"/>
  <c r="AJ562" i="25"/>
  <c r="AM562" i="25"/>
  <c r="AN562" i="25"/>
  <c r="AQ562" i="25"/>
  <c r="AR562" i="25"/>
  <c r="AU562" i="25"/>
  <c r="AV562" i="25"/>
  <c r="AY562" i="25"/>
  <c r="AZ562" i="25"/>
  <c r="BC562" i="25"/>
  <c r="BD562" i="25"/>
  <c r="S563" i="25"/>
  <c r="T563" i="25"/>
  <c r="W563" i="25"/>
  <c r="X563" i="25"/>
  <c r="AA563" i="25"/>
  <c r="AB563" i="25"/>
  <c r="AE563" i="25"/>
  <c r="AF563" i="25"/>
  <c r="AI563" i="25"/>
  <c r="AJ563" i="25"/>
  <c r="AM563" i="25"/>
  <c r="AN563" i="25"/>
  <c r="AQ563" i="25"/>
  <c r="AR563" i="25"/>
  <c r="AU563" i="25"/>
  <c r="AV563" i="25"/>
  <c r="AY563" i="25"/>
  <c r="AZ563" i="25"/>
  <c r="BC563" i="25"/>
  <c r="BD563" i="25"/>
  <c r="S564" i="25"/>
  <c r="T564" i="25"/>
  <c r="W564" i="25"/>
  <c r="X564" i="25"/>
  <c r="AA564" i="25"/>
  <c r="AB564" i="25"/>
  <c r="AE564" i="25"/>
  <c r="AF564" i="25"/>
  <c r="AI564" i="25"/>
  <c r="AJ564" i="25"/>
  <c r="AM564" i="25"/>
  <c r="AN564" i="25"/>
  <c r="AQ564" i="25"/>
  <c r="AR564" i="25"/>
  <c r="AU564" i="25"/>
  <c r="AV564" i="25"/>
  <c r="AY564" i="25"/>
  <c r="AZ564" i="25"/>
  <c r="BC564" i="25"/>
  <c r="BD564" i="25"/>
  <c r="S565" i="25"/>
  <c r="T565" i="25"/>
  <c r="W565" i="25"/>
  <c r="X565" i="25"/>
  <c r="AA565" i="25"/>
  <c r="AB565" i="25"/>
  <c r="AE565" i="25"/>
  <c r="AF565" i="25"/>
  <c r="AI565" i="25"/>
  <c r="AJ565" i="25"/>
  <c r="AM565" i="25"/>
  <c r="AN565" i="25"/>
  <c r="AQ565" i="25"/>
  <c r="AR565" i="25"/>
  <c r="AU565" i="25"/>
  <c r="AV565" i="25"/>
  <c r="AY565" i="25"/>
  <c r="AZ565" i="25"/>
  <c r="BC565" i="25"/>
  <c r="BD565" i="25"/>
  <c r="S566" i="25"/>
  <c r="T566" i="25"/>
  <c r="W566" i="25"/>
  <c r="X566" i="25"/>
  <c r="AA566" i="25"/>
  <c r="AB566" i="25"/>
  <c r="AE566" i="25"/>
  <c r="AF566" i="25"/>
  <c r="AI566" i="25"/>
  <c r="AJ566" i="25"/>
  <c r="AM566" i="25"/>
  <c r="AN566" i="25"/>
  <c r="AQ566" i="25"/>
  <c r="AR566" i="25"/>
  <c r="AU566" i="25"/>
  <c r="AV566" i="25"/>
  <c r="AY566" i="25"/>
  <c r="AZ566" i="25"/>
  <c r="BC566" i="25"/>
  <c r="BD566" i="25"/>
  <c r="S567" i="25"/>
  <c r="T567" i="25"/>
  <c r="W567" i="25"/>
  <c r="X567" i="25"/>
  <c r="AA567" i="25"/>
  <c r="AB567" i="25"/>
  <c r="AE567" i="25"/>
  <c r="AF567" i="25"/>
  <c r="AI567" i="25"/>
  <c r="AJ567" i="25"/>
  <c r="AM567" i="25"/>
  <c r="AN567" i="25"/>
  <c r="AQ567" i="25"/>
  <c r="AR567" i="25"/>
  <c r="AU567" i="25"/>
  <c r="AV567" i="25"/>
  <c r="AY567" i="25"/>
  <c r="AZ567" i="25"/>
  <c r="BC567" i="25"/>
  <c r="BD567" i="25"/>
  <c r="S568" i="25"/>
  <c r="T568" i="25"/>
  <c r="W568" i="25"/>
  <c r="X568" i="25"/>
  <c r="AA568" i="25"/>
  <c r="AB568" i="25"/>
  <c r="AE568" i="25"/>
  <c r="AF568" i="25"/>
  <c r="AI568" i="25"/>
  <c r="AJ568" i="25"/>
  <c r="AM568" i="25"/>
  <c r="AN568" i="25"/>
  <c r="AQ568" i="25"/>
  <c r="AR568" i="25"/>
  <c r="AU568" i="25"/>
  <c r="AV568" i="25"/>
  <c r="AY568" i="25"/>
  <c r="AZ568" i="25"/>
  <c r="BC568" i="25"/>
  <c r="BD568" i="25"/>
  <c r="S569" i="25"/>
  <c r="T569" i="25"/>
  <c r="W569" i="25"/>
  <c r="X569" i="25"/>
  <c r="AA569" i="25"/>
  <c r="AB569" i="25"/>
  <c r="AE569" i="25"/>
  <c r="AF569" i="25"/>
  <c r="AI569" i="25"/>
  <c r="AJ569" i="25"/>
  <c r="AM569" i="25"/>
  <c r="AN569" i="25"/>
  <c r="AQ569" i="25"/>
  <c r="AR569" i="25"/>
  <c r="AU569" i="25"/>
  <c r="AV569" i="25"/>
  <c r="AY569" i="25"/>
  <c r="AZ569" i="25"/>
  <c r="BC569" i="25"/>
  <c r="BD569" i="25"/>
  <c r="S570" i="25"/>
  <c r="T570" i="25"/>
  <c r="W570" i="25"/>
  <c r="X570" i="25"/>
  <c r="AA570" i="25"/>
  <c r="AB570" i="25"/>
  <c r="AE570" i="25"/>
  <c r="AF570" i="25"/>
  <c r="AI570" i="25"/>
  <c r="AJ570" i="25"/>
  <c r="AM570" i="25"/>
  <c r="AN570" i="25"/>
  <c r="AQ570" i="25"/>
  <c r="AR570" i="25"/>
  <c r="AU570" i="25"/>
  <c r="AV570" i="25"/>
  <c r="AY570" i="25"/>
  <c r="AZ570" i="25"/>
  <c r="BC570" i="25"/>
  <c r="BD570" i="25"/>
  <c r="S571" i="25"/>
  <c r="T571" i="25"/>
  <c r="W571" i="25"/>
  <c r="X571" i="25"/>
  <c r="AA571" i="25"/>
  <c r="AB571" i="25"/>
  <c r="AE571" i="25"/>
  <c r="AF571" i="25"/>
  <c r="AI571" i="25"/>
  <c r="AJ571" i="25"/>
  <c r="AM571" i="25"/>
  <c r="AN571" i="25"/>
  <c r="AQ571" i="25"/>
  <c r="AR571" i="25"/>
  <c r="AU571" i="25"/>
  <c r="AV571" i="25"/>
  <c r="AY571" i="25"/>
  <c r="AZ571" i="25"/>
  <c r="BC571" i="25"/>
  <c r="BD571" i="25"/>
  <c r="S572" i="25"/>
  <c r="T572" i="25"/>
  <c r="W572" i="25"/>
  <c r="X572" i="25"/>
  <c r="AA572" i="25"/>
  <c r="AB572" i="25"/>
  <c r="AE572" i="25"/>
  <c r="AF572" i="25"/>
  <c r="AI572" i="25"/>
  <c r="AJ572" i="25"/>
  <c r="AM572" i="25"/>
  <c r="AN572" i="25"/>
  <c r="AQ572" i="25"/>
  <c r="AR572" i="25"/>
  <c r="AU572" i="25"/>
  <c r="AV572" i="25"/>
  <c r="AY572" i="25"/>
  <c r="AZ572" i="25"/>
  <c r="BC572" i="25"/>
  <c r="BD572" i="25"/>
  <c r="S573" i="25"/>
  <c r="T573" i="25"/>
  <c r="W573" i="25"/>
  <c r="X573" i="25"/>
  <c r="AA573" i="25"/>
  <c r="AB573" i="25"/>
  <c r="AE573" i="25"/>
  <c r="AF573" i="25"/>
  <c r="AI573" i="25"/>
  <c r="AJ573" i="25"/>
  <c r="AM573" i="25"/>
  <c r="AN573" i="25"/>
  <c r="AQ573" i="25"/>
  <c r="AR573" i="25"/>
  <c r="AU573" i="25"/>
  <c r="AV573" i="25"/>
  <c r="AY573" i="25"/>
  <c r="AZ573" i="25"/>
  <c r="BC573" i="25"/>
  <c r="BD573" i="25"/>
  <c r="S574" i="25"/>
  <c r="T574" i="25"/>
  <c r="W574" i="25"/>
  <c r="X574" i="25"/>
  <c r="AA574" i="25"/>
  <c r="AB574" i="25"/>
  <c r="AE574" i="25"/>
  <c r="AF574" i="25"/>
  <c r="AI574" i="25"/>
  <c r="AJ574" i="25"/>
  <c r="AM574" i="25"/>
  <c r="AN574" i="25"/>
  <c r="AQ574" i="25"/>
  <c r="AR574" i="25"/>
  <c r="AU574" i="25"/>
  <c r="AV574" i="25"/>
  <c r="AY574" i="25"/>
  <c r="AZ574" i="25"/>
  <c r="BC574" i="25"/>
  <c r="BD574" i="25"/>
  <c r="S575" i="25"/>
  <c r="T575" i="25"/>
  <c r="W575" i="25"/>
  <c r="X575" i="25"/>
  <c r="AA575" i="25"/>
  <c r="AB575" i="25"/>
  <c r="AE575" i="25"/>
  <c r="AF575" i="25"/>
  <c r="AI575" i="25"/>
  <c r="AJ575" i="25"/>
  <c r="AM575" i="25"/>
  <c r="AN575" i="25"/>
  <c r="AQ575" i="25"/>
  <c r="AR575" i="25"/>
  <c r="AU575" i="25"/>
  <c r="AV575" i="25"/>
  <c r="AY575" i="25"/>
  <c r="AZ575" i="25"/>
  <c r="BC575" i="25"/>
  <c r="BD575" i="25"/>
  <c r="S576" i="25"/>
  <c r="T576" i="25"/>
  <c r="W576" i="25"/>
  <c r="X576" i="25"/>
  <c r="AA576" i="25"/>
  <c r="AB576" i="25"/>
  <c r="AE576" i="25"/>
  <c r="AF576" i="25"/>
  <c r="AI576" i="25"/>
  <c r="AJ576" i="25"/>
  <c r="AM576" i="25"/>
  <c r="AN576" i="25"/>
  <c r="AQ576" i="25"/>
  <c r="AR576" i="25"/>
  <c r="AU576" i="25"/>
  <c r="AV576" i="25"/>
  <c r="AY576" i="25"/>
  <c r="AZ576" i="25"/>
  <c r="BC576" i="25"/>
  <c r="BD576" i="25"/>
  <c r="S577" i="25"/>
  <c r="T577" i="25"/>
  <c r="W577" i="25"/>
  <c r="X577" i="25"/>
  <c r="AA577" i="25"/>
  <c r="AB577" i="25"/>
  <c r="AE577" i="25"/>
  <c r="AF577" i="25"/>
  <c r="AI577" i="25"/>
  <c r="AJ577" i="25"/>
  <c r="AM577" i="25"/>
  <c r="AN577" i="25"/>
  <c r="AQ577" i="25"/>
  <c r="AR577" i="25"/>
  <c r="AU577" i="25"/>
  <c r="AV577" i="25"/>
  <c r="AY577" i="25"/>
  <c r="AZ577" i="25"/>
  <c r="BC577" i="25"/>
  <c r="BD577" i="25"/>
  <c r="S578" i="25"/>
  <c r="T578" i="25"/>
  <c r="W578" i="25"/>
  <c r="X578" i="25"/>
  <c r="AA578" i="25"/>
  <c r="AB578" i="25"/>
  <c r="AE578" i="25"/>
  <c r="AF578" i="25"/>
  <c r="AI578" i="25"/>
  <c r="AJ578" i="25"/>
  <c r="AM578" i="25"/>
  <c r="AN578" i="25"/>
  <c r="AQ578" i="25"/>
  <c r="AR578" i="25"/>
  <c r="AU578" i="25"/>
  <c r="AV578" i="25"/>
  <c r="AY578" i="25"/>
  <c r="AZ578" i="25"/>
  <c r="BC578" i="25"/>
  <c r="BD578" i="25"/>
  <c r="S579" i="25"/>
  <c r="T579" i="25"/>
  <c r="W579" i="25"/>
  <c r="X579" i="25"/>
  <c r="AA579" i="25"/>
  <c r="AB579" i="25"/>
  <c r="AE579" i="25"/>
  <c r="AF579" i="25"/>
  <c r="AI579" i="25"/>
  <c r="AJ579" i="25"/>
  <c r="AM579" i="25"/>
  <c r="AN579" i="25"/>
  <c r="AQ579" i="25"/>
  <c r="AR579" i="25"/>
  <c r="AU579" i="25"/>
  <c r="AV579" i="25"/>
  <c r="AY579" i="25"/>
  <c r="AZ579" i="25"/>
  <c r="BC579" i="25"/>
  <c r="BD579" i="25"/>
  <c r="S580" i="25"/>
  <c r="T580" i="25"/>
  <c r="W580" i="25"/>
  <c r="X580" i="25"/>
  <c r="AA580" i="25"/>
  <c r="AB580" i="25"/>
  <c r="AE580" i="25"/>
  <c r="AF580" i="25"/>
  <c r="AI580" i="25"/>
  <c r="AJ580" i="25"/>
  <c r="AM580" i="25"/>
  <c r="AN580" i="25"/>
  <c r="AQ580" i="25"/>
  <c r="AR580" i="25"/>
  <c r="AU580" i="25"/>
  <c r="AV580" i="25"/>
  <c r="AY580" i="25"/>
  <c r="AZ580" i="25"/>
  <c r="BC580" i="25"/>
  <c r="BD580" i="25"/>
  <c r="S581" i="25"/>
  <c r="T581" i="25"/>
  <c r="W581" i="25"/>
  <c r="X581" i="25"/>
  <c r="AA581" i="25"/>
  <c r="AB581" i="25"/>
  <c r="AE581" i="25"/>
  <c r="AF581" i="25"/>
  <c r="AI581" i="25"/>
  <c r="AJ581" i="25"/>
  <c r="AM581" i="25"/>
  <c r="AN581" i="25"/>
  <c r="AQ581" i="25"/>
  <c r="AR581" i="25"/>
  <c r="AU581" i="25"/>
  <c r="AV581" i="25"/>
  <c r="AY581" i="25"/>
  <c r="AZ581" i="25"/>
  <c r="BC581" i="25"/>
  <c r="BD581" i="25"/>
  <c r="S582" i="25"/>
  <c r="T582" i="25"/>
  <c r="W582" i="25"/>
  <c r="X582" i="25"/>
  <c r="AA582" i="25"/>
  <c r="AB582" i="25"/>
  <c r="AE582" i="25"/>
  <c r="AF582" i="25"/>
  <c r="AI582" i="25"/>
  <c r="AJ582" i="25"/>
  <c r="AM582" i="25"/>
  <c r="AN582" i="25"/>
  <c r="AQ582" i="25"/>
  <c r="AR582" i="25"/>
  <c r="AU582" i="25"/>
  <c r="AV582" i="25"/>
  <c r="AY582" i="25"/>
  <c r="AZ582" i="25"/>
  <c r="BC582" i="25"/>
  <c r="BD582" i="25"/>
  <c r="S583" i="25"/>
  <c r="T583" i="25"/>
  <c r="W583" i="25"/>
  <c r="X583" i="25"/>
  <c r="AA583" i="25"/>
  <c r="AB583" i="25"/>
  <c r="AE583" i="25"/>
  <c r="AF583" i="25"/>
  <c r="AI583" i="25"/>
  <c r="AJ583" i="25"/>
  <c r="AM583" i="25"/>
  <c r="AN583" i="25"/>
  <c r="AQ583" i="25"/>
  <c r="AR583" i="25"/>
  <c r="AU583" i="25"/>
  <c r="AV583" i="25"/>
  <c r="AY583" i="25"/>
  <c r="AZ583" i="25"/>
  <c r="BC583" i="25"/>
  <c r="BD583" i="25"/>
  <c r="S584" i="25"/>
  <c r="T584" i="25"/>
  <c r="W584" i="25"/>
  <c r="X584" i="25"/>
  <c r="AA584" i="25"/>
  <c r="AB584" i="25"/>
  <c r="AE584" i="25"/>
  <c r="AF584" i="25"/>
  <c r="AI584" i="25"/>
  <c r="AJ584" i="25"/>
  <c r="AM584" i="25"/>
  <c r="AN584" i="25"/>
  <c r="AQ584" i="25"/>
  <c r="AR584" i="25"/>
  <c r="AU584" i="25"/>
  <c r="AV584" i="25"/>
  <c r="AY584" i="25"/>
  <c r="AZ584" i="25"/>
  <c r="BC584" i="25"/>
  <c r="BD584" i="25"/>
  <c r="S585" i="25"/>
  <c r="T585" i="25"/>
  <c r="W585" i="25"/>
  <c r="X585" i="25"/>
  <c r="AA585" i="25"/>
  <c r="AB585" i="25"/>
  <c r="AE585" i="25"/>
  <c r="AF585" i="25"/>
  <c r="AI585" i="25"/>
  <c r="AJ585" i="25"/>
  <c r="AM585" i="25"/>
  <c r="AN585" i="25"/>
  <c r="AQ585" i="25"/>
  <c r="AR585" i="25"/>
  <c r="AU585" i="25"/>
  <c r="AV585" i="25"/>
  <c r="AY585" i="25"/>
  <c r="AZ585" i="25"/>
  <c r="BC585" i="25"/>
  <c r="BD585" i="25"/>
  <c r="S586" i="25"/>
  <c r="T586" i="25"/>
  <c r="W586" i="25"/>
  <c r="X586" i="25"/>
  <c r="AA586" i="25"/>
  <c r="AB586" i="25"/>
  <c r="AE586" i="25"/>
  <c r="AF586" i="25"/>
  <c r="AI586" i="25"/>
  <c r="AJ586" i="25"/>
  <c r="AM586" i="25"/>
  <c r="AN586" i="25"/>
  <c r="AQ586" i="25"/>
  <c r="AR586" i="25"/>
  <c r="AU586" i="25"/>
  <c r="AV586" i="25"/>
  <c r="AY586" i="25"/>
  <c r="AZ586" i="25"/>
  <c r="BC586" i="25"/>
  <c r="BD586" i="25"/>
  <c r="S587" i="25"/>
  <c r="T587" i="25"/>
  <c r="W587" i="25"/>
  <c r="X587" i="25"/>
  <c r="AA587" i="25"/>
  <c r="AB587" i="25"/>
  <c r="AE587" i="25"/>
  <c r="AF587" i="25"/>
  <c r="AI587" i="25"/>
  <c r="AJ587" i="25"/>
  <c r="AM587" i="25"/>
  <c r="AN587" i="25"/>
  <c r="AQ587" i="25"/>
  <c r="AR587" i="25"/>
  <c r="AU587" i="25"/>
  <c r="AV587" i="25"/>
  <c r="AY587" i="25"/>
  <c r="AZ587" i="25"/>
  <c r="BC587" i="25"/>
  <c r="BD587" i="25"/>
  <c r="S588" i="25"/>
  <c r="T588" i="25"/>
  <c r="W588" i="25"/>
  <c r="X588" i="25"/>
  <c r="AA588" i="25"/>
  <c r="AB588" i="25"/>
  <c r="AE588" i="25"/>
  <c r="AF588" i="25"/>
  <c r="AI588" i="25"/>
  <c r="AJ588" i="25"/>
  <c r="AM588" i="25"/>
  <c r="AN588" i="25"/>
  <c r="AQ588" i="25"/>
  <c r="AR588" i="25"/>
  <c r="AU588" i="25"/>
  <c r="AV588" i="25"/>
  <c r="AY588" i="25"/>
  <c r="AZ588" i="25"/>
  <c r="BC588" i="25"/>
  <c r="BD588" i="25"/>
  <c r="S589" i="25"/>
  <c r="T589" i="25"/>
  <c r="W589" i="25"/>
  <c r="X589" i="25"/>
  <c r="AA589" i="25"/>
  <c r="AB589" i="25"/>
  <c r="AE589" i="25"/>
  <c r="AF589" i="25"/>
  <c r="AI589" i="25"/>
  <c r="AJ589" i="25"/>
  <c r="AM589" i="25"/>
  <c r="AN589" i="25"/>
  <c r="AQ589" i="25"/>
  <c r="AR589" i="25"/>
  <c r="AU589" i="25"/>
  <c r="AV589" i="25"/>
  <c r="AY589" i="25"/>
  <c r="AZ589" i="25"/>
  <c r="BC589" i="25"/>
  <c r="BD589" i="25"/>
  <c r="S590" i="25"/>
  <c r="T590" i="25"/>
  <c r="W590" i="25"/>
  <c r="X590" i="25"/>
  <c r="AA590" i="25"/>
  <c r="AB590" i="25"/>
  <c r="AE590" i="25"/>
  <c r="AF590" i="25"/>
  <c r="AI590" i="25"/>
  <c r="AJ590" i="25"/>
  <c r="AM590" i="25"/>
  <c r="AN590" i="25"/>
  <c r="AQ590" i="25"/>
  <c r="AR590" i="25"/>
  <c r="AU590" i="25"/>
  <c r="AV590" i="25"/>
  <c r="AY590" i="25"/>
  <c r="AZ590" i="25"/>
  <c r="BC590" i="25"/>
  <c r="BD590" i="25"/>
  <c r="S591" i="25"/>
  <c r="T591" i="25"/>
  <c r="W591" i="25"/>
  <c r="X591" i="25"/>
  <c r="AA591" i="25"/>
  <c r="AB591" i="25"/>
  <c r="AE591" i="25"/>
  <c r="AF591" i="25"/>
  <c r="AI591" i="25"/>
  <c r="AJ591" i="25"/>
  <c r="AM591" i="25"/>
  <c r="AN591" i="25"/>
  <c r="AQ591" i="25"/>
  <c r="AR591" i="25"/>
  <c r="AU591" i="25"/>
  <c r="AV591" i="25"/>
  <c r="AY591" i="25"/>
  <c r="AZ591" i="25"/>
  <c r="BC591" i="25"/>
  <c r="BD591" i="25"/>
  <c r="S592" i="25"/>
  <c r="T592" i="25"/>
  <c r="W592" i="25"/>
  <c r="X592" i="25"/>
  <c r="AA592" i="25"/>
  <c r="AB592" i="25"/>
  <c r="AE592" i="25"/>
  <c r="AF592" i="25"/>
  <c r="AI592" i="25"/>
  <c r="AJ592" i="25"/>
  <c r="AM592" i="25"/>
  <c r="AN592" i="25"/>
  <c r="AQ592" i="25"/>
  <c r="AR592" i="25"/>
  <c r="AU592" i="25"/>
  <c r="AV592" i="25"/>
  <c r="AY592" i="25"/>
  <c r="AZ592" i="25"/>
  <c r="BC592" i="25"/>
  <c r="BD592" i="25"/>
  <c r="S593" i="25"/>
  <c r="T593" i="25"/>
  <c r="W593" i="25"/>
  <c r="X593" i="25"/>
  <c r="AA593" i="25"/>
  <c r="AB593" i="25"/>
  <c r="AE593" i="25"/>
  <c r="AF593" i="25"/>
  <c r="AI593" i="25"/>
  <c r="AJ593" i="25"/>
  <c r="AM593" i="25"/>
  <c r="AN593" i="25"/>
  <c r="AQ593" i="25"/>
  <c r="AR593" i="25"/>
  <c r="AU593" i="25"/>
  <c r="AV593" i="25"/>
  <c r="AY593" i="25"/>
  <c r="AZ593" i="25"/>
  <c r="BC593" i="25"/>
  <c r="BD593" i="25"/>
  <c r="S594" i="25"/>
  <c r="T594" i="25"/>
  <c r="W594" i="25"/>
  <c r="X594" i="25"/>
  <c r="AA594" i="25"/>
  <c r="AB594" i="25"/>
  <c r="AE594" i="25"/>
  <c r="AF594" i="25"/>
  <c r="AI594" i="25"/>
  <c r="AJ594" i="25"/>
  <c r="AM594" i="25"/>
  <c r="AN594" i="25"/>
  <c r="AQ594" i="25"/>
  <c r="AR594" i="25"/>
  <c r="AU594" i="25"/>
  <c r="AV594" i="25"/>
  <c r="AY594" i="25"/>
  <c r="AZ594" i="25"/>
  <c r="BC594" i="25"/>
  <c r="BD594" i="25"/>
  <c r="S595" i="25"/>
  <c r="T595" i="25"/>
  <c r="W595" i="25"/>
  <c r="X595" i="25"/>
  <c r="AA595" i="25"/>
  <c r="AB595" i="25"/>
  <c r="AE595" i="25"/>
  <c r="AF595" i="25"/>
  <c r="AI595" i="25"/>
  <c r="AJ595" i="25"/>
  <c r="AM595" i="25"/>
  <c r="AN595" i="25"/>
  <c r="AQ595" i="25"/>
  <c r="AR595" i="25"/>
  <c r="AU595" i="25"/>
  <c r="AV595" i="25"/>
  <c r="AY595" i="25"/>
  <c r="AZ595" i="25"/>
  <c r="BC595" i="25"/>
  <c r="BD595" i="25"/>
  <c r="S596" i="25"/>
  <c r="T596" i="25"/>
  <c r="W596" i="25"/>
  <c r="X596" i="25"/>
  <c r="AA596" i="25"/>
  <c r="AB596" i="25"/>
  <c r="AE596" i="25"/>
  <c r="AF596" i="25"/>
  <c r="AI596" i="25"/>
  <c r="AJ596" i="25"/>
  <c r="AM596" i="25"/>
  <c r="AN596" i="25"/>
  <c r="AQ596" i="25"/>
  <c r="AR596" i="25"/>
  <c r="AU596" i="25"/>
  <c r="AV596" i="25"/>
  <c r="AY596" i="25"/>
  <c r="AZ596" i="25"/>
  <c r="BC596" i="25"/>
  <c r="BD596" i="25"/>
  <c r="S597" i="25"/>
  <c r="T597" i="25"/>
  <c r="W597" i="25"/>
  <c r="X597" i="25"/>
  <c r="AA597" i="25"/>
  <c r="AB597" i="25"/>
  <c r="AE597" i="25"/>
  <c r="AF597" i="25"/>
  <c r="AI597" i="25"/>
  <c r="AJ597" i="25"/>
  <c r="AM597" i="25"/>
  <c r="AN597" i="25"/>
  <c r="AQ597" i="25"/>
  <c r="AR597" i="25"/>
  <c r="AU597" i="25"/>
  <c r="AV597" i="25"/>
  <c r="AY597" i="25"/>
  <c r="AZ597" i="25"/>
  <c r="BC597" i="25"/>
  <c r="BD597" i="25"/>
  <c r="S598" i="25"/>
  <c r="T598" i="25"/>
  <c r="W598" i="25"/>
  <c r="X598" i="25"/>
  <c r="AA598" i="25"/>
  <c r="AB598" i="25"/>
  <c r="AE598" i="25"/>
  <c r="AF598" i="25"/>
  <c r="AI598" i="25"/>
  <c r="AJ598" i="25"/>
  <c r="AM598" i="25"/>
  <c r="AN598" i="25"/>
  <c r="AQ598" i="25"/>
  <c r="AR598" i="25"/>
  <c r="AU598" i="25"/>
  <c r="AV598" i="25"/>
  <c r="AY598" i="25"/>
  <c r="AZ598" i="25"/>
  <c r="BC598" i="25"/>
  <c r="BD598" i="25"/>
  <c r="S599" i="25"/>
  <c r="T599" i="25"/>
  <c r="W599" i="25"/>
  <c r="X599" i="25"/>
  <c r="AA599" i="25"/>
  <c r="AB599" i="25"/>
  <c r="AE599" i="25"/>
  <c r="AF599" i="25"/>
  <c r="AI599" i="25"/>
  <c r="AJ599" i="25"/>
  <c r="AM599" i="25"/>
  <c r="AN599" i="25"/>
  <c r="AQ599" i="25"/>
  <c r="AR599" i="25"/>
  <c r="AU599" i="25"/>
  <c r="AV599" i="25"/>
  <c r="AY599" i="25"/>
  <c r="AZ599" i="25"/>
  <c r="BC599" i="25"/>
  <c r="BD599" i="25"/>
  <c r="S600" i="25"/>
  <c r="T600" i="25"/>
  <c r="W600" i="25"/>
  <c r="X600" i="25"/>
  <c r="AA600" i="25"/>
  <c r="AB600" i="25"/>
  <c r="AE600" i="25"/>
  <c r="AF600" i="25"/>
  <c r="AI600" i="25"/>
  <c r="AJ600" i="25"/>
  <c r="AM600" i="25"/>
  <c r="AN600" i="25"/>
  <c r="AQ600" i="25"/>
  <c r="AR600" i="25"/>
  <c r="AU600" i="25"/>
  <c r="AV600" i="25"/>
  <c r="AY600" i="25"/>
  <c r="AZ600" i="25"/>
  <c r="BC600" i="25"/>
  <c r="BD600" i="25"/>
  <c r="S601" i="25"/>
  <c r="T601" i="25"/>
  <c r="W601" i="25"/>
  <c r="X601" i="25"/>
  <c r="AA601" i="25"/>
  <c r="AB601" i="25"/>
  <c r="AE601" i="25"/>
  <c r="AF601" i="25"/>
  <c r="AI601" i="25"/>
  <c r="AJ601" i="25"/>
  <c r="AM601" i="25"/>
  <c r="AN601" i="25"/>
  <c r="AQ601" i="25"/>
  <c r="AR601" i="25"/>
  <c r="AU601" i="25"/>
  <c r="AV601" i="25"/>
  <c r="AY601" i="25"/>
  <c r="AZ601" i="25"/>
  <c r="BC601" i="25"/>
  <c r="BD601" i="25"/>
  <c r="S602" i="25"/>
  <c r="T602" i="25"/>
  <c r="W602" i="25"/>
  <c r="X602" i="25"/>
  <c r="AA602" i="25"/>
  <c r="AB602" i="25"/>
  <c r="AE602" i="25"/>
  <c r="AF602" i="25"/>
  <c r="AI602" i="25"/>
  <c r="BP602" i="25" s="1"/>
  <c r="AJ602" i="25"/>
  <c r="AM602" i="25"/>
  <c r="AN602" i="25"/>
  <c r="AQ602" i="25"/>
  <c r="AR602" i="25"/>
  <c r="AU602" i="25"/>
  <c r="AV602" i="25"/>
  <c r="AY602" i="25"/>
  <c r="AZ602" i="25"/>
  <c r="BC602" i="25"/>
  <c r="BD602" i="25"/>
  <c r="S603" i="25"/>
  <c r="T603" i="25"/>
  <c r="W603" i="25"/>
  <c r="X603" i="25"/>
  <c r="AA603" i="25"/>
  <c r="AB603" i="25"/>
  <c r="AE603" i="25"/>
  <c r="AF603" i="25"/>
  <c r="AI603" i="25"/>
  <c r="AJ603" i="25"/>
  <c r="AM603" i="25"/>
  <c r="AN603" i="25"/>
  <c r="AQ603" i="25"/>
  <c r="AR603" i="25"/>
  <c r="AU603" i="25"/>
  <c r="AV603" i="25"/>
  <c r="AY603" i="25"/>
  <c r="AZ603" i="25"/>
  <c r="BC603" i="25"/>
  <c r="BD603" i="25"/>
  <c r="S604" i="25"/>
  <c r="T604" i="25"/>
  <c r="W604" i="25"/>
  <c r="X604" i="25"/>
  <c r="AA604" i="25"/>
  <c r="AB604" i="25"/>
  <c r="AE604" i="25"/>
  <c r="AF604" i="25"/>
  <c r="AI604" i="25"/>
  <c r="AJ604" i="25"/>
  <c r="AM604" i="25"/>
  <c r="AN604" i="25"/>
  <c r="AQ604" i="25"/>
  <c r="AR604" i="25"/>
  <c r="AU604" i="25"/>
  <c r="AV604" i="25"/>
  <c r="AY604" i="25"/>
  <c r="AZ604" i="25"/>
  <c r="BC604" i="25"/>
  <c r="BD604" i="25"/>
  <c r="S605" i="25"/>
  <c r="T605" i="25"/>
  <c r="W605" i="25"/>
  <c r="X605" i="25"/>
  <c r="AA605" i="25"/>
  <c r="AB605" i="25"/>
  <c r="AE605" i="25"/>
  <c r="AF605" i="25"/>
  <c r="AI605" i="25"/>
  <c r="AJ605" i="25"/>
  <c r="AM605" i="25"/>
  <c r="AN605" i="25"/>
  <c r="AQ605" i="25"/>
  <c r="AR605" i="25"/>
  <c r="AU605" i="25"/>
  <c r="AV605" i="25"/>
  <c r="AY605" i="25"/>
  <c r="AZ605" i="25"/>
  <c r="BC605" i="25"/>
  <c r="BD605" i="25"/>
  <c r="S606" i="25"/>
  <c r="T606" i="25"/>
  <c r="W606" i="25"/>
  <c r="X606" i="25"/>
  <c r="AA606" i="25"/>
  <c r="AB606" i="25"/>
  <c r="AE606" i="25"/>
  <c r="AF606" i="25"/>
  <c r="AI606" i="25"/>
  <c r="AJ606" i="25"/>
  <c r="AM606" i="25"/>
  <c r="AN606" i="25"/>
  <c r="AQ606" i="25"/>
  <c r="AR606" i="25"/>
  <c r="AU606" i="25"/>
  <c r="AV606" i="25"/>
  <c r="AY606" i="25"/>
  <c r="AZ606" i="25"/>
  <c r="BC606" i="25"/>
  <c r="BD606" i="25"/>
  <c r="S607" i="25"/>
  <c r="T607" i="25"/>
  <c r="W607" i="25"/>
  <c r="X607" i="25"/>
  <c r="AA607" i="25"/>
  <c r="AB607" i="25"/>
  <c r="AE607" i="25"/>
  <c r="AF607" i="25"/>
  <c r="AI607" i="25"/>
  <c r="AJ607" i="25"/>
  <c r="AM607" i="25"/>
  <c r="AN607" i="25"/>
  <c r="AQ607" i="25"/>
  <c r="AR607" i="25"/>
  <c r="AU607" i="25"/>
  <c r="AV607" i="25"/>
  <c r="AY607" i="25"/>
  <c r="AZ607" i="25"/>
  <c r="BC607" i="25"/>
  <c r="BD607" i="25"/>
  <c r="S608" i="25"/>
  <c r="T608" i="25"/>
  <c r="W608" i="25"/>
  <c r="X608" i="25"/>
  <c r="AA608" i="25"/>
  <c r="AB608" i="25"/>
  <c r="AE608" i="25"/>
  <c r="AF608" i="25"/>
  <c r="AI608" i="25"/>
  <c r="AJ608" i="25"/>
  <c r="AM608" i="25"/>
  <c r="AN608" i="25"/>
  <c r="AQ608" i="25"/>
  <c r="AR608" i="25"/>
  <c r="AU608" i="25"/>
  <c r="AV608" i="25"/>
  <c r="AY608" i="25"/>
  <c r="AZ608" i="25"/>
  <c r="BC608" i="25"/>
  <c r="BD608" i="25"/>
  <c r="S609" i="25"/>
  <c r="T609" i="25"/>
  <c r="W609" i="25"/>
  <c r="X609" i="25"/>
  <c r="AA609" i="25"/>
  <c r="AB609" i="25"/>
  <c r="AE609" i="25"/>
  <c r="AF609" i="25"/>
  <c r="AI609" i="25"/>
  <c r="AJ609" i="25"/>
  <c r="AM609" i="25"/>
  <c r="AN609" i="25"/>
  <c r="AQ609" i="25"/>
  <c r="AR609" i="25"/>
  <c r="AU609" i="25"/>
  <c r="AV609" i="25"/>
  <c r="AY609" i="25"/>
  <c r="AZ609" i="25"/>
  <c r="BC609" i="25"/>
  <c r="BD609" i="25"/>
  <c r="S610" i="25"/>
  <c r="T610" i="25"/>
  <c r="W610" i="25"/>
  <c r="X610" i="25"/>
  <c r="AA610" i="25"/>
  <c r="AB610" i="25"/>
  <c r="AE610" i="25"/>
  <c r="AF610" i="25"/>
  <c r="AI610" i="25"/>
  <c r="AJ610" i="25"/>
  <c r="AM610" i="25"/>
  <c r="AN610" i="25"/>
  <c r="AQ610" i="25"/>
  <c r="AR610" i="25"/>
  <c r="AU610" i="25"/>
  <c r="AV610" i="25"/>
  <c r="AY610" i="25"/>
  <c r="AZ610" i="25"/>
  <c r="BC610" i="25"/>
  <c r="BD610" i="25"/>
  <c r="S611" i="25"/>
  <c r="T611" i="25"/>
  <c r="W611" i="25"/>
  <c r="X611" i="25"/>
  <c r="AA611" i="25"/>
  <c r="AB611" i="25"/>
  <c r="AE611" i="25"/>
  <c r="AF611" i="25"/>
  <c r="AI611" i="25"/>
  <c r="AJ611" i="25"/>
  <c r="AM611" i="25"/>
  <c r="AN611" i="25"/>
  <c r="AQ611" i="25"/>
  <c r="AR611" i="25"/>
  <c r="AU611" i="25"/>
  <c r="AV611" i="25"/>
  <c r="AY611" i="25"/>
  <c r="AZ611" i="25"/>
  <c r="BC611" i="25"/>
  <c r="BD611" i="25"/>
  <c r="S612" i="25"/>
  <c r="T612" i="25"/>
  <c r="W612" i="25"/>
  <c r="X612" i="25"/>
  <c r="AA612" i="25"/>
  <c r="AB612" i="25"/>
  <c r="AE612" i="25"/>
  <c r="AF612" i="25"/>
  <c r="AI612" i="25"/>
  <c r="AJ612" i="25"/>
  <c r="AM612" i="25"/>
  <c r="AN612" i="25"/>
  <c r="AQ612" i="25"/>
  <c r="AR612" i="25"/>
  <c r="AU612" i="25"/>
  <c r="AV612" i="25"/>
  <c r="AY612" i="25"/>
  <c r="AZ612" i="25"/>
  <c r="BC612" i="25"/>
  <c r="BD612" i="25"/>
  <c r="S613" i="25"/>
  <c r="T613" i="25"/>
  <c r="W613" i="25"/>
  <c r="X613" i="25"/>
  <c r="AA613" i="25"/>
  <c r="AB613" i="25"/>
  <c r="AE613" i="25"/>
  <c r="AF613" i="25"/>
  <c r="AI613" i="25"/>
  <c r="AJ613" i="25"/>
  <c r="AM613" i="25"/>
  <c r="AN613" i="25"/>
  <c r="AQ613" i="25"/>
  <c r="AR613" i="25"/>
  <c r="AU613" i="25"/>
  <c r="AV613" i="25"/>
  <c r="AY613" i="25"/>
  <c r="AZ613" i="25"/>
  <c r="BC613" i="25"/>
  <c r="BD613" i="25"/>
  <c r="S614" i="25"/>
  <c r="T614" i="25"/>
  <c r="W614" i="25"/>
  <c r="X614" i="25"/>
  <c r="AA614" i="25"/>
  <c r="AB614" i="25"/>
  <c r="AE614" i="25"/>
  <c r="AF614" i="25"/>
  <c r="AI614" i="25"/>
  <c r="AJ614" i="25"/>
  <c r="AM614" i="25"/>
  <c r="AN614" i="25"/>
  <c r="AQ614" i="25"/>
  <c r="AR614" i="25"/>
  <c r="AU614" i="25"/>
  <c r="AV614" i="25"/>
  <c r="AY614" i="25"/>
  <c r="AZ614" i="25"/>
  <c r="BC614" i="25"/>
  <c r="BD614" i="25"/>
  <c r="S615" i="25"/>
  <c r="T615" i="25"/>
  <c r="W615" i="25"/>
  <c r="X615" i="25"/>
  <c r="AA615" i="25"/>
  <c r="AB615" i="25"/>
  <c r="AE615" i="25"/>
  <c r="AF615" i="25"/>
  <c r="AI615" i="25"/>
  <c r="AJ615" i="25"/>
  <c r="AM615" i="25"/>
  <c r="AN615" i="25"/>
  <c r="AQ615" i="25"/>
  <c r="AR615" i="25"/>
  <c r="AU615" i="25"/>
  <c r="AV615" i="25"/>
  <c r="AY615" i="25"/>
  <c r="AZ615" i="25"/>
  <c r="BC615" i="25"/>
  <c r="BD615" i="25"/>
  <c r="S616" i="25"/>
  <c r="T616" i="25"/>
  <c r="W616" i="25"/>
  <c r="X616" i="25"/>
  <c r="AA616" i="25"/>
  <c r="AB616" i="25"/>
  <c r="AE616" i="25"/>
  <c r="AF616" i="25"/>
  <c r="AI616" i="25"/>
  <c r="AJ616" i="25"/>
  <c r="AM616" i="25"/>
  <c r="AN616" i="25"/>
  <c r="AQ616" i="25"/>
  <c r="AR616" i="25"/>
  <c r="AU616" i="25"/>
  <c r="AV616" i="25"/>
  <c r="AY616" i="25"/>
  <c r="AZ616" i="25"/>
  <c r="BC616" i="25"/>
  <c r="BD616" i="25"/>
  <c r="S617" i="25"/>
  <c r="T617" i="25"/>
  <c r="W617" i="25"/>
  <c r="X617" i="25"/>
  <c r="AA617" i="25"/>
  <c r="AB617" i="25"/>
  <c r="AE617" i="25"/>
  <c r="AF617" i="25"/>
  <c r="AI617" i="25"/>
  <c r="AJ617" i="25"/>
  <c r="AM617" i="25"/>
  <c r="AN617" i="25"/>
  <c r="AQ617" i="25"/>
  <c r="AR617" i="25"/>
  <c r="AU617" i="25"/>
  <c r="AV617" i="25"/>
  <c r="AY617" i="25"/>
  <c r="AZ617" i="25"/>
  <c r="BC617" i="25"/>
  <c r="BD617" i="25"/>
  <c r="S618" i="25"/>
  <c r="T618" i="25"/>
  <c r="W618" i="25"/>
  <c r="X618" i="25"/>
  <c r="AA618" i="25"/>
  <c r="AB618" i="25"/>
  <c r="AE618" i="25"/>
  <c r="AF618" i="25"/>
  <c r="AI618" i="25"/>
  <c r="AJ618" i="25"/>
  <c r="AM618" i="25"/>
  <c r="AN618" i="25"/>
  <c r="AQ618" i="25"/>
  <c r="AR618" i="25"/>
  <c r="AU618" i="25"/>
  <c r="AV618" i="25"/>
  <c r="AY618" i="25"/>
  <c r="AZ618" i="25"/>
  <c r="BC618" i="25"/>
  <c r="BD618" i="25"/>
  <c r="S619" i="25"/>
  <c r="T619" i="25"/>
  <c r="W619" i="25"/>
  <c r="X619" i="25"/>
  <c r="AA619" i="25"/>
  <c r="AB619" i="25"/>
  <c r="AE619" i="25"/>
  <c r="AF619" i="25"/>
  <c r="AI619" i="25"/>
  <c r="AJ619" i="25"/>
  <c r="AM619" i="25"/>
  <c r="AN619" i="25"/>
  <c r="AQ619" i="25"/>
  <c r="AR619" i="25"/>
  <c r="AU619" i="25"/>
  <c r="AV619" i="25"/>
  <c r="AY619" i="25"/>
  <c r="AZ619" i="25"/>
  <c r="BC619" i="25"/>
  <c r="BD619" i="25"/>
  <c r="S620" i="25"/>
  <c r="T620" i="25"/>
  <c r="W620" i="25"/>
  <c r="X620" i="25"/>
  <c r="AA620" i="25"/>
  <c r="AB620" i="25"/>
  <c r="AE620" i="25"/>
  <c r="AF620" i="25"/>
  <c r="AI620" i="25"/>
  <c r="AJ620" i="25"/>
  <c r="AM620" i="25"/>
  <c r="AN620" i="25"/>
  <c r="AQ620" i="25"/>
  <c r="AR620" i="25"/>
  <c r="AU620" i="25"/>
  <c r="AV620" i="25"/>
  <c r="AY620" i="25"/>
  <c r="AZ620" i="25"/>
  <c r="BC620" i="25"/>
  <c r="BD620" i="25"/>
  <c r="S621" i="25"/>
  <c r="T621" i="25"/>
  <c r="W621" i="25"/>
  <c r="X621" i="25"/>
  <c r="AA621" i="25"/>
  <c r="AB621" i="25"/>
  <c r="AE621" i="25"/>
  <c r="AF621" i="25"/>
  <c r="AI621" i="25"/>
  <c r="AJ621" i="25"/>
  <c r="AM621" i="25"/>
  <c r="AN621" i="25"/>
  <c r="AQ621" i="25"/>
  <c r="AR621" i="25"/>
  <c r="AU621" i="25"/>
  <c r="AV621" i="25"/>
  <c r="AY621" i="25"/>
  <c r="AZ621" i="25"/>
  <c r="BC621" i="25"/>
  <c r="BD621" i="25"/>
  <c r="S622" i="25"/>
  <c r="T622" i="25"/>
  <c r="W622" i="25"/>
  <c r="X622" i="25"/>
  <c r="AA622" i="25"/>
  <c r="AB622" i="25"/>
  <c r="AE622" i="25"/>
  <c r="AF622" i="25"/>
  <c r="AI622" i="25"/>
  <c r="AJ622" i="25"/>
  <c r="AM622" i="25"/>
  <c r="AN622" i="25"/>
  <c r="AQ622" i="25"/>
  <c r="AR622" i="25"/>
  <c r="AU622" i="25"/>
  <c r="AV622" i="25"/>
  <c r="AY622" i="25"/>
  <c r="AZ622" i="25"/>
  <c r="BC622" i="25"/>
  <c r="BD622" i="25"/>
  <c r="S623" i="25"/>
  <c r="T623" i="25"/>
  <c r="W623" i="25"/>
  <c r="X623" i="25"/>
  <c r="AA623" i="25"/>
  <c r="AB623" i="25"/>
  <c r="AE623" i="25"/>
  <c r="AF623" i="25"/>
  <c r="AI623" i="25"/>
  <c r="AJ623" i="25"/>
  <c r="AM623" i="25"/>
  <c r="AN623" i="25"/>
  <c r="AQ623" i="25"/>
  <c r="AR623" i="25"/>
  <c r="AU623" i="25"/>
  <c r="AV623" i="25"/>
  <c r="AY623" i="25"/>
  <c r="AZ623" i="25"/>
  <c r="BC623" i="25"/>
  <c r="BD623" i="25"/>
  <c r="S624" i="25"/>
  <c r="T624" i="25"/>
  <c r="W624" i="25"/>
  <c r="X624" i="25"/>
  <c r="AA624" i="25"/>
  <c r="AB624" i="25"/>
  <c r="AE624" i="25"/>
  <c r="AF624" i="25"/>
  <c r="AI624" i="25"/>
  <c r="AJ624" i="25"/>
  <c r="AM624" i="25"/>
  <c r="AN624" i="25"/>
  <c r="AQ624" i="25"/>
  <c r="AR624" i="25"/>
  <c r="AU624" i="25"/>
  <c r="AV624" i="25"/>
  <c r="AY624" i="25"/>
  <c r="AZ624" i="25"/>
  <c r="BC624" i="25"/>
  <c r="BD624" i="25"/>
  <c r="S625" i="25"/>
  <c r="T625" i="25"/>
  <c r="W625" i="25"/>
  <c r="X625" i="25"/>
  <c r="AA625" i="25"/>
  <c r="AB625" i="25"/>
  <c r="AE625" i="25"/>
  <c r="AF625" i="25"/>
  <c r="AI625" i="25"/>
  <c r="AJ625" i="25"/>
  <c r="AM625" i="25"/>
  <c r="AN625" i="25"/>
  <c r="AQ625" i="25"/>
  <c r="AR625" i="25"/>
  <c r="AU625" i="25"/>
  <c r="AV625" i="25"/>
  <c r="AY625" i="25"/>
  <c r="AZ625" i="25"/>
  <c r="BC625" i="25"/>
  <c r="BD625" i="25"/>
  <c r="S626" i="25"/>
  <c r="T626" i="25"/>
  <c r="W626" i="25"/>
  <c r="X626" i="25"/>
  <c r="AA626" i="25"/>
  <c r="AB626" i="25"/>
  <c r="AE626" i="25"/>
  <c r="AF626" i="25"/>
  <c r="AI626" i="25"/>
  <c r="AJ626" i="25"/>
  <c r="AM626" i="25"/>
  <c r="AN626" i="25"/>
  <c r="AQ626" i="25"/>
  <c r="AR626" i="25"/>
  <c r="AU626" i="25"/>
  <c r="AV626" i="25"/>
  <c r="AY626" i="25"/>
  <c r="AZ626" i="25"/>
  <c r="BC626" i="25"/>
  <c r="BD626" i="25"/>
  <c r="S627" i="25"/>
  <c r="T627" i="25"/>
  <c r="W627" i="25"/>
  <c r="X627" i="25"/>
  <c r="AA627" i="25"/>
  <c r="AB627" i="25"/>
  <c r="AE627" i="25"/>
  <c r="AF627" i="25"/>
  <c r="AI627" i="25"/>
  <c r="AJ627" i="25"/>
  <c r="AM627" i="25"/>
  <c r="AN627" i="25"/>
  <c r="AQ627" i="25"/>
  <c r="AR627" i="25"/>
  <c r="AU627" i="25"/>
  <c r="AV627" i="25"/>
  <c r="AY627" i="25"/>
  <c r="AZ627" i="25"/>
  <c r="BC627" i="25"/>
  <c r="BD627" i="25"/>
  <c r="S628" i="25"/>
  <c r="T628" i="25"/>
  <c r="W628" i="25"/>
  <c r="X628" i="25"/>
  <c r="AA628" i="25"/>
  <c r="AB628" i="25"/>
  <c r="AE628" i="25"/>
  <c r="AF628" i="25"/>
  <c r="AI628" i="25"/>
  <c r="AJ628" i="25"/>
  <c r="AM628" i="25"/>
  <c r="AN628" i="25"/>
  <c r="AQ628" i="25"/>
  <c r="AR628" i="25"/>
  <c r="AU628" i="25"/>
  <c r="AV628" i="25"/>
  <c r="AY628" i="25"/>
  <c r="AZ628" i="25"/>
  <c r="BC628" i="25"/>
  <c r="BD628" i="25"/>
  <c r="S629" i="25"/>
  <c r="T629" i="25"/>
  <c r="W629" i="25"/>
  <c r="X629" i="25"/>
  <c r="AA629" i="25"/>
  <c r="AB629" i="25"/>
  <c r="AE629" i="25"/>
  <c r="AF629" i="25"/>
  <c r="AI629" i="25"/>
  <c r="AJ629" i="25"/>
  <c r="AM629" i="25"/>
  <c r="AN629" i="25"/>
  <c r="AQ629" i="25"/>
  <c r="AR629" i="25"/>
  <c r="AU629" i="25"/>
  <c r="AV629" i="25"/>
  <c r="AY629" i="25"/>
  <c r="AZ629" i="25"/>
  <c r="BC629" i="25"/>
  <c r="BD629" i="25"/>
  <c r="S630" i="25"/>
  <c r="T630" i="25"/>
  <c r="W630" i="25"/>
  <c r="X630" i="25"/>
  <c r="AA630" i="25"/>
  <c r="AB630" i="25"/>
  <c r="AE630" i="25"/>
  <c r="AF630" i="25"/>
  <c r="AI630" i="25"/>
  <c r="AJ630" i="25"/>
  <c r="AM630" i="25"/>
  <c r="AN630" i="25"/>
  <c r="AQ630" i="25"/>
  <c r="AR630" i="25"/>
  <c r="AU630" i="25"/>
  <c r="AV630" i="25"/>
  <c r="AY630" i="25"/>
  <c r="AZ630" i="25"/>
  <c r="BC630" i="25"/>
  <c r="BD630" i="25"/>
  <c r="S631" i="25"/>
  <c r="T631" i="25"/>
  <c r="W631" i="25"/>
  <c r="X631" i="25"/>
  <c r="AA631" i="25"/>
  <c r="AB631" i="25"/>
  <c r="AE631" i="25"/>
  <c r="AF631" i="25"/>
  <c r="AI631" i="25"/>
  <c r="AJ631" i="25"/>
  <c r="AM631" i="25"/>
  <c r="AN631" i="25"/>
  <c r="AQ631" i="25"/>
  <c r="AR631" i="25"/>
  <c r="AU631" i="25"/>
  <c r="AV631" i="25"/>
  <c r="AY631" i="25"/>
  <c r="AZ631" i="25"/>
  <c r="BC631" i="25"/>
  <c r="BD631" i="25"/>
  <c r="S632" i="25"/>
  <c r="T632" i="25"/>
  <c r="W632" i="25"/>
  <c r="X632" i="25"/>
  <c r="AA632" i="25"/>
  <c r="AB632" i="25"/>
  <c r="AE632" i="25"/>
  <c r="AF632" i="25"/>
  <c r="AI632" i="25"/>
  <c r="AJ632" i="25"/>
  <c r="AM632" i="25"/>
  <c r="AN632" i="25"/>
  <c r="AQ632" i="25"/>
  <c r="AR632" i="25"/>
  <c r="AU632" i="25"/>
  <c r="AV632" i="25"/>
  <c r="AY632" i="25"/>
  <c r="AZ632" i="25"/>
  <c r="BC632" i="25"/>
  <c r="BD632" i="25"/>
  <c r="S633" i="25"/>
  <c r="T633" i="25"/>
  <c r="W633" i="25"/>
  <c r="X633" i="25"/>
  <c r="AA633" i="25"/>
  <c r="AB633" i="25"/>
  <c r="AE633" i="25"/>
  <c r="AF633" i="25"/>
  <c r="AI633" i="25"/>
  <c r="AJ633" i="25"/>
  <c r="AM633" i="25"/>
  <c r="AN633" i="25"/>
  <c r="AQ633" i="25"/>
  <c r="AR633" i="25"/>
  <c r="AU633" i="25"/>
  <c r="AV633" i="25"/>
  <c r="AY633" i="25"/>
  <c r="AZ633" i="25"/>
  <c r="BC633" i="25"/>
  <c r="BD633" i="25"/>
  <c r="S634" i="25"/>
  <c r="T634" i="25"/>
  <c r="W634" i="25"/>
  <c r="X634" i="25"/>
  <c r="AA634" i="25"/>
  <c r="AB634" i="25"/>
  <c r="AE634" i="25"/>
  <c r="AF634" i="25"/>
  <c r="AI634" i="25"/>
  <c r="AJ634" i="25"/>
  <c r="AM634" i="25"/>
  <c r="AN634" i="25"/>
  <c r="AQ634" i="25"/>
  <c r="AR634" i="25"/>
  <c r="AU634" i="25"/>
  <c r="AV634" i="25"/>
  <c r="AY634" i="25"/>
  <c r="AZ634" i="25"/>
  <c r="BC634" i="25"/>
  <c r="BD634" i="25"/>
  <c r="S635" i="25"/>
  <c r="T635" i="25"/>
  <c r="W635" i="25"/>
  <c r="X635" i="25"/>
  <c r="AA635" i="25"/>
  <c r="AB635" i="25"/>
  <c r="AE635" i="25"/>
  <c r="AF635" i="25"/>
  <c r="AI635" i="25"/>
  <c r="AJ635" i="25"/>
  <c r="AM635" i="25"/>
  <c r="AN635" i="25"/>
  <c r="AQ635" i="25"/>
  <c r="AR635" i="25"/>
  <c r="AU635" i="25"/>
  <c r="AV635" i="25"/>
  <c r="AY635" i="25"/>
  <c r="AZ635" i="25"/>
  <c r="BC635" i="25"/>
  <c r="BD635" i="25"/>
  <c r="S636" i="25"/>
  <c r="T636" i="25"/>
  <c r="W636" i="25"/>
  <c r="X636" i="25"/>
  <c r="AA636" i="25"/>
  <c r="AB636" i="25"/>
  <c r="AE636" i="25"/>
  <c r="AF636" i="25"/>
  <c r="AI636" i="25"/>
  <c r="AJ636" i="25"/>
  <c r="AM636" i="25"/>
  <c r="AN636" i="25"/>
  <c r="AQ636" i="25"/>
  <c r="AR636" i="25"/>
  <c r="AU636" i="25"/>
  <c r="AV636" i="25"/>
  <c r="AY636" i="25"/>
  <c r="AZ636" i="25"/>
  <c r="BC636" i="25"/>
  <c r="BD636" i="25"/>
  <c r="S637" i="25"/>
  <c r="T637" i="25"/>
  <c r="W637" i="25"/>
  <c r="X637" i="25"/>
  <c r="AA637" i="25"/>
  <c r="AB637" i="25"/>
  <c r="AE637" i="25"/>
  <c r="AF637" i="25"/>
  <c r="AI637" i="25"/>
  <c r="AJ637" i="25"/>
  <c r="AM637" i="25"/>
  <c r="AN637" i="25"/>
  <c r="AQ637" i="25"/>
  <c r="AR637" i="25"/>
  <c r="AU637" i="25"/>
  <c r="AV637" i="25"/>
  <c r="AY637" i="25"/>
  <c r="AZ637" i="25"/>
  <c r="BC637" i="25"/>
  <c r="BD637" i="25"/>
  <c r="S638" i="25"/>
  <c r="T638" i="25"/>
  <c r="W638" i="25"/>
  <c r="X638" i="25"/>
  <c r="AA638" i="25"/>
  <c r="AB638" i="25"/>
  <c r="AE638" i="25"/>
  <c r="AF638" i="25"/>
  <c r="AI638" i="25"/>
  <c r="AJ638" i="25"/>
  <c r="AM638" i="25"/>
  <c r="AN638" i="25"/>
  <c r="AQ638" i="25"/>
  <c r="AR638" i="25"/>
  <c r="AU638" i="25"/>
  <c r="AV638" i="25"/>
  <c r="AY638" i="25"/>
  <c r="AZ638" i="25"/>
  <c r="BC638" i="25"/>
  <c r="BD638" i="25"/>
  <c r="S639" i="25"/>
  <c r="T639" i="25"/>
  <c r="W639" i="25"/>
  <c r="X639" i="25"/>
  <c r="AA639" i="25"/>
  <c r="AB639" i="25"/>
  <c r="AE639" i="25"/>
  <c r="AF639" i="25"/>
  <c r="AI639" i="25"/>
  <c r="AJ639" i="25"/>
  <c r="AM639" i="25"/>
  <c r="AN639" i="25"/>
  <c r="AQ639" i="25"/>
  <c r="AR639" i="25"/>
  <c r="AU639" i="25"/>
  <c r="AV639" i="25"/>
  <c r="AY639" i="25"/>
  <c r="AZ639" i="25"/>
  <c r="BC639" i="25"/>
  <c r="BD639" i="25"/>
  <c r="S640" i="25"/>
  <c r="T640" i="25"/>
  <c r="W640" i="25"/>
  <c r="X640" i="25"/>
  <c r="AA640" i="25"/>
  <c r="AB640" i="25"/>
  <c r="AE640" i="25"/>
  <c r="AF640" i="25"/>
  <c r="AI640" i="25"/>
  <c r="AJ640" i="25"/>
  <c r="AM640" i="25"/>
  <c r="AN640" i="25"/>
  <c r="AQ640" i="25"/>
  <c r="AR640" i="25"/>
  <c r="AU640" i="25"/>
  <c r="AV640" i="25"/>
  <c r="AY640" i="25"/>
  <c r="AZ640" i="25"/>
  <c r="BC640" i="25"/>
  <c r="BD640" i="25"/>
  <c r="S641" i="25"/>
  <c r="T641" i="25"/>
  <c r="W641" i="25"/>
  <c r="X641" i="25"/>
  <c r="AA641" i="25"/>
  <c r="AB641" i="25"/>
  <c r="AE641" i="25"/>
  <c r="AF641" i="25"/>
  <c r="AI641" i="25"/>
  <c r="AJ641" i="25"/>
  <c r="AM641" i="25"/>
  <c r="AN641" i="25"/>
  <c r="AQ641" i="25"/>
  <c r="AR641" i="25"/>
  <c r="AU641" i="25"/>
  <c r="AV641" i="25"/>
  <c r="AY641" i="25"/>
  <c r="AZ641" i="25"/>
  <c r="BC641" i="25"/>
  <c r="BD641" i="25"/>
  <c r="S642" i="25"/>
  <c r="T642" i="25"/>
  <c r="W642" i="25"/>
  <c r="X642" i="25"/>
  <c r="AA642" i="25"/>
  <c r="AB642" i="25"/>
  <c r="AE642" i="25"/>
  <c r="AF642" i="25"/>
  <c r="AI642" i="25"/>
  <c r="AJ642" i="25"/>
  <c r="AM642" i="25"/>
  <c r="AN642" i="25"/>
  <c r="AQ642" i="25"/>
  <c r="AR642" i="25"/>
  <c r="AU642" i="25"/>
  <c r="AV642" i="25"/>
  <c r="AY642" i="25"/>
  <c r="AZ642" i="25"/>
  <c r="BC642" i="25"/>
  <c r="BD642" i="25"/>
  <c r="S643" i="25"/>
  <c r="T643" i="25"/>
  <c r="W643" i="25"/>
  <c r="X643" i="25"/>
  <c r="AA643" i="25"/>
  <c r="AB643" i="25"/>
  <c r="AE643" i="25"/>
  <c r="AF643" i="25"/>
  <c r="AI643" i="25"/>
  <c r="AJ643" i="25"/>
  <c r="AM643" i="25"/>
  <c r="AN643" i="25"/>
  <c r="AQ643" i="25"/>
  <c r="AR643" i="25"/>
  <c r="AU643" i="25"/>
  <c r="AV643" i="25"/>
  <c r="AY643" i="25"/>
  <c r="AZ643" i="25"/>
  <c r="BC643" i="25"/>
  <c r="BD643" i="25"/>
  <c r="S644" i="25"/>
  <c r="T644" i="25"/>
  <c r="W644" i="25"/>
  <c r="X644" i="25"/>
  <c r="AA644" i="25"/>
  <c r="AB644" i="25"/>
  <c r="AE644" i="25"/>
  <c r="AF644" i="25"/>
  <c r="AI644" i="25"/>
  <c r="AJ644" i="25"/>
  <c r="AM644" i="25"/>
  <c r="AN644" i="25"/>
  <c r="AQ644" i="25"/>
  <c r="AR644" i="25"/>
  <c r="AU644" i="25"/>
  <c r="AV644" i="25"/>
  <c r="AY644" i="25"/>
  <c r="AZ644" i="25"/>
  <c r="BC644" i="25"/>
  <c r="BD644" i="25"/>
  <c r="S645" i="25"/>
  <c r="T645" i="25"/>
  <c r="W645" i="25"/>
  <c r="X645" i="25"/>
  <c r="AA645" i="25"/>
  <c r="AB645" i="25"/>
  <c r="AE645" i="25"/>
  <c r="AF645" i="25"/>
  <c r="AI645" i="25"/>
  <c r="AJ645" i="25"/>
  <c r="AM645" i="25"/>
  <c r="AN645" i="25"/>
  <c r="AQ645" i="25"/>
  <c r="AR645" i="25"/>
  <c r="AU645" i="25"/>
  <c r="AV645" i="25"/>
  <c r="AY645" i="25"/>
  <c r="AZ645" i="25"/>
  <c r="BC645" i="25"/>
  <c r="BD645" i="25"/>
  <c r="S646" i="25"/>
  <c r="T646" i="25"/>
  <c r="W646" i="25"/>
  <c r="X646" i="25"/>
  <c r="AA646" i="25"/>
  <c r="AB646" i="25"/>
  <c r="AE646" i="25"/>
  <c r="AF646" i="25"/>
  <c r="AI646" i="25"/>
  <c r="AJ646" i="25"/>
  <c r="AM646" i="25"/>
  <c r="AN646" i="25"/>
  <c r="AQ646" i="25"/>
  <c r="AR646" i="25"/>
  <c r="AU646" i="25"/>
  <c r="AV646" i="25"/>
  <c r="AY646" i="25"/>
  <c r="AZ646" i="25"/>
  <c r="BC646" i="25"/>
  <c r="BD646" i="25"/>
  <c r="S647" i="25"/>
  <c r="T647" i="25"/>
  <c r="W647" i="25"/>
  <c r="X647" i="25"/>
  <c r="AA647" i="25"/>
  <c r="AB647" i="25"/>
  <c r="AE647" i="25"/>
  <c r="AF647" i="25"/>
  <c r="AI647" i="25"/>
  <c r="AJ647" i="25"/>
  <c r="AM647" i="25"/>
  <c r="AN647" i="25"/>
  <c r="AQ647" i="25"/>
  <c r="AR647" i="25"/>
  <c r="AU647" i="25"/>
  <c r="AV647" i="25"/>
  <c r="AY647" i="25"/>
  <c r="AZ647" i="25"/>
  <c r="BC647" i="25"/>
  <c r="BD647" i="25"/>
  <c r="S648" i="25"/>
  <c r="T648" i="25"/>
  <c r="W648" i="25"/>
  <c r="X648" i="25"/>
  <c r="AA648" i="25"/>
  <c r="AB648" i="25"/>
  <c r="AE648" i="25"/>
  <c r="AF648" i="25"/>
  <c r="AI648" i="25"/>
  <c r="AJ648" i="25"/>
  <c r="AM648" i="25"/>
  <c r="AN648" i="25"/>
  <c r="AQ648" i="25"/>
  <c r="AR648" i="25"/>
  <c r="AU648" i="25"/>
  <c r="AV648" i="25"/>
  <c r="AY648" i="25"/>
  <c r="AZ648" i="25"/>
  <c r="BC648" i="25"/>
  <c r="BD648" i="25"/>
  <c r="S649" i="25"/>
  <c r="T649" i="25"/>
  <c r="W649" i="25"/>
  <c r="X649" i="25"/>
  <c r="AA649" i="25"/>
  <c r="AB649" i="25"/>
  <c r="AE649" i="25"/>
  <c r="AF649" i="25"/>
  <c r="AI649" i="25"/>
  <c r="AJ649" i="25"/>
  <c r="AM649" i="25"/>
  <c r="AN649" i="25"/>
  <c r="AQ649" i="25"/>
  <c r="AR649" i="25"/>
  <c r="AU649" i="25"/>
  <c r="AV649" i="25"/>
  <c r="AY649" i="25"/>
  <c r="AZ649" i="25"/>
  <c r="BC649" i="25"/>
  <c r="BD649" i="25"/>
  <c r="S650" i="25"/>
  <c r="T650" i="25"/>
  <c r="W650" i="25"/>
  <c r="X650" i="25"/>
  <c r="AA650" i="25"/>
  <c r="AB650" i="25"/>
  <c r="AE650" i="25"/>
  <c r="AF650" i="25"/>
  <c r="AI650" i="25"/>
  <c r="AJ650" i="25"/>
  <c r="AM650" i="25"/>
  <c r="AN650" i="25"/>
  <c r="AQ650" i="25"/>
  <c r="AR650" i="25"/>
  <c r="AU650" i="25"/>
  <c r="AV650" i="25"/>
  <c r="AY650" i="25"/>
  <c r="AZ650" i="25"/>
  <c r="BC650" i="25"/>
  <c r="BD650" i="25"/>
  <c r="S651" i="25"/>
  <c r="T651" i="25"/>
  <c r="W651" i="25"/>
  <c r="X651" i="25"/>
  <c r="AA651" i="25"/>
  <c r="AB651" i="25"/>
  <c r="AE651" i="25"/>
  <c r="AF651" i="25"/>
  <c r="AI651" i="25"/>
  <c r="AJ651" i="25"/>
  <c r="AM651" i="25"/>
  <c r="AN651" i="25"/>
  <c r="AQ651" i="25"/>
  <c r="AR651" i="25"/>
  <c r="AU651" i="25"/>
  <c r="AV651" i="25"/>
  <c r="AY651" i="25"/>
  <c r="AZ651" i="25"/>
  <c r="BC651" i="25"/>
  <c r="BD651" i="25"/>
  <c r="S652" i="25"/>
  <c r="T652" i="25"/>
  <c r="W652" i="25"/>
  <c r="X652" i="25"/>
  <c r="AA652" i="25"/>
  <c r="AB652" i="25"/>
  <c r="AE652" i="25"/>
  <c r="AF652" i="25"/>
  <c r="AI652" i="25"/>
  <c r="AJ652" i="25"/>
  <c r="AM652" i="25"/>
  <c r="AN652" i="25"/>
  <c r="AQ652" i="25"/>
  <c r="AR652" i="25"/>
  <c r="AU652" i="25"/>
  <c r="AV652" i="25"/>
  <c r="AY652" i="25"/>
  <c r="AZ652" i="25"/>
  <c r="BC652" i="25"/>
  <c r="BD652" i="25"/>
  <c r="S653" i="25"/>
  <c r="T653" i="25"/>
  <c r="W653" i="25"/>
  <c r="X653" i="25"/>
  <c r="AA653" i="25"/>
  <c r="AB653" i="25"/>
  <c r="AE653" i="25"/>
  <c r="AF653" i="25"/>
  <c r="AI653" i="25"/>
  <c r="AJ653" i="25"/>
  <c r="AM653" i="25"/>
  <c r="AN653" i="25"/>
  <c r="AQ653" i="25"/>
  <c r="AR653" i="25"/>
  <c r="AU653" i="25"/>
  <c r="AV653" i="25"/>
  <c r="AY653" i="25"/>
  <c r="AZ653" i="25"/>
  <c r="BC653" i="25"/>
  <c r="BD653" i="25"/>
  <c r="S654" i="25"/>
  <c r="T654" i="25"/>
  <c r="W654" i="25"/>
  <c r="X654" i="25"/>
  <c r="AA654" i="25"/>
  <c r="AB654" i="25"/>
  <c r="AE654" i="25"/>
  <c r="AF654" i="25"/>
  <c r="AI654" i="25"/>
  <c r="AJ654" i="25"/>
  <c r="AM654" i="25"/>
  <c r="AN654" i="25"/>
  <c r="AQ654" i="25"/>
  <c r="AR654" i="25"/>
  <c r="AU654" i="25"/>
  <c r="AV654" i="25"/>
  <c r="AY654" i="25"/>
  <c r="AZ654" i="25"/>
  <c r="BC654" i="25"/>
  <c r="BD654" i="25"/>
  <c r="S655" i="25"/>
  <c r="T655" i="25"/>
  <c r="W655" i="25"/>
  <c r="X655" i="25"/>
  <c r="AA655" i="25"/>
  <c r="AB655" i="25"/>
  <c r="AE655" i="25"/>
  <c r="AF655" i="25"/>
  <c r="AI655" i="25"/>
  <c r="AJ655" i="25"/>
  <c r="AM655" i="25"/>
  <c r="AN655" i="25"/>
  <c r="AQ655" i="25"/>
  <c r="AR655" i="25"/>
  <c r="AU655" i="25"/>
  <c r="AV655" i="25"/>
  <c r="AY655" i="25"/>
  <c r="AZ655" i="25"/>
  <c r="BC655" i="25"/>
  <c r="BD655" i="25"/>
  <c r="S656" i="25"/>
  <c r="T656" i="25"/>
  <c r="W656" i="25"/>
  <c r="X656" i="25"/>
  <c r="AA656" i="25"/>
  <c r="AB656" i="25"/>
  <c r="AE656" i="25"/>
  <c r="AF656" i="25"/>
  <c r="AI656" i="25"/>
  <c r="AJ656" i="25"/>
  <c r="AM656" i="25"/>
  <c r="AN656" i="25"/>
  <c r="AQ656" i="25"/>
  <c r="AR656" i="25"/>
  <c r="AU656" i="25"/>
  <c r="AV656" i="25"/>
  <c r="AY656" i="25"/>
  <c r="AZ656" i="25"/>
  <c r="BC656" i="25"/>
  <c r="BD656" i="25"/>
  <c r="S657" i="25"/>
  <c r="T657" i="25"/>
  <c r="W657" i="25"/>
  <c r="X657" i="25"/>
  <c r="AA657" i="25"/>
  <c r="AB657" i="25"/>
  <c r="AE657" i="25"/>
  <c r="AF657" i="25"/>
  <c r="AI657" i="25"/>
  <c r="AJ657" i="25"/>
  <c r="AM657" i="25"/>
  <c r="AN657" i="25"/>
  <c r="AQ657" i="25"/>
  <c r="AR657" i="25"/>
  <c r="AU657" i="25"/>
  <c r="AV657" i="25"/>
  <c r="AY657" i="25"/>
  <c r="AZ657" i="25"/>
  <c r="BC657" i="25"/>
  <c r="BD657" i="25"/>
  <c r="S658" i="25"/>
  <c r="T658" i="25"/>
  <c r="W658" i="25"/>
  <c r="X658" i="25"/>
  <c r="AA658" i="25"/>
  <c r="AB658" i="25"/>
  <c r="AE658" i="25"/>
  <c r="AF658" i="25"/>
  <c r="AI658" i="25"/>
  <c r="AJ658" i="25"/>
  <c r="AM658" i="25"/>
  <c r="AN658" i="25"/>
  <c r="AQ658" i="25"/>
  <c r="AR658" i="25"/>
  <c r="AU658" i="25"/>
  <c r="AV658" i="25"/>
  <c r="AY658" i="25"/>
  <c r="AZ658" i="25"/>
  <c r="BC658" i="25"/>
  <c r="BD658" i="25"/>
  <c r="S659" i="25"/>
  <c r="T659" i="25"/>
  <c r="W659" i="25"/>
  <c r="X659" i="25"/>
  <c r="AA659" i="25"/>
  <c r="AB659" i="25"/>
  <c r="AE659" i="25"/>
  <c r="AF659" i="25"/>
  <c r="AI659" i="25"/>
  <c r="AJ659" i="25"/>
  <c r="AM659" i="25"/>
  <c r="AN659" i="25"/>
  <c r="AQ659" i="25"/>
  <c r="AR659" i="25"/>
  <c r="AU659" i="25"/>
  <c r="AV659" i="25"/>
  <c r="AY659" i="25"/>
  <c r="AZ659" i="25"/>
  <c r="BC659" i="25"/>
  <c r="BD659" i="25"/>
  <c r="S660" i="25"/>
  <c r="T660" i="25"/>
  <c r="W660" i="25"/>
  <c r="X660" i="25"/>
  <c r="AA660" i="25"/>
  <c r="AB660" i="25"/>
  <c r="AE660" i="25"/>
  <c r="AF660" i="25"/>
  <c r="AI660" i="25"/>
  <c r="AJ660" i="25"/>
  <c r="AM660" i="25"/>
  <c r="AN660" i="25"/>
  <c r="AQ660" i="25"/>
  <c r="AR660" i="25"/>
  <c r="AU660" i="25"/>
  <c r="AV660" i="25"/>
  <c r="AY660" i="25"/>
  <c r="AZ660" i="25"/>
  <c r="BC660" i="25"/>
  <c r="BD660" i="25"/>
  <c r="S661" i="25"/>
  <c r="T661" i="25"/>
  <c r="W661" i="25"/>
  <c r="X661" i="25"/>
  <c r="AA661" i="25"/>
  <c r="AB661" i="25"/>
  <c r="AE661" i="25"/>
  <c r="AF661" i="25"/>
  <c r="AI661" i="25"/>
  <c r="AJ661" i="25"/>
  <c r="AM661" i="25"/>
  <c r="AN661" i="25"/>
  <c r="AQ661" i="25"/>
  <c r="AR661" i="25"/>
  <c r="AU661" i="25"/>
  <c r="AV661" i="25"/>
  <c r="AY661" i="25"/>
  <c r="AZ661" i="25"/>
  <c r="BC661" i="25"/>
  <c r="BD661" i="25"/>
  <c r="S662" i="25"/>
  <c r="T662" i="25"/>
  <c r="W662" i="25"/>
  <c r="X662" i="25"/>
  <c r="AA662" i="25"/>
  <c r="AB662" i="25"/>
  <c r="AE662" i="25"/>
  <c r="AF662" i="25"/>
  <c r="AI662" i="25"/>
  <c r="AJ662" i="25"/>
  <c r="AM662" i="25"/>
  <c r="AN662" i="25"/>
  <c r="AQ662" i="25"/>
  <c r="AR662" i="25"/>
  <c r="AU662" i="25"/>
  <c r="AV662" i="25"/>
  <c r="AY662" i="25"/>
  <c r="AZ662" i="25"/>
  <c r="BC662" i="25"/>
  <c r="BD662" i="25"/>
  <c r="S663" i="25"/>
  <c r="T663" i="25"/>
  <c r="W663" i="25"/>
  <c r="X663" i="25"/>
  <c r="AA663" i="25"/>
  <c r="AB663" i="25"/>
  <c r="AE663" i="25"/>
  <c r="AF663" i="25"/>
  <c r="AI663" i="25"/>
  <c r="AJ663" i="25"/>
  <c r="AM663" i="25"/>
  <c r="AN663" i="25"/>
  <c r="AQ663" i="25"/>
  <c r="AR663" i="25"/>
  <c r="AU663" i="25"/>
  <c r="AV663" i="25"/>
  <c r="AY663" i="25"/>
  <c r="AZ663" i="25"/>
  <c r="BC663" i="25"/>
  <c r="BD663" i="25"/>
  <c r="S664" i="25"/>
  <c r="T664" i="25"/>
  <c r="W664" i="25"/>
  <c r="X664" i="25"/>
  <c r="AA664" i="25"/>
  <c r="AB664" i="25"/>
  <c r="AE664" i="25"/>
  <c r="AF664" i="25"/>
  <c r="AI664" i="25"/>
  <c r="AJ664" i="25"/>
  <c r="AM664" i="25"/>
  <c r="AN664" i="25"/>
  <c r="AQ664" i="25"/>
  <c r="AR664" i="25"/>
  <c r="AU664" i="25"/>
  <c r="AV664" i="25"/>
  <c r="AY664" i="25"/>
  <c r="AZ664" i="25"/>
  <c r="BC664" i="25"/>
  <c r="BD664" i="25"/>
  <c r="S665" i="25"/>
  <c r="T665" i="25"/>
  <c r="W665" i="25"/>
  <c r="X665" i="25"/>
  <c r="AA665" i="25"/>
  <c r="AB665" i="25"/>
  <c r="AE665" i="25"/>
  <c r="AF665" i="25"/>
  <c r="AI665" i="25"/>
  <c r="AJ665" i="25"/>
  <c r="AM665" i="25"/>
  <c r="AN665" i="25"/>
  <c r="AQ665" i="25"/>
  <c r="AR665" i="25"/>
  <c r="AU665" i="25"/>
  <c r="AV665" i="25"/>
  <c r="AY665" i="25"/>
  <c r="AZ665" i="25"/>
  <c r="BC665" i="25"/>
  <c r="BD665" i="25"/>
  <c r="S666" i="25"/>
  <c r="T666" i="25"/>
  <c r="W666" i="25"/>
  <c r="X666" i="25"/>
  <c r="AA666" i="25"/>
  <c r="AB666" i="25"/>
  <c r="AE666" i="25"/>
  <c r="AF666" i="25"/>
  <c r="AI666" i="25"/>
  <c r="AJ666" i="25"/>
  <c r="AM666" i="25"/>
  <c r="AN666" i="25"/>
  <c r="AQ666" i="25"/>
  <c r="AR666" i="25"/>
  <c r="AU666" i="25"/>
  <c r="AV666" i="25"/>
  <c r="AY666" i="25"/>
  <c r="AZ666" i="25"/>
  <c r="BC666" i="25"/>
  <c r="BD666" i="25"/>
  <c r="S667" i="25"/>
  <c r="T667" i="25"/>
  <c r="W667" i="25"/>
  <c r="X667" i="25"/>
  <c r="AA667" i="25"/>
  <c r="AB667" i="25"/>
  <c r="AE667" i="25"/>
  <c r="AF667" i="25"/>
  <c r="AI667" i="25"/>
  <c r="AJ667" i="25"/>
  <c r="AM667" i="25"/>
  <c r="AN667" i="25"/>
  <c r="AQ667" i="25"/>
  <c r="AR667" i="25"/>
  <c r="AU667" i="25"/>
  <c r="AV667" i="25"/>
  <c r="AY667" i="25"/>
  <c r="AZ667" i="25"/>
  <c r="BC667" i="25"/>
  <c r="BD667" i="25"/>
  <c r="S668" i="25"/>
  <c r="T668" i="25"/>
  <c r="W668" i="25"/>
  <c r="X668" i="25"/>
  <c r="AA668" i="25"/>
  <c r="AB668" i="25"/>
  <c r="AE668" i="25"/>
  <c r="AF668" i="25"/>
  <c r="AI668" i="25"/>
  <c r="AJ668" i="25"/>
  <c r="AM668" i="25"/>
  <c r="AN668" i="25"/>
  <c r="AQ668" i="25"/>
  <c r="AR668" i="25"/>
  <c r="AU668" i="25"/>
  <c r="AV668" i="25"/>
  <c r="AY668" i="25"/>
  <c r="AZ668" i="25"/>
  <c r="BC668" i="25"/>
  <c r="BD668" i="25"/>
  <c r="S669" i="25"/>
  <c r="T669" i="25"/>
  <c r="W669" i="25"/>
  <c r="X669" i="25"/>
  <c r="AA669" i="25"/>
  <c r="AB669" i="25"/>
  <c r="AE669" i="25"/>
  <c r="AF669" i="25"/>
  <c r="AI669" i="25"/>
  <c r="AJ669" i="25"/>
  <c r="AM669" i="25"/>
  <c r="AN669" i="25"/>
  <c r="AQ669" i="25"/>
  <c r="AR669" i="25"/>
  <c r="AU669" i="25"/>
  <c r="AV669" i="25"/>
  <c r="AY669" i="25"/>
  <c r="AZ669" i="25"/>
  <c r="BC669" i="25"/>
  <c r="BD669" i="25"/>
  <c r="S670" i="25"/>
  <c r="T670" i="25"/>
  <c r="W670" i="25"/>
  <c r="X670" i="25"/>
  <c r="AA670" i="25"/>
  <c r="AB670" i="25"/>
  <c r="AE670" i="25"/>
  <c r="AF670" i="25"/>
  <c r="AI670" i="25"/>
  <c r="AJ670" i="25"/>
  <c r="AM670" i="25"/>
  <c r="AN670" i="25"/>
  <c r="AQ670" i="25"/>
  <c r="AR670" i="25"/>
  <c r="AU670" i="25"/>
  <c r="AV670" i="25"/>
  <c r="AY670" i="25"/>
  <c r="AZ670" i="25"/>
  <c r="BC670" i="25"/>
  <c r="BD670" i="25"/>
  <c r="S671" i="25"/>
  <c r="T671" i="25"/>
  <c r="W671" i="25"/>
  <c r="X671" i="25"/>
  <c r="AA671" i="25"/>
  <c r="AB671" i="25"/>
  <c r="AE671" i="25"/>
  <c r="AF671" i="25"/>
  <c r="AI671" i="25"/>
  <c r="AJ671" i="25"/>
  <c r="AM671" i="25"/>
  <c r="AN671" i="25"/>
  <c r="AQ671" i="25"/>
  <c r="AR671" i="25"/>
  <c r="AU671" i="25"/>
  <c r="AV671" i="25"/>
  <c r="AY671" i="25"/>
  <c r="AZ671" i="25"/>
  <c r="BC671" i="25"/>
  <c r="BD671" i="25"/>
  <c r="S672" i="25"/>
  <c r="T672" i="25"/>
  <c r="W672" i="25"/>
  <c r="X672" i="25"/>
  <c r="AA672" i="25"/>
  <c r="AB672" i="25"/>
  <c r="AE672" i="25"/>
  <c r="AF672" i="25"/>
  <c r="AI672" i="25"/>
  <c r="AJ672" i="25"/>
  <c r="AM672" i="25"/>
  <c r="AN672" i="25"/>
  <c r="AQ672" i="25"/>
  <c r="AR672" i="25"/>
  <c r="AU672" i="25"/>
  <c r="AV672" i="25"/>
  <c r="AY672" i="25"/>
  <c r="AZ672" i="25"/>
  <c r="BC672" i="25"/>
  <c r="BD672" i="25"/>
  <c r="S673" i="25"/>
  <c r="T673" i="25"/>
  <c r="W673" i="25"/>
  <c r="X673" i="25"/>
  <c r="AA673" i="25"/>
  <c r="AB673" i="25"/>
  <c r="AE673" i="25"/>
  <c r="AF673" i="25"/>
  <c r="AI673" i="25"/>
  <c r="AJ673" i="25"/>
  <c r="AM673" i="25"/>
  <c r="AN673" i="25"/>
  <c r="AQ673" i="25"/>
  <c r="AR673" i="25"/>
  <c r="AU673" i="25"/>
  <c r="AV673" i="25"/>
  <c r="AY673" i="25"/>
  <c r="AZ673" i="25"/>
  <c r="BC673" i="25"/>
  <c r="BD673" i="25"/>
  <c r="S674" i="25"/>
  <c r="T674" i="25"/>
  <c r="W674" i="25"/>
  <c r="X674" i="25"/>
  <c r="AA674" i="25"/>
  <c r="AB674" i="25"/>
  <c r="AE674" i="25"/>
  <c r="AF674" i="25"/>
  <c r="AI674" i="25"/>
  <c r="AJ674" i="25"/>
  <c r="AM674" i="25"/>
  <c r="AN674" i="25"/>
  <c r="AQ674" i="25"/>
  <c r="AR674" i="25"/>
  <c r="AU674" i="25"/>
  <c r="AV674" i="25"/>
  <c r="AY674" i="25"/>
  <c r="AZ674" i="25"/>
  <c r="BC674" i="25"/>
  <c r="BD674" i="25"/>
  <c r="S675" i="25"/>
  <c r="T675" i="25"/>
  <c r="W675" i="25"/>
  <c r="X675" i="25"/>
  <c r="AA675" i="25"/>
  <c r="AB675" i="25"/>
  <c r="AE675" i="25"/>
  <c r="AF675" i="25"/>
  <c r="AI675" i="25"/>
  <c r="AJ675" i="25"/>
  <c r="AM675" i="25"/>
  <c r="AN675" i="25"/>
  <c r="AQ675" i="25"/>
  <c r="AR675" i="25"/>
  <c r="AU675" i="25"/>
  <c r="AV675" i="25"/>
  <c r="AY675" i="25"/>
  <c r="AZ675" i="25"/>
  <c r="BC675" i="25"/>
  <c r="BD675" i="25"/>
  <c r="S676" i="25"/>
  <c r="T676" i="25"/>
  <c r="W676" i="25"/>
  <c r="X676" i="25"/>
  <c r="AA676" i="25"/>
  <c r="AB676" i="25"/>
  <c r="AE676" i="25"/>
  <c r="AF676" i="25"/>
  <c r="AI676" i="25"/>
  <c r="AJ676" i="25"/>
  <c r="AM676" i="25"/>
  <c r="AN676" i="25"/>
  <c r="AQ676" i="25"/>
  <c r="AR676" i="25"/>
  <c r="AU676" i="25"/>
  <c r="AV676" i="25"/>
  <c r="AY676" i="25"/>
  <c r="AZ676" i="25"/>
  <c r="BC676" i="25"/>
  <c r="BD676" i="25"/>
  <c r="S677" i="25"/>
  <c r="T677" i="25"/>
  <c r="W677" i="25"/>
  <c r="X677" i="25"/>
  <c r="AA677" i="25"/>
  <c r="AB677" i="25"/>
  <c r="AE677" i="25"/>
  <c r="AF677" i="25"/>
  <c r="AI677" i="25"/>
  <c r="AJ677" i="25"/>
  <c r="AM677" i="25"/>
  <c r="AN677" i="25"/>
  <c r="AQ677" i="25"/>
  <c r="AR677" i="25"/>
  <c r="AU677" i="25"/>
  <c r="AV677" i="25"/>
  <c r="AY677" i="25"/>
  <c r="AZ677" i="25"/>
  <c r="BC677" i="25"/>
  <c r="BD677" i="25"/>
  <c r="S678" i="25"/>
  <c r="T678" i="25"/>
  <c r="W678" i="25"/>
  <c r="X678" i="25"/>
  <c r="AA678" i="25"/>
  <c r="AB678" i="25"/>
  <c r="AE678" i="25"/>
  <c r="AF678" i="25"/>
  <c r="AI678" i="25"/>
  <c r="AJ678" i="25"/>
  <c r="AM678" i="25"/>
  <c r="AN678" i="25"/>
  <c r="AQ678" i="25"/>
  <c r="AR678" i="25"/>
  <c r="AU678" i="25"/>
  <c r="AV678" i="25"/>
  <c r="AY678" i="25"/>
  <c r="AZ678" i="25"/>
  <c r="BC678" i="25"/>
  <c r="BD678" i="25"/>
  <c r="S679" i="25"/>
  <c r="T679" i="25"/>
  <c r="W679" i="25"/>
  <c r="X679" i="25"/>
  <c r="AA679" i="25"/>
  <c r="AB679" i="25"/>
  <c r="AE679" i="25"/>
  <c r="AF679" i="25"/>
  <c r="AI679" i="25"/>
  <c r="AJ679" i="25"/>
  <c r="AM679" i="25"/>
  <c r="AN679" i="25"/>
  <c r="AQ679" i="25"/>
  <c r="AR679" i="25"/>
  <c r="AU679" i="25"/>
  <c r="AV679" i="25"/>
  <c r="AY679" i="25"/>
  <c r="AZ679" i="25"/>
  <c r="BC679" i="25"/>
  <c r="BD679" i="25"/>
  <c r="S680" i="25"/>
  <c r="T680" i="25"/>
  <c r="W680" i="25"/>
  <c r="X680" i="25"/>
  <c r="AA680" i="25"/>
  <c r="AB680" i="25"/>
  <c r="AE680" i="25"/>
  <c r="AF680" i="25"/>
  <c r="AI680" i="25"/>
  <c r="AJ680" i="25"/>
  <c r="AM680" i="25"/>
  <c r="AN680" i="25"/>
  <c r="AQ680" i="25"/>
  <c r="AR680" i="25"/>
  <c r="AU680" i="25"/>
  <c r="AV680" i="25"/>
  <c r="AY680" i="25"/>
  <c r="AZ680" i="25"/>
  <c r="BC680" i="25"/>
  <c r="BD680" i="25"/>
  <c r="S681" i="25"/>
  <c r="T681" i="25"/>
  <c r="W681" i="25"/>
  <c r="X681" i="25"/>
  <c r="AA681" i="25"/>
  <c r="AB681" i="25"/>
  <c r="AE681" i="25"/>
  <c r="AF681" i="25"/>
  <c r="AI681" i="25"/>
  <c r="AJ681" i="25"/>
  <c r="AM681" i="25"/>
  <c r="AN681" i="25"/>
  <c r="AQ681" i="25"/>
  <c r="AR681" i="25"/>
  <c r="AU681" i="25"/>
  <c r="AV681" i="25"/>
  <c r="AY681" i="25"/>
  <c r="AZ681" i="25"/>
  <c r="BC681" i="25"/>
  <c r="BD681" i="25"/>
  <c r="S682" i="25"/>
  <c r="T682" i="25"/>
  <c r="W682" i="25"/>
  <c r="X682" i="25"/>
  <c r="AA682" i="25"/>
  <c r="AB682" i="25"/>
  <c r="AE682" i="25"/>
  <c r="AF682" i="25"/>
  <c r="AI682" i="25"/>
  <c r="AJ682" i="25"/>
  <c r="AM682" i="25"/>
  <c r="AN682" i="25"/>
  <c r="AQ682" i="25"/>
  <c r="AR682" i="25"/>
  <c r="AU682" i="25"/>
  <c r="AV682" i="25"/>
  <c r="AY682" i="25"/>
  <c r="AZ682" i="25"/>
  <c r="BC682" i="25"/>
  <c r="BD682" i="25"/>
  <c r="S683" i="25"/>
  <c r="T683" i="25"/>
  <c r="W683" i="25"/>
  <c r="X683" i="25"/>
  <c r="AA683" i="25"/>
  <c r="AB683" i="25"/>
  <c r="AE683" i="25"/>
  <c r="AF683" i="25"/>
  <c r="AI683" i="25"/>
  <c r="AJ683" i="25"/>
  <c r="AM683" i="25"/>
  <c r="AN683" i="25"/>
  <c r="AQ683" i="25"/>
  <c r="AR683" i="25"/>
  <c r="AU683" i="25"/>
  <c r="AV683" i="25"/>
  <c r="AY683" i="25"/>
  <c r="AZ683" i="25"/>
  <c r="BC683" i="25"/>
  <c r="BD683" i="25"/>
  <c r="S684" i="25"/>
  <c r="T684" i="25"/>
  <c r="W684" i="25"/>
  <c r="X684" i="25"/>
  <c r="AA684" i="25"/>
  <c r="AB684" i="25"/>
  <c r="AE684" i="25"/>
  <c r="AF684" i="25"/>
  <c r="AI684" i="25"/>
  <c r="AJ684" i="25"/>
  <c r="AM684" i="25"/>
  <c r="AN684" i="25"/>
  <c r="AQ684" i="25"/>
  <c r="AR684" i="25"/>
  <c r="AU684" i="25"/>
  <c r="AV684" i="25"/>
  <c r="AY684" i="25"/>
  <c r="AZ684" i="25"/>
  <c r="BC684" i="25"/>
  <c r="BD684" i="25"/>
  <c r="S685" i="25"/>
  <c r="T685" i="25"/>
  <c r="W685" i="25"/>
  <c r="X685" i="25"/>
  <c r="AA685" i="25"/>
  <c r="AB685" i="25"/>
  <c r="AE685" i="25"/>
  <c r="AF685" i="25"/>
  <c r="AI685" i="25"/>
  <c r="AJ685" i="25"/>
  <c r="AM685" i="25"/>
  <c r="AN685" i="25"/>
  <c r="AQ685" i="25"/>
  <c r="AR685" i="25"/>
  <c r="AU685" i="25"/>
  <c r="AV685" i="25"/>
  <c r="AY685" i="25"/>
  <c r="AZ685" i="25"/>
  <c r="BC685" i="25"/>
  <c r="BD685" i="25"/>
  <c r="S686" i="25"/>
  <c r="T686" i="25"/>
  <c r="W686" i="25"/>
  <c r="X686" i="25"/>
  <c r="AA686" i="25"/>
  <c r="AB686" i="25"/>
  <c r="AE686" i="25"/>
  <c r="AF686" i="25"/>
  <c r="AI686" i="25"/>
  <c r="AJ686" i="25"/>
  <c r="AM686" i="25"/>
  <c r="AN686" i="25"/>
  <c r="AQ686" i="25"/>
  <c r="AR686" i="25"/>
  <c r="AU686" i="25"/>
  <c r="AV686" i="25"/>
  <c r="AY686" i="25"/>
  <c r="AZ686" i="25"/>
  <c r="BC686" i="25"/>
  <c r="BD686" i="25"/>
  <c r="S687" i="25"/>
  <c r="T687" i="25"/>
  <c r="W687" i="25"/>
  <c r="X687" i="25"/>
  <c r="AA687" i="25"/>
  <c r="AB687" i="25"/>
  <c r="AE687" i="25"/>
  <c r="AF687" i="25"/>
  <c r="AI687" i="25"/>
  <c r="AJ687" i="25"/>
  <c r="AM687" i="25"/>
  <c r="AN687" i="25"/>
  <c r="AQ687" i="25"/>
  <c r="AR687" i="25"/>
  <c r="AU687" i="25"/>
  <c r="AV687" i="25"/>
  <c r="AY687" i="25"/>
  <c r="AZ687" i="25"/>
  <c r="BC687" i="25"/>
  <c r="BD687" i="25"/>
  <c r="S688" i="25"/>
  <c r="T688" i="25"/>
  <c r="W688" i="25"/>
  <c r="X688" i="25"/>
  <c r="AA688" i="25"/>
  <c r="AB688" i="25"/>
  <c r="AE688" i="25"/>
  <c r="AF688" i="25"/>
  <c r="AI688" i="25"/>
  <c r="AJ688" i="25"/>
  <c r="AM688" i="25"/>
  <c r="AN688" i="25"/>
  <c r="AQ688" i="25"/>
  <c r="AR688" i="25"/>
  <c r="AU688" i="25"/>
  <c r="AV688" i="25"/>
  <c r="AY688" i="25"/>
  <c r="AZ688" i="25"/>
  <c r="BC688" i="25"/>
  <c r="BD688" i="25"/>
  <c r="S689" i="25"/>
  <c r="T689" i="25"/>
  <c r="W689" i="25"/>
  <c r="X689" i="25"/>
  <c r="AA689" i="25"/>
  <c r="AB689" i="25"/>
  <c r="AE689" i="25"/>
  <c r="AF689" i="25"/>
  <c r="AI689" i="25"/>
  <c r="AJ689" i="25"/>
  <c r="AM689" i="25"/>
  <c r="AN689" i="25"/>
  <c r="AQ689" i="25"/>
  <c r="AR689" i="25"/>
  <c r="AU689" i="25"/>
  <c r="AV689" i="25"/>
  <c r="AY689" i="25"/>
  <c r="AZ689" i="25"/>
  <c r="BC689" i="25"/>
  <c r="BD689" i="25"/>
  <c r="S690" i="25"/>
  <c r="T690" i="25"/>
  <c r="W690" i="25"/>
  <c r="X690" i="25"/>
  <c r="AA690" i="25"/>
  <c r="AB690" i="25"/>
  <c r="AE690" i="25"/>
  <c r="AF690" i="25"/>
  <c r="AI690" i="25"/>
  <c r="AJ690" i="25"/>
  <c r="AM690" i="25"/>
  <c r="AN690" i="25"/>
  <c r="AQ690" i="25"/>
  <c r="AR690" i="25"/>
  <c r="AU690" i="25"/>
  <c r="AV690" i="25"/>
  <c r="AY690" i="25"/>
  <c r="AZ690" i="25"/>
  <c r="BC690" i="25"/>
  <c r="BD690" i="25"/>
  <c r="S691" i="25"/>
  <c r="T691" i="25"/>
  <c r="W691" i="25"/>
  <c r="X691" i="25"/>
  <c r="AA691" i="25"/>
  <c r="AB691" i="25"/>
  <c r="AE691" i="25"/>
  <c r="AF691" i="25"/>
  <c r="AI691" i="25"/>
  <c r="AJ691" i="25"/>
  <c r="AM691" i="25"/>
  <c r="AN691" i="25"/>
  <c r="AQ691" i="25"/>
  <c r="AR691" i="25"/>
  <c r="AU691" i="25"/>
  <c r="AV691" i="25"/>
  <c r="AY691" i="25"/>
  <c r="AZ691" i="25"/>
  <c r="BC691" i="25"/>
  <c r="BD691" i="25"/>
  <c r="S692" i="25"/>
  <c r="T692" i="25"/>
  <c r="W692" i="25"/>
  <c r="X692" i="25"/>
  <c r="AA692" i="25"/>
  <c r="AB692" i="25"/>
  <c r="AE692" i="25"/>
  <c r="AF692" i="25"/>
  <c r="AI692" i="25"/>
  <c r="AJ692" i="25"/>
  <c r="AM692" i="25"/>
  <c r="AN692" i="25"/>
  <c r="AQ692" i="25"/>
  <c r="AR692" i="25"/>
  <c r="AU692" i="25"/>
  <c r="AV692" i="25"/>
  <c r="AY692" i="25"/>
  <c r="AZ692" i="25"/>
  <c r="BC692" i="25"/>
  <c r="BD692" i="25"/>
  <c r="S693" i="25"/>
  <c r="T693" i="25"/>
  <c r="W693" i="25"/>
  <c r="X693" i="25"/>
  <c r="AA693" i="25"/>
  <c r="AB693" i="25"/>
  <c r="AE693" i="25"/>
  <c r="AF693" i="25"/>
  <c r="AI693" i="25"/>
  <c r="AJ693" i="25"/>
  <c r="AM693" i="25"/>
  <c r="AN693" i="25"/>
  <c r="AQ693" i="25"/>
  <c r="AR693" i="25"/>
  <c r="AU693" i="25"/>
  <c r="AV693" i="25"/>
  <c r="AY693" i="25"/>
  <c r="AZ693" i="25"/>
  <c r="BC693" i="25"/>
  <c r="BD693" i="25"/>
  <c r="S694" i="25"/>
  <c r="T694" i="25"/>
  <c r="W694" i="25"/>
  <c r="X694" i="25"/>
  <c r="AA694" i="25"/>
  <c r="AB694" i="25"/>
  <c r="AE694" i="25"/>
  <c r="AF694" i="25"/>
  <c r="AI694" i="25"/>
  <c r="AJ694" i="25"/>
  <c r="AM694" i="25"/>
  <c r="AN694" i="25"/>
  <c r="AQ694" i="25"/>
  <c r="AR694" i="25"/>
  <c r="AU694" i="25"/>
  <c r="AV694" i="25"/>
  <c r="AY694" i="25"/>
  <c r="AZ694" i="25"/>
  <c r="BC694" i="25"/>
  <c r="BD694" i="25"/>
  <c r="S695" i="25"/>
  <c r="T695" i="25"/>
  <c r="W695" i="25"/>
  <c r="X695" i="25"/>
  <c r="AA695" i="25"/>
  <c r="AB695" i="25"/>
  <c r="AE695" i="25"/>
  <c r="AF695" i="25"/>
  <c r="AI695" i="25"/>
  <c r="AJ695" i="25"/>
  <c r="AM695" i="25"/>
  <c r="AN695" i="25"/>
  <c r="AQ695" i="25"/>
  <c r="AR695" i="25"/>
  <c r="AU695" i="25"/>
  <c r="AV695" i="25"/>
  <c r="AY695" i="25"/>
  <c r="AZ695" i="25"/>
  <c r="BC695" i="25"/>
  <c r="BD695" i="25"/>
  <c r="S696" i="25"/>
  <c r="T696" i="25"/>
  <c r="W696" i="25"/>
  <c r="X696" i="25"/>
  <c r="AA696" i="25"/>
  <c r="AB696" i="25"/>
  <c r="AE696" i="25"/>
  <c r="AF696" i="25"/>
  <c r="AI696" i="25"/>
  <c r="AJ696" i="25"/>
  <c r="AM696" i="25"/>
  <c r="AN696" i="25"/>
  <c r="AQ696" i="25"/>
  <c r="AR696" i="25"/>
  <c r="AU696" i="25"/>
  <c r="AV696" i="25"/>
  <c r="AY696" i="25"/>
  <c r="AZ696" i="25"/>
  <c r="BC696" i="25"/>
  <c r="BD696" i="25"/>
  <c r="S697" i="25"/>
  <c r="T697" i="25"/>
  <c r="W697" i="25"/>
  <c r="X697" i="25"/>
  <c r="AA697" i="25"/>
  <c r="AB697" i="25"/>
  <c r="AE697" i="25"/>
  <c r="AF697" i="25"/>
  <c r="AI697" i="25"/>
  <c r="AJ697" i="25"/>
  <c r="AM697" i="25"/>
  <c r="AN697" i="25"/>
  <c r="AQ697" i="25"/>
  <c r="AR697" i="25"/>
  <c r="AU697" i="25"/>
  <c r="AV697" i="25"/>
  <c r="AY697" i="25"/>
  <c r="AZ697" i="25"/>
  <c r="BC697" i="25"/>
  <c r="BD697" i="25"/>
  <c r="S698" i="25"/>
  <c r="T698" i="25"/>
  <c r="W698" i="25"/>
  <c r="X698" i="25"/>
  <c r="AA698" i="25"/>
  <c r="AB698" i="25"/>
  <c r="AE698" i="25"/>
  <c r="AF698" i="25"/>
  <c r="AI698" i="25"/>
  <c r="AJ698" i="25"/>
  <c r="AM698" i="25"/>
  <c r="AN698" i="25"/>
  <c r="AQ698" i="25"/>
  <c r="AR698" i="25"/>
  <c r="AU698" i="25"/>
  <c r="AV698" i="25"/>
  <c r="AY698" i="25"/>
  <c r="AZ698" i="25"/>
  <c r="BC698" i="25"/>
  <c r="BD698" i="25"/>
  <c r="S699" i="25"/>
  <c r="T699" i="25"/>
  <c r="W699" i="25"/>
  <c r="X699" i="25"/>
  <c r="AA699" i="25"/>
  <c r="AB699" i="25"/>
  <c r="AE699" i="25"/>
  <c r="AF699" i="25"/>
  <c r="AI699" i="25"/>
  <c r="AJ699" i="25"/>
  <c r="AM699" i="25"/>
  <c r="AN699" i="25"/>
  <c r="AQ699" i="25"/>
  <c r="AR699" i="25"/>
  <c r="AU699" i="25"/>
  <c r="AV699" i="25"/>
  <c r="AY699" i="25"/>
  <c r="AZ699" i="25"/>
  <c r="BC699" i="25"/>
  <c r="BD699" i="25"/>
  <c r="S700" i="25"/>
  <c r="T700" i="25"/>
  <c r="W700" i="25"/>
  <c r="X700" i="25"/>
  <c r="AA700" i="25"/>
  <c r="AB700" i="25"/>
  <c r="AE700" i="25"/>
  <c r="AF700" i="25"/>
  <c r="AI700" i="25"/>
  <c r="AJ700" i="25"/>
  <c r="AM700" i="25"/>
  <c r="AN700" i="25"/>
  <c r="AQ700" i="25"/>
  <c r="AR700" i="25"/>
  <c r="AU700" i="25"/>
  <c r="AV700" i="25"/>
  <c r="AY700" i="25"/>
  <c r="AZ700" i="25"/>
  <c r="BC700" i="25"/>
  <c r="BD700" i="25"/>
  <c r="S701" i="25"/>
  <c r="T701" i="25"/>
  <c r="W701" i="25"/>
  <c r="X701" i="25"/>
  <c r="AA701" i="25"/>
  <c r="AB701" i="25"/>
  <c r="AE701" i="25"/>
  <c r="AF701" i="25"/>
  <c r="AI701" i="25"/>
  <c r="AJ701" i="25"/>
  <c r="AM701" i="25"/>
  <c r="AN701" i="25"/>
  <c r="AQ701" i="25"/>
  <c r="AR701" i="25"/>
  <c r="AU701" i="25"/>
  <c r="AV701" i="25"/>
  <c r="AY701" i="25"/>
  <c r="AZ701" i="25"/>
  <c r="BC701" i="25"/>
  <c r="BD701" i="25"/>
  <c r="S702" i="25"/>
  <c r="T702" i="25"/>
  <c r="W702" i="25"/>
  <c r="X702" i="25"/>
  <c r="AA702" i="25"/>
  <c r="AB702" i="25"/>
  <c r="AE702" i="25"/>
  <c r="AF702" i="25"/>
  <c r="AI702" i="25"/>
  <c r="AJ702" i="25"/>
  <c r="AM702" i="25"/>
  <c r="AN702" i="25"/>
  <c r="AQ702" i="25"/>
  <c r="AR702" i="25"/>
  <c r="AU702" i="25"/>
  <c r="AV702" i="25"/>
  <c r="AY702" i="25"/>
  <c r="AZ702" i="25"/>
  <c r="BC702" i="25"/>
  <c r="BD702" i="25"/>
  <c r="S703" i="25"/>
  <c r="T703" i="25"/>
  <c r="W703" i="25"/>
  <c r="X703" i="25"/>
  <c r="AA703" i="25"/>
  <c r="AB703" i="25"/>
  <c r="AE703" i="25"/>
  <c r="AF703" i="25"/>
  <c r="AI703" i="25"/>
  <c r="AJ703" i="25"/>
  <c r="AM703" i="25"/>
  <c r="AN703" i="25"/>
  <c r="AQ703" i="25"/>
  <c r="AR703" i="25"/>
  <c r="AU703" i="25"/>
  <c r="AV703" i="25"/>
  <c r="AY703" i="25"/>
  <c r="AZ703" i="25"/>
  <c r="BC703" i="25"/>
  <c r="BD703" i="25"/>
  <c r="S704" i="25"/>
  <c r="T704" i="25"/>
  <c r="W704" i="25"/>
  <c r="X704" i="25"/>
  <c r="AA704" i="25"/>
  <c r="AB704" i="25"/>
  <c r="AE704" i="25"/>
  <c r="AF704" i="25"/>
  <c r="AI704" i="25"/>
  <c r="AJ704" i="25"/>
  <c r="AM704" i="25"/>
  <c r="AN704" i="25"/>
  <c r="AQ704" i="25"/>
  <c r="AR704" i="25"/>
  <c r="AU704" i="25"/>
  <c r="AV704" i="25"/>
  <c r="AY704" i="25"/>
  <c r="AZ704" i="25"/>
  <c r="BC704" i="25"/>
  <c r="BD704" i="25"/>
  <c r="S705" i="25"/>
  <c r="T705" i="25"/>
  <c r="W705" i="25"/>
  <c r="X705" i="25"/>
  <c r="AA705" i="25"/>
  <c r="AB705" i="25"/>
  <c r="AE705" i="25"/>
  <c r="AF705" i="25"/>
  <c r="AI705" i="25"/>
  <c r="AJ705" i="25"/>
  <c r="AM705" i="25"/>
  <c r="AN705" i="25"/>
  <c r="AQ705" i="25"/>
  <c r="AR705" i="25"/>
  <c r="AU705" i="25"/>
  <c r="AV705" i="25"/>
  <c r="AY705" i="25"/>
  <c r="AZ705" i="25"/>
  <c r="BC705" i="25"/>
  <c r="BD705" i="25"/>
  <c r="S706" i="25"/>
  <c r="T706" i="25"/>
  <c r="W706" i="25"/>
  <c r="X706" i="25"/>
  <c r="AA706" i="25"/>
  <c r="AB706" i="25"/>
  <c r="AE706" i="25"/>
  <c r="AF706" i="25"/>
  <c r="AI706" i="25"/>
  <c r="AJ706" i="25"/>
  <c r="AM706" i="25"/>
  <c r="AN706" i="25"/>
  <c r="AQ706" i="25"/>
  <c r="AR706" i="25"/>
  <c r="AU706" i="25"/>
  <c r="AV706" i="25"/>
  <c r="AY706" i="25"/>
  <c r="AZ706" i="25"/>
  <c r="BC706" i="25"/>
  <c r="BD706" i="25"/>
  <c r="S707" i="25"/>
  <c r="T707" i="25"/>
  <c r="W707" i="25"/>
  <c r="X707" i="25"/>
  <c r="AA707" i="25"/>
  <c r="AB707" i="25"/>
  <c r="AE707" i="25"/>
  <c r="AF707" i="25"/>
  <c r="AI707" i="25"/>
  <c r="AJ707" i="25"/>
  <c r="AM707" i="25"/>
  <c r="AN707" i="25"/>
  <c r="AQ707" i="25"/>
  <c r="AR707" i="25"/>
  <c r="AU707" i="25"/>
  <c r="AV707" i="25"/>
  <c r="AY707" i="25"/>
  <c r="AZ707" i="25"/>
  <c r="BC707" i="25"/>
  <c r="BD707" i="25"/>
  <c r="S708" i="25"/>
  <c r="T708" i="25"/>
  <c r="W708" i="25"/>
  <c r="X708" i="25"/>
  <c r="AA708" i="25"/>
  <c r="AB708" i="25"/>
  <c r="AE708" i="25"/>
  <c r="AF708" i="25"/>
  <c r="AI708" i="25"/>
  <c r="AJ708" i="25"/>
  <c r="AM708" i="25"/>
  <c r="AN708" i="25"/>
  <c r="AQ708" i="25"/>
  <c r="AR708" i="25"/>
  <c r="AU708" i="25"/>
  <c r="AV708" i="25"/>
  <c r="AY708" i="25"/>
  <c r="AZ708" i="25"/>
  <c r="BC708" i="25"/>
  <c r="BD708" i="25"/>
  <c r="S709" i="25"/>
  <c r="T709" i="25"/>
  <c r="W709" i="25"/>
  <c r="X709" i="25"/>
  <c r="AA709" i="25"/>
  <c r="AB709" i="25"/>
  <c r="AE709" i="25"/>
  <c r="AF709" i="25"/>
  <c r="AI709" i="25"/>
  <c r="AJ709" i="25"/>
  <c r="AM709" i="25"/>
  <c r="AN709" i="25"/>
  <c r="AQ709" i="25"/>
  <c r="AR709" i="25"/>
  <c r="AU709" i="25"/>
  <c r="AV709" i="25"/>
  <c r="AY709" i="25"/>
  <c r="AZ709" i="25"/>
  <c r="BC709" i="25"/>
  <c r="BD709" i="25"/>
  <c r="S710" i="25"/>
  <c r="T710" i="25"/>
  <c r="W710" i="25"/>
  <c r="X710" i="25"/>
  <c r="AA710" i="25"/>
  <c r="AB710" i="25"/>
  <c r="AE710" i="25"/>
  <c r="AF710" i="25"/>
  <c r="AI710" i="25"/>
  <c r="AJ710" i="25"/>
  <c r="AM710" i="25"/>
  <c r="AN710" i="25"/>
  <c r="AQ710" i="25"/>
  <c r="AR710" i="25"/>
  <c r="AU710" i="25"/>
  <c r="AV710" i="25"/>
  <c r="AY710" i="25"/>
  <c r="AZ710" i="25"/>
  <c r="BC710" i="25"/>
  <c r="BD710" i="25"/>
  <c r="S711" i="25"/>
  <c r="T711" i="25"/>
  <c r="W711" i="25"/>
  <c r="X711" i="25"/>
  <c r="AA711" i="25"/>
  <c r="AB711" i="25"/>
  <c r="AE711" i="25"/>
  <c r="AF711" i="25"/>
  <c r="AI711" i="25"/>
  <c r="AJ711" i="25"/>
  <c r="AM711" i="25"/>
  <c r="AN711" i="25"/>
  <c r="AQ711" i="25"/>
  <c r="AR711" i="25"/>
  <c r="AU711" i="25"/>
  <c r="AV711" i="25"/>
  <c r="AY711" i="25"/>
  <c r="AZ711" i="25"/>
  <c r="BC711" i="25"/>
  <c r="BD711" i="25"/>
  <c r="S712" i="25"/>
  <c r="T712" i="25"/>
  <c r="W712" i="25"/>
  <c r="X712" i="25"/>
  <c r="AA712" i="25"/>
  <c r="AB712" i="25"/>
  <c r="AE712" i="25"/>
  <c r="AF712" i="25"/>
  <c r="AI712" i="25"/>
  <c r="AJ712" i="25"/>
  <c r="AM712" i="25"/>
  <c r="AN712" i="25"/>
  <c r="AQ712" i="25"/>
  <c r="AR712" i="25"/>
  <c r="AU712" i="25"/>
  <c r="AV712" i="25"/>
  <c r="AY712" i="25"/>
  <c r="AZ712" i="25"/>
  <c r="BC712" i="25"/>
  <c r="BD712" i="25"/>
  <c r="S713" i="25"/>
  <c r="T713" i="25"/>
  <c r="W713" i="25"/>
  <c r="X713" i="25"/>
  <c r="AA713" i="25"/>
  <c r="AB713" i="25"/>
  <c r="AE713" i="25"/>
  <c r="AF713" i="25"/>
  <c r="AI713" i="25"/>
  <c r="AJ713" i="25"/>
  <c r="AM713" i="25"/>
  <c r="AN713" i="25"/>
  <c r="AQ713" i="25"/>
  <c r="AR713" i="25"/>
  <c r="AU713" i="25"/>
  <c r="AV713" i="25"/>
  <c r="AY713" i="25"/>
  <c r="AZ713" i="25"/>
  <c r="BC713" i="25"/>
  <c r="BD713" i="25"/>
  <c r="S714" i="25"/>
  <c r="T714" i="25"/>
  <c r="W714" i="25"/>
  <c r="X714" i="25"/>
  <c r="AA714" i="25"/>
  <c r="AB714" i="25"/>
  <c r="AE714" i="25"/>
  <c r="AF714" i="25"/>
  <c r="AI714" i="25"/>
  <c r="AJ714" i="25"/>
  <c r="AM714" i="25"/>
  <c r="AN714" i="25"/>
  <c r="AQ714" i="25"/>
  <c r="AR714" i="25"/>
  <c r="AU714" i="25"/>
  <c r="AV714" i="25"/>
  <c r="AY714" i="25"/>
  <c r="AZ714" i="25"/>
  <c r="BC714" i="25"/>
  <c r="BD714" i="25"/>
  <c r="S715" i="25"/>
  <c r="T715" i="25"/>
  <c r="W715" i="25"/>
  <c r="X715" i="25"/>
  <c r="AA715" i="25"/>
  <c r="AB715" i="25"/>
  <c r="AE715" i="25"/>
  <c r="AF715" i="25"/>
  <c r="AI715" i="25"/>
  <c r="AJ715" i="25"/>
  <c r="AM715" i="25"/>
  <c r="AN715" i="25"/>
  <c r="AQ715" i="25"/>
  <c r="AR715" i="25"/>
  <c r="AU715" i="25"/>
  <c r="AV715" i="25"/>
  <c r="AY715" i="25"/>
  <c r="AZ715" i="25"/>
  <c r="BC715" i="25"/>
  <c r="BD715" i="25"/>
  <c r="S716" i="25"/>
  <c r="T716" i="25"/>
  <c r="W716" i="25"/>
  <c r="X716" i="25"/>
  <c r="AA716" i="25"/>
  <c r="AB716" i="25"/>
  <c r="AE716" i="25"/>
  <c r="AF716" i="25"/>
  <c r="AI716" i="25"/>
  <c r="AJ716" i="25"/>
  <c r="AM716" i="25"/>
  <c r="AN716" i="25"/>
  <c r="AQ716" i="25"/>
  <c r="AR716" i="25"/>
  <c r="AU716" i="25"/>
  <c r="AV716" i="25"/>
  <c r="AY716" i="25"/>
  <c r="AZ716" i="25"/>
  <c r="BC716" i="25"/>
  <c r="BD716" i="25"/>
  <c r="S717" i="25"/>
  <c r="T717" i="25"/>
  <c r="W717" i="25"/>
  <c r="X717" i="25"/>
  <c r="AA717" i="25"/>
  <c r="AB717" i="25"/>
  <c r="AE717" i="25"/>
  <c r="AF717" i="25"/>
  <c r="AI717" i="25"/>
  <c r="AJ717" i="25"/>
  <c r="AM717" i="25"/>
  <c r="AN717" i="25"/>
  <c r="AQ717" i="25"/>
  <c r="AR717" i="25"/>
  <c r="AU717" i="25"/>
  <c r="AV717" i="25"/>
  <c r="AY717" i="25"/>
  <c r="AZ717" i="25"/>
  <c r="BC717" i="25"/>
  <c r="BD717" i="25"/>
  <c r="S718" i="25"/>
  <c r="T718" i="25"/>
  <c r="W718" i="25"/>
  <c r="X718" i="25"/>
  <c r="AA718" i="25"/>
  <c r="AB718" i="25"/>
  <c r="AE718" i="25"/>
  <c r="AF718" i="25"/>
  <c r="AI718" i="25"/>
  <c r="AJ718" i="25"/>
  <c r="AM718" i="25"/>
  <c r="AN718" i="25"/>
  <c r="AQ718" i="25"/>
  <c r="AR718" i="25"/>
  <c r="AU718" i="25"/>
  <c r="AV718" i="25"/>
  <c r="AY718" i="25"/>
  <c r="AZ718" i="25"/>
  <c r="BC718" i="25"/>
  <c r="BD718" i="25"/>
  <c r="S719" i="25"/>
  <c r="T719" i="25"/>
  <c r="W719" i="25"/>
  <c r="X719" i="25"/>
  <c r="AA719" i="25"/>
  <c r="AB719" i="25"/>
  <c r="AE719" i="25"/>
  <c r="AF719" i="25"/>
  <c r="AI719" i="25"/>
  <c r="AJ719" i="25"/>
  <c r="AM719" i="25"/>
  <c r="AN719" i="25"/>
  <c r="AQ719" i="25"/>
  <c r="AR719" i="25"/>
  <c r="AU719" i="25"/>
  <c r="AV719" i="25"/>
  <c r="AY719" i="25"/>
  <c r="AZ719" i="25"/>
  <c r="BC719" i="25"/>
  <c r="BD719" i="25"/>
  <c r="S720" i="25"/>
  <c r="T720" i="25"/>
  <c r="W720" i="25"/>
  <c r="X720" i="25"/>
  <c r="AA720" i="25"/>
  <c r="AB720" i="25"/>
  <c r="AE720" i="25"/>
  <c r="AF720" i="25"/>
  <c r="AI720" i="25"/>
  <c r="AJ720" i="25"/>
  <c r="AM720" i="25"/>
  <c r="AN720" i="25"/>
  <c r="AQ720" i="25"/>
  <c r="AR720" i="25"/>
  <c r="AU720" i="25"/>
  <c r="AV720" i="25"/>
  <c r="AY720" i="25"/>
  <c r="AZ720" i="25"/>
  <c r="BC720" i="25"/>
  <c r="BD720" i="25"/>
  <c r="S721" i="25"/>
  <c r="T721" i="25"/>
  <c r="W721" i="25"/>
  <c r="X721" i="25"/>
  <c r="AA721" i="25"/>
  <c r="AB721" i="25"/>
  <c r="AE721" i="25"/>
  <c r="AF721" i="25"/>
  <c r="AI721" i="25"/>
  <c r="AJ721" i="25"/>
  <c r="AM721" i="25"/>
  <c r="AN721" i="25"/>
  <c r="AQ721" i="25"/>
  <c r="AR721" i="25"/>
  <c r="AU721" i="25"/>
  <c r="AV721" i="25"/>
  <c r="AY721" i="25"/>
  <c r="AZ721" i="25"/>
  <c r="BC721" i="25"/>
  <c r="BD721" i="25"/>
  <c r="S722" i="25"/>
  <c r="T722" i="25"/>
  <c r="W722" i="25"/>
  <c r="X722" i="25"/>
  <c r="AA722" i="25"/>
  <c r="AB722" i="25"/>
  <c r="AE722" i="25"/>
  <c r="AF722" i="25"/>
  <c r="AI722" i="25"/>
  <c r="AJ722" i="25"/>
  <c r="AM722" i="25"/>
  <c r="AN722" i="25"/>
  <c r="AQ722" i="25"/>
  <c r="AR722" i="25"/>
  <c r="AU722" i="25"/>
  <c r="AV722" i="25"/>
  <c r="AY722" i="25"/>
  <c r="AZ722" i="25"/>
  <c r="BC722" i="25"/>
  <c r="BD722" i="25"/>
  <c r="S723" i="25"/>
  <c r="T723" i="25"/>
  <c r="W723" i="25"/>
  <c r="X723" i="25"/>
  <c r="AA723" i="25"/>
  <c r="AB723" i="25"/>
  <c r="AE723" i="25"/>
  <c r="AF723" i="25"/>
  <c r="AI723" i="25"/>
  <c r="AJ723" i="25"/>
  <c r="AM723" i="25"/>
  <c r="AN723" i="25"/>
  <c r="AQ723" i="25"/>
  <c r="AR723" i="25"/>
  <c r="AU723" i="25"/>
  <c r="AV723" i="25"/>
  <c r="AY723" i="25"/>
  <c r="AZ723" i="25"/>
  <c r="BC723" i="25"/>
  <c r="BD723" i="25"/>
  <c r="S724" i="25"/>
  <c r="T724" i="25"/>
  <c r="W724" i="25"/>
  <c r="X724" i="25"/>
  <c r="AA724" i="25"/>
  <c r="AB724" i="25"/>
  <c r="AE724" i="25"/>
  <c r="AF724" i="25"/>
  <c r="AI724" i="25"/>
  <c r="AJ724" i="25"/>
  <c r="AM724" i="25"/>
  <c r="AN724" i="25"/>
  <c r="AQ724" i="25"/>
  <c r="AR724" i="25"/>
  <c r="AU724" i="25"/>
  <c r="AV724" i="25"/>
  <c r="AY724" i="25"/>
  <c r="AZ724" i="25"/>
  <c r="BC724" i="25"/>
  <c r="BD724" i="25"/>
  <c r="S725" i="25"/>
  <c r="T725" i="25"/>
  <c r="W725" i="25"/>
  <c r="X725" i="25"/>
  <c r="AA725" i="25"/>
  <c r="AB725" i="25"/>
  <c r="AE725" i="25"/>
  <c r="AF725" i="25"/>
  <c r="AI725" i="25"/>
  <c r="AJ725" i="25"/>
  <c r="AM725" i="25"/>
  <c r="AN725" i="25"/>
  <c r="AQ725" i="25"/>
  <c r="AR725" i="25"/>
  <c r="AU725" i="25"/>
  <c r="AV725" i="25"/>
  <c r="AY725" i="25"/>
  <c r="AZ725" i="25"/>
  <c r="BC725" i="25"/>
  <c r="BD725" i="25"/>
  <c r="S726" i="25"/>
  <c r="T726" i="25"/>
  <c r="W726" i="25"/>
  <c r="X726" i="25"/>
  <c r="AA726" i="25"/>
  <c r="AB726" i="25"/>
  <c r="AE726" i="25"/>
  <c r="AF726" i="25"/>
  <c r="AI726" i="25"/>
  <c r="AJ726" i="25"/>
  <c r="AM726" i="25"/>
  <c r="AN726" i="25"/>
  <c r="AQ726" i="25"/>
  <c r="AR726" i="25"/>
  <c r="AU726" i="25"/>
  <c r="AV726" i="25"/>
  <c r="AY726" i="25"/>
  <c r="AZ726" i="25"/>
  <c r="BC726" i="25"/>
  <c r="BD726" i="25"/>
  <c r="S727" i="25"/>
  <c r="T727" i="25"/>
  <c r="W727" i="25"/>
  <c r="X727" i="25"/>
  <c r="AA727" i="25"/>
  <c r="AB727" i="25"/>
  <c r="AE727" i="25"/>
  <c r="AF727" i="25"/>
  <c r="AI727" i="25"/>
  <c r="AJ727" i="25"/>
  <c r="AM727" i="25"/>
  <c r="AN727" i="25"/>
  <c r="AQ727" i="25"/>
  <c r="AR727" i="25"/>
  <c r="AU727" i="25"/>
  <c r="AV727" i="25"/>
  <c r="AY727" i="25"/>
  <c r="AZ727" i="25"/>
  <c r="BC727" i="25"/>
  <c r="BD727" i="25"/>
  <c r="S728" i="25"/>
  <c r="T728" i="25"/>
  <c r="W728" i="25"/>
  <c r="X728" i="25"/>
  <c r="AA728" i="25"/>
  <c r="AB728" i="25"/>
  <c r="AE728" i="25"/>
  <c r="AF728" i="25"/>
  <c r="AI728" i="25"/>
  <c r="AJ728" i="25"/>
  <c r="AM728" i="25"/>
  <c r="AN728" i="25"/>
  <c r="AQ728" i="25"/>
  <c r="AR728" i="25"/>
  <c r="AU728" i="25"/>
  <c r="AV728" i="25"/>
  <c r="AY728" i="25"/>
  <c r="AZ728" i="25"/>
  <c r="BC728" i="25"/>
  <c r="BD728" i="25"/>
  <c r="S729" i="25"/>
  <c r="T729" i="25"/>
  <c r="W729" i="25"/>
  <c r="X729" i="25"/>
  <c r="AA729" i="25"/>
  <c r="AB729" i="25"/>
  <c r="AE729" i="25"/>
  <c r="AF729" i="25"/>
  <c r="AI729" i="25"/>
  <c r="AJ729" i="25"/>
  <c r="AM729" i="25"/>
  <c r="AN729" i="25"/>
  <c r="AQ729" i="25"/>
  <c r="AR729" i="25"/>
  <c r="AU729" i="25"/>
  <c r="AV729" i="25"/>
  <c r="AY729" i="25"/>
  <c r="AZ729" i="25"/>
  <c r="BC729" i="25"/>
  <c r="BD729" i="25"/>
  <c r="S730" i="25"/>
  <c r="T730" i="25"/>
  <c r="W730" i="25"/>
  <c r="X730" i="25"/>
  <c r="AA730" i="25"/>
  <c r="AB730" i="25"/>
  <c r="AE730" i="25"/>
  <c r="AF730" i="25"/>
  <c r="AI730" i="25"/>
  <c r="AJ730" i="25"/>
  <c r="AM730" i="25"/>
  <c r="AN730" i="25"/>
  <c r="AQ730" i="25"/>
  <c r="AR730" i="25"/>
  <c r="AU730" i="25"/>
  <c r="AV730" i="25"/>
  <c r="AY730" i="25"/>
  <c r="AZ730" i="25"/>
  <c r="BC730" i="25"/>
  <c r="BD730" i="25"/>
  <c r="S731" i="25"/>
  <c r="T731" i="25"/>
  <c r="W731" i="25"/>
  <c r="X731" i="25"/>
  <c r="AA731" i="25"/>
  <c r="AB731" i="25"/>
  <c r="AE731" i="25"/>
  <c r="AF731" i="25"/>
  <c r="AI731" i="25"/>
  <c r="AJ731" i="25"/>
  <c r="AM731" i="25"/>
  <c r="AN731" i="25"/>
  <c r="AQ731" i="25"/>
  <c r="AR731" i="25"/>
  <c r="AU731" i="25"/>
  <c r="AV731" i="25"/>
  <c r="AY731" i="25"/>
  <c r="AZ731" i="25"/>
  <c r="BC731" i="25"/>
  <c r="BD731" i="25"/>
  <c r="S732" i="25"/>
  <c r="T732" i="25"/>
  <c r="W732" i="25"/>
  <c r="X732" i="25"/>
  <c r="AA732" i="25"/>
  <c r="AB732" i="25"/>
  <c r="AE732" i="25"/>
  <c r="AF732" i="25"/>
  <c r="AI732" i="25"/>
  <c r="AJ732" i="25"/>
  <c r="AM732" i="25"/>
  <c r="AN732" i="25"/>
  <c r="AQ732" i="25"/>
  <c r="AR732" i="25"/>
  <c r="AU732" i="25"/>
  <c r="AV732" i="25"/>
  <c r="AY732" i="25"/>
  <c r="AZ732" i="25"/>
  <c r="BC732" i="25"/>
  <c r="BD732" i="25"/>
  <c r="S733" i="25"/>
  <c r="T733" i="25"/>
  <c r="W733" i="25"/>
  <c r="X733" i="25"/>
  <c r="AA733" i="25"/>
  <c r="AB733" i="25"/>
  <c r="AE733" i="25"/>
  <c r="AF733" i="25"/>
  <c r="AI733" i="25"/>
  <c r="AJ733" i="25"/>
  <c r="AM733" i="25"/>
  <c r="AN733" i="25"/>
  <c r="AQ733" i="25"/>
  <c r="AR733" i="25"/>
  <c r="AU733" i="25"/>
  <c r="AV733" i="25"/>
  <c r="AY733" i="25"/>
  <c r="AZ733" i="25"/>
  <c r="BC733" i="25"/>
  <c r="BD733" i="25"/>
  <c r="S734" i="25"/>
  <c r="T734" i="25"/>
  <c r="W734" i="25"/>
  <c r="X734" i="25"/>
  <c r="AA734" i="25"/>
  <c r="AB734" i="25"/>
  <c r="AE734" i="25"/>
  <c r="AF734" i="25"/>
  <c r="AI734" i="25"/>
  <c r="AJ734" i="25"/>
  <c r="AM734" i="25"/>
  <c r="AN734" i="25"/>
  <c r="AQ734" i="25"/>
  <c r="AR734" i="25"/>
  <c r="AU734" i="25"/>
  <c r="AV734" i="25"/>
  <c r="AY734" i="25"/>
  <c r="AZ734" i="25"/>
  <c r="BC734" i="25"/>
  <c r="BD734" i="25"/>
  <c r="S735" i="25"/>
  <c r="T735" i="25"/>
  <c r="W735" i="25"/>
  <c r="X735" i="25"/>
  <c r="AA735" i="25"/>
  <c r="AB735" i="25"/>
  <c r="AE735" i="25"/>
  <c r="AF735" i="25"/>
  <c r="AI735" i="25"/>
  <c r="AJ735" i="25"/>
  <c r="AM735" i="25"/>
  <c r="AN735" i="25"/>
  <c r="AQ735" i="25"/>
  <c r="AR735" i="25"/>
  <c r="AU735" i="25"/>
  <c r="AV735" i="25"/>
  <c r="AY735" i="25"/>
  <c r="AZ735" i="25"/>
  <c r="BC735" i="25"/>
  <c r="BD735" i="25"/>
  <c r="S736" i="25"/>
  <c r="T736" i="25"/>
  <c r="W736" i="25"/>
  <c r="X736" i="25"/>
  <c r="AA736" i="25"/>
  <c r="AB736" i="25"/>
  <c r="AE736" i="25"/>
  <c r="AF736" i="25"/>
  <c r="AI736" i="25"/>
  <c r="AJ736" i="25"/>
  <c r="AM736" i="25"/>
  <c r="AN736" i="25"/>
  <c r="AQ736" i="25"/>
  <c r="AR736" i="25"/>
  <c r="AU736" i="25"/>
  <c r="AV736" i="25"/>
  <c r="AY736" i="25"/>
  <c r="AZ736" i="25"/>
  <c r="BC736" i="25"/>
  <c r="BD736" i="25"/>
  <c r="S737" i="25"/>
  <c r="T737" i="25"/>
  <c r="W737" i="25"/>
  <c r="X737" i="25"/>
  <c r="AA737" i="25"/>
  <c r="AB737" i="25"/>
  <c r="AE737" i="25"/>
  <c r="AF737" i="25"/>
  <c r="AI737" i="25"/>
  <c r="AJ737" i="25"/>
  <c r="AM737" i="25"/>
  <c r="AN737" i="25"/>
  <c r="AQ737" i="25"/>
  <c r="AR737" i="25"/>
  <c r="AU737" i="25"/>
  <c r="AV737" i="25"/>
  <c r="AY737" i="25"/>
  <c r="AZ737" i="25"/>
  <c r="BC737" i="25"/>
  <c r="BD737" i="25"/>
  <c r="S738" i="25"/>
  <c r="T738" i="25"/>
  <c r="W738" i="25"/>
  <c r="X738" i="25"/>
  <c r="AA738" i="25"/>
  <c r="AB738" i="25"/>
  <c r="AE738" i="25"/>
  <c r="AF738" i="25"/>
  <c r="AI738" i="25"/>
  <c r="AJ738" i="25"/>
  <c r="AM738" i="25"/>
  <c r="AN738" i="25"/>
  <c r="AQ738" i="25"/>
  <c r="AR738" i="25"/>
  <c r="AU738" i="25"/>
  <c r="AV738" i="25"/>
  <c r="AY738" i="25"/>
  <c r="AZ738" i="25"/>
  <c r="BC738" i="25"/>
  <c r="BD738" i="25"/>
  <c r="S739" i="25"/>
  <c r="T739" i="25"/>
  <c r="W739" i="25"/>
  <c r="X739" i="25"/>
  <c r="AA739" i="25"/>
  <c r="AB739" i="25"/>
  <c r="AE739" i="25"/>
  <c r="AF739" i="25"/>
  <c r="AI739" i="25"/>
  <c r="AJ739" i="25"/>
  <c r="AM739" i="25"/>
  <c r="AN739" i="25"/>
  <c r="AQ739" i="25"/>
  <c r="AR739" i="25"/>
  <c r="AU739" i="25"/>
  <c r="AV739" i="25"/>
  <c r="AY739" i="25"/>
  <c r="AZ739" i="25"/>
  <c r="BC739" i="25"/>
  <c r="BD739" i="25"/>
  <c r="S740" i="25"/>
  <c r="T740" i="25"/>
  <c r="W740" i="25"/>
  <c r="X740" i="25"/>
  <c r="AA740" i="25"/>
  <c r="AB740" i="25"/>
  <c r="AE740" i="25"/>
  <c r="AF740" i="25"/>
  <c r="AI740" i="25"/>
  <c r="AJ740" i="25"/>
  <c r="AM740" i="25"/>
  <c r="AN740" i="25"/>
  <c r="AQ740" i="25"/>
  <c r="AR740" i="25"/>
  <c r="AU740" i="25"/>
  <c r="AV740" i="25"/>
  <c r="AY740" i="25"/>
  <c r="AZ740" i="25"/>
  <c r="BC740" i="25"/>
  <c r="BD740" i="25"/>
  <c r="S741" i="25"/>
  <c r="T741" i="25"/>
  <c r="W741" i="25"/>
  <c r="X741" i="25"/>
  <c r="AA741" i="25"/>
  <c r="AB741" i="25"/>
  <c r="AE741" i="25"/>
  <c r="AF741" i="25"/>
  <c r="AI741" i="25"/>
  <c r="AJ741" i="25"/>
  <c r="AM741" i="25"/>
  <c r="AN741" i="25"/>
  <c r="AQ741" i="25"/>
  <c r="AR741" i="25"/>
  <c r="AU741" i="25"/>
  <c r="AV741" i="25"/>
  <c r="AY741" i="25"/>
  <c r="AZ741" i="25"/>
  <c r="BC741" i="25"/>
  <c r="BD741" i="25"/>
  <c r="S742" i="25"/>
  <c r="T742" i="25"/>
  <c r="W742" i="25"/>
  <c r="X742" i="25"/>
  <c r="AA742" i="25"/>
  <c r="AB742" i="25"/>
  <c r="AE742" i="25"/>
  <c r="AF742" i="25"/>
  <c r="AI742" i="25"/>
  <c r="AJ742" i="25"/>
  <c r="AM742" i="25"/>
  <c r="AN742" i="25"/>
  <c r="AQ742" i="25"/>
  <c r="AR742" i="25"/>
  <c r="AU742" i="25"/>
  <c r="AV742" i="25"/>
  <c r="AY742" i="25"/>
  <c r="AZ742" i="25"/>
  <c r="BC742" i="25"/>
  <c r="BD742" i="25"/>
  <c r="S743" i="25"/>
  <c r="T743" i="25"/>
  <c r="W743" i="25"/>
  <c r="X743" i="25"/>
  <c r="AA743" i="25"/>
  <c r="AB743" i="25"/>
  <c r="AE743" i="25"/>
  <c r="AF743" i="25"/>
  <c r="AI743" i="25"/>
  <c r="AJ743" i="25"/>
  <c r="AM743" i="25"/>
  <c r="AN743" i="25"/>
  <c r="AQ743" i="25"/>
  <c r="AR743" i="25"/>
  <c r="AU743" i="25"/>
  <c r="AV743" i="25"/>
  <c r="AY743" i="25"/>
  <c r="AZ743" i="25"/>
  <c r="BC743" i="25"/>
  <c r="BD743" i="25"/>
  <c r="S744" i="25"/>
  <c r="T744" i="25"/>
  <c r="W744" i="25"/>
  <c r="X744" i="25"/>
  <c r="AA744" i="25"/>
  <c r="AB744" i="25"/>
  <c r="AE744" i="25"/>
  <c r="AF744" i="25"/>
  <c r="AI744" i="25"/>
  <c r="AJ744" i="25"/>
  <c r="AM744" i="25"/>
  <c r="AN744" i="25"/>
  <c r="AQ744" i="25"/>
  <c r="AR744" i="25"/>
  <c r="AU744" i="25"/>
  <c r="AV744" i="25"/>
  <c r="AY744" i="25"/>
  <c r="AZ744" i="25"/>
  <c r="BC744" i="25"/>
  <c r="BD744" i="25"/>
  <c r="S745" i="25"/>
  <c r="T745" i="25"/>
  <c r="W745" i="25"/>
  <c r="X745" i="25"/>
  <c r="AA745" i="25"/>
  <c r="AB745" i="25"/>
  <c r="AE745" i="25"/>
  <c r="AF745" i="25"/>
  <c r="AI745" i="25"/>
  <c r="AJ745" i="25"/>
  <c r="AM745" i="25"/>
  <c r="AN745" i="25"/>
  <c r="AQ745" i="25"/>
  <c r="AR745" i="25"/>
  <c r="AU745" i="25"/>
  <c r="AV745" i="25"/>
  <c r="AY745" i="25"/>
  <c r="AZ745" i="25"/>
  <c r="BC745" i="25"/>
  <c r="BD745" i="25"/>
  <c r="S746" i="25"/>
  <c r="T746" i="25"/>
  <c r="W746" i="25"/>
  <c r="X746" i="25"/>
  <c r="AA746" i="25"/>
  <c r="AB746" i="25"/>
  <c r="AE746" i="25"/>
  <c r="AF746" i="25"/>
  <c r="AI746" i="25"/>
  <c r="AJ746" i="25"/>
  <c r="AM746" i="25"/>
  <c r="AN746" i="25"/>
  <c r="AQ746" i="25"/>
  <c r="AR746" i="25"/>
  <c r="AU746" i="25"/>
  <c r="AV746" i="25"/>
  <c r="AY746" i="25"/>
  <c r="AZ746" i="25"/>
  <c r="BC746" i="25"/>
  <c r="BD746" i="25"/>
  <c r="S747" i="25"/>
  <c r="T747" i="25"/>
  <c r="W747" i="25"/>
  <c r="X747" i="25"/>
  <c r="AA747" i="25"/>
  <c r="AB747" i="25"/>
  <c r="AE747" i="25"/>
  <c r="AF747" i="25"/>
  <c r="AI747" i="25"/>
  <c r="AJ747" i="25"/>
  <c r="AM747" i="25"/>
  <c r="AN747" i="25"/>
  <c r="AQ747" i="25"/>
  <c r="AR747" i="25"/>
  <c r="AU747" i="25"/>
  <c r="AV747" i="25"/>
  <c r="AY747" i="25"/>
  <c r="AZ747" i="25"/>
  <c r="BC747" i="25"/>
  <c r="BD747" i="25"/>
  <c r="S748" i="25"/>
  <c r="T748" i="25"/>
  <c r="W748" i="25"/>
  <c r="X748" i="25"/>
  <c r="AA748" i="25"/>
  <c r="AB748" i="25"/>
  <c r="AE748" i="25"/>
  <c r="AF748" i="25"/>
  <c r="AI748" i="25"/>
  <c r="AJ748" i="25"/>
  <c r="AM748" i="25"/>
  <c r="AN748" i="25"/>
  <c r="AQ748" i="25"/>
  <c r="AR748" i="25"/>
  <c r="AU748" i="25"/>
  <c r="AV748" i="25"/>
  <c r="AY748" i="25"/>
  <c r="AZ748" i="25"/>
  <c r="BC748" i="25"/>
  <c r="BD748" i="25"/>
  <c r="S749" i="25"/>
  <c r="T749" i="25"/>
  <c r="W749" i="25"/>
  <c r="X749" i="25"/>
  <c r="AA749" i="25"/>
  <c r="AB749" i="25"/>
  <c r="AE749" i="25"/>
  <c r="AF749" i="25"/>
  <c r="AI749" i="25"/>
  <c r="AJ749" i="25"/>
  <c r="AM749" i="25"/>
  <c r="AN749" i="25"/>
  <c r="AQ749" i="25"/>
  <c r="AR749" i="25"/>
  <c r="AU749" i="25"/>
  <c r="AV749" i="25"/>
  <c r="AY749" i="25"/>
  <c r="AZ749" i="25"/>
  <c r="BC749" i="25"/>
  <c r="BD749" i="25"/>
  <c r="S750" i="25"/>
  <c r="T750" i="25"/>
  <c r="W750" i="25"/>
  <c r="X750" i="25"/>
  <c r="AA750" i="25"/>
  <c r="AB750" i="25"/>
  <c r="AE750" i="25"/>
  <c r="AF750" i="25"/>
  <c r="AI750" i="25"/>
  <c r="AJ750" i="25"/>
  <c r="AM750" i="25"/>
  <c r="AN750" i="25"/>
  <c r="AQ750" i="25"/>
  <c r="AR750" i="25"/>
  <c r="AU750" i="25"/>
  <c r="AV750" i="25"/>
  <c r="AY750" i="25"/>
  <c r="AZ750" i="25"/>
  <c r="BC750" i="25"/>
  <c r="BD750" i="25"/>
  <c r="S751" i="25"/>
  <c r="T751" i="25"/>
  <c r="W751" i="25"/>
  <c r="X751" i="25"/>
  <c r="AA751" i="25"/>
  <c r="AB751" i="25"/>
  <c r="AE751" i="25"/>
  <c r="AF751" i="25"/>
  <c r="AI751" i="25"/>
  <c r="AJ751" i="25"/>
  <c r="AM751" i="25"/>
  <c r="AN751" i="25"/>
  <c r="AQ751" i="25"/>
  <c r="AR751" i="25"/>
  <c r="AU751" i="25"/>
  <c r="AV751" i="25"/>
  <c r="AY751" i="25"/>
  <c r="AZ751" i="25"/>
  <c r="BC751" i="25"/>
  <c r="BD751" i="25"/>
  <c r="S752" i="25"/>
  <c r="T752" i="25"/>
  <c r="W752" i="25"/>
  <c r="X752" i="25"/>
  <c r="AA752" i="25"/>
  <c r="AB752" i="25"/>
  <c r="AE752" i="25"/>
  <c r="AF752" i="25"/>
  <c r="AI752" i="25"/>
  <c r="AJ752" i="25"/>
  <c r="AM752" i="25"/>
  <c r="AN752" i="25"/>
  <c r="AQ752" i="25"/>
  <c r="AR752" i="25"/>
  <c r="AU752" i="25"/>
  <c r="AV752" i="25"/>
  <c r="AY752" i="25"/>
  <c r="AZ752" i="25"/>
  <c r="BC752" i="25"/>
  <c r="BD752" i="25"/>
  <c r="S753" i="25"/>
  <c r="T753" i="25"/>
  <c r="W753" i="25"/>
  <c r="X753" i="25"/>
  <c r="AA753" i="25"/>
  <c r="AB753" i="25"/>
  <c r="AE753" i="25"/>
  <c r="AF753" i="25"/>
  <c r="AI753" i="25"/>
  <c r="AJ753" i="25"/>
  <c r="AM753" i="25"/>
  <c r="AN753" i="25"/>
  <c r="AQ753" i="25"/>
  <c r="AR753" i="25"/>
  <c r="AU753" i="25"/>
  <c r="AV753" i="25"/>
  <c r="AY753" i="25"/>
  <c r="AZ753" i="25"/>
  <c r="BC753" i="25"/>
  <c r="BD753" i="25"/>
  <c r="S754" i="25"/>
  <c r="T754" i="25"/>
  <c r="W754" i="25"/>
  <c r="X754" i="25"/>
  <c r="AA754" i="25"/>
  <c r="AB754" i="25"/>
  <c r="AE754" i="25"/>
  <c r="AF754" i="25"/>
  <c r="AI754" i="25"/>
  <c r="AJ754" i="25"/>
  <c r="AM754" i="25"/>
  <c r="AN754" i="25"/>
  <c r="AQ754" i="25"/>
  <c r="AR754" i="25"/>
  <c r="AU754" i="25"/>
  <c r="AV754" i="25"/>
  <c r="AY754" i="25"/>
  <c r="AZ754" i="25"/>
  <c r="BC754" i="25"/>
  <c r="BD754" i="25"/>
  <c r="S755" i="25"/>
  <c r="T755" i="25"/>
  <c r="W755" i="25"/>
  <c r="X755" i="25"/>
  <c r="AA755" i="25"/>
  <c r="AB755" i="25"/>
  <c r="AE755" i="25"/>
  <c r="AF755" i="25"/>
  <c r="AI755" i="25"/>
  <c r="AJ755" i="25"/>
  <c r="AM755" i="25"/>
  <c r="AN755" i="25"/>
  <c r="AQ755" i="25"/>
  <c r="AR755" i="25"/>
  <c r="AU755" i="25"/>
  <c r="AV755" i="25"/>
  <c r="AY755" i="25"/>
  <c r="AZ755" i="25"/>
  <c r="BC755" i="25"/>
  <c r="BD755" i="25"/>
  <c r="S756" i="25"/>
  <c r="T756" i="25"/>
  <c r="W756" i="25"/>
  <c r="X756" i="25"/>
  <c r="AA756" i="25"/>
  <c r="AB756" i="25"/>
  <c r="AE756" i="25"/>
  <c r="AF756" i="25"/>
  <c r="AI756" i="25"/>
  <c r="AJ756" i="25"/>
  <c r="AM756" i="25"/>
  <c r="AN756" i="25"/>
  <c r="AQ756" i="25"/>
  <c r="AR756" i="25"/>
  <c r="AU756" i="25"/>
  <c r="AV756" i="25"/>
  <c r="AY756" i="25"/>
  <c r="AZ756" i="25"/>
  <c r="BC756" i="25"/>
  <c r="BD756" i="25"/>
  <c r="S757" i="25"/>
  <c r="T757" i="25"/>
  <c r="W757" i="25"/>
  <c r="X757" i="25"/>
  <c r="AA757" i="25"/>
  <c r="AB757" i="25"/>
  <c r="AE757" i="25"/>
  <c r="AF757" i="25"/>
  <c r="AI757" i="25"/>
  <c r="AJ757" i="25"/>
  <c r="AM757" i="25"/>
  <c r="AN757" i="25"/>
  <c r="AQ757" i="25"/>
  <c r="AR757" i="25"/>
  <c r="AU757" i="25"/>
  <c r="AV757" i="25"/>
  <c r="AY757" i="25"/>
  <c r="AZ757" i="25"/>
  <c r="BC757" i="25"/>
  <c r="BD757" i="25"/>
  <c r="S758" i="25"/>
  <c r="T758" i="25"/>
  <c r="W758" i="25"/>
  <c r="X758" i="25"/>
  <c r="AA758" i="25"/>
  <c r="AB758" i="25"/>
  <c r="AE758" i="25"/>
  <c r="AF758" i="25"/>
  <c r="AI758" i="25"/>
  <c r="AJ758" i="25"/>
  <c r="AM758" i="25"/>
  <c r="AN758" i="25"/>
  <c r="AQ758" i="25"/>
  <c r="AR758" i="25"/>
  <c r="AU758" i="25"/>
  <c r="AV758" i="25"/>
  <c r="AY758" i="25"/>
  <c r="AZ758" i="25"/>
  <c r="BC758" i="25"/>
  <c r="BD758" i="25"/>
  <c r="S759" i="25"/>
  <c r="T759" i="25"/>
  <c r="W759" i="25"/>
  <c r="X759" i="25"/>
  <c r="AA759" i="25"/>
  <c r="AB759" i="25"/>
  <c r="AE759" i="25"/>
  <c r="AF759" i="25"/>
  <c r="AI759" i="25"/>
  <c r="AJ759" i="25"/>
  <c r="AM759" i="25"/>
  <c r="AN759" i="25"/>
  <c r="AQ759" i="25"/>
  <c r="AR759" i="25"/>
  <c r="AU759" i="25"/>
  <c r="AV759" i="25"/>
  <c r="AY759" i="25"/>
  <c r="AZ759" i="25"/>
  <c r="BC759" i="25"/>
  <c r="BD759" i="25"/>
  <c r="S760" i="25"/>
  <c r="T760" i="25"/>
  <c r="W760" i="25"/>
  <c r="X760" i="25"/>
  <c r="AA760" i="25"/>
  <c r="AB760" i="25"/>
  <c r="AE760" i="25"/>
  <c r="AF760" i="25"/>
  <c r="AI760" i="25"/>
  <c r="AJ760" i="25"/>
  <c r="AM760" i="25"/>
  <c r="AN760" i="25"/>
  <c r="AQ760" i="25"/>
  <c r="AR760" i="25"/>
  <c r="AU760" i="25"/>
  <c r="AV760" i="25"/>
  <c r="AY760" i="25"/>
  <c r="AZ760" i="25"/>
  <c r="BC760" i="25"/>
  <c r="BD760" i="25"/>
  <c r="S761" i="25"/>
  <c r="T761" i="25"/>
  <c r="W761" i="25"/>
  <c r="X761" i="25"/>
  <c r="AA761" i="25"/>
  <c r="AB761" i="25"/>
  <c r="AE761" i="25"/>
  <c r="AF761" i="25"/>
  <c r="AI761" i="25"/>
  <c r="AJ761" i="25"/>
  <c r="AM761" i="25"/>
  <c r="AN761" i="25"/>
  <c r="AQ761" i="25"/>
  <c r="AR761" i="25"/>
  <c r="AU761" i="25"/>
  <c r="AV761" i="25"/>
  <c r="AY761" i="25"/>
  <c r="AZ761" i="25"/>
  <c r="BC761" i="25"/>
  <c r="BD761" i="25"/>
  <c r="S762" i="25"/>
  <c r="T762" i="25"/>
  <c r="W762" i="25"/>
  <c r="X762" i="25"/>
  <c r="AA762" i="25"/>
  <c r="AB762" i="25"/>
  <c r="AE762" i="25"/>
  <c r="AF762" i="25"/>
  <c r="AI762" i="25"/>
  <c r="AJ762" i="25"/>
  <c r="AM762" i="25"/>
  <c r="AN762" i="25"/>
  <c r="AQ762" i="25"/>
  <c r="AR762" i="25"/>
  <c r="AU762" i="25"/>
  <c r="AV762" i="25"/>
  <c r="AY762" i="25"/>
  <c r="AZ762" i="25"/>
  <c r="BC762" i="25"/>
  <c r="BD762" i="25"/>
  <c r="S763" i="25"/>
  <c r="T763" i="25"/>
  <c r="W763" i="25"/>
  <c r="X763" i="25"/>
  <c r="AA763" i="25"/>
  <c r="AB763" i="25"/>
  <c r="AE763" i="25"/>
  <c r="AF763" i="25"/>
  <c r="AI763" i="25"/>
  <c r="AJ763" i="25"/>
  <c r="AM763" i="25"/>
  <c r="AN763" i="25"/>
  <c r="AQ763" i="25"/>
  <c r="AR763" i="25"/>
  <c r="AU763" i="25"/>
  <c r="AV763" i="25"/>
  <c r="AY763" i="25"/>
  <c r="AZ763" i="25"/>
  <c r="BC763" i="25"/>
  <c r="BD763" i="25"/>
  <c r="S764" i="25"/>
  <c r="T764" i="25"/>
  <c r="W764" i="25"/>
  <c r="X764" i="25"/>
  <c r="AA764" i="25"/>
  <c r="AB764" i="25"/>
  <c r="AE764" i="25"/>
  <c r="AF764" i="25"/>
  <c r="AI764" i="25"/>
  <c r="AJ764" i="25"/>
  <c r="AM764" i="25"/>
  <c r="AN764" i="25"/>
  <c r="AQ764" i="25"/>
  <c r="AR764" i="25"/>
  <c r="AU764" i="25"/>
  <c r="AV764" i="25"/>
  <c r="AY764" i="25"/>
  <c r="AZ764" i="25"/>
  <c r="BC764" i="25"/>
  <c r="BD764" i="25"/>
  <c r="S765" i="25"/>
  <c r="T765" i="25"/>
  <c r="W765" i="25"/>
  <c r="X765" i="25"/>
  <c r="AA765" i="25"/>
  <c r="AB765" i="25"/>
  <c r="AE765" i="25"/>
  <c r="AF765" i="25"/>
  <c r="AI765" i="25"/>
  <c r="AJ765" i="25"/>
  <c r="AM765" i="25"/>
  <c r="AN765" i="25"/>
  <c r="AQ765" i="25"/>
  <c r="AR765" i="25"/>
  <c r="AU765" i="25"/>
  <c r="AV765" i="25"/>
  <c r="AY765" i="25"/>
  <c r="AZ765" i="25"/>
  <c r="BC765" i="25"/>
  <c r="BD765" i="25"/>
  <c r="S766" i="25"/>
  <c r="T766" i="25"/>
  <c r="W766" i="25"/>
  <c r="X766" i="25"/>
  <c r="AA766" i="25"/>
  <c r="AB766" i="25"/>
  <c r="AE766" i="25"/>
  <c r="AF766" i="25"/>
  <c r="AI766" i="25"/>
  <c r="AJ766" i="25"/>
  <c r="AM766" i="25"/>
  <c r="AN766" i="25"/>
  <c r="AQ766" i="25"/>
  <c r="AR766" i="25"/>
  <c r="AU766" i="25"/>
  <c r="AV766" i="25"/>
  <c r="AY766" i="25"/>
  <c r="AZ766" i="25"/>
  <c r="BC766" i="25"/>
  <c r="BD766" i="25"/>
  <c r="S767" i="25"/>
  <c r="T767" i="25"/>
  <c r="W767" i="25"/>
  <c r="X767" i="25"/>
  <c r="AA767" i="25"/>
  <c r="AB767" i="25"/>
  <c r="AE767" i="25"/>
  <c r="AF767" i="25"/>
  <c r="AI767" i="25"/>
  <c r="AJ767" i="25"/>
  <c r="AM767" i="25"/>
  <c r="AN767" i="25"/>
  <c r="AQ767" i="25"/>
  <c r="AR767" i="25"/>
  <c r="AU767" i="25"/>
  <c r="AV767" i="25"/>
  <c r="AY767" i="25"/>
  <c r="AZ767" i="25"/>
  <c r="BC767" i="25"/>
  <c r="BD767" i="25"/>
  <c r="S768" i="25"/>
  <c r="T768" i="25"/>
  <c r="W768" i="25"/>
  <c r="X768" i="25"/>
  <c r="AA768" i="25"/>
  <c r="AB768" i="25"/>
  <c r="AE768" i="25"/>
  <c r="AF768" i="25"/>
  <c r="AI768" i="25"/>
  <c r="AJ768" i="25"/>
  <c r="AM768" i="25"/>
  <c r="AN768" i="25"/>
  <c r="AQ768" i="25"/>
  <c r="AR768" i="25"/>
  <c r="AU768" i="25"/>
  <c r="AV768" i="25"/>
  <c r="AY768" i="25"/>
  <c r="AZ768" i="25"/>
  <c r="BC768" i="25"/>
  <c r="BD768" i="25"/>
  <c r="S769" i="25"/>
  <c r="T769" i="25"/>
  <c r="W769" i="25"/>
  <c r="X769" i="25"/>
  <c r="AA769" i="25"/>
  <c r="AB769" i="25"/>
  <c r="AE769" i="25"/>
  <c r="AF769" i="25"/>
  <c r="AI769" i="25"/>
  <c r="AJ769" i="25"/>
  <c r="AM769" i="25"/>
  <c r="AN769" i="25"/>
  <c r="AQ769" i="25"/>
  <c r="AR769" i="25"/>
  <c r="AU769" i="25"/>
  <c r="AV769" i="25"/>
  <c r="AY769" i="25"/>
  <c r="AZ769" i="25"/>
  <c r="BC769" i="25"/>
  <c r="BD769" i="25"/>
  <c r="S770" i="25"/>
  <c r="T770" i="25"/>
  <c r="W770" i="25"/>
  <c r="X770" i="25"/>
  <c r="AA770" i="25"/>
  <c r="AB770" i="25"/>
  <c r="AE770" i="25"/>
  <c r="AF770" i="25"/>
  <c r="AI770" i="25"/>
  <c r="AJ770" i="25"/>
  <c r="AM770" i="25"/>
  <c r="AN770" i="25"/>
  <c r="AQ770" i="25"/>
  <c r="AR770" i="25"/>
  <c r="AU770" i="25"/>
  <c r="AV770" i="25"/>
  <c r="AY770" i="25"/>
  <c r="AZ770" i="25"/>
  <c r="BC770" i="25"/>
  <c r="BD770" i="25"/>
  <c r="S771" i="25"/>
  <c r="T771" i="25"/>
  <c r="W771" i="25"/>
  <c r="X771" i="25"/>
  <c r="AA771" i="25"/>
  <c r="AB771" i="25"/>
  <c r="AE771" i="25"/>
  <c r="AF771" i="25"/>
  <c r="AI771" i="25"/>
  <c r="AJ771" i="25"/>
  <c r="AM771" i="25"/>
  <c r="AN771" i="25"/>
  <c r="AQ771" i="25"/>
  <c r="AR771" i="25"/>
  <c r="AU771" i="25"/>
  <c r="AV771" i="25"/>
  <c r="AY771" i="25"/>
  <c r="AZ771" i="25"/>
  <c r="BC771" i="25"/>
  <c r="BD771" i="25"/>
  <c r="S772" i="25"/>
  <c r="T772" i="25"/>
  <c r="W772" i="25"/>
  <c r="X772" i="25"/>
  <c r="AA772" i="25"/>
  <c r="AB772" i="25"/>
  <c r="AE772" i="25"/>
  <c r="AF772" i="25"/>
  <c r="AI772" i="25"/>
  <c r="AJ772" i="25"/>
  <c r="AM772" i="25"/>
  <c r="AN772" i="25"/>
  <c r="AQ772" i="25"/>
  <c r="AR772" i="25"/>
  <c r="AU772" i="25"/>
  <c r="AV772" i="25"/>
  <c r="AY772" i="25"/>
  <c r="AZ772" i="25"/>
  <c r="BC772" i="25"/>
  <c r="BD772" i="25"/>
  <c r="S773" i="25"/>
  <c r="T773" i="25"/>
  <c r="W773" i="25"/>
  <c r="X773" i="25"/>
  <c r="AA773" i="25"/>
  <c r="AB773" i="25"/>
  <c r="AE773" i="25"/>
  <c r="AF773" i="25"/>
  <c r="AI773" i="25"/>
  <c r="AJ773" i="25"/>
  <c r="AM773" i="25"/>
  <c r="AN773" i="25"/>
  <c r="AQ773" i="25"/>
  <c r="AR773" i="25"/>
  <c r="AU773" i="25"/>
  <c r="AV773" i="25"/>
  <c r="AY773" i="25"/>
  <c r="AZ773" i="25"/>
  <c r="BC773" i="25"/>
  <c r="BD773" i="25"/>
  <c r="S774" i="25"/>
  <c r="T774" i="25"/>
  <c r="W774" i="25"/>
  <c r="X774" i="25"/>
  <c r="AA774" i="25"/>
  <c r="AB774" i="25"/>
  <c r="AE774" i="25"/>
  <c r="AF774" i="25"/>
  <c r="AI774" i="25"/>
  <c r="AJ774" i="25"/>
  <c r="AM774" i="25"/>
  <c r="AN774" i="25"/>
  <c r="AQ774" i="25"/>
  <c r="AR774" i="25"/>
  <c r="AU774" i="25"/>
  <c r="AV774" i="25"/>
  <c r="AY774" i="25"/>
  <c r="AZ774" i="25"/>
  <c r="BC774" i="25"/>
  <c r="BD774" i="25"/>
  <c r="S775" i="25"/>
  <c r="T775" i="25"/>
  <c r="W775" i="25"/>
  <c r="X775" i="25"/>
  <c r="AA775" i="25"/>
  <c r="AB775" i="25"/>
  <c r="AE775" i="25"/>
  <c r="AF775" i="25"/>
  <c r="AI775" i="25"/>
  <c r="AJ775" i="25"/>
  <c r="AM775" i="25"/>
  <c r="AN775" i="25"/>
  <c r="AQ775" i="25"/>
  <c r="AR775" i="25"/>
  <c r="AU775" i="25"/>
  <c r="AV775" i="25"/>
  <c r="AY775" i="25"/>
  <c r="AZ775" i="25"/>
  <c r="BC775" i="25"/>
  <c r="BD775" i="25"/>
  <c r="S776" i="25"/>
  <c r="T776" i="25"/>
  <c r="W776" i="25"/>
  <c r="X776" i="25"/>
  <c r="AA776" i="25"/>
  <c r="AB776" i="25"/>
  <c r="AE776" i="25"/>
  <c r="AF776" i="25"/>
  <c r="AI776" i="25"/>
  <c r="AJ776" i="25"/>
  <c r="AM776" i="25"/>
  <c r="AN776" i="25"/>
  <c r="AQ776" i="25"/>
  <c r="AR776" i="25"/>
  <c r="AU776" i="25"/>
  <c r="AV776" i="25"/>
  <c r="AY776" i="25"/>
  <c r="AZ776" i="25"/>
  <c r="BC776" i="25"/>
  <c r="BD776" i="25"/>
  <c r="S777" i="25"/>
  <c r="T777" i="25"/>
  <c r="W777" i="25"/>
  <c r="X777" i="25"/>
  <c r="AA777" i="25"/>
  <c r="AB777" i="25"/>
  <c r="AE777" i="25"/>
  <c r="AF777" i="25"/>
  <c r="AI777" i="25"/>
  <c r="AJ777" i="25"/>
  <c r="AM777" i="25"/>
  <c r="AN777" i="25"/>
  <c r="AQ777" i="25"/>
  <c r="AR777" i="25"/>
  <c r="AU777" i="25"/>
  <c r="AV777" i="25"/>
  <c r="AY777" i="25"/>
  <c r="AZ777" i="25"/>
  <c r="BC777" i="25"/>
  <c r="BD777" i="25"/>
  <c r="S778" i="25"/>
  <c r="T778" i="25"/>
  <c r="W778" i="25"/>
  <c r="X778" i="25"/>
  <c r="AA778" i="25"/>
  <c r="AB778" i="25"/>
  <c r="AE778" i="25"/>
  <c r="AF778" i="25"/>
  <c r="AI778" i="25"/>
  <c r="AJ778" i="25"/>
  <c r="AM778" i="25"/>
  <c r="AN778" i="25"/>
  <c r="AQ778" i="25"/>
  <c r="AR778" i="25"/>
  <c r="AU778" i="25"/>
  <c r="AV778" i="25"/>
  <c r="AY778" i="25"/>
  <c r="AZ778" i="25"/>
  <c r="BC778" i="25"/>
  <c r="BD778" i="25"/>
  <c r="S779" i="25"/>
  <c r="T779" i="25"/>
  <c r="W779" i="25"/>
  <c r="X779" i="25"/>
  <c r="AA779" i="25"/>
  <c r="AB779" i="25"/>
  <c r="AE779" i="25"/>
  <c r="AF779" i="25"/>
  <c r="AI779" i="25"/>
  <c r="AJ779" i="25"/>
  <c r="AM779" i="25"/>
  <c r="AN779" i="25"/>
  <c r="AQ779" i="25"/>
  <c r="AR779" i="25"/>
  <c r="AU779" i="25"/>
  <c r="AV779" i="25"/>
  <c r="AY779" i="25"/>
  <c r="AZ779" i="25"/>
  <c r="BC779" i="25"/>
  <c r="BD779" i="25"/>
  <c r="S780" i="25"/>
  <c r="T780" i="25"/>
  <c r="W780" i="25"/>
  <c r="X780" i="25"/>
  <c r="AA780" i="25"/>
  <c r="AB780" i="25"/>
  <c r="AE780" i="25"/>
  <c r="AF780" i="25"/>
  <c r="AI780" i="25"/>
  <c r="AJ780" i="25"/>
  <c r="AM780" i="25"/>
  <c r="AN780" i="25"/>
  <c r="AQ780" i="25"/>
  <c r="AR780" i="25"/>
  <c r="AU780" i="25"/>
  <c r="AV780" i="25"/>
  <c r="AY780" i="25"/>
  <c r="AZ780" i="25"/>
  <c r="BC780" i="25"/>
  <c r="BD780" i="25"/>
  <c r="S781" i="25"/>
  <c r="T781" i="25"/>
  <c r="W781" i="25"/>
  <c r="X781" i="25"/>
  <c r="AA781" i="25"/>
  <c r="AB781" i="25"/>
  <c r="AE781" i="25"/>
  <c r="AF781" i="25"/>
  <c r="AI781" i="25"/>
  <c r="AJ781" i="25"/>
  <c r="AM781" i="25"/>
  <c r="AN781" i="25"/>
  <c r="AQ781" i="25"/>
  <c r="AR781" i="25"/>
  <c r="AU781" i="25"/>
  <c r="AV781" i="25"/>
  <c r="AY781" i="25"/>
  <c r="AZ781" i="25"/>
  <c r="BC781" i="25"/>
  <c r="BD781" i="25"/>
  <c r="S782" i="25"/>
  <c r="T782" i="25"/>
  <c r="W782" i="25"/>
  <c r="X782" i="25"/>
  <c r="AA782" i="25"/>
  <c r="AB782" i="25"/>
  <c r="AE782" i="25"/>
  <c r="AF782" i="25"/>
  <c r="AI782" i="25"/>
  <c r="AJ782" i="25"/>
  <c r="AM782" i="25"/>
  <c r="AN782" i="25"/>
  <c r="AQ782" i="25"/>
  <c r="AR782" i="25"/>
  <c r="AU782" i="25"/>
  <c r="AV782" i="25"/>
  <c r="AY782" i="25"/>
  <c r="AZ782" i="25"/>
  <c r="BC782" i="25"/>
  <c r="BD782" i="25"/>
  <c r="S783" i="25"/>
  <c r="T783" i="25"/>
  <c r="W783" i="25"/>
  <c r="X783" i="25"/>
  <c r="AA783" i="25"/>
  <c r="AB783" i="25"/>
  <c r="AE783" i="25"/>
  <c r="AF783" i="25"/>
  <c r="AI783" i="25"/>
  <c r="AJ783" i="25"/>
  <c r="AM783" i="25"/>
  <c r="AN783" i="25"/>
  <c r="AQ783" i="25"/>
  <c r="AR783" i="25"/>
  <c r="AU783" i="25"/>
  <c r="AV783" i="25"/>
  <c r="AY783" i="25"/>
  <c r="AZ783" i="25"/>
  <c r="BC783" i="25"/>
  <c r="BD783" i="25"/>
  <c r="S784" i="25"/>
  <c r="T784" i="25"/>
  <c r="W784" i="25"/>
  <c r="X784" i="25"/>
  <c r="AA784" i="25"/>
  <c r="AB784" i="25"/>
  <c r="AE784" i="25"/>
  <c r="AF784" i="25"/>
  <c r="AI784" i="25"/>
  <c r="AJ784" i="25"/>
  <c r="AM784" i="25"/>
  <c r="AN784" i="25"/>
  <c r="AQ784" i="25"/>
  <c r="AR784" i="25"/>
  <c r="AU784" i="25"/>
  <c r="AV784" i="25"/>
  <c r="AY784" i="25"/>
  <c r="AZ784" i="25"/>
  <c r="BC784" i="25"/>
  <c r="BD784" i="25"/>
  <c r="S785" i="25"/>
  <c r="T785" i="25"/>
  <c r="W785" i="25"/>
  <c r="X785" i="25"/>
  <c r="AA785" i="25"/>
  <c r="AB785" i="25"/>
  <c r="AE785" i="25"/>
  <c r="AF785" i="25"/>
  <c r="AI785" i="25"/>
  <c r="AJ785" i="25"/>
  <c r="AM785" i="25"/>
  <c r="AN785" i="25"/>
  <c r="AQ785" i="25"/>
  <c r="AR785" i="25"/>
  <c r="AU785" i="25"/>
  <c r="AV785" i="25"/>
  <c r="AY785" i="25"/>
  <c r="AZ785" i="25"/>
  <c r="BC785" i="25"/>
  <c r="BD785" i="25"/>
  <c r="S786" i="25"/>
  <c r="T786" i="25"/>
  <c r="W786" i="25"/>
  <c r="X786" i="25"/>
  <c r="AA786" i="25"/>
  <c r="AB786" i="25"/>
  <c r="AE786" i="25"/>
  <c r="AF786" i="25"/>
  <c r="AI786" i="25"/>
  <c r="AJ786" i="25"/>
  <c r="AM786" i="25"/>
  <c r="AN786" i="25"/>
  <c r="AQ786" i="25"/>
  <c r="AR786" i="25"/>
  <c r="AU786" i="25"/>
  <c r="AV786" i="25"/>
  <c r="AY786" i="25"/>
  <c r="AZ786" i="25"/>
  <c r="BC786" i="25"/>
  <c r="BD786" i="25"/>
  <c r="S787" i="25"/>
  <c r="T787" i="25"/>
  <c r="W787" i="25"/>
  <c r="X787" i="25"/>
  <c r="AA787" i="25"/>
  <c r="AB787" i="25"/>
  <c r="AE787" i="25"/>
  <c r="AF787" i="25"/>
  <c r="AI787" i="25"/>
  <c r="AJ787" i="25"/>
  <c r="AM787" i="25"/>
  <c r="AN787" i="25"/>
  <c r="AQ787" i="25"/>
  <c r="AR787" i="25"/>
  <c r="AU787" i="25"/>
  <c r="AV787" i="25"/>
  <c r="AY787" i="25"/>
  <c r="AZ787" i="25"/>
  <c r="BC787" i="25"/>
  <c r="BD787" i="25"/>
  <c r="S788" i="25"/>
  <c r="T788" i="25"/>
  <c r="W788" i="25"/>
  <c r="X788" i="25"/>
  <c r="AA788" i="25"/>
  <c r="AB788" i="25"/>
  <c r="AE788" i="25"/>
  <c r="AF788" i="25"/>
  <c r="AI788" i="25"/>
  <c r="AJ788" i="25"/>
  <c r="AM788" i="25"/>
  <c r="AN788" i="25"/>
  <c r="AQ788" i="25"/>
  <c r="AR788" i="25"/>
  <c r="AU788" i="25"/>
  <c r="AV788" i="25"/>
  <c r="AY788" i="25"/>
  <c r="AZ788" i="25"/>
  <c r="BC788" i="25"/>
  <c r="BD788" i="25"/>
  <c r="S789" i="25"/>
  <c r="T789" i="25"/>
  <c r="W789" i="25"/>
  <c r="X789" i="25"/>
  <c r="AA789" i="25"/>
  <c r="AB789" i="25"/>
  <c r="AE789" i="25"/>
  <c r="AF789" i="25"/>
  <c r="AI789" i="25"/>
  <c r="AJ789" i="25"/>
  <c r="AM789" i="25"/>
  <c r="AN789" i="25"/>
  <c r="AQ789" i="25"/>
  <c r="AR789" i="25"/>
  <c r="AU789" i="25"/>
  <c r="AV789" i="25"/>
  <c r="AY789" i="25"/>
  <c r="AZ789" i="25"/>
  <c r="BC789" i="25"/>
  <c r="BD789" i="25"/>
  <c r="S790" i="25"/>
  <c r="T790" i="25"/>
  <c r="W790" i="25"/>
  <c r="X790" i="25"/>
  <c r="AA790" i="25"/>
  <c r="AB790" i="25"/>
  <c r="AE790" i="25"/>
  <c r="AF790" i="25"/>
  <c r="AI790" i="25"/>
  <c r="AJ790" i="25"/>
  <c r="AM790" i="25"/>
  <c r="AN790" i="25"/>
  <c r="AQ790" i="25"/>
  <c r="AR790" i="25"/>
  <c r="AU790" i="25"/>
  <c r="AV790" i="25"/>
  <c r="AY790" i="25"/>
  <c r="AZ790" i="25"/>
  <c r="BC790" i="25"/>
  <c r="BD790" i="25"/>
  <c r="S791" i="25"/>
  <c r="T791" i="25"/>
  <c r="W791" i="25"/>
  <c r="X791" i="25"/>
  <c r="AA791" i="25"/>
  <c r="AB791" i="25"/>
  <c r="AE791" i="25"/>
  <c r="AF791" i="25"/>
  <c r="AI791" i="25"/>
  <c r="AJ791" i="25"/>
  <c r="AM791" i="25"/>
  <c r="AN791" i="25"/>
  <c r="AQ791" i="25"/>
  <c r="AR791" i="25"/>
  <c r="AU791" i="25"/>
  <c r="AV791" i="25"/>
  <c r="AY791" i="25"/>
  <c r="AZ791" i="25"/>
  <c r="BC791" i="25"/>
  <c r="BD791" i="25"/>
  <c r="S792" i="25"/>
  <c r="T792" i="25"/>
  <c r="W792" i="25"/>
  <c r="X792" i="25"/>
  <c r="AA792" i="25"/>
  <c r="AB792" i="25"/>
  <c r="AE792" i="25"/>
  <c r="AF792" i="25"/>
  <c r="AI792" i="25"/>
  <c r="AJ792" i="25"/>
  <c r="AM792" i="25"/>
  <c r="AN792" i="25"/>
  <c r="AQ792" i="25"/>
  <c r="AR792" i="25"/>
  <c r="AU792" i="25"/>
  <c r="AV792" i="25"/>
  <c r="AY792" i="25"/>
  <c r="AZ792" i="25"/>
  <c r="BC792" i="25"/>
  <c r="BD792" i="25"/>
  <c r="S793" i="25"/>
  <c r="T793" i="25"/>
  <c r="W793" i="25"/>
  <c r="X793" i="25"/>
  <c r="AA793" i="25"/>
  <c r="AB793" i="25"/>
  <c r="AE793" i="25"/>
  <c r="AF793" i="25"/>
  <c r="AI793" i="25"/>
  <c r="AJ793" i="25"/>
  <c r="AM793" i="25"/>
  <c r="AN793" i="25"/>
  <c r="AQ793" i="25"/>
  <c r="AR793" i="25"/>
  <c r="AU793" i="25"/>
  <c r="AV793" i="25"/>
  <c r="AY793" i="25"/>
  <c r="AZ793" i="25"/>
  <c r="BC793" i="25"/>
  <c r="BD793" i="25"/>
  <c r="S794" i="25"/>
  <c r="T794" i="25"/>
  <c r="W794" i="25"/>
  <c r="X794" i="25"/>
  <c r="AA794" i="25"/>
  <c r="AB794" i="25"/>
  <c r="AE794" i="25"/>
  <c r="AF794" i="25"/>
  <c r="AI794" i="25"/>
  <c r="AJ794" i="25"/>
  <c r="AM794" i="25"/>
  <c r="AN794" i="25"/>
  <c r="AQ794" i="25"/>
  <c r="AR794" i="25"/>
  <c r="AU794" i="25"/>
  <c r="AV794" i="25"/>
  <c r="AY794" i="25"/>
  <c r="AZ794" i="25"/>
  <c r="BC794" i="25"/>
  <c r="BD794" i="25"/>
  <c r="S795" i="25"/>
  <c r="T795" i="25"/>
  <c r="W795" i="25"/>
  <c r="X795" i="25"/>
  <c r="AA795" i="25"/>
  <c r="AB795" i="25"/>
  <c r="AE795" i="25"/>
  <c r="AF795" i="25"/>
  <c r="AI795" i="25"/>
  <c r="AJ795" i="25"/>
  <c r="AM795" i="25"/>
  <c r="AN795" i="25"/>
  <c r="AQ795" i="25"/>
  <c r="AR795" i="25"/>
  <c r="AU795" i="25"/>
  <c r="AV795" i="25"/>
  <c r="AY795" i="25"/>
  <c r="AZ795" i="25"/>
  <c r="BC795" i="25"/>
  <c r="BD795" i="25"/>
  <c r="S796" i="25"/>
  <c r="T796" i="25"/>
  <c r="W796" i="25"/>
  <c r="X796" i="25"/>
  <c r="AA796" i="25"/>
  <c r="AB796" i="25"/>
  <c r="AE796" i="25"/>
  <c r="AF796" i="25"/>
  <c r="AI796" i="25"/>
  <c r="AJ796" i="25"/>
  <c r="AM796" i="25"/>
  <c r="AN796" i="25"/>
  <c r="AQ796" i="25"/>
  <c r="AR796" i="25"/>
  <c r="AU796" i="25"/>
  <c r="AV796" i="25"/>
  <c r="AY796" i="25"/>
  <c r="AZ796" i="25"/>
  <c r="BC796" i="25"/>
  <c r="BD796" i="25"/>
  <c r="S797" i="25"/>
  <c r="T797" i="25"/>
  <c r="W797" i="25"/>
  <c r="X797" i="25"/>
  <c r="AA797" i="25"/>
  <c r="AB797" i="25"/>
  <c r="AE797" i="25"/>
  <c r="AF797" i="25"/>
  <c r="AI797" i="25"/>
  <c r="AJ797" i="25"/>
  <c r="AM797" i="25"/>
  <c r="AN797" i="25"/>
  <c r="AQ797" i="25"/>
  <c r="AR797" i="25"/>
  <c r="AU797" i="25"/>
  <c r="AV797" i="25"/>
  <c r="AY797" i="25"/>
  <c r="AZ797" i="25"/>
  <c r="BC797" i="25"/>
  <c r="BD797" i="25"/>
  <c r="S798" i="25"/>
  <c r="T798" i="25"/>
  <c r="W798" i="25"/>
  <c r="X798" i="25"/>
  <c r="AA798" i="25"/>
  <c r="AB798" i="25"/>
  <c r="AE798" i="25"/>
  <c r="AF798" i="25"/>
  <c r="AI798" i="25"/>
  <c r="AJ798" i="25"/>
  <c r="AM798" i="25"/>
  <c r="AN798" i="25"/>
  <c r="AQ798" i="25"/>
  <c r="AR798" i="25"/>
  <c r="AU798" i="25"/>
  <c r="AV798" i="25"/>
  <c r="AY798" i="25"/>
  <c r="AZ798" i="25"/>
  <c r="BC798" i="25"/>
  <c r="BD798" i="25"/>
  <c r="S799" i="25"/>
  <c r="T799" i="25"/>
  <c r="W799" i="25"/>
  <c r="X799" i="25"/>
  <c r="AA799" i="25"/>
  <c r="AB799" i="25"/>
  <c r="AE799" i="25"/>
  <c r="AF799" i="25"/>
  <c r="AI799" i="25"/>
  <c r="AJ799" i="25"/>
  <c r="AM799" i="25"/>
  <c r="AN799" i="25"/>
  <c r="AQ799" i="25"/>
  <c r="AR799" i="25"/>
  <c r="AU799" i="25"/>
  <c r="AV799" i="25"/>
  <c r="AY799" i="25"/>
  <c r="AZ799" i="25"/>
  <c r="BC799" i="25"/>
  <c r="BD799" i="25"/>
  <c r="S800" i="25"/>
  <c r="T800" i="25"/>
  <c r="W800" i="25"/>
  <c r="X800" i="25"/>
  <c r="AA800" i="25"/>
  <c r="AB800" i="25"/>
  <c r="AE800" i="25"/>
  <c r="AF800" i="25"/>
  <c r="AI800" i="25"/>
  <c r="AJ800" i="25"/>
  <c r="AM800" i="25"/>
  <c r="AN800" i="25"/>
  <c r="AQ800" i="25"/>
  <c r="AR800" i="25"/>
  <c r="AU800" i="25"/>
  <c r="AV800" i="25"/>
  <c r="AY800" i="25"/>
  <c r="AZ800" i="25"/>
  <c r="BC800" i="25"/>
  <c r="BD800" i="25"/>
  <c r="S801" i="25"/>
  <c r="T801" i="25"/>
  <c r="W801" i="25"/>
  <c r="X801" i="25"/>
  <c r="AA801" i="25"/>
  <c r="AB801" i="25"/>
  <c r="AE801" i="25"/>
  <c r="AF801" i="25"/>
  <c r="AI801" i="25"/>
  <c r="AJ801" i="25"/>
  <c r="AM801" i="25"/>
  <c r="AN801" i="25"/>
  <c r="AQ801" i="25"/>
  <c r="AR801" i="25"/>
  <c r="AU801" i="25"/>
  <c r="AV801" i="25"/>
  <c r="AY801" i="25"/>
  <c r="AZ801" i="25"/>
  <c r="BC801" i="25"/>
  <c r="BD801" i="25"/>
  <c r="S802" i="25"/>
  <c r="T802" i="25"/>
  <c r="W802" i="25"/>
  <c r="X802" i="25"/>
  <c r="AA802" i="25"/>
  <c r="AB802" i="25"/>
  <c r="AE802" i="25"/>
  <c r="AF802" i="25"/>
  <c r="AI802" i="25"/>
  <c r="AJ802" i="25"/>
  <c r="AM802" i="25"/>
  <c r="AN802" i="25"/>
  <c r="AQ802" i="25"/>
  <c r="AR802" i="25"/>
  <c r="AU802" i="25"/>
  <c r="AV802" i="25"/>
  <c r="AY802" i="25"/>
  <c r="AZ802" i="25"/>
  <c r="BC802" i="25"/>
  <c r="BD802" i="25"/>
  <c r="S803" i="25"/>
  <c r="T803" i="25"/>
  <c r="W803" i="25"/>
  <c r="X803" i="25"/>
  <c r="AA803" i="25"/>
  <c r="AB803" i="25"/>
  <c r="AE803" i="25"/>
  <c r="AF803" i="25"/>
  <c r="AI803" i="25"/>
  <c r="AJ803" i="25"/>
  <c r="AM803" i="25"/>
  <c r="AN803" i="25"/>
  <c r="AQ803" i="25"/>
  <c r="AR803" i="25"/>
  <c r="AU803" i="25"/>
  <c r="AV803" i="25"/>
  <c r="AY803" i="25"/>
  <c r="AZ803" i="25"/>
  <c r="BC803" i="25"/>
  <c r="BD803" i="25"/>
  <c r="S804" i="25"/>
  <c r="T804" i="25"/>
  <c r="W804" i="25"/>
  <c r="X804" i="25"/>
  <c r="AA804" i="25"/>
  <c r="AB804" i="25"/>
  <c r="AE804" i="25"/>
  <c r="AF804" i="25"/>
  <c r="AI804" i="25"/>
  <c r="AJ804" i="25"/>
  <c r="AM804" i="25"/>
  <c r="AN804" i="25"/>
  <c r="AQ804" i="25"/>
  <c r="AR804" i="25"/>
  <c r="AU804" i="25"/>
  <c r="AV804" i="25"/>
  <c r="AY804" i="25"/>
  <c r="AZ804" i="25"/>
  <c r="BC804" i="25"/>
  <c r="BD804" i="25"/>
  <c r="S805" i="25"/>
  <c r="T805" i="25"/>
  <c r="W805" i="25"/>
  <c r="X805" i="25"/>
  <c r="AA805" i="25"/>
  <c r="AB805" i="25"/>
  <c r="AE805" i="25"/>
  <c r="AF805" i="25"/>
  <c r="AI805" i="25"/>
  <c r="AJ805" i="25"/>
  <c r="AM805" i="25"/>
  <c r="AN805" i="25"/>
  <c r="AQ805" i="25"/>
  <c r="AR805" i="25"/>
  <c r="AU805" i="25"/>
  <c r="AV805" i="25"/>
  <c r="AY805" i="25"/>
  <c r="AZ805" i="25"/>
  <c r="BC805" i="25"/>
  <c r="BD805" i="25"/>
  <c r="S806" i="25"/>
  <c r="T806" i="25"/>
  <c r="W806" i="25"/>
  <c r="X806" i="25"/>
  <c r="AA806" i="25"/>
  <c r="AB806" i="25"/>
  <c r="AE806" i="25"/>
  <c r="AF806" i="25"/>
  <c r="AI806" i="25"/>
  <c r="AJ806" i="25"/>
  <c r="AM806" i="25"/>
  <c r="AN806" i="25"/>
  <c r="AQ806" i="25"/>
  <c r="AR806" i="25"/>
  <c r="AU806" i="25"/>
  <c r="AV806" i="25"/>
  <c r="AY806" i="25"/>
  <c r="AZ806" i="25"/>
  <c r="BC806" i="25"/>
  <c r="BD806" i="25"/>
  <c r="S807" i="25"/>
  <c r="T807" i="25"/>
  <c r="W807" i="25"/>
  <c r="X807" i="25"/>
  <c r="AA807" i="25"/>
  <c r="AB807" i="25"/>
  <c r="AE807" i="25"/>
  <c r="AF807" i="25"/>
  <c r="AI807" i="25"/>
  <c r="AJ807" i="25"/>
  <c r="AM807" i="25"/>
  <c r="AN807" i="25"/>
  <c r="AQ807" i="25"/>
  <c r="AR807" i="25"/>
  <c r="AU807" i="25"/>
  <c r="AV807" i="25"/>
  <c r="AY807" i="25"/>
  <c r="AZ807" i="25"/>
  <c r="BC807" i="25"/>
  <c r="BD807" i="25"/>
  <c r="S808" i="25"/>
  <c r="T808" i="25"/>
  <c r="W808" i="25"/>
  <c r="X808" i="25"/>
  <c r="AA808" i="25"/>
  <c r="AB808" i="25"/>
  <c r="AE808" i="25"/>
  <c r="AF808" i="25"/>
  <c r="AI808" i="25"/>
  <c r="AJ808" i="25"/>
  <c r="AM808" i="25"/>
  <c r="AN808" i="25"/>
  <c r="AQ808" i="25"/>
  <c r="AR808" i="25"/>
  <c r="AU808" i="25"/>
  <c r="AV808" i="25"/>
  <c r="AY808" i="25"/>
  <c r="AZ808" i="25"/>
  <c r="BC808" i="25"/>
  <c r="BD808" i="25"/>
  <c r="S809" i="25"/>
  <c r="T809" i="25"/>
  <c r="W809" i="25"/>
  <c r="X809" i="25"/>
  <c r="AA809" i="25"/>
  <c r="AB809" i="25"/>
  <c r="AE809" i="25"/>
  <c r="AF809" i="25"/>
  <c r="AI809" i="25"/>
  <c r="AJ809" i="25"/>
  <c r="AM809" i="25"/>
  <c r="AN809" i="25"/>
  <c r="AQ809" i="25"/>
  <c r="AR809" i="25"/>
  <c r="AU809" i="25"/>
  <c r="AV809" i="25"/>
  <c r="AY809" i="25"/>
  <c r="AZ809" i="25"/>
  <c r="BC809" i="25"/>
  <c r="BD809" i="25"/>
  <c r="S810" i="25"/>
  <c r="T810" i="25"/>
  <c r="W810" i="25"/>
  <c r="X810" i="25"/>
  <c r="AA810" i="25"/>
  <c r="AB810" i="25"/>
  <c r="AE810" i="25"/>
  <c r="AF810" i="25"/>
  <c r="AI810" i="25"/>
  <c r="AJ810" i="25"/>
  <c r="AM810" i="25"/>
  <c r="AN810" i="25"/>
  <c r="AQ810" i="25"/>
  <c r="AR810" i="25"/>
  <c r="AU810" i="25"/>
  <c r="AV810" i="25"/>
  <c r="AY810" i="25"/>
  <c r="AZ810" i="25"/>
  <c r="BC810" i="25"/>
  <c r="BD810" i="25"/>
  <c r="S811" i="25"/>
  <c r="T811" i="25"/>
  <c r="W811" i="25"/>
  <c r="X811" i="25"/>
  <c r="AA811" i="25"/>
  <c r="AB811" i="25"/>
  <c r="AE811" i="25"/>
  <c r="AF811" i="25"/>
  <c r="AI811" i="25"/>
  <c r="AJ811" i="25"/>
  <c r="AM811" i="25"/>
  <c r="AN811" i="25"/>
  <c r="AQ811" i="25"/>
  <c r="AR811" i="25"/>
  <c r="AU811" i="25"/>
  <c r="AV811" i="25"/>
  <c r="AY811" i="25"/>
  <c r="AZ811" i="25"/>
  <c r="BC811" i="25"/>
  <c r="BD811" i="25"/>
  <c r="S812" i="25"/>
  <c r="T812" i="25"/>
  <c r="W812" i="25"/>
  <c r="X812" i="25"/>
  <c r="AA812" i="25"/>
  <c r="AB812" i="25"/>
  <c r="AE812" i="25"/>
  <c r="AF812" i="25"/>
  <c r="AI812" i="25"/>
  <c r="AJ812" i="25"/>
  <c r="AM812" i="25"/>
  <c r="AN812" i="25"/>
  <c r="AQ812" i="25"/>
  <c r="AR812" i="25"/>
  <c r="AU812" i="25"/>
  <c r="AV812" i="25"/>
  <c r="AY812" i="25"/>
  <c r="AZ812" i="25"/>
  <c r="BC812" i="25"/>
  <c r="BD812" i="25"/>
  <c r="S813" i="25"/>
  <c r="T813" i="25"/>
  <c r="W813" i="25"/>
  <c r="X813" i="25"/>
  <c r="AA813" i="25"/>
  <c r="AB813" i="25"/>
  <c r="AE813" i="25"/>
  <c r="AF813" i="25"/>
  <c r="AI813" i="25"/>
  <c r="AJ813" i="25"/>
  <c r="AM813" i="25"/>
  <c r="AN813" i="25"/>
  <c r="AQ813" i="25"/>
  <c r="AR813" i="25"/>
  <c r="AU813" i="25"/>
  <c r="AV813" i="25"/>
  <c r="AY813" i="25"/>
  <c r="AZ813" i="25"/>
  <c r="BC813" i="25"/>
  <c r="BD813" i="25"/>
  <c r="S814" i="25"/>
  <c r="T814" i="25"/>
  <c r="W814" i="25"/>
  <c r="X814" i="25"/>
  <c r="AA814" i="25"/>
  <c r="AB814" i="25"/>
  <c r="AE814" i="25"/>
  <c r="AF814" i="25"/>
  <c r="AI814" i="25"/>
  <c r="AJ814" i="25"/>
  <c r="AM814" i="25"/>
  <c r="AN814" i="25"/>
  <c r="AQ814" i="25"/>
  <c r="AR814" i="25"/>
  <c r="AU814" i="25"/>
  <c r="AV814" i="25"/>
  <c r="AY814" i="25"/>
  <c r="AZ814" i="25"/>
  <c r="BC814" i="25"/>
  <c r="BD814" i="25"/>
  <c r="S815" i="25"/>
  <c r="T815" i="25"/>
  <c r="W815" i="25"/>
  <c r="X815" i="25"/>
  <c r="AA815" i="25"/>
  <c r="AB815" i="25"/>
  <c r="AE815" i="25"/>
  <c r="AF815" i="25"/>
  <c r="AI815" i="25"/>
  <c r="AJ815" i="25"/>
  <c r="AM815" i="25"/>
  <c r="AN815" i="25"/>
  <c r="AQ815" i="25"/>
  <c r="AR815" i="25"/>
  <c r="AU815" i="25"/>
  <c r="AV815" i="25"/>
  <c r="AY815" i="25"/>
  <c r="AZ815" i="25"/>
  <c r="BC815" i="25"/>
  <c r="BD815" i="25"/>
  <c r="S816" i="25"/>
  <c r="T816" i="25"/>
  <c r="W816" i="25"/>
  <c r="X816" i="25"/>
  <c r="AA816" i="25"/>
  <c r="AB816" i="25"/>
  <c r="AE816" i="25"/>
  <c r="AF816" i="25"/>
  <c r="AI816" i="25"/>
  <c r="AJ816" i="25"/>
  <c r="AM816" i="25"/>
  <c r="AN816" i="25"/>
  <c r="AQ816" i="25"/>
  <c r="AR816" i="25"/>
  <c r="AU816" i="25"/>
  <c r="AV816" i="25"/>
  <c r="AY816" i="25"/>
  <c r="AZ816" i="25"/>
  <c r="BC816" i="25"/>
  <c r="BD816" i="25"/>
  <c r="S817" i="25"/>
  <c r="T817" i="25"/>
  <c r="W817" i="25"/>
  <c r="X817" i="25"/>
  <c r="AA817" i="25"/>
  <c r="AB817" i="25"/>
  <c r="AE817" i="25"/>
  <c r="AF817" i="25"/>
  <c r="AI817" i="25"/>
  <c r="AJ817" i="25"/>
  <c r="AM817" i="25"/>
  <c r="AN817" i="25"/>
  <c r="AQ817" i="25"/>
  <c r="AR817" i="25"/>
  <c r="AU817" i="25"/>
  <c r="AV817" i="25"/>
  <c r="AY817" i="25"/>
  <c r="AZ817" i="25"/>
  <c r="BC817" i="25"/>
  <c r="BD817" i="25"/>
  <c r="S818" i="25"/>
  <c r="T818" i="25"/>
  <c r="W818" i="25"/>
  <c r="X818" i="25"/>
  <c r="AA818" i="25"/>
  <c r="AB818" i="25"/>
  <c r="AE818" i="25"/>
  <c r="AF818" i="25"/>
  <c r="AI818" i="25"/>
  <c r="AJ818" i="25"/>
  <c r="AM818" i="25"/>
  <c r="AN818" i="25"/>
  <c r="AQ818" i="25"/>
  <c r="AR818" i="25"/>
  <c r="AU818" i="25"/>
  <c r="AV818" i="25"/>
  <c r="AY818" i="25"/>
  <c r="AZ818" i="25"/>
  <c r="BC818" i="25"/>
  <c r="BD818" i="25"/>
  <c r="S819" i="25"/>
  <c r="T819" i="25"/>
  <c r="W819" i="25"/>
  <c r="X819" i="25"/>
  <c r="AA819" i="25"/>
  <c r="AB819" i="25"/>
  <c r="AE819" i="25"/>
  <c r="AF819" i="25"/>
  <c r="AI819" i="25"/>
  <c r="AJ819" i="25"/>
  <c r="AM819" i="25"/>
  <c r="AN819" i="25"/>
  <c r="AQ819" i="25"/>
  <c r="AR819" i="25"/>
  <c r="AU819" i="25"/>
  <c r="AV819" i="25"/>
  <c r="AY819" i="25"/>
  <c r="AZ819" i="25"/>
  <c r="BC819" i="25"/>
  <c r="BD819" i="25"/>
  <c r="S820" i="25"/>
  <c r="T820" i="25"/>
  <c r="W820" i="25"/>
  <c r="X820" i="25"/>
  <c r="AA820" i="25"/>
  <c r="AB820" i="25"/>
  <c r="AE820" i="25"/>
  <c r="AF820" i="25"/>
  <c r="AI820" i="25"/>
  <c r="AJ820" i="25"/>
  <c r="AM820" i="25"/>
  <c r="AN820" i="25"/>
  <c r="AQ820" i="25"/>
  <c r="AR820" i="25"/>
  <c r="AU820" i="25"/>
  <c r="AV820" i="25"/>
  <c r="AY820" i="25"/>
  <c r="AZ820" i="25"/>
  <c r="BC820" i="25"/>
  <c r="BD820" i="25"/>
  <c r="S821" i="25"/>
  <c r="T821" i="25"/>
  <c r="W821" i="25"/>
  <c r="X821" i="25"/>
  <c r="AA821" i="25"/>
  <c r="AB821" i="25"/>
  <c r="AE821" i="25"/>
  <c r="AF821" i="25"/>
  <c r="AI821" i="25"/>
  <c r="AJ821" i="25"/>
  <c r="AM821" i="25"/>
  <c r="AN821" i="25"/>
  <c r="AQ821" i="25"/>
  <c r="AR821" i="25"/>
  <c r="AU821" i="25"/>
  <c r="AV821" i="25"/>
  <c r="AY821" i="25"/>
  <c r="AZ821" i="25"/>
  <c r="BC821" i="25"/>
  <c r="BD821" i="25"/>
  <c r="S822" i="25"/>
  <c r="T822" i="25"/>
  <c r="W822" i="25"/>
  <c r="X822" i="25"/>
  <c r="AA822" i="25"/>
  <c r="AB822" i="25"/>
  <c r="AE822" i="25"/>
  <c r="AF822" i="25"/>
  <c r="AI822" i="25"/>
  <c r="AJ822" i="25"/>
  <c r="AM822" i="25"/>
  <c r="AN822" i="25"/>
  <c r="AQ822" i="25"/>
  <c r="AR822" i="25"/>
  <c r="AU822" i="25"/>
  <c r="AV822" i="25"/>
  <c r="AY822" i="25"/>
  <c r="AZ822" i="25"/>
  <c r="BC822" i="25"/>
  <c r="BD822" i="25"/>
  <c r="S823" i="25"/>
  <c r="T823" i="25"/>
  <c r="W823" i="25"/>
  <c r="X823" i="25"/>
  <c r="AA823" i="25"/>
  <c r="AB823" i="25"/>
  <c r="AE823" i="25"/>
  <c r="AF823" i="25"/>
  <c r="AI823" i="25"/>
  <c r="AJ823" i="25"/>
  <c r="AM823" i="25"/>
  <c r="AN823" i="25"/>
  <c r="AQ823" i="25"/>
  <c r="AR823" i="25"/>
  <c r="AU823" i="25"/>
  <c r="AV823" i="25"/>
  <c r="AY823" i="25"/>
  <c r="AZ823" i="25"/>
  <c r="BC823" i="25"/>
  <c r="BD823" i="25"/>
  <c r="S824" i="25"/>
  <c r="T824" i="25"/>
  <c r="W824" i="25"/>
  <c r="X824" i="25"/>
  <c r="AA824" i="25"/>
  <c r="AB824" i="25"/>
  <c r="AE824" i="25"/>
  <c r="AF824" i="25"/>
  <c r="AI824" i="25"/>
  <c r="AJ824" i="25"/>
  <c r="AM824" i="25"/>
  <c r="AN824" i="25"/>
  <c r="AQ824" i="25"/>
  <c r="AR824" i="25"/>
  <c r="AU824" i="25"/>
  <c r="AV824" i="25"/>
  <c r="AY824" i="25"/>
  <c r="AZ824" i="25"/>
  <c r="BC824" i="25"/>
  <c r="BD824" i="25"/>
  <c r="S825" i="25"/>
  <c r="T825" i="25"/>
  <c r="W825" i="25"/>
  <c r="X825" i="25"/>
  <c r="AA825" i="25"/>
  <c r="AB825" i="25"/>
  <c r="AE825" i="25"/>
  <c r="AF825" i="25"/>
  <c r="AI825" i="25"/>
  <c r="AJ825" i="25"/>
  <c r="AM825" i="25"/>
  <c r="AN825" i="25"/>
  <c r="AQ825" i="25"/>
  <c r="AR825" i="25"/>
  <c r="AU825" i="25"/>
  <c r="AV825" i="25"/>
  <c r="AY825" i="25"/>
  <c r="AZ825" i="25"/>
  <c r="BC825" i="25"/>
  <c r="BD825" i="25"/>
  <c r="S826" i="25"/>
  <c r="T826" i="25"/>
  <c r="W826" i="25"/>
  <c r="X826" i="25"/>
  <c r="AA826" i="25"/>
  <c r="AB826" i="25"/>
  <c r="AE826" i="25"/>
  <c r="AF826" i="25"/>
  <c r="AI826" i="25"/>
  <c r="AJ826" i="25"/>
  <c r="AM826" i="25"/>
  <c r="AN826" i="25"/>
  <c r="AQ826" i="25"/>
  <c r="AR826" i="25"/>
  <c r="AU826" i="25"/>
  <c r="AV826" i="25"/>
  <c r="AY826" i="25"/>
  <c r="AZ826" i="25"/>
  <c r="BC826" i="25"/>
  <c r="BD826" i="25"/>
  <c r="S827" i="25"/>
  <c r="T827" i="25"/>
  <c r="W827" i="25"/>
  <c r="X827" i="25"/>
  <c r="AA827" i="25"/>
  <c r="AB827" i="25"/>
  <c r="AE827" i="25"/>
  <c r="AF827" i="25"/>
  <c r="AI827" i="25"/>
  <c r="AJ827" i="25"/>
  <c r="AM827" i="25"/>
  <c r="AN827" i="25"/>
  <c r="AQ827" i="25"/>
  <c r="AR827" i="25"/>
  <c r="AU827" i="25"/>
  <c r="AV827" i="25"/>
  <c r="AY827" i="25"/>
  <c r="AZ827" i="25"/>
  <c r="BC827" i="25"/>
  <c r="BD827" i="25"/>
  <c r="S828" i="25"/>
  <c r="T828" i="25"/>
  <c r="W828" i="25"/>
  <c r="X828" i="25"/>
  <c r="AA828" i="25"/>
  <c r="AB828" i="25"/>
  <c r="AE828" i="25"/>
  <c r="AF828" i="25"/>
  <c r="AI828" i="25"/>
  <c r="AJ828" i="25"/>
  <c r="AM828" i="25"/>
  <c r="AN828" i="25"/>
  <c r="AQ828" i="25"/>
  <c r="AR828" i="25"/>
  <c r="AU828" i="25"/>
  <c r="AV828" i="25"/>
  <c r="AY828" i="25"/>
  <c r="AZ828" i="25"/>
  <c r="BC828" i="25"/>
  <c r="BD828" i="25"/>
  <c r="S829" i="25"/>
  <c r="T829" i="25"/>
  <c r="W829" i="25"/>
  <c r="X829" i="25"/>
  <c r="AA829" i="25"/>
  <c r="AB829" i="25"/>
  <c r="AE829" i="25"/>
  <c r="AF829" i="25"/>
  <c r="AI829" i="25"/>
  <c r="AJ829" i="25"/>
  <c r="AM829" i="25"/>
  <c r="AN829" i="25"/>
  <c r="AQ829" i="25"/>
  <c r="AR829" i="25"/>
  <c r="AU829" i="25"/>
  <c r="AV829" i="25"/>
  <c r="AY829" i="25"/>
  <c r="AZ829" i="25"/>
  <c r="BC829" i="25"/>
  <c r="BD829" i="25"/>
  <c r="S830" i="25"/>
  <c r="T830" i="25"/>
  <c r="W830" i="25"/>
  <c r="X830" i="25"/>
  <c r="AA830" i="25"/>
  <c r="AB830" i="25"/>
  <c r="AE830" i="25"/>
  <c r="AF830" i="25"/>
  <c r="AI830" i="25"/>
  <c r="AJ830" i="25"/>
  <c r="AM830" i="25"/>
  <c r="AN830" i="25"/>
  <c r="AQ830" i="25"/>
  <c r="AR830" i="25"/>
  <c r="AU830" i="25"/>
  <c r="AV830" i="25"/>
  <c r="AY830" i="25"/>
  <c r="AZ830" i="25"/>
  <c r="BC830" i="25"/>
  <c r="BD830" i="25"/>
  <c r="S831" i="25"/>
  <c r="T831" i="25"/>
  <c r="W831" i="25"/>
  <c r="X831" i="25"/>
  <c r="AA831" i="25"/>
  <c r="AB831" i="25"/>
  <c r="AE831" i="25"/>
  <c r="AF831" i="25"/>
  <c r="AI831" i="25"/>
  <c r="AJ831" i="25"/>
  <c r="AM831" i="25"/>
  <c r="AN831" i="25"/>
  <c r="AQ831" i="25"/>
  <c r="AR831" i="25"/>
  <c r="AU831" i="25"/>
  <c r="AV831" i="25"/>
  <c r="AY831" i="25"/>
  <c r="AZ831" i="25"/>
  <c r="BC831" i="25"/>
  <c r="BD831" i="25"/>
  <c r="S832" i="25"/>
  <c r="T832" i="25"/>
  <c r="W832" i="25"/>
  <c r="X832" i="25"/>
  <c r="AA832" i="25"/>
  <c r="AB832" i="25"/>
  <c r="AE832" i="25"/>
  <c r="AF832" i="25"/>
  <c r="AI832" i="25"/>
  <c r="AJ832" i="25"/>
  <c r="AM832" i="25"/>
  <c r="AN832" i="25"/>
  <c r="AQ832" i="25"/>
  <c r="AR832" i="25"/>
  <c r="AU832" i="25"/>
  <c r="AV832" i="25"/>
  <c r="AY832" i="25"/>
  <c r="AZ832" i="25"/>
  <c r="BC832" i="25"/>
  <c r="BD832" i="25"/>
  <c r="S833" i="25"/>
  <c r="T833" i="25"/>
  <c r="W833" i="25"/>
  <c r="X833" i="25"/>
  <c r="AA833" i="25"/>
  <c r="AB833" i="25"/>
  <c r="AE833" i="25"/>
  <c r="AF833" i="25"/>
  <c r="AI833" i="25"/>
  <c r="AJ833" i="25"/>
  <c r="AM833" i="25"/>
  <c r="AN833" i="25"/>
  <c r="AQ833" i="25"/>
  <c r="AR833" i="25"/>
  <c r="AU833" i="25"/>
  <c r="AV833" i="25"/>
  <c r="AY833" i="25"/>
  <c r="AZ833" i="25"/>
  <c r="BC833" i="25"/>
  <c r="BD833" i="25"/>
  <c r="S834" i="25"/>
  <c r="T834" i="25"/>
  <c r="W834" i="25"/>
  <c r="X834" i="25"/>
  <c r="AA834" i="25"/>
  <c r="AB834" i="25"/>
  <c r="AE834" i="25"/>
  <c r="AF834" i="25"/>
  <c r="AI834" i="25"/>
  <c r="AJ834" i="25"/>
  <c r="AM834" i="25"/>
  <c r="AN834" i="25"/>
  <c r="AQ834" i="25"/>
  <c r="AR834" i="25"/>
  <c r="AU834" i="25"/>
  <c r="AV834" i="25"/>
  <c r="AY834" i="25"/>
  <c r="AZ834" i="25"/>
  <c r="BC834" i="25"/>
  <c r="BD834" i="25"/>
  <c r="S835" i="25"/>
  <c r="T835" i="25"/>
  <c r="W835" i="25"/>
  <c r="X835" i="25"/>
  <c r="AA835" i="25"/>
  <c r="AB835" i="25"/>
  <c r="AE835" i="25"/>
  <c r="AF835" i="25"/>
  <c r="AI835" i="25"/>
  <c r="AJ835" i="25"/>
  <c r="AM835" i="25"/>
  <c r="AN835" i="25"/>
  <c r="AQ835" i="25"/>
  <c r="AR835" i="25"/>
  <c r="AU835" i="25"/>
  <c r="AV835" i="25"/>
  <c r="AY835" i="25"/>
  <c r="AZ835" i="25"/>
  <c r="BC835" i="25"/>
  <c r="BD835" i="25"/>
  <c r="S836" i="25"/>
  <c r="T836" i="25"/>
  <c r="W836" i="25"/>
  <c r="X836" i="25"/>
  <c r="AA836" i="25"/>
  <c r="AB836" i="25"/>
  <c r="AE836" i="25"/>
  <c r="AF836" i="25"/>
  <c r="AI836" i="25"/>
  <c r="AJ836" i="25"/>
  <c r="AM836" i="25"/>
  <c r="AN836" i="25"/>
  <c r="AQ836" i="25"/>
  <c r="AR836" i="25"/>
  <c r="AU836" i="25"/>
  <c r="AV836" i="25"/>
  <c r="AY836" i="25"/>
  <c r="AZ836" i="25"/>
  <c r="BC836" i="25"/>
  <c r="BD836" i="25"/>
  <c r="S837" i="25"/>
  <c r="T837" i="25"/>
  <c r="W837" i="25"/>
  <c r="X837" i="25"/>
  <c r="AA837" i="25"/>
  <c r="AB837" i="25"/>
  <c r="AE837" i="25"/>
  <c r="AF837" i="25"/>
  <c r="AI837" i="25"/>
  <c r="AJ837" i="25"/>
  <c r="AM837" i="25"/>
  <c r="AN837" i="25"/>
  <c r="AQ837" i="25"/>
  <c r="AR837" i="25"/>
  <c r="AU837" i="25"/>
  <c r="AV837" i="25"/>
  <c r="AY837" i="25"/>
  <c r="AZ837" i="25"/>
  <c r="BC837" i="25"/>
  <c r="BD837" i="25"/>
  <c r="S838" i="25"/>
  <c r="T838" i="25"/>
  <c r="W838" i="25"/>
  <c r="X838" i="25"/>
  <c r="AA838" i="25"/>
  <c r="AB838" i="25"/>
  <c r="AE838" i="25"/>
  <c r="AF838" i="25"/>
  <c r="AI838" i="25"/>
  <c r="AJ838" i="25"/>
  <c r="AM838" i="25"/>
  <c r="AN838" i="25"/>
  <c r="AQ838" i="25"/>
  <c r="AR838" i="25"/>
  <c r="AU838" i="25"/>
  <c r="AV838" i="25"/>
  <c r="AY838" i="25"/>
  <c r="AZ838" i="25"/>
  <c r="BC838" i="25"/>
  <c r="BD838" i="25"/>
  <c r="S839" i="25"/>
  <c r="T839" i="25"/>
  <c r="W839" i="25"/>
  <c r="X839" i="25"/>
  <c r="AA839" i="25"/>
  <c r="AB839" i="25"/>
  <c r="AE839" i="25"/>
  <c r="AF839" i="25"/>
  <c r="AI839" i="25"/>
  <c r="AJ839" i="25"/>
  <c r="AM839" i="25"/>
  <c r="AN839" i="25"/>
  <c r="AQ839" i="25"/>
  <c r="AR839" i="25"/>
  <c r="AU839" i="25"/>
  <c r="AV839" i="25"/>
  <c r="AY839" i="25"/>
  <c r="AZ839" i="25"/>
  <c r="BC839" i="25"/>
  <c r="BD839" i="25"/>
  <c r="S840" i="25"/>
  <c r="T840" i="25"/>
  <c r="W840" i="25"/>
  <c r="X840" i="25"/>
  <c r="AA840" i="25"/>
  <c r="AB840" i="25"/>
  <c r="AE840" i="25"/>
  <c r="AF840" i="25"/>
  <c r="AI840" i="25"/>
  <c r="AJ840" i="25"/>
  <c r="AM840" i="25"/>
  <c r="AN840" i="25"/>
  <c r="AQ840" i="25"/>
  <c r="AR840" i="25"/>
  <c r="AU840" i="25"/>
  <c r="AV840" i="25"/>
  <c r="AY840" i="25"/>
  <c r="AZ840" i="25"/>
  <c r="BC840" i="25"/>
  <c r="BD840" i="25"/>
  <c r="S841" i="25"/>
  <c r="T841" i="25"/>
  <c r="W841" i="25"/>
  <c r="X841" i="25"/>
  <c r="AA841" i="25"/>
  <c r="AB841" i="25"/>
  <c r="AE841" i="25"/>
  <c r="AF841" i="25"/>
  <c r="AI841" i="25"/>
  <c r="AJ841" i="25"/>
  <c r="AM841" i="25"/>
  <c r="AN841" i="25"/>
  <c r="AQ841" i="25"/>
  <c r="AR841" i="25"/>
  <c r="AU841" i="25"/>
  <c r="AV841" i="25"/>
  <c r="AY841" i="25"/>
  <c r="AZ841" i="25"/>
  <c r="BC841" i="25"/>
  <c r="BD841" i="25"/>
  <c r="S842" i="25"/>
  <c r="T842" i="25"/>
  <c r="W842" i="25"/>
  <c r="X842" i="25"/>
  <c r="AA842" i="25"/>
  <c r="AB842" i="25"/>
  <c r="AE842" i="25"/>
  <c r="AF842" i="25"/>
  <c r="AI842" i="25"/>
  <c r="AJ842" i="25"/>
  <c r="AM842" i="25"/>
  <c r="AN842" i="25"/>
  <c r="AQ842" i="25"/>
  <c r="AR842" i="25"/>
  <c r="AU842" i="25"/>
  <c r="AV842" i="25"/>
  <c r="AY842" i="25"/>
  <c r="AZ842" i="25"/>
  <c r="BC842" i="25"/>
  <c r="BD842" i="25"/>
  <c r="S843" i="25"/>
  <c r="T843" i="25"/>
  <c r="W843" i="25"/>
  <c r="X843" i="25"/>
  <c r="AA843" i="25"/>
  <c r="AB843" i="25"/>
  <c r="AE843" i="25"/>
  <c r="AF843" i="25"/>
  <c r="AI843" i="25"/>
  <c r="AJ843" i="25"/>
  <c r="AM843" i="25"/>
  <c r="AN843" i="25"/>
  <c r="AQ843" i="25"/>
  <c r="AR843" i="25"/>
  <c r="AU843" i="25"/>
  <c r="AV843" i="25"/>
  <c r="AY843" i="25"/>
  <c r="AZ843" i="25"/>
  <c r="BC843" i="25"/>
  <c r="BD843" i="25"/>
  <c r="S844" i="25"/>
  <c r="T844" i="25"/>
  <c r="W844" i="25"/>
  <c r="X844" i="25"/>
  <c r="AA844" i="25"/>
  <c r="AB844" i="25"/>
  <c r="AE844" i="25"/>
  <c r="AF844" i="25"/>
  <c r="AI844" i="25"/>
  <c r="AJ844" i="25"/>
  <c r="AM844" i="25"/>
  <c r="AN844" i="25"/>
  <c r="AQ844" i="25"/>
  <c r="AR844" i="25"/>
  <c r="AU844" i="25"/>
  <c r="AV844" i="25"/>
  <c r="AY844" i="25"/>
  <c r="AZ844" i="25"/>
  <c r="BC844" i="25"/>
  <c r="BD844" i="25"/>
  <c r="S845" i="25"/>
  <c r="T845" i="25"/>
  <c r="W845" i="25"/>
  <c r="X845" i="25"/>
  <c r="AA845" i="25"/>
  <c r="AB845" i="25"/>
  <c r="AE845" i="25"/>
  <c r="AF845" i="25"/>
  <c r="AI845" i="25"/>
  <c r="AJ845" i="25"/>
  <c r="AM845" i="25"/>
  <c r="AN845" i="25"/>
  <c r="AQ845" i="25"/>
  <c r="AR845" i="25"/>
  <c r="AU845" i="25"/>
  <c r="AV845" i="25"/>
  <c r="AY845" i="25"/>
  <c r="AZ845" i="25"/>
  <c r="BC845" i="25"/>
  <c r="BD845" i="25"/>
  <c r="S846" i="25"/>
  <c r="T846" i="25"/>
  <c r="W846" i="25"/>
  <c r="X846" i="25"/>
  <c r="AA846" i="25"/>
  <c r="AB846" i="25"/>
  <c r="AE846" i="25"/>
  <c r="AF846" i="25"/>
  <c r="AI846" i="25"/>
  <c r="AJ846" i="25"/>
  <c r="AM846" i="25"/>
  <c r="AN846" i="25"/>
  <c r="AQ846" i="25"/>
  <c r="AR846" i="25"/>
  <c r="AU846" i="25"/>
  <c r="AV846" i="25"/>
  <c r="AY846" i="25"/>
  <c r="AZ846" i="25"/>
  <c r="BC846" i="25"/>
  <c r="BD846" i="25"/>
  <c r="S847" i="25"/>
  <c r="T847" i="25"/>
  <c r="W847" i="25"/>
  <c r="X847" i="25"/>
  <c r="AA847" i="25"/>
  <c r="AB847" i="25"/>
  <c r="AE847" i="25"/>
  <c r="AF847" i="25"/>
  <c r="AI847" i="25"/>
  <c r="AJ847" i="25"/>
  <c r="AM847" i="25"/>
  <c r="AN847" i="25"/>
  <c r="AQ847" i="25"/>
  <c r="AR847" i="25"/>
  <c r="AU847" i="25"/>
  <c r="AV847" i="25"/>
  <c r="AY847" i="25"/>
  <c r="AZ847" i="25"/>
  <c r="BC847" i="25"/>
  <c r="BD847" i="25"/>
  <c r="S848" i="25"/>
  <c r="T848" i="25"/>
  <c r="W848" i="25"/>
  <c r="X848" i="25"/>
  <c r="AA848" i="25"/>
  <c r="AB848" i="25"/>
  <c r="AE848" i="25"/>
  <c r="AF848" i="25"/>
  <c r="AI848" i="25"/>
  <c r="AJ848" i="25"/>
  <c r="AM848" i="25"/>
  <c r="AN848" i="25"/>
  <c r="AQ848" i="25"/>
  <c r="AR848" i="25"/>
  <c r="AU848" i="25"/>
  <c r="AV848" i="25"/>
  <c r="AY848" i="25"/>
  <c r="AZ848" i="25"/>
  <c r="BC848" i="25"/>
  <c r="BD848" i="25"/>
  <c r="S849" i="25"/>
  <c r="T849" i="25"/>
  <c r="W849" i="25"/>
  <c r="X849" i="25"/>
  <c r="AA849" i="25"/>
  <c r="AB849" i="25"/>
  <c r="AE849" i="25"/>
  <c r="AF849" i="25"/>
  <c r="AI849" i="25"/>
  <c r="AJ849" i="25"/>
  <c r="AM849" i="25"/>
  <c r="AN849" i="25"/>
  <c r="AQ849" i="25"/>
  <c r="AR849" i="25"/>
  <c r="AU849" i="25"/>
  <c r="AV849" i="25"/>
  <c r="AY849" i="25"/>
  <c r="AZ849" i="25"/>
  <c r="BC849" i="25"/>
  <c r="BD849" i="25"/>
  <c r="S850" i="25"/>
  <c r="T850" i="25"/>
  <c r="W850" i="25"/>
  <c r="X850" i="25"/>
  <c r="AA850" i="25"/>
  <c r="AB850" i="25"/>
  <c r="AE850" i="25"/>
  <c r="AF850" i="25"/>
  <c r="AI850" i="25"/>
  <c r="AJ850" i="25"/>
  <c r="AM850" i="25"/>
  <c r="AN850" i="25"/>
  <c r="AQ850" i="25"/>
  <c r="AR850" i="25"/>
  <c r="AU850" i="25"/>
  <c r="AV850" i="25"/>
  <c r="AY850" i="25"/>
  <c r="AZ850" i="25"/>
  <c r="BC850" i="25"/>
  <c r="BD850" i="25"/>
  <c r="S851" i="25"/>
  <c r="T851" i="25"/>
  <c r="W851" i="25"/>
  <c r="X851" i="25"/>
  <c r="AA851" i="25"/>
  <c r="AB851" i="25"/>
  <c r="AE851" i="25"/>
  <c r="AF851" i="25"/>
  <c r="AI851" i="25"/>
  <c r="AJ851" i="25"/>
  <c r="AM851" i="25"/>
  <c r="AN851" i="25"/>
  <c r="AQ851" i="25"/>
  <c r="AR851" i="25"/>
  <c r="AU851" i="25"/>
  <c r="AV851" i="25"/>
  <c r="AY851" i="25"/>
  <c r="AZ851" i="25"/>
  <c r="BC851" i="25"/>
  <c r="BD851" i="25"/>
  <c r="S852" i="25"/>
  <c r="T852" i="25"/>
  <c r="W852" i="25"/>
  <c r="X852" i="25"/>
  <c r="AA852" i="25"/>
  <c r="AB852" i="25"/>
  <c r="AE852" i="25"/>
  <c r="AF852" i="25"/>
  <c r="AI852" i="25"/>
  <c r="AJ852" i="25"/>
  <c r="AM852" i="25"/>
  <c r="AN852" i="25"/>
  <c r="AQ852" i="25"/>
  <c r="AR852" i="25"/>
  <c r="AU852" i="25"/>
  <c r="AV852" i="25"/>
  <c r="AY852" i="25"/>
  <c r="AZ852" i="25"/>
  <c r="BC852" i="25"/>
  <c r="BD852" i="25"/>
  <c r="S853" i="25"/>
  <c r="T853" i="25"/>
  <c r="W853" i="25"/>
  <c r="X853" i="25"/>
  <c r="AA853" i="25"/>
  <c r="AB853" i="25"/>
  <c r="AE853" i="25"/>
  <c r="AF853" i="25"/>
  <c r="AI853" i="25"/>
  <c r="AJ853" i="25"/>
  <c r="AM853" i="25"/>
  <c r="AN853" i="25"/>
  <c r="AQ853" i="25"/>
  <c r="AR853" i="25"/>
  <c r="AU853" i="25"/>
  <c r="AV853" i="25"/>
  <c r="AY853" i="25"/>
  <c r="AZ853" i="25"/>
  <c r="BC853" i="25"/>
  <c r="BD853" i="25"/>
  <c r="S854" i="25"/>
  <c r="T854" i="25"/>
  <c r="W854" i="25"/>
  <c r="X854" i="25"/>
  <c r="AA854" i="25"/>
  <c r="AB854" i="25"/>
  <c r="AE854" i="25"/>
  <c r="AF854" i="25"/>
  <c r="AI854" i="25"/>
  <c r="AJ854" i="25"/>
  <c r="AM854" i="25"/>
  <c r="AN854" i="25"/>
  <c r="AQ854" i="25"/>
  <c r="AR854" i="25"/>
  <c r="AU854" i="25"/>
  <c r="AV854" i="25"/>
  <c r="AY854" i="25"/>
  <c r="AZ854" i="25"/>
  <c r="BC854" i="25"/>
  <c r="BD854" i="25"/>
  <c r="S855" i="25"/>
  <c r="T855" i="25"/>
  <c r="W855" i="25"/>
  <c r="X855" i="25"/>
  <c r="AA855" i="25"/>
  <c r="AB855" i="25"/>
  <c r="AE855" i="25"/>
  <c r="AF855" i="25"/>
  <c r="AI855" i="25"/>
  <c r="AJ855" i="25"/>
  <c r="AM855" i="25"/>
  <c r="AN855" i="25"/>
  <c r="AQ855" i="25"/>
  <c r="AR855" i="25"/>
  <c r="AU855" i="25"/>
  <c r="AV855" i="25"/>
  <c r="AY855" i="25"/>
  <c r="AZ855" i="25"/>
  <c r="BC855" i="25"/>
  <c r="BD855" i="25"/>
  <c r="S856" i="25"/>
  <c r="T856" i="25"/>
  <c r="W856" i="25"/>
  <c r="X856" i="25"/>
  <c r="AA856" i="25"/>
  <c r="AB856" i="25"/>
  <c r="AE856" i="25"/>
  <c r="AF856" i="25"/>
  <c r="AI856" i="25"/>
  <c r="AJ856" i="25"/>
  <c r="AM856" i="25"/>
  <c r="AN856" i="25"/>
  <c r="AQ856" i="25"/>
  <c r="AR856" i="25"/>
  <c r="AU856" i="25"/>
  <c r="AV856" i="25"/>
  <c r="AY856" i="25"/>
  <c r="AZ856" i="25"/>
  <c r="BC856" i="25"/>
  <c r="BD856" i="25"/>
  <c r="S857" i="25"/>
  <c r="T857" i="25"/>
  <c r="W857" i="25"/>
  <c r="X857" i="25"/>
  <c r="AA857" i="25"/>
  <c r="AB857" i="25"/>
  <c r="AE857" i="25"/>
  <c r="AF857" i="25"/>
  <c r="AI857" i="25"/>
  <c r="AJ857" i="25"/>
  <c r="AM857" i="25"/>
  <c r="AN857" i="25"/>
  <c r="AQ857" i="25"/>
  <c r="AR857" i="25"/>
  <c r="AU857" i="25"/>
  <c r="AV857" i="25"/>
  <c r="AY857" i="25"/>
  <c r="AZ857" i="25"/>
  <c r="BC857" i="25"/>
  <c r="BD857" i="25"/>
  <c r="S858" i="25"/>
  <c r="T858" i="25"/>
  <c r="W858" i="25"/>
  <c r="X858" i="25"/>
  <c r="AA858" i="25"/>
  <c r="AB858" i="25"/>
  <c r="AE858" i="25"/>
  <c r="AF858" i="25"/>
  <c r="AI858" i="25"/>
  <c r="AJ858" i="25"/>
  <c r="AM858" i="25"/>
  <c r="AN858" i="25"/>
  <c r="AQ858" i="25"/>
  <c r="AR858" i="25"/>
  <c r="AU858" i="25"/>
  <c r="AV858" i="25"/>
  <c r="AY858" i="25"/>
  <c r="AZ858" i="25"/>
  <c r="BC858" i="25"/>
  <c r="BD858" i="25"/>
  <c r="S859" i="25"/>
  <c r="T859" i="25"/>
  <c r="W859" i="25"/>
  <c r="X859" i="25"/>
  <c r="AA859" i="25"/>
  <c r="AB859" i="25"/>
  <c r="AE859" i="25"/>
  <c r="AF859" i="25"/>
  <c r="AI859" i="25"/>
  <c r="AJ859" i="25"/>
  <c r="AM859" i="25"/>
  <c r="AN859" i="25"/>
  <c r="AQ859" i="25"/>
  <c r="AR859" i="25"/>
  <c r="AU859" i="25"/>
  <c r="AV859" i="25"/>
  <c r="AY859" i="25"/>
  <c r="AZ859" i="25"/>
  <c r="BC859" i="25"/>
  <c r="BD859" i="25"/>
  <c r="S860" i="25"/>
  <c r="T860" i="25"/>
  <c r="W860" i="25"/>
  <c r="X860" i="25"/>
  <c r="AA860" i="25"/>
  <c r="AB860" i="25"/>
  <c r="AE860" i="25"/>
  <c r="AF860" i="25"/>
  <c r="AI860" i="25"/>
  <c r="AJ860" i="25"/>
  <c r="AM860" i="25"/>
  <c r="AN860" i="25"/>
  <c r="AQ860" i="25"/>
  <c r="AR860" i="25"/>
  <c r="AU860" i="25"/>
  <c r="AV860" i="25"/>
  <c r="AY860" i="25"/>
  <c r="AZ860" i="25"/>
  <c r="BC860" i="25"/>
  <c r="BD860" i="25"/>
  <c r="S861" i="25"/>
  <c r="T861" i="25"/>
  <c r="W861" i="25"/>
  <c r="X861" i="25"/>
  <c r="AA861" i="25"/>
  <c r="AB861" i="25"/>
  <c r="AE861" i="25"/>
  <c r="AF861" i="25"/>
  <c r="AI861" i="25"/>
  <c r="AJ861" i="25"/>
  <c r="AM861" i="25"/>
  <c r="AN861" i="25"/>
  <c r="AQ861" i="25"/>
  <c r="AR861" i="25"/>
  <c r="AU861" i="25"/>
  <c r="AV861" i="25"/>
  <c r="AY861" i="25"/>
  <c r="AZ861" i="25"/>
  <c r="BC861" i="25"/>
  <c r="BD861" i="25"/>
  <c r="S862" i="25"/>
  <c r="T862" i="25"/>
  <c r="W862" i="25"/>
  <c r="X862" i="25"/>
  <c r="AA862" i="25"/>
  <c r="AB862" i="25"/>
  <c r="AE862" i="25"/>
  <c r="AF862" i="25"/>
  <c r="AI862" i="25"/>
  <c r="AJ862" i="25"/>
  <c r="AM862" i="25"/>
  <c r="AN862" i="25"/>
  <c r="AQ862" i="25"/>
  <c r="AR862" i="25"/>
  <c r="AU862" i="25"/>
  <c r="AV862" i="25"/>
  <c r="AY862" i="25"/>
  <c r="AZ862" i="25"/>
  <c r="BC862" i="25"/>
  <c r="BD862" i="25"/>
  <c r="S863" i="25"/>
  <c r="T863" i="25"/>
  <c r="W863" i="25"/>
  <c r="X863" i="25"/>
  <c r="AA863" i="25"/>
  <c r="AB863" i="25"/>
  <c r="AE863" i="25"/>
  <c r="AF863" i="25"/>
  <c r="AI863" i="25"/>
  <c r="AJ863" i="25"/>
  <c r="AM863" i="25"/>
  <c r="AN863" i="25"/>
  <c r="AQ863" i="25"/>
  <c r="AR863" i="25"/>
  <c r="AU863" i="25"/>
  <c r="AV863" i="25"/>
  <c r="AY863" i="25"/>
  <c r="AZ863" i="25"/>
  <c r="BC863" i="25"/>
  <c r="BD863" i="25"/>
  <c r="S864" i="25"/>
  <c r="T864" i="25"/>
  <c r="W864" i="25"/>
  <c r="X864" i="25"/>
  <c r="AA864" i="25"/>
  <c r="AB864" i="25"/>
  <c r="AE864" i="25"/>
  <c r="AF864" i="25"/>
  <c r="AI864" i="25"/>
  <c r="AJ864" i="25"/>
  <c r="AM864" i="25"/>
  <c r="AN864" i="25"/>
  <c r="AQ864" i="25"/>
  <c r="AR864" i="25"/>
  <c r="AU864" i="25"/>
  <c r="AV864" i="25"/>
  <c r="AY864" i="25"/>
  <c r="AZ864" i="25"/>
  <c r="BC864" i="25"/>
  <c r="BD864" i="25"/>
  <c r="S865" i="25"/>
  <c r="T865" i="25"/>
  <c r="W865" i="25"/>
  <c r="X865" i="25"/>
  <c r="AA865" i="25"/>
  <c r="AB865" i="25"/>
  <c r="AE865" i="25"/>
  <c r="AF865" i="25"/>
  <c r="AI865" i="25"/>
  <c r="AJ865" i="25"/>
  <c r="AM865" i="25"/>
  <c r="AN865" i="25"/>
  <c r="AQ865" i="25"/>
  <c r="AR865" i="25"/>
  <c r="AU865" i="25"/>
  <c r="AV865" i="25"/>
  <c r="AY865" i="25"/>
  <c r="AZ865" i="25"/>
  <c r="BC865" i="25"/>
  <c r="BD865" i="25"/>
  <c r="S866" i="25"/>
  <c r="T866" i="25"/>
  <c r="W866" i="25"/>
  <c r="X866" i="25"/>
  <c r="AA866" i="25"/>
  <c r="AB866" i="25"/>
  <c r="AE866" i="25"/>
  <c r="AF866" i="25"/>
  <c r="AI866" i="25"/>
  <c r="AJ866" i="25"/>
  <c r="AM866" i="25"/>
  <c r="AN866" i="25"/>
  <c r="AQ866" i="25"/>
  <c r="AR866" i="25"/>
  <c r="AU866" i="25"/>
  <c r="AV866" i="25"/>
  <c r="AY866" i="25"/>
  <c r="AZ866" i="25"/>
  <c r="BC866" i="25"/>
  <c r="BD866" i="25"/>
  <c r="S867" i="25"/>
  <c r="T867" i="25"/>
  <c r="W867" i="25"/>
  <c r="X867" i="25"/>
  <c r="AA867" i="25"/>
  <c r="AB867" i="25"/>
  <c r="AE867" i="25"/>
  <c r="AF867" i="25"/>
  <c r="AI867" i="25"/>
  <c r="AJ867" i="25"/>
  <c r="AM867" i="25"/>
  <c r="AN867" i="25"/>
  <c r="AQ867" i="25"/>
  <c r="AR867" i="25"/>
  <c r="AU867" i="25"/>
  <c r="AV867" i="25"/>
  <c r="AY867" i="25"/>
  <c r="AZ867" i="25"/>
  <c r="BC867" i="25"/>
  <c r="BD867" i="25"/>
  <c r="S868" i="25"/>
  <c r="T868" i="25"/>
  <c r="W868" i="25"/>
  <c r="X868" i="25"/>
  <c r="AA868" i="25"/>
  <c r="AB868" i="25"/>
  <c r="AE868" i="25"/>
  <c r="AF868" i="25"/>
  <c r="AI868" i="25"/>
  <c r="AJ868" i="25"/>
  <c r="AM868" i="25"/>
  <c r="AN868" i="25"/>
  <c r="AQ868" i="25"/>
  <c r="AR868" i="25"/>
  <c r="AU868" i="25"/>
  <c r="AV868" i="25"/>
  <c r="AY868" i="25"/>
  <c r="AZ868" i="25"/>
  <c r="BC868" i="25"/>
  <c r="BD868" i="25"/>
  <c r="S869" i="25"/>
  <c r="T869" i="25"/>
  <c r="W869" i="25"/>
  <c r="X869" i="25"/>
  <c r="AA869" i="25"/>
  <c r="AB869" i="25"/>
  <c r="AE869" i="25"/>
  <c r="AF869" i="25"/>
  <c r="AI869" i="25"/>
  <c r="AJ869" i="25"/>
  <c r="AM869" i="25"/>
  <c r="AN869" i="25"/>
  <c r="AQ869" i="25"/>
  <c r="AR869" i="25"/>
  <c r="AU869" i="25"/>
  <c r="AV869" i="25"/>
  <c r="AY869" i="25"/>
  <c r="AZ869" i="25"/>
  <c r="BC869" i="25"/>
  <c r="BD869" i="25"/>
  <c r="S870" i="25"/>
  <c r="T870" i="25"/>
  <c r="W870" i="25"/>
  <c r="X870" i="25"/>
  <c r="AA870" i="25"/>
  <c r="AB870" i="25"/>
  <c r="AE870" i="25"/>
  <c r="AF870" i="25"/>
  <c r="AI870" i="25"/>
  <c r="AJ870" i="25"/>
  <c r="AM870" i="25"/>
  <c r="AN870" i="25"/>
  <c r="AQ870" i="25"/>
  <c r="AR870" i="25"/>
  <c r="AU870" i="25"/>
  <c r="AV870" i="25"/>
  <c r="AY870" i="25"/>
  <c r="AZ870" i="25"/>
  <c r="BC870" i="25"/>
  <c r="BD870" i="25"/>
  <c r="S871" i="25"/>
  <c r="T871" i="25"/>
  <c r="W871" i="25"/>
  <c r="X871" i="25"/>
  <c r="AA871" i="25"/>
  <c r="AB871" i="25"/>
  <c r="AE871" i="25"/>
  <c r="AF871" i="25"/>
  <c r="AI871" i="25"/>
  <c r="AJ871" i="25"/>
  <c r="AM871" i="25"/>
  <c r="AN871" i="25"/>
  <c r="AQ871" i="25"/>
  <c r="AR871" i="25"/>
  <c r="AU871" i="25"/>
  <c r="AV871" i="25"/>
  <c r="AY871" i="25"/>
  <c r="AZ871" i="25"/>
  <c r="BC871" i="25"/>
  <c r="BD871" i="25"/>
  <c r="S872" i="25"/>
  <c r="T872" i="25"/>
  <c r="W872" i="25"/>
  <c r="X872" i="25"/>
  <c r="AA872" i="25"/>
  <c r="AB872" i="25"/>
  <c r="AE872" i="25"/>
  <c r="AF872" i="25"/>
  <c r="AI872" i="25"/>
  <c r="AJ872" i="25"/>
  <c r="AM872" i="25"/>
  <c r="AN872" i="25"/>
  <c r="AQ872" i="25"/>
  <c r="AR872" i="25"/>
  <c r="AU872" i="25"/>
  <c r="AV872" i="25"/>
  <c r="AY872" i="25"/>
  <c r="AZ872" i="25"/>
  <c r="BC872" i="25"/>
  <c r="BD872" i="25"/>
  <c r="S873" i="25"/>
  <c r="T873" i="25"/>
  <c r="W873" i="25"/>
  <c r="X873" i="25"/>
  <c r="AA873" i="25"/>
  <c r="AB873" i="25"/>
  <c r="AE873" i="25"/>
  <c r="AF873" i="25"/>
  <c r="AI873" i="25"/>
  <c r="AJ873" i="25"/>
  <c r="AM873" i="25"/>
  <c r="AN873" i="25"/>
  <c r="AQ873" i="25"/>
  <c r="AR873" i="25"/>
  <c r="AU873" i="25"/>
  <c r="AV873" i="25"/>
  <c r="AY873" i="25"/>
  <c r="AZ873" i="25"/>
  <c r="BC873" i="25"/>
  <c r="BD873" i="25"/>
  <c r="S874" i="25"/>
  <c r="T874" i="25"/>
  <c r="W874" i="25"/>
  <c r="X874" i="25"/>
  <c r="AA874" i="25"/>
  <c r="AB874" i="25"/>
  <c r="AE874" i="25"/>
  <c r="AF874" i="25"/>
  <c r="AI874" i="25"/>
  <c r="AJ874" i="25"/>
  <c r="AM874" i="25"/>
  <c r="AN874" i="25"/>
  <c r="AQ874" i="25"/>
  <c r="AR874" i="25"/>
  <c r="AU874" i="25"/>
  <c r="AV874" i="25"/>
  <c r="AY874" i="25"/>
  <c r="AZ874" i="25"/>
  <c r="BC874" i="25"/>
  <c r="BD874" i="25"/>
  <c r="S875" i="25"/>
  <c r="T875" i="25"/>
  <c r="W875" i="25"/>
  <c r="X875" i="25"/>
  <c r="AA875" i="25"/>
  <c r="AB875" i="25"/>
  <c r="AE875" i="25"/>
  <c r="AF875" i="25"/>
  <c r="AI875" i="25"/>
  <c r="AJ875" i="25"/>
  <c r="AM875" i="25"/>
  <c r="AN875" i="25"/>
  <c r="AQ875" i="25"/>
  <c r="AR875" i="25"/>
  <c r="AU875" i="25"/>
  <c r="AV875" i="25"/>
  <c r="AY875" i="25"/>
  <c r="AZ875" i="25"/>
  <c r="BC875" i="25"/>
  <c r="BD875" i="25"/>
  <c r="S876" i="25"/>
  <c r="T876" i="25"/>
  <c r="W876" i="25"/>
  <c r="X876" i="25"/>
  <c r="AA876" i="25"/>
  <c r="AB876" i="25"/>
  <c r="AE876" i="25"/>
  <c r="AF876" i="25"/>
  <c r="AI876" i="25"/>
  <c r="AJ876" i="25"/>
  <c r="AM876" i="25"/>
  <c r="AN876" i="25"/>
  <c r="AQ876" i="25"/>
  <c r="AR876" i="25"/>
  <c r="AU876" i="25"/>
  <c r="AV876" i="25"/>
  <c r="AY876" i="25"/>
  <c r="AZ876" i="25"/>
  <c r="BC876" i="25"/>
  <c r="BD876" i="25"/>
  <c r="S877" i="25"/>
  <c r="T877" i="25"/>
  <c r="W877" i="25"/>
  <c r="X877" i="25"/>
  <c r="AA877" i="25"/>
  <c r="AB877" i="25"/>
  <c r="AE877" i="25"/>
  <c r="AF877" i="25"/>
  <c r="AI877" i="25"/>
  <c r="AJ877" i="25"/>
  <c r="AM877" i="25"/>
  <c r="AN877" i="25"/>
  <c r="AQ877" i="25"/>
  <c r="AR877" i="25"/>
  <c r="AU877" i="25"/>
  <c r="AV877" i="25"/>
  <c r="AY877" i="25"/>
  <c r="AZ877" i="25"/>
  <c r="BC877" i="25"/>
  <c r="BD877" i="25"/>
  <c r="S878" i="25"/>
  <c r="T878" i="25"/>
  <c r="W878" i="25"/>
  <c r="X878" i="25"/>
  <c r="AA878" i="25"/>
  <c r="AB878" i="25"/>
  <c r="AE878" i="25"/>
  <c r="AF878" i="25"/>
  <c r="AI878" i="25"/>
  <c r="AJ878" i="25"/>
  <c r="AM878" i="25"/>
  <c r="AN878" i="25"/>
  <c r="AQ878" i="25"/>
  <c r="AR878" i="25"/>
  <c r="AU878" i="25"/>
  <c r="AV878" i="25"/>
  <c r="AY878" i="25"/>
  <c r="AZ878" i="25"/>
  <c r="BC878" i="25"/>
  <c r="BD878" i="25"/>
  <c r="S879" i="25"/>
  <c r="T879" i="25"/>
  <c r="W879" i="25"/>
  <c r="X879" i="25"/>
  <c r="AA879" i="25"/>
  <c r="AB879" i="25"/>
  <c r="AE879" i="25"/>
  <c r="AF879" i="25"/>
  <c r="AI879" i="25"/>
  <c r="AJ879" i="25"/>
  <c r="AM879" i="25"/>
  <c r="AN879" i="25"/>
  <c r="AQ879" i="25"/>
  <c r="AR879" i="25"/>
  <c r="AU879" i="25"/>
  <c r="AV879" i="25"/>
  <c r="AY879" i="25"/>
  <c r="AZ879" i="25"/>
  <c r="BC879" i="25"/>
  <c r="BD879" i="25"/>
  <c r="S880" i="25"/>
  <c r="T880" i="25"/>
  <c r="W880" i="25"/>
  <c r="X880" i="25"/>
  <c r="AA880" i="25"/>
  <c r="AB880" i="25"/>
  <c r="AE880" i="25"/>
  <c r="AF880" i="25"/>
  <c r="AI880" i="25"/>
  <c r="AJ880" i="25"/>
  <c r="AM880" i="25"/>
  <c r="AN880" i="25"/>
  <c r="AQ880" i="25"/>
  <c r="AR880" i="25"/>
  <c r="AU880" i="25"/>
  <c r="AV880" i="25"/>
  <c r="AY880" i="25"/>
  <c r="AZ880" i="25"/>
  <c r="BC880" i="25"/>
  <c r="BD880" i="25"/>
  <c r="S881" i="25"/>
  <c r="T881" i="25"/>
  <c r="W881" i="25"/>
  <c r="X881" i="25"/>
  <c r="AA881" i="25"/>
  <c r="AB881" i="25"/>
  <c r="AE881" i="25"/>
  <c r="AF881" i="25"/>
  <c r="AI881" i="25"/>
  <c r="AJ881" i="25"/>
  <c r="AM881" i="25"/>
  <c r="AN881" i="25"/>
  <c r="AQ881" i="25"/>
  <c r="AR881" i="25"/>
  <c r="AU881" i="25"/>
  <c r="AV881" i="25"/>
  <c r="AY881" i="25"/>
  <c r="AZ881" i="25"/>
  <c r="BC881" i="25"/>
  <c r="BD881" i="25"/>
  <c r="S882" i="25"/>
  <c r="T882" i="25"/>
  <c r="W882" i="25"/>
  <c r="X882" i="25"/>
  <c r="AA882" i="25"/>
  <c r="AB882" i="25"/>
  <c r="AE882" i="25"/>
  <c r="AF882" i="25"/>
  <c r="AI882" i="25"/>
  <c r="AJ882" i="25"/>
  <c r="AM882" i="25"/>
  <c r="AN882" i="25"/>
  <c r="AQ882" i="25"/>
  <c r="AR882" i="25"/>
  <c r="AU882" i="25"/>
  <c r="AV882" i="25"/>
  <c r="AY882" i="25"/>
  <c r="AZ882" i="25"/>
  <c r="BC882" i="25"/>
  <c r="BD882" i="25"/>
  <c r="S883" i="25"/>
  <c r="T883" i="25"/>
  <c r="W883" i="25"/>
  <c r="X883" i="25"/>
  <c r="AA883" i="25"/>
  <c r="AB883" i="25"/>
  <c r="AE883" i="25"/>
  <c r="AF883" i="25"/>
  <c r="AI883" i="25"/>
  <c r="AJ883" i="25"/>
  <c r="AM883" i="25"/>
  <c r="AN883" i="25"/>
  <c r="AQ883" i="25"/>
  <c r="AR883" i="25"/>
  <c r="AU883" i="25"/>
  <c r="AV883" i="25"/>
  <c r="AY883" i="25"/>
  <c r="AZ883" i="25"/>
  <c r="BC883" i="25"/>
  <c r="BD883" i="25"/>
  <c r="S884" i="25"/>
  <c r="T884" i="25"/>
  <c r="W884" i="25"/>
  <c r="X884" i="25"/>
  <c r="AA884" i="25"/>
  <c r="AB884" i="25"/>
  <c r="AE884" i="25"/>
  <c r="AF884" i="25"/>
  <c r="AI884" i="25"/>
  <c r="AJ884" i="25"/>
  <c r="AM884" i="25"/>
  <c r="AN884" i="25"/>
  <c r="AQ884" i="25"/>
  <c r="AR884" i="25"/>
  <c r="AU884" i="25"/>
  <c r="AV884" i="25"/>
  <c r="AY884" i="25"/>
  <c r="AZ884" i="25"/>
  <c r="BC884" i="25"/>
  <c r="BD884" i="25"/>
  <c r="S885" i="25"/>
  <c r="T885" i="25"/>
  <c r="W885" i="25"/>
  <c r="X885" i="25"/>
  <c r="AA885" i="25"/>
  <c r="AB885" i="25"/>
  <c r="AE885" i="25"/>
  <c r="AF885" i="25"/>
  <c r="AI885" i="25"/>
  <c r="AJ885" i="25"/>
  <c r="AM885" i="25"/>
  <c r="AN885" i="25"/>
  <c r="AQ885" i="25"/>
  <c r="AR885" i="25"/>
  <c r="AU885" i="25"/>
  <c r="AV885" i="25"/>
  <c r="AY885" i="25"/>
  <c r="AZ885" i="25"/>
  <c r="BC885" i="25"/>
  <c r="BD885" i="25"/>
  <c r="S886" i="25"/>
  <c r="T886" i="25"/>
  <c r="W886" i="25"/>
  <c r="X886" i="25"/>
  <c r="AA886" i="25"/>
  <c r="AB886" i="25"/>
  <c r="AE886" i="25"/>
  <c r="AF886" i="25"/>
  <c r="AI886" i="25"/>
  <c r="AJ886" i="25"/>
  <c r="AM886" i="25"/>
  <c r="AN886" i="25"/>
  <c r="AQ886" i="25"/>
  <c r="AR886" i="25"/>
  <c r="AU886" i="25"/>
  <c r="AV886" i="25"/>
  <c r="AY886" i="25"/>
  <c r="AZ886" i="25"/>
  <c r="BC886" i="25"/>
  <c r="BD886" i="25"/>
  <c r="S887" i="25"/>
  <c r="T887" i="25"/>
  <c r="W887" i="25"/>
  <c r="X887" i="25"/>
  <c r="AA887" i="25"/>
  <c r="AB887" i="25"/>
  <c r="AE887" i="25"/>
  <c r="AF887" i="25"/>
  <c r="AI887" i="25"/>
  <c r="AJ887" i="25"/>
  <c r="AM887" i="25"/>
  <c r="AN887" i="25"/>
  <c r="AQ887" i="25"/>
  <c r="AR887" i="25"/>
  <c r="AU887" i="25"/>
  <c r="AV887" i="25"/>
  <c r="AY887" i="25"/>
  <c r="AZ887" i="25"/>
  <c r="BC887" i="25"/>
  <c r="BD887" i="25"/>
  <c r="S888" i="25"/>
  <c r="T888" i="25"/>
  <c r="W888" i="25"/>
  <c r="X888" i="25"/>
  <c r="AA888" i="25"/>
  <c r="AB888" i="25"/>
  <c r="AE888" i="25"/>
  <c r="AF888" i="25"/>
  <c r="AI888" i="25"/>
  <c r="AJ888" i="25"/>
  <c r="AM888" i="25"/>
  <c r="AN888" i="25"/>
  <c r="AQ888" i="25"/>
  <c r="AR888" i="25"/>
  <c r="AU888" i="25"/>
  <c r="AV888" i="25"/>
  <c r="AY888" i="25"/>
  <c r="AZ888" i="25"/>
  <c r="BC888" i="25"/>
  <c r="BD888" i="25"/>
  <c r="S889" i="25"/>
  <c r="T889" i="25"/>
  <c r="W889" i="25"/>
  <c r="X889" i="25"/>
  <c r="AA889" i="25"/>
  <c r="AB889" i="25"/>
  <c r="AE889" i="25"/>
  <c r="AF889" i="25"/>
  <c r="AI889" i="25"/>
  <c r="AJ889" i="25"/>
  <c r="AM889" i="25"/>
  <c r="AN889" i="25"/>
  <c r="AQ889" i="25"/>
  <c r="AR889" i="25"/>
  <c r="AU889" i="25"/>
  <c r="AV889" i="25"/>
  <c r="AY889" i="25"/>
  <c r="AZ889" i="25"/>
  <c r="BC889" i="25"/>
  <c r="BD889" i="25"/>
  <c r="S890" i="25"/>
  <c r="T890" i="25"/>
  <c r="W890" i="25"/>
  <c r="X890" i="25"/>
  <c r="AA890" i="25"/>
  <c r="AB890" i="25"/>
  <c r="AE890" i="25"/>
  <c r="AF890" i="25"/>
  <c r="AI890" i="25"/>
  <c r="AJ890" i="25"/>
  <c r="AM890" i="25"/>
  <c r="AN890" i="25"/>
  <c r="AQ890" i="25"/>
  <c r="AR890" i="25"/>
  <c r="AU890" i="25"/>
  <c r="AV890" i="25"/>
  <c r="AY890" i="25"/>
  <c r="AZ890" i="25"/>
  <c r="BC890" i="25"/>
  <c r="BD890" i="25"/>
  <c r="S891" i="25"/>
  <c r="T891" i="25"/>
  <c r="W891" i="25"/>
  <c r="X891" i="25"/>
  <c r="AA891" i="25"/>
  <c r="AB891" i="25"/>
  <c r="AE891" i="25"/>
  <c r="AF891" i="25"/>
  <c r="AI891" i="25"/>
  <c r="AJ891" i="25"/>
  <c r="AM891" i="25"/>
  <c r="AN891" i="25"/>
  <c r="AQ891" i="25"/>
  <c r="AR891" i="25"/>
  <c r="AU891" i="25"/>
  <c r="AV891" i="25"/>
  <c r="AY891" i="25"/>
  <c r="AZ891" i="25"/>
  <c r="BC891" i="25"/>
  <c r="BD891" i="25"/>
  <c r="S892" i="25"/>
  <c r="T892" i="25"/>
  <c r="W892" i="25"/>
  <c r="X892" i="25"/>
  <c r="AA892" i="25"/>
  <c r="AB892" i="25"/>
  <c r="AE892" i="25"/>
  <c r="AF892" i="25"/>
  <c r="AI892" i="25"/>
  <c r="AJ892" i="25"/>
  <c r="AM892" i="25"/>
  <c r="AN892" i="25"/>
  <c r="AQ892" i="25"/>
  <c r="AR892" i="25"/>
  <c r="AU892" i="25"/>
  <c r="AV892" i="25"/>
  <c r="AY892" i="25"/>
  <c r="AZ892" i="25"/>
  <c r="BC892" i="25"/>
  <c r="BD892" i="25"/>
  <c r="S893" i="25"/>
  <c r="T893" i="25"/>
  <c r="W893" i="25"/>
  <c r="X893" i="25"/>
  <c r="AA893" i="25"/>
  <c r="AB893" i="25"/>
  <c r="AE893" i="25"/>
  <c r="AF893" i="25"/>
  <c r="AI893" i="25"/>
  <c r="AJ893" i="25"/>
  <c r="AM893" i="25"/>
  <c r="AN893" i="25"/>
  <c r="AQ893" i="25"/>
  <c r="AR893" i="25"/>
  <c r="AU893" i="25"/>
  <c r="AV893" i="25"/>
  <c r="AY893" i="25"/>
  <c r="AZ893" i="25"/>
  <c r="BC893" i="25"/>
  <c r="BD893" i="25"/>
  <c r="S894" i="25"/>
  <c r="T894" i="25"/>
  <c r="W894" i="25"/>
  <c r="X894" i="25"/>
  <c r="AA894" i="25"/>
  <c r="AB894" i="25"/>
  <c r="AE894" i="25"/>
  <c r="AF894" i="25"/>
  <c r="AI894" i="25"/>
  <c r="AJ894" i="25"/>
  <c r="AM894" i="25"/>
  <c r="AN894" i="25"/>
  <c r="AQ894" i="25"/>
  <c r="AR894" i="25"/>
  <c r="AU894" i="25"/>
  <c r="AV894" i="25"/>
  <c r="AY894" i="25"/>
  <c r="AZ894" i="25"/>
  <c r="BC894" i="25"/>
  <c r="BD894" i="25"/>
  <c r="S895" i="25"/>
  <c r="T895" i="25"/>
  <c r="W895" i="25"/>
  <c r="X895" i="25"/>
  <c r="AA895" i="25"/>
  <c r="AB895" i="25"/>
  <c r="AE895" i="25"/>
  <c r="AF895" i="25"/>
  <c r="AI895" i="25"/>
  <c r="AJ895" i="25"/>
  <c r="AM895" i="25"/>
  <c r="AN895" i="25"/>
  <c r="AQ895" i="25"/>
  <c r="AR895" i="25"/>
  <c r="AU895" i="25"/>
  <c r="AV895" i="25"/>
  <c r="AY895" i="25"/>
  <c r="AZ895" i="25"/>
  <c r="BC895" i="25"/>
  <c r="BD895" i="25"/>
  <c r="S896" i="25"/>
  <c r="T896" i="25"/>
  <c r="W896" i="25"/>
  <c r="X896" i="25"/>
  <c r="AA896" i="25"/>
  <c r="AB896" i="25"/>
  <c r="AE896" i="25"/>
  <c r="AF896" i="25"/>
  <c r="AI896" i="25"/>
  <c r="AJ896" i="25"/>
  <c r="AM896" i="25"/>
  <c r="AN896" i="25"/>
  <c r="AQ896" i="25"/>
  <c r="AR896" i="25"/>
  <c r="AU896" i="25"/>
  <c r="AV896" i="25"/>
  <c r="AY896" i="25"/>
  <c r="AZ896" i="25"/>
  <c r="BC896" i="25"/>
  <c r="BD896" i="25"/>
  <c r="S897" i="25"/>
  <c r="T897" i="25"/>
  <c r="W897" i="25"/>
  <c r="X897" i="25"/>
  <c r="AA897" i="25"/>
  <c r="AB897" i="25"/>
  <c r="AE897" i="25"/>
  <c r="AF897" i="25"/>
  <c r="AI897" i="25"/>
  <c r="AJ897" i="25"/>
  <c r="AM897" i="25"/>
  <c r="AN897" i="25"/>
  <c r="AQ897" i="25"/>
  <c r="AR897" i="25"/>
  <c r="AU897" i="25"/>
  <c r="AV897" i="25"/>
  <c r="AY897" i="25"/>
  <c r="AZ897" i="25"/>
  <c r="BC897" i="25"/>
  <c r="BD897" i="25"/>
  <c r="S898" i="25"/>
  <c r="T898" i="25"/>
  <c r="W898" i="25"/>
  <c r="X898" i="25"/>
  <c r="AA898" i="25"/>
  <c r="AB898" i="25"/>
  <c r="AE898" i="25"/>
  <c r="AF898" i="25"/>
  <c r="AI898" i="25"/>
  <c r="AJ898" i="25"/>
  <c r="AM898" i="25"/>
  <c r="AN898" i="25"/>
  <c r="AQ898" i="25"/>
  <c r="AR898" i="25"/>
  <c r="AU898" i="25"/>
  <c r="AV898" i="25"/>
  <c r="AY898" i="25"/>
  <c r="AZ898" i="25"/>
  <c r="BC898" i="25"/>
  <c r="BD898" i="25"/>
  <c r="S899" i="25"/>
  <c r="T899" i="25"/>
  <c r="W899" i="25"/>
  <c r="X899" i="25"/>
  <c r="AA899" i="25"/>
  <c r="AB899" i="25"/>
  <c r="AE899" i="25"/>
  <c r="AF899" i="25"/>
  <c r="AI899" i="25"/>
  <c r="AJ899" i="25"/>
  <c r="AM899" i="25"/>
  <c r="AN899" i="25"/>
  <c r="AQ899" i="25"/>
  <c r="AR899" i="25"/>
  <c r="AU899" i="25"/>
  <c r="AV899" i="25"/>
  <c r="AY899" i="25"/>
  <c r="AZ899" i="25"/>
  <c r="BC899" i="25"/>
  <c r="BD899" i="25"/>
  <c r="S900" i="25"/>
  <c r="T900" i="25"/>
  <c r="W900" i="25"/>
  <c r="X900" i="25"/>
  <c r="AA900" i="25"/>
  <c r="AB900" i="25"/>
  <c r="AE900" i="25"/>
  <c r="AF900" i="25"/>
  <c r="AI900" i="25"/>
  <c r="AJ900" i="25"/>
  <c r="AM900" i="25"/>
  <c r="AN900" i="25"/>
  <c r="AQ900" i="25"/>
  <c r="AR900" i="25"/>
  <c r="AU900" i="25"/>
  <c r="AV900" i="25"/>
  <c r="AY900" i="25"/>
  <c r="AZ900" i="25"/>
  <c r="BC900" i="25"/>
  <c r="BD900" i="25"/>
  <c r="S901" i="25"/>
  <c r="T901" i="25"/>
  <c r="W901" i="25"/>
  <c r="X901" i="25"/>
  <c r="AA901" i="25"/>
  <c r="AB901" i="25"/>
  <c r="AE901" i="25"/>
  <c r="AF901" i="25"/>
  <c r="AI901" i="25"/>
  <c r="AJ901" i="25"/>
  <c r="AM901" i="25"/>
  <c r="AN901" i="25"/>
  <c r="AQ901" i="25"/>
  <c r="AR901" i="25"/>
  <c r="AU901" i="25"/>
  <c r="AV901" i="25"/>
  <c r="AY901" i="25"/>
  <c r="AZ901" i="25"/>
  <c r="BC901" i="25"/>
  <c r="BD901" i="25"/>
  <c r="S902" i="25"/>
  <c r="T902" i="25"/>
  <c r="W902" i="25"/>
  <c r="X902" i="25"/>
  <c r="AA902" i="25"/>
  <c r="AB902" i="25"/>
  <c r="AE902" i="25"/>
  <c r="AF902" i="25"/>
  <c r="AI902" i="25"/>
  <c r="AJ902" i="25"/>
  <c r="AM902" i="25"/>
  <c r="AN902" i="25"/>
  <c r="AQ902" i="25"/>
  <c r="AR902" i="25"/>
  <c r="AU902" i="25"/>
  <c r="AV902" i="25"/>
  <c r="AY902" i="25"/>
  <c r="AZ902" i="25"/>
  <c r="BC902" i="25"/>
  <c r="BD902" i="25"/>
  <c r="S903" i="25"/>
  <c r="T903" i="25"/>
  <c r="W903" i="25"/>
  <c r="X903" i="25"/>
  <c r="AA903" i="25"/>
  <c r="AB903" i="25"/>
  <c r="AE903" i="25"/>
  <c r="AF903" i="25"/>
  <c r="AI903" i="25"/>
  <c r="AJ903" i="25"/>
  <c r="AM903" i="25"/>
  <c r="AN903" i="25"/>
  <c r="AQ903" i="25"/>
  <c r="AR903" i="25"/>
  <c r="AU903" i="25"/>
  <c r="AV903" i="25"/>
  <c r="AY903" i="25"/>
  <c r="AZ903" i="25"/>
  <c r="BC903" i="25"/>
  <c r="BD903" i="25"/>
  <c r="S904" i="25"/>
  <c r="T904" i="25"/>
  <c r="W904" i="25"/>
  <c r="X904" i="25"/>
  <c r="AA904" i="25"/>
  <c r="AB904" i="25"/>
  <c r="AE904" i="25"/>
  <c r="AF904" i="25"/>
  <c r="AI904" i="25"/>
  <c r="AJ904" i="25"/>
  <c r="AM904" i="25"/>
  <c r="AN904" i="25"/>
  <c r="AQ904" i="25"/>
  <c r="AR904" i="25"/>
  <c r="AU904" i="25"/>
  <c r="AV904" i="25"/>
  <c r="AY904" i="25"/>
  <c r="AZ904" i="25"/>
  <c r="BC904" i="25"/>
  <c r="BD904" i="25"/>
  <c r="S905" i="25"/>
  <c r="T905" i="25"/>
  <c r="W905" i="25"/>
  <c r="X905" i="25"/>
  <c r="AA905" i="25"/>
  <c r="AB905" i="25"/>
  <c r="AE905" i="25"/>
  <c r="AF905" i="25"/>
  <c r="AI905" i="25"/>
  <c r="AJ905" i="25"/>
  <c r="AM905" i="25"/>
  <c r="AN905" i="25"/>
  <c r="AQ905" i="25"/>
  <c r="AR905" i="25"/>
  <c r="AU905" i="25"/>
  <c r="AV905" i="25"/>
  <c r="AY905" i="25"/>
  <c r="AZ905" i="25"/>
  <c r="BC905" i="25"/>
  <c r="BD905" i="25"/>
  <c r="S906" i="25"/>
  <c r="T906" i="25"/>
  <c r="W906" i="25"/>
  <c r="X906" i="25"/>
  <c r="AA906" i="25"/>
  <c r="AB906" i="25"/>
  <c r="AE906" i="25"/>
  <c r="AF906" i="25"/>
  <c r="AI906" i="25"/>
  <c r="AJ906" i="25"/>
  <c r="AM906" i="25"/>
  <c r="AN906" i="25"/>
  <c r="AQ906" i="25"/>
  <c r="AR906" i="25"/>
  <c r="AU906" i="25"/>
  <c r="AV906" i="25"/>
  <c r="AY906" i="25"/>
  <c r="AZ906" i="25"/>
  <c r="BC906" i="25"/>
  <c r="BD906" i="25"/>
  <c r="S907" i="25"/>
  <c r="T907" i="25"/>
  <c r="W907" i="25"/>
  <c r="X907" i="25"/>
  <c r="AA907" i="25"/>
  <c r="AB907" i="25"/>
  <c r="AE907" i="25"/>
  <c r="AF907" i="25"/>
  <c r="AI907" i="25"/>
  <c r="AJ907" i="25"/>
  <c r="AM907" i="25"/>
  <c r="AN907" i="25"/>
  <c r="AQ907" i="25"/>
  <c r="AR907" i="25"/>
  <c r="AU907" i="25"/>
  <c r="AV907" i="25"/>
  <c r="AY907" i="25"/>
  <c r="AZ907" i="25"/>
  <c r="BC907" i="25"/>
  <c r="BD907" i="25"/>
  <c r="S908" i="25"/>
  <c r="T908" i="25"/>
  <c r="W908" i="25"/>
  <c r="X908" i="25"/>
  <c r="AA908" i="25"/>
  <c r="AB908" i="25"/>
  <c r="AE908" i="25"/>
  <c r="AF908" i="25"/>
  <c r="AI908" i="25"/>
  <c r="AJ908" i="25"/>
  <c r="AM908" i="25"/>
  <c r="AN908" i="25"/>
  <c r="AQ908" i="25"/>
  <c r="AR908" i="25"/>
  <c r="AU908" i="25"/>
  <c r="AV908" i="25"/>
  <c r="AY908" i="25"/>
  <c r="AZ908" i="25"/>
  <c r="BC908" i="25"/>
  <c r="BD908" i="25"/>
  <c r="S909" i="25"/>
  <c r="T909" i="25"/>
  <c r="W909" i="25"/>
  <c r="X909" i="25"/>
  <c r="AA909" i="25"/>
  <c r="AB909" i="25"/>
  <c r="AE909" i="25"/>
  <c r="AF909" i="25"/>
  <c r="AI909" i="25"/>
  <c r="AJ909" i="25"/>
  <c r="AM909" i="25"/>
  <c r="AN909" i="25"/>
  <c r="AQ909" i="25"/>
  <c r="AR909" i="25"/>
  <c r="AU909" i="25"/>
  <c r="AV909" i="25"/>
  <c r="AY909" i="25"/>
  <c r="AZ909" i="25"/>
  <c r="BC909" i="25"/>
  <c r="BD909" i="25"/>
  <c r="S910" i="25"/>
  <c r="T910" i="25"/>
  <c r="W910" i="25"/>
  <c r="X910" i="25"/>
  <c r="AA910" i="25"/>
  <c r="AB910" i="25"/>
  <c r="AE910" i="25"/>
  <c r="AF910" i="25"/>
  <c r="AI910" i="25"/>
  <c r="AJ910" i="25"/>
  <c r="AM910" i="25"/>
  <c r="AN910" i="25"/>
  <c r="AQ910" i="25"/>
  <c r="AR910" i="25"/>
  <c r="AU910" i="25"/>
  <c r="AV910" i="25"/>
  <c r="AY910" i="25"/>
  <c r="AZ910" i="25"/>
  <c r="BC910" i="25"/>
  <c r="BD910" i="25"/>
  <c r="S911" i="25"/>
  <c r="T911" i="25"/>
  <c r="W911" i="25"/>
  <c r="X911" i="25"/>
  <c r="AA911" i="25"/>
  <c r="AB911" i="25"/>
  <c r="AE911" i="25"/>
  <c r="AF911" i="25"/>
  <c r="AI911" i="25"/>
  <c r="AJ911" i="25"/>
  <c r="AM911" i="25"/>
  <c r="AN911" i="25"/>
  <c r="AQ911" i="25"/>
  <c r="AR911" i="25"/>
  <c r="AU911" i="25"/>
  <c r="AV911" i="25"/>
  <c r="AY911" i="25"/>
  <c r="AZ911" i="25"/>
  <c r="BC911" i="25"/>
  <c r="BD911" i="25"/>
  <c r="S912" i="25"/>
  <c r="T912" i="25"/>
  <c r="W912" i="25"/>
  <c r="X912" i="25"/>
  <c r="AA912" i="25"/>
  <c r="AB912" i="25"/>
  <c r="AE912" i="25"/>
  <c r="AF912" i="25"/>
  <c r="AI912" i="25"/>
  <c r="AJ912" i="25"/>
  <c r="AM912" i="25"/>
  <c r="AN912" i="25"/>
  <c r="AQ912" i="25"/>
  <c r="AR912" i="25"/>
  <c r="AU912" i="25"/>
  <c r="AV912" i="25"/>
  <c r="AY912" i="25"/>
  <c r="AZ912" i="25"/>
  <c r="BC912" i="25"/>
  <c r="BD912" i="25"/>
  <c r="S913" i="25"/>
  <c r="T913" i="25"/>
  <c r="W913" i="25"/>
  <c r="X913" i="25"/>
  <c r="AA913" i="25"/>
  <c r="AB913" i="25"/>
  <c r="AE913" i="25"/>
  <c r="AF913" i="25"/>
  <c r="AI913" i="25"/>
  <c r="AJ913" i="25"/>
  <c r="AM913" i="25"/>
  <c r="AN913" i="25"/>
  <c r="AQ913" i="25"/>
  <c r="AR913" i="25"/>
  <c r="AU913" i="25"/>
  <c r="AV913" i="25"/>
  <c r="AY913" i="25"/>
  <c r="AZ913" i="25"/>
  <c r="BC913" i="25"/>
  <c r="BD913" i="25"/>
  <c r="S914" i="25"/>
  <c r="T914" i="25"/>
  <c r="W914" i="25"/>
  <c r="X914" i="25"/>
  <c r="AA914" i="25"/>
  <c r="AB914" i="25"/>
  <c r="AE914" i="25"/>
  <c r="AF914" i="25"/>
  <c r="AI914" i="25"/>
  <c r="AJ914" i="25"/>
  <c r="AM914" i="25"/>
  <c r="AN914" i="25"/>
  <c r="AQ914" i="25"/>
  <c r="AR914" i="25"/>
  <c r="AU914" i="25"/>
  <c r="AV914" i="25"/>
  <c r="AY914" i="25"/>
  <c r="AZ914" i="25"/>
  <c r="BC914" i="25"/>
  <c r="BD914" i="25"/>
  <c r="S915" i="25"/>
  <c r="T915" i="25"/>
  <c r="W915" i="25"/>
  <c r="X915" i="25"/>
  <c r="AA915" i="25"/>
  <c r="AB915" i="25"/>
  <c r="AE915" i="25"/>
  <c r="AF915" i="25"/>
  <c r="AI915" i="25"/>
  <c r="AJ915" i="25"/>
  <c r="AM915" i="25"/>
  <c r="AN915" i="25"/>
  <c r="AQ915" i="25"/>
  <c r="AR915" i="25"/>
  <c r="AU915" i="25"/>
  <c r="AV915" i="25"/>
  <c r="AY915" i="25"/>
  <c r="AZ915" i="25"/>
  <c r="BC915" i="25"/>
  <c r="BD915" i="25"/>
  <c r="S916" i="25"/>
  <c r="T916" i="25"/>
  <c r="W916" i="25"/>
  <c r="X916" i="25"/>
  <c r="AA916" i="25"/>
  <c r="AB916" i="25"/>
  <c r="AE916" i="25"/>
  <c r="AF916" i="25"/>
  <c r="AI916" i="25"/>
  <c r="AJ916" i="25"/>
  <c r="AM916" i="25"/>
  <c r="AN916" i="25"/>
  <c r="AQ916" i="25"/>
  <c r="AR916" i="25"/>
  <c r="AU916" i="25"/>
  <c r="AV916" i="25"/>
  <c r="AY916" i="25"/>
  <c r="AZ916" i="25"/>
  <c r="BC916" i="25"/>
  <c r="BD916" i="25"/>
  <c r="S917" i="25"/>
  <c r="T917" i="25"/>
  <c r="W917" i="25"/>
  <c r="X917" i="25"/>
  <c r="AA917" i="25"/>
  <c r="AB917" i="25"/>
  <c r="AE917" i="25"/>
  <c r="AF917" i="25"/>
  <c r="AI917" i="25"/>
  <c r="AJ917" i="25"/>
  <c r="AM917" i="25"/>
  <c r="AN917" i="25"/>
  <c r="AQ917" i="25"/>
  <c r="AR917" i="25"/>
  <c r="AU917" i="25"/>
  <c r="AV917" i="25"/>
  <c r="AY917" i="25"/>
  <c r="AZ917" i="25"/>
  <c r="BC917" i="25"/>
  <c r="BD917" i="25"/>
  <c r="S918" i="25"/>
  <c r="T918" i="25"/>
  <c r="W918" i="25"/>
  <c r="X918" i="25"/>
  <c r="AA918" i="25"/>
  <c r="AB918" i="25"/>
  <c r="AE918" i="25"/>
  <c r="AF918" i="25"/>
  <c r="AI918" i="25"/>
  <c r="AJ918" i="25"/>
  <c r="AM918" i="25"/>
  <c r="AN918" i="25"/>
  <c r="AQ918" i="25"/>
  <c r="AR918" i="25"/>
  <c r="AU918" i="25"/>
  <c r="AV918" i="25"/>
  <c r="AY918" i="25"/>
  <c r="AZ918" i="25"/>
  <c r="BC918" i="25"/>
  <c r="BD918" i="25"/>
  <c r="S919" i="25"/>
  <c r="T919" i="25"/>
  <c r="W919" i="25"/>
  <c r="X919" i="25"/>
  <c r="AA919" i="25"/>
  <c r="AB919" i="25"/>
  <c r="AE919" i="25"/>
  <c r="AF919" i="25"/>
  <c r="AI919" i="25"/>
  <c r="AJ919" i="25"/>
  <c r="AM919" i="25"/>
  <c r="AN919" i="25"/>
  <c r="AQ919" i="25"/>
  <c r="AR919" i="25"/>
  <c r="AU919" i="25"/>
  <c r="AV919" i="25"/>
  <c r="AY919" i="25"/>
  <c r="AZ919" i="25"/>
  <c r="BC919" i="25"/>
  <c r="BD919" i="25"/>
  <c r="S920" i="25"/>
  <c r="T920" i="25"/>
  <c r="W920" i="25"/>
  <c r="X920" i="25"/>
  <c r="AA920" i="25"/>
  <c r="AB920" i="25"/>
  <c r="AE920" i="25"/>
  <c r="AF920" i="25"/>
  <c r="AI920" i="25"/>
  <c r="AJ920" i="25"/>
  <c r="AM920" i="25"/>
  <c r="AN920" i="25"/>
  <c r="AQ920" i="25"/>
  <c r="AR920" i="25"/>
  <c r="AU920" i="25"/>
  <c r="AV920" i="25"/>
  <c r="AY920" i="25"/>
  <c r="AZ920" i="25"/>
  <c r="BC920" i="25"/>
  <c r="BD920" i="25"/>
  <c r="S921" i="25"/>
  <c r="T921" i="25"/>
  <c r="W921" i="25"/>
  <c r="X921" i="25"/>
  <c r="AA921" i="25"/>
  <c r="AB921" i="25"/>
  <c r="AE921" i="25"/>
  <c r="AF921" i="25"/>
  <c r="AI921" i="25"/>
  <c r="AJ921" i="25"/>
  <c r="AM921" i="25"/>
  <c r="AN921" i="25"/>
  <c r="AQ921" i="25"/>
  <c r="AR921" i="25"/>
  <c r="AU921" i="25"/>
  <c r="AV921" i="25"/>
  <c r="AY921" i="25"/>
  <c r="AZ921" i="25"/>
  <c r="BC921" i="25"/>
  <c r="BD921" i="25"/>
  <c r="S922" i="25"/>
  <c r="T922" i="25"/>
  <c r="W922" i="25"/>
  <c r="X922" i="25"/>
  <c r="AA922" i="25"/>
  <c r="AB922" i="25"/>
  <c r="AE922" i="25"/>
  <c r="AF922" i="25"/>
  <c r="AI922" i="25"/>
  <c r="AJ922" i="25"/>
  <c r="AM922" i="25"/>
  <c r="AN922" i="25"/>
  <c r="AQ922" i="25"/>
  <c r="AR922" i="25"/>
  <c r="AU922" i="25"/>
  <c r="AV922" i="25"/>
  <c r="AY922" i="25"/>
  <c r="AZ922" i="25"/>
  <c r="BC922" i="25"/>
  <c r="BD922" i="25"/>
  <c r="S923" i="25"/>
  <c r="T923" i="25"/>
  <c r="W923" i="25"/>
  <c r="X923" i="25"/>
  <c r="AA923" i="25"/>
  <c r="AB923" i="25"/>
  <c r="AE923" i="25"/>
  <c r="AF923" i="25"/>
  <c r="AI923" i="25"/>
  <c r="AJ923" i="25"/>
  <c r="AM923" i="25"/>
  <c r="AN923" i="25"/>
  <c r="AQ923" i="25"/>
  <c r="AR923" i="25"/>
  <c r="AU923" i="25"/>
  <c r="AV923" i="25"/>
  <c r="AY923" i="25"/>
  <c r="AZ923" i="25"/>
  <c r="BC923" i="25"/>
  <c r="BD923" i="25"/>
  <c r="S924" i="25"/>
  <c r="T924" i="25"/>
  <c r="W924" i="25"/>
  <c r="X924" i="25"/>
  <c r="AA924" i="25"/>
  <c r="AB924" i="25"/>
  <c r="AE924" i="25"/>
  <c r="AF924" i="25"/>
  <c r="AI924" i="25"/>
  <c r="AJ924" i="25"/>
  <c r="AM924" i="25"/>
  <c r="AN924" i="25"/>
  <c r="AQ924" i="25"/>
  <c r="AR924" i="25"/>
  <c r="AU924" i="25"/>
  <c r="AV924" i="25"/>
  <c r="AY924" i="25"/>
  <c r="AZ924" i="25"/>
  <c r="BC924" i="25"/>
  <c r="BD924" i="25"/>
  <c r="S925" i="25"/>
  <c r="T925" i="25"/>
  <c r="W925" i="25"/>
  <c r="X925" i="25"/>
  <c r="AA925" i="25"/>
  <c r="AB925" i="25"/>
  <c r="AE925" i="25"/>
  <c r="AF925" i="25"/>
  <c r="AI925" i="25"/>
  <c r="AJ925" i="25"/>
  <c r="AM925" i="25"/>
  <c r="AN925" i="25"/>
  <c r="AQ925" i="25"/>
  <c r="AR925" i="25"/>
  <c r="AU925" i="25"/>
  <c r="AV925" i="25"/>
  <c r="AY925" i="25"/>
  <c r="AZ925" i="25"/>
  <c r="BC925" i="25"/>
  <c r="BD925" i="25"/>
  <c r="S926" i="25"/>
  <c r="T926" i="25"/>
  <c r="W926" i="25"/>
  <c r="X926" i="25"/>
  <c r="AA926" i="25"/>
  <c r="AB926" i="25"/>
  <c r="AE926" i="25"/>
  <c r="AF926" i="25"/>
  <c r="AI926" i="25"/>
  <c r="AJ926" i="25"/>
  <c r="AM926" i="25"/>
  <c r="AN926" i="25"/>
  <c r="AQ926" i="25"/>
  <c r="AR926" i="25"/>
  <c r="AU926" i="25"/>
  <c r="AV926" i="25"/>
  <c r="AY926" i="25"/>
  <c r="AZ926" i="25"/>
  <c r="BC926" i="25"/>
  <c r="BD926" i="25"/>
  <c r="S927" i="25"/>
  <c r="T927" i="25"/>
  <c r="W927" i="25"/>
  <c r="X927" i="25"/>
  <c r="AA927" i="25"/>
  <c r="AB927" i="25"/>
  <c r="AE927" i="25"/>
  <c r="AF927" i="25"/>
  <c r="AI927" i="25"/>
  <c r="AJ927" i="25"/>
  <c r="AM927" i="25"/>
  <c r="AN927" i="25"/>
  <c r="AQ927" i="25"/>
  <c r="AR927" i="25"/>
  <c r="AU927" i="25"/>
  <c r="AV927" i="25"/>
  <c r="AY927" i="25"/>
  <c r="AZ927" i="25"/>
  <c r="BC927" i="25"/>
  <c r="BD927" i="25"/>
  <c r="S928" i="25"/>
  <c r="T928" i="25"/>
  <c r="W928" i="25"/>
  <c r="X928" i="25"/>
  <c r="AA928" i="25"/>
  <c r="AB928" i="25"/>
  <c r="AE928" i="25"/>
  <c r="AF928" i="25"/>
  <c r="AI928" i="25"/>
  <c r="AJ928" i="25"/>
  <c r="AM928" i="25"/>
  <c r="AN928" i="25"/>
  <c r="AQ928" i="25"/>
  <c r="AR928" i="25"/>
  <c r="AU928" i="25"/>
  <c r="AV928" i="25"/>
  <c r="AY928" i="25"/>
  <c r="AZ928" i="25"/>
  <c r="BC928" i="25"/>
  <c r="BD928" i="25"/>
  <c r="S929" i="25"/>
  <c r="T929" i="25"/>
  <c r="W929" i="25"/>
  <c r="X929" i="25"/>
  <c r="AA929" i="25"/>
  <c r="AB929" i="25"/>
  <c r="AE929" i="25"/>
  <c r="AF929" i="25"/>
  <c r="AI929" i="25"/>
  <c r="AJ929" i="25"/>
  <c r="AM929" i="25"/>
  <c r="AN929" i="25"/>
  <c r="AQ929" i="25"/>
  <c r="AR929" i="25"/>
  <c r="AU929" i="25"/>
  <c r="AV929" i="25"/>
  <c r="AY929" i="25"/>
  <c r="AZ929" i="25"/>
  <c r="BC929" i="25"/>
  <c r="BD929" i="25"/>
  <c r="S930" i="25"/>
  <c r="T930" i="25"/>
  <c r="W930" i="25"/>
  <c r="X930" i="25"/>
  <c r="AA930" i="25"/>
  <c r="AB930" i="25"/>
  <c r="AE930" i="25"/>
  <c r="AF930" i="25"/>
  <c r="AI930" i="25"/>
  <c r="AJ930" i="25"/>
  <c r="AM930" i="25"/>
  <c r="AN930" i="25"/>
  <c r="AQ930" i="25"/>
  <c r="AR930" i="25"/>
  <c r="AU930" i="25"/>
  <c r="AV930" i="25"/>
  <c r="AY930" i="25"/>
  <c r="AZ930" i="25"/>
  <c r="BC930" i="25"/>
  <c r="BD930" i="25"/>
  <c r="S931" i="25"/>
  <c r="T931" i="25"/>
  <c r="W931" i="25"/>
  <c r="X931" i="25"/>
  <c r="AA931" i="25"/>
  <c r="AB931" i="25"/>
  <c r="AE931" i="25"/>
  <c r="AF931" i="25"/>
  <c r="AI931" i="25"/>
  <c r="AJ931" i="25"/>
  <c r="AM931" i="25"/>
  <c r="AN931" i="25"/>
  <c r="AQ931" i="25"/>
  <c r="AR931" i="25"/>
  <c r="AU931" i="25"/>
  <c r="AV931" i="25"/>
  <c r="AY931" i="25"/>
  <c r="AZ931" i="25"/>
  <c r="BC931" i="25"/>
  <c r="BD931" i="25"/>
  <c r="S932" i="25"/>
  <c r="T932" i="25"/>
  <c r="W932" i="25"/>
  <c r="X932" i="25"/>
  <c r="AA932" i="25"/>
  <c r="AB932" i="25"/>
  <c r="AE932" i="25"/>
  <c r="AF932" i="25"/>
  <c r="AI932" i="25"/>
  <c r="AJ932" i="25"/>
  <c r="AM932" i="25"/>
  <c r="AN932" i="25"/>
  <c r="AQ932" i="25"/>
  <c r="AR932" i="25"/>
  <c r="AU932" i="25"/>
  <c r="AV932" i="25"/>
  <c r="AY932" i="25"/>
  <c r="AZ932" i="25"/>
  <c r="BC932" i="25"/>
  <c r="BD932" i="25"/>
  <c r="S933" i="25"/>
  <c r="T933" i="25"/>
  <c r="W933" i="25"/>
  <c r="X933" i="25"/>
  <c r="AA933" i="25"/>
  <c r="AB933" i="25"/>
  <c r="AE933" i="25"/>
  <c r="AF933" i="25"/>
  <c r="AI933" i="25"/>
  <c r="AJ933" i="25"/>
  <c r="AM933" i="25"/>
  <c r="AN933" i="25"/>
  <c r="AQ933" i="25"/>
  <c r="AR933" i="25"/>
  <c r="AU933" i="25"/>
  <c r="AV933" i="25"/>
  <c r="AY933" i="25"/>
  <c r="AZ933" i="25"/>
  <c r="BC933" i="25"/>
  <c r="BD933" i="25"/>
  <c r="S934" i="25"/>
  <c r="T934" i="25"/>
  <c r="W934" i="25"/>
  <c r="X934" i="25"/>
  <c r="AA934" i="25"/>
  <c r="AB934" i="25"/>
  <c r="AE934" i="25"/>
  <c r="AF934" i="25"/>
  <c r="AI934" i="25"/>
  <c r="AJ934" i="25"/>
  <c r="AM934" i="25"/>
  <c r="AN934" i="25"/>
  <c r="AQ934" i="25"/>
  <c r="AR934" i="25"/>
  <c r="AU934" i="25"/>
  <c r="AV934" i="25"/>
  <c r="AY934" i="25"/>
  <c r="AZ934" i="25"/>
  <c r="BC934" i="25"/>
  <c r="BD934" i="25"/>
  <c r="S935" i="25"/>
  <c r="T935" i="25"/>
  <c r="W935" i="25"/>
  <c r="X935" i="25"/>
  <c r="AA935" i="25"/>
  <c r="AB935" i="25"/>
  <c r="AE935" i="25"/>
  <c r="AF935" i="25"/>
  <c r="AI935" i="25"/>
  <c r="AJ935" i="25"/>
  <c r="AM935" i="25"/>
  <c r="AN935" i="25"/>
  <c r="AQ935" i="25"/>
  <c r="AR935" i="25"/>
  <c r="AU935" i="25"/>
  <c r="AV935" i="25"/>
  <c r="AY935" i="25"/>
  <c r="AZ935" i="25"/>
  <c r="BC935" i="25"/>
  <c r="BD935" i="25"/>
  <c r="S936" i="25"/>
  <c r="T936" i="25"/>
  <c r="W936" i="25"/>
  <c r="X936" i="25"/>
  <c r="AA936" i="25"/>
  <c r="AB936" i="25"/>
  <c r="AE936" i="25"/>
  <c r="AF936" i="25"/>
  <c r="AI936" i="25"/>
  <c r="AJ936" i="25"/>
  <c r="AM936" i="25"/>
  <c r="AN936" i="25"/>
  <c r="AQ936" i="25"/>
  <c r="AR936" i="25"/>
  <c r="AU936" i="25"/>
  <c r="AV936" i="25"/>
  <c r="AY936" i="25"/>
  <c r="AZ936" i="25"/>
  <c r="BC936" i="25"/>
  <c r="BD936" i="25"/>
  <c r="S937" i="25"/>
  <c r="T937" i="25"/>
  <c r="W937" i="25"/>
  <c r="X937" i="25"/>
  <c r="AA937" i="25"/>
  <c r="AB937" i="25"/>
  <c r="AE937" i="25"/>
  <c r="AF937" i="25"/>
  <c r="AI937" i="25"/>
  <c r="AJ937" i="25"/>
  <c r="AM937" i="25"/>
  <c r="AN937" i="25"/>
  <c r="AQ937" i="25"/>
  <c r="AR937" i="25"/>
  <c r="AU937" i="25"/>
  <c r="AV937" i="25"/>
  <c r="AY937" i="25"/>
  <c r="AZ937" i="25"/>
  <c r="BC937" i="25"/>
  <c r="BD937" i="25"/>
  <c r="S938" i="25"/>
  <c r="T938" i="25"/>
  <c r="W938" i="25"/>
  <c r="X938" i="25"/>
  <c r="AA938" i="25"/>
  <c r="AB938" i="25"/>
  <c r="AE938" i="25"/>
  <c r="AF938" i="25"/>
  <c r="AI938" i="25"/>
  <c r="AJ938" i="25"/>
  <c r="AM938" i="25"/>
  <c r="AN938" i="25"/>
  <c r="AQ938" i="25"/>
  <c r="AR938" i="25"/>
  <c r="AU938" i="25"/>
  <c r="AV938" i="25"/>
  <c r="AY938" i="25"/>
  <c r="AZ938" i="25"/>
  <c r="BC938" i="25"/>
  <c r="BD938" i="25"/>
  <c r="S939" i="25"/>
  <c r="T939" i="25"/>
  <c r="W939" i="25"/>
  <c r="X939" i="25"/>
  <c r="AA939" i="25"/>
  <c r="AB939" i="25"/>
  <c r="AE939" i="25"/>
  <c r="AF939" i="25"/>
  <c r="AI939" i="25"/>
  <c r="AJ939" i="25"/>
  <c r="AM939" i="25"/>
  <c r="AN939" i="25"/>
  <c r="AQ939" i="25"/>
  <c r="AR939" i="25"/>
  <c r="AU939" i="25"/>
  <c r="AV939" i="25"/>
  <c r="AY939" i="25"/>
  <c r="AZ939" i="25"/>
  <c r="BC939" i="25"/>
  <c r="BD939" i="25"/>
  <c r="S940" i="25"/>
  <c r="T940" i="25"/>
  <c r="W940" i="25"/>
  <c r="X940" i="25"/>
  <c r="AA940" i="25"/>
  <c r="AB940" i="25"/>
  <c r="AE940" i="25"/>
  <c r="AF940" i="25"/>
  <c r="AI940" i="25"/>
  <c r="AJ940" i="25"/>
  <c r="AM940" i="25"/>
  <c r="AN940" i="25"/>
  <c r="AQ940" i="25"/>
  <c r="AR940" i="25"/>
  <c r="AU940" i="25"/>
  <c r="AV940" i="25"/>
  <c r="AY940" i="25"/>
  <c r="AZ940" i="25"/>
  <c r="BC940" i="25"/>
  <c r="BD940" i="25"/>
  <c r="S941" i="25"/>
  <c r="T941" i="25"/>
  <c r="W941" i="25"/>
  <c r="X941" i="25"/>
  <c r="AA941" i="25"/>
  <c r="AB941" i="25"/>
  <c r="AE941" i="25"/>
  <c r="AF941" i="25"/>
  <c r="AI941" i="25"/>
  <c r="AJ941" i="25"/>
  <c r="AM941" i="25"/>
  <c r="AN941" i="25"/>
  <c r="AQ941" i="25"/>
  <c r="AR941" i="25"/>
  <c r="AU941" i="25"/>
  <c r="AV941" i="25"/>
  <c r="AY941" i="25"/>
  <c r="AZ941" i="25"/>
  <c r="BC941" i="25"/>
  <c r="BD941" i="25"/>
  <c r="S942" i="25"/>
  <c r="T942" i="25"/>
  <c r="W942" i="25"/>
  <c r="X942" i="25"/>
  <c r="AA942" i="25"/>
  <c r="AB942" i="25"/>
  <c r="AE942" i="25"/>
  <c r="AF942" i="25"/>
  <c r="AI942" i="25"/>
  <c r="AJ942" i="25"/>
  <c r="AM942" i="25"/>
  <c r="AN942" i="25"/>
  <c r="AQ942" i="25"/>
  <c r="AR942" i="25"/>
  <c r="AU942" i="25"/>
  <c r="AV942" i="25"/>
  <c r="AY942" i="25"/>
  <c r="AZ942" i="25"/>
  <c r="BC942" i="25"/>
  <c r="BD942" i="25"/>
  <c r="S943" i="25"/>
  <c r="T943" i="25"/>
  <c r="W943" i="25"/>
  <c r="X943" i="25"/>
  <c r="AA943" i="25"/>
  <c r="AB943" i="25"/>
  <c r="AE943" i="25"/>
  <c r="AF943" i="25"/>
  <c r="AI943" i="25"/>
  <c r="AJ943" i="25"/>
  <c r="AM943" i="25"/>
  <c r="AN943" i="25"/>
  <c r="AQ943" i="25"/>
  <c r="AR943" i="25"/>
  <c r="AU943" i="25"/>
  <c r="AV943" i="25"/>
  <c r="AY943" i="25"/>
  <c r="AZ943" i="25"/>
  <c r="BC943" i="25"/>
  <c r="BD943" i="25"/>
  <c r="S944" i="25"/>
  <c r="T944" i="25"/>
  <c r="W944" i="25"/>
  <c r="X944" i="25"/>
  <c r="AA944" i="25"/>
  <c r="AB944" i="25"/>
  <c r="AE944" i="25"/>
  <c r="AF944" i="25"/>
  <c r="AI944" i="25"/>
  <c r="AJ944" i="25"/>
  <c r="AM944" i="25"/>
  <c r="AN944" i="25"/>
  <c r="AQ944" i="25"/>
  <c r="AR944" i="25"/>
  <c r="AU944" i="25"/>
  <c r="AV944" i="25"/>
  <c r="AY944" i="25"/>
  <c r="AZ944" i="25"/>
  <c r="BC944" i="25"/>
  <c r="BD944" i="25"/>
  <c r="S945" i="25"/>
  <c r="T945" i="25"/>
  <c r="W945" i="25"/>
  <c r="X945" i="25"/>
  <c r="AA945" i="25"/>
  <c r="AB945" i="25"/>
  <c r="AE945" i="25"/>
  <c r="AF945" i="25"/>
  <c r="AI945" i="25"/>
  <c r="AJ945" i="25"/>
  <c r="AM945" i="25"/>
  <c r="AN945" i="25"/>
  <c r="AQ945" i="25"/>
  <c r="AR945" i="25"/>
  <c r="AU945" i="25"/>
  <c r="AV945" i="25"/>
  <c r="AY945" i="25"/>
  <c r="AZ945" i="25"/>
  <c r="BC945" i="25"/>
  <c r="BD945" i="25"/>
  <c r="S946" i="25"/>
  <c r="T946" i="25"/>
  <c r="W946" i="25"/>
  <c r="X946" i="25"/>
  <c r="AA946" i="25"/>
  <c r="AB946" i="25"/>
  <c r="AE946" i="25"/>
  <c r="AF946" i="25"/>
  <c r="AI946" i="25"/>
  <c r="AJ946" i="25"/>
  <c r="AM946" i="25"/>
  <c r="AN946" i="25"/>
  <c r="AQ946" i="25"/>
  <c r="AR946" i="25"/>
  <c r="AU946" i="25"/>
  <c r="AV946" i="25"/>
  <c r="AY946" i="25"/>
  <c r="AZ946" i="25"/>
  <c r="BC946" i="25"/>
  <c r="BD946" i="25"/>
  <c r="S947" i="25"/>
  <c r="T947" i="25"/>
  <c r="W947" i="25"/>
  <c r="X947" i="25"/>
  <c r="AA947" i="25"/>
  <c r="AB947" i="25"/>
  <c r="AE947" i="25"/>
  <c r="AF947" i="25"/>
  <c r="AI947" i="25"/>
  <c r="AJ947" i="25"/>
  <c r="AM947" i="25"/>
  <c r="AN947" i="25"/>
  <c r="AQ947" i="25"/>
  <c r="AR947" i="25"/>
  <c r="AU947" i="25"/>
  <c r="AV947" i="25"/>
  <c r="AY947" i="25"/>
  <c r="AZ947" i="25"/>
  <c r="BC947" i="25"/>
  <c r="BD947" i="25"/>
  <c r="S948" i="25"/>
  <c r="T948" i="25"/>
  <c r="W948" i="25"/>
  <c r="X948" i="25"/>
  <c r="AA948" i="25"/>
  <c r="AB948" i="25"/>
  <c r="AE948" i="25"/>
  <c r="AF948" i="25"/>
  <c r="AI948" i="25"/>
  <c r="AJ948" i="25"/>
  <c r="AM948" i="25"/>
  <c r="AN948" i="25"/>
  <c r="AQ948" i="25"/>
  <c r="AR948" i="25"/>
  <c r="AU948" i="25"/>
  <c r="AV948" i="25"/>
  <c r="AY948" i="25"/>
  <c r="AZ948" i="25"/>
  <c r="BC948" i="25"/>
  <c r="BD948" i="25"/>
  <c r="S949" i="25"/>
  <c r="T949" i="25"/>
  <c r="W949" i="25"/>
  <c r="X949" i="25"/>
  <c r="AA949" i="25"/>
  <c r="AB949" i="25"/>
  <c r="AE949" i="25"/>
  <c r="AF949" i="25"/>
  <c r="AI949" i="25"/>
  <c r="AJ949" i="25"/>
  <c r="AM949" i="25"/>
  <c r="AN949" i="25"/>
  <c r="AQ949" i="25"/>
  <c r="AR949" i="25"/>
  <c r="AU949" i="25"/>
  <c r="AV949" i="25"/>
  <c r="AY949" i="25"/>
  <c r="AZ949" i="25"/>
  <c r="BC949" i="25"/>
  <c r="BD949" i="25"/>
  <c r="S950" i="25"/>
  <c r="T950" i="25"/>
  <c r="W950" i="25"/>
  <c r="X950" i="25"/>
  <c r="AA950" i="25"/>
  <c r="AB950" i="25"/>
  <c r="AE950" i="25"/>
  <c r="AF950" i="25"/>
  <c r="AI950" i="25"/>
  <c r="AJ950" i="25"/>
  <c r="AM950" i="25"/>
  <c r="AN950" i="25"/>
  <c r="AQ950" i="25"/>
  <c r="AR950" i="25"/>
  <c r="AU950" i="25"/>
  <c r="AV950" i="25"/>
  <c r="AY950" i="25"/>
  <c r="AZ950" i="25"/>
  <c r="BC950" i="25"/>
  <c r="BD950" i="25"/>
  <c r="S951" i="25"/>
  <c r="T951" i="25"/>
  <c r="W951" i="25"/>
  <c r="X951" i="25"/>
  <c r="AA951" i="25"/>
  <c r="AB951" i="25"/>
  <c r="AE951" i="25"/>
  <c r="AF951" i="25"/>
  <c r="AI951" i="25"/>
  <c r="AJ951" i="25"/>
  <c r="AM951" i="25"/>
  <c r="AN951" i="25"/>
  <c r="AQ951" i="25"/>
  <c r="AR951" i="25"/>
  <c r="AU951" i="25"/>
  <c r="AV951" i="25"/>
  <c r="AY951" i="25"/>
  <c r="AZ951" i="25"/>
  <c r="BC951" i="25"/>
  <c r="BD951" i="25"/>
  <c r="S952" i="25"/>
  <c r="T952" i="25"/>
  <c r="W952" i="25"/>
  <c r="X952" i="25"/>
  <c r="AA952" i="25"/>
  <c r="AB952" i="25"/>
  <c r="AE952" i="25"/>
  <c r="AF952" i="25"/>
  <c r="AI952" i="25"/>
  <c r="AJ952" i="25"/>
  <c r="AM952" i="25"/>
  <c r="AN952" i="25"/>
  <c r="AQ952" i="25"/>
  <c r="AR952" i="25"/>
  <c r="AU952" i="25"/>
  <c r="AV952" i="25"/>
  <c r="AY952" i="25"/>
  <c r="AZ952" i="25"/>
  <c r="BC952" i="25"/>
  <c r="BD952" i="25"/>
  <c r="S953" i="25"/>
  <c r="T953" i="25"/>
  <c r="W953" i="25"/>
  <c r="X953" i="25"/>
  <c r="AA953" i="25"/>
  <c r="AB953" i="25"/>
  <c r="AE953" i="25"/>
  <c r="AF953" i="25"/>
  <c r="AI953" i="25"/>
  <c r="AJ953" i="25"/>
  <c r="AM953" i="25"/>
  <c r="AN953" i="25"/>
  <c r="AQ953" i="25"/>
  <c r="AR953" i="25"/>
  <c r="AU953" i="25"/>
  <c r="AV953" i="25"/>
  <c r="AY953" i="25"/>
  <c r="AZ953" i="25"/>
  <c r="BC953" i="25"/>
  <c r="BD953" i="25"/>
  <c r="S954" i="25"/>
  <c r="T954" i="25"/>
  <c r="W954" i="25"/>
  <c r="X954" i="25"/>
  <c r="AA954" i="25"/>
  <c r="AB954" i="25"/>
  <c r="AE954" i="25"/>
  <c r="AF954" i="25"/>
  <c r="AI954" i="25"/>
  <c r="AJ954" i="25"/>
  <c r="AM954" i="25"/>
  <c r="AN954" i="25"/>
  <c r="AQ954" i="25"/>
  <c r="AR954" i="25"/>
  <c r="AU954" i="25"/>
  <c r="AV954" i="25"/>
  <c r="AY954" i="25"/>
  <c r="AZ954" i="25"/>
  <c r="BC954" i="25"/>
  <c r="BD954" i="25"/>
  <c r="S955" i="25"/>
  <c r="T955" i="25"/>
  <c r="W955" i="25"/>
  <c r="X955" i="25"/>
  <c r="AA955" i="25"/>
  <c r="AB955" i="25"/>
  <c r="AE955" i="25"/>
  <c r="AF955" i="25"/>
  <c r="AI955" i="25"/>
  <c r="AJ955" i="25"/>
  <c r="AM955" i="25"/>
  <c r="AN955" i="25"/>
  <c r="AQ955" i="25"/>
  <c r="AR955" i="25"/>
  <c r="AU955" i="25"/>
  <c r="AV955" i="25"/>
  <c r="AY955" i="25"/>
  <c r="AZ955" i="25"/>
  <c r="BC955" i="25"/>
  <c r="BD955" i="25"/>
  <c r="S956" i="25"/>
  <c r="T956" i="25"/>
  <c r="W956" i="25"/>
  <c r="X956" i="25"/>
  <c r="AA956" i="25"/>
  <c r="AB956" i="25"/>
  <c r="AE956" i="25"/>
  <c r="AF956" i="25"/>
  <c r="AI956" i="25"/>
  <c r="AJ956" i="25"/>
  <c r="AM956" i="25"/>
  <c r="AN956" i="25"/>
  <c r="AQ956" i="25"/>
  <c r="AR956" i="25"/>
  <c r="AU956" i="25"/>
  <c r="AV956" i="25"/>
  <c r="AY956" i="25"/>
  <c r="AZ956" i="25"/>
  <c r="BC956" i="25"/>
  <c r="BD956" i="25"/>
  <c r="S957" i="25"/>
  <c r="T957" i="25"/>
  <c r="W957" i="25"/>
  <c r="X957" i="25"/>
  <c r="AA957" i="25"/>
  <c r="AB957" i="25"/>
  <c r="AE957" i="25"/>
  <c r="AF957" i="25"/>
  <c r="AI957" i="25"/>
  <c r="AJ957" i="25"/>
  <c r="AM957" i="25"/>
  <c r="AN957" i="25"/>
  <c r="AQ957" i="25"/>
  <c r="AR957" i="25"/>
  <c r="AU957" i="25"/>
  <c r="AV957" i="25"/>
  <c r="AY957" i="25"/>
  <c r="AZ957" i="25"/>
  <c r="BC957" i="25"/>
  <c r="BD957" i="25"/>
  <c r="S958" i="25"/>
  <c r="T958" i="25"/>
  <c r="W958" i="25"/>
  <c r="X958" i="25"/>
  <c r="AA958" i="25"/>
  <c r="AB958" i="25"/>
  <c r="AE958" i="25"/>
  <c r="AF958" i="25"/>
  <c r="AI958" i="25"/>
  <c r="AJ958" i="25"/>
  <c r="AM958" i="25"/>
  <c r="AN958" i="25"/>
  <c r="AQ958" i="25"/>
  <c r="AR958" i="25"/>
  <c r="AU958" i="25"/>
  <c r="AV958" i="25"/>
  <c r="AY958" i="25"/>
  <c r="AZ958" i="25"/>
  <c r="BC958" i="25"/>
  <c r="BD958" i="25"/>
  <c r="S959" i="25"/>
  <c r="T959" i="25"/>
  <c r="W959" i="25"/>
  <c r="X959" i="25"/>
  <c r="AA959" i="25"/>
  <c r="AB959" i="25"/>
  <c r="AE959" i="25"/>
  <c r="AF959" i="25"/>
  <c r="AI959" i="25"/>
  <c r="AJ959" i="25"/>
  <c r="AM959" i="25"/>
  <c r="AN959" i="25"/>
  <c r="AQ959" i="25"/>
  <c r="AR959" i="25"/>
  <c r="AU959" i="25"/>
  <c r="AV959" i="25"/>
  <c r="AY959" i="25"/>
  <c r="AZ959" i="25"/>
  <c r="BC959" i="25"/>
  <c r="BD959" i="25"/>
  <c r="S960" i="25"/>
  <c r="T960" i="25"/>
  <c r="W960" i="25"/>
  <c r="X960" i="25"/>
  <c r="AA960" i="25"/>
  <c r="AB960" i="25"/>
  <c r="AE960" i="25"/>
  <c r="AF960" i="25"/>
  <c r="AI960" i="25"/>
  <c r="AJ960" i="25"/>
  <c r="AM960" i="25"/>
  <c r="AN960" i="25"/>
  <c r="AQ960" i="25"/>
  <c r="AR960" i="25"/>
  <c r="AU960" i="25"/>
  <c r="AV960" i="25"/>
  <c r="AY960" i="25"/>
  <c r="AZ960" i="25"/>
  <c r="BC960" i="25"/>
  <c r="BD960" i="25"/>
  <c r="S961" i="25"/>
  <c r="T961" i="25"/>
  <c r="W961" i="25"/>
  <c r="X961" i="25"/>
  <c r="AA961" i="25"/>
  <c r="AB961" i="25"/>
  <c r="AE961" i="25"/>
  <c r="AF961" i="25"/>
  <c r="AI961" i="25"/>
  <c r="AJ961" i="25"/>
  <c r="AM961" i="25"/>
  <c r="AN961" i="25"/>
  <c r="AQ961" i="25"/>
  <c r="AR961" i="25"/>
  <c r="AU961" i="25"/>
  <c r="AV961" i="25"/>
  <c r="AY961" i="25"/>
  <c r="AZ961" i="25"/>
  <c r="BC961" i="25"/>
  <c r="BD961" i="25"/>
  <c r="S962" i="25"/>
  <c r="T962" i="25"/>
  <c r="W962" i="25"/>
  <c r="X962" i="25"/>
  <c r="AA962" i="25"/>
  <c r="AB962" i="25"/>
  <c r="AE962" i="25"/>
  <c r="AF962" i="25"/>
  <c r="AI962" i="25"/>
  <c r="AJ962" i="25"/>
  <c r="AM962" i="25"/>
  <c r="AN962" i="25"/>
  <c r="AQ962" i="25"/>
  <c r="AR962" i="25"/>
  <c r="AU962" i="25"/>
  <c r="AV962" i="25"/>
  <c r="AY962" i="25"/>
  <c r="AZ962" i="25"/>
  <c r="BC962" i="25"/>
  <c r="BD962" i="25"/>
  <c r="S963" i="25"/>
  <c r="T963" i="25"/>
  <c r="W963" i="25"/>
  <c r="X963" i="25"/>
  <c r="AA963" i="25"/>
  <c r="AB963" i="25"/>
  <c r="AE963" i="25"/>
  <c r="AF963" i="25"/>
  <c r="AI963" i="25"/>
  <c r="AJ963" i="25"/>
  <c r="AM963" i="25"/>
  <c r="AN963" i="25"/>
  <c r="AQ963" i="25"/>
  <c r="AR963" i="25"/>
  <c r="AU963" i="25"/>
  <c r="AV963" i="25"/>
  <c r="AY963" i="25"/>
  <c r="AZ963" i="25"/>
  <c r="BC963" i="25"/>
  <c r="BD963" i="25"/>
  <c r="S964" i="25"/>
  <c r="T964" i="25"/>
  <c r="W964" i="25"/>
  <c r="X964" i="25"/>
  <c r="AA964" i="25"/>
  <c r="AB964" i="25"/>
  <c r="AE964" i="25"/>
  <c r="AF964" i="25"/>
  <c r="AI964" i="25"/>
  <c r="AJ964" i="25"/>
  <c r="AM964" i="25"/>
  <c r="AN964" i="25"/>
  <c r="AQ964" i="25"/>
  <c r="AR964" i="25"/>
  <c r="AU964" i="25"/>
  <c r="AV964" i="25"/>
  <c r="AY964" i="25"/>
  <c r="AZ964" i="25"/>
  <c r="BC964" i="25"/>
  <c r="BD964" i="25"/>
  <c r="S965" i="25"/>
  <c r="T965" i="25"/>
  <c r="W965" i="25"/>
  <c r="X965" i="25"/>
  <c r="AA965" i="25"/>
  <c r="AB965" i="25"/>
  <c r="AE965" i="25"/>
  <c r="AF965" i="25"/>
  <c r="AI965" i="25"/>
  <c r="AJ965" i="25"/>
  <c r="AM965" i="25"/>
  <c r="AN965" i="25"/>
  <c r="AQ965" i="25"/>
  <c r="AR965" i="25"/>
  <c r="AU965" i="25"/>
  <c r="AV965" i="25"/>
  <c r="AY965" i="25"/>
  <c r="AZ965" i="25"/>
  <c r="BC965" i="25"/>
  <c r="BD965" i="25"/>
  <c r="S966" i="25"/>
  <c r="T966" i="25"/>
  <c r="W966" i="25"/>
  <c r="X966" i="25"/>
  <c r="AA966" i="25"/>
  <c r="AB966" i="25"/>
  <c r="AE966" i="25"/>
  <c r="AF966" i="25"/>
  <c r="AI966" i="25"/>
  <c r="AJ966" i="25"/>
  <c r="AM966" i="25"/>
  <c r="AN966" i="25"/>
  <c r="AQ966" i="25"/>
  <c r="AR966" i="25"/>
  <c r="AU966" i="25"/>
  <c r="AV966" i="25"/>
  <c r="AY966" i="25"/>
  <c r="AZ966" i="25"/>
  <c r="BC966" i="25"/>
  <c r="BD966" i="25"/>
  <c r="S967" i="25"/>
  <c r="T967" i="25"/>
  <c r="W967" i="25"/>
  <c r="X967" i="25"/>
  <c r="AA967" i="25"/>
  <c r="AB967" i="25"/>
  <c r="AE967" i="25"/>
  <c r="AF967" i="25"/>
  <c r="AI967" i="25"/>
  <c r="AJ967" i="25"/>
  <c r="AM967" i="25"/>
  <c r="AN967" i="25"/>
  <c r="AQ967" i="25"/>
  <c r="AR967" i="25"/>
  <c r="AU967" i="25"/>
  <c r="AV967" i="25"/>
  <c r="AY967" i="25"/>
  <c r="AZ967" i="25"/>
  <c r="BC967" i="25"/>
  <c r="BD967" i="25"/>
  <c r="S968" i="25"/>
  <c r="T968" i="25"/>
  <c r="W968" i="25"/>
  <c r="X968" i="25"/>
  <c r="AA968" i="25"/>
  <c r="AB968" i="25"/>
  <c r="AE968" i="25"/>
  <c r="AF968" i="25"/>
  <c r="AI968" i="25"/>
  <c r="AJ968" i="25"/>
  <c r="AM968" i="25"/>
  <c r="AN968" i="25"/>
  <c r="AQ968" i="25"/>
  <c r="AR968" i="25"/>
  <c r="AU968" i="25"/>
  <c r="AV968" i="25"/>
  <c r="AY968" i="25"/>
  <c r="AZ968" i="25"/>
  <c r="BC968" i="25"/>
  <c r="BD968" i="25"/>
  <c r="S969" i="25"/>
  <c r="T969" i="25"/>
  <c r="W969" i="25"/>
  <c r="X969" i="25"/>
  <c r="AA969" i="25"/>
  <c r="AB969" i="25"/>
  <c r="AE969" i="25"/>
  <c r="AF969" i="25"/>
  <c r="AI969" i="25"/>
  <c r="AJ969" i="25"/>
  <c r="AM969" i="25"/>
  <c r="AN969" i="25"/>
  <c r="AQ969" i="25"/>
  <c r="AR969" i="25"/>
  <c r="AU969" i="25"/>
  <c r="AV969" i="25"/>
  <c r="AY969" i="25"/>
  <c r="AZ969" i="25"/>
  <c r="BC969" i="25"/>
  <c r="BD969" i="25"/>
  <c r="S970" i="25"/>
  <c r="T970" i="25"/>
  <c r="W970" i="25"/>
  <c r="X970" i="25"/>
  <c r="AA970" i="25"/>
  <c r="AB970" i="25"/>
  <c r="AE970" i="25"/>
  <c r="AF970" i="25"/>
  <c r="AI970" i="25"/>
  <c r="AJ970" i="25"/>
  <c r="AM970" i="25"/>
  <c r="AN970" i="25"/>
  <c r="AQ970" i="25"/>
  <c r="AR970" i="25"/>
  <c r="AU970" i="25"/>
  <c r="AV970" i="25"/>
  <c r="AY970" i="25"/>
  <c r="AZ970" i="25"/>
  <c r="BC970" i="25"/>
  <c r="BD970" i="25"/>
  <c r="S971" i="25"/>
  <c r="T971" i="25"/>
  <c r="W971" i="25"/>
  <c r="X971" i="25"/>
  <c r="AA971" i="25"/>
  <c r="AB971" i="25"/>
  <c r="AE971" i="25"/>
  <c r="AF971" i="25"/>
  <c r="AI971" i="25"/>
  <c r="AJ971" i="25"/>
  <c r="AM971" i="25"/>
  <c r="AN971" i="25"/>
  <c r="AQ971" i="25"/>
  <c r="AR971" i="25"/>
  <c r="AU971" i="25"/>
  <c r="AV971" i="25"/>
  <c r="AY971" i="25"/>
  <c r="AZ971" i="25"/>
  <c r="BC971" i="25"/>
  <c r="BD971" i="25"/>
  <c r="S972" i="25"/>
  <c r="T972" i="25"/>
  <c r="W972" i="25"/>
  <c r="X972" i="25"/>
  <c r="AA972" i="25"/>
  <c r="AB972" i="25"/>
  <c r="AE972" i="25"/>
  <c r="AF972" i="25"/>
  <c r="AI972" i="25"/>
  <c r="AJ972" i="25"/>
  <c r="AM972" i="25"/>
  <c r="AN972" i="25"/>
  <c r="AQ972" i="25"/>
  <c r="AR972" i="25"/>
  <c r="AU972" i="25"/>
  <c r="AV972" i="25"/>
  <c r="AY972" i="25"/>
  <c r="AZ972" i="25"/>
  <c r="BC972" i="25"/>
  <c r="BD972" i="25"/>
  <c r="S973" i="25"/>
  <c r="T973" i="25"/>
  <c r="W973" i="25"/>
  <c r="X973" i="25"/>
  <c r="AA973" i="25"/>
  <c r="AB973" i="25"/>
  <c r="AE973" i="25"/>
  <c r="AF973" i="25"/>
  <c r="AI973" i="25"/>
  <c r="AJ973" i="25"/>
  <c r="AM973" i="25"/>
  <c r="AN973" i="25"/>
  <c r="AQ973" i="25"/>
  <c r="AR973" i="25"/>
  <c r="AU973" i="25"/>
  <c r="AV973" i="25"/>
  <c r="AY973" i="25"/>
  <c r="AZ973" i="25"/>
  <c r="BC973" i="25"/>
  <c r="BD973" i="25"/>
  <c r="S974" i="25"/>
  <c r="T974" i="25"/>
  <c r="W974" i="25"/>
  <c r="X974" i="25"/>
  <c r="AA974" i="25"/>
  <c r="AB974" i="25"/>
  <c r="AE974" i="25"/>
  <c r="AF974" i="25"/>
  <c r="AI974" i="25"/>
  <c r="AJ974" i="25"/>
  <c r="AM974" i="25"/>
  <c r="AN974" i="25"/>
  <c r="AQ974" i="25"/>
  <c r="AR974" i="25"/>
  <c r="AU974" i="25"/>
  <c r="AV974" i="25"/>
  <c r="AY974" i="25"/>
  <c r="AZ974" i="25"/>
  <c r="BC974" i="25"/>
  <c r="BD974" i="25"/>
  <c r="S975" i="25"/>
  <c r="T975" i="25"/>
  <c r="W975" i="25"/>
  <c r="X975" i="25"/>
  <c r="AA975" i="25"/>
  <c r="AB975" i="25"/>
  <c r="AE975" i="25"/>
  <c r="AF975" i="25"/>
  <c r="AI975" i="25"/>
  <c r="AJ975" i="25"/>
  <c r="AM975" i="25"/>
  <c r="AN975" i="25"/>
  <c r="AQ975" i="25"/>
  <c r="AR975" i="25"/>
  <c r="AU975" i="25"/>
  <c r="AV975" i="25"/>
  <c r="AY975" i="25"/>
  <c r="AZ975" i="25"/>
  <c r="BC975" i="25"/>
  <c r="BD975" i="25"/>
  <c r="S976" i="25"/>
  <c r="T976" i="25"/>
  <c r="W976" i="25"/>
  <c r="X976" i="25"/>
  <c r="AA976" i="25"/>
  <c r="AB976" i="25"/>
  <c r="AE976" i="25"/>
  <c r="AF976" i="25"/>
  <c r="AI976" i="25"/>
  <c r="AJ976" i="25"/>
  <c r="AM976" i="25"/>
  <c r="AN976" i="25"/>
  <c r="AQ976" i="25"/>
  <c r="AR976" i="25"/>
  <c r="AU976" i="25"/>
  <c r="AV976" i="25"/>
  <c r="AY976" i="25"/>
  <c r="AZ976" i="25"/>
  <c r="BC976" i="25"/>
  <c r="BD976" i="25"/>
  <c r="S977" i="25"/>
  <c r="T977" i="25"/>
  <c r="W977" i="25"/>
  <c r="X977" i="25"/>
  <c r="AA977" i="25"/>
  <c r="AB977" i="25"/>
  <c r="AE977" i="25"/>
  <c r="AF977" i="25"/>
  <c r="AI977" i="25"/>
  <c r="AJ977" i="25"/>
  <c r="AM977" i="25"/>
  <c r="AN977" i="25"/>
  <c r="AQ977" i="25"/>
  <c r="AR977" i="25"/>
  <c r="AU977" i="25"/>
  <c r="AV977" i="25"/>
  <c r="AY977" i="25"/>
  <c r="AZ977" i="25"/>
  <c r="BC977" i="25"/>
  <c r="BD977" i="25"/>
  <c r="S978" i="25"/>
  <c r="T978" i="25"/>
  <c r="W978" i="25"/>
  <c r="X978" i="25"/>
  <c r="AA978" i="25"/>
  <c r="AB978" i="25"/>
  <c r="AE978" i="25"/>
  <c r="AF978" i="25"/>
  <c r="AI978" i="25"/>
  <c r="AJ978" i="25"/>
  <c r="AM978" i="25"/>
  <c r="AN978" i="25"/>
  <c r="AQ978" i="25"/>
  <c r="AR978" i="25"/>
  <c r="AU978" i="25"/>
  <c r="AV978" i="25"/>
  <c r="AY978" i="25"/>
  <c r="AZ978" i="25"/>
  <c r="BC978" i="25"/>
  <c r="BD978" i="25"/>
  <c r="S979" i="25"/>
  <c r="T979" i="25"/>
  <c r="W979" i="25"/>
  <c r="X979" i="25"/>
  <c r="AA979" i="25"/>
  <c r="AB979" i="25"/>
  <c r="AE979" i="25"/>
  <c r="AF979" i="25"/>
  <c r="AI979" i="25"/>
  <c r="AJ979" i="25"/>
  <c r="AM979" i="25"/>
  <c r="AN979" i="25"/>
  <c r="AQ979" i="25"/>
  <c r="AR979" i="25"/>
  <c r="AU979" i="25"/>
  <c r="AV979" i="25"/>
  <c r="AY979" i="25"/>
  <c r="AZ979" i="25"/>
  <c r="BC979" i="25"/>
  <c r="BD979" i="25"/>
  <c r="S980" i="25"/>
  <c r="T980" i="25"/>
  <c r="W980" i="25"/>
  <c r="X980" i="25"/>
  <c r="AA980" i="25"/>
  <c r="AB980" i="25"/>
  <c r="AE980" i="25"/>
  <c r="AF980" i="25"/>
  <c r="AI980" i="25"/>
  <c r="AJ980" i="25"/>
  <c r="AM980" i="25"/>
  <c r="AN980" i="25"/>
  <c r="AQ980" i="25"/>
  <c r="AR980" i="25"/>
  <c r="AU980" i="25"/>
  <c r="AV980" i="25"/>
  <c r="AY980" i="25"/>
  <c r="AZ980" i="25"/>
  <c r="BC980" i="25"/>
  <c r="BD980" i="25"/>
  <c r="S981" i="25"/>
  <c r="T981" i="25"/>
  <c r="W981" i="25"/>
  <c r="X981" i="25"/>
  <c r="AA981" i="25"/>
  <c r="AB981" i="25"/>
  <c r="AE981" i="25"/>
  <c r="AF981" i="25"/>
  <c r="AI981" i="25"/>
  <c r="AJ981" i="25"/>
  <c r="AM981" i="25"/>
  <c r="AN981" i="25"/>
  <c r="AQ981" i="25"/>
  <c r="AR981" i="25"/>
  <c r="AU981" i="25"/>
  <c r="AV981" i="25"/>
  <c r="AY981" i="25"/>
  <c r="AZ981" i="25"/>
  <c r="BC981" i="25"/>
  <c r="BD981" i="25"/>
  <c r="S982" i="25"/>
  <c r="T982" i="25"/>
  <c r="W982" i="25"/>
  <c r="X982" i="25"/>
  <c r="AA982" i="25"/>
  <c r="AB982" i="25"/>
  <c r="AE982" i="25"/>
  <c r="AF982" i="25"/>
  <c r="AI982" i="25"/>
  <c r="AJ982" i="25"/>
  <c r="AM982" i="25"/>
  <c r="AN982" i="25"/>
  <c r="AQ982" i="25"/>
  <c r="AR982" i="25"/>
  <c r="AU982" i="25"/>
  <c r="AV982" i="25"/>
  <c r="AY982" i="25"/>
  <c r="AZ982" i="25"/>
  <c r="BC982" i="25"/>
  <c r="BD982" i="25"/>
  <c r="S983" i="25"/>
  <c r="T983" i="25"/>
  <c r="W983" i="25"/>
  <c r="X983" i="25"/>
  <c r="AA983" i="25"/>
  <c r="AB983" i="25"/>
  <c r="AE983" i="25"/>
  <c r="AF983" i="25"/>
  <c r="AI983" i="25"/>
  <c r="AJ983" i="25"/>
  <c r="AM983" i="25"/>
  <c r="AN983" i="25"/>
  <c r="AQ983" i="25"/>
  <c r="AR983" i="25"/>
  <c r="AU983" i="25"/>
  <c r="AV983" i="25"/>
  <c r="AY983" i="25"/>
  <c r="AZ983" i="25"/>
  <c r="BC983" i="25"/>
  <c r="BD983" i="25"/>
  <c r="S984" i="25"/>
  <c r="T984" i="25"/>
  <c r="W984" i="25"/>
  <c r="X984" i="25"/>
  <c r="AA984" i="25"/>
  <c r="AB984" i="25"/>
  <c r="AE984" i="25"/>
  <c r="AF984" i="25"/>
  <c r="AI984" i="25"/>
  <c r="AJ984" i="25"/>
  <c r="AM984" i="25"/>
  <c r="AN984" i="25"/>
  <c r="AQ984" i="25"/>
  <c r="AR984" i="25"/>
  <c r="AU984" i="25"/>
  <c r="AV984" i="25"/>
  <c r="AY984" i="25"/>
  <c r="AZ984" i="25"/>
  <c r="BC984" i="25"/>
  <c r="BD984" i="25"/>
  <c r="S985" i="25"/>
  <c r="T985" i="25"/>
  <c r="W985" i="25"/>
  <c r="X985" i="25"/>
  <c r="AA985" i="25"/>
  <c r="AB985" i="25"/>
  <c r="AE985" i="25"/>
  <c r="AF985" i="25"/>
  <c r="AI985" i="25"/>
  <c r="AJ985" i="25"/>
  <c r="AM985" i="25"/>
  <c r="AN985" i="25"/>
  <c r="AQ985" i="25"/>
  <c r="AR985" i="25"/>
  <c r="AU985" i="25"/>
  <c r="AV985" i="25"/>
  <c r="AY985" i="25"/>
  <c r="AZ985" i="25"/>
  <c r="BC985" i="25"/>
  <c r="BD985" i="25"/>
  <c r="S986" i="25"/>
  <c r="T986" i="25"/>
  <c r="W986" i="25"/>
  <c r="X986" i="25"/>
  <c r="AA986" i="25"/>
  <c r="AB986" i="25"/>
  <c r="AE986" i="25"/>
  <c r="AF986" i="25"/>
  <c r="AI986" i="25"/>
  <c r="AJ986" i="25"/>
  <c r="AM986" i="25"/>
  <c r="AN986" i="25"/>
  <c r="AQ986" i="25"/>
  <c r="AR986" i="25"/>
  <c r="AU986" i="25"/>
  <c r="AV986" i="25"/>
  <c r="AY986" i="25"/>
  <c r="AZ986" i="25"/>
  <c r="BC986" i="25"/>
  <c r="BD986" i="25"/>
  <c r="S987" i="25"/>
  <c r="T987" i="25"/>
  <c r="W987" i="25"/>
  <c r="X987" i="25"/>
  <c r="AA987" i="25"/>
  <c r="AB987" i="25"/>
  <c r="AE987" i="25"/>
  <c r="AF987" i="25"/>
  <c r="AI987" i="25"/>
  <c r="AJ987" i="25"/>
  <c r="AM987" i="25"/>
  <c r="AN987" i="25"/>
  <c r="AQ987" i="25"/>
  <c r="AR987" i="25"/>
  <c r="AU987" i="25"/>
  <c r="AV987" i="25"/>
  <c r="AY987" i="25"/>
  <c r="AZ987" i="25"/>
  <c r="BC987" i="25"/>
  <c r="BD987" i="25"/>
  <c r="S988" i="25"/>
  <c r="T988" i="25"/>
  <c r="W988" i="25"/>
  <c r="X988" i="25"/>
  <c r="AA988" i="25"/>
  <c r="AB988" i="25"/>
  <c r="AE988" i="25"/>
  <c r="AF988" i="25"/>
  <c r="AI988" i="25"/>
  <c r="AJ988" i="25"/>
  <c r="AM988" i="25"/>
  <c r="AN988" i="25"/>
  <c r="AQ988" i="25"/>
  <c r="AR988" i="25"/>
  <c r="AU988" i="25"/>
  <c r="AV988" i="25"/>
  <c r="AY988" i="25"/>
  <c r="AZ988" i="25"/>
  <c r="BC988" i="25"/>
  <c r="BD988" i="25"/>
  <c r="S989" i="25"/>
  <c r="T989" i="25"/>
  <c r="W989" i="25"/>
  <c r="X989" i="25"/>
  <c r="AA989" i="25"/>
  <c r="AB989" i="25"/>
  <c r="AE989" i="25"/>
  <c r="AF989" i="25"/>
  <c r="AI989" i="25"/>
  <c r="AJ989" i="25"/>
  <c r="AM989" i="25"/>
  <c r="AN989" i="25"/>
  <c r="AQ989" i="25"/>
  <c r="AR989" i="25"/>
  <c r="AU989" i="25"/>
  <c r="AV989" i="25"/>
  <c r="AY989" i="25"/>
  <c r="AZ989" i="25"/>
  <c r="BC989" i="25"/>
  <c r="BD989" i="25"/>
  <c r="S990" i="25"/>
  <c r="T990" i="25"/>
  <c r="W990" i="25"/>
  <c r="X990" i="25"/>
  <c r="AA990" i="25"/>
  <c r="AB990" i="25"/>
  <c r="AE990" i="25"/>
  <c r="AF990" i="25"/>
  <c r="AI990" i="25"/>
  <c r="AJ990" i="25"/>
  <c r="AM990" i="25"/>
  <c r="AN990" i="25"/>
  <c r="AQ990" i="25"/>
  <c r="AR990" i="25"/>
  <c r="AU990" i="25"/>
  <c r="AV990" i="25"/>
  <c r="AY990" i="25"/>
  <c r="AZ990" i="25"/>
  <c r="BC990" i="25"/>
  <c r="BD990" i="25"/>
  <c r="S991" i="25"/>
  <c r="T991" i="25"/>
  <c r="W991" i="25"/>
  <c r="X991" i="25"/>
  <c r="AA991" i="25"/>
  <c r="AB991" i="25"/>
  <c r="AE991" i="25"/>
  <c r="AF991" i="25"/>
  <c r="AI991" i="25"/>
  <c r="AJ991" i="25"/>
  <c r="AM991" i="25"/>
  <c r="AN991" i="25"/>
  <c r="AQ991" i="25"/>
  <c r="AR991" i="25"/>
  <c r="AU991" i="25"/>
  <c r="AV991" i="25"/>
  <c r="AY991" i="25"/>
  <c r="AZ991" i="25"/>
  <c r="BC991" i="25"/>
  <c r="BD991" i="25"/>
  <c r="S992" i="25"/>
  <c r="T992" i="25"/>
  <c r="W992" i="25"/>
  <c r="X992" i="25"/>
  <c r="AA992" i="25"/>
  <c r="AB992" i="25"/>
  <c r="AE992" i="25"/>
  <c r="AF992" i="25"/>
  <c r="AI992" i="25"/>
  <c r="AJ992" i="25"/>
  <c r="AM992" i="25"/>
  <c r="AN992" i="25"/>
  <c r="AQ992" i="25"/>
  <c r="AR992" i="25"/>
  <c r="AU992" i="25"/>
  <c r="AV992" i="25"/>
  <c r="AY992" i="25"/>
  <c r="AZ992" i="25"/>
  <c r="BC992" i="25"/>
  <c r="BD992" i="25"/>
  <c r="S993" i="25"/>
  <c r="T993" i="25"/>
  <c r="W993" i="25"/>
  <c r="X993" i="25"/>
  <c r="AA993" i="25"/>
  <c r="AB993" i="25"/>
  <c r="AE993" i="25"/>
  <c r="AF993" i="25"/>
  <c r="AI993" i="25"/>
  <c r="AJ993" i="25"/>
  <c r="AM993" i="25"/>
  <c r="AN993" i="25"/>
  <c r="AQ993" i="25"/>
  <c r="AR993" i="25"/>
  <c r="AU993" i="25"/>
  <c r="AV993" i="25"/>
  <c r="AY993" i="25"/>
  <c r="AZ993" i="25"/>
  <c r="BC993" i="25"/>
  <c r="BD993" i="25"/>
  <c r="S994" i="25"/>
  <c r="T994" i="25"/>
  <c r="W994" i="25"/>
  <c r="X994" i="25"/>
  <c r="AA994" i="25"/>
  <c r="AB994" i="25"/>
  <c r="AE994" i="25"/>
  <c r="AF994" i="25"/>
  <c r="AI994" i="25"/>
  <c r="AJ994" i="25"/>
  <c r="AM994" i="25"/>
  <c r="AN994" i="25"/>
  <c r="AQ994" i="25"/>
  <c r="AR994" i="25"/>
  <c r="AU994" i="25"/>
  <c r="AV994" i="25"/>
  <c r="AY994" i="25"/>
  <c r="AZ994" i="25"/>
  <c r="BC994" i="25"/>
  <c r="BD994" i="25"/>
  <c r="S995" i="25"/>
  <c r="T995" i="25"/>
  <c r="W995" i="25"/>
  <c r="X995" i="25"/>
  <c r="AA995" i="25"/>
  <c r="AB995" i="25"/>
  <c r="AE995" i="25"/>
  <c r="AF995" i="25"/>
  <c r="AI995" i="25"/>
  <c r="AJ995" i="25"/>
  <c r="AM995" i="25"/>
  <c r="AN995" i="25"/>
  <c r="AQ995" i="25"/>
  <c r="AR995" i="25"/>
  <c r="AU995" i="25"/>
  <c r="AV995" i="25"/>
  <c r="AY995" i="25"/>
  <c r="AZ995" i="25"/>
  <c r="BC995" i="25"/>
  <c r="BD995" i="25"/>
  <c r="S996" i="25"/>
  <c r="T996" i="25"/>
  <c r="W996" i="25"/>
  <c r="X996" i="25"/>
  <c r="AA996" i="25"/>
  <c r="AB996" i="25"/>
  <c r="AE996" i="25"/>
  <c r="AF996" i="25"/>
  <c r="AI996" i="25"/>
  <c r="AJ996" i="25"/>
  <c r="AM996" i="25"/>
  <c r="AN996" i="25"/>
  <c r="AQ996" i="25"/>
  <c r="AR996" i="25"/>
  <c r="AU996" i="25"/>
  <c r="AV996" i="25"/>
  <c r="AY996" i="25"/>
  <c r="AZ996" i="25"/>
  <c r="BC996" i="25"/>
  <c r="BD996" i="25"/>
  <c r="S997" i="25"/>
  <c r="T997" i="25"/>
  <c r="W997" i="25"/>
  <c r="X997" i="25"/>
  <c r="AA997" i="25"/>
  <c r="AB997" i="25"/>
  <c r="AE997" i="25"/>
  <c r="AF997" i="25"/>
  <c r="AI997" i="25"/>
  <c r="AJ997" i="25"/>
  <c r="AM997" i="25"/>
  <c r="AN997" i="25"/>
  <c r="AQ997" i="25"/>
  <c r="AR997" i="25"/>
  <c r="AU997" i="25"/>
  <c r="AV997" i="25"/>
  <c r="AY997" i="25"/>
  <c r="AZ997" i="25"/>
  <c r="BC997" i="25"/>
  <c r="BD997" i="25"/>
  <c r="S998" i="25"/>
  <c r="T998" i="25"/>
  <c r="W998" i="25"/>
  <c r="X998" i="25"/>
  <c r="AA998" i="25"/>
  <c r="AB998" i="25"/>
  <c r="AE998" i="25"/>
  <c r="AF998" i="25"/>
  <c r="AI998" i="25"/>
  <c r="AJ998" i="25"/>
  <c r="AM998" i="25"/>
  <c r="AN998" i="25"/>
  <c r="AQ998" i="25"/>
  <c r="AR998" i="25"/>
  <c r="AU998" i="25"/>
  <c r="AV998" i="25"/>
  <c r="AY998" i="25"/>
  <c r="AZ998" i="25"/>
  <c r="BC998" i="25"/>
  <c r="BD998" i="25"/>
  <c r="S999" i="25"/>
  <c r="T999" i="25"/>
  <c r="W999" i="25"/>
  <c r="X999" i="25"/>
  <c r="AA999" i="25"/>
  <c r="AB999" i="25"/>
  <c r="AE999" i="25"/>
  <c r="AF999" i="25"/>
  <c r="AI999" i="25"/>
  <c r="AJ999" i="25"/>
  <c r="AM999" i="25"/>
  <c r="AN999" i="25"/>
  <c r="AQ999" i="25"/>
  <c r="AR999" i="25"/>
  <c r="AU999" i="25"/>
  <c r="AV999" i="25"/>
  <c r="AY999" i="25"/>
  <c r="AZ999" i="25"/>
  <c r="BC999" i="25"/>
  <c r="BD999" i="25"/>
  <c r="S1000" i="25"/>
  <c r="T1000" i="25"/>
  <c r="W1000" i="25"/>
  <c r="X1000" i="25"/>
  <c r="AA1000" i="25"/>
  <c r="AB1000" i="25"/>
  <c r="AE1000" i="25"/>
  <c r="AF1000" i="25"/>
  <c r="AI1000" i="25"/>
  <c r="AJ1000" i="25"/>
  <c r="AM1000" i="25"/>
  <c r="AN1000" i="25"/>
  <c r="AQ1000" i="25"/>
  <c r="AR1000" i="25"/>
  <c r="AU1000" i="25"/>
  <c r="AV1000" i="25"/>
  <c r="AY1000" i="25"/>
  <c r="AZ1000" i="25"/>
  <c r="BC1000" i="25"/>
  <c r="BD1000" i="25"/>
  <c r="S1001" i="25"/>
  <c r="T1001" i="25"/>
  <c r="W1001" i="25"/>
  <c r="X1001" i="25"/>
  <c r="AA1001" i="25"/>
  <c r="AB1001" i="25"/>
  <c r="AE1001" i="25"/>
  <c r="AF1001" i="25"/>
  <c r="AI1001" i="25"/>
  <c r="AJ1001" i="25"/>
  <c r="AM1001" i="25"/>
  <c r="AN1001" i="25"/>
  <c r="AQ1001" i="25"/>
  <c r="AR1001" i="25"/>
  <c r="AU1001" i="25"/>
  <c r="AV1001" i="25"/>
  <c r="AY1001" i="25"/>
  <c r="AZ1001" i="25"/>
  <c r="BC1001" i="25"/>
  <c r="BD1001" i="25"/>
  <c r="S1002" i="25"/>
  <c r="T1002" i="25"/>
  <c r="W1002" i="25"/>
  <c r="X1002" i="25"/>
  <c r="AA1002" i="25"/>
  <c r="AB1002" i="25"/>
  <c r="AE1002" i="25"/>
  <c r="AF1002" i="25"/>
  <c r="AI1002" i="25"/>
  <c r="AJ1002" i="25"/>
  <c r="AM1002" i="25"/>
  <c r="AN1002" i="25"/>
  <c r="AQ1002" i="25"/>
  <c r="AR1002" i="25"/>
  <c r="AU1002" i="25"/>
  <c r="AV1002" i="25"/>
  <c r="AY1002" i="25"/>
  <c r="AZ1002" i="25"/>
  <c r="BC1002" i="25"/>
  <c r="BD1002" i="25"/>
  <c r="S1003" i="25"/>
  <c r="T1003" i="25"/>
  <c r="W1003" i="25"/>
  <c r="X1003" i="25"/>
  <c r="AA1003" i="25"/>
  <c r="AB1003" i="25"/>
  <c r="AE1003" i="25"/>
  <c r="AF1003" i="25"/>
  <c r="AI1003" i="25"/>
  <c r="AJ1003" i="25"/>
  <c r="AM1003" i="25"/>
  <c r="AN1003" i="25"/>
  <c r="AQ1003" i="25"/>
  <c r="AR1003" i="25"/>
  <c r="AU1003" i="25"/>
  <c r="AV1003" i="25"/>
  <c r="AY1003" i="25"/>
  <c r="AZ1003" i="25"/>
  <c r="BC1003" i="25"/>
  <c r="BD1003" i="25"/>
  <c r="S1004" i="25"/>
  <c r="T1004" i="25"/>
  <c r="W1004" i="25"/>
  <c r="X1004" i="25"/>
  <c r="AA1004" i="25"/>
  <c r="AB1004" i="25"/>
  <c r="AE1004" i="25"/>
  <c r="AF1004" i="25"/>
  <c r="AI1004" i="25"/>
  <c r="AJ1004" i="25"/>
  <c r="AM1004" i="25"/>
  <c r="AN1004" i="25"/>
  <c r="AQ1004" i="25"/>
  <c r="AR1004" i="25"/>
  <c r="AU1004" i="25"/>
  <c r="AV1004" i="25"/>
  <c r="AY1004" i="25"/>
  <c r="AZ1004" i="25"/>
  <c r="BC1004" i="25"/>
  <c r="BD1004" i="25"/>
  <c r="S1005" i="25"/>
  <c r="T1005" i="25"/>
  <c r="W1005" i="25"/>
  <c r="X1005" i="25"/>
  <c r="AA1005" i="25"/>
  <c r="AB1005" i="25"/>
  <c r="AE1005" i="25"/>
  <c r="AF1005" i="25"/>
  <c r="AI1005" i="25"/>
  <c r="AJ1005" i="25"/>
  <c r="AM1005" i="25"/>
  <c r="AN1005" i="25"/>
  <c r="AQ1005" i="25"/>
  <c r="AR1005" i="25"/>
  <c r="AU1005" i="25"/>
  <c r="AV1005" i="25"/>
  <c r="AY1005" i="25"/>
  <c r="AZ1005" i="25"/>
  <c r="BC1005" i="25"/>
  <c r="BD1005" i="25"/>
  <c r="S1006" i="25"/>
  <c r="T1006" i="25"/>
  <c r="W1006" i="25"/>
  <c r="X1006" i="25"/>
  <c r="AA1006" i="25"/>
  <c r="AB1006" i="25"/>
  <c r="AE1006" i="25"/>
  <c r="AF1006" i="25"/>
  <c r="AI1006" i="25"/>
  <c r="AJ1006" i="25"/>
  <c r="AM1006" i="25"/>
  <c r="AN1006" i="25"/>
  <c r="AQ1006" i="25"/>
  <c r="AR1006" i="25"/>
  <c r="AU1006" i="25"/>
  <c r="AV1006" i="25"/>
  <c r="AY1006" i="25"/>
  <c r="AZ1006" i="25"/>
  <c r="BC1006" i="25"/>
  <c r="BD1006" i="25"/>
  <c r="S1007" i="25"/>
  <c r="T1007" i="25"/>
  <c r="W1007" i="25"/>
  <c r="X1007" i="25"/>
  <c r="AA1007" i="25"/>
  <c r="AB1007" i="25"/>
  <c r="AE1007" i="25"/>
  <c r="BT1007" i="25" s="1"/>
  <c r="AF1007" i="25"/>
  <c r="AI1007" i="25"/>
  <c r="AJ1007" i="25"/>
  <c r="AM1007" i="25"/>
  <c r="AN1007" i="25"/>
  <c r="AQ1007" i="25"/>
  <c r="AR1007" i="25"/>
  <c r="AU1007" i="25"/>
  <c r="AV1007" i="25"/>
  <c r="AY1007" i="25"/>
  <c r="AZ1007" i="25"/>
  <c r="BC1007" i="25"/>
  <c r="BD1007" i="25"/>
  <c r="S1008" i="25"/>
  <c r="T1008" i="25"/>
  <c r="W1008" i="25"/>
  <c r="X1008" i="25"/>
  <c r="AA1008" i="25"/>
  <c r="AB1008" i="25"/>
  <c r="AE1008" i="25"/>
  <c r="AF1008" i="25"/>
  <c r="AI1008" i="25"/>
  <c r="AJ1008" i="25"/>
  <c r="AM1008" i="25"/>
  <c r="AN1008" i="25"/>
  <c r="AQ1008" i="25"/>
  <c r="AR1008" i="25"/>
  <c r="AU1008" i="25"/>
  <c r="AV1008" i="25"/>
  <c r="AY1008" i="25"/>
  <c r="AZ1008" i="25"/>
  <c r="BC1008" i="25"/>
  <c r="BD1008" i="25"/>
  <c r="S1009" i="25"/>
  <c r="T1009" i="25"/>
  <c r="W1009" i="25"/>
  <c r="X1009" i="25"/>
  <c r="AA1009" i="25"/>
  <c r="AB1009" i="25"/>
  <c r="AE1009" i="25"/>
  <c r="AF1009" i="25"/>
  <c r="AI1009" i="25"/>
  <c r="AJ1009" i="25"/>
  <c r="AM1009" i="25"/>
  <c r="AN1009" i="25"/>
  <c r="AQ1009" i="25"/>
  <c r="AR1009" i="25"/>
  <c r="AU1009" i="25"/>
  <c r="AV1009" i="25"/>
  <c r="AY1009" i="25"/>
  <c r="AZ1009" i="25"/>
  <c r="BC1009" i="25"/>
  <c r="BD1009" i="25"/>
  <c r="S1010" i="25"/>
  <c r="T1010" i="25"/>
  <c r="W1010" i="25"/>
  <c r="X1010" i="25"/>
  <c r="AA1010" i="25"/>
  <c r="AB1010" i="25"/>
  <c r="AE1010" i="25"/>
  <c r="AF1010" i="25"/>
  <c r="AI1010" i="25"/>
  <c r="AJ1010" i="25"/>
  <c r="AM1010" i="25"/>
  <c r="AN1010" i="25"/>
  <c r="AQ1010" i="25"/>
  <c r="AR1010" i="25"/>
  <c r="AU1010" i="25"/>
  <c r="AV1010" i="25"/>
  <c r="AY1010" i="25"/>
  <c r="AZ1010" i="25"/>
  <c r="BC1010" i="25"/>
  <c r="BD1010" i="25"/>
  <c r="S1011" i="25"/>
  <c r="T1011" i="25"/>
  <c r="W1011" i="25"/>
  <c r="X1011" i="25"/>
  <c r="AA1011" i="25"/>
  <c r="AB1011" i="25"/>
  <c r="AE1011" i="25"/>
  <c r="AF1011" i="25"/>
  <c r="AI1011" i="25"/>
  <c r="BP1011" i="25" s="1"/>
  <c r="AJ1011" i="25"/>
  <c r="AM1011" i="25"/>
  <c r="AN1011" i="25"/>
  <c r="AQ1011" i="25"/>
  <c r="AR1011" i="25"/>
  <c r="AU1011" i="25"/>
  <c r="AV1011" i="25"/>
  <c r="AY1011" i="25"/>
  <c r="AZ1011" i="25"/>
  <c r="BC1011" i="25"/>
  <c r="BD1011" i="25"/>
  <c r="S1012" i="25"/>
  <c r="T1012" i="25"/>
  <c r="W1012" i="25"/>
  <c r="X1012" i="25"/>
  <c r="AA1012" i="25"/>
  <c r="AB1012" i="25"/>
  <c r="AE1012" i="25"/>
  <c r="AF1012" i="25"/>
  <c r="AI1012" i="25"/>
  <c r="AJ1012" i="25"/>
  <c r="AM1012" i="25"/>
  <c r="AN1012" i="25"/>
  <c r="AQ1012" i="25"/>
  <c r="AR1012" i="25"/>
  <c r="AU1012" i="25"/>
  <c r="AV1012" i="25"/>
  <c r="AY1012" i="25"/>
  <c r="AZ1012" i="25"/>
  <c r="BC1012" i="25"/>
  <c r="BD1012" i="25"/>
  <c r="S1013" i="25"/>
  <c r="T1013" i="25"/>
  <c r="W1013" i="25"/>
  <c r="X1013" i="25"/>
  <c r="AA1013" i="25"/>
  <c r="AB1013" i="25"/>
  <c r="AE1013" i="25"/>
  <c r="AF1013" i="25"/>
  <c r="AI1013" i="25"/>
  <c r="AJ1013" i="25"/>
  <c r="AM1013" i="25"/>
  <c r="AN1013" i="25"/>
  <c r="AQ1013" i="25"/>
  <c r="AR1013" i="25"/>
  <c r="AU1013" i="25"/>
  <c r="AV1013" i="25"/>
  <c r="AY1013" i="25"/>
  <c r="AZ1013" i="25"/>
  <c r="BC1013" i="25"/>
  <c r="BD1013" i="25"/>
  <c r="S1014" i="25"/>
  <c r="T1014" i="25"/>
  <c r="W1014" i="25"/>
  <c r="X1014" i="25"/>
  <c r="AA1014" i="25"/>
  <c r="AB1014" i="25"/>
  <c r="AE1014" i="25"/>
  <c r="AF1014" i="25"/>
  <c r="AI1014" i="25"/>
  <c r="AJ1014" i="25"/>
  <c r="AM1014" i="25"/>
  <c r="AN1014" i="25"/>
  <c r="AQ1014" i="25"/>
  <c r="AR1014" i="25"/>
  <c r="AU1014" i="25"/>
  <c r="AV1014" i="25"/>
  <c r="AY1014" i="25"/>
  <c r="AZ1014" i="25"/>
  <c r="BC1014" i="25"/>
  <c r="BD1014" i="25"/>
  <c r="S1015" i="25"/>
  <c r="T1015" i="25"/>
  <c r="W1015" i="25"/>
  <c r="X1015" i="25"/>
  <c r="AA1015" i="25"/>
  <c r="AB1015" i="25"/>
  <c r="AE1015" i="25"/>
  <c r="AF1015" i="25"/>
  <c r="AI1015" i="25"/>
  <c r="AJ1015" i="25"/>
  <c r="AM1015" i="25"/>
  <c r="AN1015" i="25"/>
  <c r="AQ1015" i="25"/>
  <c r="AR1015" i="25"/>
  <c r="AU1015" i="25"/>
  <c r="AV1015" i="25"/>
  <c r="AY1015" i="25"/>
  <c r="AZ1015" i="25"/>
  <c r="BC1015" i="25"/>
  <c r="BD1015" i="25"/>
  <c r="S1016" i="25"/>
  <c r="T1016" i="25"/>
  <c r="W1016" i="25"/>
  <c r="X1016" i="25"/>
  <c r="AA1016" i="25"/>
  <c r="AB1016" i="25"/>
  <c r="AE1016" i="25"/>
  <c r="AF1016" i="25"/>
  <c r="AI1016" i="25"/>
  <c r="AJ1016" i="25"/>
  <c r="AM1016" i="25"/>
  <c r="AN1016" i="25"/>
  <c r="AQ1016" i="25"/>
  <c r="AR1016" i="25"/>
  <c r="AU1016" i="25"/>
  <c r="AV1016" i="25"/>
  <c r="AY1016" i="25"/>
  <c r="AZ1016" i="25"/>
  <c r="BC1016" i="25"/>
  <c r="BD1016" i="25"/>
  <c r="S1017" i="25"/>
  <c r="T1017" i="25"/>
  <c r="W1017" i="25"/>
  <c r="X1017" i="25"/>
  <c r="AA1017" i="25"/>
  <c r="AB1017" i="25"/>
  <c r="AE1017" i="25"/>
  <c r="AF1017" i="25"/>
  <c r="AI1017" i="25"/>
  <c r="AJ1017" i="25"/>
  <c r="AM1017" i="25"/>
  <c r="AN1017" i="25"/>
  <c r="AQ1017" i="25"/>
  <c r="AR1017" i="25"/>
  <c r="AU1017" i="25"/>
  <c r="AV1017" i="25"/>
  <c r="AY1017" i="25"/>
  <c r="AZ1017" i="25"/>
  <c r="BC1017" i="25"/>
  <c r="BD1017" i="25"/>
  <c r="S1018" i="25"/>
  <c r="T1018" i="25"/>
  <c r="W1018" i="25"/>
  <c r="X1018" i="25"/>
  <c r="AA1018" i="25"/>
  <c r="AB1018" i="25"/>
  <c r="AE1018" i="25"/>
  <c r="AF1018" i="25"/>
  <c r="AI1018" i="25"/>
  <c r="AJ1018" i="25"/>
  <c r="AM1018" i="25"/>
  <c r="AN1018" i="25"/>
  <c r="AQ1018" i="25"/>
  <c r="AR1018" i="25"/>
  <c r="AU1018" i="25"/>
  <c r="AV1018" i="25"/>
  <c r="AY1018" i="25"/>
  <c r="AZ1018" i="25"/>
  <c r="BC1018" i="25"/>
  <c r="BD1018" i="25"/>
  <c r="S1019" i="25"/>
  <c r="T1019" i="25"/>
  <c r="W1019" i="25"/>
  <c r="X1019" i="25"/>
  <c r="AA1019" i="25"/>
  <c r="AB1019" i="25"/>
  <c r="AE1019" i="25"/>
  <c r="AF1019" i="25"/>
  <c r="AI1019" i="25"/>
  <c r="BT1019" i="25" s="1"/>
  <c r="AJ1019" i="25"/>
  <c r="AM1019" i="25"/>
  <c r="AN1019" i="25"/>
  <c r="AQ1019" i="25"/>
  <c r="AR1019" i="25"/>
  <c r="AU1019" i="25"/>
  <c r="AV1019" i="25"/>
  <c r="AY1019" i="25"/>
  <c r="AZ1019" i="25"/>
  <c r="BC1019" i="25"/>
  <c r="BD1019" i="25"/>
  <c r="S1020" i="25"/>
  <c r="T1020" i="25"/>
  <c r="W1020" i="25"/>
  <c r="X1020" i="25"/>
  <c r="AA1020" i="25"/>
  <c r="AB1020" i="25"/>
  <c r="AE1020" i="25"/>
  <c r="AF1020" i="25"/>
  <c r="AI1020" i="25"/>
  <c r="AJ1020" i="25"/>
  <c r="AM1020" i="25"/>
  <c r="AN1020" i="25"/>
  <c r="AQ1020" i="25"/>
  <c r="AR1020" i="25"/>
  <c r="AU1020" i="25"/>
  <c r="AV1020" i="25"/>
  <c r="AY1020" i="25"/>
  <c r="AZ1020" i="25"/>
  <c r="BC1020" i="25"/>
  <c r="BD1020" i="25"/>
  <c r="S1021" i="25"/>
  <c r="T1021" i="25"/>
  <c r="W1021" i="25"/>
  <c r="X1021" i="25"/>
  <c r="AA1021" i="25"/>
  <c r="AB1021" i="25"/>
  <c r="AE1021" i="25"/>
  <c r="AF1021" i="25"/>
  <c r="AI1021" i="25"/>
  <c r="AJ1021" i="25"/>
  <c r="AM1021" i="25"/>
  <c r="AN1021" i="25"/>
  <c r="AQ1021" i="25"/>
  <c r="AR1021" i="25"/>
  <c r="AU1021" i="25"/>
  <c r="AV1021" i="25"/>
  <c r="AY1021" i="25"/>
  <c r="AZ1021" i="25"/>
  <c r="BC1021" i="25"/>
  <c r="BD1021" i="25"/>
  <c r="S1022" i="25"/>
  <c r="T1022" i="25"/>
  <c r="W1022" i="25"/>
  <c r="X1022" i="25"/>
  <c r="AA1022" i="25"/>
  <c r="AB1022" i="25"/>
  <c r="AE1022" i="25"/>
  <c r="AF1022" i="25"/>
  <c r="AI1022" i="25"/>
  <c r="AJ1022" i="25"/>
  <c r="AM1022" i="25"/>
  <c r="AN1022" i="25"/>
  <c r="AQ1022" i="25"/>
  <c r="AR1022" i="25"/>
  <c r="AU1022" i="25"/>
  <c r="AV1022" i="25"/>
  <c r="AY1022" i="25"/>
  <c r="AZ1022" i="25"/>
  <c r="BC1022" i="25"/>
  <c r="BD1022" i="25"/>
  <c r="S1023" i="25"/>
  <c r="T1023" i="25"/>
  <c r="W1023" i="25"/>
  <c r="X1023" i="25"/>
  <c r="AA1023" i="25"/>
  <c r="AB1023" i="25"/>
  <c r="AE1023" i="25"/>
  <c r="AF1023" i="25"/>
  <c r="AI1023" i="25"/>
  <c r="AJ1023" i="25"/>
  <c r="AM1023" i="25"/>
  <c r="AN1023" i="25"/>
  <c r="AQ1023" i="25"/>
  <c r="AR1023" i="25"/>
  <c r="AU1023" i="25"/>
  <c r="AV1023" i="25"/>
  <c r="AY1023" i="25"/>
  <c r="AZ1023" i="25"/>
  <c r="BC1023" i="25"/>
  <c r="BD1023" i="25"/>
  <c r="S1024" i="25"/>
  <c r="T1024" i="25"/>
  <c r="W1024" i="25"/>
  <c r="X1024" i="25"/>
  <c r="AA1024" i="25"/>
  <c r="AB1024" i="25"/>
  <c r="AE1024" i="25"/>
  <c r="AF1024" i="25"/>
  <c r="AI1024" i="25"/>
  <c r="AJ1024" i="25"/>
  <c r="AM1024" i="25"/>
  <c r="AN1024" i="25"/>
  <c r="AQ1024" i="25"/>
  <c r="AR1024" i="25"/>
  <c r="AU1024" i="25"/>
  <c r="AV1024" i="25"/>
  <c r="AY1024" i="25"/>
  <c r="AZ1024" i="25"/>
  <c r="BC1024" i="25"/>
  <c r="BD1024" i="25"/>
  <c r="S1025" i="25"/>
  <c r="T1025" i="25"/>
  <c r="W1025" i="25"/>
  <c r="X1025" i="25"/>
  <c r="AA1025" i="25"/>
  <c r="AB1025" i="25"/>
  <c r="AE1025" i="25"/>
  <c r="AF1025" i="25"/>
  <c r="AI1025" i="25"/>
  <c r="AJ1025" i="25"/>
  <c r="AM1025" i="25"/>
  <c r="AN1025" i="25"/>
  <c r="AQ1025" i="25"/>
  <c r="AR1025" i="25"/>
  <c r="AU1025" i="25"/>
  <c r="AV1025" i="25"/>
  <c r="AY1025" i="25"/>
  <c r="AZ1025" i="25"/>
  <c r="BC1025" i="25"/>
  <c r="BD1025" i="25"/>
  <c r="S1026" i="25"/>
  <c r="T1026" i="25"/>
  <c r="W1026" i="25"/>
  <c r="X1026" i="25"/>
  <c r="AA1026" i="25"/>
  <c r="AB1026" i="25"/>
  <c r="AE1026" i="25"/>
  <c r="AF1026" i="25"/>
  <c r="AI1026" i="25"/>
  <c r="AJ1026" i="25"/>
  <c r="AM1026" i="25"/>
  <c r="AN1026" i="25"/>
  <c r="AQ1026" i="25"/>
  <c r="AR1026" i="25"/>
  <c r="AU1026" i="25"/>
  <c r="AV1026" i="25"/>
  <c r="AY1026" i="25"/>
  <c r="AZ1026" i="25"/>
  <c r="BC1026" i="25"/>
  <c r="BD1026" i="25"/>
  <c r="S1027" i="25"/>
  <c r="T1027" i="25"/>
  <c r="W1027" i="25"/>
  <c r="X1027" i="25"/>
  <c r="AA1027" i="25"/>
  <c r="AB1027" i="25"/>
  <c r="AE1027" i="25"/>
  <c r="AF1027" i="25"/>
  <c r="AI1027" i="25"/>
  <c r="AJ1027" i="25"/>
  <c r="AM1027" i="25"/>
  <c r="AN1027" i="25"/>
  <c r="AQ1027" i="25"/>
  <c r="AR1027" i="25"/>
  <c r="AU1027" i="25"/>
  <c r="AV1027" i="25"/>
  <c r="AY1027" i="25"/>
  <c r="AZ1027" i="25"/>
  <c r="BC1027" i="25"/>
  <c r="BD1027" i="25"/>
  <c r="S1028" i="25"/>
  <c r="T1028" i="25"/>
  <c r="W1028" i="25"/>
  <c r="X1028" i="25"/>
  <c r="AA1028" i="25"/>
  <c r="AB1028" i="25"/>
  <c r="AE1028" i="25"/>
  <c r="AF1028" i="25"/>
  <c r="AI1028" i="25"/>
  <c r="AJ1028" i="25"/>
  <c r="AM1028" i="25"/>
  <c r="AN1028" i="25"/>
  <c r="AQ1028" i="25"/>
  <c r="AR1028" i="25"/>
  <c r="AU1028" i="25"/>
  <c r="AV1028" i="25"/>
  <c r="AY1028" i="25"/>
  <c r="AZ1028" i="25"/>
  <c r="BC1028" i="25"/>
  <c r="BD1028" i="25"/>
  <c r="S1029" i="25"/>
  <c r="T1029" i="25"/>
  <c r="W1029" i="25"/>
  <c r="X1029" i="25"/>
  <c r="AA1029" i="25"/>
  <c r="AB1029" i="25"/>
  <c r="AE1029" i="25"/>
  <c r="AF1029" i="25"/>
  <c r="AI1029" i="25"/>
  <c r="AJ1029" i="25"/>
  <c r="AM1029" i="25"/>
  <c r="AN1029" i="25"/>
  <c r="AQ1029" i="25"/>
  <c r="AR1029" i="25"/>
  <c r="AU1029" i="25"/>
  <c r="AV1029" i="25"/>
  <c r="AY1029" i="25"/>
  <c r="AZ1029" i="25"/>
  <c r="BC1029" i="25"/>
  <c r="BD1029" i="25"/>
  <c r="S1030" i="25"/>
  <c r="T1030" i="25"/>
  <c r="W1030" i="25"/>
  <c r="X1030" i="25"/>
  <c r="AA1030" i="25"/>
  <c r="AB1030" i="25"/>
  <c r="AE1030" i="25"/>
  <c r="AF1030" i="25"/>
  <c r="AI1030" i="25"/>
  <c r="AJ1030" i="25"/>
  <c r="AM1030" i="25"/>
  <c r="AN1030" i="25"/>
  <c r="AQ1030" i="25"/>
  <c r="AR1030" i="25"/>
  <c r="AU1030" i="25"/>
  <c r="AV1030" i="25"/>
  <c r="AY1030" i="25"/>
  <c r="AZ1030" i="25"/>
  <c r="BC1030" i="25"/>
  <c r="BD1030" i="25"/>
  <c r="S1031" i="25"/>
  <c r="T1031" i="25"/>
  <c r="W1031" i="25"/>
  <c r="X1031" i="25"/>
  <c r="AA1031" i="25"/>
  <c r="AB1031" i="25"/>
  <c r="AE1031" i="25"/>
  <c r="AF1031" i="25"/>
  <c r="AI1031" i="25"/>
  <c r="AJ1031" i="25"/>
  <c r="AM1031" i="25"/>
  <c r="AN1031" i="25"/>
  <c r="AQ1031" i="25"/>
  <c r="AR1031" i="25"/>
  <c r="AU1031" i="25"/>
  <c r="AV1031" i="25"/>
  <c r="AY1031" i="25"/>
  <c r="AZ1031" i="25"/>
  <c r="BC1031" i="25"/>
  <c r="BD1031" i="25"/>
  <c r="S1032" i="25"/>
  <c r="T1032" i="25"/>
  <c r="W1032" i="25"/>
  <c r="X1032" i="25"/>
  <c r="AA1032" i="25"/>
  <c r="AB1032" i="25"/>
  <c r="AE1032" i="25"/>
  <c r="AF1032" i="25"/>
  <c r="AI1032" i="25"/>
  <c r="AJ1032" i="25"/>
  <c r="AM1032" i="25"/>
  <c r="AN1032" i="25"/>
  <c r="AQ1032" i="25"/>
  <c r="AR1032" i="25"/>
  <c r="AU1032" i="25"/>
  <c r="AV1032" i="25"/>
  <c r="AY1032" i="25"/>
  <c r="AZ1032" i="25"/>
  <c r="BC1032" i="25"/>
  <c r="BD1032" i="25"/>
  <c r="S1033" i="25"/>
  <c r="T1033" i="25"/>
  <c r="W1033" i="25"/>
  <c r="X1033" i="25"/>
  <c r="AA1033" i="25"/>
  <c r="AB1033" i="25"/>
  <c r="AE1033" i="25"/>
  <c r="AF1033" i="25"/>
  <c r="AI1033" i="25"/>
  <c r="AJ1033" i="25"/>
  <c r="AM1033" i="25"/>
  <c r="AN1033" i="25"/>
  <c r="AQ1033" i="25"/>
  <c r="AR1033" i="25"/>
  <c r="AU1033" i="25"/>
  <c r="AV1033" i="25"/>
  <c r="AY1033" i="25"/>
  <c r="AZ1033" i="25"/>
  <c r="BC1033" i="25"/>
  <c r="BD1033" i="25"/>
  <c r="S1034" i="25"/>
  <c r="T1034" i="25"/>
  <c r="W1034" i="25"/>
  <c r="X1034" i="25"/>
  <c r="AA1034" i="25"/>
  <c r="AB1034" i="25"/>
  <c r="AE1034" i="25"/>
  <c r="AF1034" i="25"/>
  <c r="AI1034" i="25"/>
  <c r="AJ1034" i="25"/>
  <c r="AM1034" i="25"/>
  <c r="AN1034" i="25"/>
  <c r="AQ1034" i="25"/>
  <c r="AR1034" i="25"/>
  <c r="AU1034" i="25"/>
  <c r="AV1034" i="25"/>
  <c r="AY1034" i="25"/>
  <c r="AZ1034" i="25"/>
  <c r="BC1034" i="25"/>
  <c r="BD1034" i="25"/>
  <c r="S1035" i="25"/>
  <c r="T1035" i="25"/>
  <c r="W1035" i="25"/>
  <c r="X1035" i="25"/>
  <c r="AA1035" i="25"/>
  <c r="AB1035" i="25"/>
  <c r="AE1035" i="25"/>
  <c r="AF1035" i="25"/>
  <c r="AI1035" i="25"/>
  <c r="AJ1035" i="25"/>
  <c r="AM1035" i="25"/>
  <c r="AN1035" i="25"/>
  <c r="AQ1035" i="25"/>
  <c r="AR1035" i="25"/>
  <c r="AU1035" i="25"/>
  <c r="AV1035" i="25"/>
  <c r="AY1035" i="25"/>
  <c r="AZ1035" i="25"/>
  <c r="BC1035" i="25"/>
  <c r="BD1035" i="25"/>
  <c r="S1036" i="25"/>
  <c r="T1036" i="25"/>
  <c r="W1036" i="25"/>
  <c r="X1036" i="25"/>
  <c r="AA1036" i="25"/>
  <c r="AB1036" i="25"/>
  <c r="AE1036" i="25"/>
  <c r="AF1036" i="25"/>
  <c r="AI1036" i="25"/>
  <c r="AJ1036" i="25"/>
  <c r="AM1036" i="25"/>
  <c r="AN1036" i="25"/>
  <c r="AQ1036" i="25"/>
  <c r="AR1036" i="25"/>
  <c r="AU1036" i="25"/>
  <c r="AV1036" i="25"/>
  <c r="AY1036" i="25"/>
  <c r="AZ1036" i="25"/>
  <c r="BC1036" i="25"/>
  <c r="BD1036" i="25"/>
  <c r="S1037" i="25"/>
  <c r="T1037" i="25"/>
  <c r="W1037" i="25"/>
  <c r="X1037" i="25"/>
  <c r="AA1037" i="25"/>
  <c r="AB1037" i="25"/>
  <c r="AE1037" i="25"/>
  <c r="AF1037" i="25"/>
  <c r="AI1037" i="25"/>
  <c r="AJ1037" i="25"/>
  <c r="AM1037" i="25"/>
  <c r="AN1037" i="25"/>
  <c r="AQ1037" i="25"/>
  <c r="AR1037" i="25"/>
  <c r="AU1037" i="25"/>
  <c r="AV1037" i="25"/>
  <c r="AY1037" i="25"/>
  <c r="AZ1037" i="25"/>
  <c r="BC1037" i="25"/>
  <c r="BD1037" i="25"/>
  <c r="S1038" i="25"/>
  <c r="T1038" i="25"/>
  <c r="W1038" i="25"/>
  <c r="X1038" i="25"/>
  <c r="AA1038" i="25"/>
  <c r="AB1038" i="25"/>
  <c r="AE1038" i="25"/>
  <c r="AF1038" i="25"/>
  <c r="AI1038" i="25"/>
  <c r="AJ1038" i="25"/>
  <c r="AM1038" i="25"/>
  <c r="AN1038" i="25"/>
  <c r="AQ1038" i="25"/>
  <c r="AR1038" i="25"/>
  <c r="AU1038" i="25"/>
  <c r="AV1038" i="25"/>
  <c r="AY1038" i="25"/>
  <c r="AZ1038" i="25"/>
  <c r="BC1038" i="25"/>
  <c r="BD1038" i="25"/>
  <c r="S1039" i="25"/>
  <c r="T1039" i="25"/>
  <c r="W1039" i="25"/>
  <c r="X1039" i="25"/>
  <c r="AA1039" i="25"/>
  <c r="AB1039" i="25"/>
  <c r="AE1039" i="25"/>
  <c r="AF1039" i="25"/>
  <c r="AI1039" i="25"/>
  <c r="AJ1039" i="25"/>
  <c r="AM1039" i="25"/>
  <c r="AN1039" i="25"/>
  <c r="AQ1039" i="25"/>
  <c r="AR1039" i="25"/>
  <c r="AU1039" i="25"/>
  <c r="AV1039" i="25"/>
  <c r="AY1039" i="25"/>
  <c r="AZ1039" i="25"/>
  <c r="BC1039" i="25"/>
  <c r="BD1039" i="25"/>
  <c r="S1040" i="25"/>
  <c r="T1040" i="25"/>
  <c r="W1040" i="25"/>
  <c r="X1040" i="25"/>
  <c r="AA1040" i="25"/>
  <c r="AB1040" i="25"/>
  <c r="AE1040" i="25"/>
  <c r="AF1040" i="25"/>
  <c r="AI1040" i="25"/>
  <c r="AJ1040" i="25"/>
  <c r="AM1040" i="25"/>
  <c r="AN1040" i="25"/>
  <c r="AQ1040" i="25"/>
  <c r="AR1040" i="25"/>
  <c r="AU1040" i="25"/>
  <c r="AV1040" i="25"/>
  <c r="AY1040" i="25"/>
  <c r="AZ1040" i="25"/>
  <c r="BC1040" i="25"/>
  <c r="BD1040" i="25"/>
  <c r="S1041" i="25"/>
  <c r="T1041" i="25"/>
  <c r="W1041" i="25"/>
  <c r="X1041" i="25"/>
  <c r="AA1041" i="25"/>
  <c r="AB1041" i="25"/>
  <c r="AE1041" i="25"/>
  <c r="AF1041" i="25"/>
  <c r="AI1041" i="25"/>
  <c r="AJ1041" i="25"/>
  <c r="AM1041" i="25"/>
  <c r="AN1041" i="25"/>
  <c r="AQ1041" i="25"/>
  <c r="AR1041" i="25"/>
  <c r="AU1041" i="25"/>
  <c r="AV1041" i="25"/>
  <c r="AY1041" i="25"/>
  <c r="AZ1041" i="25"/>
  <c r="BC1041" i="25"/>
  <c r="BD1041" i="25"/>
  <c r="S1042" i="25"/>
  <c r="T1042" i="25"/>
  <c r="W1042" i="25"/>
  <c r="X1042" i="25"/>
  <c r="AA1042" i="25"/>
  <c r="AB1042" i="25"/>
  <c r="AE1042" i="25"/>
  <c r="AF1042" i="25"/>
  <c r="AI1042" i="25"/>
  <c r="AJ1042" i="25"/>
  <c r="AM1042" i="25"/>
  <c r="AN1042" i="25"/>
  <c r="AQ1042" i="25"/>
  <c r="AR1042" i="25"/>
  <c r="AU1042" i="25"/>
  <c r="AV1042" i="25"/>
  <c r="AY1042" i="25"/>
  <c r="AZ1042" i="25"/>
  <c r="BC1042" i="25"/>
  <c r="BD1042" i="25"/>
  <c r="S1043" i="25"/>
  <c r="T1043" i="25"/>
  <c r="W1043" i="25"/>
  <c r="X1043" i="25"/>
  <c r="AA1043" i="25"/>
  <c r="AB1043" i="25"/>
  <c r="AE1043" i="25"/>
  <c r="AF1043" i="25"/>
  <c r="AI1043" i="25"/>
  <c r="AJ1043" i="25"/>
  <c r="AM1043" i="25"/>
  <c r="AN1043" i="25"/>
  <c r="AQ1043" i="25"/>
  <c r="AR1043" i="25"/>
  <c r="AU1043" i="25"/>
  <c r="AV1043" i="25"/>
  <c r="AY1043" i="25"/>
  <c r="AZ1043" i="25"/>
  <c r="BC1043" i="25"/>
  <c r="BD1043" i="25"/>
  <c r="S1044" i="25"/>
  <c r="T1044" i="25"/>
  <c r="W1044" i="25"/>
  <c r="X1044" i="25"/>
  <c r="AA1044" i="25"/>
  <c r="AB1044" i="25"/>
  <c r="AE1044" i="25"/>
  <c r="AF1044" i="25"/>
  <c r="AI1044" i="25"/>
  <c r="AJ1044" i="25"/>
  <c r="AM1044" i="25"/>
  <c r="AN1044" i="25"/>
  <c r="AQ1044" i="25"/>
  <c r="AR1044" i="25"/>
  <c r="AU1044" i="25"/>
  <c r="AV1044" i="25"/>
  <c r="AY1044" i="25"/>
  <c r="AZ1044" i="25"/>
  <c r="BC1044" i="25"/>
  <c r="BD1044" i="25"/>
  <c r="S1045" i="25"/>
  <c r="T1045" i="25"/>
  <c r="W1045" i="25"/>
  <c r="X1045" i="25"/>
  <c r="AA1045" i="25"/>
  <c r="AB1045" i="25"/>
  <c r="AE1045" i="25"/>
  <c r="AF1045" i="25"/>
  <c r="AI1045" i="25"/>
  <c r="AJ1045" i="25"/>
  <c r="AM1045" i="25"/>
  <c r="AN1045" i="25"/>
  <c r="AQ1045" i="25"/>
  <c r="AR1045" i="25"/>
  <c r="AU1045" i="25"/>
  <c r="AV1045" i="25"/>
  <c r="AY1045" i="25"/>
  <c r="AZ1045" i="25"/>
  <c r="BC1045" i="25"/>
  <c r="BD1045" i="25"/>
  <c r="S1046" i="25"/>
  <c r="T1046" i="25"/>
  <c r="W1046" i="25"/>
  <c r="X1046" i="25"/>
  <c r="AA1046" i="25"/>
  <c r="AB1046" i="25"/>
  <c r="AE1046" i="25"/>
  <c r="AF1046" i="25"/>
  <c r="AI1046" i="25"/>
  <c r="AJ1046" i="25"/>
  <c r="AM1046" i="25"/>
  <c r="AN1046" i="25"/>
  <c r="AQ1046" i="25"/>
  <c r="AR1046" i="25"/>
  <c r="AU1046" i="25"/>
  <c r="AV1046" i="25"/>
  <c r="AY1046" i="25"/>
  <c r="AZ1046" i="25"/>
  <c r="BC1046" i="25"/>
  <c r="BD1046" i="25"/>
  <c r="S1047" i="25"/>
  <c r="T1047" i="25"/>
  <c r="W1047" i="25"/>
  <c r="X1047" i="25"/>
  <c r="AA1047" i="25"/>
  <c r="AB1047" i="25"/>
  <c r="AE1047" i="25"/>
  <c r="AF1047" i="25"/>
  <c r="AI1047" i="25"/>
  <c r="AJ1047" i="25"/>
  <c r="AM1047" i="25"/>
  <c r="AN1047" i="25"/>
  <c r="AQ1047" i="25"/>
  <c r="AR1047" i="25"/>
  <c r="AU1047" i="25"/>
  <c r="AV1047" i="25"/>
  <c r="AY1047" i="25"/>
  <c r="AZ1047" i="25"/>
  <c r="BC1047" i="25"/>
  <c r="BD1047" i="25"/>
  <c r="S1048" i="25"/>
  <c r="T1048" i="25"/>
  <c r="W1048" i="25"/>
  <c r="X1048" i="25"/>
  <c r="AA1048" i="25"/>
  <c r="AB1048" i="25"/>
  <c r="AE1048" i="25"/>
  <c r="AF1048" i="25"/>
  <c r="AI1048" i="25"/>
  <c r="AJ1048" i="25"/>
  <c r="AM1048" i="25"/>
  <c r="AN1048" i="25"/>
  <c r="AQ1048" i="25"/>
  <c r="AR1048" i="25"/>
  <c r="AU1048" i="25"/>
  <c r="AV1048" i="25"/>
  <c r="AY1048" i="25"/>
  <c r="AZ1048" i="25"/>
  <c r="BC1048" i="25"/>
  <c r="BD1048" i="25"/>
  <c r="S1049" i="25"/>
  <c r="T1049" i="25"/>
  <c r="W1049" i="25"/>
  <c r="X1049" i="25"/>
  <c r="AA1049" i="25"/>
  <c r="AB1049" i="25"/>
  <c r="AE1049" i="25"/>
  <c r="AF1049" i="25"/>
  <c r="AI1049" i="25"/>
  <c r="AJ1049" i="25"/>
  <c r="AM1049" i="25"/>
  <c r="AN1049" i="25"/>
  <c r="AQ1049" i="25"/>
  <c r="AR1049" i="25"/>
  <c r="AU1049" i="25"/>
  <c r="AV1049" i="25"/>
  <c r="AY1049" i="25"/>
  <c r="AZ1049" i="25"/>
  <c r="BC1049" i="25"/>
  <c r="BD1049" i="25"/>
  <c r="S1050" i="25"/>
  <c r="T1050" i="25"/>
  <c r="W1050" i="25"/>
  <c r="X1050" i="25"/>
  <c r="AA1050" i="25"/>
  <c r="AB1050" i="25"/>
  <c r="AE1050" i="25"/>
  <c r="AF1050" i="25"/>
  <c r="AI1050" i="25"/>
  <c r="AJ1050" i="25"/>
  <c r="AM1050" i="25"/>
  <c r="AN1050" i="25"/>
  <c r="AQ1050" i="25"/>
  <c r="AR1050" i="25"/>
  <c r="AU1050" i="25"/>
  <c r="AV1050" i="25"/>
  <c r="AY1050" i="25"/>
  <c r="AZ1050" i="25"/>
  <c r="BC1050" i="25"/>
  <c r="BD1050" i="25"/>
  <c r="S1051" i="25"/>
  <c r="T1051" i="25"/>
  <c r="W1051" i="25"/>
  <c r="X1051" i="25"/>
  <c r="AA1051" i="25"/>
  <c r="AB1051" i="25"/>
  <c r="AE1051" i="25"/>
  <c r="AF1051" i="25"/>
  <c r="AI1051" i="25"/>
  <c r="AJ1051" i="25"/>
  <c r="AM1051" i="25"/>
  <c r="AN1051" i="25"/>
  <c r="AQ1051" i="25"/>
  <c r="AR1051" i="25"/>
  <c r="AU1051" i="25"/>
  <c r="AV1051" i="25"/>
  <c r="AY1051" i="25"/>
  <c r="AZ1051" i="25"/>
  <c r="BC1051" i="25"/>
  <c r="BD1051" i="25"/>
  <c r="S1052" i="25"/>
  <c r="T1052" i="25"/>
  <c r="W1052" i="25"/>
  <c r="X1052" i="25"/>
  <c r="AA1052" i="25"/>
  <c r="AB1052" i="25"/>
  <c r="AE1052" i="25"/>
  <c r="AF1052" i="25"/>
  <c r="AI1052" i="25"/>
  <c r="AJ1052" i="25"/>
  <c r="AM1052" i="25"/>
  <c r="AN1052" i="25"/>
  <c r="AQ1052" i="25"/>
  <c r="AR1052" i="25"/>
  <c r="AU1052" i="25"/>
  <c r="AV1052" i="25"/>
  <c r="AY1052" i="25"/>
  <c r="AZ1052" i="25"/>
  <c r="BC1052" i="25"/>
  <c r="BD1052" i="25"/>
  <c r="S1053" i="25"/>
  <c r="T1053" i="25"/>
  <c r="W1053" i="25"/>
  <c r="X1053" i="25"/>
  <c r="AA1053" i="25"/>
  <c r="AB1053" i="25"/>
  <c r="AE1053" i="25"/>
  <c r="AF1053" i="25"/>
  <c r="AI1053" i="25"/>
  <c r="AJ1053" i="25"/>
  <c r="AM1053" i="25"/>
  <c r="AN1053" i="25"/>
  <c r="AQ1053" i="25"/>
  <c r="AR1053" i="25"/>
  <c r="AU1053" i="25"/>
  <c r="AV1053" i="25"/>
  <c r="AY1053" i="25"/>
  <c r="AZ1053" i="25"/>
  <c r="BC1053" i="25"/>
  <c r="BD1053" i="25"/>
  <c r="S1054" i="25"/>
  <c r="T1054" i="25"/>
  <c r="W1054" i="25"/>
  <c r="X1054" i="25"/>
  <c r="AA1054" i="25"/>
  <c r="AB1054" i="25"/>
  <c r="AE1054" i="25"/>
  <c r="AF1054" i="25"/>
  <c r="AI1054" i="25"/>
  <c r="AJ1054" i="25"/>
  <c r="AM1054" i="25"/>
  <c r="AN1054" i="25"/>
  <c r="AQ1054" i="25"/>
  <c r="AR1054" i="25"/>
  <c r="AU1054" i="25"/>
  <c r="AV1054" i="25"/>
  <c r="AY1054" i="25"/>
  <c r="AZ1054" i="25"/>
  <c r="BC1054" i="25"/>
  <c r="BD1054" i="25"/>
  <c r="S1055" i="25"/>
  <c r="T1055" i="25"/>
  <c r="W1055" i="25"/>
  <c r="X1055" i="25"/>
  <c r="AA1055" i="25"/>
  <c r="AB1055" i="25"/>
  <c r="AE1055" i="25"/>
  <c r="AF1055" i="25"/>
  <c r="AI1055" i="25"/>
  <c r="AJ1055" i="25"/>
  <c r="AM1055" i="25"/>
  <c r="AN1055" i="25"/>
  <c r="AQ1055" i="25"/>
  <c r="AR1055" i="25"/>
  <c r="AU1055" i="25"/>
  <c r="AV1055" i="25"/>
  <c r="AY1055" i="25"/>
  <c r="AZ1055" i="25"/>
  <c r="BC1055" i="25"/>
  <c r="BD1055" i="25"/>
  <c r="S1056" i="25"/>
  <c r="T1056" i="25"/>
  <c r="W1056" i="25"/>
  <c r="X1056" i="25"/>
  <c r="AA1056" i="25"/>
  <c r="AB1056" i="25"/>
  <c r="AE1056" i="25"/>
  <c r="AF1056" i="25"/>
  <c r="AI1056" i="25"/>
  <c r="AJ1056" i="25"/>
  <c r="AM1056" i="25"/>
  <c r="AN1056" i="25"/>
  <c r="AQ1056" i="25"/>
  <c r="AR1056" i="25"/>
  <c r="AU1056" i="25"/>
  <c r="AV1056" i="25"/>
  <c r="AY1056" i="25"/>
  <c r="AZ1056" i="25"/>
  <c r="BC1056" i="25"/>
  <c r="BD1056" i="25"/>
  <c r="S1057" i="25"/>
  <c r="T1057" i="25"/>
  <c r="W1057" i="25"/>
  <c r="X1057" i="25"/>
  <c r="AA1057" i="25"/>
  <c r="AB1057" i="25"/>
  <c r="AE1057" i="25"/>
  <c r="AF1057" i="25"/>
  <c r="AI1057" i="25"/>
  <c r="AJ1057" i="25"/>
  <c r="AM1057" i="25"/>
  <c r="AN1057" i="25"/>
  <c r="AQ1057" i="25"/>
  <c r="AR1057" i="25"/>
  <c r="AU1057" i="25"/>
  <c r="AV1057" i="25"/>
  <c r="AY1057" i="25"/>
  <c r="AZ1057" i="25"/>
  <c r="BC1057" i="25"/>
  <c r="BD1057" i="25"/>
  <c r="S1058" i="25"/>
  <c r="T1058" i="25"/>
  <c r="W1058" i="25"/>
  <c r="X1058" i="25"/>
  <c r="AA1058" i="25"/>
  <c r="AB1058" i="25"/>
  <c r="AE1058" i="25"/>
  <c r="AF1058" i="25"/>
  <c r="AI1058" i="25"/>
  <c r="AJ1058" i="25"/>
  <c r="AM1058" i="25"/>
  <c r="AN1058" i="25"/>
  <c r="AQ1058" i="25"/>
  <c r="AR1058" i="25"/>
  <c r="AU1058" i="25"/>
  <c r="AV1058" i="25"/>
  <c r="AY1058" i="25"/>
  <c r="AZ1058" i="25"/>
  <c r="BC1058" i="25"/>
  <c r="BD1058" i="25"/>
  <c r="S1059" i="25"/>
  <c r="T1059" i="25"/>
  <c r="W1059" i="25"/>
  <c r="X1059" i="25"/>
  <c r="AA1059" i="25"/>
  <c r="AB1059" i="25"/>
  <c r="AE1059" i="25"/>
  <c r="AF1059" i="25"/>
  <c r="AI1059" i="25"/>
  <c r="AJ1059" i="25"/>
  <c r="AM1059" i="25"/>
  <c r="AN1059" i="25"/>
  <c r="AQ1059" i="25"/>
  <c r="AR1059" i="25"/>
  <c r="AU1059" i="25"/>
  <c r="AV1059" i="25"/>
  <c r="AY1059" i="25"/>
  <c r="AZ1059" i="25"/>
  <c r="BC1059" i="25"/>
  <c r="BD1059" i="25"/>
  <c r="S1060" i="25"/>
  <c r="T1060" i="25"/>
  <c r="W1060" i="25"/>
  <c r="X1060" i="25"/>
  <c r="AA1060" i="25"/>
  <c r="AB1060" i="25"/>
  <c r="AE1060" i="25"/>
  <c r="AF1060" i="25"/>
  <c r="AI1060" i="25"/>
  <c r="AJ1060" i="25"/>
  <c r="AM1060" i="25"/>
  <c r="AN1060" i="25"/>
  <c r="AQ1060" i="25"/>
  <c r="AR1060" i="25"/>
  <c r="AU1060" i="25"/>
  <c r="AV1060" i="25"/>
  <c r="AY1060" i="25"/>
  <c r="AZ1060" i="25"/>
  <c r="BC1060" i="25"/>
  <c r="BD1060" i="25"/>
  <c r="S1061" i="25"/>
  <c r="T1061" i="25"/>
  <c r="W1061" i="25"/>
  <c r="X1061" i="25"/>
  <c r="AA1061" i="25"/>
  <c r="AB1061" i="25"/>
  <c r="AE1061" i="25"/>
  <c r="AF1061" i="25"/>
  <c r="AI1061" i="25"/>
  <c r="AJ1061" i="25"/>
  <c r="AM1061" i="25"/>
  <c r="AN1061" i="25"/>
  <c r="AQ1061" i="25"/>
  <c r="AR1061" i="25"/>
  <c r="AU1061" i="25"/>
  <c r="AV1061" i="25"/>
  <c r="AY1061" i="25"/>
  <c r="AZ1061" i="25"/>
  <c r="BC1061" i="25"/>
  <c r="BD1061" i="25"/>
  <c r="S1062" i="25"/>
  <c r="T1062" i="25"/>
  <c r="W1062" i="25"/>
  <c r="X1062" i="25"/>
  <c r="AA1062" i="25"/>
  <c r="AB1062" i="25"/>
  <c r="AE1062" i="25"/>
  <c r="AF1062" i="25"/>
  <c r="AI1062" i="25"/>
  <c r="AJ1062" i="25"/>
  <c r="AM1062" i="25"/>
  <c r="AN1062" i="25"/>
  <c r="AQ1062" i="25"/>
  <c r="AR1062" i="25"/>
  <c r="AU1062" i="25"/>
  <c r="AV1062" i="25"/>
  <c r="AY1062" i="25"/>
  <c r="AZ1062" i="25"/>
  <c r="BC1062" i="25"/>
  <c r="BD1062" i="25"/>
  <c r="S1063" i="25"/>
  <c r="T1063" i="25"/>
  <c r="W1063" i="25"/>
  <c r="X1063" i="25"/>
  <c r="AA1063" i="25"/>
  <c r="AB1063" i="25"/>
  <c r="AE1063" i="25"/>
  <c r="AF1063" i="25"/>
  <c r="AI1063" i="25"/>
  <c r="AJ1063" i="25"/>
  <c r="AM1063" i="25"/>
  <c r="AN1063" i="25"/>
  <c r="AQ1063" i="25"/>
  <c r="AR1063" i="25"/>
  <c r="AU1063" i="25"/>
  <c r="AV1063" i="25"/>
  <c r="AY1063" i="25"/>
  <c r="AZ1063" i="25"/>
  <c r="BC1063" i="25"/>
  <c r="BD1063" i="25"/>
  <c r="S1064" i="25"/>
  <c r="T1064" i="25"/>
  <c r="W1064" i="25"/>
  <c r="X1064" i="25"/>
  <c r="AA1064" i="25"/>
  <c r="AB1064" i="25"/>
  <c r="AE1064" i="25"/>
  <c r="AF1064" i="25"/>
  <c r="AI1064" i="25"/>
  <c r="AJ1064" i="25"/>
  <c r="AM1064" i="25"/>
  <c r="AN1064" i="25"/>
  <c r="AQ1064" i="25"/>
  <c r="AR1064" i="25"/>
  <c r="AU1064" i="25"/>
  <c r="AV1064" i="25"/>
  <c r="AY1064" i="25"/>
  <c r="AZ1064" i="25"/>
  <c r="BC1064" i="25"/>
  <c r="BD1064" i="25"/>
  <c r="S1065" i="25"/>
  <c r="T1065" i="25"/>
  <c r="W1065" i="25"/>
  <c r="X1065" i="25"/>
  <c r="AA1065" i="25"/>
  <c r="AB1065" i="25"/>
  <c r="AE1065" i="25"/>
  <c r="AF1065" i="25"/>
  <c r="AI1065" i="25"/>
  <c r="AJ1065" i="25"/>
  <c r="AM1065" i="25"/>
  <c r="AN1065" i="25"/>
  <c r="AQ1065" i="25"/>
  <c r="AR1065" i="25"/>
  <c r="AU1065" i="25"/>
  <c r="AV1065" i="25"/>
  <c r="AY1065" i="25"/>
  <c r="AZ1065" i="25"/>
  <c r="BC1065" i="25"/>
  <c r="BD1065" i="25"/>
  <c r="S1066" i="25"/>
  <c r="T1066" i="25"/>
  <c r="W1066" i="25"/>
  <c r="X1066" i="25"/>
  <c r="AA1066" i="25"/>
  <c r="AB1066" i="25"/>
  <c r="AE1066" i="25"/>
  <c r="AF1066" i="25"/>
  <c r="AI1066" i="25"/>
  <c r="AJ1066" i="25"/>
  <c r="AM1066" i="25"/>
  <c r="AN1066" i="25"/>
  <c r="AQ1066" i="25"/>
  <c r="AR1066" i="25"/>
  <c r="AU1066" i="25"/>
  <c r="AV1066" i="25"/>
  <c r="AY1066" i="25"/>
  <c r="AZ1066" i="25"/>
  <c r="BC1066" i="25"/>
  <c r="BD1066" i="25"/>
  <c r="S1067" i="25"/>
  <c r="T1067" i="25"/>
  <c r="W1067" i="25"/>
  <c r="X1067" i="25"/>
  <c r="AA1067" i="25"/>
  <c r="AB1067" i="25"/>
  <c r="AE1067" i="25"/>
  <c r="AF1067" i="25"/>
  <c r="AI1067" i="25"/>
  <c r="AJ1067" i="25"/>
  <c r="AM1067" i="25"/>
  <c r="AN1067" i="25"/>
  <c r="AQ1067" i="25"/>
  <c r="AR1067" i="25"/>
  <c r="AU1067" i="25"/>
  <c r="AV1067" i="25"/>
  <c r="AY1067" i="25"/>
  <c r="AZ1067" i="25"/>
  <c r="BC1067" i="25"/>
  <c r="BD1067" i="25"/>
  <c r="S1068" i="25"/>
  <c r="T1068" i="25"/>
  <c r="W1068" i="25"/>
  <c r="X1068" i="25"/>
  <c r="AA1068" i="25"/>
  <c r="AB1068" i="25"/>
  <c r="AE1068" i="25"/>
  <c r="AF1068" i="25"/>
  <c r="AI1068" i="25"/>
  <c r="AJ1068" i="25"/>
  <c r="AM1068" i="25"/>
  <c r="AN1068" i="25"/>
  <c r="AQ1068" i="25"/>
  <c r="AR1068" i="25"/>
  <c r="AU1068" i="25"/>
  <c r="AV1068" i="25"/>
  <c r="AY1068" i="25"/>
  <c r="AZ1068" i="25"/>
  <c r="BC1068" i="25"/>
  <c r="BD1068" i="25"/>
  <c r="S1069" i="25"/>
  <c r="T1069" i="25"/>
  <c r="W1069" i="25"/>
  <c r="X1069" i="25"/>
  <c r="AA1069" i="25"/>
  <c r="AB1069" i="25"/>
  <c r="AE1069" i="25"/>
  <c r="AF1069" i="25"/>
  <c r="AI1069" i="25"/>
  <c r="AJ1069" i="25"/>
  <c r="AM1069" i="25"/>
  <c r="AN1069" i="25"/>
  <c r="AQ1069" i="25"/>
  <c r="AR1069" i="25"/>
  <c r="AU1069" i="25"/>
  <c r="AV1069" i="25"/>
  <c r="AY1069" i="25"/>
  <c r="AZ1069" i="25"/>
  <c r="BC1069" i="25"/>
  <c r="BD1069" i="25"/>
  <c r="S1070" i="25"/>
  <c r="T1070" i="25"/>
  <c r="W1070" i="25"/>
  <c r="X1070" i="25"/>
  <c r="AA1070" i="25"/>
  <c r="AB1070" i="25"/>
  <c r="AE1070" i="25"/>
  <c r="AF1070" i="25"/>
  <c r="AI1070" i="25"/>
  <c r="AJ1070" i="25"/>
  <c r="AM1070" i="25"/>
  <c r="AN1070" i="25"/>
  <c r="AQ1070" i="25"/>
  <c r="AR1070" i="25"/>
  <c r="AU1070" i="25"/>
  <c r="AV1070" i="25"/>
  <c r="AY1070" i="25"/>
  <c r="AZ1070" i="25"/>
  <c r="BC1070" i="25"/>
  <c r="BD1070" i="25"/>
  <c r="S1071" i="25"/>
  <c r="T1071" i="25"/>
  <c r="W1071" i="25"/>
  <c r="X1071" i="25"/>
  <c r="AA1071" i="25"/>
  <c r="AB1071" i="25"/>
  <c r="AE1071" i="25"/>
  <c r="AF1071" i="25"/>
  <c r="AI1071" i="25"/>
  <c r="AJ1071" i="25"/>
  <c r="AM1071" i="25"/>
  <c r="AN1071" i="25"/>
  <c r="AQ1071" i="25"/>
  <c r="AR1071" i="25"/>
  <c r="AU1071" i="25"/>
  <c r="AV1071" i="25"/>
  <c r="AY1071" i="25"/>
  <c r="AZ1071" i="25"/>
  <c r="BC1071" i="25"/>
  <c r="BD1071" i="25"/>
  <c r="S1072" i="25"/>
  <c r="T1072" i="25"/>
  <c r="W1072" i="25"/>
  <c r="X1072" i="25"/>
  <c r="AA1072" i="25"/>
  <c r="AB1072" i="25"/>
  <c r="AE1072" i="25"/>
  <c r="AF1072" i="25"/>
  <c r="AI1072" i="25"/>
  <c r="AJ1072" i="25"/>
  <c r="AM1072" i="25"/>
  <c r="AN1072" i="25"/>
  <c r="AQ1072" i="25"/>
  <c r="AR1072" i="25"/>
  <c r="AU1072" i="25"/>
  <c r="AV1072" i="25"/>
  <c r="AY1072" i="25"/>
  <c r="AZ1072" i="25"/>
  <c r="BC1072" i="25"/>
  <c r="BD1072" i="25"/>
  <c r="S1073" i="25"/>
  <c r="T1073" i="25"/>
  <c r="W1073" i="25"/>
  <c r="X1073" i="25"/>
  <c r="AA1073" i="25"/>
  <c r="AB1073" i="25"/>
  <c r="AE1073" i="25"/>
  <c r="AF1073" i="25"/>
  <c r="AI1073" i="25"/>
  <c r="AJ1073" i="25"/>
  <c r="AM1073" i="25"/>
  <c r="AN1073" i="25"/>
  <c r="AQ1073" i="25"/>
  <c r="AR1073" i="25"/>
  <c r="AU1073" i="25"/>
  <c r="AV1073" i="25"/>
  <c r="AY1073" i="25"/>
  <c r="AZ1073" i="25"/>
  <c r="BC1073" i="25"/>
  <c r="BD1073" i="25"/>
  <c r="S1074" i="25"/>
  <c r="T1074" i="25"/>
  <c r="W1074" i="25"/>
  <c r="X1074" i="25"/>
  <c r="AA1074" i="25"/>
  <c r="AB1074" i="25"/>
  <c r="AE1074" i="25"/>
  <c r="AF1074" i="25"/>
  <c r="AI1074" i="25"/>
  <c r="AJ1074" i="25"/>
  <c r="AM1074" i="25"/>
  <c r="AN1074" i="25"/>
  <c r="AQ1074" i="25"/>
  <c r="AR1074" i="25"/>
  <c r="AU1074" i="25"/>
  <c r="AV1074" i="25"/>
  <c r="AY1074" i="25"/>
  <c r="AZ1074" i="25"/>
  <c r="BC1074" i="25"/>
  <c r="BD1074" i="25"/>
  <c r="S1075" i="25"/>
  <c r="T1075" i="25"/>
  <c r="W1075" i="25"/>
  <c r="X1075" i="25"/>
  <c r="AA1075" i="25"/>
  <c r="AB1075" i="25"/>
  <c r="AE1075" i="25"/>
  <c r="AF1075" i="25"/>
  <c r="AI1075" i="25"/>
  <c r="AJ1075" i="25"/>
  <c r="AM1075" i="25"/>
  <c r="AN1075" i="25"/>
  <c r="AQ1075" i="25"/>
  <c r="AR1075" i="25"/>
  <c r="AU1075" i="25"/>
  <c r="AV1075" i="25"/>
  <c r="AY1075" i="25"/>
  <c r="AZ1075" i="25"/>
  <c r="BC1075" i="25"/>
  <c r="BD1075" i="25"/>
  <c r="S1076" i="25"/>
  <c r="T1076" i="25"/>
  <c r="W1076" i="25"/>
  <c r="X1076" i="25"/>
  <c r="AA1076" i="25"/>
  <c r="AB1076" i="25"/>
  <c r="AE1076" i="25"/>
  <c r="AF1076" i="25"/>
  <c r="AI1076" i="25"/>
  <c r="AJ1076" i="25"/>
  <c r="AM1076" i="25"/>
  <c r="AN1076" i="25"/>
  <c r="AQ1076" i="25"/>
  <c r="AR1076" i="25"/>
  <c r="AU1076" i="25"/>
  <c r="AV1076" i="25"/>
  <c r="AY1076" i="25"/>
  <c r="AZ1076" i="25"/>
  <c r="BC1076" i="25"/>
  <c r="BD1076" i="25"/>
  <c r="S1077" i="25"/>
  <c r="T1077" i="25"/>
  <c r="W1077" i="25"/>
  <c r="X1077" i="25"/>
  <c r="AA1077" i="25"/>
  <c r="AB1077" i="25"/>
  <c r="AE1077" i="25"/>
  <c r="AF1077" i="25"/>
  <c r="AI1077" i="25"/>
  <c r="AJ1077" i="25"/>
  <c r="AM1077" i="25"/>
  <c r="AN1077" i="25"/>
  <c r="AQ1077" i="25"/>
  <c r="AR1077" i="25"/>
  <c r="AU1077" i="25"/>
  <c r="AV1077" i="25"/>
  <c r="AY1077" i="25"/>
  <c r="AZ1077" i="25"/>
  <c r="BC1077" i="25"/>
  <c r="BD1077" i="25"/>
  <c r="S1078" i="25"/>
  <c r="T1078" i="25"/>
  <c r="W1078" i="25"/>
  <c r="X1078" i="25"/>
  <c r="AA1078" i="25"/>
  <c r="AB1078" i="25"/>
  <c r="AE1078" i="25"/>
  <c r="AF1078" i="25"/>
  <c r="AI1078" i="25"/>
  <c r="AJ1078" i="25"/>
  <c r="AM1078" i="25"/>
  <c r="AN1078" i="25"/>
  <c r="AQ1078" i="25"/>
  <c r="AR1078" i="25"/>
  <c r="AU1078" i="25"/>
  <c r="AV1078" i="25"/>
  <c r="AY1078" i="25"/>
  <c r="AZ1078" i="25"/>
  <c r="BC1078" i="25"/>
  <c r="BD1078" i="25"/>
  <c r="S1079" i="25"/>
  <c r="T1079" i="25"/>
  <c r="W1079" i="25"/>
  <c r="X1079" i="25"/>
  <c r="AA1079" i="25"/>
  <c r="AB1079" i="25"/>
  <c r="AE1079" i="25"/>
  <c r="AF1079" i="25"/>
  <c r="AI1079" i="25"/>
  <c r="AJ1079" i="25"/>
  <c r="AM1079" i="25"/>
  <c r="AN1079" i="25"/>
  <c r="AQ1079" i="25"/>
  <c r="AR1079" i="25"/>
  <c r="AU1079" i="25"/>
  <c r="AV1079" i="25"/>
  <c r="AY1079" i="25"/>
  <c r="AZ1079" i="25"/>
  <c r="BC1079" i="25"/>
  <c r="BD1079" i="25"/>
  <c r="S1080" i="25"/>
  <c r="T1080" i="25"/>
  <c r="W1080" i="25"/>
  <c r="X1080" i="25"/>
  <c r="AA1080" i="25"/>
  <c r="AB1080" i="25"/>
  <c r="AE1080" i="25"/>
  <c r="AF1080" i="25"/>
  <c r="AI1080" i="25"/>
  <c r="AJ1080" i="25"/>
  <c r="AM1080" i="25"/>
  <c r="AN1080" i="25"/>
  <c r="AQ1080" i="25"/>
  <c r="AR1080" i="25"/>
  <c r="AU1080" i="25"/>
  <c r="AV1080" i="25"/>
  <c r="AY1080" i="25"/>
  <c r="AZ1080" i="25"/>
  <c r="BC1080" i="25"/>
  <c r="BD1080" i="25"/>
  <c r="S1081" i="25"/>
  <c r="T1081" i="25"/>
  <c r="W1081" i="25"/>
  <c r="X1081" i="25"/>
  <c r="AA1081" i="25"/>
  <c r="AB1081" i="25"/>
  <c r="AE1081" i="25"/>
  <c r="AF1081" i="25"/>
  <c r="AI1081" i="25"/>
  <c r="AJ1081" i="25"/>
  <c r="AM1081" i="25"/>
  <c r="AN1081" i="25"/>
  <c r="AQ1081" i="25"/>
  <c r="AR1081" i="25"/>
  <c r="AU1081" i="25"/>
  <c r="AV1081" i="25"/>
  <c r="AY1081" i="25"/>
  <c r="AZ1081" i="25"/>
  <c r="BC1081" i="25"/>
  <c r="BD1081" i="25"/>
  <c r="S1082" i="25"/>
  <c r="T1082" i="25"/>
  <c r="W1082" i="25"/>
  <c r="X1082" i="25"/>
  <c r="AA1082" i="25"/>
  <c r="AB1082" i="25"/>
  <c r="AE1082" i="25"/>
  <c r="AF1082" i="25"/>
  <c r="AI1082" i="25"/>
  <c r="AJ1082" i="25"/>
  <c r="AM1082" i="25"/>
  <c r="AN1082" i="25"/>
  <c r="AQ1082" i="25"/>
  <c r="AR1082" i="25"/>
  <c r="AU1082" i="25"/>
  <c r="AV1082" i="25"/>
  <c r="AY1082" i="25"/>
  <c r="AZ1082" i="25"/>
  <c r="BC1082" i="25"/>
  <c r="BD1082" i="25"/>
  <c r="S1083" i="25"/>
  <c r="T1083" i="25"/>
  <c r="W1083" i="25"/>
  <c r="X1083" i="25"/>
  <c r="AA1083" i="25"/>
  <c r="AB1083" i="25"/>
  <c r="AE1083" i="25"/>
  <c r="AF1083" i="25"/>
  <c r="AI1083" i="25"/>
  <c r="AJ1083" i="25"/>
  <c r="AM1083" i="25"/>
  <c r="AN1083" i="25"/>
  <c r="AQ1083" i="25"/>
  <c r="AR1083" i="25"/>
  <c r="AU1083" i="25"/>
  <c r="AV1083" i="25"/>
  <c r="AY1083" i="25"/>
  <c r="AZ1083" i="25"/>
  <c r="BC1083" i="25"/>
  <c r="BD1083" i="25"/>
  <c r="S1084" i="25"/>
  <c r="T1084" i="25"/>
  <c r="W1084" i="25"/>
  <c r="X1084" i="25"/>
  <c r="AA1084" i="25"/>
  <c r="AB1084" i="25"/>
  <c r="AE1084" i="25"/>
  <c r="AF1084" i="25"/>
  <c r="AI1084" i="25"/>
  <c r="AJ1084" i="25"/>
  <c r="AM1084" i="25"/>
  <c r="AN1084" i="25"/>
  <c r="AQ1084" i="25"/>
  <c r="AR1084" i="25"/>
  <c r="AU1084" i="25"/>
  <c r="AV1084" i="25"/>
  <c r="AY1084" i="25"/>
  <c r="AZ1084" i="25"/>
  <c r="BC1084" i="25"/>
  <c r="BD1084" i="25"/>
  <c r="S1085" i="25"/>
  <c r="T1085" i="25"/>
  <c r="W1085" i="25"/>
  <c r="X1085" i="25"/>
  <c r="AA1085" i="25"/>
  <c r="AB1085" i="25"/>
  <c r="AE1085" i="25"/>
  <c r="AF1085" i="25"/>
  <c r="AI1085" i="25"/>
  <c r="AJ1085" i="25"/>
  <c r="AM1085" i="25"/>
  <c r="AN1085" i="25"/>
  <c r="AQ1085" i="25"/>
  <c r="AR1085" i="25"/>
  <c r="AU1085" i="25"/>
  <c r="AV1085" i="25"/>
  <c r="AY1085" i="25"/>
  <c r="AZ1085" i="25"/>
  <c r="BC1085" i="25"/>
  <c r="BD1085" i="25"/>
  <c r="S1086" i="25"/>
  <c r="T1086" i="25"/>
  <c r="W1086" i="25"/>
  <c r="X1086" i="25"/>
  <c r="AA1086" i="25"/>
  <c r="AB1086" i="25"/>
  <c r="AE1086" i="25"/>
  <c r="AF1086" i="25"/>
  <c r="AI1086" i="25"/>
  <c r="AJ1086" i="25"/>
  <c r="AM1086" i="25"/>
  <c r="AN1086" i="25"/>
  <c r="AQ1086" i="25"/>
  <c r="AR1086" i="25"/>
  <c r="AU1086" i="25"/>
  <c r="AV1086" i="25"/>
  <c r="AY1086" i="25"/>
  <c r="AZ1086" i="25"/>
  <c r="BC1086" i="25"/>
  <c r="BD1086" i="25"/>
  <c r="S1087" i="25"/>
  <c r="T1087" i="25"/>
  <c r="W1087" i="25"/>
  <c r="X1087" i="25"/>
  <c r="AA1087" i="25"/>
  <c r="AB1087" i="25"/>
  <c r="AE1087" i="25"/>
  <c r="AF1087" i="25"/>
  <c r="AI1087" i="25"/>
  <c r="AJ1087" i="25"/>
  <c r="AM1087" i="25"/>
  <c r="AN1087" i="25"/>
  <c r="AQ1087" i="25"/>
  <c r="AR1087" i="25"/>
  <c r="AU1087" i="25"/>
  <c r="AV1087" i="25"/>
  <c r="AY1087" i="25"/>
  <c r="AZ1087" i="25"/>
  <c r="BC1087" i="25"/>
  <c r="BD1087" i="25"/>
  <c r="S1088" i="25"/>
  <c r="T1088" i="25"/>
  <c r="W1088" i="25"/>
  <c r="X1088" i="25"/>
  <c r="AA1088" i="25"/>
  <c r="AB1088" i="25"/>
  <c r="AE1088" i="25"/>
  <c r="AF1088" i="25"/>
  <c r="AI1088" i="25"/>
  <c r="AJ1088" i="25"/>
  <c r="AM1088" i="25"/>
  <c r="AN1088" i="25"/>
  <c r="AQ1088" i="25"/>
  <c r="AR1088" i="25"/>
  <c r="AU1088" i="25"/>
  <c r="AV1088" i="25"/>
  <c r="AY1088" i="25"/>
  <c r="AZ1088" i="25"/>
  <c r="BC1088" i="25"/>
  <c r="BD1088" i="25"/>
  <c r="S1089" i="25"/>
  <c r="T1089" i="25"/>
  <c r="W1089" i="25"/>
  <c r="X1089" i="25"/>
  <c r="AA1089" i="25"/>
  <c r="AB1089" i="25"/>
  <c r="AE1089" i="25"/>
  <c r="AF1089" i="25"/>
  <c r="AI1089" i="25"/>
  <c r="AJ1089" i="25"/>
  <c r="AM1089" i="25"/>
  <c r="AN1089" i="25"/>
  <c r="AQ1089" i="25"/>
  <c r="AR1089" i="25"/>
  <c r="AU1089" i="25"/>
  <c r="AV1089" i="25"/>
  <c r="AY1089" i="25"/>
  <c r="AZ1089" i="25"/>
  <c r="BC1089" i="25"/>
  <c r="BD1089" i="25"/>
  <c r="S1090" i="25"/>
  <c r="T1090" i="25"/>
  <c r="W1090" i="25"/>
  <c r="X1090" i="25"/>
  <c r="AA1090" i="25"/>
  <c r="AB1090" i="25"/>
  <c r="AE1090" i="25"/>
  <c r="AF1090" i="25"/>
  <c r="AI1090" i="25"/>
  <c r="AJ1090" i="25"/>
  <c r="AM1090" i="25"/>
  <c r="AN1090" i="25"/>
  <c r="AQ1090" i="25"/>
  <c r="AR1090" i="25"/>
  <c r="AU1090" i="25"/>
  <c r="AV1090" i="25"/>
  <c r="AY1090" i="25"/>
  <c r="AZ1090" i="25"/>
  <c r="BC1090" i="25"/>
  <c r="BD1090" i="25"/>
  <c r="S1091" i="25"/>
  <c r="T1091" i="25"/>
  <c r="W1091" i="25"/>
  <c r="X1091" i="25"/>
  <c r="AA1091" i="25"/>
  <c r="AB1091" i="25"/>
  <c r="AE1091" i="25"/>
  <c r="AF1091" i="25"/>
  <c r="AI1091" i="25"/>
  <c r="AJ1091" i="25"/>
  <c r="AM1091" i="25"/>
  <c r="AN1091" i="25"/>
  <c r="AQ1091" i="25"/>
  <c r="AR1091" i="25"/>
  <c r="AU1091" i="25"/>
  <c r="AV1091" i="25"/>
  <c r="AY1091" i="25"/>
  <c r="AZ1091" i="25"/>
  <c r="BC1091" i="25"/>
  <c r="BD1091" i="25"/>
  <c r="S1092" i="25"/>
  <c r="T1092" i="25"/>
  <c r="W1092" i="25"/>
  <c r="X1092" i="25"/>
  <c r="AA1092" i="25"/>
  <c r="AB1092" i="25"/>
  <c r="AE1092" i="25"/>
  <c r="AF1092" i="25"/>
  <c r="AI1092" i="25"/>
  <c r="AJ1092" i="25"/>
  <c r="AM1092" i="25"/>
  <c r="AN1092" i="25"/>
  <c r="AQ1092" i="25"/>
  <c r="AR1092" i="25"/>
  <c r="AU1092" i="25"/>
  <c r="AV1092" i="25"/>
  <c r="AY1092" i="25"/>
  <c r="AZ1092" i="25"/>
  <c r="BC1092" i="25"/>
  <c r="BD1092" i="25"/>
  <c r="S1093" i="25"/>
  <c r="T1093" i="25"/>
  <c r="W1093" i="25"/>
  <c r="X1093" i="25"/>
  <c r="AA1093" i="25"/>
  <c r="AB1093" i="25"/>
  <c r="AE1093" i="25"/>
  <c r="AF1093" i="25"/>
  <c r="AI1093" i="25"/>
  <c r="AJ1093" i="25"/>
  <c r="AM1093" i="25"/>
  <c r="AN1093" i="25"/>
  <c r="AQ1093" i="25"/>
  <c r="AR1093" i="25"/>
  <c r="AU1093" i="25"/>
  <c r="AV1093" i="25"/>
  <c r="AY1093" i="25"/>
  <c r="AZ1093" i="25"/>
  <c r="BC1093" i="25"/>
  <c r="BD1093" i="25"/>
  <c r="S1094" i="25"/>
  <c r="T1094" i="25"/>
  <c r="W1094" i="25"/>
  <c r="X1094" i="25"/>
  <c r="AA1094" i="25"/>
  <c r="AB1094" i="25"/>
  <c r="AE1094" i="25"/>
  <c r="AF1094" i="25"/>
  <c r="AI1094" i="25"/>
  <c r="AJ1094" i="25"/>
  <c r="AM1094" i="25"/>
  <c r="AN1094" i="25"/>
  <c r="AQ1094" i="25"/>
  <c r="AR1094" i="25"/>
  <c r="AU1094" i="25"/>
  <c r="AV1094" i="25"/>
  <c r="AY1094" i="25"/>
  <c r="AZ1094" i="25"/>
  <c r="BC1094" i="25"/>
  <c r="BD1094" i="25"/>
  <c r="S1095" i="25"/>
  <c r="T1095" i="25"/>
  <c r="W1095" i="25"/>
  <c r="X1095" i="25"/>
  <c r="AA1095" i="25"/>
  <c r="AB1095" i="25"/>
  <c r="AE1095" i="25"/>
  <c r="AF1095" i="25"/>
  <c r="AI1095" i="25"/>
  <c r="AJ1095" i="25"/>
  <c r="AM1095" i="25"/>
  <c r="AN1095" i="25"/>
  <c r="AQ1095" i="25"/>
  <c r="AR1095" i="25"/>
  <c r="AU1095" i="25"/>
  <c r="AV1095" i="25"/>
  <c r="AY1095" i="25"/>
  <c r="AZ1095" i="25"/>
  <c r="BC1095" i="25"/>
  <c r="BD1095" i="25"/>
  <c r="S1096" i="25"/>
  <c r="T1096" i="25"/>
  <c r="W1096" i="25"/>
  <c r="X1096" i="25"/>
  <c r="AA1096" i="25"/>
  <c r="AB1096" i="25"/>
  <c r="AE1096" i="25"/>
  <c r="AF1096" i="25"/>
  <c r="AI1096" i="25"/>
  <c r="AJ1096" i="25"/>
  <c r="AM1096" i="25"/>
  <c r="AN1096" i="25"/>
  <c r="AQ1096" i="25"/>
  <c r="AR1096" i="25"/>
  <c r="AU1096" i="25"/>
  <c r="AV1096" i="25"/>
  <c r="AY1096" i="25"/>
  <c r="AZ1096" i="25"/>
  <c r="BC1096" i="25"/>
  <c r="BD1096" i="25"/>
  <c r="S1097" i="25"/>
  <c r="T1097" i="25"/>
  <c r="W1097" i="25"/>
  <c r="X1097" i="25"/>
  <c r="AA1097" i="25"/>
  <c r="AB1097" i="25"/>
  <c r="AE1097" i="25"/>
  <c r="AF1097" i="25"/>
  <c r="AI1097" i="25"/>
  <c r="AJ1097" i="25"/>
  <c r="AM1097" i="25"/>
  <c r="AN1097" i="25"/>
  <c r="AQ1097" i="25"/>
  <c r="AR1097" i="25"/>
  <c r="AU1097" i="25"/>
  <c r="AV1097" i="25"/>
  <c r="AY1097" i="25"/>
  <c r="AZ1097" i="25"/>
  <c r="BC1097" i="25"/>
  <c r="BD1097" i="25"/>
  <c r="S1098" i="25"/>
  <c r="T1098" i="25"/>
  <c r="W1098" i="25"/>
  <c r="X1098" i="25"/>
  <c r="AA1098" i="25"/>
  <c r="AB1098" i="25"/>
  <c r="AE1098" i="25"/>
  <c r="AF1098" i="25"/>
  <c r="AI1098" i="25"/>
  <c r="AJ1098" i="25"/>
  <c r="AM1098" i="25"/>
  <c r="AN1098" i="25"/>
  <c r="AQ1098" i="25"/>
  <c r="AR1098" i="25"/>
  <c r="AU1098" i="25"/>
  <c r="AV1098" i="25"/>
  <c r="AY1098" i="25"/>
  <c r="AZ1098" i="25"/>
  <c r="BC1098" i="25"/>
  <c r="BD1098" i="25"/>
  <c r="S1099" i="25"/>
  <c r="T1099" i="25"/>
  <c r="W1099" i="25"/>
  <c r="X1099" i="25"/>
  <c r="AA1099" i="25"/>
  <c r="AB1099" i="25"/>
  <c r="AE1099" i="25"/>
  <c r="AF1099" i="25"/>
  <c r="AI1099" i="25"/>
  <c r="AJ1099" i="25"/>
  <c r="AM1099" i="25"/>
  <c r="AN1099" i="25"/>
  <c r="AQ1099" i="25"/>
  <c r="AR1099" i="25"/>
  <c r="AU1099" i="25"/>
  <c r="AV1099" i="25"/>
  <c r="AY1099" i="25"/>
  <c r="AZ1099" i="25"/>
  <c r="BC1099" i="25"/>
  <c r="BD1099" i="25"/>
  <c r="S1100" i="25"/>
  <c r="T1100" i="25"/>
  <c r="W1100" i="25"/>
  <c r="X1100" i="25"/>
  <c r="AA1100" i="25"/>
  <c r="AB1100" i="25"/>
  <c r="AE1100" i="25"/>
  <c r="AF1100" i="25"/>
  <c r="AI1100" i="25"/>
  <c r="AJ1100" i="25"/>
  <c r="AM1100" i="25"/>
  <c r="AN1100" i="25"/>
  <c r="AQ1100" i="25"/>
  <c r="AR1100" i="25"/>
  <c r="AU1100" i="25"/>
  <c r="AV1100" i="25"/>
  <c r="AY1100" i="25"/>
  <c r="AZ1100" i="25"/>
  <c r="BC1100" i="25"/>
  <c r="BD1100" i="25"/>
  <c r="S1101" i="25"/>
  <c r="T1101" i="25"/>
  <c r="W1101" i="25"/>
  <c r="X1101" i="25"/>
  <c r="AA1101" i="25"/>
  <c r="AB1101" i="25"/>
  <c r="AE1101" i="25"/>
  <c r="AF1101" i="25"/>
  <c r="AI1101" i="25"/>
  <c r="AJ1101" i="25"/>
  <c r="AM1101" i="25"/>
  <c r="AN1101" i="25"/>
  <c r="AQ1101" i="25"/>
  <c r="AR1101" i="25"/>
  <c r="AU1101" i="25"/>
  <c r="AV1101" i="25"/>
  <c r="AY1101" i="25"/>
  <c r="AZ1101" i="25"/>
  <c r="BC1101" i="25"/>
  <c r="BD1101" i="25"/>
  <c r="S1102" i="25"/>
  <c r="T1102" i="25"/>
  <c r="W1102" i="25"/>
  <c r="X1102" i="25"/>
  <c r="AA1102" i="25"/>
  <c r="AB1102" i="25"/>
  <c r="AE1102" i="25"/>
  <c r="AF1102" i="25"/>
  <c r="AI1102" i="25"/>
  <c r="AJ1102" i="25"/>
  <c r="AM1102" i="25"/>
  <c r="AN1102" i="25"/>
  <c r="AQ1102" i="25"/>
  <c r="AR1102" i="25"/>
  <c r="AU1102" i="25"/>
  <c r="AV1102" i="25"/>
  <c r="AY1102" i="25"/>
  <c r="AZ1102" i="25"/>
  <c r="BC1102" i="25"/>
  <c r="BD1102" i="25"/>
  <c r="S1103" i="25"/>
  <c r="T1103" i="25"/>
  <c r="W1103" i="25"/>
  <c r="X1103" i="25"/>
  <c r="AA1103" i="25"/>
  <c r="AB1103" i="25"/>
  <c r="AE1103" i="25"/>
  <c r="AF1103" i="25"/>
  <c r="AI1103" i="25"/>
  <c r="AJ1103" i="25"/>
  <c r="AM1103" i="25"/>
  <c r="AN1103" i="25"/>
  <c r="AQ1103" i="25"/>
  <c r="AR1103" i="25"/>
  <c r="AU1103" i="25"/>
  <c r="AV1103" i="25"/>
  <c r="AY1103" i="25"/>
  <c r="AZ1103" i="25"/>
  <c r="BC1103" i="25"/>
  <c r="BD1103" i="25"/>
  <c r="S1104" i="25"/>
  <c r="T1104" i="25"/>
  <c r="W1104" i="25"/>
  <c r="X1104" i="25"/>
  <c r="AA1104" i="25"/>
  <c r="AB1104" i="25"/>
  <c r="AE1104" i="25"/>
  <c r="AF1104" i="25"/>
  <c r="AI1104" i="25"/>
  <c r="AJ1104" i="25"/>
  <c r="AM1104" i="25"/>
  <c r="AN1104" i="25"/>
  <c r="AQ1104" i="25"/>
  <c r="AR1104" i="25"/>
  <c r="AU1104" i="25"/>
  <c r="AV1104" i="25"/>
  <c r="AY1104" i="25"/>
  <c r="AZ1104" i="25"/>
  <c r="BC1104" i="25"/>
  <c r="BD1104" i="25"/>
  <c r="S1105" i="25"/>
  <c r="T1105" i="25"/>
  <c r="W1105" i="25"/>
  <c r="X1105" i="25"/>
  <c r="AA1105" i="25"/>
  <c r="AB1105" i="25"/>
  <c r="AE1105" i="25"/>
  <c r="AF1105" i="25"/>
  <c r="AI1105" i="25"/>
  <c r="AJ1105" i="25"/>
  <c r="AM1105" i="25"/>
  <c r="AN1105" i="25"/>
  <c r="AQ1105" i="25"/>
  <c r="AR1105" i="25"/>
  <c r="AU1105" i="25"/>
  <c r="AV1105" i="25"/>
  <c r="AY1105" i="25"/>
  <c r="AZ1105" i="25"/>
  <c r="BC1105" i="25"/>
  <c r="BD1105" i="25"/>
  <c r="S1106" i="25"/>
  <c r="T1106" i="25"/>
  <c r="W1106" i="25"/>
  <c r="X1106" i="25"/>
  <c r="AA1106" i="25"/>
  <c r="AB1106" i="25"/>
  <c r="AE1106" i="25"/>
  <c r="AF1106" i="25"/>
  <c r="AI1106" i="25"/>
  <c r="AJ1106" i="25"/>
  <c r="AM1106" i="25"/>
  <c r="AN1106" i="25"/>
  <c r="AQ1106" i="25"/>
  <c r="AR1106" i="25"/>
  <c r="AU1106" i="25"/>
  <c r="AV1106" i="25"/>
  <c r="AY1106" i="25"/>
  <c r="AZ1106" i="25"/>
  <c r="BC1106" i="25"/>
  <c r="BD1106" i="25"/>
  <c r="S1107" i="25"/>
  <c r="T1107" i="25"/>
  <c r="W1107" i="25"/>
  <c r="X1107" i="25"/>
  <c r="AA1107" i="25"/>
  <c r="AB1107" i="25"/>
  <c r="AE1107" i="25"/>
  <c r="AF1107" i="25"/>
  <c r="AI1107" i="25"/>
  <c r="AJ1107" i="25"/>
  <c r="AM1107" i="25"/>
  <c r="AN1107" i="25"/>
  <c r="AQ1107" i="25"/>
  <c r="AR1107" i="25"/>
  <c r="AU1107" i="25"/>
  <c r="AV1107" i="25"/>
  <c r="AY1107" i="25"/>
  <c r="AZ1107" i="25"/>
  <c r="BC1107" i="25"/>
  <c r="BD1107" i="25"/>
  <c r="S1108" i="25"/>
  <c r="T1108" i="25"/>
  <c r="W1108" i="25"/>
  <c r="X1108" i="25"/>
  <c r="AA1108" i="25"/>
  <c r="AB1108" i="25"/>
  <c r="AE1108" i="25"/>
  <c r="AF1108" i="25"/>
  <c r="AI1108" i="25"/>
  <c r="AJ1108" i="25"/>
  <c r="AM1108" i="25"/>
  <c r="AN1108" i="25"/>
  <c r="AQ1108" i="25"/>
  <c r="AR1108" i="25"/>
  <c r="AU1108" i="25"/>
  <c r="AV1108" i="25"/>
  <c r="AY1108" i="25"/>
  <c r="AZ1108" i="25"/>
  <c r="BC1108" i="25"/>
  <c r="BD1108" i="25"/>
  <c r="S1109" i="25"/>
  <c r="T1109" i="25"/>
  <c r="W1109" i="25"/>
  <c r="X1109" i="25"/>
  <c r="AA1109" i="25"/>
  <c r="AB1109" i="25"/>
  <c r="AE1109" i="25"/>
  <c r="AF1109" i="25"/>
  <c r="AI1109" i="25"/>
  <c r="AJ1109" i="25"/>
  <c r="AM1109" i="25"/>
  <c r="AN1109" i="25"/>
  <c r="AQ1109" i="25"/>
  <c r="AR1109" i="25"/>
  <c r="AU1109" i="25"/>
  <c r="AV1109" i="25"/>
  <c r="AY1109" i="25"/>
  <c r="AZ1109" i="25"/>
  <c r="BC1109" i="25"/>
  <c r="BD1109" i="25"/>
  <c r="S1110" i="25"/>
  <c r="T1110" i="25"/>
  <c r="W1110" i="25"/>
  <c r="X1110" i="25"/>
  <c r="AA1110" i="25"/>
  <c r="AB1110" i="25"/>
  <c r="AE1110" i="25"/>
  <c r="AF1110" i="25"/>
  <c r="AI1110" i="25"/>
  <c r="AJ1110" i="25"/>
  <c r="AM1110" i="25"/>
  <c r="AN1110" i="25"/>
  <c r="AQ1110" i="25"/>
  <c r="AR1110" i="25"/>
  <c r="AU1110" i="25"/>
  <c r="AV1110" i="25"/>
  <c r="AY1110" i="25"/>
  <c r="AZ1110" i="25"/>
  <c r="BC1110" i="25"/>
  <c r="BD1110" i="25"/>
  <c r="S1111" i="25"/>
  <c r="T1111" i="25"/>
  <c r="W1111" i="25"/>
  <c r="X1111" i="25"/>
  <c r="AA1111" i="25"/>
  <c r="AB1111" i="25"/>
  <c r="AE1111" i="25"/>
  <c r="AF1111" i="25"/>
  <c r="AI1111" i="25"/>
  <c r="AJ1111" i="25"/>
  <c r="AM1111" i="25"/>
  <c r="AN1111" i="25"/>
  <c r="AQ1111" i="25"/>
  <c r="AR1111" i="25"/>
  <c r="AU1111" i="25"/>
  <c r="AV1111" i="25"/>
  <c r="AY1111" i="25"/>
  <c r="AZ1111" i="25"/>
  <c r="BC1111" i="25"/>
  <c r="BD1111" i="25"/>
  <c r="S1112" i="25"/>
  <c r="T1112" i="25"/>
  <c r="W1112" i="25"/>
  <c r="X1112" i="25"/>
  <c r="AA1112" i="25"/>
  <c r="AB1112" i="25"/>
  <c r="AE1112" i="25"/>
  <c r="AF1112" i="25"/>
  <c r="AI1112" i="25"/>
  <c r="AJ1112" i="25"/>
  <c r="AM1112" i="25"/>
  <c r="AN1112" i="25"/>
  <c r="AQ1112" i="25"/>
  <c r="AR1112" i="25"/>
  <c r="AU1112" i="25"/>
  <c r="AV1112" i="25"/>
  <c r="AY1112" i="25"/>
  <c r="AZ1112" i="25"/>
  <c r="BC1112" i="25"/>
  <c r="BD1112" i="25"/>
  <c r="S1113" i="25"/>
  <c r="T1113" i="25"/>
  <c r="W1113" i="25"/>
  <c r="X1113" i="25"/>
  <c r="AA1113" i="25"/>
  <c r="AB1113" i="25"/>
  <c r="AE1113" i="25"/>
  <c r="AF1113" i="25"/>
  <c r="AI1113" i="25"/>
  <c r="AJ1113" i="25"/>
  <c r="AM1113" i="25"/>
  <c r="AN1113" i="25"/>
  <c r="AQ1113" i="25"/>
  <c r="AR1113" i="25"/>
  <c r="AU1113" i="25"/>
  <c r="AV1113" i="25"/>
  <c r="AY1113" i="25"/>
  <c r="AZ1113" i="25"/>
  <c r="BC1113" i="25"/>
  <c r="BD1113" i="25"/>
  <c r="S1114" i="25"/>
  <c r="T1114" i="25"/>
  <c r="W1114" i="25"/>
  <c r="X1114" i="25"/>
  <c r="AA1114" i="25"/>
  <c r="AB1114" i="25"/>
  <c r="AE1114" i="25"/>
  <c r="AF1114" i="25"/>
  <c r="AI1114" i="25"/>
  <c r="AJ1114" i="25"/>
  <c r="AM1114" i="25"/>
  <c r="AN1114" i="25"/>
  <c r="AQ1114" i="25"/>
  <c r="AR1114" i="25"/>
  <c r="AU1114" i="25"/>
  <c r="AV1114" i="25"/>
  <c r="AY1114" i="25"/>
  <c r="AZ1114" i="25"/>
  <c r="BC1114" i="25"/>
  <c r="BD1114" i="25"/>
  <c r="S1115" i="25"/>
  <c r="T1115" i="25"/>
  <c r="W1115" i="25"/>
  <c r="X1115" i="25"/>
  <c r="AA1115" i="25"/>
  <c r="AB1115" i="25"/>
  <c r="AE1115" i="25"/>
  <c r="AF1115" i="25"/>
  <c r="AI1115" i="25"/>
  <c r="AJ1115" i="25"/>
  <c r="AM1115" i="25"/>
  <c r="AN1115" i="25"/>
  <c r="AQ1115" i="25"/>
  <c r="AR1115" i="25"/>
  <c r="AU1115" i="25"/>
  <c r="AV1115" i="25"/>
  <c r="AY1115" i="25"/>
  <c r="AZ1115" i="25"/>
  <c r="BC1115" i="25"/>
  <c r="BD1115" i="25"/>
  <c r="S1116" i="25"/>
  <c r="T1116" i="25"/>
  <c r="W1116" i="25"/>
  <c r="X1116" i="25"/>
  <c r="AA1116" i="25"/>
  <c r="AB1116" i="25"/>
  <c r="AE1116" i="25"/>
  <c r="AF1116" i="25"/>
  <c r="AI1116" i="25"/>
  <c r="AJ1116" i="25"/>
  <c r="AM1116" i="25"/>
  <c r="AN1116" i="25"/>
  <c r="AQ1116" i="25"/>
  <c r="AR1116" i="25"/>
  <c r="AU1116" i="25"/>
  <c r="AV1116" i="25"/>
  <c r="AY1116" i="25"/>
  <c r="AZ1116" i="25"/>
  <c r="BC1116" i="25"/>
  <c r="BD1116" i="25"/>
  <c r="S1117" i="25"/>
  <c r="T1117" i="25"/>
  <c r="W1117" i="25"/>
  <c r="X1117" i="25"/>
  <c r="AA1117" i="25"/>
  <c r="AB1117" i="25"/>
  <c r="AE1117" i="25"/>
  <c r="AF1117" i="25"/>
  <c r="AI1117" i="25"/>
  <c r="AJ1117" i="25"/>
  <c r="AM1117" i="25"/>
  <c r="AN1117" i="25"/>
  <c r="AQ1117" i="25"/>
  <c r="AR1117" i="25"/>
  <c r="AU1117" i="25"/>
  <c r="AV1117" i="25"/>
  <c r="AY1117" i="25"/>
  <c r="AZ1117" i="25"/>
  <c r="BC1117" i="25"/>
  <c r="BD1117" i="25"/>
  <c r="S1118" i="25"/>
  <c r="T1118" i="25"/>
  <c r="W1118" i="25"/>
  <c r="X1118" i="25"/>
  <c r="AA1118" i="25"/>
  <c r="AB1118" i="25"/>
  <c r="AE1118" i="25"/>
  <c r="AF1118" i="25"/>
  <c r="AI1118" i="25"/>
  <c r="AJ1118" i="25"/>
  <c r="AM1118" i="25"/>
  <c r="AN1118" i="25"/>
  <c r="AQ1118" i="25"/>
  <c r="AR1118" i="25"/>
  <c r="AU1118" i="25"/>
  <c r="AV1118" i="25"/>
  <c r="AY1118" i="25"/>
  <c r="AZ1118" i="25"/>
  <c r="BC1118" i="25"/>
  <c r="BD1118" i="25"/>
  <c r="S1119" i="25"/>
  <c r="T1119" i="25"/>
  <c r="W1119" i="25"/>
  <c r="X1119" i="25"/>
  <c r="AA1119" i="25"/>
  <c r="AB1119" i="25"/>
  <c r="AE1119" i="25"/>
  <c r="AF1119" i="25"/>
  <c r="AI1119" i="25"/>
  <c r="AJ1119" i="25"/>
  <c r="AM1119" i="25"/>
  <c r="AN1119" i="25"/>
  <c r="AQ1119" i="25"/>
  <c r="AR1119" i="25"/>
  <c r="AU1119" i="25"/>
  <c r="AV1119" i="25"/>
  <c r="AY1119" i="25"/>
  <c r="AZ1119" i="25"/>
  <c r="BC1119" i="25"/>
  <c r="BD1119" i="25"/>
  <c r="S1120" i="25"/>
  <c r="T1120" i="25"/>
  <c r="W1120" i="25"/>
  <c r="X1120" i="25"/>
  <c r="AA1120" i="25"/>
  <c r="AB1120" i="25"/>
  <c r="AE1120" i="25"/>
  <c r="AF1120" i="25"/>
  <c r="AI1120" i="25"/>
  <c r="AJ1120" i="25"/>
  <c r="AM1120" i="25"/>
  <c r="AN1120" i="25"/>
  <c r="AQ1120" i="25"/>
  <c r="AR1120" i="25"/>
  <c r="AU1120" i="25"/>
  <c r="AV1120" i="25"/>
  <c r="AY1120" i="25"/>
  <c r="AZ1120" i="25"/>
  <c r="BC1120" i="25"/>
  <c r="BD1120" i="25"/>
  <c r="S1121" i="25"/>
  <c r="T1121" i="25"/>
  <c r="W1121" i="25"/>
  <c r="X1121" i="25"/>
  <c r="AA1121" i="25"/>
  <c r="AB1121" i="25"/>
  <c r="AE1121" i="25"/>
  <c r="AF1121" i="25"/>
  <c r="AI1121" i="25"/>
  <c r="AJ1121" i="25"/>
  <c r="AM1121" i="25"/>
  <c r="AN1121" i="25"/>
  <c r="AQ1121" i="25"/>
  <c r="AR1121" i="25"/>
  <c r="AU1121" i="25"/>
  <c r="AV1121" i="25"/>
  <c r="AY1121" i="25"/>
  <c r="AZ1121" i="25"/>
  <c r="BC1121" i="25"/>
  <c r="BD1121" i="25"/>
  <c r="S1122" i="25"/>
  <c r="T1122" i="25"/>
  <c r="W1122" i="25"/>
  <c r="X1122" i="25"/>
  <c r="AA1122" i="25"/>
  <c r="AB1122" i="25"/>
  <c r="AE1122" i="25"/>
  <c r="AF1122" i="25"/>
  <c r="AI1122" i="25"/>
  <c r="AJ1122" i="25"/>
  <c r="AM1122" i="25"/>
  <c r="AN1122" i="25"/>
  <c r="AQ1122" i="25"/>
  <c r="AR1122" i="25"/>
  <c r="AU1122" i="25"/>
  <c r="AV1122" i="25"/>
  <c r="AY1122" i="25"/>
  <c r="AZ1122" i="25"/>
  <c r="BC1122" i="25"/>
  <c r="BD1122" i="25"/>
  <c r="S1123" i="25"/>
  <c r="T1123" i="25"/>
  <c r="W1123" i="25"/>
  <c r="X1123" i="25"/>
  <c r="AA1123" i="25"/>
  <c r="AB1123" i="25"/>
  <c r="AE1123" i="25"/>
  <c r="AF1123" i="25"/>
  <c r="AI1123" i="25"/>
  <c r="AJ1123" i="25"/>
  <c r="AM1123" i="25"/>
  <c r="AN1123" i="25"/>
  <c r="AQ1123" i="25"/>
  <c r="AR1123" i="25"/>
  <c r="AU1123" i="25"/>
  <c r="AV1123" i="25"/>
  <c r="AY1123" i="25"/>
  <c r="AZ1123" i="25"/>
  <c r="BC1123" i="25"/>
  <c r="BD1123" i="25"/>
  <c r="S1124" i="25"/>
  <c r="T1124" i="25"/>
  <c r="W1124" i="25"/>
  <c r="X1124" i="25"/>
  <c r="AA1124" i="25"/>
  <c r="AB1124" i="25"/>
  <c r="AE1124" i="25"/>
  <c r="AF1124" i="25"/>
  <c r="AI1124" i="25"/>
  <c r="AJ1124" i="25"/>
  <c r="AM1124" i="25"/>
  <c r="AN1124" i="25"/>
  <c r="AQ1124" i="25"/>
  <c r="AR1124" i="25"/>
  <c r="AU1124" i="25"/>
  <c r="AV1124" i="25"/>
  <c r="AY1124" i="25"/>
  <c r="AZ1124" i="25"/>
  <c r="BC1124" i="25"/>
  <c r="BD1124" i="25"/>
  <c r="S1125" i="25"/>
  <c r="T1125" i="25"/>
  <c r="W1125" i="25"/>
  <c r="X1125" i="25"/>
  <c r="AA1125" i="25"/>
  <c r="AB1125" i="25"/>
  <c r="AE1125" i="25"/>
  <c r="AF1125" i="25"/>
  <c r="AI1125" i="25"/>
  <c r="AJ1125" i="25"/>
  <c r="AM1125" i="25"/>
  <c r="AN1125" i="25"/>
  <c r="AQ1125" i="25"/>
  <c r="AR1125" i="25"/>
  <c r="AU1125" i="25"/>
  <c r="AV1125" i="25"/>
  <c r="AY1125" i="25"/>
  <c r="AZ1125" i="25"/>
  <c r="BC1125" i="25"/>
  <c r="BD1125" i="25"/>
  <c r="S1126" i="25"/>
  <c r="T1126" i="25"/>
  <c r="W1126" i="25"/>
  <c r="X1126" i="25"/>
  <c r="AA1126" i="25"/>
  <c r="AB1126" i="25"/>
  <c r="AE1126" i="25"/>
  <c r="AF1126" i="25"/>
  <c r="AI1126" i="25"/>
  <c r="AJ1126" i="25"/>
  <c r="AM1126" i="25"/>
  <c r="AN1126" i="25"/>
  <c r="AQ1126" i="25"/>
  <c r="AR1126" i="25"/>
  <c r="AU1126" i="25"/>
  <c r="AV1126" i="25"/>
  <c r="AY1126" i="25"/>
  <c r="AZ1126" i="25"/>
  <c r="BC1126" i="25"/>
  <c r="BD1126" i="25"/>
  <c r="S1127" i="25"/>
  <c r="T1127" i="25"/>
  <c r="W1127" i="25"/>
  <c r="X1127" i="25"/>
  <c r="AA1127" i="25"/>
  <c r="AB1127" i="25"/>
  <c r="AE1127" i="25"/>
  <c r="AF1127" i="25"/>
  <c r="AI1127" i="25"/>
  <c r="AJ1127" i="25"/>
  <c r="AM1127" i="25"/>
  <c r="AN1127" i="25"/>
  <c r="AQ1127" i="25"/>
  <c r="AR1127" i="25"/>
  <c r="AU1127" i="25"/>
  <c r="AV1127" i="25"/>
  <c r="AY1127" i="25"/>
  <c r="AZ1127" i="25"/>
  <c r="BC1127" i="25"/>
  <c r="BD1127" i="25"/>
  <c r="S1128" i="25"/>
  <c r="T1128" i="25"/>
  <c r="W1128" i="25"/>
  <c r="X1128" i="25"/>
  <c r="AA1128" i="25"/>
  <c r="AB1128" i="25"/>
  <c r="AE1128" i="25"/>
  <c r="AF1128" i="25"/>
  <c r="AI1128" i="25"/>
  <c r="AJ1128" i="25"/>
  <c r="AM1128" i="25"/>
  <c r="AN1128" i="25"/>
  <c r="AQ1128" i="25"/>
  <c r="AR1128" i="25"/>
  <c r="AU1128" i="25"/>
  <c r="AV1128" i="25"/>
  <c r="AY1128" i="25"/>
  <c r="AZ1128" i="25"/>
  <c r="BC1128" i="25"/>
  <c r="BD1128" i="25"/>
  <c r="S1129" i="25"/>
  <c r="T1129" i="25"/>
  <c r="W1129" i="25"/>
  <c r="X1129" i="25"/>
  <c r="AA1129" i="25"/>
  <c r="AB1129" i="25"/>
  <c r="AE1129" i="25"/>
  <c r="AF1129" i="25"/>
  <c r="AI1129" i="25"/>
  <c r="AJ1129" i="25"/>
  <c r="AM1129" i="25"/>
  <c r="AN1129" i="25"/>
  <c r="AQ1129" i="25"/>
  <c r="AR1129" i="25"/>
  <c r="AU1129" i="25"/>
  <c r="AV1129" i="25"/>
  <c r="AY1129" i="25"/>
  <c r="AZ1129" i="25"/>
  <c r="BC1129" i="25"/>
  <c r="BD1129" i="25"/>
  <c r="S1130" i="25"/>
  <c r="T1130" i="25"/>
  <c r="W1130" i="25"/>
  <c r="X1130" i="25"/>
  <c r="AA1130" i="25"/>
  <c r="AB1130" i="25"/>
  <c r="AE1130" i="25"/>
  <c r="AF1130" i="25"/>
  <c r="AI1130" i="25"/>
  <c r="AJ1130" i="25"/>
  <c r="AM1130" i="25"/>
  <c r="AN1130" i="25"/>
  <c r="AQ1130" i="25"/>
  <c r="AR1130" i="25"/>
  <c r="AU1130" i="25"/>
  <c r="AV1130" i="25"/>
  <c r="AY1130" i="25"/>
  <c r="AZ1130" i="25"/>
  <c r="BC1130" i="25"/>
  <c r="BD1130" i="25"/>
  <c r="S1131" i="25"/>
  <c r="T1131" i="25"/>
  <c r="W1131" i="25"/>
  <c r="X1131" i="25"/>
  <c r="AA1131" i="25"/>
  <c r="AB1131" i="25"/>
  <c r="AE1131" i="25"/>
  <c r="AF1131" i="25"/>
  <c r="AI1131" i="25"/>
  <c r="AJ1131" i="25"/>
  <c r="AM1131" i="25"/>
  <c r="AN1131" i="25"/>
  <c r="AQ1131" i="25"/>
  <c r="AR1131" i="25"/>
  <c r="AU1131" i="25"/>
  <c r="AV1131" i="25"/>
  <c r="AY1131" i="25"/>
  <c r="AZ1131" i="25"/>
  <c r="BC1131" i="25"/>
  <c r="BD1131" i="25"/>
  <c r="S1132" i="25"/>
  <c r="T1132" i="25"/>
  <c r="W1132" i="25"/>
  <c r="X1132" i="25"/>
  <c r="AA1132" i="25"/>
  <c r="AB1132" i="25"/>
  <c r="AE1132" i="25"/>
  <c r="AF1132" i="25"/>
  <c r="AI1132" i="25"/>
  <c r="AJ1132" i="25"/>
  <c r="AM1132" i="25"/>
  <c r="AN1132" i="25"/>
  <c r="AQ1132" i="25"/>
  <c r="AR1132" i="25"/>
  <c r="AU1132" i="25"/>
  <c r="AV1132" i="25"/>
  <c r="AY1132" i="25"/>
  <c r="AZ1132" i="25"/>
  <c r="BC1132" i="25"/>
  <c r="BD1132" i="25"/>
  <c r="S1133" i="25"/>
  <c r="T1133" i="25"/>
  <c r="W1133" i="25"/>
  <c r="X1133" i="25"/>
  <c r="AA1133" i="25"/>
  <c r="AB1133" i="25"/>
  <c r="AE1133" i="25"/>
  <c r="AF1133" i="25"/>
  <c r="AI1133" i="25"/>
  <c r="AJ1133" i="25"/>
  <c r="AM1133" i="25"/>
  <c r="AN1133" i="25"/>
  <c r="AQ1133" i="25"/>
  <c r="AR1133" i="25"/>
  <c r="AU1133" i="25"/>
  <c r="AV1133" i="25"/>
  <c r="AY1133" i="25"/>
  <c r="AZ1133" i="25"/>
  <c r="BC1133" i="25"/>
  <c r="BD1133" i="25"/>
  <c r="S1134" i="25"/>
  <c r="T1134" i="25"/>
  <c r="W1134" i="25"/>
  <c r="X1134" i="25"/>
  <c r="AA1134" i="25"/>
  <c r="AB1134" i="25"/>
  <c r="AE1134" i="25"/>
  <c r="AF1134" i="25"/>
  <c r="AI1134" i="25"/>
  <c r="AJ1134" i="25"/>
  <c r="AM1134" i="25"/>
  <c r="AN1134" i="25"/>
  <c r="AQ1134" i="25"/>
  <c r="AR1134" i="25"/>
  <c r="AU1134" i="25"/>
  <c r="AV1134" i="25"/>
  <c r="AY1134" i="25"/>
  <c r="AZ1134" i="25"/>
  <c r="BC1134" i="25"/>
  <c r="BD1134" i="25"/>
  <c r="S1135" i="25"/>
  <c r="T1135" i="25"/>
  <c r="W1135" i="25"/>
  <c r="X1135" i="25"/>
  <c r="AA1135" i="25"/>
  <c r="AB1135" i="25"/>
  <c r="AE1135" i="25"/>
  <c r="AF1135" i="25"/>
  <c r="AI1135" i="25"/>
  <c r="AJ1135" i="25"/>
  <c r="AM1135" i="25"/>
  <c r="AN1135" i="25"/>
  <c r="AQ1135" i="25"/>
  <c r="AR1135" i="25"/>
  <c r="AU1135" i="25"/>
  <c r="AV1135" i="25"/>
  <c r="AY1135" i="25"/>
  <c r="AZ1135" i="25"/>
  <c r="BC1135" i="25"/>
  <c r="BD1135" i="25"/>
  <c r="S1136" i="25"/>
  <c r="T1136" i="25"/>
  <c r="W1136" i="25"/>
  <c r="X1136" i="25"/>
  <c r="AA1136" i="25"/>
  <c r="AB1136" i="25"/>
  <c r="AE1136" i="25"/>
  <c r="AF1136" i="25"/>
  <c r="AI1136" i="25"/>
  <c r="AJ1136" i="25"/>
  <c r="AM1136" i="25"/>
  <c r="AN1136" i="25"/>
  <c r="AQ1136" i="25"/>
  <c r="AR1136" i="25"/>
  <c r="AU1136" i="25"/>
  <c r="AV1136" i="25"/>
  <c r="AY1136" i="25"/>
  <c r="AZ1136" i="25"/>
  <c r="BC1136" i="25"/>
  <c r="BD1136" i="25"/>
  <c r="S1137" i="25"/>
  <c r="T1137" i="25"/>
  <c r="W1137" i="25"/>
  <c r="X1137" i="25"/>
  <c r="AA1137" i="25"/>
  <c r="AB1137" i="25"/>
  <c r="AE1137" i="25"/>
  <c r="AF1137" i="25"/>
  <c r="AI1137" i="25"/>
  <c r="AJ1137" i="25"/>
  <c r="AM1137" i="25"/>
  <c r="AN1137" i="25"/>
  <c r="AQ1137" i="25"/>
  <c r="AR1137" i="25"/>
  <c r="AU1137" i="25"/>
  <c r="AV1137" i="25"/>
  <c r="AY1137" i="25"/>
  <c r="AZ1137" i="25"/>
  <c r="BC1137" i="25"/>
  <c r="BD1137" i="25"/>
  <c r="S1138" i="25"/>
  <c r="T1138" i="25"/>
  <c r="W1138" i="25"/>
  <c r="X1138" i="25"/>
  <c r="AA1138" i="25"/>
  <c r="AB1138" i="25"/>
  <c r="AE1138" i="25"/>
  <c r="AF1138" i="25"/>
  <c r="AI1138" i="25"/>
  <c r="AJ1138" i="25"/>
  <c r="AM1138" i="25"/>
  <c r="AN1138" i="25"/>
  <c r="AQ1138" i="25"/>
  <c r="AR1138" i="25"/>
  <c r="AU1138" i="25"/>
  <c r="AV1138" i="25"/>
  <c r="AY1138" i="25"/>
  <c r="AZ1138" i="25"/>
  <c r="BC1138" i="25"/>
  <c r="BD1138" i="25"/>
  <c r="S1139" i="25"/>
  <c r="T1139" i="25"/>
  <c r="W1139" i="25"/>
  <c r="X1139" i="25"/>
  <c r="AA1139" i="25"/>
  <c r="AB1139" i="25"/>
  <c r="AE1139" i="25"/>
  <c r="AF1139" i="25"/>
  <c r="AI1139" i="25"/>
  <c r="AJ1139" i="25"/>
  <c r="AM1139" i="25"/>
  <c r="AN1139" i="25"/>
  <c r="AQ1139" i="25"/>
  <c r="AR1139" i="25"/>
  <c r="AU1139" i="25"/>
  <c r="AV1139" i="25"/>
  <c r="AY1139" i="25"/>
  <c r="AZ1139" i="25"/>
  <c r="BC1139" i="25"/>
  <c r="BD1139" i="25"/>
  <c r="S1140" i="25"/>
  <c r="T1140" i="25"/>
  <c r="W1140" i="25"/>
  <c r="X1140" i="25"/>
  <c r="AA1140" i="25"/>
  <c r="AB1140" i="25"/>
  <c r="AE1140" i="25"/>
  <c r="AF1140" i="25"/>
  <c r="AI1140" i="25"/>
  <c r="AJ1140" i="25"/>
  <c r="AM1140" i="25"/>
  <c r="AN1140" i="25"/>
  <c r="AQ1140" i="25"/>
  <c r="AR1140" i="25"/>
  <c r="AU1140" i="25"/>
  <c r="AV1140" i="25"/>
  <c r="AY1140" i="25"/>
  <c r="AZ1140" i="25"/>
  <c r="BC1140" i="25"/>
  <c r="BD1140" i="25"/>
  <c r="S1141" i="25"/>
  <c r="T1141" i="25"/>
  <c r="W1141" i="25"/>
  <c r="X1141" i="25"/>
  <c r="AA1141" i="25"/>
  <c r="AB1141" i="25"/>
  <c r="AE1141" i="25"/>
  <c r="AF1141" i="25"/>
  <c r="AI1141" i="25"/>
  <c r="AJ1141" i="25"/>
  <c r="AM1141" i="25"/>
  <c r="AN1141" i="25"/>
  <c r="AQ1141" i="25"/>
  <c r="AR1141" i="25"/>
  <c r="AU1141" i="25"/>
  <c r="AV1141" i="25"/>
  <c r="AY1141" i="25"/>
  <c r="AZ1141" i="25"/>
  <c r="BC1141" i="25"/>
  <c r="BD1141" i="25"/>
  <c r="S1142" i="25"/>
  <c r="T1142" i="25"/>
  <c r="W1142" i="25"/>
  <c r="X1142" i="25"/>
  <c r="AA1142" i="25"/>
  <c r="AB1142" i="25"/>
  <c r="AE1142" i="25"/>
  <c r="AF1142" i="25"/>
  <c r="AI1142" i="25"/>
  <c r="AJ1142" i="25"/>
  <c r="AM1142" i="25"/>
  <c r="AN1142" i="25"/>
  <c r="AQ1142" i="25"/>
  <c r="AR1142" i="25"/>
  <c r="AU1142" i="25"/>
  <c r="AV1142" i="25"/>
  <c r="AY1142" i="25"/>
  <c r="AZ1142" i="25"/>
  <c r="BC1142" i="25"/>
  <c r="BD1142" i="25"/>
  <c r="S1143" i="25"/>
  <c r="T1143" i="25"/>
  <c r="W1143" i="25"/>
  <c r="X1143" i="25"/>
  <c r="AA1143" i="25"/>
  <c r="AB1143" i="25"/>
  <c r="AE1143" i="25"/>
  <c r="AF1143" i="25"/>
  <c r="AI1143" i="25"/>
  <c r="AJ1143" i="25"/>
  <c r="AM1143" i="25"/>
  <c r="AN1143" i="25"/>
  <c r="AQ1143" i="25"/>
  <c r="AR1143" i="25"/>
  <c r="AU1143" i="25"/>
  <c r="AV1143" i="25"/>
  <c r="AY1143" i="25"/>
  <c r="AZ1143" i="25"/>
  <c r="BC1143" i="25"/>
  <c r="BD1143" i="25"/>
  <c r="S1144" i="25"/>
  <c r="T1144" i="25"/>
  <c r="W1144" i="25"/>
  <c r="X1144" i="25"/>
  <c r="AA1144" i="25"/>
  <c r="AB1144" i="25"/>
  <c r="AE1144" i="25"/>
  <c r="AF1144" i="25"/>
  <c r="AI1144" i="25"/>
  <c r="AJ1144" i="25"/>
  <c r="AM1144" i="25"/>
  <c r="AN1144" i="25"/>
  <c r="AQ1144" i="25"/>
  <c r="AR1144" i="25"/>
  <c r="AU1144" i="25"/>
  <c r="AV1144" i="25"/>
  <c r="AY1144" i="25"/>
  <c r="AZ1144" i="25"/>
  <c r="BC1144" i="25"/>
  <c r="BD1144" i="25"/>
  <c r="S1145" i="25"/>
  <c r="T1145" i="25"/>
  <c r="W1145" i="25"/>
  <c r="X1145" i="25"/>
  <c r="AA1145" i="25"/>
  <c r="AB1145" i="25"/>
  <c r="AE1145" i="25"/>
  <c r="AF1145" i="25"/>
  <c r="AI1145" i="25"/>
  <c r="AJ1145" i="25"/>
  <c r="AM1145" i="25"/>
  <c r="AN1145" i="25"/>
  <c r="AQ1145" i="25"/>
  <c r="AR1145" i="25"/>
  <c r="AU1145" i="25"/>
  <c r="AV1145" i="25"/>
  <c r="AY1145" i="25"/>
  <c r="AZ1145" i="25"/>
  <c r="BC1145" i="25"/>
  <c r="BD1145" i="25"/>
  <c r="S1146" i="25"/>
  <c r="T1146" i="25"/>
  <c r="W1146" i="25"/>
  <c r="X1146" i="25"/>
  <c r="AA1146" i="25"/>
  <c r="AB1146" i="25"/>
  <c r="AE1146" i="25"/>
  <c r="AF1146" i="25"/>
  <c r="AI1146" i="25"/>
  <c r="AJ1146" i="25"/>
  <c r="AM1146" i="25"/>
  <c r="AN1146" i="25"/>
  <c r="AQ1146" i="25"/>
  <c r="AR1146" i="25"/>
  <c r="AU1146" i="25"/>
  <c r="AV1146" i="25"/>
  <c r="AY1146" i="25"/>
  <c r="AZ1146" i="25"/>
  <c r="BC1146" i="25"/>
  <c r="BD1146" i="25"/>
  <c r="S1147" i="25"/>
  <c r="T1147" i="25"/>
  <c r="W1147" i="25"/>
  <c r="X1147" i="25"/>
  <c r="AA1147" i="25"/>
  <c r="AB1147" i="25"/>
  <c r="AE1147" i="25"/>
  <c r="AF1147" i="25"/>
  <c r="AI1147" i="25"/>
  <c r="AJ1147" i="25"/>
  <c r="AM1147" i="25"/>
  <c r="AN1147" i="25"/>
  <c r="AQ1147" i="25"/>
  <c r="AR1147" i="25"/>
  <c r="AU1147" i="25"/>
  <c r="AV1147" i="25"/>
  <c r="AY1147" i="25"/>
  <c r="AZ1147" i="25"/>
  <c r="BC1147" i="25"/>
  <c r="BD1147" i="25"/>
  <c r="S1148" i="25"/>
  <c r="T1148" i="25"/>
  <c r="W1148" i="25"/>
  <c r="X1148" i="25"/>
  <c r="AA1148" i="25"/>
  <c r="AB1148" i="25"/>
  <c r="AE1148" i="25"/>
  <c r="AF1148" i="25"/>
  <c r="AI1148" i="25"/>
  <c r="AJ1148" i="25"/>
  <c r="AM1148" i="25"/>
  <c r="AN1148" i="25"/>
  <c r="AQ1148" i="25"/>
  <c r="AR1148" i="25"/>
  <c r="AU1148" i="25"/>
  <c r="AV1148" i="25"/>
  <c r="AY1148" i="25"/>
  <c r="AZ1148" i="25"/>
  <c r="BC1148" i="25"/>
  <c r="BD1148" i="25"/>
  <c r="S1149" i="25"/>
  <c r="T1149" i="25"/>
  <c r="W1149" i="25"/>
  <c r="X1149" i="25"/>
  <c r="AA1149" i="25"/>
  <c r="AB1149" i="25"/>
  <c r="AE1149" i="25"/>
  <c r="AF1149" i="25"/>
  <c r="AI1149" i="25"/>
  <c r="AJ1149" i="25"/>
  <c r="AM1149" i="25"/>
  <c r="AN1149" i="25"/>
  <c r="AQ1149" i="25"/>
  <c r="AR1149" i="25"/>
  <c r="AU1149" i="25"/>
  <c r="AV1149" i="25"/>
  <c r="AY1149" i="25"/>
  <c r="AZ1149" i="25"/>
  <c r="BC1149" i="25"/>
  <c r="BD1149" i="25"/>
  <c r="S1150" i="25"/>
  <c r="T1150" i="25"/>
  <c r="W1150" i="25"/>
  <c r="X1150" i="25"/>
  <c r="AA1150" i="25"/>
  <c r="AB1150" i="25"/>
  <c r="AE1150" i="25"/>
  <c r="AF1150" i="25"/>
  <c r="AI1150" i="25"/>
  <c r="AJ1150" i="25"/>
  <c r="AM1150" i="25"/>
  <c r="AN1150" i="25"/>
  <c r="AQ1150" i="25"/>
  <c r="AR1150" i="25"/>
  <c r="AU1150" i="25"/>
  <c r="AV1150" i="25"/>
  <c r="AY1150" i="25"/>
  <c r="AZ1150" i="25"/>
  <c r="BC1150" i="25"/>
  <c r="BD1150" i="25"/>
  <c r="S1151" i="25"/>
  <c r="T1151" i="25"/>
  <c r="W1151" i="25"/>
  <c r="X1151" i="25"/>
  <c r="AA1151" i="25"/>
  <c r="AB1151" i="25"/>
  <c r="AE1151" i="25"/>
  <c r="AF1151" i="25"/>
  <c r="AI1151" i="25"/>
  <c r="AJ1151" i="25"/>
  <c r="AM1151" i="25"/>
  <c r="AN1151" i="25"/>
  <c r="AQ1151" i="25"/>
  <c r="AR1151" i="25"/>
  <c r="AU1151" i="25"/>
  <c r="AV1151" i="25"/>
  <c r="AY1151" i="25"/>
  <c r="AZ1151" i="25"/>
  <c r="BC1151" i="25"/>
  <c r="BD1151" i="25"/>
  <c r="S1152" i="25"/>
  <c r="T1152" i="25"/>
  <c r="W1152" i="25"/>
  <c r="X1152" i="25"/>
  <c r="AA1152" i="25"/>
  <c r="AB1152" i="25"/>
  <c r="AE1152" i="25"/>
  <c r="AF1152" i="25"/>
  <c r="AI1152" i="25"/>
  <c r="AJ1152" i="25"/>
  <c r="AM1152" i="25"/>
  <c r="AN1152" i="25"/>
  <c r="AQ1152" i="25"/>
  <c r="AR1152" i="25"/>
  <c r="AU1152" i="25"/>
  <c r="AV1152" i="25"/>
  <c r="AY1152" i="25"/>
  <c r="AZ1152" i="25"/>
  <c r="BC1152" i="25"/>
  <c r="BD1152" i="25"/>
  <c r="S1153" i="25"/>
  <c r="T1153" i="25"/>
  <c r="W1153" i="25"/>
  <c r="X1153" i="25"/>
  <c r="AA1153" i="25"/>
  <c r="AB1153" i="25"/>
  <c r="AE1153" i="25"/>
  <c r="AF1153" i="25"/>
  <c r="AI1153" i="25"/>
  <c r="AJ1153" i="25"/>
  <c r="AM1153" i="25"/>
  <c r="AN1153" i="25"/>
  <c r="AQ1153" i="25"/>
  <c r="AR1153" i="25"/>
  <c r="AU1153" i="25"/>
  <c r="AV1153" i="25"/>
  <c r="AY1153" i="25"/>
  <c r="AZ1153" i="25"/>
  <c r="BC1153" i="25"/>
  <c r="BD1153" i="25"/>
  <c r="S1154" i="25"/>
  <c r="T1154" i="25"/>
  <c r="W1154" i="25"/>
  <c r="X1154" i="25"/>
  <c r="AA1154" i="25"/>
  <c r="AB1154" i="25"/>
  <c r="AE1154" i="25"/>
  <c r="AF1154" i="25"/>
  <c r="AI1154" i="25"/>
  <c r="AJ1154" i="25"/>
  <c r="AM1154" i="25"/>
  <c r="AN1154" i="25"/>
  <c r="AQ1154" i="25"/>
  <c r="AR1154" i="25"/>
  <c r="AU1154" i="25"/>
  <c r="AV1154" i="25"/>
  <c r="AY1154" i="25"/>
  <c r="AZ1154" i="25"/>
  <c r="BC1154" i="25"/>
  <c r="BD1154" i="25"/>
  <c r="S1155" i="25"/>
  <c r="T1155" i="25"/>
  <c r="W1155" i="25"/>
  <c r="X1155" i="25"/>
  <c r="AA1155" i="25"/>
  <c r="AB1155" i="25"/>
  <c r="AE1155" i="25"/>
  <c r="AF1155" i="25"/>
  <c r="AI1155" i="25"/>
  <c r="AJ1155" i="25"/>
  <c r="AM1155" i="25"/>
  <c r="AN1155" i="25"/>
  <c r="AQ1155" i="25"/>
  <c r="AR1155" i="25"/>
  <c r="AU1155" i="25"/>
  <c r="AV1155" i="25"/>
  <c r="AY1155" i="25"/>
  <c r="AZ1155" i="25"/>
  <c r="BC1155" i="25"/>
  <c r="BD1155" i="25"/>
  <c r="S1156" i="25"/>
  <c r="T1156" i="25"/>
  <c r="W1156" i="25"/>
  <c r="X1156" i="25"/>
  <c r="AA1156" i="25"/>
  <c r="AB1156" i="25"/>
  <c r="AE1156" i="25"/>
  <c r="AF1156" i="25"/>
  <c r="AI1156" i="25"/>
  <c r="AJ1156" i="25"/>
  <c r="AM1156" i="25"/>
  <c r="AN1156" i="25"/>
  <c r="AQ1156" i="25"/>
  <c r="AR1156" i="25"/>
  <c r="AU1156" i="25"/>
  <c r="AV1156" i="25"/>
  <c r="AY1156" i="25"/>
  <c r="AZ1156" i="25"/>
  <c r="BC1156" i="25"/>
  <c r="BD1156" i="25"/>
  <c r="S1157" i="25"/>
  <c r="T1157" i="25"/>
  <c r="W1157" i="25"/>
  <c r="X1157" i="25"/>
  <c r="AA1157" i="25"/>
  <c r="AB1157" i="25"/>
  <c r="AE1157" i="25"/>
  <c r="AF1157" i="25"/>
  <c r="AI1157" i="25"/>
  <c r="AJ1157" i="25"/>
  <c r="AM1157" i="25"/>
  <c r="AN1157" i="25"/>
  <c r="AQ1157" i="25"/>
  <c r="AR1157" i="25"/>
  <c r="AU1157" i="25"/>
  <c r="AV1157" i="25"/>
  <c r="AY1157" i="25"/>
  <c r="AZ1157" i="25"/>
  <c r="BC1157" i="25"/>
  <c r="BD1157" i="25"/>
  <c r="S1158" i="25"/>
  <c r="T1158" i="25"/>
  <c r="W1158" i="25"/>
  <c r="X1158" i="25"/>
  <c r="AA1158" i="25"/>
  <c r="AB1158" i="25"/>
  <c r="AE1158" i="25"/>
  <c r="AF1158" i="25"/>
  <c r="AI1158" i="25"/>
  <c r="AJ1158" i="25"/>
  <c r="AM1158" i="25"/>
  <c r="AN1158" i="25"/>
  <c r="AQ1158" i="25"/>
  <c r="AR1158" i="25"/>
  <c r="AU1158" i="25"/>
  <c r="AV1158" i="25"/>
  <c r="AY1158" i="25"/>
  <c r="AZ1158" i="25"/>
  <c r="BC1158" i="25"/>
  <c r="BD1158" i="25"/>
  <c r="S1159" i="25"/>
  <c r="T1159" i="25"/>
  <c r="W1159" i="25"/>
  <c r="X1159" i="25"/>
  <c r="AA1159" i="25"/>
  <c r="AB1159" i="25"/>
  <c r="AE1159" i="25"/>
  <c r="AF1159" i="25"/>
  <c r="AI1159" i="25"/>
  <c r="AJ1159" i="25"/>
  <c r="AM1159" i="25"/>
  <c r="AN1159" i="25"/>
  <c r="AQ1159" i="25"/>
  <c r="AR1159" i="25"/>
  <c r="AU1159" i="25"/>
  <c r="AV1159" i="25"/>
  <c r="AY1159" i="25"/>
  <c r="AZ1159" i="25"/>
  <c r="BC1159" i="25"/>
  <c r="BD1159" i="25"/>
  <c r="S1160" i="25"/>
  <c r="T1160" i="25"/>
  <c r="W1160" i="25"/>
  <c r="X1160" i="25"/>
  <c r="AA1160" i="25"/>
  <c r="AB1160" i="25"/>
  <c r="AE1160" i="25"/>
  <c r="AF1160" i="25"/>
  <c r="AI1160" i="25"/>
  <c r="AJ1160" i="25"/>
  <c r="AM1160" i="25"/>
  <c r="AN1160" i="25"/>
  <c r="AQ1160" i="25"/>
  <c r="AR1160" i="25"/>
  <c r="AU1160" i="25"/>
  <c r="AV1160" i="25"/>
  <c r="AY1160" i="25"/>
  <c r="AZ1160" i="25"/>
  <c r="BC1160" i="25"/>
  <c r="BD1160" i="25"/>
  <c r="S1161" i="25"/>
  <c r="T1161" i="25"/>
  <c r="W1161" i="25"/>
  <c r="X1161" i="25"/>
  <c r="AA1161" i="25"/>
  <c r="AB1161" i="25"/>
  <c r="AE1161" i="25"/>
  <c r="AF1161" i="25"/>
  <c r="AI1161" i="25"/>
  <c r="AJ1161" i="25"/>
  <c r="AM1161" i="25"/>
  <c r="AN1161" i="25"/>
  <c r="AQ1161" i="25"/>
  <c r="AR1161" i="25"/>
  <c r="AU1161" i="25"/>
  <c r="AV1161" i="25"/>
  <c r="AY1161" i="25"/>
  <c r="AZ1161" i="25"/>
  <c r="BC1161" i="25"/>
  <c r="BD1161" i="25"/>
  <c r="S1162" i="25"/>
  <c r="T1162" i="25"/>
  <c r="W1162" i="25"/>
  <c r="X1162" i="25"/>
  <c r="AA1162" i="25"/>
  <c r="AB1162" i="25"/>
  <c r="AE1162" i="25"/>
  <c r="AF1162" i="25"/>
  <c r="AI1162" i="25"/>
  <c r="AJ1162" i="25"/>
  <c r="AM1162" i="25"/>
  <c r="AN1162" i="25"/>
  <c r="AQ1162" i="25"/>
  <c r="AR1162" i="25"/>
  <c r="AU1162" i="25"/>
  <c r="AV1162" i="25"/>
  <c r="AY1162" i="25"/>
  <c r="AZ1162" i="25"/>
  <c r="BC1162" i="25"/>
  <c r="BD1162" i="25"/>
  <c r="S1163" i="25"/>
  <c r="T1163" i="25"/>
  <c r="W1163" i="25"/>
  <c r="X1163" i="25"/>
  <c r="AA1163" i="25"/>
  <c r="AB1163" i="25"/>
  <c r="AE1163" i="25"/>
  <c r="AF1163" i="25"/>
  <c r="AI1163" i="25"/>
  <c r="AJ1163" i="25"/>
  <c r="AM1163" i="25"/>
  <c r="AN1163" i="25"/>
  <c r="AQ1163" i="25"/>
  <c r="AR1163" i="25"/>
  <c r="AU1163" i="25"/>
  <c r="AV1163" i="25"/>
  <c r="AY1163" i="25"/>
  <c r="AZ1163" i="25"/>
  <c r="BC1163" i="25"/>
  <c r="BD1163" i="25"/>
  <c r="S1164" i="25"/>
  <c r="T1164" i="25"/>
  <c r="W1164" i="25"/>
  <c r="X1164" i="25"/>
  <c r="AA1164" i="25"/>
  <c r="AB1164" i="25"/>
  <c r="AE1164" i="25"/>
  <c r="AF1164" i="25"/>
  <c r="AI1164" i="25"/>
  <c r="AJ1164" i="25"/>
  <c r="AM1164" i="25"/>
  <c r="AN1164" i="25"/>
  <c r="AQ1164" i="25"/>
  <c r="AR1164" i="25"/>
  <c r="AU1164" i="25"/>
  <c r="AV1164" i="25"/>
  <c r="AY1164" i="25"/>
  <c r="AZ1164" i="25"/>
  <c r="BC1164" i="25"/>
  <c r="BD1164" i="25"/>
  <c r="S1165" i="25"/>
  <c r="T1165" i="25"/>
  <c r="W1165" i="25"/>
  <c r="X1165" i="25"/>
  <c r="AA1165" i="25"/>
  <c r="AB1165" i="25"/>
  <c r="AE1165" i="25"/>
  <c r="AF1165" i="25"/>
  <c r="AI1165" i="25"/>
  <c r="AJ1165" i="25"/>
  <c r="AM1165" i="25"/>
  <c r="AN1165" i="25"/>
  <c r="AQ1165" i="25"/>
  <c r="AR1165" i="25"/>
  <c r="AU1165" i="25"/>
  <c r="AV1165" i="25"/>
  <c r="AY1165" i="25"/>
  <c r="AZ1165" i="25"/>
  <c r="BC1165" i="25"/>
  <c r="BD1165" i="25"/>
  <c r="S1166" i="25"/>
  <c r="T1166" i="25"/>
  <c r="W1166" i="25"/>
  <c r="X1166" i="25"/>
  <c r="AA1166" i="25"/>
  <c r="AB1166" i="25"/>
  <c r="AE1166" i="25"/>
  <c r="AF1166" i="25"/>
  <c r="AI1166" i="25"/>
  <c r="AJ1166" i="25"/>
  <c r="AM1166" i="25"/>
  <c r="AN1166" i="25"/>
  <c r="AQ1166" i="25"/>
  <c r="AR1166" i="25"/>
  <c r="AU1166" i="25"/>
  <c r="AV1166" i="25"/>
  <c r="AY1166" i="25"/>
  <c r="AZ1166" i="25"/>
  <c r="BC1166" i="25"/>
  <c r="BD1166" i="25"/>
  <c r="S1167" i="25"/>
  <c r="T1167" i="25"/>
  <c r="W1167" i="25"/>
  <c r="X1167" i="25"/>
  <c r="AA1167" i="25"/>
  <c r="AB1167" i="25"/>
  <c r="AE1167" i="25"/>
  <c r="AF1167" i="25"/>
  <c r="AI1167" i="25"/>
  <c r="AJ1167" i="25"/>
  <c r="AM1167" i="25"/>
  <c r="AN1167" i="25"/>
  <c r="AQ1167" i="25"/>
  <c r="AR1167" i="25"/>
  <c r="AU1167" i="25"/>
  <c r="AV1167" i="25"/>
  <c r="AY1167" i="25"/>
  <c r="AZ1167" i="25"/>
  <c r="BC1167" i="25"/>
  <c r="BD1167" i="25"/>
  <c r="S1168" i="25"/>
  <c r="T1168" i="25"/>
  <c r="W1168" i="25"/>
  <c r="X1168" i="25"/>
  <c r="AA1168" i="25"/>
  <c r="AB1168" i="25"/>
  <c r="AE1168" i="25"/>
  <c r="AF1168" i="25"/>
  <c r="AI1168" i="25"/>
  <c r="AJ1168" i="25"/>
  <c r="AM1168" i="25"/>
  <c r="AN1168" i="25"/>
  <c r="AQ1168" i="25"/>
  <c r="AR1168" i="25"/>
  <c r="AU1168" i="25"/>
  <c r="AV1168" i="25"/>
  <c r="AY1168" i="25"/>
  <c r="AZ1168" i="25"/>
  <c r="BC1168" i="25"/>
  <c r="BD1168" i="25"/>
  <c r="S1169" i="25"/>
  <c r="T1169" i="25"/>
  <c r="W1169" i="25"/>
  <c r="X1169" i="25"/>
  <c r="AA1169" i="25"/>
  <c r="AB1169" i="25"/>
  <c r="AE1169" i="25"/>
  <c r="AF1169" i="25"/>
  <c r="AI1169" i="25"/>
  <c r="AJ1169" i="25"/>
  <c r="AM1169" i="25"/>
  <c r="AN1169" i="25"/>
  <c r="AQ1169" i="25"/>
  <c r="AR1169" i="25"/>
  <c r="AU1169" i="25"/>
  <c r="AV1169" i="25"/>
  <c r="AY1169" i="25"/>
  <c r="AZ1169" i="25"/>
  <c r="BC1169" i="25"/>
  <c r="BD1169" i="25"/>
  <c r="S1170" i="25"/>
  <c r="T1170" i="25"/>
  <c r="W1170" i="25"/>
  <c r="X1170" i="25"/>
  <c r="AA1170" i="25"/>
  <c r="AB1170" i="25"/>
  <c r="AE1170" i="25"/>
  <c r="AF1170" i="25"/>
  <c r="AI1170" i="25"/>
  <c r="AJ1170" i="25"/>
  <c r="AM1170" i="25"/>
  <c r="AN1170" i="25"/>
  <c r="AQ1170" i="25"/>
  <c r="AR1170" i="25"/>
  <c r="AU1170" i="25"/>
  <c r="AV1170" i="25"/>
  <c r="AY1170" i="25"/>
  <c r="AZ1170" i="25"/>
  <c r="BC1170" i="25"/>
  <c r="BD1170" i="25"/>
  <c r="S1171" i="25"/>
  <c r="T1171" i="25"/>
  <c r="W1171" i="25"/>
  <c r="X1171" i="25"/>
  <c r="AA1171" i="25"/>
  <c r="AB1171" i="25"/>
  <c r="AE1171" i="25"/>
  <c r="AF1171" i="25"/>
  <c r="AI1171" i="25"/>
  <c r="AJ1171" i="25"/>
  <c r="AM1171" i="25"/>
  <c r="AN1171" i="25"/>
  <c r="AQ1171" i="25"/>
  <c r="AR1171" i="25"/>
  <c r="AU1171" i="25"/>
  <c r="AV1171" i="25"/>
  <c r="AY1171" i="25"/>
  <c r="AZ1171" i="25"/>
  <c r="BC1171" i="25"/>
  <c r="BD1171" i="25"/>
  <c r="S1172" i="25"/>
  <c r="T1172" i="25"/>
  <c r="W1172" i="25"/>
  <c r="X1172" i="25"/>
  <c r="AA1172" i="25"/>
  <c r="AB1172" i="25"/>
  <c r="AE1172" i="25"/>
  <c r="AF1172" i="25"/>
  <c r="AI1172" i="25"/>
  <c r="AJ1172" i="25"/>
  <c r="AM1172" i="25"/>
  <c r="AN1172" i="25"/>
  <c r="AQ1172" i="25"/>
  <c r="AR1172" i="25"/>
  <c r="AU1172" i="25"/>
  <c r="AV1172" i="25"/>
  <c r="AY1172" i="25"/>
  <c r="AZ1172" i="25"/>
  <c r="BC1172" i="25"/>
  <c r="BD1172" i="25"/>
  <c r="S1173" i="25"/>
  <c r="T1173" i="25"/>
  <c r="W1173" i="25"/>
  <c r="X1173" i="25"/>
  <c r="AA1173" i="25"/>
  <c r="AB1173" i="25"/>
  <c r="AE1173" i="25"/>
  <c r="AF1173" i="25"/>
  <c r="AI1173" i="25"/>
  <c r="AJ1173" i="25"/>
  <c r="AM1173" i="25"/>
  <c r="AN1173" i="25"/>
  <c r="AQ1173" i="25"/>
  <c r="AR1173" i="25"/>
  <c r="AU1173" i="25"/>
  <c r="AV1173" i="25"/>
  <c r="AY1173" i="25"/>
  <c r="AZ1173" i="25"/>
  <c r="BC1173" i="25"/>
  <c r="BD1173" i="25"/>
  <c r="S1174" i="25"/>
  <c r="T1174" i="25"/>
  <c r="W1174" i="25"/>
  <c r="X1174" i="25"/>
  <c r="AA1174" i="25"/>
  <c r="AB1174" i="25"/>
  <c r="AE1174" i="25"/>
  <c r="AF1174" i="25"/>
  <c r="AI1174" i="25"/>
  <c r="AJ1174" i="25"/>
  <c r="AM1174" i="25"/>
  <c r="AN1174" i="25"/>
  <c r="AQ1174" i="25"/>
  <c r="AR1174" i="25"/>
  <c r="AU1174" i="25"/>
  <c r="AV1174" i="25"/>
  <c r="AY1174" i="25"/>
  <c r="AZ1174" i="25"/>
  <c r="BC1174" i="25"/>
  <c r="BD1174" i="25"/>
  <c r="S1175" i="25"/>
  <c r="T1175" i="25"/>
  <c r="W1175" i="25"/>
  <c r="X1175" i="25"/>
  <c r="AA1175" i="25"/>
  <c r="AB1175" i="25"/>
  <c r="AE1175" i="25"/>
  <c r="AF1175" i="25"/>
  <c r="AI1175" i="25"/>
  <c r="AJ1175" i="25"/>
  <c r="AM1175" i="25"/>
  <c r="AN1175" i="25"/>
  <c r="AQ1175" i="25"/>
  <c r="AR1175" i="25"/>
  <c r="AU1175" i="25"/>
  <c r="AV1175" i="25"/>
  <c r="AY1175" i="25"/>
  <c r="AZ1175" i="25"/>
  <c r="BC1175" i="25"/>
  <c r="BD1175" i="25"/>
  <c r="S1176" i="25"/>
  <c r="T1176" i="25"/>
  <c r="W1176" i="25"/>
  <c r="X1176" i="25"/>
  <c r="AA1176" i="25"/>
  <c r="AB1176" i="25"/>
  <c r="AE1176" i="25"/>
  <c r="AF1176" i="25"/>
  <c r="AI1176" i="25"/>
  <c r="AJ1176" i="25"/>
  <c r="AM1176" i="25"/>
  <c r="AN1176" i="25"/>
  <c r="AQ1176" i="25"/>
  <c r="AR1176" i="25"/>
  <c r="AU1176" i="25"/>
  <c r="AV1176" i="25"/>
  <c r="AY1176" i="25"/>
  <c r="AZ1176" i="25"/>
  <c r="BC1176" i="25"/>
  <c r="BD1176" i="25"/>
  <c r="S1177" i="25"/>
  <c r="T1177" i="25"/>
  <c r="W1177" i="25"/>
  <c r="X1177" i="25"/>
  <c r="AA1177" i="25"/>
  <c r="AB1177" i="25"/>
  <c r="AE1177" i="25"/>
  <c r="AF1177" i="25"/>
  <c r="AI1177" i="25"/>
  <c r="AJ1177" i="25"/>
  <c r="AM1177" i="25"/>
  <c r="AN1177" i="25"/>
  <c r="AQ1177" i="25"/>
  <c r="AR1177" i="25"/>
  <c r="AU1177" i="25"/>
  <c r="AV1177" i="25"/>
  <c r="AY1177" i="25"/>
  <c r="AZ1177" i="25"/>
  <c r="BC1177" i="25"/>
  <c r="BD1177" i="25"/>
  <c r="S1178" i="25"/>
  <c r="T1178" i="25"/>
  <c r="W1178" i="25"/>
  <c r="X1178" i="25"/>
  <c r="AA1178" i="25"/>
  <c r="AB1178" i="25"/>
  <c r="AE1178" i="25"/>
  <c r="AF1178" i="25"/>
  <c r="AI1178" i="25"/>
  <c r="AJ1178" i="25"/>
  <c r="AM1178" i="25"/>
  <c r="AN1178" i="25"/>
  <c r="AQ1178" i="25"/>
  <c r="AR1178" i="25"/>
  <c r="AU1178" i="25"/>
  <c r="AV1178" i="25"/>
  <c r="AY1178" i="25"/>
  <c r="AZ1178" i="25"/>
  <c r="BC1178" i="25"/>
  <c r="BD1178" i="25"/>
  <c r="S1179" i="25"/>
  <c r="T1179" i="25"/>
  <c r="W1179" i="25"/>
  <c r="X1179" i="25"/>
  <c r="AA1179" i="25"/>
  <c r="AB1179" i="25"/>
  <c r="AE1179" i="25"/>
  <c r="AF1179" i="25"/>
  <c r="AI1179" i="25"/>
  <c r="AJ1179" i="25"/>
  <c r="AM1179" i="25"/>
  <c r="AN1179" i="25"/>
  <c r="AQ1179" i="25"/>
  <c r="AR1179" i="25"/>
  <c r="AU1179" i="25"/>
  <c r="AV1179" i="25"/>
  <c r="AY1179" i="25"/>
  <c r="AZ1179" i="25"/>
  <c r="BC1179" i="25"/>
  <c r="BD1179" i="25"/>
  <c r="S1180" i="25"/>
  <c r="T1180" i="25"/>
  <c r="W1180" i="25"/>
  <c r="X1180" i="25"/>
  <c r="AA1180" i="25"/>
  <c r="AB1180" i="25"/>
  <c r="AE1180" i="25"/>
  <c r="AF1180" i="25"/>
  <c r="AI1180" i="25"/>
  <c r="AJ1180" i="25"/>
  <c r="AM1180" i="25"/>
  <c r="AN1180" i="25"/>
  <c r="AQ1180" i="25"/>
  <c r="AR1180" i="25"/>
  <c r="AU1180" i="25"/>
  <c r="AV1180" i="25"/>
  <c r="AY1180" i="25"/>
  <c r="AZ1180" i="25"/>
  <c r="BC1180" i="25"/>
  <c r="BD1180" i="25"/>
  <c r="S1181" i="25"/>
  <c r="T1181" i="25"/>
  <c r="W1181" i="25"/>
  <c r="X1181" i="25"/>
  <c r="AA1181" i="25"/>
  <c r="AB1181" i="25"/>
  <c r="AE1181" i="25"/>
  <c r="AF1181" i="25"/>
  <c r="AI1181" i="25"/>
  <c r="AJ1181" i="25"/>
  <c r="AM1181" i="25"/>
  <c r="AN1181" i="25"/>
  <c r="AQ1181" i="25"/>
  <c r="AR1181" i="25"/>
  <c r="AU1181" i="25"/>
  <c r="AV1181" i="25"/>
  <c r="AY1181" i="25"/>
  <c r="AZ1181" i="25"/>
  <c r="BC1181" i="25"/>
  <c r="BD1181" i="25"/>
  <c r="S1182" i="25"/>
  <c r="T1182" i="25"/>
  <c r="W1182" i="25"/>
  <c r="X1182" i="25"/>
  <c r="AA1182" i="25"/>
  <c r="AB1182" i="25"/>
  <c r="AE1182" i="25"/>
  <c r="AF1182" i="25"/>
  <c r="AI1182" i="25"/>
  <c r="AJ1182" i="25"/>
  <c r="AM1182" i="25"/>
  <c r="AN1182" i="25"/>
  <c r="AQ1182" i="25"/>
  <c r="AR1182" i="25"/>
  <c r="AU1182" i="25"/>
  <c r="AV1182" i="25"/>
  <c r="AY1182" i="25"/>
  <c r="AZ1182" i="25"/>
  <c r="BC1182" i="25"/>
  <c r="BD1182" i="25"/>
  <c r="S1183" i="25"/>
  <c r="T1183" i="25"/>
  <c r="W1183" i="25"/>
  <c r="X1183" i="25"/>
  <c r="AA1183" i="25"/>
  <c r="AB1183" i="25"/>
  <c r="AE1183" i="25"/>
  <c r="AF1183" i="25"/>
  <c r="AI1183" i="25"/>
  <c r="AJ1183" i="25"/>
  <c r="AM1183" i="25"/>
  <c r="AN1183" i="25"/>
  <c r="AQ1183" i="25"/>
  <c r="AR1183" i="25"/>
  <c r="AU1183" i="25"/>
  <c r="AV1183" i="25"/>
  <c r="AY1183" i="25"/>
  <c r="AZ1183" i="25"/>
  <c r="BC1183" i="25"/>
  <c r="BD1183" i="25"/>
  <c r="S1184" i="25"/>
  <c r="T1184" i="25"/>
  <c r="W1184" i="25"/>
  <c r="X1184" i="25"/>
  <c r="AA1184" i="25"/>
  <c r="AB1184" i="25"/>
  <c r="AE1184" i="25"/>
  <c r="AF1184" i="25"/>
  <c r="AI1184" i="25"/>
  <c r="AJ1184" i="25"/>
  <c r="AM1184" i="25"/>
  <c r="AN1184" i="25"/>
  <c r="AQ1184" i="25"/>
  <c r="AR1184" i="25"/>
  <c r="AU1184" i="25"/>
  <c r="AV1184" i="25"/>
  <c r="AY1184" i="25"/>
  <c r="AZ1184" i="25"/>
  <c r="BC1184" i="25"/>
  <c r="BD1184" i="25"/>
  <c r="S1185" i="25"/>
  <c r="T1185" i="25"/>
  <c r="W1185" i="25"/>
  <c r="X1185" i="25"/>
  <c r="AA1185" i="25"/>
  <c r="AB1185" i="25"/>
  <c r="AE1185" i="25"/>
  <c r="AF1185" i="25"/>
  <c r="AI1185" i="25"/>
  <c r="AJ1185" i="25"/>
  <c r="AM1185" i="25"/>
  <c r="AN1185" i="25"/>
  <c r="AQ1185" i="25"/>
  <c r="AR1185" i="25"/>
  <c r="AU1185" i="25"/>
  <c r="AV1185" i="25"/>
  <c r="AY1185" i="25"/>
  <c r="AZ1185" i="25"/>
  <c r="BC1185" i="25"/>
  <c r="BD1185" i="25"/>
  <c r="S1186" i="25"/>
  <c r="T1186" i="25"/>
  <c r="W1186" i="25"/>
  <c r="X1186" i="25"/>
  <c r="AA1186" i="25"/>
  <c r="AB1186" i="25"/>
  <c r="AE1186" i="25"/>
  <c r="AF1186" i="25"/>
  <c r="AI1186" i="25"/>
  <c r="AJ1186" i="25"/>
  <c r="AM1186" i="25"/>
  <c r="AN1186" i="25"/>
  <c r="AQ1186" i="25"/>
  <c r="AR1186" i="25"/>
  <c r="AU1186" i="25"/>
  <c r="AV1186" i="25"/>
  <c r="AY1186" i="25"/>
  <c r="AZ1186" i="25"/>
  <c r="BC1186" i="25"/>
  <c r="BD1186" i="25"/>
  <c r="S1187" i="25"/>
  <c r="T1187" i="25"/>
  <c r="W1187" i="25"/>
  <c r="X1187" i="25"/>
  <c r="AA1187" i="25"/>
  <c r="AB1187" i="25"/>
  <c r="AE1187" i="25"/>
  <c r="AF1187" i="25"/>
  <c r="AI1187" i="25"/>
  <c r="AJ1187" i="25"/>
  <c r="AM1187" i="25"/>
  <c r="AN1187" i="25"/>
  <c r="AQ1187" i="25"/>
  <c r="AR1187" i="25"/>
  <c r="AU1187" i="25"/>
  <c r="AV1187" i="25"/>
  <c r="AY1187" i="25"/>
  <c r="AZ1187" i="25"/>
  <c r="BC1187" i="25"/>
  <c r="BD1187" i="25"/>
  <c r="S1188" i="25"/>
  <c r="T1188" i="25"/>
  <c r="W1188" i="25"/>
  <c r="X1188" i="25"/>
  <c r="AA1188" i="25"/>
  <c r="AB1188" i="25"/>
  <c r="AE1188" i="25"/>
  <c r="AF1188" i="25"/>
  <c r="AI1188" i="25"/>
  <c r="AJ1188" i="25"/>
  <c r="AM1188" i="25"/>
  <c r="AN1188" i="25"/>
  <c r="AQ1188" i="25"/>
  <c r="AR1188" i="25"/>
  <c r="AU1188" i="25"/>
  <c r="AV1188" i="25"/>
  <c r="AY1188" i="25"/>
  <c r="AZ1188" i="25"/>
  <c r="BC1188" i="25"/>
  <c r="BD1188" i="25"/>
  <c r="S1189" i="25"/>
  <c r="T1189" i="25"/>
  <c r="W1189" i="25"/>
  <c r="X1189" i="25"/>
  <c r="AA1189" i="25"/>
  <c r="AB1189" i="25"/>
  <c r="AE1189" i="25"/>
  <c r="AF1189" i="25"/>
  <c r="AI1189" i="25"/>
  <c r="AJ1189" i="25"/>
  <c r="AM1189" i="25"/>
  <c r="AN1189" i="25"/>
  <c r="AQ1189" i="25"/>
  <c r="AR1189" i="25"/>
  <c r="AU1189" i="25"/>
  <c r="AV1189" i="25"/>
  <c r="AY1189" i="25"/>
  <c r="AZ1189" i="25"/>
  <c r="BC1189" i="25"/>
  <c r="BD1189" i="25"/>
  <c r="S1190" i="25"/>
  <c r="T1190" i="25"/>
  <c r="W1190" i="25"/>
  <c r="X1190" i="25"/>
  <c r="AA1190" i="25"/>
  <c r="AB1190" i="25"/>
  <c r="AE1190" i="25"/>
  <c r="AF1190" i="25"/>
  <c r="AI1190" i="25"/>
  <c r="AJ1190" i="25"/>
  <c r="AM1190" i="25"/>
  <c r="AN1190" i="25"/>
  <c r="AQ1190" i="25"/>
  <c r="AR1190" i="25"/>
  <c r="AU1190" i="25"/>
  <c r="AV1190" i="25"/>
  <c r="AY1190" i="25"/>
  <c r="AZ1190" i="25"/>
  <c r="BC1190" i="25"/>
  <c r="BD1190" i="25"/>
  <c r="S1191" i="25"/>
  <c r="T1191" i="25"/>
  <c r="W1191" i="25"/>
  <c r="X1191" i="25"/>
  <c r="AA1191" i="25"/>
  <c r="AB1191" i="25"/>
  <c r="AE1191" i="25"/>
  <c r="AF1191" i="25"/>
  <c r="AI1191" i="25"/>
  <c r="AJ1191" i="25"/>
  <c r="AM1191" i="25"/>
  <c r="AN1191" i="25"/>
  <c r="AQ1191" i="25"/>
  <c r="AR1191" i="25"/>
  <c r="AU1191" i="25"/>
  <c r="AV1191" i="25"/>
  <c r="AY1191" i="25"/>
  <c r="AZ1191" i="25"/>
  <c r="BC1191" i="25"/>
  <c r="BD1191" i="25"/>
  <c r="S1192" i="25"/>
  <c r="T1192" i="25"/>
  <c r="W1192" i="25"/>
  <c r="X1192" i="25"/>
  <c r="AA1192" i="25"/>
  <c r="AB1192" i="25"/>
  <c r="AE1192" i="25"/>
  <c r="AF1192" i="25"/>
  <c r="AI1192" i="25"/>
  <c r="AJ1192" i="25"/>
  <c r="AM1192" i="25"/>
  <c r="AN1192" i="25"/>
  <c r="AQ1192" i="25"/>
  <c r="AR1192" i="25"/>
  <c r="AU1192" i="25"/>
  <c r="AV1192" i="25"/>
  <c r="AY1192" i="25"/>
  <c r="AZ1192" i="25"/>
  <c r="BC1192" i="25"/>
  <c r="BD1192" i="25"/>
  <c r="S1193" i="25"/>
  <c r="T1193" i="25"/>
  <c r="W1193" i="25"/>
  <c r="X1193" i="25"/>
  <c r="AA1193" i="25"/>
  <c r="AB1193" i="25"/>
  <c r="AE1193" i="25"/>
  <c r="AF1193" i="25"/>
  <c r="AI1193" i="25"/>
  <c r="AJ1193" i="25"/>
  <c r="AM1193" i="25"/>
  <c r="AN1193" i="25"/>
  <c r="AQ1193" i="25"/>
  <c r="AR1193" i="25"/>
  <c r="AU1193" i="25"/>
  <c r="AV1193" i="25"/>
  <c r="AY1193" i="25"/>
  <c r="AZ1193" i="25"/>
  <c r="BC1193" i="25"/>
  <c r="BD1193" i="25"/>
  <c r="S1194" i="25"/>
  <c r="T1194" i="25"/>
  <c r="W1194" i="25"/>
  <c r="X1194" i="25"/>
  <c r="AA1194" i="25"/>
  <c r="AB1194" i="25"/>
  <c r="AE1194" i="25"/>
  <c r="AF1194" i="25"/>
  <c r="AI1194" i="25"/>
  <c r="AJ1194" i="25"/>
  <c r="AM1194" i="25"/>
  <c r="AN1194" i="25"/>
  <c r="AQ1194" i="25"/>
  <c r="AR1194" i="25"/>
  <c r="AU1194" i="25"/>
  <c r="AV1194" i="25"/>
  <c r="AY1194" i="25"/>
  <c r="AZ1194" i="25"/>
  <c r="BC1194" i="25"/>
  <c r="BD1194" i="25"/>
  <c r="S1195" i="25"/>
  <c r="T1195" i="25"/>
  <c r="W1195" i="25"/>
  <c r="X1195" i="25"/>
  <c r="AA1195" i="25"/>
  <c r="AB1195" i="25"/>
  <c r="AE1195" i="25"/>
  <c r="AF1195" i="25"/>
  <c r="AI1195" i="25"/>
  <c r="AJ1195" i="25"/>
  <c r="AM1195" i="25"/>
  <c r="AN1195" i="25"/>
  <c r="AQ1195" i="25"/>
  <c r="AR1195" i="25"/>
  <c r="AU1195" i="25"/>
  <c r="AV1195" i="25"/>
  <c r="AY1195" i="25"/>
  <c r="AZ1195" i="25"/>
  <c r="BC1195" i="25"/>
  <c r="BD1195" i="25"/>
  <c r="S1196" i="25"/>
  <c r="T1196" i="25"/>
  <c r="W1196" i="25"/>
  <c r="X1196" i="25"/>
  <c r="AA1196" i="25"/>
  <c r="AB1196" i="25"/>
  <c r="AE1196" i="25"/>
  <c r="AF1196" i="25"/>
  <c r="AI1196" i="25"/>
  <c r="AJ1196" i="25"/>
  <c r="AM1196" i="25"/>
  <c r="AN1196" i="25"/>
  <c r="AQ1196" i="25"/>
  <c r="AR1196" i="25"/>
  <c r="AU1196" i="25"/>
  <c r="AV1196" i="25"/>
  <c r="AY1196" i="25"/>
  <c r="AZ1196" i="25"/>
  <c r="BC1196" i="25"/>
  <c r="BD1196" i="25"/>
  <c r="S1197" i="25"/>
  <c r="T1197" i="25"/>
  <c r="W1197" i="25"/>
  <c r="X1197" i="25"/>
  <c r="AA1197" i="25"/>
  <c r="AB1197" i="25"/>
  <c r="AE1197" i="25"/>
  <c r="AF1197" i="25"/>
  <c r="AI1197" i="25"/>
  <c r="AJ1197" i="25"/>
  <c r="AM1197" i="25"/>
  <c r="AN1197" i="25"/>
  <c r="AQ1197" i="25"/>
  <c r="AR1197" i="25"/>
  <c r="AU1197" i="25"/>
  <c r="AV1197" i="25"/>
  <c r="AY1197" i="25"/>
  <c r="AZ1197" i="25"/>
  <c r="BC1197" i="25"/>
  <c r="BD1197" i="25"/>
  <c r="S1198" i="25"/>
  <c r="T1198" i="25"/>
  <c r="W1198" i="25"/>
  <c r="X1198" i="25"/>
  <c r="AA1198" i="25"/>
  <c r="AB1198" i="25"/>
  <c r="AE1198" i="25"/>
  <c r="AF1198" i="25"/>
  <c r="AI1198" i="25"/>
  <c r="AJ1198" i="25"/>
  <c r="AM1198" i="25"/>
  <c r="AN1198" i="25"/>
  <c r="AQ1198" i="25"/>
  <c r="AR1198" i="25"/>
  <c r="AU1198" i="25"/>
  <c r="AV1198" i="25"/>
  <c r="AY1198" i="25"/>
  <c r="AZ1198" i="25"/>
  <c r="BC1198" i="25"/>
  <c r="BD1198" i="25"/>
  <c r="S1199" i="25"/>
  <c r="T1199" i="25"/>
  <c r="W1199" i="25"/>
  <c r="X1199" i="25"/>
  <c r="AA1199" i="25"/>
  <c r="AB1199" i="25"/>
  <c r="AE1199" i="25"/>
  <c r="AF1199" i="25"/>
  <c r="AI1199" i="25"/>
  <c r="AJ1199" i="25"/>
  <c r="AM1199" i="25"/>
  <c r="AN1199" i="25"/>
  <c r="AQ1199" i="25"/>
  <c r="AR1199" i="25"/>
  <c r="AU1199" i="25"/>
  <c r="AV1199" i="25"/>
  <c r="AY1199" i="25"/>
  <c r="AZ1199" i="25"/>
  <c r="BC1199" i="25"/>
  <c r="BD1199" i="25"/>
  <c r="S1200" i="25"/>
  <c r="T1200" i="25"/>
  <c r="W1200" i="25"/>
  <c r="X1200" i="25"/>
  <c r="AA1200" i="25"/>
  <c r="AB1200" i="25"/>
  <c r="AE1200" i="25"/>
  <c r="AF1200" i="25"/>
  <c r="AI1200" i="25"/>
  <c r="AJ1200" i="25"/>
  <c r="AM1200" i="25"/>
  <c r="AN1200" i="25"/>
  <c r="AQ1200" i="25"/>
  <c r="AR1200" i="25"/>
  <c r="AU1200" i="25"/>
  <c r="AV1200" i="25"/>
  <c r="AY1200" i="25"/>
  <c r="AZ1200" i="25"/>
  <c r="BC1200" i="25"/>
  <c r="BD1200" i="25"/>
  <c r="S1201" i="25"/>
  <c r="T1201" i="25"/>
  <c r="W1201" i="25"/>
  <c r="X1201" i="25"/>
  <c r="AA1201" i="25"/>
  <c r="AB1201" i="25"/>
  <c r="AE1201" i="25"/>
  <c r="AF1201" i="25"/>
  <c r="AI1201" i="25"/>
  <c r="AJ1201" i="25"/>
  <c r="AM1201" i="25"/>
  <c r="AN1201" i="25"/>
  <c r="AQ1201" i="25"/>
  <c r="AR1201" i="25"/>
  <c r="AU1201" i="25"/>
  <c r="AV1201" i="25"/>
  <c r="AY1201" i="25"/>
  <c r="AZ1201" i="25"/>
  <c r="BC1201" i="25"/>
  <c r="BD1201" i="25"/>
  <c r="S1202" i="25"/>
  <c r="T1202" i="25"/>
  <c r="W1202" i="25"/>
  <c r="X1202" i="25"/>
  <c r="AA1202" i="25"/>
  <c r="AB1202" i="25"/>
  <c r="AE1202" i="25"/>
  <c r="AF1202" i="25"/>
  <c r="AI1202" i="25"/>
  <c r="AJ1202" i="25"/>
  <c r="AM1202" i="25"/>
  <c r="AN1202" i="25"/>
  <c r="AQ1202" i="25"/>
  <c r="AR1202" i="25"/>
  <c r="AU1202" i="25"/>
  <c r="AV1202" i="25"/>
  <c r="AY1202" i="25"/>
  <c r="AZ1202" i="25"/>
  <c r="BC1202" i="25"/>
  <c r="BD1202" i="25"/>
  <c r="S1203" i="25"/>
  <c r="T1203" i="25"/>
  <c r="W1203" i="25"/>
  <c r="X1203" i="25"/>
  <c r="AA1203" i="25"/>
  <c r="AB1203" i="25"/>
  <c r="AE1203" i="25"/>
  <c r="AF1203" i="25"/>
  <c r="AI1203" i="25"/>
  <c r="AJ1203" i="25"/>
  <c r="AM1203" i="25"/>
  <c r="AN1203" i="25"/>
  <c r="AQ1203" i="25"/>
  <c r="AR1203" i="25"/>
  <c r="AU1203" i="25"/>
  <c r="AV1203" i="25"/>
  <c r="AY1203" i="25"/>
  <c r="AZ1203" i="25"/>
  <c r="BC1203" i="25"/>
  <c r="BD1203" i="25"/>
  <c r="S1204" i="25"/>
  <c r="T1204" i="25"/>
  <c r="W1204" i="25"/>
  <c r="X1204" i="25"/>
  <c r="AA1204" i="25"/>
  <c r="AB1204" i="25"/>
  <c r="AE1204" i="25"/>
  <c r="AF1204" i="25"/>
  <c r="AI1204" i="25"/>
  <c r="AJ1204" i="25"/>
  <c r="AM1204" i="25"/>
  <c r="AN1204" i="25"/>
  <c r="AQ1204" i="25"/>
  <c r="AR1204" i="25"/>
  <c r="AU1204" i="25"/>
  <c r="AV1204" i="25"/>
  <c r="AY1204" i="25"/>
  <c r="AZ1204" i="25"/>
  <c r="BC1204" i="25"/>
  <c r="BD1204" i="25"/>
  <c r="S1205" i="25"/>
  <c r="T1205" i="25"/>
  <c r="W1205" i="25"/>
  <c r="X1205" i="25"/>
  <c r="AA1205" i="25"/>
  <c r="AB1205" i="25"/>
  <c r="AE1205" i="25"/>
  <c r="AF1205" i="25"/>
  <c r="AI1205" i="25"/>
  <c r="AJ1205" i="25"/>
  <c r="AM1205" i="25"/>
  <c r="AN1205" i="25"/>
  <c r="AQ1205" i="25"/>
  <c r="AR1205" i="25"/>
  <c r="AU1205" i="25"/>
  <c r="AV1205" i="25"/>
  <c r="AY1205" i="25"/>
  <c r="AZ1205" i="25"/>
  <c r="BC1205" i="25"/>
  <c r="BD1205" i="25"/>
  <c r="S1206" i="25"/>
  <c r="T1206" i="25"/>
  <c r="W1206" i="25"/>
  <c r="X1206" i="25"/>
  <c r="AA1206" i="25"/>
  <c r="AB1206" i="25"/>
  <c r="AE1206" i="25"/>
  <c r="AF1206" i="25"/>
  <c r="AI1206" i="25"/>
  <c r="AJ1206" i="25"/>
  <c r="AM1206" i="25"/>
  <c r="AN1206" i="25"/>
  <c r="AQ1206" i="25"/>
  <c r="AR1206" i="25"/>
  <c r="AU1206" i="25"/>
  <c r="AV1206" i="25"/>
  <c r="AY1206" i="25"/>
  <c r="AZ1206" i="25"/>
  <c r="BC1206" i="25"/>
  <c r="BD1206" i="25"/>
  <c r="S1207" i="25"/>
  <c r="T1207" i="25"/>
  <c r="W1207" i="25"/>
  <c r="X1207" i="25"/>
  <c r="AA1207" i="25"/>
  <c r="AB1207" i="25"/>
  <c r="AE1207" i="25"/>
  <c r="AF1207" i="25"/>
  <c r="AI1207" i="25"/>
  <c r="AJ1207" i="25"/>
  <c r="AM1207" i="25"/>
  <c r="AN1207" i="25"/>
  <c r="AQ1207" i="25"/>
  <c r="AR1207" i="25"/>
  <c r="AU1207" i="25"/>
  <c r="AV1207" i="25"/>
  <c r="AY1207" i="25"/>
  <c r="AZ1207" i="25"/>
  <c r="BC1207" i="25"/>
  <c r="BD1207" i="25"/>
  <c r="S1208" i="25"/>
  <c r="T1208" i="25"/>
  <c r="W1208" i="25"/>
  <c r="X1208" i="25"/>
  <c r="AA1208" i="25"/>
  <c r="AB1208" i="25"/>
  <c r="AE1208" i="25"/>
  <c r="AF1208" i="25"/>
  <c r="AI1208" i="25"/>
  <c r="AJ1208" i="25"/>
  <c r="AM1208" i="25"/>
  <c r="AN1208" i="25"/>
  <c r="AQ1208" i="25"/>
  <c r="AR1208" i="25"/>
  <c r="AU1208" i="25"/>
  <c r="AV1208" i="25"/>
  <c r="AY1208" i="25"/>
  <c r="AZ1208" i="25"/>
  <c r="BC1208" i="25"/>
  <c r="BD1208" i="25"/>
  <c r="S1209" i="25"/>
  <c r="T1209" i="25"/>
  <c r="W1209" i="25"/>
  <c r="X1209" i="25"/>
  <c r="AA1209" i="25"/>
  <c r="AB1209" i="25"/>
  <c r="AE1209" i="25"/>
  <c r="AF1209" i="25"/>
  <c r="AI1209" i="25"/>
  <c r="AJ1209" i="25"/>
  <c r="AM1209" i="25"/>
  <c r="AN1209" i="25"/>
  <c r="AQ1209" i="25"/>
  <c r="AR1209" i="25"/>
  <c r="AU1209" i="25"/>
  <c r="AV1209" i="25"/>
  <c r="AY1209" i="25"/>
  <c r="AZ1209" i="25"/>
  <c r="BC1209" i="25"/>
  <c r="BD1209" i="25"/>
  <c r="S1210" i="25"/>
  <c r="T1210" i="25"/>
  <c r="W1210" i="25"/>
  <c r="X1210" i="25"/>
  <c r="AA1210" i="25"/>
  <c r="AB1210" i="25"/>
  <c r="AE1210" i="25"/>
  <c r="AF1210" i="25"/>
  <c r="AI1210" i="25"/>
  <c r="AJ1210" i="25"/>
  <c r="AM1210" i="25"/>
  <c r="AN1210" i="25"/>
  <c r="AQ1210" i="25"/>
  <c r="AR1210" i="25"/>
  <c r="AU1210" i="25"/>
  <c r="AV1210" i="25"/>
  <c r="AY1210" i="25"/>
  <c r="AZ1210" i="25"/>
  <c r="BC1210" i="25"/>
  <c r="BD1210" i="25"/>
  <c r="S1211" i="25"/>
  <c r="T1211" i="25"/>
  <c r="W1211" i="25"/>
  <c r="X1211" i="25"/>
  <c r="AA1211" i="25"/>
  <c r="AB1211" i="25"/>
  <c r="AE1211" i="25"/>
  <c r="AF1211" i="25"/>
  <c r="AI1211" i="25"/>
  <c r="AJ1211" i="25"/>
  <c r="AM1211" i="25"/>
  <c r="AN1211" i="25"/>
  <c r="AQ1211" i="25"/>
  <c r="AR1211" i="25"/>
  <c r="AU1211" i="25"/>
  <c r="AV1211" i="25"/>
  <c r="AY1211" i="25"/>
  <c r="AZ1211" i="25"/>
  <c r="BC1211" i="25"/>
  <c r="BD1211" i="25"/>
  <c r="S1212" i="25"/>
  <c r="T1212" i="25"/>
  <c r="W1212" i="25"/>
  <c r="X1212" i="25"/>
  <c r="AA1212" i="25"/>
  <c r="AB1212" i="25"/>
  <c r="AE1212" i="25"/>
  <c r="AF1212" i="25"/>
  <c r="AI1212" i="25"/>
  <c r="AJ1212" i="25"/>
  <c r="AM1212" i="25"/>
  <c r="AN1212" i="25"/>
  <c r="AQ1212" i="25"/>
  <c r="AR1212" i="25"/>
  <c r="AU1212" i="25"/>
  <c r="AV1212" i="25"/>
  <c r="AY1212" i="25"/>
  <c r="AZ1212" i="25"/>
  <c r="BC1212" i="25"/>
  <c r="BD1212" i="25"/>
  <c r="S1213" i="25"/>
  <c r="T1213" i="25"/>
  <c r="W1213" i="25"/>
  <c r="X1213" i="25"/>
  <c r="AA1213" i="25"/>
  <c r="AB1213" i="25"/>
  <c r="AE1213" i="25"/>
  <c r="AF1213" i="25"/>
  <c r="AI1213" i="25"/>
  <c r="AJ1213" i="25"/>
  <c r="AM1213" i="25"/>
  <c r="AN1213" i="25"/>
  <c r="AQ1213" i="25"/>
  <c r="AR1213" i="25"/>
  <c r="AU1213" i="25"/>
  <c r="AV1213" i="25"/>
  <c r="AY1213" i="25"/>
  <c r="AZ1213" i="25"/>
  <c r="BC1213" i="25"/>
  <c r="BD1213" i="25"/>
  <c r="S1214" i="25"/>
  <c r="T1214" i="25"/>
  <c r="W1214" i="25"/>
  <c r="X1214" i="25"/>
  <c r="AA1214" i="25"/>
  <c r="AB1214" i="25"/>
  <c r="AE1214" i="25"/>
  <c r="AF1214" i="25"/>
  <c r="AI1214" i="25"/>
  <c r="AJ1214" i="25"/>
  <c r="AM1214" i="25"/>
  <c r="AN1214" i="25"/>
  <c r="AQ1214" i="25"/>
  <c r="AR1214" i="25"/>
  <c r="AU1214" i="25"/>
  <c r="AV1214" i="25"/>
  <c r="AY1214" i="25"/>
  <c r="AZ1214" i="25"/>
  <c r="BC1214" i="25"/>
  <c r="BD1214" i="25"/>
  <c r="S1215" i="25"/>
  <c r="T1215" i="25"/>
  <c r="W1215" i="25"/>
  <c r="X1215" i="25"/>
  <c r="AA1215" i="25"/>
  <c r="AB1215" i="25"/>
  <c r="AE1215" i="25"/>
  <c r="AF1215" i="25"/>
  <c r="AI1215" i="25"/>
  <c r="AJ1215" i="25"/>
  <c r="AM1215" i="25"/>
  <c r="AN1215" i="25"/>
  <c r="AQ1215" i="25"/>
  <c r="AR1215" i="25"/>
  <c r="AU1215" i="25"/>
  <c r="AV1215" i="25"/>
  <c r="AY1215" i="25"/>
  <c r="AZ1215" i="25"/>
  <c r="BC1215" i="25"/>
  <c r="BD1215" i="25"/>
  <c r="S1216" i="25"/>
  <c r="T1216" i="25"/>
  <c r="W1216" i="25"/>
  <c r="X1216" i="25"/>
  <c r="AA1216" i="25"/>
  <c r="AB1216" i="25"/>
  <c r="AE1216" i="25"/>
  <c r="AF1216" i="25"/>
  <c r="AI1216" i="25"/>
  <c r="AJ1216" i="25"/>
  <c r="AM1216" i="25"/>
  <c r="AN1216" i="25"/>
  <c r="AQ1216" i="25"/>
  <c r="AR1216" i="25"/>
  <c r="AU1216" i="25"/>
  <c r="AV1216" i="25"/>
  <c r="AY1216" i="25"/>
  <c r="AZ1216" i="25"/>
  <c r="BC1216" i="25"/>
  <c r="BD1216" i="25"/>
  <c r="S1217" i="25"/>
  <c r="T1217" i="25"/>
  <c r="W1217" i="25"/>
  <c r="X1217" i="25"/>
  <c r="AA1217" i="25"/>
  <c r="AB1217" i="25"/>
  <c r="AE1217" i="25"/>
  <c r="AF1217" i="25"/>
  <c r="AI1217" i="25"/>
  <c r="AJ1217" i="25"/>
  <c r="AM1217" i="25"/>
  <c r="AN1217" i="25"/>
  <c r="AQ1217" i="25"/>
  <c r="AR1217" i="25"/>
  <c r="AU1217" i="25"/>
  <c r="AV1217" i="25"/>
  <c r="AY1217" i="25"/>
  <c r="AZ1217" i="25"/>
  <c r="BC1217" i="25"/>
  <c r="BD1217" i="25"/>
  <c r="S1218" i="25"/>
  <c r="T1218" i="25"/>
  <c r="W1218" i="25"/>
  <c r="X1218" i="25"/>
  <c r="AA1218" i="25"/>
  <c r="AB1218" i="25"/>
  <c r="AE1218" i="25"/>
  <c r="AF1218" i="25"/>
  <c r="AI1218" i="25"/>
  <c r="AJ1218" i="25"/>
  <c r="AM1218" i="25"/>
  <c r="AN1218" i="25"/>
  <c r="AQ1218" i="25"/>
  <c r="AR1218" i="25"/>
  <c r="AU1218" i="25"/>
  <c r="AV1218" i="25"/>
  <c r="AY1218" i="25"/>
  <c r="AZ1218" i="25"/>
  <c r="BC1218" i="25"/>
  <c r="BD1218" i="25"/>
  <c r="S1219" i="25"/>
  <c r="T1219" i="25"/>
  <c r="W1219" i="25"/>
  <c r="X1219" i="25"/>
  <c r="AA1219" i="25"/>
  <c r="AB1219" i="25"/>
  <c r="AE1219" i="25"/>
  <c r="AF1219" i="25"/>
  <c r="AI1219" i="25"/>
  <c r="AJ1219" i="25"/>
  <c r="AM1219" i="25"/>
  <c r="AN1219" i="25"/>
  <c r="AQ1219" i="25"/>
  <c r="AR1219" i="25"/>
  <c r="AU1219" i="25"/>
  <c r="AV1219" i="25"/>
  <c r="AY1219" i="25"/>
  <c r="AZ1219" i="25"/>
  <c r="BC1219" i="25"/>
  <c r="BD1219" i="25"/>
  <c r="S1220" i="25"/>
  <c r="T1220" i="25"/>
  <c r="W1220" i="25"/>
  <c r="X1220" i="25"/>
  <c r="AA1220" i="25"/>
  <c r="AB1220" i="25"/>
  <c r="AE1220" i="25"/>
  <c r="AF1220" i="25"/>
  <c r="AI1220" i="25"/>
  <c r="AJ1220" i="25"/>
  <c r="AM1220" i="25"/>
  <c r="AN1220" i="25"/>
  <c r="AQ1220" i="25"/>
  <c r="AR1220" i="25"/>
  <c r="AU1220" i="25"/>
  <c r="AV1220" i="25"/>
  <c r="AY1220" i="25"/>
  <c r="AZ1220" i="25"/>
  <c r="BC1220" i="25"/>
  <c r="BD1220" i="25"/>
  <c r="S1221" i="25"/>
  <c r="T1221" i="25"/>
  <c r="W1221" i="25"/>
  <c r="X1221" i="25"/>
  <c r="AA1221" i="25"/>
  <c r="AB1221" i="25"/>
  <c r="AE1221" i="25"/>
  <c r="AF1221" i="25"/>
  <c r="AI1221" i="25"/>
  <c r="AJ1221" i="25"/>
  <c r="AM1221" i="25"/>
  <c r="AN1221" i="25"/>
  <c r="AQ1221" i="25"/>
  <c r="AR1221" i="25"/>
  <c r="AU1221" i="25"/>
  <c r="AV1221" i="25"/>
  <c r="AY1221" i="25"/>
  <c r="AZ1221" i="25"/>
  <c r="BC1221" i="25"/>
  <c r="BD1221" i="25"/>
  <c r="S1222" i="25"/>
  <c r="T1222" i="25"/>
  <c r="W1222" i="25"/>
  <c r="X1222" i="25"/>
  <c r="AA1222" i="25"/>
  <c r="AB1222" i="25"/>
  <c r="AE1222" i="25"/>
  <c r="AF1222" i="25"/>
  <c r="AI1222" i="25"/>
  <c r="AJ1222" i="25"/>
  <c r="AM1222" i="25"/>
  <c r="AN1222" i="25"/>
  <c r="AQ1222" i="25"/>
  <c r="AR1222" i="25"/>
  <c r="AU1222" i="25"/>
  <c r="AV1222" i="25"/>
  <c r="AY1222" i="25"/>
  <c r="AZ1222" i="25"/>
  <c r="BC1222" i="25"/>
  <c r="BD1222" i="25"/>
  <c r="S1223" i="25"/>
  <c r="T1223" i="25"/>
  <c r="W1223" i="25"/>
  <c r="X1223" i="25"/>
  <c r="AA1223" i="25"/>
  <c r="AB1223" i="25"/>
  <c r="AE1223" i="25"/>
  <c r="AF1223" i="25"/>
  <c r="AI1223" i="25"/>
  <c r="AJ1223" i="25"/>
  <c r="AM1223" i="25"/>
  <c r="AN1223" i="25"/>
  <c r="AQ1223" i="25"/>
  <c r="AR1223" i="25"/>
  <c r="AU1223" i="25"/>
  <c r="AV1223" i="25"/>
  <c r="AY1223" i="25"/>
  <c r="AZ1223" i="25"/>
  <c r="BC1223" i="25"/>
  <c r="BD1223" i="25"/>
  <c r="S1224" i="25"/>
  <c r="T1224" i="25"/>
  <c r="W1224" i="25"/>
  <c r="X1224" i="25"/>
  <c r="AA1224" i="25"/>
  <c r="AB1224" i="25"/>
  <c r="AE1224" i="25"/>
  <c r="AF1224" i="25"/>
  <c r="AI1224" i="25"/>
  <c r="AJ1224" i="25"/>
  <c r="AM1224" i="25"/>
  <c r="AN1224" i="25"/>
  <c r="AQ1224" i="25"/>
  <c r="AR1224" i="25"/>
  <c r="AU1224" i="25"/>
  <c r="AV1224" i="25"/>
  <c r="AY1224" i="25"/>
  <c r="AZ1224" i="25"/>
  <c r="BC1224" i="25"/>
  <c r="BD1224" i="25"/>
  <c r="S1225" i="25"/>
  <c r="T1225" i="25"/>
  <c r="W1225" i="25"/>
  <c r="X1225" i="25"/>
  <c r="AA1225" i="25"/>
  <c r="AB1225" i="25"/>
  <c r="AE1225" i="25"/>
  <c r="AF1225" i="25"/>
  <c r="AI1225" i="25"/>
  <c r="AJ1225" i="25"/>
  <c r="AM1225" i="25"/>
  <c r="AN1225" i="25"/>
  <c r="AQ1225" i="25"/>
  <c r="AR1225" i="25"/>
  <c r="AU1225" i="25"/>
  <c r="AV1225" i="25"/>
  <c r="AY1225" i="25"/>
  <c r="AZ1225" i="25"/>
  <c r="BC1225" i="25"/>
  <c r="BD1225" i="25"/>
  <c r="S1226" i="25"/>
  <c r="T1226" i="25"/>
  <c r="W1226" i="25"/>
  <c r="X1226" i="25"/>
  <c r="AA1226" i="25"/>
  <c r="AB1226" i="25"/>
  <c r="AE1226" i="25"/>
  <c r="AF1226" i="25"/>
  <c r="AI1226" i="25"/>
  <c r="AJ1226" i="25"/>
  <c r="AM1226" i="25"/>
  <c r="AN1226" i="25"/>
  <c r="AQ1226" i="25"/>
  <c r="AR1226" i="25"/>
  <c r="AU1226" i="25"/>
  <c r="AV1226" i="25"/>
  <c r="AY1226" i="25"/>
  <c r="AZ1226" i="25"/>
  <c r="BC1226" i="25"/>
  <c r="BD1226" i="25"/>
  <c r="S1227" i="25"/>
  <c r="T1227" i="25"/>
  <c r="W1227" i="25"/>
  <c r="X1227" i="25"/>
  <c r="AA1227" i="25"/>
  <c r="AB1227" i="25"/>
  <c r="AE1227" i="25"/>
  <c r="AF1227" i="25"/>
  <c r="AI1227" i="25"/>
  <c r="AJ1227" i="25"/>
  <c r="AM1227" i="25"/>
  <c r="AN1227" i="25"/>
  <c r="AQ1227" i="25"/>
  <c r="AR1227" i="25"/>
  <c r="AU1227" i="25"/>
  <c r="AV1227" i="25"/>
  <c r="AY1227" i="25"/>
  <c r="AZ1227" i="25"/>
  <c r="BC1227" i="25"/>
  <c r="BD1227" i="25"/>
  <c r="S1228" i="25"/>
  <c r="T1228" i="25"/>
  <c r="W1228" i="25"/>
  <c r="X1228" i="25"/>
  <c r="AA1228" i="25"/>
  <c r="AB1228" i="25"/>
  <c r="AE1228" i="25"/>
  <c r="AF1228" i="25"/>
  <c r="AI1228" i="25"/>
  <c r="AJ1228" i="25"/>
  <c r="AM1228" i="25"/>
  <c r="AN1228" i="25"/>
  <c r="AQ1228" i="25"/>
  <c r="AR1228" i="25"/>
  <c r="AU1228" i="25"/>
  <c r="AV1228" i="25"/>
  <c r="AY1228" i="25"/>
  <c r="AZ1228" i="25"/>
  <c r="BC1228" i="25"/>
  <c r="BD1228" i="25"/>
  <c r="S1229" i="25"/>
  <c r="T1229" i="25"/>
  <c r="W1229" i="25"/>
  <c r="X1229" i="25"/>
  <c r="AA1229" i="25"/>
  <c r="AB1229" i="25"/>
  <c r="AE1229" i="25"/>
  <c r="AF1229" i="25"/>
  <c r="AI1229" i="25"/>
  <c r="AJ1229" i="25"/>
  <c r="AM1229" i="25"/>
  <c r="AN1229" i="25"/>
  <c r="AQ1229" i="25"/>
  <c r="AR1229" i="25"/>
  <c r="AU1229" i="25"/>
  <c r="AV1229" i="25"/>
  <c r="AY1229" i="25"/>
  <c r="AZ1229" i="25"/>
  <c r="BC1229" i="25"/>
  <c r="BD1229" i="25"/>
  <c r="S1230" i="25"/>
  <c r="T1230" i="25"/>
  <c r="W1230" i="25"/>
  <c r="X1230" i="25"/>
  <c r="AA1230" i="25"/>
  <c r="AB1230" i="25"/>
  <c r="AE1230" i="25"/>
  <c r="AF1230" i="25"/>
  <c r="AI1230" i="25"/>
  <c r="AJ1230" i="25"/>
  <c r="AM1230" i="25"/>
  <c r="AN1230" i="25"/>
  <c r="AQ1230" i="25"/>
  <c r="AR1230" i="25"/>
  <c r="AU1230" i="25"/>
  <c r="AV1230" i="25"/>
  <c r="AY1230" i="25"/>
  <c r="AZ1230" i="25"/>
  <c r="BC1230" i="25"/>
  <c r="BD1230" i="25"/>
  <c r="S1231" i="25"/>
  <c r="T1231" i="25"/>
  <c r="W1231" i="25"/>
  <c r="X1231" i="25"/>
  <c r="AA1231" i="25"/>
  <c r="AB1231" i="25"/>
  <c r="AE1231" i="25"/>
  <c r="AF1231" i="25"/>
  <c r="AI1231" i="25"/>
  <c r="AJ1231" i="25"/>
  <c r="AM1231" i="25"/>
  <c r="AN1231" i="25"/>
  <c r="AQ1231" i="25"/>
  <c r="AR1231" i="25"/>
  <c r="AU1231" i="25"/>
  <c r="AV1231" i="25"/>
  <c r="AY1231" i="25"/>
  <c r="AZ1231" i="25"/>
  <c r="BC1231" i="25"/>
  <c r="BD1231" i="25"/>
  <c r="S1232" i="25"/>
  <c r="T1232" i="25"/>
  <c r="W1232" i="25"/>
  <c r="X1232" i="25"/>
  <c r="AA1232" i="25"/>
  <c r="AB1232" i="25"/>
  <c r="AE1232" i="25"/>
  <c r="AF1232" i="25"/>
  <c r="AI1232" i="25"/>
  <c r="AJ1232" i="25"/>
  <c r="AM1232" i="25"/>
  <c r="AN1232" i="25"/>
  <c r="AQ1232" i="25"/>
  <c r="AR1232" i="25"/>
  <c r="AU1232" i="25"/>
  <c r="AV1232" i="25"/>
  <c r="AY1232" i="25"/>
  <c r="AZ1232" i="25"/>
  <c r="BC1232" i="25"/>
  <c r="BD1232" i="25"/>
  <c r="S1233" i="25"/>
  <c r="T1233" i="25"/>
  <c r="W1233" i="25"/>
  <c r="X1233" i="25"/>
  <c r="AA1233" i="25"/>
  <c r="AB1233" i="25"/>
  <c r="AE1233" i="25"/>
  <c r="AF1233" i="25"/>
  <c r="AI1233" i="25"/>
  <c r="AJ1233" i="25"/>
  <c r="AM1233" i="25"/>
  <c r="AN1233" i="25"/>
  <c r="AQ1233" i="25"/>
  <c r="AR1233" i="25"/>
  <c r="AU1233" i="25"/>
  <c r="AV1233" i="25"/>
  <c r="AY1233" i="25"/>
  <c r="AZ1233" i="25"/>
  <c r="BC1233" i="25"/>
  <c r="BD1233" i="25"/>
  <c r="S1234" i="25"/>
  <c r="T1234" i="25"/>
  <c r="W1234" i="25"/>
  <c r="X1234" i="25"/>
  <c r="AA1234" i="25"/>
  <c r="AB1234" i="25"/>
  <c r="AE1234" i="25"/>
  <c r="AF1234" i="25"/>
  <c r="AI1234" i="25"/>
  <c r="AJ1234" i="25"/>
  <c r="AM1234" i="25"/>
  <c r="AN1234" i="25"/>
  <c r="AQ1234" i="25"/>
  <c r="AR1234" i="25"/>
  <c r="AU1234" i="25"/>
  <c r="AV1234" i="25"/>
  <c r="AY1234" i="25"/>
  <c r="AZ1234" i="25"/>
  <c r="BC1234" i="25"/>
  <c r="BD1234" i="25"/>
  <c r="S1235" i="25"/>
  <c r="T1235" i="25"/>
  <c r="W1235" i="25"/>
  <c r="X1235" i="25"/>
  <c r="AA1235" i="25"/>
  <c r="AB1235" i="25"/>
  <c r="AE1235" i="25"/>
  <c r="AF1235" i="25"/>
  <c r="AI1235" i="25"/>
  <c r="AJ1235" i="25"/>
  <c r="AM1235" i="25"/>
  <c r="AN1235" i="25"/>
  <c r="AQ1235" i="25"/>
  <c r="AR1235" i="25"/>
  <c r="AU1235" i="25"/>
  <c r="AV1235" i="25"/>
  <c r="AY1235" i="25"/>
  <c r="AZ1235" i="25"/>
  <c r="BC1235" i="25"/>
  <c r="BD1235" i="25"/>
  <c r="S1236" i="25"/>
  <c r="T1236" i="25"/>
  <c r="W1236" i="25"/>
  <c r="X1236" i="25"/>
  <c r="AA1236" i="25"/>
  <c r="AB1236" i="25"/>
  <c r="AE1236" i="25"/>
  <c r="AF1236" i="25"/>
  <c r="AI1236" i="25"/>
  <c r="AJ1236" i="25"/>
  <c r="AM1236" i="25"/>
  <c r="AN1236" i="25"/>
  <c r="AQ1236" i="25"/>
  <c r="AR1236" i="25"/>
  <c r="AU1236" i="25"/>
  <c r="AV1236" i="25"/>
  <c r="AY1236" i="25"/>
  <c r="AZ1236" i="25"/>
  <c r="BC1236" i="25"/>
  <c r="BD1236" i="25"/>
  <c r="S1237" i="25"/>
  <c r="T1237" i="25"/>
  <c r="W1237" i="25"/>
  <c r="X1237" i="25"/>
  <c r="AA1237" i="25"/>
  <c r="AB1237" i="25"/>
  <c r="AE1237" i="25"/>
  <c r="AF1237" i="25"/>
  <c r="AI1237" i="25"/>
  <c r="AJ1237" i="25"/>
  <c r="AM1237" i="25"/>
  <c r="AN1237" i="25"/>
  <c r="AQ1237" i="25"/>
  <c r="AR1237" i="25"/>
  <c r="AU1237" i="25"/>
  <c r="AV1237" i="25"/>
  <c r="AY1237" i="25"/>
  <c r="AZ1237" i="25"/>
  <c r="BC1237" i="25"/>
  <c r="BD1237" i="25"/>
  <c r="S1238" i="25"/>
  <c r="T1238" i="25"/>
  <c r="W1238" i="25"/>
  <c r="X1238" i="25"/>
  <c r="AA1238" i="25"/>
  <c r="AB1238" i="25"/>
  <c r="AE1238" i="25"/>
  <c r="AF1238" i="25"/>
  <c r="AI1238" i="25"/>
  <c r="AJ1238" i="25"/>
  <c r="AM1238" i="25"/>
  <c r="AN1238" i="25"/>
  <c r="AQ1238" i="25"/>
  <c r="AR1238" i="25"/>
  <c r="AU1238" i="25"/>
  <c r="AV1238" i="25"/>
  <c r="AY1238" i="25"/>
  <c r="AZ1238" i="25"/>
  <c r="BC1238" i="25"/>
  <c r="BD1238" i="25"/>
  <c r="S1239" i="25"/>
  <c r="T1239" i="25"/>
  <c r="W1239" i="25"/>
  <c r="X1239" i="25"/>
  <c r="AA1239" i="25"/>
  <c r="AB1239" i="25"/>
  <c r="AE1239" i="25"/>
  <c r="AF1239" i="25"/>
  <c r="AI1239" i="25"/>
  <c r="AJ1239" i="25"/>
  <c r="AM1239" i="25"/>
  <c r="AN1239" i="25"/>
  <c r="AQ1239" i="25"/>
  <c r="AR1239" i="25"/>
  <c r="AU1239" i="25"/>
  <c r="AV1239" i="25"/>
  <c r="AY1239" i="25"/>
  <c r="AZ1239" i="25"/>
  <c r="BC1239" i="25"/>
  <c r="BD1239" i="25"/>
  <c r="S1240" i="25"/>
  <c r="T1240" i="25"/>
  <c r="W1240" i="25"/>
  <c r="X1240" i="25"/>
  <c r="AA1240" i="25"/>
  <c r="AB1240" i="25"/>
  <c r="AE1240" i="25"/>
  <c r="AF1240" i="25"/>
  <c r="AI1240" i="25"/>
  <c r="AJ1240" i="25"/>
  <c r="AM1240" i="25"/>
  <c r="AN1240" i="25"/>
  <c r="AQ1240" i="25"/>
  <c r="AR1240" i="25"/>
  <c r="AU1240" i="25"/>
  <c r="AV1240" i="25"/>
  <c r="AY1240" i="25"/>
  <c r="AZ1240" i="25"/>
  <c r="BC1240" i="25"/>
  <c r="BD1240" i="25"/>
  <c r="S1241" i="25"/>
  <c r="T1241" i="25"/>
  <c r="W1241" i="25"/>
  <c r="X1241" i="25"/>
  <c r="AA1241" i="25"/>
  <c r="AB1241" i="25"/>
  <c r="AE1241" i="25"/>
  <c r="AF1241" i="25"/>
  <c r="AI1241" i="25"/>
  <c r="AJ1241" i="25"/>
  <c r="AM1241" i="25"/>
  <c r="AN1241" i="25"/>
  <c r="AQ1241" i="25"/>
  <c r="AR1241" i="25"/>
  <c r="AU1241" i="25"/>
  <c r="AV1241" i="25"/>
  <c r="AY1241" i="25"/>
  <c r="AZ1241" i="25"/>
  <c r="BC1241" i="25"/>
  <c r="BD1241" i="25"/>
  <c r="S1242" i="25"/>
  <c r="T1242" i="25"/>
  <c r="W1242" i="25"/>
  <c r="X1242" i="25"/>
  <c r="AA1242" i="25"/>
  <c r="AB1242" i="25"/>
  <c r="AE1242" i="25"/>
  <c r="AF1242" i="25"/>
  <c r="AI1242" i="25"/>
  <c r="AJ1242" i="25"/>
  <c r="AM1242" i="25"/>
  <c r="AN1242" i="25"/>
  <c r="AQ1242" i="25"/>
  <c r="AR1242" i="25"/>
  <c r="AU1242" i="25"/>
  <c r="AV1242" i="25"/>
  <c r="AY1242" i="25"/>
  <c r="AZ1242" i="25"/>
  <c r="BC1242" i="25"/>
  <c r="BD1242" i="25"/>
  <c r="S1243" i="25"/>
  <c r="T1243" i="25"/>
  <c r="W1243" i="25"/>
  <c r="X1243" i="25"/>
  <c r="AA1243" i="25"/>
  <c r="AB1243" i="25"/>
  <c r="AE1243" i="25"/>
  <c r="AF1243" i="25"/>
  <c r="AI1243" i="25"/>
  <c r="AJ1243" i="25"/>
  <c r="AM1243" i="25"/>
  <c r="AN1243" i="25"/>
  <c r="AQ1243" i="25"/>
  <c r="AR1243" i="25"/>
  <c r="AU1243" i="25"/>
  <c r="AV1243" i="25"/>
  <c r="AY1243" i="25"/>
  <c r="AZ1243" i="25"/>
  <c r="BC1243" i="25"/>
  <c r="BD1243" i="25"/>
  <c r="S1244" i="25"/>
  <c r="T1244" i="25"/>
  <c r="W1244" i="25"/>
  <c r="X1244" i="25"/>
  <c r="AA1244" i="25"/>
  <c r="AB1244" i="25"/>
  <c r="AE1244" i="25"/>
  <c r="AF1244" i="25"/>
  <c r="AI1244" i="25"/>
  <c r="AJ1244" i="25"/>
  <c r="AM1244" i="25"/>
  <c r="AN1244" i="25"/>
  <c r="AQ1244" i="25"/>
  <c r="AR1244" i="25"/>
  <c r="AU1244" i="25"/>
  <c r="AV1244" i="25"/>
  <c r="AY1244" i="25"/>
  <c r="AZ1244" i="25"/>
  <c r="BC1244" i="25"/>
  <c r="BD1244" i="25"/>
  <c r="S1245" i="25"/>
  <c r="T1245" i="25"/>
  <c r="W1245" i="25"/>
  <c r="X1245" i="25"/>
  <c r="AA1245" i="25"/>
  <c r="AB1245" i="25"/>
  <c r="AE1245" i="25"/>
  <c r="AF1245" i="25"/>
  <c r="AI1245" i="25"/>
  <c r="AJ1245" i="25"/>
  <c r="AM1245" i="25"/>
  <c r="AN1245" i="25"/>
  <c r="AQ1245" i="25"/>
  <c r="AR1245" i="25"/>
  <c r="AU1245" i="25"/>
  <c r="AV1245" i="25"/>
  <c r="AY1245" i="25"/>
  <c r="AZ1245" i="25"/>
  <c r="BC1245" i="25"/>
  <c r="BD1245" i="25"/>
  <c r="S1246" i="25"/>
  <c r="T1246" i="25"/>
  <c r="W1246" i="25"/>
  <c r="X1246" i="25"/>
  <c r="AA1246" i="25"/>
  <c r="AB1246" i="25"/>
  <c r="AE1246" i="25"/>
  <c r="AF1246" i="25"/>
  <c r="AI1246" i="25"/>
  <c r="AJ1246" i="25"/>
  <c r="AM1246" i="25"/>
  <c r="AN1246" i="25"/>
  <c r="AQ1246" i="25"/>
  <c r="AR1246" i="25"/>
  <c r="AU1246" i="25"/>
  <c r="AV1246" i="25"/>
  <c r="AY1246" i="25"/>
  <c r="AZ1246" i="25"/>
  <c r="BC1246" i="25"/>
  <c r="BD1246" i="25"/>
  <c r="S1247" i="25"/>
  <c r="T1247" i="25"/>
  <c r="W1247" i="25"/>
  <c r="X1247" i="25"/>
  <c r="AA1247" i="25"/>
  <c r="AB1247" i="25"/>
  <c r="AE1247" i="25"/>
  <c r="AF1247" i="25"/>
  <c r="AI1247" i="25"/>
  <c r="AJ1247" i="25"/>
  <c r="AM1247" i="25"/>
  <c r="AN1247" i="25"/>
  <c r="AQ1247" i="25"/>
  <c r="AR1247" i="25"/>
  <c r="AU1247" i="25"/>
  <c r="AV1247" i="25"/>
  <c r="AY1247" i="25"/>
  <c r="AZ1247" i="25"/>
  <c r="BC1247" i="25"/>
  <c r="BD1247" i="25"/>
  <c r="S1248" i="25"/>
  <c r="T1248" i="25"/>
  <c r="W1248" i="25"/>
  <c r="X1248" i="25"/>
  <c r="AA1248" i="25"/>
  <c r="AB1248" i="25"/>
  <c r="AE1248" i="25"/>
  <c r="AF1248" i="25"/>
  <c r="AI1248" i="25"/>
  <c r="AJ1248" i="25"/>
  <c r="AM1248" i="25"/>
  <c r="AN1248" i="25"/>
  <c r="AQ1248" i="25"/>
  <c r="AR1248" i="25"/>
  <c r="AU1248" i="25"/>
  <c r="AV1248" i="25"/>
  <c r="AY1248" i="25"/>
  <c r="AZ1248" i="25"/>
  <c r="BC1248" i="25"/>
  <c r="BD1248" i="25"/>
  <c r="S1249" i="25"/>
  <c r="T1249" i="25"/>
  <c r="W1249" i="25"/>
  <c r="X1249" i="25"/>
  <c r="AA1249" i="25"/>
  <c r="AB1249" i="25"/>
  <c r="AE1249" i="25"/>
  <c r="AF1249" i="25"/>
  <c r="AI1249" i="25"/>
  <c r="AJ1249" i="25"/>
  <c r="AM1249" i="25"/>
  <c r="AN1249" i="25"/>
  <c r="AQ1249" i="25"/>
  <c r="AR1249" i="25"/>
  <c r="AU1249" i="25"/>
  <c r="AV1249" i="25"/>
  <c r="AY1249" i="25"/>
  <c r="AZ1249" i="25"/>
  <c r="BC1249" i="25"/>
  <c r="BD1249" i="25"/>
  <c r="S1250" i="25"/>
  <c r="T1250" i="25"/>
  <c r="W1250" i="25"/>
  <c r="X1250" i="25"/>
  <c r="AA1250" i="25"/>
  <c r="AB1250" i="25"/>
  <c r="AE1250" i="25"/>
  <c r="AF1250" i="25"/>
  <c r="AI1250" i="25"/>
  <c r="AJ1250" i="25"/>
  <c r="AM1250" i="25"/>
  <c r="AN1250" i="25"/>
  <c r="AQ1250" i="25"/>
  <c r="AR1250" i="25"/>
  <c r="AU1250" i="25"/>
  <c r="AV1250" i="25"/>
  <c r="AY1250" i="25"/>
  <c r="AZ1250" i="25"/>
  <c r="BC1250" i="25"/>
  <c r="BD1250" i="25"/>
  <c r="S1251" i="25"/>
  <c r="T1251" i="25"/>
  <c r="W1251" i="25"/>
  <c r="X1251" i="25"/>
  <c r="AA1251" i="25"/>
  <c r="AB1251" i="25"/>
  <c r="AE1251" i="25"/>
  <c r="AF1251" i="25"/>
  <c r="AI1251" i="25"/>
  <c r="AJ1251" i="25"/>
  <c r="AM1251" i="25"/>
  <c r="AN1251" i="25"/>
  <c r="AQ1251" i="25"/>
  <c r="AR1251" i="25"/>
  <c r="AU1251" i="25"/>
  <c r="AV1251" i="25"/>
  <c r="AY1251" i="25"/>
  <c r="AZ1251" i="25"/>
  <c r="BC1251" i="25"/>
  <c r="BD1251" i="25"/>
  <c r="S1252" i="25"/>
  <c r="T1252" i="25"/>
  <c r="W1252" i="25"/>
  <c r="X1252" i="25"/>
  <c r="AA1252" i="25"/>
  <c r="AB1252" i="25"/>
  <c r="AE1252" i="25"/>
  <c r="AF1252" i="25"/>
  <c r="AI1252" i="25"/>
  <c r="AJ1252" i="25"/>
  <c r="AM1252" i="25"/>
  <c r="AN1252" i="25"/>
  <c r="AQ1252" i="25"/>
  <c r="AR1252" i="25"/>
  <c r="AU1252" i="25"/>
  <c r="AV1252" i="25"/>
  <c r="AY1252" i="25"/>
  <c r="AZ1252" i="25"/>
  <c r="BC1252" i="25"/>
  <c r="BD1252" i="25"/>
  <c r="S1253" i="25"/>
  <c r="T1253" i="25"/>
  <c r="W1253" i="25"/>
  <c r="X1253" i="25"/>
  <c r="AA1253" i="25"/>
  <c r="AB1253" i="25"/>
  <c r="AE1253" i="25"/>
  <c r="AF1253" i="25"/>
  <c r="AI1253" i="25"/>
  <c r="AJ1253" i="25"/>
  <c r="AM1253" i="25"/>
  <c r="AN1253" i="25"/>
  <c r="AQ1253" i="25"/>
  <c r="AR1253" i="25"/>
  <c r="AU1253" i="25"/>
  <c r="AV1253" i="25"/>
  <c r="AY1253" i="25"/>
  <c r="AZ1253" i="25"/>
  <c r="BC1253" i="25"/>
  <c r="BD1253" i="25"/>
  <c r="S1254" i="25"/>
  <c r="T1254" i="25"/>
  <c r="W1254" i="25"/>
  <c r="X1254" i="25"/>
  <c r="AA1254" i="25"/>
  <c r="AB1254" i="25"/>
  <c r="AE1254" i="25"/>
  <c r="AF1254" i="25"/>
  <c r="AI1254" i="25"/>
  <c r="AJ1254" i="25"/>
  <c r="AM1254" i="25"/>
  <c r="AN1254" i="25"/>
  <c r="AQ1254" i="25"/>
  <c r="AR1254" i="25"/>
  <c r="AU1254" i="25"/>
  <c r="AV1254" i="25"/>
  <c r="AY1254" i="25"/>
  <c r="AZ1254" i="25"/>
  <c r="BC1254" i="25"/>
  <c r="BD1254" i="25"/>
  <c r="S1255" i="25"/>
  <c r="T1255" i="25"/>
  <c r="W1255" i="25"/>
  <c r="X1255" i="25"/>
  <c r="AA1255" i="25"/>
  <c r="AB1255" i="25"/>
  <c r="AE1255" i="25"/>
  <c r="AF1255" i="25"/>
  <c r="AI1255" i="25"/>
  <c r="AJ1255" i="25"/>
  <c r="AM1255" i="25"/>
  <c r="AN1255" i="25"/>
  <c r="AQ1255" i="25"/>
  <c r="AR1255" i="25"/>
  <c r="AU1255" i="25"/>
  <c r="AV1255" i="25"/>
  <c r="AY1255" i="25"/>
  <c r="AZ1255" i="25"/>
  <c r="BC1255" i="25"/>
  <c r="BD1255" i="25"/>
  <c r="S1256" i="25"/>
  <c r="T1256" i="25"/>
  <c r="W1256" i="25"/>
  <c r="X1256" i="25"/>
  <c r="AA1256" i="25"/>
  <c r="AB1256" i="25"/>
  <c r="AE1256" i="25"/>
  <c r="AF1256" i="25"/>
  <c r="AI1256" i="25"/>
  <c r="AJ1256" i="25"/>
  <c r="AM1256" i="25"/>
  <c r="AN1256" i="25"/>
  <c r="AQ1256" i="25"/>
  <c r="AR1256" i="25"/>
  <c r="AU1256" i="25"/>
  <c r="AV1256" i="25"/>
  <c r="AY1256" i="25"/>
  <c r="AZ1256" i="25"/>
  <c r="BC1256" i="25"/>
  <c r="BD1256" i="25"/>
  <c r="S1257" i="25"/>
  <c r="T1257" i="25"/>
  <c r="W1257" i="25"/>
  <c r="X1257" i="25"/>
  <c r="AA1257" i="25"/>
  <c r="AB1257" i="25"/>
  <c r="AE1257" i="25"/>
  <c r="AF1257" i="25"/>
  <c r="AI1257" i="25"/>
  <c r="AJ1257" i="25"/>
  <c r="AM1257" i="25"/>
  <c r="AN1257" i="25"/>
  <c r="AQ1257" i="25"/>
  <c r="AR1257" i="25"/>
  <c r="AU1257" i="25"/>
  <c r="AV1257" i="25"/>
  <c r="AY1257" i="25"/>
  <c r="AZ1257" i="25"/>
  <c r="BC1257" i="25"/>
  <c r="BD1257" i="25"/>
  <c r="S1258" i="25"/>
  <c r="T1258" i="25"/>
  <c r="W1258" i="25"/>
  <c r="X1258" i="25"/>
  <c r="AA1258" i="25"/>
  <c r="AB1258" i="25"/>
  <c r="AE1258" i="25"/>
  <c r="AF1258" i="25"/>
  <c r="AI1258" i="25"/>
  <c r="AJ1258" i="25"/>
  <c r="AM1258" i="25"/>
  <c r="AN1258" i="25"/>
  <c r="AQ1258" i="25"/>
  <c r="AR1258" i="25"/>
  <c r="AU1258" i="25"/>
  <c r="AV1258" i="25"/>
  <c r="AY1258" i="25"/>
  <c r="AZ1258" i="25"/>
  <c r="BC1258" i="25"/>
  <c r="BD1258" i="25"/>
  <c r="S1259" i="25"/>
  <c r="T1259" i="25"/>
  <c r="W1259" i="25"/>
  <c r="X1259" i="25"/>
  <c r="AA1259" i="25"/>
  <c r="AB1259" i="25"/>
  <c r="AE1259" i="25"/>
  <c r="AF1259" i="25"/>
  <c r="AI1259" i="25"/>
  <c r="AJ1259" i="25"/>
  <c r="AM1259" i="25"/>
  <c r="AN1259" i="25"/>
  <c r="AQ1259" i="25"/>
  <c r="AR1259" i="25"/>
  <c r="AU1259" i="25"/>
  <c r="AV1259" i="25"/>
  <c r="AY1259" i="25"/>
  <c r="AZ1259" i="25"/>
  <c r="BC1259" i="25"/>
  <c r="BD1259" i="25"/>
  <c r="S1260" i="25"/>
  <c r="T1260" i="25"/>
  <c r="W1260" i="25"/>
  <c r="X1260" i="25"/>
  <c r="AA1260" i="25"/>
  <c r="AB1260" i="25"/>
  <c r="AE1260" i="25"/>
  <c r="AF1260" i="25"/>
  <c r="AI1260" i="25"/>
  <c r="AJ1260" i="25"/>
  <c r="AM1260" i="25"/>
  <c r="AN1260" i="25"/>
  <c r="AQ1260" i="25"/>
  <c r="AR1260" i="25"/>
  <c r="AU1260" i="25"/>
  <c r="AV1260" i="25"/>
  <c r="AY1260" i="25"/>
  <c r="AZ1260" i="25"/>
  <c r="BC1260" i="25"/>
  <c r="BD1260" i="25"/>
  <c r="S1261" i="25"/>
  <c r="T1261" i="25"/>
  <c r="W1261" i="25"/>
  <c r="X1261" i="25"/>
  <c r="AA1261" i="25"/>
  <c r="AB1261" i="25"/>
  <c r="AE1261" i="25"/>
  <c r="AF1261" i="25"/>
  <c r="AI1261" i="25"/>
  <c r="AJ1261" i="25"/>
  <c r="AM1261" i="25"/>
  <c r="AN1261" i="25"/>
  <c r="AQ1261" i="25"/>
  <c r="AR1261" i="25"/>
  <c r="AU1261" i="25"/>
  <c r="AV1261" i="25"/>
  <c r="AY1261" i="25"/>
  <c r="AZ1261" i="25"/>
  <c r="BC1261" i="25"/>
  <c r="BD1261" i="25"/>
  <c r="S1262" i="25"/>
  <c r="T1262" i="25"/>
  <c r="W1262" i="25"/>
  <c r="X1262" i="25"/>
  <c r="AA1262" i="25"/>
  <c r="AB1262" i="25"/>
  <c r="AE1262" i="25"/>
  <c r="AF1262" i="25"/>
  <c r="AI1262" i="25"/>
  <c r="AJ1262" i="25"/>
  <c r="AM1262" i="25"/>
  <c r="AN1262" i="25"/>
  <c r="AQ1262" i="25"/>
  <c r="AR1262" i="25"/>
  <c r="AU1262" i="25"/>
  <c r="AV1262" i="25"/>
  <c r="AY1262" i="25"/>
  <c r="AZ1262" i="25"/>
  <c r="BC1262" i="25"/>
  <c r="BD1262" i="25"/>
  <c r="S1263" i="25"/>
  <c r="T1263" i="25"/>
  <c r="W1263" i="25"/>
  <c r="X1263" i="25"/>
  <c r="AA1263" i="25"/>
  <c r="AB1263" i="25"/>
  <c r="AE1263" i="25"/>
  <c r="AF1263" i="25"/>
  <c r="AI1263" i="25"/>
  <c r="AJ1263" i="25"/>
  <c r="AM1263" i="25"/>
  <c r="AN1263" i="25"/>
  <c r="AQ1263" i="25"/>
  <c r="AR1263" i="25"/>
  <c r="AU1263" i="25"/>
  <c r="AV1263" i="25"/>
  <c r="AY1263" i="25"/>
  <c r="AZ1263" i="25"/>
  <c r="BC1263" i="25"/>
  <c r="BD1263" i="25"/>
  <c r="S1264" i="25"/>
  <c r="T1264" i="25"/>
  <c r="W1264" i="25"/>
  <c r="X1264" i="25"/>
  <c r="AA1264" i="25"/>
  <c r="AB1264" i="25"/>
  <c r="AE1264" i="25"/>
  <c r="AF1264" i="25"/>
  <c r="AI1264" i="25"/>
  <c r="AJ1264" i="25"/>
  <c r="AM1264" i="25"/>
  <c r="AN1264" i="25"/>
  <c r="AQ1264" i="25"/>
  <c r="AR1264" i="25"/>
  <c r="AU1264" i="25"/>
  <c r="AV1264" i="25"/>
  <c r="AY1264" i="25"/>
  <c r="AZ1264" i="25"/>
  <c r="BC1264" i="25"/>
  <c r="BD1264" i="25"/>
  <c r="S1265" i="25"/>
  <c r="T1265" i="25"/>
  <c r="W1265" i="25"/>
  <c r="X1265" i="25"/>
  <c r="AA1265" i="25"/>
  <c r="AB1265" i="25"/>
  <c r="AE1265" i="25"/>
  <c r="AF1265" i="25"/>
  <c r="AI1265" i="25"/>
  <c r="AJ1265" i="25"/>
  <c r="AM1265" i="25"/>
  <c r="AN1265" i="25"/>
  <c r="AQ1265" i="25"/>
  <c r="AR1265" i="25"/>
  <c r="AU1265" i="25"/>
  <c r="AV1265" i="25"/>
  <c r="AY1265" i="25"/>
  <c r="AZ1265" i="25"/>
  <c r="BC1265" i="25"/>
  <c r="BD1265" i="25"/>
  <c r="S1266" i="25"/>
  <c r="T1266" i="25"/>
  <c r="W1266" i="25"/>
  <c r="X1266" i="25"/>
  <c r="AA1266" i="25"/>
  <c r="AB1266" i="25"/>
  <c r="AE1266" i="25"/>
  <c r="AF1266" i="25"/>
  <c r="AI1266" i="25"/>
  <c r="AJ1266" i="25"/>
  <c r="AM1266" i="25"/>
  <c r="AN1266" i="25"/>
  <c r="AQ1266" i="25"/>
  <c r="AR1266" i="25"/>
  <c r="AU1266" i="25"/>
  <c r="AV1266" i="25"/>
  <c r="AY1266" i="25"/>
  <c r="AZ1266" i="25"/>
  <c r="BC1266" i="25"/>
  <c r="BD1266" i="25"/>
  <c r="S1267" i="25"/>
  <c r="T1267" i="25"/>
  <c r="W1267" i="25"/>
  <c r="X1267" i="25"/>
  <c r="AA1267" i="25"/>
  <c r="AB1267" i="25"/>
  <c r="AE1267" i="25"/>
  <c r="AF1267" i="25"/>
  <c r="AI1267" i="25"/>
  <c r="AJ1267" i="25"/>
  <c r="AM1267" i="25"/>
  <c r="AN1267" i="25"/>
  <c r="AQ1267" i="25"/>
  <c r="AR1267" i="25"/>
  <c r="AU1267" i="25"/>
  <c r="AV1267" i="25"/>
  <c r="AY1267" i="25"/>
  <c r="AZ1267" i="25"/>
  <c r="BC1267" i="25"/>
  <c r="BD1267" i="25"/>
  <c r="S1268" i="25"/>
  <c r="T1268" i="25"/>
  <c r="W1268" i="25"/>
  <c r="X1268" i="25"/>
  <c r="AA1268" i="25"/>
  <c r="AB1268" i="25"/>
  <c r="AE1268" i="25"/>
  <c r="AF1268" i="25"/>
  <c r="AI1268" i="25"/>
  <c r="AJ1268" i="25"/>
  <c r="AM1268" i="25"/>
  <c r="AN1268" i="25"/>
  <c r="AQ1268" i="25"/>
  <c r="AR1268" i="25"/>
  <c r="AU1268" i="25"/>
  <c r="AV1268" i="25"/>
  <c r="AY1268" i="25"/>
  <c r="AZ1268" i="25"/>
  <c r="BC1268" i="25"/>
  <c r="BD1268" i="25"/>
  <c r="S1269" i="25"/>
  <c r="T1269" i="25"/>
  <c r="W1269" i="25"/>
  <c r="X1269" i="25"/>
  <c r="AA1269" i="25"/>
  <c r="AB1269" i="25"/>
  <c r="AE1269" i="25"/>
  <c r="AF1269" i="25"/>
  <c r="AI1269" i="25"/>
  <c r="AJ1269" i="25"/>
  <c r="AM1269" i="25"/>
  <c r="AN1269" i="25"/>
  <c r="AQ1269" i="25"/>
  <c r="AR1269" i="25"/>
  <c r="AU1269" i="25"/>
  <c r="AV1269" i="25"/>
  <c r="AY1269" i="25"/>
  <c r="AZ1269" i="25"/>
  <c r="BC1269" i="25"/>
  <c r="BD1269" i="25"/>
  <c r="S1270" i="25"/>
  <c r="T1270" i="25"/>
  <c r="W1270" i="25"/>
  <c r="X1270" i="25"/>
  <c r="AA1270" i="25"/>
  <c r="AB1270" i="25"/>
  <c r="AE1270" i="25"/>
  <c r="AF1270" i="25"/>
  <c r="AI1270" i="25"/>
  <c r="AJ1270" i="25"/>
  <c r="AM1270" i="25"/>
  <c r="AN1270" i="25"/>
  <c r="AQ1270" i="25"/>
  <c r="AR1270" i="25"/>
  <c r="AU1270" i="25"/>
  <c r="AV1270" i="25"/>
  <c r="AY1270" i="25"/>
  <c r="AZ1270" i="25"/>
  <c r="BC1270" i="25"/>
  <c r="BD1270" i="25"/>
  <c r="S1271" i="25"/>
  <c r="T1271" i="25"/>
  <c r="W1271" i="25"/>
  <c r="X1271" i="25"/>
  <c r="AA1271" i="25"/>
  <c r="AB1271" i="25"/>
  <c r="AE1271" i="25"/>
  <c r="AF1271" i="25"/>
  <c r="AI1271" i="25"/>
  <c r="AJ1271" i="25"/>
  <c r="AM1271" i="25"/>
  <c r="AN1271" i="25"/>
  <c r="AQ1271" i="25"/>
  <c r="AR1271" i="25"/>
  <c r="AU1271" i="25"/>
  <c r="AV1271" i="25"/>
  <c r="AY1271" i="25"/>
  <c r="AZ1271" i="25"/>
  <c r="BC1271" i="25"/>
  <c r="BD1271" i="25"/>
  <c r="S1272" i="25"/>
  <c r="T1272" i="25"/>
  <c r="W1272" i="25"/>
  <c r="X1272" i="25"/>
  <c r="AA1272" i="25"/>
  <c r="AB1272" i="25"/>
  <c r="AE1272" i="25"/>
  <c r="AF1272" i="25"/>
  <c r="AI1272" i="25"/>
  <c r="AJ1272" i="25"/>
  <c r="AM1272" i="25"/>
  <c r="AN1272" i="25"/>
  <c r="AQ1272" i="25"/>
  <c r="AR1272" i="25"/>
  <c r="AU1272" i="25"/>
  <c r="AV1272" i="25"/>
  <c r="AY1272" i="25"/>
  <c r="AZ1272" i="25"/>
  <c r="BC1272" i="25"/>
  <c r="BD1272" i="25"/>
  <c r="S1273" i="25"/>
  <c r="T1273" i="25"/>
  <c r="W1273" i="25"/>
  <c r="X1273" i="25"/>
  <c r="AA1273" i="25"/>
  <c r="AB1273" i="25"/>
  <c r="AE1273" i="25"/>
  <c r="AF1273" i="25"/>
  <c r="AI1273" i="25"/>
  <c r="AJ1273" i="25"/>
  <c r="AM1273" i="25"/>
  <c r="AN1273" i="25"/>
  <c r="AQ1273" i="25"/>
  <c r="AR1273" i="25"/>
  <c r="AU1273" i="25"/>
  <c r="AV1273" i="25"/>
  <c r="AY1273" i="25"/>
  <c r="AZ1273" i="25"/>
  <c r="BC1273" i="25"/>
  <c r="BD1273" i="25"/>
  <c r="S1274" i="25"/>
  <c r="T1274" i="25"/>
  <c r="W1274" i="25"/>
  <c r="X1274" i="25"/>
  <c r="AA1274" i="25"/>
  <c r="AB1274" i="25"/>
  <c r="AE1274" i="25"/>
  <c r="AF1274" i="25"/>
  <c r="AI1274" i="25"/>
  <c r="AJ1274" i="25"/>
  <c r="AM1274" i="25"/>
  <c r="AN1274" i="25"/>
  <c r="AQ1274" i="25"/>
  <c r="AR1274" i="25"/>
  <c r="AU1274" i="25"/>
  <c r="AV1274" i="25"/>
  <c r="AY1274" i="25"/>
  <c r="AZ1274" i="25"/>
  <c r="BC1274" i="25"/>
  <c r="BD1274" i="25"/>
  <c r="S1275" i="25"/>
  <c r="T1275" i="25"/>
  <c r="W1275" i="25"/>
  <c r="X1275" i="25"/>
  <c r="AA1275" i="25"/>
  <c r="AB1275" i="25"/>
  <c r="AE1275" i="25"/>
  <c r="AF1275" i="25"/>
  <c r="AI1275" i="25"/>
  <c r="AJ1275" i="25"/>
  <c r="AM1275" i="25"/>
  <c r="AN1275" i="25"/>
  <c r="AQ1275" i="25"/>
  <c r="AR1275" i="25"/>
  <c r="AU1275" i="25"/>
  <c r="AV1275" i="25"/>
  <c r="AY1275" i="25"/>
  <c r="AZ1275" i="25"/>
  <c r="BC1275" i="25"/>
  <c r="BD1275" i="25"/>
  <c r="S1276" i="25"/>
  <c r="T1276" i="25"/>
  <c r="W1276" i="25"/>
  <c r="X1276" i="25"/>
  <c r="AA1276" i="25"/>
  <c r="AB1276" i="25"/>
  <c r="AE1276" i="25"/>
  <c r="AF1276" i="25"/>
  <c r="AI1276" i="25"/>
  <c r="AJ1276" i="25"/>
  <c r="AM1276" i="25"/>
  <c r="AN1276" i="25"/>
  <c r="AQ1276" i="25"/>
  <c r="AR1276" i="25"/>
  <c r="AU1276" i="25"/>
  <c r="AV1276" i="25"/>
  <c r="AY1276" i="25"/>
  <c r="AZ1276" i="25"/>
  <c r="BC1276" i="25"/>
  <c r="BD1276" i="25"/>
  <c r="S1277" i="25"/>
  <c r="T1277" i="25"/>
  <c r="W1277" i="25"/>
  <c r="X1277" i="25"/>
  <c r="AA1277" i="25"/>
  <c r="AB1277" i="25"/>
  <c r="AE1277" i="25"/>
  <c r="AF1277" i="25"/>
  <c r="AI1277" i="25"/>
  <c r="AJ1277" i="25"/>
  <c r="AM1277" i="25"/>
  <c r="AN1277" i="25"/>
  <c r="AQ1277" i="25"/>
  <c r="AR1277" i="25"/>
  <c r="AU1277" i="25"/>
  <c r="AV1277" i="25"/>
  <c r="AY1277" i="25"/>
  <c r="AZ1277" i="25"/>
  <c r="BC1277" i="25"/>
  <c r="BD1277" i="25"/>
  <c r="S1278" i="25"/>
  <c r="T1278" i="25"/>
  <c r="W1278" i="25"/>
  <c r="X1278" i="25"/>
  <c r="AA1278" i="25"/>
  <c r="AB1278" i="25"/>
  <c r="AE1278" i="25"/>
  <c r="AF1278" i="25"/>
  <c r="AI1278" i="25"/>
  <c r="AJ1278" i="25"/>
  <c r="AM1278" i="25"/>
  <c r="AN1278" i="25"/>
  <c r="AQ1278" i="25"/>
  <c r="AR1278" i="25"/>
  <c r="AU1278" i="25"/>
  <c r="AV1278" i="25"/>
  <c r="AY1278" i="25"/>
  <c r="AZ1278" i="25"/>
  <c r="BC1278" i="25"/>
  <c r="BD1278" i="25"/>
  <c r="S1279" i="25"/>
  <c r="T1279" i="25"/>
  <c r="W1279" i="25"/>
  <c r="X1279" i="25"/>
  <c r="AA1279" i="25"/>
  <c r="AB1279" i="25"/>
  <c r="AE1279" i="25"/>
  <c r="AF1279" i="25"/>
  <c r="AI1279" i="25"/>
  <c r="AJ1279" i="25"/>
  <c r="AM1279" i="25"/>
  <c r="AN1279" i="25"/>
  <c r="AQ1279" i="25"/>
  <c r="AR1279" i="25"/>
  <c r="AU1279" i="25"/>
  <c r="AV1279" i="25"/>
  <c r="AY1279" i="25"/>
  <c r="AZ1279" i="25"/>
  <c r="BC1279" i="25"/>
  <c r="BD1279" i="25"/>
  <c r="S1280" i="25"/>
  <c r="T1280" i="25"/>
  <c r="W1280" i="25"/>
  <c r="X1280" i="25"/>
  <c r="AA1280" i="25"/>
  <c r="AB1280" i="25"/>
  <c r="AE1280" i="25"/>
  <c r="AF1280" i="25"/>
  <c r="AI1280" i="25"/>
  <c r="AJ1280" i="25"/>
  <c r="AM1280" i="25"/>
  <c r="AN1280" i="25"/>
  <c r="AQ1280" i="25"/>
  <c r="AR1280" i="25"/>
  <c r="AU1280" i="25"/>
  <c r="AV1280" i="25"/>
  <c r="AY1280" i="25"/>
  <c r="AZ1280" i="25"/>
  <c r="BC1280" i="25"/>
  <c r="BD1280" i="25"/>
  <c r="S1281" i="25"/>
  <c r="T1281" i="25"/>
  <c r="W1281" i="25"/>
  <c r="X1281" i="25"/>
  <c r="AA1281" i="25"/>
  <c r="AB1281" i="25"/>
  <c r="AE1281" i="25"/>
  <c r="AF1281" i="25"/>
  <c r="AI1281" i="25"/>
  <c r="AJ1281" i="25"/>
  <c r="AM1281" i="25"/>
  <c r="AN1281" i="25"/>
  <c r="AQ1281" i="25"/>
  <c r="AR1281" i="25"/>
  <c r="AU1281" i="25"/>
  <c r="AV1281" i="25"/>
  <c r="AY1281" i="25"/>
  <c r="AZ1281" i="25"/>
  <c r="BC1281" i="25"/>
  <c r="BD1281" i="25"/>
  <c r="S1282" i="25"/>
  <c r="T1282" i="25"/>
  <c r="W1282" i="25"/>
  <c r="X1282" i="25"/>
  <c r="AA1282" i="25"/>
  <c r="AB1282" i="25"/>
  <c r="AE1282" i="25"/>
  <c r="AF1282" i="25"/>
  <c r="AI1282" i="25"/>
  <c r="AJ1282" i="25"/>
  <c r="AM1282" i="25"/>
  <c r="AN1282" i="25"/>
  <c r="AQ1282" i="25"/>
  <c r="AR1282" i="25"/>
  <c r="AU1282" i="25"/>
  <c r="AV1282" i="25"/>
  <c r="AY1282" i="25"/>
  <c r="AZ1282" i="25"/>
  <c r="BC1282" i="25"/>
  <c r="BD1282" i="25"/>
  <c r="S1283" i="25"/>
  <c r="T1283" i="25"/>
  <c r="W1283" i="25"/>
  <c r="X1283" i="25"/>
  <c r="AA1283" i="25"/>
  <c r="AB1283" i="25"/>
  <c r="AE1283" i="25"/>
  <c r="AF1283" i="25"/>
  <c r="AI1283" i="25"/>
  <c r="AJ1283" i="25"/>
  <c r="AM1283" i="25"/>
  <c r="AN1283" i="25"/>
  <c r="AQ1283" i="25"/>
  <c r="AR1283" i="25"/>
  <c r="AU1283" i="25"/>
  <c r="AV1283" i="25"/>
  <c r="AY1283" i="25"/>
  <c r="AZ1283" i="25"/>
  <c r="BC1283" i="25"/>
  <c r="BD1283" i="25"/>
  <c r="S1284" i="25"/>
  <c r="T1284" i="25"/>
  <c r="W1284" i="25"/>
  <c r="X1284" i="25"/>
  <c r="AA1284" i="25"/>
  <c r="AB1284" i="25"/>
  <c r="AE1284" i="25"/>
  <c r="AF1284" i="25"/>
  <c r="AI1284" i="25"/>
  <c r="AJ1284" i="25"/>
  <c r="AM1284" i="25"/>
  <c r="AN1284" i="25"/>
  <c r="AQ1284" i="25"/>
  <c r="AR1284" i="25"/>
  <c r="AU1284" i="25"/>
  <c r="AV1284" i="25"/>
  <c r="AY1284" i="25"/>
  <c r="AZ1284" i="25"/>
  <c r="BC1284" i="25"/>
  <c r="BD1284" i="25"/>
  <c r="S1285" i="25"/>
  <c r="T1285" i="25"/>
  <c r="W1285" i="25"/>
  <c r="X1285" i="25"/>
  <c r="AA1285" i="25"/>
  <c r="AB1285" i="25"/>
  <c r="AE1285" i="25"/>
  <c r="AF1285" i="25"/>
  <c r="AI1285" i="25"/>
  <c r="AJ1285" i="25"/>
  <c r="AM1285" i="25"/>
  <c r="AN1285" i="25"/>
  <c r="AQ1285" i="25"/>
  <c r="AR1285" i="25"/>
  <c r="AU1285" i="25"/>
  <c r="AV1285" i="25"/>
  <c r="AY1285" i="25"/>
  <c r="AZ1285" i="25"/>
  <c r="BC1285" i="25"/>
  <c r="BD1285" i="25"/>
  <c r="S1286" i="25"/>
  <c r="T1286" i="25"/>
  <c r="W1286" i="25"/>
  <c r="X1286" i="25"/>
  <c r="AA1286" i="25"/>
  <c r="AB1286" i="25"/>
  <c r="AE1286" i="25"/>
  <c r="AF1286" i="25"/>
  <c r="AI1286" i="25"/>
  <c r="AJ1286" i="25"/>
  <c r="AM1286" i="25"/>
  <c r="AN1286" i="25"/>
  <c r="AQ1286" i="25"/>
  <c r="AR1286" i="25"/>
  <c r="AU1286" i="25"/>
  <c r="AV1286" i="25"/>
  <c r="AY1286" i="25"/>
  <c r="AZ1286" i="25"/>
  <c r="BC1286" i="25"/>
  <c r="BD1286" i="25"/>
  <c r="S1287" i="25"/>
  <c r="T1287" i="25"/>
  <c r="W1287" i="25"/>
  <c r="X1287" i="25"/>
  <c r="AA1287" i="25"/>
  <c r="AB1287" i="25"/>
  <c r="AE1287" i="25"/>
  <c r="AF1287" i="25"/>
  <c r="AI1287" i="25"/>
  <c r="AJ1287" i="25"/>
  <c r="AM1287" i="25"/>
  <c r="AN1287" i="25"/>
  <c r="AQ1287" i="25"/>
  <c r="AR1287" i="25"/>
  <c r="AU1287" i="25"/>
  <c r="AV1287" i="25"/>
  <c r="AY1287" i="25"/>
  <c r="AZ1287" i="25"/>
  <c r="BC1287" i="25"/>
  <c r="BD1287" i="25"/>
  <c r="S1288" i="25"/>
  <c r="T1288" i="25"/>
  <c r="W1288" i="25"/>
  <c r="X1288" i="25"/>
  <c r="AA1288" i="25"/>
  <c r="AB1288" i="25"/>
  <c r="AE1288" i="25"/>
  <c r="AF1288" i="25"/>
  <c r="AI1288" i="25"/>
  <c r="AJ1288" i="25"/>
  <c r="AM1288" i="25"/>
  <c r="AN1288" i="25"/>
  <c r="AQ1288" i="25"/>
  <c r="AR1288" i="25"/>
  <c r="AU1288" i="25"/>
  <c r="AV1288" i="25"/>
  <c r="AY1288" i="25"/>
  <c r="AZ1288" i="25"/>
  <c r="BC1288" i="25"/>
  <c r="BD1288" i="25"/>
  <c r="S1289" i="25"/>
  <c r="T1289" i="25"/>
  <c r="W1289" i="25"/>
  <c r="X1289" i="25"/>
  <c r="AA1289" i="25"/>
  <c r="AB1289" i="25"/>
  <c r="AE1289" i="25"/>
  <c r="AF1289" i="25"/>
  <c r="AI1289" i="25"/>
  <c r="AJ1289" i="25"/>
  <c r="AM1289" i="25"/>
  <c r="AN1289" i="25"/>
  <c r="AQ1289" i="25"/>
  <c r="AR1289" i="25"/>
  <c r="AU1289" i="25"/>
  <c r="AV1289" i="25"/>
  <c r="AY1289" i="25"/>
  <c r="AZ1289" i="25"/>
  <c r="BC1289" i="25"/>
  <c r="BD1289" i="25"/>
  <c r="S1290" i="25"/>
  <c r="T1290" i="25"/>
  <c r="W1290" i="25"/>
  <c r="X1290" i="25"/>
  <c r="AA1290" i="25"/>
  <c r="AB1290" i="25"/>
  <c r="AE1290" i="25"/>
  <c r="AF1290" i="25"/>
  <c r="AI1290" i="25"/>
  <c r="AJ1290" i="25"/>
  <c r="AM1290" i="25"/>
  <c r="AN1290" i="25"/>
  <c r="AQ1290" i="25"/>
  <c r="AR1290" i="25"/>
  <c r="AU1290" i="25"/>
  <c r="AV1290" i="25"/>
  <c r="AY1290" i="25"/>
  <c r="AZ1290" i="25"/>
  <c r="BC1290" i="25"/>
  <c r="BD1290" i="25"/>
  <c r="S1291" i="25"/>
  <c r="T1291" i="25"/>
  <c r="W1291" i="25"/>
  <c r="X1291" i="25"/>
  <c r="AA1291" i="25"/>
  <c r="AB1291" i="25"/>
  <c r="AE1291" i="25"/>
  <c r="AF1291" i="25"/>
  <c r="AI1291" i="25"/>
  <c r="AJ1291" i="25"/>
  <c r="AM1291" i="25"/>
  <c r="AN1291" i="25"/>
  <c r="AQ1291" i="25"/>
  <c r="AR1291" i="25"/>
  <c r="AU1291" i="25"/>
  <c r="AV1291" i="25"/>
  <c r="AY1291" i="25"/>
  <c r="AZ1291" i="25"/>
  <c r="BC1291" i="25"/>
  <c r="BD1291" i="25"/>
  <c r="S1292" i="25"/>
  <c r="T1292" i="25"/>
  <c r="W1292" i="25"/>
  <c r="X1292" i="25"/>
  <c r="AA1292" i="25"/>
  <c r="AB1292" i="25"/>
  <c r="AE1292" i="25"/>
  <c r="AF1292" i="25"/>
  <c r="AI1292" i="25"/>
  <c r="AJ1292" i="25"/>
  <c r="AM1292" i="25"/>
  <c r="AN1292" i="25"/>
  <c r="AQ1292" i="25"/>
  <c r="AR1292" i="25"/>
  <c r="AU1292" i="25"/>
  <c r="AV1292" i="25"/>
  <c r="AY1292" i="25"/>
  <c r="AZ1292" i="25"/>
  <c r="BC1292" i="25"/>
  <c r="BD1292" i="25"/>
  <c r="S1293" i="25"/>
  <c r="T1293" i="25"/>
  <c r="W1293" i="25"/>
  <c r="X1293" i="25"/>
  <c r="AA1293" i="25"/>
  <c r="AB1293" i="25"/>
  <c r="AE1293" i="25"/>
  <c r="AF1293" i="25"/>
  <c r="AI1293" i="25"/>
  <c r="AJ1293" i="25"/>
  <c r="AM1293" i="25"/>
  <c r="AN1293" i="25"/>
  <c r="AQ1293" i="25"/>
  <c r="AR1293" i="25"/>
  <c r="AU1293" i="25"/>
  <c r="AV1293" i="25"/>
  <c r="AY1293" i="25"/>
  <c r="AZ1293" i="25"/>
  <c r="BC1293" i="25"/>
  <c r="BD1293" i="25"/>
  <c r="S1294" i="25"/>
  <c r="T1294" i="25"/>
  <c r="W1294" i="25"/>
  <c r="X1294" i="25"/>
  <c r="AA1294" i="25"/>
  <c r="AB1294" i="25"/>
  <c r="AE1294" i="25"/>
  <c r="AF1294" i="25"/>
  <c r="AI1294" i="25"/>
  <c r="AJ1294" i="25"/>
  <c r="AM1294" i="25"/>
  <c r="AN1294" i="25"/>
  <c r="AQ1294" i="25"/>
  <c r="AR1294" i="25"/>
  <c r="AU1294" i="25"/>
  <c r="AV1294" i="25"/>
  <c r="AY1294" i="25"/>
  <c r="AZ1294" i="25"/>
  <c r="BC1294" i="25"/>
  <c r="BD1294" i="25"/>
  <c r="S1295" i="25"/>
  <c r="T1295" i="25"/>
  <c r="W1295" i="25"/>
  <c r="X1295" i="25"/>
  <c r="AA1295" i="25"/>
  <c r="AB1295" i="25"/>
  <c r="AE1295" i="25"/>
  <c r="AF1295" i="25"/>
  <c r="AI1295" i="25"/>
  <c r="AJ1295" i="25"/>
  <c r="AM1295" i="25"/>
  <c r="AN1295" i="25"/>
  <c r="AQ1295" i="25"/>
  <c r="AR1295" i="25"/>
  <c r="AU1295" i="25"/>
  <c r="AV1295" i="25"/>
  <c r="AY1295" i="25"/>
  <c r="AZ1295" i="25"/>
  <c r="BC1295" i="25"/>
  <c r="BD1295" i="25"/>
  <c r="S1296" i="25"/>
  <c r="T1296" i="25"/>
  <c r="W1296" i="25"/>
  <c r="X1296" i="25"/>
  <c r="AA1296" i="25"/>
  <c r="AB1296" i="25"/>
  <c r="AE1296" i="25"/>
  <c r="AF1296" i="25"/>
  <c r="AI1296" i="25"/>
  <c r="AJ1296" i="25"/>
  <c r="AM1296" i="25"/>
  <c r="AN1296" i="25"/>
  <c r="AQ1296" i="25"/>
  <c r="AR1296" i="25"/>
  <c r="AU1296" i="25"/>
  <c r="AV1296" i="25"/>
  <c r="AY1296" i="25"/>
  <c r="AZ1296" i="25"/>
  <c r="BC1296" i="25"/>
  <c r="BD1296" i="25"/>
  <c r="S1297" i="25"/>
  <c r="T1297" i="25"/>
  <c r="W1297" i="25"/>
  <c r="X1297" i="25"/>
  <c r="AA1297" i="25"/>
  <c r="AB1297" i="25"/>
  <c r="AE1297" i="25"/>
  <c r="AF1297" i="25"/>
  <c r="AI1297" i="25"/>
  <c r="AJ1297" i="25"/>
  <c r="AM1297" i="25"/>
  <c r="AN1297" i="25"/>
  <c r="AQ1297" i="25"/>
  <c r="AR1297" i="25"/>
  <c r="AU1297" i="25"/>
  <c r="AV1297" i="25"/>
  <c r="AY1297" i="25"/>
  <c r="AZ1297" i="25"/>
  <c r="BC1297" i="25"/>
  <c r="BD1297" i="25"/>
  <c r="S1298" i="25"/>
  <c r="T1298" i="25"/>
  <c r="W1298" i="25"/>
  <c r="X1298" i="25"/>
  <c r="AA1298" i="25"/>
  <c r="AB1298" i="25"/>
  <c r="AE1298" i="25"/>
  <c r="AF1298" i="25"/>
  <c r="AI1298" i="25"/>
  <c r="AJ1298" i="25"/>
  <c r="AM1298" i="25"/>
  <c r="AN1298" i="25"/>
  <c r="AQ1298" i="25"/>
  <c r="AR1298" i="25"/>
  <c r="AU1298" i="25"/>
  <c r="AV1298" i="25"/>
  <c r="AY1298" i="25"/>
  <c r="AZ1298" i="25"/>
  <c r="BC1298" i="25"/>
  <c r="BD1298" i="25"/>
  <c r="S1299" i="25"/>
  <c r="T1299" i="25"/>
  <c r="W1299" i="25"/>
  <c r="X1299" i="25"/>
  <c r="AA1299" i="25"/>
  <c r="AB1299" i="25"/>
  <c r="AE1299" i="25"/>
  <c r="AF1299" i="25"/>
  <c r="AI1299" i="25"/>
  <c r="AJ1299" i="25"/>
  <c r="AM1299" i="25"/>
  <c r="AN1299" i="25"/>
  <c r="AQ1299" i="25"/>
  <c r="AR1299" i="25"/>
  <c r="AU1299" i="25"/>
  <c r="AV1299" i="25"/>
  <c r="AY1299" i="25"/>
  <c r="AZ1299" i="25"/>
  <c r="BC1299" i="25"/>
  <c r="BD1299" i="25"/>
  <c r="S1300" i="25"/>
  <c r="T1300" i="25"/>
  <c r="W1300" i="25"/>
  <c r="X1300" i="25"/>
  <c r="AA1300" i="25"/>
  <c r="AB1300" i="25"/>
  <c r="AE1300" i="25"/>
  <c r="AF1300" i="25"/>
  <c r="AI1300" i="25"/>
  <c r="AJ1300" i="25"/>
  <c r="AM1300" i="25"/>
  <c r="AN1300" i="25"/>
  <c r="AQ1300" i="25"/>
  <c r="AR1300" i="25"/>
  <c r="AU1300" i="25"/>
  <c r="AV1300" i="25"/>
  <c r="AY1300" i="25"/>
  <c r="AZ1300" i="25"/>
  <c r="BC1300" i="25"/>
  <c r="BD1300" i="25"/>
  <c r="S1301" i="25"/>
  <c r="T1301" i="25"/>
  <c r="W1301" i="25"/>
  <c r="X1301" i="25"/>
  <c r="AA1301" i="25"/>
  <c r="AB1301" i="25"/>
  <c r="AE1301" i="25"/>
  <c r="AF1301" i="25"/>
  <c r="AI1301" i="25"/>
  <c r="AJ1301" i="25"/>
  <c r="AM1301" i="25"/>
  <c r="AN1301" i="25"/>
  <c r="AQ1301" i="25"/>
  <c r="AR1301" i="25"/>
  <c r="AU1301" i="25"/>
  <c r="AV1301" i="25"/>
  <c r="AY1301" i="25"/>
  <c r="AZ1301" i="25"/>
  <c r="BC1301" i="25"/>
  <c r="BD1301" i="25"/>
  <c r="S1302" i="25"/>
  <c r="T1302" i="25"/>
  <c r="W1302" i="25"/>
  <c r="X1302" i="25"/>
  <c r="AA1302" i="25"/>
  <c r="AB1302" i="25"/>
  <c r="AE1302" i="25"/>
  <c r="AF1302" i="25"/>
  <c r="AI1302" i="25"/>
  <c r="AJ1302" i="25"/>
  <c r="AM1302" i="25"/>
  <c r="AN1302" i="25"/>
  <c r="AQ1302" i="25"/>
  <c r="AR1302" i="25"/>
  <c r="AU1302" i="25"/>
  <c r="AV1302" i="25"/>
  <c r="AY1302" i="25"/>
  <c r="AZ1302" i="25"/>
  <c r="BC1302" i="25"/>
  <c r="BD1302" i="25"/>
  <c r="S1303" i="25"/>
  <c r="T1303" i="25"/>
  <c r="W1303" i="25"/>
  <c r="X1303" i="25"/>
  <c r="AA1303" i="25"/>
  <c r="AB1303" i="25"/>
  <c r="AE1303" i="25"/>
  <c r="AF1303" i="25"/>
  <c r="AI1303" i="25"/>
  <c r="AJ1303" i="25"/>
  <c r="AM1303" i="25"/>
  <c r="AN1303" i="25"/>
  <c r="AQ1303" i="25"/>
  <c r="AR1303" i="25"/>
  <c r="AU1303" i="25"/>
  <c r="AV1303" i="25"/>
  <c r="AY1303" i="25"/>
  <c r="AZ1303" i="25"/>
  <c r="BC1303" i="25"/>
  <c r="BD1303" i="25"/>
  <c r="S1304" i="25"/>
  <c r="T1304" i="25"/>
  <c r="W1304" i="25"/>
  <c r="X1304" i="25"/>
  <c r="AA1304" i="25"/>
  <c r="AB1304" i="25"/>
  <c r="AE1304" i="25"/>
  <c r="AF1304" i="25"/>
  <c r="AI1304" i="25"/>
  <c r="AJ1304" i="25"/>
  <c r="AM1304" i="25"/>
  <c r="AN1304" i="25"/>
  <c r="AQ1304" i="25"/>
  <c r="AR1304" i="25"/>
  <c r="AU1304" i="25"/>
  <c r="AV1304" i="25"/>
  <c r="AY1304" i="25"/>
  <c r="AZ1304" i="25"/>
  <c r="BC1304" i="25"/>
  <c r="BD1304" i="25"/>
  <c r="S1305" i="25"/>
  <c r="T1305" i="25"/>
  <c r="W1305" i="25"/>
  <c r="X1305" i="25"/>
  <c r="AA1305" i="25"/>
  <c r="AB1305" i="25"/>
  <c r="AE1305" i="25"/>
  <c r="AF1305" i="25"/>
  <c r="AI1305" i="25"/>
  <c r="AJ1305" i="25"/>
  <c r="AM1305" i="25"/>
  <c r="AN1305" i="25"/>
  <c r="AQ1305" i="25"/>
  <c r="AR1305" i="25"/>
  <c r="AU1305" i="25"/>
  <c r="AV1305" i="25"/>
  <c r="AY1305" i="25"/>
  <c r="AZ1305" i="25"/>
  <c r="BC1305" i="25"/>
  <c r="BD1305" i="25"/>
  <c r="S1306" i="25"/>
  <c r="T1306" i="25"/>
  <c r="W1306" i="25"/>
  <c r="X1306" i="25"/>
  <c r="AA1306" i="25"/>
  <c r="AB1306" i="25"/>
  <c r="AE1306" i="25"/>
  <c r="AF1306" i="25"/>
  <c r="AI1306" i="25"/>
  <c r="AJ1306" i="25"/>
  <c r="AM1306" i="25"/>
  <c r="AN1306" i="25"/>
  <c r="AQ1306" i="25"/>
  <c r="AR1306" i="25"/>
  <c r="AU1306" i="25"/>
  <c r="AV1306" i="25"/>
  <c r="AY1306" i="25"/>
  <c r="AZ1306" i="25"/>
  <c r="BC1306" i="25"/>
  <c r="BD1306" i="25"/>
  <c r="S1307" i="25"/>
  <c r="T1307" i="25"/>
  <c r="W1307" i="25"/>
  <c r="X1307" i="25"/>
  <c r="AA1307" i="25"/>
  <c r="AB1307" i="25"/>
  <c r="AE1307" i="25"/>
  <c r="AF1307" i="25"/>
  <c r="AI1307" i="25"/>
  <c r="AJ1307" i="25"/>
  <c r="AM1307" i="25"/>
  <c r="AN1307" i="25"/>
  <c r="AQ1307" i="25"/>
  <c r="AR1307" i="25"/>
  <c r="AU1307" i="25"/>
  <c r="AV1307" i="25"/>
  <c r="AY1307" i="25"/>
  <c r="AZ1307" i="25"/>
  <c r="BC1307" i="25"/>
  <c r="BD1307" i="25"/>
  <c r="S1308" i="25"/>
  <c r="T1308" i="25"/>
  <c r="W1308" i="25"/>
  <c r="X1308" i="25"/>
  <c r="AA1308" i="25"/>
  <c r="AB1308" i="25"/>
  <c r="AE1308" i="25"/>
  <c r="AF1308" i="25"/>
  <c r="AI1308" i="25"/>
  <c r="AJ1308" i="25"/>
  <c r="AM1308" i="25"/>
  <c r="AN1308" i="25"/>
  <c r="AQ1308" i="25"/>
  <c r="AR1308" i="25"/>
  <c r="AU1308" i="25"/>
  <c r="AV1308" i="25"/>
  <c r="AY1308" i="25"/>
  <c r="AZ1308" i="25"/>
  <c r="BC1308" i="25"/>
  <c r="BD1308" i="25"/>
  <c r="S1309" i="25"/>
  <c r="T1309" i="25"/>
  <c r="W1309" i="25"/>
  <c r="X1309" i="25"/>
  <c r="AA1309" i="25"/>
  <c r="AB1309" i="25"/>
  <c r="AE1309" i="25"/>
  <c r="AF1309" i="25"/>
  <c r="AI1309" i="25"/>
  <c r="AJ1309" i="25"/>
  <c r="AM1309" i="25"/>
  <c r="AN1309" i="25"/>
  <c r="AQ1309" i="25"/>
  <c r="AR1309" i="25"/>
  <c r="AU1309" i="25"/>
  <c r="AV1309" i="25"/>
  <c r="AY1309" i="25"/>
  <c r="AZ1309" i="25"/>
  <c r="BC1309" i="25"/>
  <c r="BD1309" i="25"/>
  <c r="S1310" i="25"/>
  <c r="T1310" i="25"/>
  <c r="W1310" i="25"/>
  <c r="X1310" i="25"/>
  <c r="AA1310" i="25"/>
  <c r="AB1310" i="25"/>
  <c r="AE1310" i="25"/>
  <c r="AF1310" i="25"/>
  <c r="AI1310" i="25"/>
  <c r="AJ1310" i="25"/>
  <c r="AM1310" i="25"/>
  <c r="AN1310" i="25"/>
  <c r="AQ1310" i="25"/>
  <c r="AR1310" i="25"/>
  <c r="AU1310" i="25"/>
  <c r="AV1310" i="25"/>
  <c r="AY1310" i="25"/>
  <c r="AZ1310" i="25"/>
  <c r="BC1310" i="25"/>
  <c r="BD1310" i="25"/>
  <c r="S1311" i="25"/>
  <c r="T1311" i="25"/>
  <c r="W1311" i="25"/>
  <c r="X1311" i="25"/>
  <c r="AA1311" i="25"/>
  <c r="AB1311" i="25"/>
  <c r="AE1311" i="25"/>
  <c r="AF1311" i="25"/>
  <c r="AI1311" i="25"/>
  <c r="AJ1311" i="25"/>
  <c r="AM1311" i="25"/>
  <c r="AN1311" i="25"/>
  <c r="AQ1311" i="25"/>
  <c r="AR1311" i="25"/>
  <c r="AU1311" i="25"/>
  <c r="AV1311" i="25"/>
  <c r="AY1311" i="25"/>
  <c r="AZ1311" i="25"/>
  <c r="BC1311" i="25"/>
  <c r="BD1311" i="25"/>
  <c r="S1312" i="25"/>
  <c r="T1312" i="25"/>
  <c r="W1312" i="25"/>
  <c r="X1312" i="25"/>
  <c r="AA1312" i="25"/>
  <c r="AB1312" i="25"/>
  <c r="AE1312" i="25"/>
  <c r="AF1312" i="25"/>
  <c r="AI1312" i="25"/>
  <c r="AJ1312" i="25"/>
  <c r="AM1312" i="25"/>
  <c r="AN1312" i="25"/>
  <c r="AQ1312" i="25"/>
  <c r="AR1312" i="25"/>
  <c r="AU1312" i="25"/>
  <c r="AV1312" i="25"/>
  <c r="AY1312" i="25"/>
  <c r="AZ1312" i="25"/>
  <c r="BC1312" i="25"/>
  <c r="BD1312" i="25"/>
  <c r="S1313" i="25"/>
  <c r="T1313" i="25"/>
  <c r="W1313" i="25"/>
  <c r="X1313" i="25"/>
  <c r="AA1313" i="25"/>
  <c r="AB1313" i="25"/>
  <c r="AE1313" i="25"/>
  <c r="AF1313" i="25"/>
  <c r="AI1313" i="25"/>
  <c r="AJ1313" i="25"/>
  <c r="AM1313" i="25"/>
  <c r="AN1313" i="25"/>
  <c r="AQ1313" i="25"/>
  <c r="AR1313" i="25"/>
  <c r="AU1313" i="25"/>
  <c r="AV1313" i="25"/>
  <c r="AY1313" i="25"/>
  <c r="AZ1313" i="25"/>
  <c r="BC1313" i="25"/>
  <c r="BD1313" i="25"/>
  <c r="S1314" i="25"/>
  <c r="T1314" i="25"/>
  <c r="W1314" i="25"/>
  <c r="X1314" i="25"/>
  <c r="AA1314" i="25"/>
  <c r="AB1314" i="25"/>
  <c r="AE1314" i="25"/>
  <c r="AF1314" i="25"/>
  <c r="AI1314" i="25"/>
  <c r="AJ1314" i="25"/>
  <c r="AM1314" i="25"/>
  <c r="AN1314" i="25"/>
  <c r="AQ1314" i="25"/>
  <c r="AR1314" i="25"/>
  <c r="AU1314" i="25"/>
  <c r="AV1314" i="25"/>
  <c r="AY1314" i="25"/>
  <c r="AZ1314" i="25"/>
  <c r="BC1314" i="25"/>
  <c r="BD1314" i="25"/>
  <c r="S1315" i="25"/>
  <c r="T1315" i="25"/>
  <c r="W1315" i="25"/>
  <c r="X1315" i="25"/>
  <c r="AA1315" i="25"/>
  <c r="AB1315" i="25"/>
  <c r="AE1315" i="25"/>
  <c r="AF1315" i="25"/>
  <c r="AI1315" i="25"/>
  <c r="AJ1315" i="25"/>
  <c r="AM1315" i="25"/>
  <c r="AN1315" i="25"/>
  <c r="AQ1315" i="25"/>
  <c r="AR1315" i="25"/>
  <c r="AU1315" i="25"/>
  <c r="AV1315" i="25"/>
  <c r="AY1315" i="25"/>
  <c r="AZ1315" i="25"/>
  <c r="BC1315" i="25"/>
  <c r="BD1315" i="25"/>
  <c r="S1316" i="25"/>
  <c r="T1316" i="25"/>
  <c r="W1316" i="25"/>
  <c r="X1316" i="25"/>
  <c r="AA1316" i="25"/>
  <c r="AB1316" i="25"/>
  <c r="AE1316" i="25"/>
  <c r="AF1316" i="25"/>
  <c r="AI1316" i="25"/>
  <c r="AJ1316" i="25"/>
  <c r="AM1316" i="25"/>
  <c r="AN1316" i="25"/>
  <c r="AQ1316" i="25"/>
  <c r="AR1316" i="25"/>
  <c r="AU1316" i="25"/>
  <c r="AV1316" i="25"/>
  <c r="AY1316" i="25"/>
  <c r="AZ1316" i="25"/>
  <c r="BC1316" i="25"/>
  <c r="BD1316" i="25"/>
  <c r="S1317" i="25"/>
  <c r="T1317" i="25"/>
  <c r="W1317" i="25"/>
  <c r="X1317" i="25"/>
  <c r="AA1317" i="25"/>
  <c r="AB1317" i="25"/>
  <c r="AE1317" i="25"/>
  <c r="AF1317" i="25"/>
  <c r="AI1317" i="25"/>
  <c r="AJ1317" i="25"/>
  <c r="AM1317" i="25"/>
  <c r="AN1317" i="25"/>
  <c r="AQ1317" i="25"/>
  <c r="AR1317" i="25"/>
  <c r="AU1317" i="25"/>
  <c r="AV1317" i="25"/>
  <c r="AY1317" i="25"/>
  <c r="AZ1317" i="25"/>
  <c r="BC1317" i="25"/>
  <c r="BD1317" i="25"/>
  <c r="S1318" i="25"/>
  <c r="T1318" i="25"/>
  <c r="W1318" i="25"/>
  <c r="X1318" i="25"/>
  <c r="AA1318" i="25"/>
  <c r="AB1318" i="25"/>
  <c r="AE1318" i="25"/>
  <c r="AF1318" i="25"/>
  <c r="AI1318" i="25"/>
  <c r="AJ1318" i="25"/>
  <c r="AM1318" i="25"/>
  <c r="AN1318" i="25"/>
  <c r="AQ1318" i="25"/>
  <c r="AR1318" i="25"/>
  <c r="AU1318" i="25"/>
  <c r="AV1318" i="25"/>
  <c r="AY1318" i="25"/>
  <c r="AZ1318" i="25"/>
  <c r="BC1318" i="25"/>
  <c r="BD1318" i="25"/>
  <c r="S1319" i="25"/>
  <c r="T1319" i="25"/>
  <c r="W1319" i="25"/>
  <c r="X1319" i="25"/>
  <c r="AA1319" i="25"/>
  <c r="AB1319" i="25"/>
  <c r="AE1319" i="25"/>
  <c r="AF1319" i="25"/>
  <c r="AI1319" i="25"/>
  <c r="AJ1319" i="25"/>
  <c r="AM1319" i="25"/>
  <c r="AN1319" i="25"/>
  <c r="AQ1319" i="25"/>
  <c r="AR1319" i="25"/>
  <c r="AU1319" i="25"/>
  <c r="AV1319" i="25"/>
  <c r="AY1319" i="25"/>
  <c r="AZ1319" i="25"/>
  <c r="BC1319" i="25"/>
  <c r="BD1319" i="25"/>
  <c r="S1320" i="25"/>
  <c r="T1320" i="25"/>
  <c r="W1320" i="25"/>
  <c r="X1320" i="25"/>
  <c r="AA1320" i="25"/>
  <c r="AB1320" i="25"/>
  <c r="AE1320" i="25"/>
  <c r="AF1320" i="25"/>
  <c r="AI1320" i="25"/>
  <c r="AJ1320" i="25"/>
  <c r="AM1320" i="25"/>
  <c r="AN1320" i="25"/>
  <c r="AQ1320" i="25"/>
  <c r="AR1320" i="25"/>
  <c r="AU1320" i="25"/>
  <c r="AV1320" i="25"/>
  <c r="AY1320" i="25"/>
  <c r="AZ1320" i="25"/>
  <c r="BC1320" i="25"/>
  <c r="BD1320" i="25"/>
  <c r="S1321" i="25"/>
  <c r="T1321" i="25"/>
  <c r="W1321" i="25"/>
  <c r="X1321" i="25"/>
  <c r="AA1321" i="25"/>
  <c r="AB1321" i="25"/>
  <c r="AE1321" i="25"/>
  <c r="AF1321" i="25"/>
  <c r="AI1321" i="25"/>
  <c r="AJ1321" i="25"/>
  <c r="AM1321" i="25"/>
  <c r="AN1321" i="25"/>
  <c r="AQ1321" i="25"/>
  <c r="AR1321" i="25"/>
  <c r="AU1321" i="25"/>
  <c r="AV1321" i="25"/>
  <c r="AY1321" i="25"/>
  <c r="AZ1321" i="25"/>
  <c r="BC1321" i="25"/>
  <c r="BD1321" i="25"/>
  <c r="S1322" i="25"/>
  <c r="T1322" i="25"/>
  <c r="W1322" i="25"/>
  <c r="X1322" i="25"/>
  <c r="AA1322" i="25"/>
  <c r="AB1322" i="25"/>
  <c r="AE1322" i="25"/>
  <c r="AF1322" i="25"/>
  <c r="AI1322" i="25"/>
  <c r="AJ1322" i="25"/>
  <c r="AM1322" i="25"/>
  <c r="AN1322" i="25"/>
  <c r="AQ1322" i="25"/>
  <c r="AR1322" i="25"/>
  <c r="AU1322" i="25"/>
  <c r="AV1322" i="25"/>
  <c r="AY1322" i="25"/>
  <c r="AZ1322" i="25"/>
  <c r="BC1322" i="25"/>
  <c r="BD1322" i="25"/>
  <c r="S1323" i="25"/>
  <c r="T1323" i="25"/>
  <c r="W1323" i="25"/>
  <c r="X1323" i="25"/>
  <c r="AA1323" i="25"/>
  <c r="AB1323" i="25"/>
  <c r="AE1323" i="25"/>
  <c r="AF1323" i="25"/>
  <c r="AI1323" i="25"/>
  <c r="AJ1323" i="25"/>
  <c r="AM1323" i="25"/>
  <c r="AN1323" i="25"/>
  <c r="AQ1323" i="25"/>
  <c r="AR1323" i="25"/>
  <c r="AU1323" i="25"/>
  <c r="AV1323" i="25"/>
  <c r="AY1323" i="25"/>
  <c r="AZ1323" i="25"/>
  <c r="BC1323" i="25"/>
  <c r="BD1323" i="25"/>
  <c r="S1324" i="25"/>
  <c r="T1324" i="25"/>
  <c r="W1324" i="25"/>
  <c r="X1324" i="25"/>
  <c r="AA1324" i="25"/>
  <c r="AB1324" i="25"/>
  <c r="AE1324" i="25"/>
  <c r="AF1324" i="25"/>
  <c r="AI1324" i="25"/>
  <c r="AJ1324" i="25"/>
  <c r="AM1324" i="25"/>
  <c r="AN1324" i="25"/>
  <c r="AQ1324" i="25"/>
  <c r="AR1324" i="25"/>
  <c r="AU1324" i="25"/>
  <c r="AV1324" i="25"/>
  <c r="AY1324" i="25"/>
  <c r="AZ1324" i="25"/>
  <c r="BC1324" i="25"/>
  <c r="BD1324" i="25"/>
  <c r="S1325" i="25"/>
  <c r="T1325" i="25"/>
  <c r="W1325" i="25"/>
  <c r="X1325" i="25"/>
  <c r="AA1325" i="25"/>
  <c r="AB1325" i="25"/>
  <c r="AE1325" i="25"/>
  <c r="AF1325" i="25"/>
  <c r="AI1325" i="25"/>
  <c r="AJ1325" i="25"/>
  <c r="AM1325" i="25"/>
  <c r="AN1325" i="25"/>
  <c r="AQ1325" i="25"/>
  <c r="AR1325" i="25"/>
  <c r="AU1325" i="25"/>
  <c r="AV1325" i="25"/>
  <c r="AY1325" i="25"/>
  <c r="AZ1325" i="25"/>
  <c r="BC1325" i="25"/>
  <c r="BD1325" i="25"/>
  <c r="S1326" i="25"/>
  <c r="T1326" i="25"/>
  <c r="W1326" i="25"/>
  <c r="X1326" i="25"/>
  <c r="AA1326" i="25"/>
  <c r="AB1326" i="25"/>
  <c r="AE1326" i="25"/>
  <c r="AF1326" i="25"/>
  <c r="AI1326" i="25"/>
  <c r="AJ1326" i="25"/>
  <c r="AM1326" i="25"/>
  <c r="AN1326" i="25"/>
  <c r="AQ1326" i="25"/>
  <c r="AR1326" i="25"/>
  <c r="AU1326" i="25"/>
  <c r="AV1326" i="25"/>
  <c r="AY1326" i="25"/>
  <c r="AZ1326" i="25"/>
  <c r="BC1326" i="25"/>
  <c r="BD1326" i="25"/>
  <c r="S1327" i="25"/>
  <c r="T1327" i="25"/>
  <c r="W1327" i="25"/>
  <c r="X1327" i="25"/>
  <c r="AA1327" i="25"/>
  <c r="AB1327" i="25"/>
  <c r="AE1327" i="25"/>
  <c r="AF1327" i="25"/>
  <c r="AI1327" i="25"/>
  <c r="AJ1327" i="25"/>
  <c r="AM1327" i="25"/>
  <c r="AN1327" i="25"/>
  <c r="AQ1327" i="25"/>
  <c r="AR1327" i="25"/>
  <c r="AU1327" i="25"/>
  <c r="AV1327" i="25"/>
  <c r="AY1327" i="25"/>
  <c r="AZ1327" i="25"/>
  <c r="BC1327" i="25"/>
  <c r="BD1327" i="25"/>
  <c r="S1328" i="25"/>
  <c r="T1328" i="25"/>
  <c r="W1328" i="25"/>
  <c r="X1328" i="25"/>
  <c r="AA1328" i="25"/>
  <c r="AB1328" i="25"/>
  <c r="AE1328" i="25"/>
  <c r="AF1328" i="25"/>
  <c r="AI1328" i="25"/>
  <c r="AJ1328" i="25"/>
  <c r="AM1328" i="25"/>
  <c r="AN1328" i="25"/>
  <c r="AQ1328" i="25"/>
  <c r="AR1328" i="25"/>
  <c r="AU1328" i="25"/>
  <c r="AV1328" i="25"/>
  <c r="AY1328" i="25"/>
  <c r="AZ1328" i="25"/>
  <c r="BC1328" i="25"/>
  <c r="BD1328" i="25"/>
  <c r="S1329" i="25"/>
  <c r="T1329" i="25"/>
  <c r="W1329" i="25"/>
  <c r="X1329" i="25"/>
  <c r="AA1329" i="25"/>
  <c r="AB1329" i="25"/>
  <c r="AE1329" i="25"/>
  <c r="AF1329" i="25"/>
  <c r="AI1329" i="25"/>
  <c r="AJ1329" i="25"/>
  <c r="AM1329" i="25"/>
  <c r="AN1329" i="25"/>
  <c r="AQ1329" i="25"/>
  <c r="AR1329" i="25"/>
  <c r="AU1329" i="25"/>
  <c r="AV1329" i="25"/>
  <c r="AY1329" i="25"/>
  <c r="AZ1329" i="25"/>
  <c r="BC1329" i="25"/>
  <c r="BD1329" i="25"/>
  <c r="S1330" i="25"/>
  <c r="T1330" i="25"/>
  <c r="W1330" i="25"/>
  <c r="X1330" i="25"/>
  <c r="AA1330" i="25"/>
  <c r="AB1330" i="25"/>
  <c r="AE1330" i="25"/>
  <c r="AF1330" i="25"/>
  <c r="AI1330" i="25"/>
  <c r="AJ1330" i="25"/>
  <c r="AM1330" i="25"/>
  <c r="AN1330" i="25"/>
  <c r="AQ1330" i="25"/>
  <c r="AR1330" i="25"/>
  <c r="AU1330" i="25"/>
  <c r="AV1330" i="25"/>
  <c r="AY1330" i="25"/>
  <c r="AZ1330" i="25"/>
  <c r="BC1330" i="25"/>
  <c r="BD1330" i="25"/>
  <c r="S1331" i="25"/>
  <c r="T1331" i="25"/>
  <c r="W1331" i="25"/>
  <c r="X1331" i="25"/>
  <c r="AA1331" i="25"/>
  <c r="AB1331" i="25"/>
  <c r="AE1331" i="25"/>
  <c r="AF1331" i="25"/>
  <c r="AI1331" i="25"/>
  <c r="AJ1331" i="25"/>
  <c r="AM1331" i="25"/>
  <c r="AN1331" i="25"/>
  <c r="AQ1331" i="25"/>
  <c r="AR1331" i="25"/>
  <c r="AU1331" i="25"/>
  <c r="AV1331" i="25"/>
  <c r="AY1331" i="25"/>
  <c r="AZ1331" i="25"/>
  <c r="BC1331" i="25"/>
  <c r="BD1331" i="25"/>
  <c r="S1332" i="25"/>
  <c r="T1332" i="25"/>
  <c r="W1332" i="25"/>
  <c r="X1332" i="25"/>
  <c r="AA1332" i="25"/>
  <c r="AB1332" i="25"/>
  <c r="AE1332" i="25"/>
  <c r="AF1332" i="25"/>
  <c r="AI1332" i="25"/>
  <c r="AJ1332" i="25"/>
  <c r="AM1332" i="25"/>
  <c r="AN1332" i="25"/>
  <c r="AQ1332" i="25"/>
  <c r="AR1332" i="25"/>
  <c r="AU1332" i="25"/>
  <c r="AV1332" i="25"/>
  <c r="AY1332" i="25"/>
  <c r="AZ1332" i="25"/>
  <c r="BC1332" i="25"/>
  <c r="BD1332" i="25"/>
  <c r="S1333" i="25"/>
  <c r="T1333" i="25"/>
  <c r="W1333" i="25"/>
  <c r="X1333" i="25"/>
  <c r="AA1333" i="25"/>
  <c r="AB1333" i="25"/>
  <c r="AE1333" i="25"/>
  <c r="AF1333" i="25"/>
  <c r="AI1333" i="25"/>
  <c r="AJ1333" i="25"/>
  <c r="AM1333" i="25"/>
  <c r="AN1333" i="25"/>
  <c r="AQ1333" i="25"/>
  <c r="AR1333" i="25"/>
  <c r="AU1333" i="25"/>
  <c r="AV1333" i="25"/>
  <c r="AY1333" i="25"/>
  <c r="AZ1333" i="25"/>
  <c r="BC1333" i="25"/>
  <c r="BD1333" i="25"/>
  <c r="S1334" i="25"/>
  <c r="T1334" i="25"/>
  <c r="W1334" i="25"/>
  <c r="X1334" i="25"/>
  <c r="AA1334" i="25"/>
  <c r="AB1334" i="25"/>
  <c r="AE1334" i="25"/>
  <c r="AF1334" i="25"/>
  <c r="AI1334" i="25"/>
  <c r="AJ1334" i="25"/>
  <c r="AM1334" i="25"/>
  <c r="AN1334" i="25"/>
  <c r="AQ1334" i="25"/>
  <c r="AR1334" i="25"/>
  <c r="AU1334" i="25"/>
  <c r="AV1334" i="25"/>
  <c r="AY1334" i="25"/>
  <c r="AZ1334" i="25"/>
  <c r="BC1334" i="25"/>
  <c r="BD1334" i="25"/>
  <c r="S1335" i="25"/>
  <c r="T1335" i="25"/>
  <c r="W1335" i="25"/>
  <c r="X1335" i="25"/>
  <c r="AA1335" i="25"/>
  <c r="AB1335" i="25"/>
  <c r="AE1335" i="25"/>
  <c r="AF1335" i="25"/>
  <c r="AI1335" i="25"/>
  <c r="AJ1335" i="25"/>
  <c r="AM1335" i="25"/>
  <c r="AN1335" i="25"/>
  <c r="AQ1335" i="25"/>
  <c r="AR1335" i="25"/>
  <c r="AU1335" i="25"/>
  <c r="AV1335" i="25"/>
  <c r="AY1335" i="25"/>
  <c r="AZ1335" i="25"/>
  <c r="BC1335" i="25"/>
  <c r="BD1335" i="25"/>
  <c r="S1336" i="25"/>
  <c r="T1336" i="25"/>
  <c r="W1336" i="25"/>
  <c r="X1336" i="25"/>
  <c r="AA1336" i="25"/>
  <c r="AB1336" i="25"/>
  <c r="AE1336" i="25"/>
  <c r="AF1336" i="25"/>
  <c r="AI1336" i="25"/>
  <c r="AJ1336" i="25"/>
  <c r="AM1336" i="25"/>
  <c r="AN1336" i="25"/>
  <c r="AQ1336" i="25"/>
  <c r="AR1336" i="25"/>
  <c r="AU1336" i="25"/>
  <c r="AV1336" i="25"/>
  <c r="AY1336" i="25"/>
  <c r="AZ1336" i="25"/>
  <c r="BC1336" i="25"/>
  <c r="BD1336" i="25"/>
  <c r="S1337" i="25"/>
  <c r="T1337" i="25"/>
  <c r="W1337" i="25"/>
  <c r="X1337" i="25"/>
  <c r="AA1337" i="25"/>
  <c r="AB1337" i="25"/>
  <c r="AE1337" i="25"/>
  <c r="AF1337" i="25"/>
  <c r="AI1337" i="25"/>
  <c r="AJ1337" i="25"/>
  <c r="AM1337" i="25"/>
  <c r="AN1337" i="25"/>
  <c r="AQ1337" i="25"/>
  <c r="AR1337" i="25"/>
  <c r="AU1337" i="25"/>
  <c r="AV1337" i="25"/>
  <c r="AY1337" i="25"/>
  <c r="AZ1337" i="25"/>
  <c r="BC1337" i="25"/>
  <c r="BD1337" i="25"/>
  <c r="S1338" i="25"/>
  <c r="T1338" i="25"/>
  <c r="W1338" i="25"/>
  <c r="X1338" i="25"/>
  <c r="AA1338" i="25"/>
  <c r="AB1338" i="25"/>
  <c r="AE1338" i="25"/>
  <c r="AF1338" i="25"/>
  <c r="AI1338" i="25"/>
  <c r="AJ1338" i="25"/>
  <c r="AM1338" i="25"/>
  <c r="AN1338" i="25"/>
  <c r="AQ1338" i="25"/>
  <c r="AR1338" i="25"/>
  <c r="AU1338" i="25"/>
  <c r="AV1338" i="25"/>
  <c r="AY1338" i="25"/>
  <c r="AZ1338" i="25"/>
  <c r="BC1338" i="25"/>
  <c r="BD1338" i="25"/>
  <c r="S1339" i="25"/>
  <c r="T1339" i="25"/>
  <c r="W1339" i="25"/>
  <c r="X1339" i="25"/>
  <c r="AA1339" i="25"/>
  <c r="AB1339" i="25"/>
  <c r="AE1339" i="25"/>
  <c r="AF1339" i="25"/>
  <c r="AI1339" i="25"/>
  <c r="AJ1339" i="25"/>
  <c r="AM1339" i="25"/>
  <c r="AN1339" i="25"/>
  <c r="AQ1339" i="25"/>
  <c r="AR1339" i="25"/>
  <c r="AU1339" i="25"/>
  <c r="AV1339" i="25"/>
  <c r="AY1339" i="25"/>
  <c r="AZ1339" i="25"/>
  <c r="BC1339" i="25"/>
  <c r="BD1339" i="25"/>
  <c r="S1340" i="25"/>
  <c r="T1340" i="25"/>
  <c r="W1340" i="25"/>
  <c r="X1340" i="25"/>
  <c r="AA1340" i="25"/>
  <c r="AB1340" i="25"/>
  <c r="AE1340" i="25"/>
  <c r="AF1340" i="25"/>
  <c r="AI1340" i="25"/>
  <c r="AJ1340" i="25"/>
  <c r="AM1340" i="25"/>
  <c r="AN1340" i="25"/>
  <c r="AQ1340" i="25"/>
  <c r="AR1340" i="25"/>
  <c r="AU1340" i="25"/>
  <c r="AV1340" i="25"/>
  <c r="AY1340" i="25"/>
  <c r="AZ1340" i="25"/>
  <c r="BC1340" i="25"/>
  <c r="BD1340" i="25"/>
  <c r="S1341" i="25"/>
  <c r="T1341" i="25"/>
  <c r="W1341" i="25"/>
  <c r="X1341" i="25"/>
  <c r="AA1341" i="25"/>
  <c r="AB1341" i="25"/>
  <c r="AE1341" i="25"/>
  <c r="AF1341" i="25"/>
  <c r="AI1341" i="25"/>
  <c r="AJ1341" i="25"/>
  <c r="AM1341" i="25"/>
  <c r="AN1341" i="25"/>
  <c r="AQ1341" i="25"/>
  <c r="AR1341" i="25"/>
  <c r="AU1341" i="25"/>
  <c r="AV1341" i="25"/>
  <c r="AY1341" i="25"/>
  <c r="AZ1341" i="25"/>
  <c r="BC1341" i="25"/>
  <c r="BD1341" i="25"/>
  <c r="S1342" i="25"/>
  <c r="T1342" i="25"/>
  <c r="W1342" i="25"/>
  <c r="X1342" i="25"/>
  <c r="AA1342" i="25"/>
  <c r="AB1342" i="25"/>
  <c r="AE1342" i="25"/>
  <c r="AF1342" i="25"/>
  <c r="AI1342" i="25"/>
  <c r="AJ1342" i="25"/>
  <c r="AM1342" i="25"/>
  <c r="AN1342" i="25"/>
  <c r="AQ1342" i="25"/>
  <c r="AR1342" i="25"/>
  <c r="AU1342" i="25"/>
  <c r="AV1342" i="25"/>
  <c r="AY1342" i="25"/>
  <c r="AZ1342" i="25"/>
  <c r="BC1342" i="25"/>
  <c r="BD1342" i="25"/>
  <c r="S1343" i="25"/>
  <c r="T1343" i="25"/>
  <c r="W1343" i="25"/>
  <c r="X1343" i="25"/>
  <c r="AA1343" i="25"/>
  <c r="AB1343" i="25"/>
  <c r="AE1343" i="25"/>
  <c r="AF1343" i="25"/>
  <c r="AI1343" i="25"/>
  <c r="AJ1343" i="25"/>
  <c r="AM1343" i="25"/>
  <c r="AN1343" i="25"/>
  <c r="AQ1343" i="25"/>
  <c r="AR1343" i="25"/>
  <c r="AU1343" i="25"/>
  <c r="AV1343" i="25"/>
  <c r="AY1343" i="25"/>
  <c r="AZ1343" i="25"/>
  <c r="BC1343" i="25"/>
  <c r="BD1343" i="25"/>
  <c r="S1344" i="25"/>
  <c r="T1344" i="25"/>
  <c r="W1344" i="25"/>
  <c r="X1344" i="25"/>
  <c r="AA1344" i="25"/>
  <c r="AB1344" i="25"/>
  <c r="AE1344" i="25"/>
  <c r="AF1344" i="25"/>
  <c r="AI1344" i="25"/>
  <c r="AJ1344" i="25"/>
  <c r="AM1344" i="25"/>
  <c r="AN1344" i="25"/>
  <c r="AQ1344" i="25"/>
  <c r="AR1344" i="25"/>
  <c r="AU1344" i="25"/>
  <c r="AV1344" i="25"/>
  <c r="AY1344" i="25"/>
  <c r="AZ1344" i="25"/>
  <c r="BC1344" i="25"/>
  <c r="BD1344" i="25"/>
  <c r="S1345" i="25"/>
  <c r="T1345" i="25"/>
  <c r="W1345" i="25"/>
  <c r="X1345" i="25"/>
  <c r="AA1345" i="25"/>
  <c r="AB1345" i="25"/>
  <c r="AE1345" i="25"/>
  <c r="AF1345" i="25"/>
  <c r="AI1345" i="25"/>
  <c r="AJ1345" i="25"/>
  <c r="AM1345" i="25"/>
  <c r="AN1345" i="25"/>
  <c r="AQ1345" i="25"/>
  <c r="AR1345" i="25"/>
  <c r="AU1345" i="25"/>
  <c r="AV1345" i="25"/>
  <c r="AY1345" i="25"/>
  <c r="AZ1345" i="25"/>
  <c r="BC1345" i="25"/>
  <c r="BD1345" i="25"/>
  <c r="S1346" i="25"/>
  <c r="T1346" i="25"/>
  <c r="W1346" i="25"/>
  <c r="X1346" i="25"/>
  <c r="AA1346" i="25"/>
  <c r="AB1346" i="25"/>
  <c r="AE1346" i="25"/>
  <c r="AF1346" i="25"/>
  <c r="AI1346" i="25"/>
  <c r="AJ1346" i="25"/>
  <c r="AM1346" i="25"/>
  <c r="AN1346" i="25"/>
  <c r="AQ1346" i="25"/>
  <c r="AR1346" i="25"/>
  <c r="AU1346" i="25"/>
  <c r="AV1346" i="25"/>
  <c r="AY1346" i="25"/>
  <c r="AZ1346" i="25"/>
  <c r="BC1346" i="25"/>
  <c r="BD1346" i="25"/>
  <c r="S1347" i="25"/>
  <c r="T1347" i="25"/>
  <c r="W1347" i="25"/>
  <c r="X1347" i="25"/>
  <c r="AA1347" i="25"/>
  <c r="AB1347" i="25"/>
  <c r="AE1347" i="25"/>
  <c r="AF1347" i="25"/>
  <c r="AI1347" i="25"/>
  <c r="AJ1347" i="25"/>
  <c r="AM1347" i="25"/>
  <c r="AN1347" i="25"/>
  <c r="AQ1347" i="25"/>
  <c r="AR1347" i="25"/>
  <c r="AU1347" i="25"/>
  <c r="AV1347" i="25"/>
  <c r="AY1347" i="25"/>
  <c r="AZ1347" i="25"/>
  <c r="BC1347" i="25"/>
  <c r="BD1347" i="25"/>
  <c r="S1348" i="25"/>
  <c r="T1348" i="25"/>
  <c r="W1348" i="25"/>
  <c r="X1348" i="25"/>
  <c r="AA1348" i="25"/>
  <c r="AB1348" i="25"/>
  <c r="AE1348" i="25"/>
  <c r="AF1348" i="25"/>
  <c r="AI1348" i="25"/>
  <c r="AJ1348" i="25"/>
  <c r="AM1348" i="25"/>
  <c r="AN1348" i="25"/>
  <c r="AQ1348" i="25"/>
  <c r="AR1348" i="25"/>
  <c r="AU1348" i="25"/>
  <c r="AV1348" i="25"/>
  <c r="AY1348" i="25"/>
  <c r="AZ1348" i="25"/>
  <c r="BC1348" i="25"/>
  <c r="BD1348" i="25"/>
  <c r="S1349" i="25"/>
  <c r="T1349" i="25"/>
  <c r="W1349" i="25"/>
  <c r="X1349" i="25"/>
  <c r="AA1349" i="25"/>
  <c r="AB1349" i="25"/>
  <c r="AE1349" i="25"/>
  <c r="AF1349" i="25"/>
  <c r="AI1349" i="25"/>
  <c r="AJ1349" i="25"/>
  <c r="AM1349" i="25"/>
  <c r="AN1349" i="25"/>
  <c r="AQ1349" i="25"/>
  <c r="AR1349" i="25"/>
  <c r="AU1349" i="25"/>
  <c r="AV1349" i="25"/>
  <c r="AY1349" i="25"/>
  <c r="AZ1349" i="25"/>
  <c r="BC1349" i="25"/>
  <c r="BD1349" i="25"/>
  <c r="S1350" i="25"/>
  <c r="T1350" i="25"/>
  <c r="W1350" i="25"/>
  <c r="X1350" i="25"/>
  <c r="AA1350" i="25"/>
  <c r="AB1350" i="25"/>
  <c r="AE1350" i="25"/>
  <c r="AF1350" i="25"/>
  <c r="AI1350" i="25"/>
  <c r="AJ1350" i="25"/>
  <c r="AM1350" i="25"/>
  <c r="AN1350" i="25"/>
  <c r="AQ1350" i="25"/>
  <c r="AR1350" i="25"/>
  <c r="AU1350" i="25"/>
  <c r="AV1350" i="25"/>
  <c r="AY1350" i="25"/>
  <c r="AZ1350" i="25"/>
  <c r="BC1350" i="25"/>
  <c r="BD1350" i="25"/>
  <c r="S1351" i="25"/>
  <c r="T1351" i="25"/>
  <c r="W1351" i="25"/>
  <c r="X1351" i="25"/>
  <c r="AA1351" i="25"/>
  <c r="AB1351" i="25"/>
  <c r="AE1351" i="25"/>
  <c r="AF1351" i="25"/>
  <c r="AI1351" i="25"/>
  <c r="AJ1351" i="25"/>
  <c r="AM1351" i="25"/>
  <c r="AN1351" i="25"/>
  <c r="AQ1351" i="25"/>
  <c r="AR1351" i="25"/>
  <c r="AU1351" i="25"/>
  <c r="AV1351" i="25"/>
  <c r="AY1351" i="25"/>
  <c r="AZ1351" i="25"/>
  <c r="BC1351" i="25"/>
  <c r="BD1351" i="25"/>
  <c r="S1352" i="25"/>
  <c r="T1352" i="25"/>
  <c r="W1352" i="25"/>
  <c r="X1352" i="25"/>
  <c r="AA1352" i="25"/>
  <c r="AB1352" i="25"/>
  <c r="AE1352" i="25"/>
  <c r="AF1352" i="25"/>
  <c r="AI1352" i="25"/>
  <c r="AJ1352" i="25"/>
  <c r="AM1352" i="25"/>
  <c r="AN1352" i="25"/>
  <c r="AQ1352" i="25"/>
  <c r="AR1352" i="25"/>
  <c r="AU1352" i="25"/>
  <c r="AV1352" i="25"/>
  <c r="AY1352" i="25"/>
  <c r="AZ1352" i="25"/>
  <c r="BC1352" i="25"/>
  <c r="BD1352" i="25"/>
  <c r="S1353" i="25"/>
  <c r="T1353" i="25"/>
  <c r="W1353" i="25"/>
  <c r="X1353" i="25"/>
  <c r="AA1353" i="25"/>
  <c r="AB1353" i="25"/>
  <c r="AE1353" i="25"/>
  <c r="AF1353" i="25"/>
  <c r="AI1353" i="25"/>
  <c r="AJ1353" i="25"/>
  <c r="AM1353" i="25"/>
  <c r="AN1353" i="25"/>
  <c r="AQ1353" i="25"/>
  <c r="AR1353" i="25"/>
  <c r="AU1353" i="25"/>
  <c r="AV1353" i="25"/>
  <c r="AY1353" i="25"/>
  <c r="AZ1353" i="25"/>
  <c r="BC1353" i="25"/>
  <c r="BD1353" i="25"/>
  <c r="S1354" i="25"/>
  <c r="T1354" i="25"/>
  <c r="W1354" i="25"/>
  <c r="X1354" i="25"/>
  <c r="AA1354" i="25"/>
  <c r="AB1354" i="25"/>
  <c r="AE1354" i="25"/>
  <c r="AF1354" i="25"/>
  <c r="AI1354" i="25"/>
  <c r="AJ1354" i="25"/>
  <c r="AM1354" i="25"/>
  <c r="AN1354" i="25"/>
  <c r="AQ1354" i="25"/>
  <c r="AR1354" i="25"/>
  <c r="AU1354" i="25"/>
  <c r="AV1354" i="25"/>
  <c r="AY1354" i="25"/>
  <c r="AZ1354" i="25"/>
  <c r="BC1354" i="25"/>
  <c r="BD1354" i="25"/>
  <c r="S1355" i="25"/>
  <c r="T1355" i="25"/>
  <c r="W1355" i="25"/>
  <c r="X1355" i="25"/>
  <c r="AA1355" i="25"/>
  <c r="AB1355" i="25"/>
  <c r="AE1355" i="25"/>
  <c r="AF1355" i="25"/>
  <c r="AI1355" i="25"/>
  <c r="AJ1355" i="25"/>
  <c r="AM1355" i="25"/>
  <c r="AN1355" i="25"/>
  <c r="AQ1355" i="25"/>
  <c r="AR1355" i="25"/>
  <c r="AU1355" i="25"/>
  <c r="AV1355" i="25"/>
  <c r="AY1355" i="25"/>
  <c r="AZ1355" i="25"/>
  <c r="BC1355" i="25"/>
  <c r="BD1355" i="25"/>
  <c r="S1356" i="25"/>
  <c r="T1356" i="25"/>
  <c r="W1356" i="25"/>
  <c r="X1356" i="25"/>
  <c r="AA1356" i="25"/>
  <c r="AB1356" i="25"/>
  <c r="AE1356" i="25"/>
  <c r="AF1356" i="25"/>
  <c r="AI1356" i="25"/>
  <c r="AJ1356" i="25"/>
  <c r="AM1356" i="25"/>
  <c r="AN1356" i="25"/>
  <c r="AQ1356" i="25"/>
  <c r="AR1356" i="25"/>
  <c r="AU1356" i="25"/>
  <c r="AV1356" i="25"/>
  <c r="AY1356" i="25"/>
  <c r="AZ1356" i="25"/>
  <c r="BC1356" i="25"/>
  <c r="BD1356" i="25"/>
  <c r="S1357" i="25"/>
  <c r="T1357" i="25"/>
  <c r="W1357" i="25"/>
  <c r="X1357" i="25"/>
  <c r="AA1357" i="25"/>
  <c r="AB1357" i="25"/>
  <c r="AE1357" i="25"/>
  <c r="AF1357" i="25"/>
  <c r="AI1357" i="25"/>
  <c r="AJ1357" i="25"/>
  <c r="AM1357" i="25"/>
  <c r="AN1357" i="25"/>
  <c r="AQ1357" i="25"/>
  <c r="AR1357" i="25"/>
  <c r="AU1357" i="25"/>
  <c r="AV1357" i="25"/>
  <c r="AY1357" i="25"/>
  <c r="AZ1357" i="25"/>
  <c r="BC1357" i="25"/>
  <c r="BD1357" i="25"/>
  <c r="S1358" i="25"/>
  <c r="T1358" i="25"/>
  <c r="W1358" i="25"/>
  <c r="X1358" i="25"/>
  <c r="AA1358" i="25"/>
  <c r="AB1358" i="25"/>
  <c r="AE1358" i="25"/>
  <c r="AF1358" i="25"/>
  <c r="AI1358" i="25"/>
  <c r="AJ1358" i="25"/>
  <c r="AM1358" i="25"/>
  <c r="AN1358" i="25"/>
  <c r="AQ1358" i="25"/>
  <c r="AR1358" i="25"/>
  <c r="AU1358" i="25"/>
  <c r="AV1358" i="25"/>
  <c r="AY1358" i="25"/>
  <c r="AZ1358" i="25"/>
  <c r="BC1358" i="25"/>
  <c r="BD1358" i="25"/>
  <c r="S1359" i="25"/>
  <c r="T1359" i="25"/>
  <c r="W1359" i="25"/>
  <c r="X1359" i="25"/>
  <c r="AA1359" i="25"/>
  <c r="AB1359" i="25"/>
  <c r="AE1359" i="25"/>
  <c r="AF1359" i="25"/>
  <c r="AI1359" i="25"/>
  <c r="AJ1359" i="25"/>
  <c r="AM1359" i="25"/>
  <c r="AN1359" i="25"/>
  <c r="AQ1359" i="25"/>
  <c r="AR1359" i="25"/>
  <c r="AU1359" i="25"/>
  <c r="AV1359" i="25"/>
  <c r="AY1359" i="25"/>
  <c r="AZ1359" i="25"/>
  <c r="BC1359" i="25"/>
  <c r="BD1359" i="25"/>
  <c r="S1360" i="25"/>
  <c r="T1360" i="25"/>
  <c r="W1360" i="25"/>
  <c r="X1360" i="25"/>
  <c r="AA1360" i="25"/>
  <c r="AB1360" i="25"/>
  <c r="AE1360" i="25"/>
  <c r="AF1360" i="25"/>
  <c r="AI1360" i="25"/>
  <c r="AJ1360" i="25"/>
  <c r="AM1360" i="25"/>
  <c r="AN1360" i="25"/>
  <c r="AQ1360" i="25"/>
  <c r="AR1360" i="25"/>
  <c r="AU1360" i="25"/>
  <c r="AV1360" i="25"/>
  <c r="AY1360" i="25"/>
  <c r="AZ1360" i="25"/>
  <c r="BC1360" i="25"/>
  <c r="BD1360" i="25"/>
  <c r="S1361" i="25"/>
  <c r="T1361" i="25"/>
  <c r="W1361" i="25"/>
  <c r="X1361" i="25"/>
  <c r="AA1361" i="25"/>
  <c r="AB1361" i="25"/>
  <c r="AE1361" i="25"/>
  <c r="AF1361" i="25"/>
  <c r="AI1361" i="25"/>
  <c r="AJ1361" i="25"/>
  <c r="AM1361" i="25"/>
  <c r="AN1361" i="25"/>
  <c r="AQ1361" i="25"/>
  <c r="AR1361" i="25"/>
  <c r="AU1361" i="25"/>
  <c r="AV1361" i="25"/>
  <c r="AY1361" i="25"/>
  <c r="AZ1361" i="25"/>
  <c r="BC1361" i="25"/>
  <c r="BD1361" i="25"/>
  <c r="S1362" i="25"/>
  <c r="T1362" i="25"/>
  <c r="W1362" i="25"/>
  <c r="X1362" i="25"/>
  <c r="AA1362" i="25"/>
  <c r="AB1362" i="25"/>
  <c r="AE1362" i="25"/>
  <c r="AF1362" i="25"/>
  <c r="AI1362" i="25"/>
  <c r="AJ1362" i="25"/>
  <c r="AM1362" i="25"/>
  <c r="AN1362" i="25"/>
  <c r="AQ1362" i="25"/>
  <c r="AR1362" i="25"/>
  <c r="AU1362" i="25"/>
  <c r="AV1362" i="25"/>
  <c r="AY1362" i="25"/>
  <c r="AZ1362" i="25"/>
  <c r="BC1362" i="25"/>
  <c r="BD1362" i="25"/>
  <c r="S1363" i="25"/>
  <c r="T1363" i="25"/>
  <c r="W1363" i="25"/>
  <c r="X1363" i="25"/>
  <c r="AA1363" i="25"/>
  <c r="AB1363" i="25"/>
  <c r="AE1363" i="25"/>
  <c r="AF1363" i="25"/>
  <c r="AI1363" i="25"/>
  <c r="AJ1363" i="25"/>
  <c r="AM1363" i="25"/>
  <c r="AN1363" i="25"/>
  <c r="AQ1363" i="25"/>
  <c r="AR1363" i="25"/>
  <c r="AU1363" i="25"/>
  <c r="AV1363" i="25"/>
  <c r="AY1363" i="25"/>
  <c r="AZ1363" i="25"/>
  <c r="BC1363" i="25"/>
  <c r="BD1363" i="25"/>
  <c r="S1364" i="25"/>
  <c r="T1364" i="25"/>
  <c r="W1364" i="25"/>
  <c r="X1364" i="25"/>
  <c r="AA1364" i="25"/>
  <c r="AB1364" i="25"/>
  <c r="AE1364" i="25"/>
  <c r="AF1364" i="25"/>
  <c r="AI1364" i="25"/>
  <c r="AJ1364" i="25"/>
  <c r="AM1364" i="25"/>
  <c r="AN1364" i="25"/>
  <c r="AQ1364" i="25"/>
  <c r="AR1364" i="25"/>
  <c r="AU1364" i="25"/>
  <c r="AV1364" i="25"/>
  <c r="AY1364" i="25"/>
  <c r="AZ1364" i="25"/>
  <c r="BC1364" i="25"/>
  <c r="BD1364" i="25"/>
  <c r="S1365" i="25"/>
  <c r="T1365" i="25"/>
  <c r="W1365" i="25"/>
  <c r="X1365" i="25"/>
  <c r="AA1365" i="25"/>
  <c r="AB1365" i="25"/>
  <c r="AE1365" i="25"/>
  <c r="AF1365" i="25"/>
  <c r="AI1365" i="25"/>
  <c r="AJ1365" i="25"/>
  <c r="AM1365" i="25"/>
  <c r="AN1365" i="25"/>
  <c r="AQ1365" i="25"/>
  <c r="AR1365" i="25"/>
  <c r="AU1365" i="25"/>
  <c r="AV1365" i="25"/>
  <c r="AY1365" i="25"/>
  <c r="AZ1365" i="25"/>
  <c r="BC1365" i="25"/>
  <c r="BD1365" i="25"/>
  <c r="S1366" i="25"/>
  <c r="T1366" i="25"/>
  <c r="W1366" i="25"/>
  <c r="X1366" i="25"/>
  <c r="AA1366" i="25"/>
  <c r="AB1366" i="25"/>
  <c r="AE1366" i="25"/>
  <c r="AF1366" i="25"/>
  <c r="AI1366" i="25"/>
  <c r="AJ1366" i="25"/>
  <c r="AM1366" i="25"/>
  <c r="AN1366" i="25"/>
  <c r="AQ1366" i="25"/>
  <c r="AR1366" i="25"/>
  <c r="AU1366" i="25"/>
  <c r="AV1366" i="25"/>
  <c r="AY1366" i="25"/>
  <c r="AZ1366" i="25"/>
  <c r="BC1366" i="25"/>
  <c r="BD1366" i="25"/>
  <c r="S1367" i="25"/>
  <c r="T1367" i="25"/>
  <c r="W1367" i="25"/>
  <c r="X1367" i="25"/>
  <c r="AA1367" i="25"/>
  <c r="AB1367" i="25"/>
  <c r="AE1367" i="25"/>
  <c r="AF1367" i="25"/>
  <c r="AI1367" i="25"/>
  <c r="AJ1367" i="25"/>
  <c r="AM1367" i="25"/>
  <c r="AN1367" i="25"/>
  <c r="AQ1367" i="25"/>
  <c r="AR1367" i="25"/>
  <c r="AU1367" i="25"/>
  <c r="AV1367" i="25"/>
  <c r="AY1367" i="25"/>
  <c r="AZ1367" i="25"/>
  <c r="BC1367" i="25"/>
  <c r="BD1367" i="25"/>
  <c r="S1368" i="25"/>
  <c r="T1368" i="25"/>
  <c r="W1368" i="25"/>
  <c r="X1368" i="25"/>
  <c r="AA1368" i="25"/>
  <c r="AB1368" i="25"/>
  <c r="AE1368" i="25"/>
  <c r="AF1368" i="25"/>
  <c r="AI1368" i="25"/>
  <c r="AJ1368" i="25"/>
  <c r="AM1368" i="25"/>
  <c r="AN1368" i="25"/>
  <c r="AQ1368" i="25"/>
  <c r="AR1368" i="25"/>
  <c r="AU1368" i="25"/>
  <c r="AV1368" i="25"/>
  <c r="AY1368" i="25"/>
  <c r="AZ1368" i="25"/>
  <c r="BC1368" i="25"/>
  <c r="BD1368" i="25"/>
  <c r="S1369" i="25"/>
  <c r="T1369" i="25"/>
  <c r="W1369" i="25"/>
  <c r="X1369" i="25"/>
  <c r="AA1369" i="25"/>
  <c r="AB1369" i="25"/>
  <c r="AE1369" i="25"/>
  <c r="AF1369" i="25"/>
  <c r="AI1369" i="25"/>
  <c r="AJ1369" i="25"/>
  <c r="AM1369" i="25"/>
  <c r="AN1369" i="25"/>
  <c r="AQ1369" i="25"/>
  <c r="AR1369" i="25"/>
  <c r="AU1369" i="25"/>
  <c r="AV1369" i="25"/>
  <c r="AY1369" i="25"/>
  <c r="AZ1369" i="25"/>
  <c r="BC1369" i="25"/>
  <c r="BD1369" i="25"/>
  <c r="S1370" i="25"/>
  <c r="T1370" i="25"/>
  <c r="W1370" i="25"/>
  <c r="X1370" i="25"/>
  <c r="AA1370" i="25"/>
  <c r="AB1370" i="25"/>
  <c r="AE1370" i="25"/>
  <c r="AF1370" i="25"/>
  <c r="AI1370" i="25"/>
  <c r="AJ1370" i="25"/>
  <c r="AM1370" i="25"/>
  <c r="AN1370" i="25"/>
  <c r="AQ1370" i="25"/>
  <c r="AR1370" i="25"/>
  <c r="AU1370" i="25"/>
  <c r="AV1370" i="25"/>
  <c r="AY1370" i="25"/>
  <c r="AZ1370" i="25"/>
  <c r="BC1370" i="25"/>
  <c r="BD1370" i="25"/>
  <c r="S1371" i="25"/>
  <c r="T1371" i="25"/>
  <c r="W1371" i="25"/>
  <c r="X1371" i="25"/>
  <c r="AA1371" i="25"/>
  <c r="AB1371" i="25"/>
  <c r="AE1371" i="25"/>
  <c r="AF1371" i="25"/>
  <c r="AI1371" i="25"/>
  <c r="AJ1371" i="25"/>
  <c r="AM1371" i="25"/>
  <c r="AN1371" i="25"/>
  <c r="AQ1371" i="25"/>
  <c r="AR1371" i="25"/>
  <c r="AU1371" i="25"/>
  <c r="AV1371" i="25"/>
  <c r="AY1371" i="25"/>
  <c r="AZ1371" i="25"/>
  <c r="BC1371" i="25"/>
  <c r="BD1371" i="25"/>
  <c r="S1372" i="25"/>
  <c r="T1372" i="25"/>
  <c r="W1372" i="25"/>
  <c r="X1372" i="25"/>
  <c r="AA1372" i="25"/>
  <c r="AB1372" i="25"/>
  <c r="AE1372" i="25"/>
  <c r="AF1372" i="25"/>
  <c r="AI1372" i="25"/>
  <c r="AJ1372" i="25"/>
  <c r="AM1372" i="25"/>
  <c r="AN1372" i="25"/>
  <c r="AQ1372" i="25"/>
  <c r="AR1372" i="25"/>
  <c r="AU1372" i="25"/>
  <c r="AV1372" i="25"/>
  <c r="AY1372" i="25"/>
  <c r="AZ1372" i="25"/>
  <c r="BC1372" i="25"/>
  <c r="BD1372" i="25"/>
  <c r="S1373" i="25"/>
  <c r="T1373" i="25"/>
  <c r="W1373" i="25"/>
  <c r="X1373" i="25"/>
  <c r="AA1373" i="25"/>
  <c r="AB1373" i="25"/>
  <c r="AE1373" i="25"/>
  <c r="AF1373" i="25"/>
  <c r="AI1373" i="25"/>
  <c r="AJ1373" i="25"/>
  <c r="AM1373" i="25"/>
  <c r="AN1373" i="25"/>
  <c r="AQ1373" i="25"/>
  <c r="AR1373" i="25"/>
  <c r="AU1373" i="25"/>
  <c r="AV1373" i="25"/>
  <c r="AY1373" i="25"/>
  <c r="AZ1373" i="25"/>
  <c r="BC1373" i="25"/>
  <c r="BD1373" i="25"/>
  <c r="S1374" i="25"/>
  <c r="T1374" i="25"/>
  <c r="W1374" i="25"/>
  <c r="X1374" i="25"/>
  <c r="AA1374" i="25"/>
  <c r="AB1374" i="25"/>
  <c r="AE1374" i="25"/>
  <c r="AF1374" i="25"/>
  <c r="AI1374" i="25"/>
  <c r="AJ1374" i="25"/>
  <c r="AM1374" i="25"/>
  <c r="AN1374" i="25"/>
  <c r="AQ1374" i="25"/>
  <c r="AR1374" i="25"/>
  <c r="AU1374" i="25"/>
  <c r="AV1374" i="25"/>
  <c r="AY1374" i="25"/>
  <c r="AZ1374" i="25"/>
  <c r="BC1374" i="25"/>
  <c r="BD1374" i="25"/>
  <c r="S1375" i="25"/>
  <c r="T1375" i="25"/>
  <c r="W1375" i="25"/>
  <c r="X1375" i="25"/>
  <c r="AA1375" i="25"/>
  <c r="AB1375" i="25"/>
  <c r="AE1375" i="25"/>
  <c r="AF1375" i="25"/>
  <c r="AI1375" i="25"/>
  <c r="AJ1375" i="25"/>
  <c r="AM1375" i="25"/>
  <c r="AN1375" i="25"/>
  <c r="AQ1375" i="25"/>
  <c r="AR1375" i="25"/>
  <c r="AU1375" i="25"/>
  <c r="AV1375" i="25"/>
  <c r="AY1375" i="25"/>
  <c r="AZ1375" i="25"/>
  <c r="BC1375" i="25"/>
  <c r="BD1375" i="25"/>
  <c r="S1376" i="25"/>
  <c r="T1376" i="25"/>
  <c r="W1376" i="25"/>
  <c r="X1376" i="25"/>
  <c r="AA1376" i="25"/>
  <c r="AB1376" i="25"/>
  <c r="AE1376" i="25"/>
  <c r="AF1376" i="25"/>
  <c r="AI1376" i="25"/>
  <c r="AJ1376" i="25"/>
  <c r="AM1376" i="25"/>
  <c r="AN1376" i="25"/>
  <c r="AQ1376" i="25"/>
  <c r="AR1376" i="25"/>
  <c r="AU1376" i="25"/>
  <c r="AV1376" i="25"/>
  <c r="AY1376" i="25"/>
  <c r="AZ1376" i="25"/>
  <c r="BC1376" i="25"/>
  <c r="BD1376" i="25"/>
  <c r="S1377" i="25"/>
  <c r="T1377" i="25"/>
  <c r="W1377" i="25"/>
  <c r="X1377" i="25"/>
  <c r="AA1377" i="25"/>
  <c r="AB1377" i="25"/>
  <c r="AE1377" i="25"/>
  <c r="AF1377" i="25"/>
  <c r="AI1377" i="25"/>
  <c r="AJ1377" i="25"/>
  <c r="AM1377" i="25"/>
  <c r="AN1377" i="25"/>
  <c r="AQ1377" i="25"/>
  <c r="AR1377" i="25"/>
  <c r="AU1377" i="25"/>
  <c r="AV1377" i="25"/>
  <c r="AY1377" i="25"/>
  <c r="AZ1377" i="25"/>
  <c r="BC1377" i="25"/>
  <c r="BD1377" i="25"/>
  <c r="S1378" i="25"/>
  <c r="T1378" i="25"/>
  <c r="W1378" i="25"/>
  <c r="X1378" i="25"/>
  <c r="AA1378" i="25"/>
  <c r="AB1378" i="25"/>
  <c r="AE1378" i="25"/>
  <c r="AF1378" i="25"/>
  <c r="AI1378" i="25"/>
  <c r="AJ1378" i="25"/>
  <c r="AM1378" i="25"/>
  <c r="AN1378" i="25"/>
  <c r="AQ1378" i="25"/>
  <c r="AR1378" i="25"/>
  <c r="AU1378" i="25"/>
  <c r="AV1378" i="25"/>
  <c r="AY1378" i="25"/>
  <c r="AZ1378" i="25"/>
  <c r="BC1378" i="25"/>
  <c r="BD1378" i="25"/>
  <c r="S1379" i="25"/>
  <c r="T1379" i="25"/>
  <c r="W1379" i="25"/>
  <c r="X1379" i="25"/>
  <c r="AA1379" i="25"/>
  <c r="AB1379" i="25"/>
  <c r="AE1379" i="25"/>
  <c r="AF1379" i="25"/>
  <c r="AI1379" i="25"/>
  <c r="AJ1379" i="25"/>
  <c r="AM1379" i="25"/>
  <c r="AN1379" i="25"/>
  <c r="AQ1379" i="25"/>
  <c r="AR1379" i="25"/>
  <c r="AU1379" i="25"/>
  <c r="AV1379" i="25"/>
  <c r="AY1379" i="25"/>
  <c r="AZ1379" i="25"/>
  <c r="BC1379" i="25"/>
  <c r="BD1379" i="25"/>
  <c r="S1380" i="25"/>
  <c r="T1380" i="25"/>
  <c r="W1380" i="25"/>
  <c r="X1380" i="25"/>
  <c r="AA1380" i="25"/>
  <c r="AB1380" i="25"/>
  <c r="AE1380" i="25"/>
  <c r="AF1380" i="25"/>
  <c r="AI1380" i="25"/>
  <c r="AJ1380" i="25"/>
  <c r="AM1380" i="25"/>
  <c r="AN1380" i="25"/>
  <c r="AQ1380" i="25"/>
  <c r="AR1380" i="25"/>
  <c r="AU1380" i="25"/>
  <c r="AV1380" i="25"/>
  <c r="AY1380" i="25"/>
  <c r="AZ1380" i="25"/>
  <c r="BC1380" i="25"/>
  <c r="BD1380" i="25"/>
  <c r="S1381" i="25"/>
  <c r="T1381" i="25"/>
  <c r="W1381" i="25"/>
  <c r="X1381" i="25"/>
  <c r="AA1381" i="25"/>
  <c r="AB1381" i="25"/>
  <c r="AE1381" i="25"/>
  <c r="AF1381" i="25"/>
  <c r="AI1381" i="25"/>
  <c r="AJ1381" i="25"/>
  <c r="AM1381" i="25"/>
  <c r="AN1381" i="25"/>
  <c r="AQ1381" i="25"/>
  <c r="AR1381" i="25"/>
  <c r="AU1381" i="25"/>
  <c r="AV1381" i="25"/>
  <c r="AY1381" i="25"/>
  <c r="AZ1381" i="25"/>
  <c r="BC1381" i="25"/>
  <c r="BD1381" i="25"/>
  <c r="S1382" i="25"/>
  <c r="T1382" i="25"/>
  <c r="W1382" i="25"/>
  <c r="X1382" i="25"/>
  <c r="AA1382" i="25"/>
  <c r="AB1382" i="25"/>
  <c r="AE1382" i="25"/>
  <c r="AF1382" i="25"/>
  <c r="AI1382" i="25"/>
  <c r="AJ1382" i="25"/>
  <c r="AM1382" i="25"/>
  <c r="AN1382" i="25"/>
  <c r="AQ1382" i="25"/>
  <c r="AR1382" i="25"/>
  <c r="AU1382" i="25"/>
  <c r="AV1382" i="25"/>
  <c r="AY1382" i="25"/>
  <c r="AZ1382" i="25"/>
  <c r="BC1382" i="25"/>
  <c r="BD1382" i="25"/>
  <c r="S1383" i="25"/>
  <c r="T1383" i="25"/>
  <c r="W1383" i="25"/>
  <c r="X1383" i="25"/>
  <c r="AA1383" i="25"/>
  <c r="AB1383" i="25"/>
  <c r="AE1383" i="25"/>
  <c r="AF1383" i="25"/>
  <c r="AI1383" i="25"/>
  <c r="AJ1383" i="25"/>
  <c r="AM1383" i="25"/>
  <c r="AN1383" i="25"/>
  <c r="AQ1383" i="25"/>
  <c r="AR1383" i="25"/>
  <c r="AU1383" i="25"/>
  <c r="AV1383" i="25"/>
  <c r="AY1383" i="25"/>
  <c r="AZ1383" i="25"/>
  <c r="BC1383" i="25"/>
  <c r="BD1383" i="25"/>
  <c r="S1384" i="25"/>
  <c r="T1384" i="25"/>
  <c r="W1384" i="25"/>
  <c r="X1384" i="25"/>
  <c r="AA1384" i="25"/>
  <c r="AB1384" i="25"/>
  <c r="AE1384" i="25"/>
  <c r="AF1384" i="25"/>
  <c r="AI1384" i="25"/>
  <c r="AJ1384" i="25"/>
  <c r="AM1384" i="25"/>
  <c r="AN1384" i="25"/>
  <c r="AQ1384" i="25"/>
  <c r="AR1384" i="25"/>
  <c r="AU1384" i="25"/>
  <c r="AV1384" i="25"/>
  <c r="AY1384" i="25"/>
  <c r="AZ1384" i="25"/>
  <c r="BC1384" i="25"/>
  <c r="BD1384" i="25"/>
  <c r="S1385" i="25"/>
  <c r="T1385" i="25"/>
  <c r="W1385" i="25"/>
  <c r="X1385" i="25"/>
  <c r="AA1385" i="25"/>
  <c r="AB1385" i="25"/>
  <c r="AE1385" i="25"/>
  <c r="AF1385" i="25"/>
  <c r="AI1385" i="25"/>
  <c r="AJ1385" i="25"/>
  <c r="AM1385" i="25"/>
  <c r="AN1385" i="25"/>
  <c r="AQ1385" i="25"/>
  <c r="AR1385" i="25"/>
  <c r="AU1385" i="25"/>
  <c r="AV1385" i="25"/>
  <c r="AY1385" i="25"/>
  <c r="AZ1385" i="25"/>
  <c r="BC1385" i="25"/>
  <c r="BD1385" i="25"/>
  <c r="S1386" i="25"/>
  <c r="T1386" i="25"/>
  <c r="W1386" i="25"/>
  <c r="X1386" i="25"/>
  <c r="AA1386" i="25"/>
  <c r="AB1386" i="25"/>
  <c r="AE1386" i="25"/>
  <c r="AF1386" i="25"/>
  <c r="AI1386" i="25"/>
  <c r="AJ1386" i="25"/>
  <c r="AM1386" i="25"/>
  <c r="AN1386" i="25"/>
  <c r="AQ1386" i="25"/>
  <c r="AR1386" i="25"/>
  <c r="AU1386" i="25"/>
  <c r="AV1386" i="25"/>
  <c r="AY1386" i="25"/>
  <c r="AZ1386" i="25"/>
  <c r="BC1386" i="25"/>
  <c r="BD1386" i="25"/>
  <c r="S1387" i="25"/>
  <c r="T1387" i="25"/>
  <c r="W1387" i="25"/>
  <c r="X1387" i="25"/>
  <c r="AA1387" i="25"/>
  <c r="AB1387" i="25"/>
  <c r="AE1387" i="25"/>
  <c r="AF1387" i="25"/>
  <c r="AI1387" i="25"/>
  <c r="AJ1387" i="25"/>
  <c r="AM1387" i="25"/>
  <c r="AN1387" i="25"/>
  <c r="AQ1387" i="25"/>
  <c r="AR1387" i="25"/>
  <c r="AU1387" i="25"/>
  <c r="AV1387" i="25"/>
  <c r="AY1387" i="25"/>
  <c r="AZ1387" i="25"/>
  <c r="BC1387" i="25"/>
  <c r="BD1387" i="25"/>
  <c r="S1388" i="25"/>
  <c r="T1388" i="25"/>
  <c r="W1388" i="25"/>
  <c r="X1388" i="25"/>
  <c r="AA1388" i="25"/>
  <c r="AB1388" i="25"/>
  <c r="AE1388" i="25"/>
  <c r="AF1388" i="25"/>
  <c r="AI1388" i="25"/>
  <c r="AJ1388" i="25"/>
  <c r="AM1388" i="25"/>
  <c r="AN1388" i="25"/>
  <c r="AQ1388" i="25"/>
  <c r="AR1388" i="25"/>
  <c r="AU1388" i="25"/>
  <c r="AV1388" i="25"/>
  <c r="AY1388" i="25"/>
  <c r="AZ1388" i="25"/>
  <c r="BC1388" i="25"/>
  <c r="BD1388" i="25"/>
  <c r="S1389" i="25"/>
  <c r="T1389" i="25"/>
  <c r="W1389" i="25"/>
  <c r="X1389" i="25"/>
  <c r="AA1389" i="25"/>
  <c r="AB1389" i="25"/>
  <c r="AE1389" i="25"/>
  <c r="AF1389" i="25"/>
  <c r="AI1389" i="25"/>
  <c r="AJ1389" i="25"/>
  <c r="AM1389" i="25"/>
  <c r="AN1389" i="25"/>
  <c r="AQ1389" i="25"/>
  <c r="AR1389" i="25"/>
  <c r="AU1389" i="25"/>
  <c r="AV1389" i="25"/>
  <c r="AY1389" i="25"/>
  <c r="AZ1389" i="25"/>
  <c r="BC1389" i="25"/>
  <c r="BD1389" i="25"/>
  <c r="S1390" i="25"/>
  <c r="T1390" i="25"/>
  <c r="W1390" i="25"/>
  <c r="X1390" i="25"/>
  <c r="AA1390" i="25"/>
  <c r="AB1390" i="25"/>
  <c r="AE1390" i="25"/>
  <c r="AF1390" i="25"/>
  <c r="AI1390" i="25"/>
  <c r="AJ1390" i="25"/>
  <c r="AM1390" i="25"/>
  <c r="AN1390" i="25"/>
  <c r="AQ1390" i="25"/>
  <c r="AR1390" i="25"/>
  <c r="AU1390" i="25"/>
  <c r="AV1390" i="25"/>
  <c r="AY1390" i="25"/>
  <c r="AZ1390" i="25"/>
  <c r="BC1390" i="25"/>
  <c r="BD1390" i="25"/>
  <c r="S1391" i="25"/>
  <c r="T1391" i="25"/>
  <c r="W1391" i="25"/>
  <c r="X1391" i="25"/>
  <c r="AA1391" i="25"/>
  <c r="AB1391" i="25"/>
  <c r="AE1391" i="25"/>
  <c r="AF1391" i="25"/>
  <c r="AI1391" i="25"/>
  <c r="AJ1391" i="25"/>
  <c r="AM1391" i="25"/>
  <c r="AN1391" i="25"/>
  <c r="AQ1391" i="25"/>
  <c r="AR1391" i="25"/>
  <c r="AU1391" i="25"/>
  <c r="AV1391" i="25"/>
  <c r="AY1391" i="25"/>
  <c r="AZ1391" i="25"/>
  <c r="BC1391" i="25"/>
  <c r="BD1391" i="25"/>
  <c r="S1392" i="25"/>
  <c r="T1392" i="25"/>
  <c r="W1392" i="25"/>
  <c r="X1392" i="25"/>
  <c r="AA1392" i="25"/>
  <c r="AB1392" i="25"/>
  <c r="AE1392" i="25"/>
  <c r="AF1392" i="25"/>
  <c r="AI1392" i="25"/>
  <c r="AJ1392" i="25"/>
  <c r="AM1392" i="25"/>
  <c r="AN1392" i="25"/>
  <c r="AQ1392" i="25"/>
  <c r="AR1392" i="25"/>
  <c r="AU1392" i="25"/>
  <c r="AV1392" i="25"/>
  <c r="AY1392" i="25"/>
  <c r="AZ1392" i="25"/>
  <c r="BC1392" i="25"/>
  <c r="BD1392" i="25"/>
  <c r="S1393" i="25"/>
  <c r="T1393" i="25"/>
  <c r="W1393" i="25"/>
  <c r="X1393" i="25"/>
  <c r="AA1393" i="25"/>
  <c r="AB1393" i="25"/>
  <c r="AE1393" i="25"/>
  <c r="AF1393" i="25"/>
  <c r="AI1393" i="25"/>
  <c r="AJ1393" i="25"/>
  <c r="AM1393" i="25"/>
  <c r="AN1393" i="25"/>
  <c r="AQ1393" i="25"/>
  <c r="AR1393" i="25"/>
  <c r="AU1393" i="25"/>
  <c r="AV1393" i="25"/>
  <c r="AY1393" i="25"/>
  <c r="AZ1393" i="25"/>
  <c r="BC1393" i="25"/>
  <c r="BD1393" i="25"/>
  <c r="S1394" i="25"/>
  <c r="T1394" i="25"/>
  <c r="W1394" i="25"/>
  <c r="X1394" i="25"/>
  <c r="AA1394" i="25"/>
  <c r="AB1394" i="25"/>
  <c r="AE1394" i="25"/>
  <c r="AF1394" i="25"/>
  <c r="AI1394" i="25"/>
  <c r="AJ1394" i="25"/>
  <c r="AM1394" i="25"/>
  <c r="AN1394" i="25"/>
  <c r="AQ1394" i="25"/>
  <c r="AR1394" i="25"/>
  <c r="AU1394" i="25"/>
  <c r="AV1394" i="25"/>
  <c r="AY1394" i="25"/>
  <c r="AZ1394" i="25"/>
  <c r="BC1394" i="25"/>
  <c r="BD1394" i="25"/>
  <c r="S1395" i="25"/>
  <c r="T1395" i="25"/>
  <c r="W1395" i="25"/>
  <c r="X1395" i="25"/>
  <c r="AA1395" i="25"/>
  <c r="AB1395" i="25"/>
  <c r="AE1395" i="25"/>
  <c r="AF1395" i="25"/>
  <c r="AI1395" i="25"/>
  <c r="AJ1395" i="25"/>
  <c r="AM1395" i="25"/>
  <c r="AN1395" i="25"/>
  <c r="AQ1395" i="25"/>
  <c r="AR1395" i="25"/>
  <c r="AU1395" i="25"/>
  <c r="AV1395" i="25"/>
  <c r="AY1395" i="25"/>
  <c r="AZ1395" i="25"/>
  <c r="BC1395" i="25"/>
  <c r="BD1395" i="25"/>
  <c r="S1396" i="25"/>
  <c r="T1396" i="25"/>
  <c r="W1396" i="25"/>
  <c r="X1396" i="25"/>
  <c r="AA1396" i="25"/>
  <c r="AB1396" i="25"/>
  <c r="AE1396" i="25"/>
  <c r="AF1396" i="25"/>
  <c r="AI1396" i="25"/>
  <c r="AJ1396" i="25"/>
  <c r="AM1396" i="25"/>
  <c r="AN1396" i="25"/>
  <c r="AQ1396" i="25"/>
  <c r="AR1396" i="25"/>
  <c r="AU1396" i="25"/>
  <c r="AV1396" i="25"/>
  <c r="AY1396" i="25"/>
  <c r="AZ1396" i="25"/>
  <c r="BC1396" i="25"/>
  <c r="BD1396" i="25"/>
  <c r="S1397" i="25"/>
  <c r="T1397" i="25"/>
  <c r="W1397" i="25"/>
  <c r="X1397" i="25"/>
  <c r="AA1397" i="25"/>
  <c r="AB1397" i="25"/>
  <c r="AE1397" i="25"/>
  <c r="AF1397" i="25"/>
  <c r="AI1397" i="25"/>
  <c r="AJ1397" i="25"/>
  <c r="AM1397" i="25"/>
  <c r="AN1397" i="25"/>
  <c r="AQ1397" i="25"/>
  <c r="AR1397" i="25"/>
  <c r="AU1397" i="25"/>
  <c r="AV1397" i="25"/>
  <c r="AY1397" i="25"/>
  <c r="AZ1397" i="25"/>
  <c r="BC1397" i="25"/>
  <c r="BD1397" i="25"/>
  <c r="S1398" i="25"/>
  <c r="T1398" i="25"/>
  <c r="W1398" i="25"/>
  <c r="X1398" i="25"/>
  <c r="AA1398" i="25"/>
  <c r="AB1398" i="25"/>
  <c r="AE1398" i="25"/>
  <c r="AF1398" i="25"/>
  <c r="AI1398" i="25"/>
  <c r="AJ1398" i="25"/>
  <c r="AM1398" i="25"/>
  <c r="AN1398" i="25"/>
  <c r="AQ1398" i="25"/>
  <c r="AR1398" i="25"/>
  <c r="AU1398" i="25"/>
  <c r="AV1398" i="25"/>
  <c r="AY1398" i="25"/>
  <c r="AZ1398" i="25"/>
  <c r="BC1398" i="25"/>
  <c r="BD1398" i="25"/>
  <c r="S1399" i="25"/>
  <c r="T1399" i="25"/>
  <c r="W1399" i="25"/>
  <c r="X1399" i="25"/>
  <c r="AA1399" i="25"/>
  <c r="AB1399" i="25"/>
  <c r="AE1399" i="25"/>
  <c r="AF1399" i="25"/>
  <c r="AI1399" i="25"/>
  <c r="AJ1399" i="25"/>
  <c r="AM1399" i="25"/>
  <c r="AN1399" i="25"/>
  <c r="AQ1399" i="25"/>
  <c r="AR1399" i="25"/>
  <c r="AU1399" i="25"/>
  <c r="AV1399" i="25"/>
  <c r="AY1399" i="25"/>
  <c r="AZ1399" i="25"/>
  <c r="BC1399" i="25"/>
  <c r="BD1399" i="25"/>
  <c r="S1400" i="25"/>
  <c r="T1400" i="25"/>
  <c r="W1400" i="25"/>
  <c r="X1400" i="25"/>
  <c r="AA1400" i="25"/>
  <c r="AB1400" i="25"/>
  <c r="AE1400" i="25"/>
  <c r="AF1400" i="25"/>
  <c r="AI1400" i="25"/>
  <c r="AJ1400" i="25"/>
  <c r="AM1400" i="25"/>
  <c r="AN1400" i="25"/>
  <c r="AQ1400" i="25"/>
  <c r="AR1400" i="25"/>
  <c r="AU1400" i="25"/>
  <c r="AV1400" i="25"/>
  <c r="AY1400" i="25"/>
  <c r="AZ1400" i="25"/>
  <c r="BC1400" i="25"/>
  <c r="BD1400" i="25"/>
  <c r="S1401" i="25"/>
  <c r="T1401" i="25"/>
  <c r="W1401" i="25"/>
  <c r="X1401" i="25"/>
  <c r="AA1401" i="25"/>
  <c r="AB1401" i="25"/>
  <c r="AE1401" i="25"/>
  <c r="AF1401" i="25"/>
  <c r="AI1401" i="25"/>
  <c r="AJ1401" i="25"/>
  <c r="AM1401" i="25"/>
  <c r="AN1401" i="25"/>
  <c r="AQ1401" i="25"/>
  <c r="AR1401" i="25"/>
  <c r="AU1401" i="25"/>
  <c r="AV1401" i="25"/>
  <c r="AY1401" i="25"/>
  <c r="AZ1401" i="25"/>
  <c r="BC1401" i="25"/>
  <c r="BD1401" i="25"/>
  <c r="S1402" i="25"/>
  <c r="T1402" i="25"/>
  <c r="W1402" i="25"/>
  <c r="X1402" i="25"/>
  <c r="AA1402" i="25"/>
  <c r="AB1402" i="25"/>
  <c r="AE1402" i="25"/>
  <c r="AF1402" i="25"/>
  <c r="AI1402" i="25"/>
  <c r="AJ1402" i="25"/>
  <c r="AM1402" i="25"/>
  <c r="AN1402" i="25"/>
  <c r="AQ1402" i="25"/>
  <c r="AR1402" i="25"/>
  <c r="AU1402" i="25"/>
  <c r="AV1402" i="25"/>
  <c r="AY1402" i="25"/>
  <c r="AZ1402" i="25"/>
  <c r="BC1402" i="25"/>
  <c r="BD1402" i="25"/>
  <c r="S1403" i="25"/>
  <c r="T1403" i="25"/>
  <c r="W1403" i="25"/>
  <c r="X1403" i="25"/>
  <c r="AA1403" i="25"/>
  <c r="AB1403" i="25"/>
  <c r="AE1403" i="25"/>
  <c r="AF1403" i="25"/>
  <c r="AI1403" i="25"/>
  <c r="AJ1403" i="25"/>
  <c r="AM1403" i="25"/>
  <c r="AN1403" i="25"/>
  <c r="AQ1403" i="25"/>
  <c r="AR1403" i="25"/>
  <c r="AU1403" i="25"/>
  <c r="AV1403" i="25"/>
  <c r="AY1403" i="25"/>
  <c r="AZ1403" i="25"/>
  <c r="BC1403" i="25"/>
  <c r="BD1403" i="25"/>
  <c r="S1404" i="25"/>
  <c r="T1404" i="25"/>
  <c r="W1404" i="25"/>
  <c r="X1404" i="25"/>
  <c r="AA1404" i="25"/>
  <c r="AB1404" i="25"/>
  <c r="AE1404" i="25"/>
  <c r="AF1404" i="25"/>
  <c r="AI1404" i="25"/>
  <c r="AJ1404" i="25"/>
  <c r="AM1404" i="25"/>
  <c r="AN1404" i="25"/>
  <c r="AQ1404" i="25"/>
  <c r="AR1404" i="25"/>
  <c r="AU1404" i="25"/>
  <c r="AV1404" i="25"/>
  <c r="AY1404" i="25"/>
  <c r="AZ1404" i="25"/>
  <c r="BC1404" i="25"/>
  <c r="BD1404" i="25"/>
  <c r="S1405" i="25"/>
  <c r="T1405" i="25"/>
  <c r="W1405" i="25"/>
  <c r="X1405" i="25"/>
  <c r="AA1405" i="25"/>
  <c r="AB1405" i="25"/>
  <c r="AE1405" i="25"/>
  <c r="AF1405" i="25"/>
  <c r="AI1405" i="25"/>
  <c r="AJ1405" i="25"/>
  <c r="AM1405" i="25"/>
  <c r="AN1405" i="25"/>
  <c r="AQ1405" i="25"/>
  <c r="AR1405" i="25"/>
  <c r="AU1405" i="25"/>
  <c r="AV1405" i="25"/>
  <c r="AY1405" i="25"/>
  <c r="AZ1405" i="25"/>
  <c r="BC1405" i="25"/>
  <c r="BD1405" i="25"/>
  <c r="S1406" i="25"/>
  <c r="T1406" i="25"/>
  <c r="W1406" i="25"/>
  <c r="X1406" i="25"/>
  <c r="AA1406" i="25"/>
  <c r="AB1406" i="25"/>
  <c r="AE1406" i="25"/>
  <c r="AF1406" i="25"/>
  <c r="AI1406" i="25"/>
  <c r="AJ1406" i="25"/>
  <c r="AM1406" i="25"/>
  <c r="AN1406" i="25"/>
  <c r="AQ1406" i="25"/>
  <c r="AR1406" i="25"/>
  <c r="AU1406" i="25"/>
  <c r="AV1406" i="25"/>
  <c r="AY1406" i="25"/>
  <c r="AZ1406" i="25"/>
  <c r="BC1406" i="25"/>
  <c r="BD1406" i="25"/>
  <c r="S1407" i="25"/>
  <c r="T1407" i="25"/>
  <c r="W1407" i="25"/>
  <c r="X1407" i="25"/>
  <c r="AA1407" i="25"/>
  <c r="AB1407" i="25"/>
  <c r="AE1407" i="25"/>
  <c r="AF1407" i="25"/>
  <c r="AI1407" i="25"/>
  <c r="AJ1407" i="25"/>
  <c r="AM1407" i="25"/>
  <c r="AN1407" i="25"/>
  <c r="AQ1407" i="25"/>
  <c r="AR1407" i="25"/>
  <c r="AU1407" i="25"/>
  <c r="AV1407" i="25"/>
  <c r="AY1407" i="25"/>
  <c r="AZ1407" i="25"/>
  <c r="BC1407" i="25"/>
  <c r="BD1407" i="25"/>
  <c r="S1408" i="25"/>
  <c r="T1408" i="25"/>
  <c r="W1408" i="25"/>
  <c r="X1408" i="25"/>
  <c r="AA1408" i="25"/>
  <c r="AB1408" i="25"/>
  <c r="AE1408" i="25"/>
  <c r="AF1408" i="25"/>
  <c r="AI1408" i="25"/>
  <c r="AJ1408" i="25"/>
  <c r="AM1408" i="25"/>
  <c r="AN1408" i="25"/>
  <c r="AQ1408" i="25"/>
  <c r="AR1408" i="25"/>
  <c r="AU1408" i="25"/>
  <c r="AV1408" i="25"/>
  <c r="AY1408" i="25"/>
  <c r="AZ1408" i="25"/>
  <c r="BC1408" i="25"/>
  <c r="BD1408" i="25"/>
  <c r="S1409" i="25"/>
  <c r="T1409" i="25"/>
  <c r="W1409" i="25"/>
  <c r="X1409" i="25"/>
  <c r="AA1409" i="25"/>
  <c r="AB1409" i="25"/>
  <c r="AE1409" i="25"/>
  <c r="AF1409" i="25"/>
  <c r="AI1409" i="25"/>
  <c r="AJ1409" i="25"/>
  <c r="AM1409" i="25"/>
  <c r="AN1409" i="25"/>
  <c r="AQ1409" i="25"/>
  <c r="AR1409" i="25"/>
  <c r="AU1409" i="25"/>
  <c r="AV1409" i="25"/>
  <c r="AY1409" i="25"/>
  <c r="AZ1409" i="25"/>
  <c r="BC1409" i="25"/>
  <c r="BD1409" i="25"/>
  <c r="S1410" i="25"/>
  <c r="T1410" i="25"/>
  <c r="W1410" i="25"/>
  <c r="X1410" i="25"/>
  <c r="AA1410" i="25"/>
  <c r="AB1410" i="25"/>
  <c r="AE1410" i="25"/>
  <c r="AF1410" i="25"/>
  <c r="AI1410" i="25"/>
  <c r="AJ1410" i="25"/>
  <c r="AM1410" i="25"/>
  <c r="AN1410" i="25"/>
  <c r="AQ1410" i="25"/>
  <c r="AR1410" i="25"/>
  <c r="AU1410" i="25"/>
  <c r="AV1410" i="25"/>
  <c r="AY1410" i="25"/>
  <c r="AZ1410" i="25"/>
  <c r="BC1410" i="25"/>
  <c r="BD1410" i="25"/>
  <c r="S1411" i="25"/>
  <c r="T1411" i="25"/>
  <c r="W1411" i="25"/>
  <c r="X1411" i="25"/>
  <c r="AA1411" i="25"/>
  <c r="AB1411" i="25"/>
  <c r="AE1411" i="25"/>
  <c r="AF1411" i="25"/>
  <c r="AI1411" i="25"/>
  <c r="AJ1411" i="25"/>
  <c r="AM1411" i="25"/>
  <c r="AN1411" i="25"/>
  <c r="AQ1411" i="25"/>
  <c r="AR1411" i="25"/>
  <c r="AU1411" i="25"/>
  <c r="AV1411" i="25"/>
  <c r="AY1411" i="25"/>
  <c r="AZ1411" i="25"/>
  <c r="BC1411" i="25"/>
  <c r="BD1411" i="25"/>
  <c r="S1412" i="25"/>
  <c r="T1412" i="25"/>
  <c r="W1412" i="25"/>
  <c r="X1412" i="25"/>
  <c r="AA1412" i="25"/>
  <c r="AB1412" i="25"/>
  <c r="AE1412" i="25"/>
  <c r="AF1412" i="25"/>
  <c r="AI1412" i="25"/>
  <c r="AJ1412" i="25"/>
  <c r="AM1412" i="25"/>
  <c r="AN1412" i="25"/>
  <c r="AQ1412" i="25"/>
  <c r="AR1412" i="25"/>
  <c r="AU1412" i="25"/>
  <c r="AV1412" i="25"/>
  <c r="AY1412" i="25"/>
  <c r="AZ1412" i="25"/>
  <c r="BC1412" i="25"/>
  <c r="BD1412" i="25"/>
  <c r="S1413" i="25"/>
  <c r="T1413" i="25"/>
  <c r="W1413" i="25"/>
  <c r="X1413" i="25"/>
  <c r="AA1413" i="25"/>
  <c r="AB1413" i="25"/>
  <c r="AE1413" i="25"/>
  <c r="AF1413" i="25"/>
  <c r="AI1413" i="25"/>
  <c r="AJ1413" i="25"/>
  <c r="AM1413" i="25"/>
  <c r="AN1413" i="25"/>
  <c r="AQ1413" i="25"/>
  <c r="AR1413" i="25"/>
  <c r="AU1413" i="25"/>
  <c r="AV1413" i="25"/>
  <c r="AY1413" i="25"/>
  <c r="AZ1413" i="25"/>
  <c r="BC1413" i="25"/>
  <c r="BD1413" i="25"/>
  <c r="S1414" i="25"/>
  <c r="T1414" i="25"/>
  <c r="W1414" i="25"/>
  <c r="X1414" i="25"/>
  <c r="AA1414" i="25"/>
  <c r="AB1414" i="25"/>
  <c r="AE1414" i="25"/>
  <c r="AF1414" i="25"/>
  <c r="AI1414" i="25"/>
  <c r="AJ1414" i="25"/>
  <c r="AM1414" i="25"/>
  <c r="AN1414" i="25"/>
  <c r="AQ1414" i="25"/>
  <c r="AR1414" i="25"/>
  <c r="AU1414" i="25"/>
  <c r="AV1414" i="25"/>
  <c r="AY1414" i="25"/>
  <c r="AZ1414" i="25"/>
  <c r="BC1414" i="25"/>
  <c r="BD1414" i="25"/>
  <c r="S1415" i="25"/>
  <c r="T1415" i="25"/>
  <c r="W1415" i="25"/>
  <c r="X1415" i="25"/>
  <c r="AA1415" i="25"/>
  <c r="AB1415" i="25"/>
  <c r="AE1415" i="25"/>
  <c r="AF1415" i="25"/>
  <c r="AI1415" i="25"/>
  <c r="AJ1415" i="25"/>
  <c r="AM1415" i="25"/>
  <c r="AN1415" i="25"/>
  <c r="AQ1415" i="25"/>
  <c r="AR1415" i="25"/>
  <c r="AU1415" i="25"/>
  <c r="AV1415" i="25"/>
  <c r="AY1415" i="25"/>
  <c r="AZ1415" i="25"/>
  <c r="BC1415" i="25"/>
  <c r="BD1415" i="25"/>
  <c r="S1416" i="25"/>
  <c r="T1416" i="25"/>
  <c r="W1416" i="25"/>
  <c r="X1416" i="25"/>
  <c r="AA1416" i="25"/>
  <c r="AB1416" i="25"/>
  <c r="AE1416" i="25"/>
  <c r="AF1416" i="25"/>
  <c r="AI1416" i="25"/>
  <c r="AJ1416" i="25"/>
  <c r="AM1416" i="25"/>
  <c r="AN1416" i="25"/>
  <c r="AQ1416" i="25"/>
  <c r="AR1416" i="25"/>
  <c r="AU1416" i="25"/>
  <c r="AV1416" i="25"/>
  <c r="AY1416" i="25"/>
  <c r="AZ1416" i="25"/>
  <c r="BC1416" i="25"/>
  <c r="BD1416" i="25"/>
  <c r="S1417" i="25"/>
  <c r="T1417" i="25"/>
  <c r="W1417" i="25"/>
  <c r="X1417" i="25"/>
  <c r="AA1417" i="25"/>
  <c r="AB1417" i="25"/>
  <c r="AE1417" i="25"/>
  <c r="AF1417" i="25"/>
  <c r="AI1417" i="25"/>
  <c r="AJ1417" i="25"/>
  <c r="AM1417" i="25"/>
  <c r="AN1417" i="25"/>
  <c r="AQ1417" i="25"/>
  <c r="AR1417" i="25"/>
  <c r="AU1417" i="25"/>
  <c r="AV1417" i="25"/>
  <c r="AY1417" i="25"/>
  <c r="AZ1417" i="25"/>
  <c r="BC1417" i="25"/>
  <c r="BD1417" i="25"/>
  <c r="S1418" i="25"/>
  <c r="T1418" i="25"/>
  <c r="W1418" i="25"/>
  <c r="X1418" i="25"/>
  <c r="AA1418" i="25"/>
  <c r="AB1418" i="25"/>
  <c r="AE1418" i="25"/>
  <c r="AF1418" i="25"/>
  <c r="AI1418" i="25"/>
  <c r="AJ1418" i="25"/>
  <c r="AM1418" i="25"/>
  <c r="AN1418" i="25"/>
  <c r="AQ1418" i="25"/>
  <c r="AR1418" i="25"/>
  <c r="AU1418" i="25"/>
  <c r="AV1418" i="25"/>
  <c r="AY1418" i="25"/>
  <c r="AZ1418" i="25"/>
  <c r="BC1418" i="25"/>
  <c r="BD1418" i="25"/>
  <c r="S1419" i="25"/>
  <c r="T1419" i="25"/>
  <c r="W1419" i="25"/>
  <c r="X1419" i="25"/>
  <c r="AA1419" i="25"/>
  <c r="AB1419" i="25"/>
  <c r="AE1419" i="25"/>
  <c r="AF1419" i="25"/>
  <c r="AI1419" i="25"/>
  <c r="AJ1419" i="25"/>
  <c r="AM1419" i="25"/>
  <c r="AN1419" i="25"/>
  <c r="AQ1419" i="25"/>
  <c r="AR1419" i="25"/>
  <c r="AU1419" i="25"/>
  <c r="AV1419" i="25"/>
  <c r="AY1419" i="25"/>
  <c r="AZ1419" i="25"/>
  <c r="BC1419" i="25"/>
  <c r="BD1419" i="25"/>
  <c r="S1420" i="25"/>
  <c r="T1420" i="25"/>
  <c r="W1420" i="25"/>
  <c r="X1420" i="25"/>
  <c r="AA1420" i="25"/>
  <c r="AB1420" i="25"/>
  <c r="AE1420" i="25"/>
  <c r="AF1420" i="25"/>
  <c r="AI1420" i="25"/>
  <c r="AJ1420" i="25"/>
  <c r="AM1420" i="25"/>
  <c r="AN1420" i="25"/>
  <c r="AQ1420" i="25"/>
  <c r="AR1420" i="25"/>
  <c r="AU1420" i="25"/>
  <c r="AV1420" i="25"/>
  <c r="AY1420" i="25"/>
  <c r="AZ1420" i="25"/>
  <c r="BC1420" i="25"/>
  <c r="BD1420" i="25"/>
  <c r="S1421" i="25"/>
  <c r="T1421" i="25"/>
  <c r="W1421" i="25"/>
  <c r="X1421" i="25"/>
  <c r="AA1421" i="25"/>
  <c r="AB1421" i="25"/>
  <c r="AE1421" i="25"/>
  <c r="AF1421" i="25"/>
  <c r="AI1421" i="25"/>
  <c r="AJ1421" i="25"/>
  <c r="AM1421" i="25"/>
  <c r="AN1421" i="25"/>
  <c r="AQ1421" i="25"/>
  <c r="AR1421" i="25"/>
  <c r="AU1421" i="25"/>
  <c r="AV1421" i="25"/>
  <c r="AY1421" i="25"/>
  <c r="AZ1421" i="25"/>
  <c r="BC1421" i="25"/>
  <c r="BD1421" i="25"/>
  <c r="S1422" i="25"/>
  <c r="T1422" i="25"/>
  <c r="W1422" i="25"/>
  <c r="X1422" i="25"/>
  <c r="AA1422" i="25"/>
  <c r="AB1422" i="25"/>
  <c r="AE1422" i="25"/>
  <c r="AF1422" i="25"/>
  <c r="AI1422" i="25"/>
  <c r="AJ1422" i="25"/>
  <c r="AM1422" i="25"/>
  <c r="AN1422" i="25"/>
  <c r="AQ1422" i="25"/>
  <c r="AR1422" i="25"/>
  <c r="AU1422" i="25"/>
  <c r="AV1422" i="25"/>
  <c r="AY1422" i="25"/>
  <c r="AZ1422" i="25"/>
  <c r="BC1422" i="25"/>
  <c r="BD1422" i="25"/>
  <c r="S1423" i="25"/>
  <c r="T1423" i="25"/>
  <c r="W1423" i="25"/>
  <c r="X1423" i="25"/>
  <c r="AA1423" i="25"/>
  <c r="AB1423" i="25"/>
  <c r="AE1423" i="25"/>
  <c r="AF1423" i="25"/>
  <c r="AI1423" i="25"/>
  <c r="AJ1423" i="25"/>
  <c r="AM1423" i="25"/>
  <c r="AN1423" i="25"/>
  <c r="AQ1423" i="25"/>
  <c r="AR1423" i="25"/>
  <c r="AU1423" i="25"/>
  <c r="AV1423" i="25"/>
  <c r="AY1423" i="25"/>
  <c r="AZ1423" i="25"/>
  <c r="BC1423" i="25"/>
  <c r="BD1423" i="25"/>
  <c r="S1424" i="25"/>
  <c r="T1424" i="25"/>
  <c r="W1424" i="25"/>
  <c r="X1424" i="25"/>
  <c r="AA1424" i="25"/>
  <c r="AB1424" i="25"/>
  <c r="AE1424" i="25"/>
  <c r="AF1424" i="25"/>
  <c r="AI1424" i="25"/>
  <c r="AJ1424" i="25"/>
  <c r="AM1424" i="25"/>
  <c r="AN1424" i="25"/>
  <c r="AQ1424" i="25"/>
  <c r="AR1424" i="25"/>
  <c r="AU1424" i="25"/>
  <c r="AV1424" i="25"/>
  <c r="AY1424" i="25"/>
  <c r="AZ1424" i="25"/>
  <c r="BC1424" i="25"/>
  <c r="BD1424" i="25"/>
  <c r="S1425" i="25"/>
  <c r="T1425" i="25"/>
  <c r="W1425" i="25"/>
  <c r="X1425" i="25"/>
  <c r="AA1425" i="25"/>
  <c r="AB1425" i="25"/>
  <c r="AE1425" i="25"/>
  <c r="AF1425" i="25"/>
  <c r="AI1425" i="25"/>
  <c r="AJ1425" i="25"/>
  <c r="AM1425" i="25"/>
  <c r="AN1425" i="25"/>
  <c r="AQ1425" i="25"/>
  <c r="AR1425" i="25"/>
  <c r="AU1425" i="25"/>
  <c r="AV1425" i="25"/>
  <c r="AY1425" i="25"/>
  <c r="AZ1425" i="25"/>
  <c r="BC1425" i="25"/>
  <c r="BD1425" i="25"/>
  <c r="S1426" i="25"/>
  <c r="T1426" i="25"/>
  <c r="W1426" i="25"/>
  <c r="X1426" i="25"/>
  <c r="AA1426" i="25"/>
  <c r="AB1426" i="25"/>
  <c r="AE1426" i="25"/>
  <c r="AF1426" i="25"/>
  <c r="AI1426" i="25"/>
  <c r="AJ1426" i="25"/>
  <c r="AM1426" i="25"/>
  <c r="AN1426" i="25"/>
  <c r="AQ1426" i="25"/>
  <c r="AR1426" i="25"/>
  <c r="AU1426" i="25"/>
  <c r="AV1426" i="25"/>
  <c r="AY1426" i="25"/>
  <c r="AZ1426" i="25"/>
  <c r="BC1426" i="25"/>
  <c r="BD1426" i="25"/>
  <c r="S1427" i="25"/>
  <c r="T1427" i="25"/>
  <c r="W1427" i="25"/>
  <c r="X1427" i="25"/>
  <c r="AA1427" i="25"/>
  <c r="AB1427" i="25"/>
  <c r="AE1427" i="25"/>
  <c r="AF1427" i="25"/>
  <c r="AI1427" i="25"/>
  <c r="AJ1427" i="25"/>
  <c r="AM1427" i="25"/>
  <c r="AN1427" i="25"/>
  <c r="AQ1427" i="25"/>
  <c r="AR1427" i="25"/>
  <c r="AU1427" i="25"/>
  <c r="AV1427" i="25"/>
  <c r="AY1427" i="25"/>
  <c r="AZ1427" i="25"/>
  <c r="BC1427" i="25"/>
  <c r="BD1427" i="25"/>
  <c r="S1428" i="25"/>
  <c r="T1428" i="25"/>
  <c r="W1428" i="25"/>
  <c r="X1428" i="25"/>
  <c r="AA1428" i="25"/>
  <c r="AB1428" i="25"/>
  <c r="AE1428" i="25"/>
  <c r="AF1428" i="25"/>
  <c r="AI1428" i="25"/>
  <c r="AJ1428" i="25"/>
  <c r="AM1428" i="25"/>
  <c r="AN1428" i="25"/>
  <c r="AQ1428" i="25"/>
  <c r="AR1428" i="25"/>
  <c r="AU1428" i="25"/>
  <c r="AV1428" i="25"/>
  <c r="AY1428" i="25"/>
  <c r="AZ1428" i="25"/>
  <c r="BC1428" i="25"/>
  <c r="BD1428" i="25"/>
  <c r="S1429" i="25"/>
  <c r="T1429" i="25"/>
  <c r="W1429" i="25"/>
  <c r="X1429" i="25"/>
  <c r="AA1429" i="25"/>
  <c r="AB1429" i="25"/>
  <c r="AE1429" i="25"/>
  <c r="AF1429" i="25"/>
  <c r="AI1429" i="25"/>
  <c r="AJ1429" i="25"/>
  <c r="AM1429" i="25"/>
  <c r="AN1429" i="25"/>
  <c r="AQ1429" i="25"/>
  <c r="AR1429" i="25"/>
  <c r="AU1429" i="25"/>
  <c r="AV1429" i="25"/>
  <c r="AY1429" i="25"/>
  <c r="AZ1429" i="25"/>
  <c r="BC1429" i="25"/>
  <c r="BD1429" i="25"/>
  <c r="S1430" i="25"/>
  <c r="T1430" i="25"/>
  <c r="W1430" i="25"/>
  <c r="X1430" i="25"/>
  <c r="AA1430" i="25"/>
  <c r="AB1430" i="25"/>
  <c r="AE1430" i="25"/>
  <c r="AF1430" i="25"/>
  <c r="AI1430" i="25"/>
  <c r="AJ1430" i="25"/>
  <c r="AM1430" i="25"/>
  <c r="AN1430" i="25"/>
  <c r="AQ1430" i="25"/>
  <c r="AR1430" i="25"/>
  <c r="AU1430" i="25"/>
  <c r="AV1430" i="25"/>
  <c r="AY1430" i="25"/>
  <c r="AZ1430" i="25"/>
  <c r="BC1430" i="25"/>
  <c r="BD1430" i="25"/>
  <c r="S1431" i="25"/>
  <c r="T1431" i="25"/>
  <c r="W1431" i="25"/>
  <c r="X1431" i="25"/>
  <c r="AA1431" i="25"/>
  <c r="AB1431" i="25"/>
  <c r="AE1431" i="25"/>
  <c r="AF1431" i="25"/>
  <c r="AI1431" i="25"/>
  <c r="AJ1431" i="25"/>
  <c r="AM1431" i="25"/>
  <c r="AN1431" i="25"/>
  <c r="AQ1431" i="25"/>
  <c r="AR1431" i="25"/>
  <c r="AU1431" i="25"/>
  <c r="AV1431" i="25"/>
  <c r="AY1431" i="25"/>
  <c r="AZ1431" i="25"/>
  <c r="BC1431" i="25"/>
  <c r="BD1431" i="25"/>
  <c r="S1432" i="25"/>
  <c r="T1432" i="25"/>
  <c r="W1432" i="25"/>
  <c r="X1432" i="25"/>
  <c r="AA1432" i="25"/>
  <c r="AB1432" i="25"/>
  <c r="AE1432" i="25"/>
  <c r="AF1432" i="25"/>
  <c r="AI1432" i="25"/>
  <c r="AJ1432" i="25"/>
  <c r="AM1432" i="25"/>
  <c r="AN1432" i="25"/>
  <c r="AQ1432" i="25"/>
  <c r="AR1432" i="25"/>
  <c r="AU1432" i="25"/>
  <c r="AV1432" i="25"/>
  <c r="AY1432" i="25"/>
  <c r="AZ1432" i="25"/>
  <c r="BC1432" i="25"/>
  <c r="BD1432" i="25"/>
  <c r="S1433" i="25"/>
  <c r="T1433" i="25"/>
  <c r="W1433" i="25"/>
  <c r="X1433" i="25"/>
  <c r="AA1433" i="25"/>
  <c r="AB1433" i="25"/>
  <c r="AE1433" i="25"/>
  <c r="AF1433" i="25"/>
  <c r="AI1433" i="25"/>
  <c r="AJ1433" i="25"/>
  <c r="AM1433" i="25"/>
  <c r="AN1433" i="25"/>
  <c r="AQ1433" i="25"/>
  <c r="AR1433" i="25"/>
  <c r="AU1433" i="25"/>
  <c r="AV1433" i="25"/>
  <c r="AY1433" i="25"/>
  <c r="AZ1433" i="25"/>
  <c r="BC1433" i="25"/>
  <c r="BD1433" i="25"/>
  <c r="S1434" i="25"/>
  <c r="T1434" i="25"/>
  <c r="W1434" i="25"/>
  <c r="X1434" i="25"/>
  <c r="AA1434" i="25"/>
  <c r="AB1434" i="25"/>
  <c r="AE1434" i="25"/>
  <c r="AF1434" i="25"/>
  <c r="AI1434" i="25"/>
  <c r="AJ1434" i="25"/>
  <c r="AM1434" i="25"/>
  <c r="AN1434" i="25"/>
  <c r="AQ1434" i="25"/>
  <c r="AR1434" i="25"/>
  <c r="AU1434" i="25"/>
  <c r="AV1434" i="25"/>
  <c r="AY1434" i="25"/>
  <c r="AZ1434" i="25"/>
  <c r="BC1434" i="25"/>
  <c r="BD1434" i="25"/>
  <c r="S1435" i="25"/>
  <c r="T1435" i="25"/>
  <c r="W1435" i="25"/>
  <c r="X1435" i="25"/>
  <c r="AA1435" i="25"/>
  <c r="AB1435" i="25"/>
  <c r="AE1435" i="25"/>
  <c r="AF1435" i="25"/>
  <c r="AI1435" i="25"/>
  <c r="AJ1435" i="25"/>
  <c r="AM1435" i="25"/>
  <c r="AN1435" i="25"/>
  <c r="AQ1435" i="25"/>
  <c r="AR1435" i="25"/>
  <c r="AU1435" i="25"/>
  <c r="AV1435" i="25"/>
  <c r="AY1435" i="25"/>
  <c r="AZ1435" i="25"/>
  <c r="BC1435" i="25"/>
  <c r="BD1435" i="25"/>
  <c r="S1436" i="25"/>
  <c r="T1436" i="25"/>
  <c r="W1436" i="25"/>
  <c r="X1436" i="25"/>
  <c r="AA1436" i="25"/>
  <c r="AB1436" i="25"/>
  <c r="AE1436" i="25"/>
  <c r="AF1436" i="25"/>
  <c r="AI1436" i="25"/>
  <c r="AJ1436" i="25"/>
  <c r="AM1436" i="25"/>
  <c r="AN1436" i="25"/>
  <c r="AQ1436" i="25"/>
  <c r="AR1436" i="25"/>
  <c r="AU1436" i="25"/>
  <c r="AV1436" i="25"/>
  <c r="AY1436" i="25"/>
  <c r="AZ1436" i="25"/>
  <c r="BC1436" i="25"/>
  <c r="BD1436" i="25"/>
  <c r="S1437" i="25"/>
  <c r="T1437" i="25"/>
  <c r="W1437" i="25"/>
  <c r="X1437" i="25"/>
  <c r="AA1437" i="25"/>
  <c r="AB1437" i="25"/>
  <c r="AE1437" i="25"/>
  <c r="AF1437" i="25"/>
  <c r="AI1437" i="25"/>
  <c r="AJ1437" i="25"/>
  <c r="AM1437" i="25"/>
  <c r="AN1437" i="25"/>
  <c r="AQ1437" i="25"/>
  <c r="AR1437" i="25"/>
  <c r="AU1437" i="25"/>
  <c r="AV1437" i="25"/>
  <c r="AY1437" i="25"/>
  <c r="AZ1437" i="25"/>
  <c r="BC1437" i="25"/>
  <c r="BD1437" i="25"/>
  <c r="S1438" i="25"/>
  <c r="T1438" i="25"/>
  <c r="W1438" i="25"/>
  <c r="X1438" i="25"/>
  <c r="AA1438" i="25"/>
  <c r="AB1438" i="25"/>
  <c r="AE1438" i="25"/>
  <c r="AF1438" i="25"/>
  <c r="AI1438" i="25"/>
  <c r="AJ1438" i="25"/>
  <c r="AM1438" i="25"/>
  <c r="AN1438" i="25"/>
  <c r="AQ1438" i="25"/>
  <c r="AR1438" i="25"/>
  <c r="AU1438" i="25"/>
  <c r="AV1438" i="25"/>
  <c r="AY1438" i="25"/>
  <c r="AZ1438" i="25"/>
  <c r="BC1438" i="25"/>
  <c r="BD1438" i="25"/>
  <c r="S1439" i="25"/>
  <c r="T1439" i="25"/>
  <c r="W1439" i="25"/>
  <c r="X1439" i="25"/>
  <c r="AA1439" i="25"/>
  <c r="AB1439" i="25"/>
  <c r="AE1439" i="25"/>
  <c r="AF1439" i="25"/>
  <c r="AI1439" i="25"/>
  <c r="AJ1439" i="25"/>
  <c r="AM1439" i="25"/>
  <c r="AN1439" i="25"/>
  <c r="AQ1439" i="25"/>
  <c r="AR1439" i="25"/>
  <c r="AU1439" i="25"/>
  <c r="AV1439" i="25"/>
  <c r="AY1439" i="25"/>
  <c r="AZ1439" i="25"/>
  <c r="BC1439" i="25"/>
  <c r="BD1439" i="25"/>
  <c r="S1440" i="25"/>
  <c r="T1440" i="25"/>
  <c r="W1440" i="25"/>
  <c r="X1440" i="25"/>
  <c r="AA1440" i="25"/>
  <c r="AB1440" i="25"/>
  <c r="AE1440" i="25"/>
  <c r="AF1440" i="25"/>
  <c r="AI1440" i="25"/>
  <c r="AJ1440" i="25"/>
  <c r="AM1440" i="25"/>
  <c r="AN1440" i="25"/>
  <c r="AQ1440" i="25"/>
  <c r="AR1440" i="25"/>
  <c r="AU1440" i="25"/>
  <c r="AV1440" i="25"/>
  <c r="AY1440" i="25"/>
  <c r="AZ1440" i="25"/>
  <c r="BC1440" i="25"/>
  <c r="BD1440" i="25"/>
  <c r="S1441" i="25"/>
  <c r="T1441" i="25"/>
  <c r="W1441" i="25"/>
  <c r="X1441" i="25"/>
  <c r="AA1441" i="25"/>
  <c r="AB1441" i="25"/>
  <c r="AE1441" i="25"/>
  <c r="AF1441" i="25"/>
  <c r="AI1441" i="25"/>
  <c r="AJ1441" i="25"/>
  <c r="AM1441" i="25"/>
  <c r="AN1441" i="25"/>
  <c r="AQ1441" i="25"/>
  <c r="AR1441" i="25"/>
  <c r="AU1441" i="25"/>
  <c r="AV1441" i="25"/>
  <c r="AY1441" i="25"/>
  <c r="AZ1441" i="25"/>
  <c r="BC1441" i="25"/>
  <c r="BD1441" i="25"/>
  <c r="S1442" i="25"/>
  <c r="T1442" i="25"/>
  <c r="W1442" i="25"/>
  <c r="X1442" i="25"/>
  <c r="AA1442" i="25"/>
  <c r="AB1442" i="25"/>
  <c r="AE1442" i="25"/>
  <c r="AF1442" i="25"/>
  <c r="AI1442" i="25"/>
  <c r="AJ1442" i="25"/>
  <c r="AM1442" i="25"/>
  <c r="AN1442" i="25"/>
  <c r="AQ1442" i="25"/>
  <c r="AR1442" i="25"/>
  <c r="AU1442" i="25"/>
  <c r="AV1442" i="25"/>
  <c r="AY1442" i="25"/>
  <c r="AZ1442" i="25"/>
  <c r="BC1442" i="25"/>
  <c r="BD1442" i="25"/>
  <c r="S1443" i="25"/>
  <c r="T1443" i="25"/>
  <c r="W1443" i="25"/>
  <c r="X1443" i="25"/>
  <c r="AA1443" i="25"/>
  <c r="AB1443" i="25"/>
  <c r="AE1443" i="25"/>
  <c r="AF1443" i="25"/>
  <c r="AI1443" i="25"/>
  <c r="AJ1443" i="25"/>
  <c r="AM1443" i="25"/>
  <c r="AN1443" i="25"/>
  <c r="AQ1443" i="25"/>
  <c r="AR1443" i="25"/>
  <c r="AU1443" i="25"/>
  <c r="AV1443" i="25"/>
  <c r="AY1443" i="25"/>
  <c r="AZ1443" i="25"/>
  <c r="BC1443" i="25"/>
  <c r="BD1443" i="25"/>
  <c r="S1444" i="25"/>
  <c r="T1444" i="25"/>
  <c r="W1444" i="25"/>
  <c r="X1444" i="25"/>
  <c r="AA1444" i="25"/>
  <c r="AB1444" i="25"/>
  <c r="AE1444" i="25"/>
  <c r="AF1444" i="25"/>
  <c r="AI1444" i="25"/>
  <c r="AJ1444" i="25"/>
  <c r="AM1444" i="25"/>
  <c r="AN1444" i="25"/>
  <c r="AQ1444" i="25"/>
  <c r="AR1444" i="25"/>
  <c r="AU1444" i="25"/>
  <c r="AV1444" i="25"/>
  <c r="AY1444" i="25"/>
  <c r="AZ1444" i="25"/>
  <c r="BC1444" i="25"/>
  <c r="BD1444" i="25"/>
  <c r="S1445" i="25"/>
  <c r="T1445" i="25"/>
  <c r="W1445" i="25"/>
  <c r="X1445" i="25"/>
  <c r="AA1445" i="25"/>
  <c r="AB1445" i="25"/>
  <c r="AE1445" i="25"/>
  <c r="AF1445" i="25"/>
  <c r="AI1445" i="25"/>
  <c r="AJ1445" i="25"/>
  <c r="AM1445" i="25"/>
  <c r="AN1445" i="25"/>
  <c r="AQ1445" i="25"/>
  <c r="AR1445" i="25"/>
  <c r="AU1445" i="25"/>
  <c r="AV1445" i="25"/>
  <c r="AY1445" i="25"/>
  <c r="AZ1445" i="25"/>
  <c r="BC1445" i="25"/>
  <c r="BD1445" i="25"/>
  <c r="S1446" i="25"/>
  <c r="T1446" i="25"/>
  <c r="W1446" i="25"/>
  <c r="X1446" i="25"/>
  <c r="AA1446" i="25"/>
  <c r="AB1446" i="25"/>
  <c r="AE1446" i="25"/>
  <c r="AF1446" i="25"/>
  <c r="AI1446" i="25"/>
  <c r="AJ1446" i="25"/>
  <c r="AM1446" i="25"/>
  <c r="AN1446" i="25"/>
  <c r="AQ1446" i="25"/>
  <c r="AR1446" i="25"/>
  <c r="AU1446" i="25"/>
  <c r="AV1446" i="25"/>
  <c r="AY1446" i="25"/>
  <c r="AZ1446" i="25"/>
  <c r="BC1446" i="25"/>
  <c r="BD1446" i="25"/>
  <c r="S1447" i="25"/>
  <c r="T1447" i="25"/>
  <c r="W1447" i="25"/>
  <c r="X1447" i="25"/>
  <c r="AA1447" i="25"/>
  <c r="AB1447" i="25"/>
  <c r="AE1447" i="25"/>
  <c r="AF1447" i="25"/>
  <c r="AI1447" i="25"/>
  <c r="AJ1447" i="25"/>
  <c r="AM1447" i="25"/>
  <c r="AN1447" i="25"/>
  <c r="AQ1447" i="25"/>
  <c r="AR1447" i="25"/>
  <c r="AU1447" i="25"/>
  <c r="AV1447" i="25"/>
  <c r="AY1447" i="25"/>
  <c r="AZ1447" i="25"/>
  <c r="BC1447" i="25"/>
  <c r="BD1447" i="25"/>
  <c r="S1448" i="25"/>
  <c r="T1448" i="25"/>
  <c r="W1448" i="25"/>
  <c r="X1448" i="25"/>
  <c r="AA1448" i="25"/>
  <c r="AB1448" i="25"/>
  <c r="AE1448" i="25"/>
  <c r="AF1448" i="25"/>
  <c r="AI1448" i="25"/>
  <c r="AJ1448" i="25"/>
  <c r="AM1448" i="25"/>
  <c r="AN1448" i="25"/>
  <c r="AQ1448" i="25"/>
  <c r="AR1448" i="25"/>
  <c r="AU1448" i="25"/>
  <c r="AV1448" i="25"/>
  <c r="AY1448" i="25"/>
  <c r="AZ1448" i="25"/>
  <c r="BC1448" i="25"/>
  <c r="BD1448" i="25"/>
  <c r="S1449" i="25"/>
  <c r="T1449" i="25"/>
  <c r="W1449" i="25"/>
  <c r="X1449" i="25"/>
  <c r="AA1449" i="25"/>
  <c r="AB1449" i="25"/>
  <c r="AE1449" i="25"/>
  <c r="AF1449" i="25"/>
  <c r="AI1449" i="25"/>
  <c r="AJ1449" i="25"/>
  <c r="AM1449" i="25"/>
  <c r="AN1449" i="25"/>
  <c r="AQ1449" i="25"/>
  <c r="AR1449" i="25"/>
  <c r="AU1449" i="25"/>
  <c r="AV1449" i="25"/>
  <c r="AY1449" i="25"/>
  <c r="AZ1449" i="25"/>
  <c r="BC1449" i="25"/>
  <c r="BD1449" i="25"/>
  <c r="S1450" i="25"/>
  <c r="T1450" i="25"/>
  <c r="W1450" i="25"/>
  <c r="X1450" i="25"/>
  <c r="AA1450" i="25"/>
  <c r="AB1450" i="25"/>
  <c r="AE1450" i="25"/>
  <c r="AF1450" i="25"/>
  <c r="AI1450" i="25"/>
  <c r="AJ1450" i="25"/>
  <c r="AM1450" i="25"/>
  <c r="AN1450" i="25"/>
  <c r="AQ1450" i="25"/>
  <c r="AR1450" i="25"/>
  <c r="AU1450" i="25"/>
  <c r="AV1450" i="25"/>
  <c r="AY1450" i="25"/>
  <c r="AZ1450" i="25"/>
  <c r="BC1450" i="25"/>
  <c r="BD1450" i="25"/>
  <c r="S1451" i="25"/>
  <c r="T1451" i="25"/>
  <c r="W1451" i="25"/>
  <c r="X1451" i="25"/>
  <c r="AA1451" i="25"/>
  <c r="AB1451" i="25"/>
  <c r="AE1451" i="25"/>
  <c r="AF1451" i="25"/>
  <c r="AI1451" i="25"/>
  <c r="AJ1451" i="25"/>
  <c r="AM1451" i="25"/>
  <c r="AN1451" i="25"/>
  <c r="AQ1451" i="25"/>
  <c r="AR1451" i="25"/>
  <c r="AU1451" i="25"/>
  <c r="AV1451" i="25"/>
  <c r="AY1451" i="25"/>
  <c r="AZ1451" i="25"/>
  <c r="BC1451" i="25"/>
  <c r="BD1451" i="25"/>
  <c r="S1452" i="25"/>
  <c r="T1452" i="25"/>
  <c r="W1452" i="25"/>
  <c r="X1452" i="25"/>
  <c r="AA1452" i="25"/>
  <c r="AB1452" i="25"/>
  <c r="AE1452" i="25"/>
  <c r="AF1452" i="25"/>
  <c r="AI1452" i="25"/>
  <c r="AJ1452" i="25"/>
  <c r="AM1452" i="25"/>
  <c r="AN1452" i="25"/>
  <c r="AQ1452" i="25"/>
  <c r="AR1452" i="25"/>
  <c r="AU1452" i="25"/>
  <c r="AV1452" i="25"/>
  <c r="AY1452" i="25"/>
  <c r="AZ1452" i="25"/>
  <c r="BC1452" i="25"/>
  <c r="BD1452" i="25"/>
  <c r="S1453" i="25"/>
  <c r="T1453" i="25"/>
  <c r="W1453" i="25"/>
  <c r="X1453" i="25"/>
  <c r="AA1453" i="25"/>
  <c r="AB1453" i="25"/>
  <c r="AE1453" i="25"/>
  <c r="AF1453" i="25"/>
  <c r="AI1453" i="25"/>
  <c r="AJ1453" i="25"/>
  <c r="AM1453" i="25"/>
  <c r="AN1453" i="25"/>
  <c r="AQ1453" i="25"/>
  <c r="AR1453" i="25"/>
  <c r="AU1453" i="25"/>
  <c r="AV1453" i="25"/>
  <c r="AY1453" i="25"/>
  <c r="AZ1453" i="25"/>
  <c r="BC1453" i="25"/>
  <c r="BD1453" i="25"/>
  <c r="S1454" i="25"/>
  <c r="T1454" i="25"/>
  <c r="W1454" i="25"/>
  <c r="X1454" i="25"/>
  <c r="AA1454" i="25"/>
  <c r="AB1454" i="25"/>
  <c r="AE1454" i="25"/>
  <c r="AF1454" i="25"/>
  <c r="AI1454" i="25"/>
  <c r="AJ1454" i="25"/>
  <c r="AM1454" i="25"/>
  <c r="AN1454" i="25"/>
  <c r="AQ1454" i="25"/>
  <c r="AR1454" i="25"/>
  <c r="AU1454" i="25"/>
  <c r="AV1454" i="25"/>
  <c r="AY1454" i="25"/>
  <c r="AZ1454" i="25"/>
  <c r="BC1454" i="25"/>
  <c r="BD1454" i="25"/>
  <c r="S1455" i="25"/>
  <c r="T1455" i="25"/>
  <c r="W1455" i="25"/>
  <c r="X1455" i="25"/>
  <c r="AA1455" i="25"/>
  <c r="AB1455" i="25"/>
  <c r="AE1455" i="25"/>
  <c r="AF1455" i="25"/>
  <c r="AI1455" i="25"/>
  <c r="AJ1455" i="25"/>
  <c r="AM1455" i="25"/>
  <c r="AN1455" i="25"/>
  <c r="AQ1455" i="25"/>
  <c r="AR1455" i="25"/>
  <c r="AU1455" i="25"/>
  <c r="AV1455" i="25"/>
  <c r="AY1455" i="25"/>
  <c r="AZ1455" i="25"/>
  <c r="BC1455" i="25"/>
  <c r="BD1455" i="25"/>
  <c r="S1456" i="25"/>
  <c r="T1456" i="25"/>
  <c r="W1456" i="25"/>
  <c r="X1456" i="25"/>
  <c r="AA1456" i="25"/>
  <c r="AB1456" i="25"/>
  <c r="AE1456" i="25"/>
  <c r="AF1456" i="25"/>
  <c r="AI1456" i="25"/>
  <c r="AJ1456" i="25"/>
  <c r="AM1456" i="25"/>
  <c r="AN1456" i="25"/>
  <c r="AQ1456" i="25"/>
  <c r="AR1456" i="25"/>
  <c r="AU1456" i="25"/>
  <c r="AV1456" i="25"/>
  <c r="AY1456" i="25"/>
  <c r="AZ1456" i="25"/>
  <c r="BC1456" i="25"/>
  <c r="BD1456" i="25"/>
  <c r="S1457" i="25"/>
  <c r="T1457" i="25"/>
  <c r="W1457" i="25"/>
  <c r="X1457" i="25"/>
  <c r="AA1457" i="25"/>
  <c r="AB1457" i="25"/>
  <c r="AE1457" i="25"/>
  <c r="AF1457" i="25"/>
  <c r="AI1457" i="25"/>
  <c r="AJ1457" i="25"/>
  <c r="AM1457" i="25"/>
  <c r="AN1457" i="25"/>
  <c r="AQ1457" i="25"/>
  <c r="AR1457" i="25"/>
  <c r="AU1457" i="25"/>
  <c r="AV1457" i="25"/>
  <c r="AY1457" i="25"/>
  <c r="AZ1457" i="25"/>
  <c r="BC1457" i="25"/>
  <c r="BD1457" i="25"/>
  <c r="S1458" i="25"/>
  <c r="T1458" i="25"/>
  <c r="W1458" i="25"/>
  <c r="X1458" i="25"/>
  <c r="AA1458" i="25"/>
  <c r="AB1458" i="25"/>
  <c r="AE1458" i="25"/>
  <c r="AF1458" i="25"/>
  <c r="AI1458" i="25"/>
  <c r="AJ1458" i="25"/>
  <c r="AM1458" i="25"/>
  <c r="AN1458" i="25"/>
  <c r="AQ1458" i="25"/>
  <c r="AR1458" i="25"/>
  <c r="AU1458" i="25"/>
  <c r="AV1458" i="25"/>
  <c r="AY1458" i="25"/>
  <c r="AZ1458" i="25"/>
  <c r="BC1458" i="25"/>
  <c r="BD1458" i="25"/>
  <c r="S1459" i="25"/>
  <c r="T1459" i="25"/>
  <c r="W1459" i="25"/>
  <c r="X1459" i="25"/>
  <c r="AA1459" i="25"/>
  <c r="AB1459" i="25"/>
  <c r="AE1459" i="25"/>
  <c r="AF1459" i="25"/>
  <c r="AI1459" i="25"/>
  <c r="AJ1459" i="25"/>
  <c r="AM1459" i="25"/>
  <c r="AN1459" i="25"/>
  <c r="AQ1459" i="25"/>
  <c r="AR1459" i="25"/>
  <c r="AU1459" i="25"/>
  <c r="AV1459" i="25"/>
  <c r="AY1459" i="25"/>
  <c r="AZ1459" i="25"/>
  <c r="BC1459" i="25"/>
  <c r="BD1459" i="25"/>
  <c r="S1460" i="25"/>
  <c r="T1460" i="25"/>
  <c r="W1460" i="25"/>
  <c r="X1460" i="25"/>
  <c r="AA1460" i="25"/>
  <c r="AB1460" i="25"/>
  <c r="AE1460" i="25"/>
  <c r="AF1460" i="25"/>
  <c r="AI1460" i="25"/>
  <c r="AJ1460" i="25"/>
  <c r="AM1460" i="25"/>
  <c r="AN1460" i="25"/>
  <c r="AQ1460" i="25"/>
  <c r="AR1460" i="25"/>
  <c r="AU1460" i="25"/>
  <c r="AV1460" i="25"/>
  <c r="AY1460" i="25"/>
  <c r="AZ1460" i="25"/>
  <c r="BC1460" i="25"/>
  <c r="BD1460" i="25"/>
  <c r="S1461" i="25"/>
  <c r="T1461" i="25"/>
  <c r="W1461" i="25"/>
  <c r="X1461" i="25"/>
  <c r="AA1461" i="25"/>
  <c r="AB1461" i="25"/>
  <c r="AE1461" i="25"/>
  <c r="AF1461" i="25"/>
  <c r="AI1461" i="25"/>
  <c r="AJ1461" i="25"/>
  <c r="AM1461" i="25"/>
  <c r="AN1461" i="25"/>
  <c r="AQ1461" i="25"/>
  <c r="AR1461" i="25"/>
  <c r="AU1461" i="25"/>
  <c r="AV1461" i="25"/>
  <c r="AY1461" i="25"/>
  <c r="AZ1461" i="25"/>
  <c r="BC1461" i="25"/>
  <c r="BD1461" i="25"/>
  <c r="S1462" i="25"/>
  <c r="T1462" i="25"/>
  <c r="W1462" i="25"/>
  <c r="X1462" i="25"/>
  <c r="AA1462" i="25"/>
  <c r="AB1462" i="25"/>
  <c r="AE1462" i="25"/>
  <c r="AF1462" i="25"/>
  <c r="AI1462" i="25"/>
  <c r="AJ1462" i="25"/>
  <c r="AM1462" i="25"/>
  <c r="AN1462" i="25"/>
  <c r="AQ1462" i="25"/>
  <c r="AR1462" i="25"/>
  <c r="AU1462" i="25"/>
  <c r="AV1462" i="25"/>
  <c r="AY1462" i="25"/>
  <c r="AZ1462" i="25"/>
  <c r="BC1462" i="25"/>
  <c r="BD1462" i="25"/>
  <c r="S1463" i="25"/>
  <c r="T1463" i="25"/>
  <c r="W1463" i="25"/>
  <c r="X1463" i="25"/>
  <c r="AA1463" i="25"/>
  <c r="AB1463" i="25"/>
  <c r="AE1463" i="25"/>
  <c r="AF1463" i="25"/>
  <c r="AI1463" i="25"/>
  <c r="AJ1463" i="25"/>
  <c r="AM1463" i="25"/>
  <c r="AN1463" i="25"/>
  <c r="AQ1463" i="25"/>
  <c r="AR1463" i="25"/>
  <c r="AU1463" i="25"/>
  <c r="AV1463" i="25"/>
  <c r="AY1463" i="25"/>
  <c r="AZ1463" i="25"/>
  <c r="BC1463" i="25"/>
  <c r="BD1463" i="25"/>
  <c r="S1464" i="25"/>
  <c r="T1464" i="25"/>
  <c r="W1464" i="25"/>
  <c r="X1464" i="25"/>
  <c r="AA1464" i="25"/>
  <c r="AB1464" i="25"/>
  <c r="AE1464" i="25"/>
  <c r="AF1464" i="25"/>
  <c r="AI1464" i="25"/>
  <c r="AJ1464" i="25"/>
  <c r="AM1464" i="25"/>
  <c r="AN1464" i="25"/>
  <c r="AQ1464" i="25"/>
  <c r="AR1464" i="25"/>
  <c r="AU1464" i="25"/>
  <c r="AV1464" i="25"/>
  <c r="AY1464" i="25"/>
  <c r="AZ1464" i="25"/>
  <c r="BC1464" i="25"/>
  <c r="BD1464" i="25"/>
  <c r="S1465" i="25"/>
  <c r="T1465" i="25"/>
  <c r="W1465" i="25"/>
  <c r="X1465" i="25"/>
  <c r="AA1465" i="25"/>
  <c r="AB1465" i="25"/>
  <c r="AE1465" i="25"/>
  <c r="AF1465" i="25"/>
  <c r="AI1465" i="25"/>
  <c r="AJ1465" i="25"/>
  <c r="AM1465" i="25"/>
  <c r="AN1465" i="25"/>
  <c r="AQ1465" i="25"/>
  <c r="AR1465" i="25"/>
  <c r="AU1465" i="25"/>
  <c r="AV1465" i="25"/>
  <c r="AY1465" i="25"/>
  <c r="AZ1465" i="25"/>
  <c r="BC1465" i="25"/>
  <c r="BD1465" i="25"/>
  <c r="S1466" i="25"/>
  <c r="T1466" i="25"/>
  <c r="W1466" i="25"/>
  <c r="X1466" i="25"/>
  <c r="AA1466" i="25"/>
  <c r="AB1466" i="25"/>
  <c r="AE1466" i="25"/>
  <c r="AF1466" i="25"/>
  <c r="AI1466" i="25"/>
  <c r="AJ1466" i="25"/>
  <c r="AM1466" i="25"/>
  <c r="AN1466" i="25"/>
  <c r="AQ1466" i="25"/>
  <c r="AR1466" i="25"/>
  <c r="AU1466" i="25"/>
  <c r="AV1466" i="25"/>
  <c r="AY1466" i="25"/>
  <c r="AZ1466" i="25"/>
  <c r="BC1466" i="25"/>
  <c r="BD1466" i="25"/>
  <c r="S1467" i="25"/>
  <c r="T1467" i="25"/>
  <c r="W1467" i="25"/>
  <c r="X1467" i="25"/>
  <c r="AA1467" i="25"/>
  <c r="AB1467" i="25"/>
  <c r="AE1467" i="25"/>
  <c r="AF1467" i="25"/>
  <c r="AI1467" i="25"/>
  <c r="AJ1467" i="25"/>
  <c r="AM1467" i="25"/>
  <c r="AN1467" i="25"/>
  <c r="AQ1467" i="25"/>
  <c r="AR1467" i="25"/>
  <c r="AU1467" i="25"/>
  <c r="AV1467" i="25"/>
  <c r="AY1467" i="25"/>
  <c r="AZ1467" i="25"/>
  <c r="BC1467" i="25"/>
  <c r="BD1467" i="25"/>
  <c r="S1468" i="25"/>
  <c r="T1468" i="25"/>
  <c r="W1468" i="25"/>
  <c r="X1468" i="25"/>
  <c r="AA1468" i="25"/>
  <c r="AB1468" i="25"/>
  <c r="AE1468" i="25"/>
  <c r="AF1468" i="25"/>
  <c r="AI1468" i="25"/>
  <c r="AJ1468" i="25"/>
  <c r="AM1468" i="25"/>
  <c r="AN1468" i="25"/>
  <c r="AQ1468" i="25"/>
  <c r="AR1468" i="25"/>
  <c r="AU1468" i="25"/>
  <c r="AV1468" i="25"/>
  <c r="AY1468" i="25"/>
  <c r="AZ1468" i="25"/>
  <c r="BC1468" i="25"/>
  <c r="BD1468" i="25"/>
  <c r="S1469" i="25"/>
  <c r="T1469" i="25"/>
  <c r="W1469" i="25"/>
  <c r="X1469" i="25"/>
  <c r="AA1469" i="25"/>
  <c r="AB1469" i="25"/>
  <c r="AE1469" i="25"/>
  <c r="AF1469" i="25"/>
  <c r="AI1469" i="25"/>
  <c r="AJ1469" i="25"/>
  <c r="AM1469" i="25"/>
  <c r="AN1469" i="25"/>
  <c r="AQ1469" i="25"/>
  <c r="AR1469" i="25"/>
  <c r="AU1469" i="25"/>
  <c r="AV1469" i="25"/>
  <c r="AY1469" i="25"/>
  <c r="AZ1469" i="25"/>
  <c r="BC1469" i="25"/>
  <c r="BD1469" i="25"/>
  <c r="S1470" i="25"/>
  <c r="T1470" i="25"/>
  <c r="W1470" i="25"/>
  <c r="X1470" i="25"/>
  <c r="AA1470" i="25"/>
  <c r="AB1470" i="25"/>
  <c r="AE1470" i="25"/>
  <c r="AF1470" i="25"/>
  <c r="AI1470" i="25"/>
  <c r="AJ1470" i="25"/>
  <c r="AM1470" i="25"/>
  <c r="AN1470" i="25"/>
  <c r="AQ1470" i="25"/>
  <c r="AR1470" i="25"/>
  <c r="AU1470" i="25"/>
  <c r="AV1470" i="25"/>
  <c r="AY1470" i="25"/>
  <c r="AZ1470" i="25"/>
  <c r="BC1470" i="25"/>
  <c r="BD1470" i="25"/>
  <c r="S1471" i="25"/>
  <c r="T1471" i="25"/>
  <c r="W1471" i="25"/>
  <c r="X1471" i="25"/>
  <c r="AA1471" i="25"/>
  <c r="AB1471" i="25"/>
  <c r="AE1471" i="25"/>
  <c r="AF1471" i="25"/>
  <c r="AI1471" i="25"/>
  <c r="AJ1471" i="25"/>
  <c r="AM1471" i="25"/>
  <c r="AN1471" i="25"/>
  <c r="AQ1471" i="25"/>
  <c r="AR1471" i="25"/>
  <c r="AU1471" i="25"/>
  <c r="AV1471" i="25"/>
  <c r="AY1471" i="25"/>
  <c r="AZ1471" i="25"/>
  <c r="BC1471" i="25"/>
  <c r="BD1471" i="25"/>
  <c r="S1472" i="25"/>
  <c r="T1472" i="25"/>
  <c r="W1472" i="25"/>
  <c r="X1472" i="25"/>
  <c r="AA1472" i="25"/>
  <c r="AB1472" i="25"/>
  <c r="AE1472" i="25"/>
  <c r="AF1472" i="25"/>
  <c r="AI1472" i="25"/>
  <c r="AJ1472" i="25"/>
  <c r="AM1472" i="25"/>
  <c r="AN1472" i="25"/>
  <c r="AQ1472" i="25"/>
  <c r="AR1472" i="25"/>
  <c r="AU1472" i="25"/>
  <c r="AV1472" i="25"/>
  <c r="AY1472" i="25"/>
  <c r="AZ1472" i="25"/>
  <c r="BC1472" i="25"/>
  <c r="BD1472" i="25"/>
  <c r="S1473" i="25"/>
  <c r="T1473" i="25"/>
  <c r="W1473" i="25"/>
  <c r="X1473" i="25"/>
  <c r="AA1473" i="25"/>
  <c r="AB1473" i="25"/>
  <c r="AE1473" i="25"/>
  <c r="AF1473" i="25"/>
  <c r="AI1473" i="25"/>
  <c r="AJ1473" i="25"/>
  <c r="AM1473" i="25"/>
  <c r="AN1473" i="25"/>
  <c r="AQ1473" i="25"/>
  <c r="AR1473" i="25"/>
  <c r="AU1473" i="25"/>
  <c r="AV1473" i="25"/>
  <c r="AY1473" i="25"/>
  <c r="AZ1473" i="25"/>
  <c r="BC1473" i="25"/>
  <c r="BD1473" i="25"/>
  <c r="S1474" i="25"/>
  <c r="T1474" i="25"/>
  <c r="W1474" i="25"/>
  <c r="X1474" i="25"/>
  <c r="AA1474" i="25"/>
  <c r="AB1474" i="25"/>
  <c r="AE1474" i="25"/>
  <c r="AF1474" i="25"/>
  <c r="AI1474" i="25"/>
  <c r="AJ1474" i="25"/>
  <c r="AM1474" i="25"/>
  <c r="AN1474" i="25"/>
  <c r="AQ1474" i="25"/>
  <c r="AR1474" i="25"/>
  <c r="AU1474" i="25"/>
  <c r="AV1474" i="25"/>
  <c r="AY1474" i="25"/>
  <c r="AZ1474" i="25"/>
  <c r="BC1474" i="25"/>
  <c r="BD1474" i="25"/>
  <c r="S1475" i="25"/>
  <c r="T1475" i="25"/>
  <c r="W1475" i="25"/>
  <c r="X1475" i="25"/>
  <c r="AA1475" i="25"/>
  <c r="AB1475" i="25"/>
  <c r="AE1475" i="25"/>
  <c r="AF1475" i="25"/>
  <c r="AI1475" i="25"/>
  <c r="AJ1475" i="25"/>
  <c r="AM1475" i="25"/>
  <c r="AN1475" i="25"/>
  <c r="AQ1475" i="25"/>
  <c r="AR1475" i="25"/>
  <c r="AU1475" i="25"/>
  <c r="AV1475" i="25"/>
  <c r="AY1475" i="25"/>
  <c r="AZ1475" i="25"/>
  <c r="BC1475" i="25"/>
  <c r="BD1475" i="25"/>
  <c r="S1476" i="25"/>
  <c r="T1476" i="25"/>
  <c r="W1476" i="25"/>
  <c r="X1476" i="25"/>
  <c r="AA1476" i="25"/>
  <c r="AB1476" i="25"/>
  <c r="AE1476" i="25"/>
  <c r="AF1476" i="25"/>
  <c r="AI1476" i="25"/>
  <c r="AJ1476" i="25"/>
  <c r="AM1476" i="25"/>
  <c r="AN1476" i="25"/>
  <c r="AQ1476" i="25"/>
  <c r="AR1476" i="25"/>
  <c r="AU1476" i="25"/>
  <c r="AV1476" i="25"/>
  <c r="AY1476" i="25"/>
  <c r="AZ1476" i="25"/>
  <c r="BC1476" i="25"/>
  <c r="BD1476" i="25"/>
  <c r="S1477" i="25"/>
  <c r="T1477" i="25"/>
  <c r="W1477" i="25"/>
  <c r="X1477" i="25"/>
  <c r="AA1477" i="25"/>
  <c r="AB1477" i="25"/>
  <c r="AE1477" i="25"/>
  <c r="AF1477" i="25"/>
  <c r="AI1477" i="25"/>
  <c r="AJ1477" i="25"/>
  <c r="AM1477" i="25"/>
  <c r="AN1477" i="25"/>
  <c r="AQ1477" i="25"/>
  <c r="AR1477" i="25"/>
  <c r="AU1477" i="25"/>
  <c r="AV1477" i="25"/>
  <c r="AY1477" i="25"/>
  <c r="AZ1477" i="25"/>
  <c r="BC1477" i="25"/>
  <c r="BD1477" i="25"/>
  <c r="S1478" i="25"/>
  <c r="T1478" i="25"/>
  <c r="W1478" i="25"/>
  <c r="X1478" i="25"/>
  <c r="AA1478" i="25"/>
  <c r="AB1478" i="25"/>
  <c r="AE1478" i="25"/>
  <c r="AF1478" i="25"/>
  <c r="AI1478" i="25"/>
  <c r="AJ1478" i="25"/>
  <c r="AM1478" i="25"/>
  <c r="AN1478" i="25"/>
  <c r="AQ1478" i="25"/>
  <c r="AR1478" i="25"/>
  <c r="AU1478" i="25"/>
  <c r="AV1478" i="25"/>
  <c r="AY1478" i="25"/>
  <c r="AZ1478" i="25"/>
  <c r="BC1478" i="25"/>
  <c r="BD1478" i="25"/>
  <c r="S1479" i="25"/>
  <c r="T1479" i="25"/>
  <c r="W1479" i="25"/>
  <c r="X1479" i="25"/>
  <c r="AA1479" i="25"/>
  <c r="AB1479" i="25"/>
  <c r="AE1479" i="25"/>
  <c r="AF1479" i="25"/>
  <c r="AI1479" i="25"/>
  <c r="AJ1479" i="25"/>
  <c r="AM1479" i="25"/>
  <c r="AN1479" i="25"/>
  <c r="AQ1479" i="25"/>
  <c r="AR1479" i="25"/>
  <c r="AU1479" i="25"/>
  <c r="AV1479" i="25"/>
  <c r="AY1479" i="25"/>
  <c r="AZ1479" i="25"/>
  <c r="BC1479" i="25"/>
  <c r="BD1479" i="25"/>
  <c r="S1480" i="25"/>
  <c r="T1480" i="25"/>
  <c r="W1480" i="25"/>
  <c r="X1480" i="25"/>
  <c r="AA1480" i="25"/>
  <c r="AB1480" i="25"/>
  <c r="AE1480" i="25"/>
  <c r="AF1480" i="25"/>
  <c r="AI1480" i="25"/>
  <c r="AJ1480" i="25"/>
  <c r="AM1480" i="25"/>
  <c r="AN1480" i="25"/>
  <c r="AQ1480" i="25"/>
  <c r="AR1480" i="25"/>
  <c r="AU1480" i="25"/>
  <c r="AV1480" i="25"/>
  <c r="AY1480" i="25"/>
  <c r="AZ1480" i="25"/>
  <c r="BC1480" i="25"/>
  <c r="BD1480" i="25"/>
  <c r="S1481" i="25"/>
  <c r="T1481" i="25"/>
  <c r="W1481" i="25"/>
  <c r="X1481" i="25"/>
  <c r="AA1481" i="25"/>
  <c r="AB1481" i="25"/>
  <c r="AE1481" i="25"/>
  <c r="AF1481" i="25"/>
  <c r="AI1481" i="25"/>
  <c r="AJ1481" i="25"/>
  <c r="AM1481" i="25"/>
  <c r="AN1481" i="25"/>
  <c r="AQ1481" i="25"/>
  <c r="AR1481" i="25"/>
  <c r="AU1481" i="25"/>
  <c r="AV1481" i="25"/>
  <c r="AY1481" i="25"/>
  <c r="AZ1481" i="25"/>
  <c r="BC1481" i="25"/>
  <c r="BD1481" i="25"/>
  <c r="S1482" i="25"/>
  <c r="T1482" i="25"/>
  <c r="W1482" i="25"/>
  <c r="X1482" i="25"/>
  <c r="AA1482" i="25"/>
  <c r="AB1482" i="25"/>
  <c r="AE1482" i="25"/>
  <c r="AF1482" i="25"/>
  <c r="AI1482" i="25"/>
  <c r="AJ1482" i="25"/>
  <c r="AM1482" i="25"/>
  <c r="AN1482" i="25"/>
  <c r="AQ1482" i="25"/>
  <c r="AR1482" i="25"/>
  <c r="AU1482" i="25"/>
  <c r="AV1482" i="25"/>
  <c r="AY1482" i="25"/>
  <c r="AZ1482" i="25"/>
  <c r="BC1482" i="25"/>
  <c r="BD1482" i="25"/>
  <c r="S1483" i="25"/>
  <c r="T1483" i="25"/>
  <c r="W1483" i="25"/>
  <c r="X1483" i="25"/>
  <c r="AA1483" i="25"/>
  <c r="AB1483" i="25"/>
  <c r="AE1483" i="25"/>
  <c r="AF1483" i="25"/>
  <c r="AI1483" i="25"/>
  <c r="AJ1483" i="25"/>
  <c r="AM1483" i="25"/>
  <c r="AN1483" i="25"/>
  <c r="AQ1483" i="25"/>
  <c r="AR1483" i="25"/>
  <c r="AU1483" i="25"/>
  <c r="AV1483" i="25"/>
  <c r="AY1483" i="25"/>
  <c r="AZ1483" i="25"/>
  <c r="BC1483" i="25"/>
  <c r="BD1483" i="25"/>
  <c r="S1484" i="25"/>
  <c r="T1484" i="25"/>
  <c r="W1484" i="25"/>
  <c r="X1484" i="25"/>
  <c r="AA1484" i="25"/>
  <c r="AB1484" i="25"/>
  <c r="AE1484" i="25"/>
  <c r="AF1484" i="25"/>
  <c r="AI1484" i="25"/>
  <c r="AJ1484" i="25"/>
  <c r="AM1484" i="25"/>
  <c r="AN1484" i="25"/>
  <c r="AQ1484" i="25"/>
  <c r="AR1484" i="25"/>
  <c r="AU1484" i="25"/>
  <c r="AV1484" i="25"/>
  <c r="AY1484" i="25"/>
  <c r="AZ1484" i="25"/>
  <c r="BC1484" i="25"/>
  <c r="BD1484" i="25"/>
  <c r="S1485" i="25"/>
  <c r="T1485" i="25"/>
  <c r="W1485" i="25"/>
  <c r="X1485" i="25"/>
  <c r="AA1485" i="25"/>
  <c r="AB1485" i="25"/>
  <c r="AE1485" i="25"/>
  <c r="AF1485" i="25"/>
  <c r="AI1485" i="25"/>
  <c r="AJ1485" i="25"/>
  <c r="AM1485" i="25"/>
  <c r="AN1485" i="25"/>
  <c r="AQ1485" i="25"/>
  <c r="AR1485" i="25"/>
  <c r="AU1485" i="25"/>
  <c r="AV1485" i="25"/>
  <c r="AY1485" i="25"/>
  <c r="AZ1485" i="25"/>
  <c r="BC1485" i="25"/>
  <c r="BD1485" i="25"/>
  <c r="S1486" i="25"/>
  <c r="T1486" i="25"/>
  <c r="W1486" i="25"/>
  <c r="X1486" i="25"/>
  <c r="AA1486" i="25"/>
  <c r="AB1486" i="25"/>
  <c r="AE1486" i="25"/>
  <c r="AF1486" i="25"/>
  <c r="AI1486" i="25"/>
  <c r="AJ1486" i="25"/>
  <c r="AM1486" i="25"/>
  <c r="AN1486" i="25"/>
  <c r="AQ1486" i="25"/>
  <c r="AR1486" i="25"/>
  <c r="AU1486" i="25"/>
  <c r="AV1486" i="25"/>
  <c r="AY1486" i="25"/>
  <c r="AZ1486" i="25"/>
  <c r="BC1486" i="25"/>
  <c r="BD1486" i="25"/>
  <c r="S1487" i="25"/>
  <c r="T1487" i="25"/>
  <c r="W1487" i="25"/>
  <c r="X1487" i="25"/>
  <c r="AA1487" i="25"/>
  <c r="AB1487" i="25"/>
  <c r="AE1487" i="25"/>
  <c r="AF1487" i="25"/>
  <c r="AI1487" i="25"/>
  <c r="AJ1487" i="25"/>
  <c r="AM1487" i="25"/>
  <c r="AN1487" i="25"/>
  <c r="AQ1487" i="25"/>
  <c r="AR1487" i="25"/>
  <c r="AU1487" i="25"/>
  <c r="AV1487" i="25"/>
  <c r="AY1487" i="25"/>
  <c r="AZ1487" i="25"/>
  <c r="BC1487" i="25"/>
  <c r="BD1487" i="25"/>
  <c r="S1488" i="25"/>
  <c r="T1488" i="25"/>
  <c r="W1488" i="25"/>
  <c r="X1488" i="25"/>
  <c r="AA1488" i="25"/>
  <c r="AB1488" i="25"/>
  <c r="AE1488" i="25"/>
  <c r="AF1488" i="25"/>
  <c r="AI1488" i="25"/>
  <c r="AJ1488" i="25"/>
  <c r="AM1488" i="25"/>
  <c r="AN1488" i="25"/>
  <c r="AQ1488" i="25"/>
  <c r="AR1488" i="25"/>
  <c r="AU1488" i="25"/>
  <c r="AV1488" i="25"/>
  <c r="AY1488" i="25"/>
  <c r="AZ1488" i="25"/>
  <c r="BC1488" i="25"/>
  <c r="BD1488" i="25"/>
  <c r="S1489" i="25"/>
  <c r="T1489" i="25"/>
  <c r="W1489" i="25"/>
  <c r="X1489" i="25"/>
  <c r="AA1489" i="25"/>
  <c r="AB1489" i="25"/>
  <c r="AE1489" i="25"/>
  <c r="AF1489" i="25"/>
  <c r="AI1489" i="25"/>
  <c r="AJ1489" i="25"/>
  <c r="AM1489" i="25"/>
  <c r="AN1489" i="25"/>
  <c r="AQ1489" i="25"/>
  <c r="AR1489" i="25"/>
  <c r="AU1489" i="25"/>
  <c r="AV1489" i="25"/>
  <c r="AY1489" i="25"/>
  <c r="AZ1489" i="25"/>
  <c r="BC1489" i="25"/>
  <c r="BD1489" i="25"/>
  <c r="S1490" i="25"/>
  <c r="T1490" i="25"/>
  <c r="W1490" i="25"/>
  <c r="X1490" i="25"/>
  <c r="AA1490" i="25"/>
  <c r="AB1490" i="25"/>
  <c r="AE1490" i="25"/>
  <c r="AF1490" i="25"/>
  <c r="AI1490" i="25"/>
  <c r="AJ1490" i="25"/>
  <c r="AM1490" i="25"/>
  <c r="AN1490" i="25"/>
  <c r="AQ1490" i="25"/>
  <c r="AR1490" i="25"/>
  <c r="AU1490" i="25"/>
  <c r="AV1490" i="25"/>
  <c r="AY1490" i="25"/>
  <c r="AZ1490" i="25"/>
  <c r="BC1490" i="25"/>
  <c r="BD1490" i="25"/>
  <c r="S1491" i="25"/>
  <c r="T1491" i="25"/>
  <c r="W1491" i="25"/>
  <c r="X1491" i="25"/>
  <c r="AA1491" i="25"/>
  <c r="AB1491" i="25"/>
  <c r="AE1491" i="25"/>
  <c r="AF1491" i="25"/>
  <c r="AI1491" i="25"/>
  <c r="AJ1491" i="25"/>
  <c r="AM1491" i="25"/>
  <c r="AN1491" i="25"/>
  <c r="AQ1491" i="25"/>
  <c r="AR1491" i="25"/>
  <c r="AU1491" i="25"/>
  <c r="AV1491" i="25"/>
  <c r="AY1491" i="25"/>
  <c r="AZ1491" i="25"/>
  <c r="BC1491" i="25"/>
  <c r="BD1491" i="25"/>
  <c r="S1492" i="25"/>
  <c r="T1492" i="25"/>
  <c r="W1492" i="25"/>
  <c r="X1492" i="25"/>
  <c r="AA1492" i="25"/>
  <c r="AB1492" i="25"/>
  <c r="AE1492" i="25"/>
  <c r="AF1492" i="25"/>
  <c r="AI1492" i="25"/>
  <c r="AJ1492" i="25"/>
  <c r="AM1492" i="25"/>
  <c r="AN1492" i="25"/>
  <c r="AQ1492" i="25"/>
  <c r="AR1492" i="25"/>
  <c r="AU1492" i="25"/>
  <c r="AV1492" i="25"/>
  <c r="AY1492" i="25"/>
  <c r="AZ1492" i="25"/>
  <c r="BC1492" i="25"/>
  <c r="BD1492" i="25"/>
  <c r="S1493" i="25"/>
  <c r="T1493" i="25"/>
  <c r="W1493" i="25"/>
  <c r="X1493" i="25"/>
  <c r="AA1493" i="25"/>
  <c r="AB1493" i="25"/>
  <c r="AE1493" i="25"/>
  <c r="AF1493" i="25"/>
  <c r="AI1493" i="25"/>
  <c r="AJ1493" i="25"/>
  <c r="AM1493" i="25"/>
  <c r="AN1493" i="25"/>
  <c r="AQ1493" i="25"/>
  <c r="AR1493" i="25"/>
  <c r="AU1493" i="25"/>
  <c r="AV1493" i="25"/>
  <c r="AY1493" i="25"/>
  <c r="AZ1493" i="25"/>
  <c r="BC1493" i="25"/>
  <c r="BD1493" i="25"/>
  <c r="S1494" i="25"/>
  <c r="T1494" i="25"/>
  <c r="W1494" i="25"/>
  <c r="X1494" i="25"/>
  <c r="AA1494" i="25"/>
  <c r="AB1494" i="25"/>
  <c r="AE1494" i="25"/>
  <c r="AF1494" i="25"/>
  <c r="AI1494" i="25"/>
  <c r="AJ1494" i="25"/>
  <c r="AM1494" i="25"/>
  <c r="AN1494" i="25"/>
  <c r="AQ1494" i="25"/>
  <c r="AR1494" i="25"/>
  <c r="AU1494" i="25"/>
  <c r="AV1494" i="25"/>
  <c r="AY1494" i="25"/>
  <c r="AZ1494" i="25"/>
  <c r="BC1494" i="25"/>
  <c r="BD1494" i="25"/>
  <c r="S1495" i="25"/>
  <c r="T1495" i="25"/>
  <c r="W1495" i="25"/>
  <c r="X1495" i="25"/>
  <c r="AA1495" i="25"/>
  <c r="AB1495" i="25"/>
  <c r="AE1495" i="25"/>
  <c r="AF1495" i="25"/>
  <c r="AI1495" i="25"/>
  <c r="AJ1495" i="25"/>
  <c r="AM1495" i="25"/>
  <c r="AN1495" i="25"/>
  <c r="AQ1495" i="25"/>
  <c r="AR1495" i="25"/>
  <c r="AU1495" i="25"/>
  <c r="AV1495" i="25"/>
  <c r="AY1495" i="25"/>
  <c r="AZ1495" i="25"/>
  <c r="BC1495" i="25"/>
  <c r="BD1495" i="25"/>
  <c r="S1496" i="25"/>
  <c r="T1496" i="25"/>
  <c r="W1496" i="25"/>
  <c r="X1496" i="25"/>
  <c r="AA1496" i="25"/>
  <c r="AB1496" i="25"/>
  <c r="AE1496" i="25"/>
  <c r="AF1496" i="25"/>
  <c r="AI1496" i="25"/>
  <c r="AJ1496" i="25"/>
  <c r="AM1496" i="25"/>
  <c r="AN1496" i="25"/>
  <c r="AQ1496" i="25"/>
  <c r="AR1496" i="25"/>
  <c r="AU1496" i="25"/>
  <c r="AV1496" i="25"/>
  <c r="AY1496" i="25"/>
  <c r="AZ1496" i="25"/>
  <c r="BC1496" i="25"/>
  <c r="BD1496" i="25"/>
  <c r="S1497" i="25"/>
  <c r="T1497" i="25"/>
  <c r="W1497" i="25"/>
  <c r="X1497" i="25"/>
  <c r="AA1497" i="25"/>
  <c r="AB1497" i="25"/>
  <c r="AE1497" i="25"/>
  <c r="AF1497" i="25"/>
  <c r="AI1497" i="25"/>
  <c r="AJ1497" i="25"/>
  <c r="AM1497" i="25"/>
  <c r="AN1497" i="25"/>
  <c r="AQ1497" i="25"/>
  <c r="AR1497" i="25"/>
  <c r="AU1497" i="25"/>
  <c r="AV1497" i="25"/>
  <c r="AY1497" i="25"/>
  <c r="AZ1497" i="25"/>
  <c r="BC1497" i="25"/>
  <c r="BD1497" i="25"/>
  <c r="S1498" i="25"/>
  <c r="T1498" i="25"/>
  <c r="W1498" i="25"/>
  <c r="X1498" i="25"/>
  <c r="AA1498" i="25"/>
  <c r="AB1498" i="25"/>
  <c r="AE1498" i="25"/>
  <c r="AF1498" i="25"/>
  <c r="AI1498" i="25"/>
  <c r="AJ1498" i="25"/>
  <c r="AM1498" i="25"/>
  <c r="AN1498" i="25"/>
  <c r="AQ1498" i="25"/>
  <c r="AR1498" i="25"/>
  <c r="AU1498" i="25"/>
  <c r="AV1498" i="25"/>
  <c r="AY1498" i="25"/>
  <c r="AZ1498" i="25"/>
  <c r="BC1498" i="25"/>
  <c r="BD1498" i="25"/>
  <c r="S1499" i="25"/>
  <c r="T1499" i="25"/>
  <c r="W1499" i="25"/>
  <c r="X1499" i="25"/>
  <c r="AA1499" i="25"/>
  <c r="AB1499" i="25"/>
  <c r="AE1499" i="25"/>
  <c r="AF1499" i="25"/>
  <c r="AI1499" i="25"/>
  <c r="AJ1499" i="25"/>
  <c r="AM1499" i="25"/>
  <c r="AN1499" i="25"/>
  <c r="AQ1499" i="25"/>
  <c r="AR1499" i="25"/>
  <c r="AU1499" i="25"/>
  <c r="AV1499" i="25"/>
  <c r="AY1499" i="25"/>
  <c r="AZ1499" i="25"/>
  <c r="BC1499" i="25"/>
  <c r="BD1499" i="25"/>
  <c r="S1500" i="25"/>
  <c r="T1500" i="25"/>
  <c r="W1500" i="25"/>
  <c r="X1500" i="25"/>
  <c r="AA1500" i="25"/>
  <c r="AB1500" i="25"/>
  <c r="AE1500" i="25"/>
  <c r="AF1500" i="25"/>
  <c r="AI1500" i="25"/>
  <c r="AJ1500" i="25"/>
  <c r="AM1500" i="25"/>
  <c r="AN1500" i="25"/>
  <c r="AQ1500" i="25"/>
  <c r="AR1500" i="25"/>
  <c r="AU1500" i="25"/>
  <c r="AV1500" i="25"/>
  <c r="AY1500" i="25"/>
  <c r="AZ1500" i="25"/>
  <c r="BC1500" i="25"/>
  <c r="BD1500" i="25"/>
  <c r="S1501" i="25"/>
  <c r="T1501" i="25"/>
  <c r="W1501" i="25"/>
  <c r="X1501" i="25"/>
  <c r="AA1501" i="25"/>
  <c r="AB1501" i="25"/>
  <c r="AE1501" i="25"/>
  <c r="AF1501" i="25"/>
  <c r="AI1501" i="25"/>
  <c r="AJ1501" i="25"/>
  <c r="AM1501" i="25"/>
  <c r="AN1501" i="25"/>
  <c r="AQ1501" i="25"/>
  <c r="AR1501" i="25"/>
  <c r="AU1501" i="25"/>
  <c r="AV1501" i="25"/>
  <c r="AY1501" i="25"/>
  <c r="AZ1501" i="25"/>
  <c r="BC1501" i="25"/>
  <c r="BD1501" i="25"/>
  <c r="S1502" i="25"/>
  <c r="T1502" i="25"/>
  <c r="W1502" i="25"/>
  <c r="X1502" i="25"/>
  <c r="AA1502" i="25"/>
  <c r="AB1502" i="25"/>
  <c r="AE1502" i="25"/>
  <c r="AF1502" i="25"/>
  <c r="AI1502" i="25"/>
  <c r="AJ1502" i="25"/>
  <c r="AM1502" i="25"/>
  <c r="AN1502" i="25"/>
  <c r="AQ1502" i="25"/>
  <c r="AR1502" i="25"/>
  <c r="AU1502" i="25"/>
  <c r="AV1502" i="25"/>
  <c r="AY1502" i="25"/>
  <c r="AZ1502" i="25"/>
  <c r="BC1502" i="25"/>
  <c r="BD1502" i="25"/>
  <c r="S1503" i="25"/>
  <c r="T1503" i="25"/>
  <c r="W1503" i="25"/>
  <c r="X1503" i="25"/>
  <c r="AA1503" i="25"/>
  <c r="AB1503" i="25"/>
  <c r="AE1503" i="25"/>
  <c r="AF1503" i="25"/>
  <c r="AI1503" i="25"/>
  <c r="AJ1503" i="25"/>
  <c r="AM1503" i="25"/>
  <c r="AN1503" i="25"/>
  <c r="AQ1503" i="25"/>
  <c r="AR1503" i="25"/>
  <c r="AU1503" i="25"/>
  <c r="AV1503" i="25"/>
  <c r="AY1503" i="25"/>
  <c r="AZ1503" i="25"/>
  <c r="BC1503" i="25"/>
  <c r="BD1503" i="25"/>
  <c r="S1504" i="25"/>
  <c r="T1504" i="25"/>
  <c r="W1504" i="25"/>
  <c r="X1504" i="25"/>
  <c r="AA1504" i="25"/>
  <c r="AB1504" i="25"/>
  <c r="AE1504" i="25"/>
  <c r="AF1504" i="25"/>
  <c r="AI1504" i="25"/>
  <c r="AJ1504" i="25"/>
  <c r="AM1504" i="25"/>
  <c r="AN1504" i="25"/>
  <c r="AQ1504" i="25"/>
  <c r="AR1504" i="25"/>
  <c r="AU1504" i="25"/>
  <c r="AV1504" i="25"/>
  <c r="AY1504" i="25"/>
  <c r="AZ1504" i="25"/>
  <c r="BC1504" i="25"/>
  <c r="BD1504" i="25"/>
  <c r="S1505" i="25"/>
  <c r="T1505" i="25"/>
  <c r="W1505" i="25"/>
  <c r="X1505" i="25"/>
  <c r="AA1505" i="25"/>
  <c r="AB1505" i="25"/>
  <c r="AE1505" i="25"/>
  <c r="AF1505" i="25"/>
  <c r="AI1505" i="25"/>
  <c r="AJ1505" i="25"/>
  <c r="AM1505" i="25"/>
  <c r="AN1505" i="25"/>
  <c r="AQ1505" i="25"/>
  <c r="AR1505" i="25"/>
  <c r="AU1505" i="25"/>
  <c r="AV1505" i="25"/>
  <c r="AY1505" i="25"/>
  <c r="AZ1505" i="25"/>
  <c r="BC1505" i="25"/>
  <c r="BD1505" i="25"/>
  <c r="S1506" i="25"/>
  <c r="T1506" i="25"/>
  <c r="W1506" i="25"/>
  <c r="X1506" i="25"/>
  <c r="AA1506" i="25"/>
  <c r="AB1506" i="25"/>
  <c r="AE1506" i="25"/>
  <c r="AF1506" i="25"/>
  <c r="AI1506" i="25"/>
  <c r="AJ1506" i="25"/>
  <c r="AM1506" i="25"/>
  <c r="AN1506" i="25"/>
  <c r="AQ1506" i="25"/>
  <c r="AR1506" i="25"/>
  <c r="AU1506" i="25"/>
  <c r="AV1506" i="25"/>
  <c r="AY1506" i="25"/>
  <c r="AZ1506" i="25"/>
  <c r="BC1506" i="25"/>
  <c r="BD1506" i="25"/>
  <c r="S1507" i="25"/>
  <c r="T1507" i="25"/>
  <c r="W1507" i="25"/>
  <c r="X1507" i="25"/>
  <c r="AA1507" i="25"/>
  <c r="AB1507" i="25"/>
  <c r="AE1507" i="25"/>
  <c r="AF1507" i="25"/>
  <c r="AI1507" i="25"/>
  <c r="AJ1507" i="25"/>
  <c r="AM1507" i="25"/>
  <c r="AN1507" i="25"/>
  <c r="AQ1507" i="25"/>
  <c r="AR1507" i="25"/>
  <c r="AU1507" i="25"/>
  <c r="AV1507" i="25"/>
  <c r="AY1507" i="25"/>
  <c r="AZ1507" i="25"/>
  <c r="BC1507" i="25"/>
  <c r="BD1507" i="25"/>
  <c r="S1508" i="25"/>
  <c r="T1508" i="25"/>
  <c r="W1508" i="25"/>
  <c r="X1508" i="25"/>
  <c r="AA1508" i="25"/>
  <c r="AB1508" i="25"/>
  <c r="AE1508" i="25"/>
  <c r="AF1508" i="25"/>
  <c r="AI1508" i="25"/>
  <c r="AJ1508" i="25"/>
  <c r="AM1508" i="25"/>
  <c r="AN1508" i="25"/>
  <c r="AQ1508" i="25"/>
  <c r="AR1508" i="25"/>
  <c r="AU1508" i="25"/>
  <c r="AV1508" i="25"/>
  <c r="AY1508" i="25"/>
  <c r="AZ1508" i="25"/>
  <c r="BC1508" i="25"/>
  <c r="BD1508" i="25"/>
  <c r="S1509" i="25"/>
  <c r="T1509" i="25"/>
  <c r="W1509" i="25"/>
  <c r="X1509" i="25"/>
  <c r="AA1509" i="25"/>
  <c r="AB1509" i="25"/>
  <c r="AE1509" i="25"/>
  <c r="AF1509" i="25"/>
  <c r="AI1509" i="25"/>
  <c r="AJ1509" i="25"/>
  <c r="AM1509" i="25"/>
  <c r="AN1509" i="25"/>
  <c r="AQ1509" i="25"/>
  <c r="AR1509" i="25"/>
  <c r="AU1509" i="25"/>
  <c r="AV1509" i="25"/>
  <c r="AY1509" i="25"/>
  <c r="AZ1509" i="25"/>
  <c r="BC1509" i="25"/>
  <c r="BD1509" i="25"/>
  <c r="S1510" i="25"/>
  <c r="T1510" i="25"/>
  <c r="W1510" i="25"/>
  <c r="X1510" i="25"/>
  <c r="AA1510" i="25"/>
  <c r="AB1510" i="25"/>
  <c r="AE1510" i="25"/>
  <c r="AF1510" i="25"/>
  <c r="AI1510" i="25"/>
  <c r="AJ1510" i="25"/>
  <c r="AM1510" i="25"/>
  <c r="AN1510" i="25"/>
  <c r="AQ1510" i="25"/>
  <c r="AR1510" i="25"/>
  <c r="AU1510" i="25"/>
  <c r="AV1510" i="25"/>
  <c r="AY1510" i="25"/>
  <c r="AZ1510" i="25"/>
  <c r="BC1510" i="25"/>
  <c r="BD1510" i="25"/>
  <c r="S1511" i="25"/>
  <c r="T1511" i="25"/>
  <c r="W1511" i="25"/>
  <c r="X1511" i="25"/>
  <c r="AA1511" i="25"/>
  <c r="AB1511" i="25"/>
  <c r="AE1511" i="25"/>
  <c r="AF1511" i="25"/>
  <c r="AI1511" i="25"/>
  <c r="AJ1511" i="25"/>
  <c r="AM1511" i="25"/>
  <c r="AN1511" i="25"/>
  <c r="AQ1511" i="25"/>
  <c r="AR1511" i="25"/>
  <c r="AU1511" i="25"/>
  <c r="AV1511" i="25"/>
  <c r="AY1511" i="25"/>
  <c r="AZ1511" i="25"/>
  <c r="BC1511" i="25"/>
  <c r="BD1511" i="25"/>
  <c r="S1512" i="25"/>
  <c r="T1512" i="25"/>
  <c r="W1512" i="25"/>
  <c r="X1512" i="25"/>
  <c r="AA1512" i="25"/>
  <c r="AB1512" i="25"/>
  <c r="AE1512" i="25"/>
  <c r="AF1512" i="25"/>
  <c r="AI1512" i="25"/>
  <c r="AJ1512" i="25"/>
  <c r="AM1512" i="25"/>
  <c r="AN1512" i="25"/>
  <c r="AQ1512" i="25"/>
  <c r="AR1512" i="25"/>
  <c r="AU1512" i="25"/>
  <c r="AV1512" i="25"/>
  <c r="AY1512" i="25"/>
  <c r="AZ1512" i="25"/>
  <c r="BC1512" i="25"/>
  <c r="BD1512" i="25"/>
  <c r="S1513" i="25"/>
  <c r="T1513" i="25"/>
  <c r="W1513" i="25"/>
  <c r="X1513" i="25"/>
  <c r="AA1513" i="25"/>
  <c r="AB1513" i="25"/>
  <c r="AE1513" i="25"/>
  <c r="AF1513" i="25"/>
  <c r="AI1513" i="25"/>
  <c r="AJ1513" i="25"/>
  <c r="AM1513" i="25"/>
  <c r="AN1513" i="25"/>
  <c r="AQ1513" i="25"/>
  <c r="AR1513" i="25"/>
  <c r="AU1513" i="25"/>
  <c r="AV1513" i="25"/>
  <c r="AY1513" i="25"/>
  <c r="AZ1513" i="25"/>
  <c r="BC1513" i="25"/>
  <c r="BD1513" i="25"/>
  <c r="S1514" i="25"/>
  <c r="T1514" i="25"/>
  <c r="W1514" i="25"/>
  <c r="X1514" i="25"/>
  <c r="AA1514" i="25"/>
  <c r="AB1514" i="25"/>
  <c r="AE1514" i="25"/>
  <c r="AF1514" i="25"/>
  <c r="AI1514" i="25"/>
  <c r="AJ1514" i="25"/>
  <c r="AM1514" i="25"/>
  <c r="AN1514" i="25"/>
  <c r="AQ1514" i="25"/>
  <c r="AR1514" i="25"/>
  <c r="AU1514" i="25"/>
  <c r="AV1514" i="25"/>
  <c r="AY1514" i="25"/>
  <c r="AZ1514" i="25"/>
  <c r="BC1514" i="25"/>
  <c r="BD1514" i="25"/>
  <c r="S1515" i="25"/>
  <c r="T1515" i="25"/>
  <c r="W1515" i="25"/>
  <c r="X1515" i="25"/>
  <c r="AA1515" i="25"/>
  <c r="AB1515" i="25"/>
  <c r="AE1515" i="25"/>
  <c r="AF1515" i="25"/>
  <c r="AI1515" i="25"/>
  <c r="AJ1515" i="25"/>
  <c r="AM1515" i="25"/>
  <c r="AN1515" i="25"/>
  <c r="AQ1515" i="25"/>
  <c r="AR1515" i="25"/>
  <c r="AU1515" i="25"/>
  <c r="AV1515" i="25"/>
  <c r="AY1515" i="25"/>
  <c r="AZ1515" i="25"/>
  <c r="BC1515" i="25"/>
  <c r="BD1515" i="25"/>
  <c r="S1516" i="25"/>
  <c r="T1516" i="25"/>
  <c r="W1516" i="25"/>
  <c r="X1516" i="25"/>
  <c r="AA1516" i="25"/>
  <c r="AB1516" i="25"/>
  <c r="AE1516" i="25"/>
  <c r="AF1516" i="25"/>
  <c r="AI1516" i="25"/>
  <c r="AJ1516" i="25"/>
  <c r="AM1516" i="25"/>
  <c r="AN1516" i="25"/>
  <c r="AQ1516" i="25"/>
  <c r="AR1516" i="25"/>
  <c r="AU1516" i="25"/>
  <c r="AV1516" i="25"/>
  <c r="AY1516" i="25"/>
  <c r="AZ1516" i="25"/>
  <c r="BC1516" i="25"/>
  <c r="BD1516" i="25"/>
  <c r="S1517" i="25"/>
  <c r="T1517" i="25"/>
  <c r="W1517" i="25"/>
  <c r="X1517" i="25"/>
  <c r="AA1517" i="25"/>
  <c r="AB1517" i="25"/>
  <c r="AE1517" i="25"/>
  <c r="AF1517" i="25"/>
  <c r="AI1517" i="25"/>
  <c r="AJ1517" i="25"/>
  <c r="AM1517" i="25"/>
  <c r="AN1517" i="25"/>
  <c r="AQ1517" i="25"/>
  <c r="AR1517" i="25"/>
  <c r="AU1517" i="25"/>
  <c r="AV1517" i="25"/>
  <c r="AY1517" i="25"/>
  <c r="AZ1517" i="25"/>
  <c r="BC1517" i="25"/>
  <c r="BD1517" i="25"/>
  <c r="S1518" i="25"/>
  <c r="T1518" i="25"/>
  <c r="W1518" i="25"/>
  <c r="X1518" i="25"/>
  <c r="AA1518" i="25"/>
  <c r="AB1518" i="25"/>
  <c r="AE1518" i="25"/>
  <c r="AF1518" i="25"/>
  <c r="AI1518" i="25"/>
  <c r="AJ1518" i="25"/>
  <c r="AM1518" i="25"/>
  <c r="AN1518" i="25"/>
  <c r="AQ1518" i="25"/>
  <c r="AR1518" i="25"/>
  <c r="AU1518" i="25"/>
  <c r="AV1518" i="25"/>
  <c r="AY1518" i="25"/>
  <c r="AZ1518" i="25"/>
  <c r="BC1518" i="25"/>
  <c r="BD1518" i="25"/>
  <c r="S1519" i="25"/>
  <c r="T1519" i="25"/>
  <c r="W1519" i="25"/>
  <c r="X1519" i="25"/>
  <c r="AA1519" i="25"/>
  <c r="AB1519" i="25"/>
  <c r="AE1519" i="25"/>
  <c r="AF1519" i="25"/>
  <c r="AI1519" i="25"/>
  <c r="AJ1519" i="25"/>
  <c r="AM1519" i="25"/>
  <c r="AN1519" i="25"/>
  <c r="AQ1519" i="25"/>
  <c r="AR1519" i="25"/>
  <c r="AU1519" i="25"/>
  <c r="AV1519" i="25"/>
  <c r="AY1519" i="25"/>
  <c r="AZ1519" i="25"/>
  <c r="BC1519" i="25"/>
  <c r="BD1519" i="25"/>
  <c r="S1520" i="25"/>
  <c r="T1520" i="25"/>
  <c r="W1520" i="25"/>
  <c r="X1520" i="25"/>
  <c r="AA1520" i="25"/>
  <c r="AB1520" i="25"/>
  <c r="AE1520" i="25"/>
  <c r="AF1520" i="25"/>
  <c r="AI1520" i="25"/>
  <c r="AJ1520" i="25"/>
  <c r="AM1520" i="25"/>
  <c r="AN1520" i="25"/>
  <c r="AQ1520" i="25"/>
  <c r="AR1520" i="25"/>
  <c r="AU1520" i="25"/>
  <c r="AV1520" i="25"/>
  <c r="AY1520" i="25"/>
  <c r="AZ1520" i="25"/>
  <c r="BC1520" i="25"/>
  <c r="BD1520" i="25"/>
  <c r="S1521" i="25"/>
  <c r="T1521" i="25"/>
  <c r="W1521" i="25"/>
  <c r="X1521" i="25"/>
  <c r="AA1521" i="25"/>
  <c r="AB1521" i="25"/>
  <c r="AE1521" i="25"/>
  <c r="AF1521" i="25"/>
  <c r="AI1521" i="25"/>
  <c r="AJ1521" i="25"/>
  <c r="AM1521" i="25"/>
  <c r="AN1521" i="25"/>
  <c r="AQ1521" i="25"/>
  <c r="AR1521" i="25"/>
  <c r="AU1521" i="25"/>
  <c r="AV1521" i="25"/>
  <c r="AY1521" i="25"/>
  <c r="AZ1521" i="25"/>
  <c r="BC1521" i="25"/>
  <c r="BD1521" i="25"/>
  <c r="S1522" i="25"/>
  <c r="T1522" i="25"/>
  <c r="W1522" i="25"/>
  <c r="X1522" i="25"/>
  <c r="AA1522" i="25"/>
  <c r="AB1522" i="25"/>
  <c r="AE1522" i="25"/>
  <c r="AF1522" i="25"/>
  <c r="AI1522" i="25"/>
  <c r="AJ1522" i="25"/>
  <c r="AM1522" i="25"/>
  <c r="AN1522" i="25"/>
  <c r="AQ1522" i="25"/>
  <c r="AR1522" i="25"/>
  <c r="AU1522" i="25"/>
  <c r="AV1522" i="25"/>
  <c r="AY1522" i="25"/>
  <c r="AZ1522" i="25"/>
  <c r="BC1522" i="25"/>
  <c r="BD1522" i="25"/>
  <c r="S1523" i="25"/>
  <c r="T1523" i="25"/>
  <c r="W1523" i="25"/>
  <c r="X1523" i="25"/>
  <c r="AA1523" i="25"/>
  <c r="AB1523" i="25"/>
  <c r="AE1523" i="25"/>
  <c r="AF1523" i="25"/>
  <c r="AI1523" i="25"/>
  <c r="AJ1523" i="25"/>
  <c r="AM1523" i="25"/>
  <c r="AN1523" i="25"/>
  <c r="AQ1523" i="25"/>
  <c r="AR1523" i="25"/>
  <c r="AU1523" i="25"/>
  <c r="AV1523" i="25"/>
  <c r="AY1523" i="25"/>
  <c r="AZ1523" i="25"/>
  <c r="BC1523" i="25"/>
  <c r="BD1523" i="25"/>
  <c r="S1524" i="25"/>
  <c r="T1524" i="25"/>
  <c r="W1524" i="25"/>
  <c r="X1524" i="25"/>
  <c r="AA1524" i="25"/>
  <c r="AB1524" i="25"/>
  <c r="AE1524" i="25"/>
  <c r="AF1524" i="25"/>
  <c r="AI1524" i="25"/>
  <c r="AJ1524" i="25"/>
  <c r="AM1524" i="25"/>
  <c r="AN1524" i="25"/>
  <c r="AQ1524" i="25"/>
  <c r="AR1524" i="25"/>
  <c r="AU1524" i="25"/>
  <c r="AV1524" i="25"/>
  <c r="AY1524" i="25"/>
  <c r="AZ1524" i="25"/>
  <c r="BC1524" i="25"/>
  <c r="BD1524" i="25"/>
  <c r="S1525" i="25"/>
  <c r="T1525" i="25"/>
  <c r="W1525" i="25"/>
  <c r="X1525" i="25"/>
  <c r="AA1525" i="25"/>
  <c r="AB1525" i="25"/>
  <c r="AE1525" i="25"/>
  <c r="AF1525" i="25"/>
  <c r="AI1525" i="25"/>
  <c r="AJ1525" i="25"/>
  <c r="AM1525" i="25"/>
  <c r="AN1525" i="25"/>
  <c r="AQ1525" i="25"/>
  <c r="AR1525" i="25"/>
  <c r="AU1525" i="25"/>
  <c r="AV1525" i="25"/>
  <c r="AY1525" i="25"/>
  <c r="AZ1525" i="25"/>
  <c r="BC1525" i="25"/>
  <c r="BD1525" i="25"/>
  <c r="S1526" i="25"/>
  <c r="T1526" i="25"/>
  <c r="W1526" i="25"/>
  <c r="X1526" i="25"/>
  <c r="AA1526" i="25"/>
  <c r="AB1526" i="25"/>
  <c r="AE1526" i="25"/>
  <c r="AF1526" i="25"/>
  <c r="AI1526" i="25"/>
  <c r="AJ1526" i="25"/>
  <c r="AM1526" i="25"/>
  <c r="AN1526" i="25"/>
  <c r="AQ1526" i="25"/>
  <c r="AR1526" i="25"/>
  <c r="AU1526" i="25"/>
  <c r="AV1526" i="25"/>
  <c r="AY1526" i="25"/>
  <c r="AZ1526" i="25"/>
  <c r="BC1526" i="25"/>
  <c r="BD1526" i="25"/>
  <c r="S1527" i="25"/>
  <c r="T1527" i="25"/>
  <c r="W1527" i="25"/>
  <c r="X1527" i="25"/>
  <c r="AA1527" i="25"/>
  <c r="AB1527" i="25"/>
  <c r="AE1527" i="25"/>
  <c r="AF1527" i="25"/>
  <c r="AI1527" i="25"/>
  <c r="AJ1527" i="25"/>
  <c r="AM1527" i="25"/>
  <c r="AN1527" i="25"/>
  <c r="AQ1527" i="25"/>
  <c r="AR1527" i="25"/>
  <c r="AU1527" i="25"/>
  <c r="AV1527" i="25"/>
  <c r="AY1527" i="25"/>
  <c r="AZ1527" i="25"/>
  <c r="BC1527" i="25"/>
  <c r="BD1527" i="25"/>
  <c r="S1528" i="25"/>
  <c r="T1528" i="25"/>
  <c r="W1528" i="25"/>
  <c r="X1528" i="25"/>
  <c r="AA1528" i="25"/>
  <c r="AB1528" i="25"/>
  <c r="AE1528" i="25"/>
  <c r="AF1528" i="25"/>
  <c r="AI1528" i="25"/>
  <c r="AJ1528" i="25"/>
  <c r="AM1528" i="25"/>
  <c r="AN1528" i="25"/>
  <c r="AQ1528" i="25"/>
  <c r="AR1528" i="25"/>
  <c r="AU1528" i="25"/>
  <c r="AV1528" i="25"/>
  <c r="AY1528" i="25"/>
  <c r="AZ1528" i="25"/>
  <c r="BC1528" i="25"/>
  <c r="BD1528" i="25"/>
  <c r="S1529" i="25"/>
  <c r="T1529" i="25"/>
  <c r="W1529" i="25"/>
  <c r="X1529" i="25"/>
  <c r="AA1529" i="25"/>
  <c r="AB1529" i="25"/>
  <c r="AE1529" i="25"/>
  <c r="AF1529" i="25"/>
  <c r="AI1529" i="25"/>
  <c r="AJ1529" i="25"/>
  <c r="AM1529" i="25"/>
  <c r="AN1529" i="25"/>
  <c r="AQ1529" i="25"/>
  <c r="AR1529" i="25"/>
  <c r="AU1529" i="25"/>
  <c r="AV1529" i="25"/>
  <c r="AY1529" i="25"/>
  <c r="AZ1529" i="25"/>
  <c r="BC1529" i="25"/>
  <c r="BD1529" i="25"/>
  <c r="S1530" i="25"/>
  <c r="T1530" i="25"/>
  <c r="W1530" i="25"/>
  <c r="X1530" i="25"/>
  <c r="AA1530" i="25"/>
  <c r="AB1530" i="25"/>
  <c r="AE1530" i="25"/>
  <c r="AF1530" i="25"/>
  <c r="AI1530" i="25"/>
  <c r="AJ1530" i="25"/>
  <c r="AM1530" i="25"/>
  <c r="AN1530" i="25"/>
  <c r="AQ1530" i="25"/>
  <c r="AR1530" i="25"/>
  <c r="AU1530" i="25"/>
  <c r="AV1530" i="25"/>
  <c r="AY1530" i="25"/>
  <c r="AZ1530" i="25"/>
  <c r="BC1530" i="25"/>
  <c r="BD1530" i="25"/>
  <c r="S1531" i="25"/>
  <c r="T1531" i="25"/>
  <c r="W1531" i="25"/>
  <c r="X1531" i="25"/>
  <c r="AA1531" i="25"/>
  <c r="AB1531" i="25"/>
  <c r="AE1531" i="25"/>
  <c r="AF1531" i="25"/>
  <c r="AI1531" i="25"/>
  <c r="AJ1531" i="25"/>
  <c r="AM1531" i="25"/>
  <c r="AN1531" i="25"/>
  <c r="AQ1531" i="25"/>
  <c r="AR1531" i="25"/>
  <c r="AU1531" i="25"/>
  <c r="AV1531" i="25"/>
  <c r="AY1531" i="25"/>
  <c r="AZ1531" i="25"/>
  <c r="BC1531" i="25"/>
  <c r="BD1531" i="25"/>
  <c r="S1532" i="25"/>
  <c r="T1532" i="25"/>
  <c r="W1532" i="25"/>
  <c r="X1532" i="25"/>
  <c r="AA1532" i="25"/>
  <c r="AB1532" i="25"/>
  <c r="AE1532" i="25"/>
  <c r="AF1532" i="25"/>
  <c r="AI1532" i="25"/>
  <c r="AJ1532" i="25"/>
  <c r="AM1532" i="25"/>
  <c r="AN1532" i="25"/>
  <c r="AQ1532" i="25"/>
  <c r="AR1532" i="25"/>
  <c r="AU1532" i="25"/>
  <c r="AV1532" i="25"/>
  <c r="AY1532" i="25"/>
  <c r="AZ1532" i="25"/>
  <c r="BC1532" i="25"/>
  <c r="BD1532" i="25"/>
  <c r="S1533" i="25"/>
  <c r="T1533" i="25"/>
  <c r="W1533" i="25"/>
  <c r="X1533" i="25"/>
  <c r="AA1533" i="25"/>
  <c r="AB1533" i="25"/>
  <c r="AE1533" i="25"/>
  <c r="AF1533" i="25"/>
  <c r="AI1533" i="25"/>
  <c r="AJ1533" i="25"/>
  <c r="AM1533" i="25"/>
  <c r="AN1533" i="25"/>
  <c r="AQ1533" i="25"/>
  <c r="AR1533" i="25"/>
  <c r="AU1533" i="25"/>
  <c r="AV1533" i="25"/>
  <c r="AY1533" i="25"/>
  <c r="AZ1533" i="25"/>
  <c r="BC1533" i="25"/>
  <c r="BD1533" i="25"/>
  <c r="S1534" i="25"/>
  <c r="T1534" i="25"/>
  <c r="W1534" i="25"/>
  <c r="X1534" i="25"/>
  <c r="AA1534" i="25"/>
  <c r="AB1534" i="25"/>
  <c r="AE1534" i="25"/>
  <c r="AF1534" i="25"/>
  <c r="AI1534" i="25"/>
  <c r="AJ1534" i="25"/>
  <c r="AM1534" i="25"/>
  <c r="AN1534" i="25"/>
  <c r="AQ1534" i="25"/>
  <c r="AR1534" i="25"/>
  <c r="AU1534" i="25"/>
  <c r="AV1534" i="25"/>
  <c r="AY1534" i="25"/>
  <c r="AZ1534" i="25"/>
  <c r="BC1534" i="25"/>
  <c r="BD1534" i="25"/>
  <c r="S1535" i="25"/>
  <c r="T1535" i="25"/>
  <c r="W1535" i="25"/>
  <c r="X1535" i="25"/>
  <c r="AA1535" i="25"/>
  <c r="AB1535" i="25"/>
  <c r="AE1535" i="25"/>
  <c r="AF1535" i="25"/>
  <c r="AI1535" i="25"/>
  <c r="AJ1535" i="25"/>
  <c r="AM1535" i="25"/>
  <c r="AN1535" i="25"/>
  <c r="AQ1535" i="25"/>
  <c r="AR1535" i="25"/>
  <c r="AU1535" i="25"/>
  <c r="AV1535" i="25"/>
  <c r="AY1535" i="25"/>
  <c r="AZ1535" i="25"/>
  <c r="BC1535" i="25"/>
  <c r="BD1535" i="25"/>
  <c r="S1536" i="25"/>
  <c r="T1536" i="25"/>
  <c r="W1536" i="25"/>
  <c r="X1536" i="25"/>
  <c r="AA1536" i="25"/>
  <c r="AB1536" i="25"/>
  <c r="AE1536" i="25"/>
  <c r="AF1536" i="25"/>
  <c r="AI1536" i="25"/>
  <c r="AJ1536" i="25"/>
  <c r="AM1536" i="25"/>
  <c r="AN1536" i="25"/>
  <c r="AQ1536" i="25"/>
  <c r="AR1536" i="25"/>
  <c r="AU1536" i="25"/>
  <c r="AV1536" i="25"/>
  <c r="AY1536" i="25"/>
  <c r="AZ1536" i="25"/>
  <c r="BC1536" i="25"/>
  <c r="BD1536" i="25"/>
  <c r="S1537" i="25"/>
  <c r="T1537" i="25"/>
  <c r="W1537" i="25"/>
  <c r="X1537" i="25"/>
  <c r="AA1537" i="25"/>
  <c r="AB1537" i="25"/>
  <c r="AE1537" i="25"/>
  <c r="AF1537" i="25"/>
  <c r="AI1537" i="25"/>
  <c r="AJ1537" i="25"/>
  <c r="AM1537" i="25"/>
  <c r="AN1537" i="25"/>
  <c r="AQ1537" i="25"/>
  <c r="AR1537" i="25"/>
  <c r="AU1537" i="25"/>
  <c r="AV1537" i="25"/>
  <c r="AY1537" i="25"/>
  <c r="AZ1537" i="25"/>
  <c r="BC1537" i="25"/>
  <c r="BD1537" i="25"/>
  <c r="S1538" i="25"/>
  <c r="T1538" i="25"/>
  <c r="W1538" i="25"/>
  <c r="X1538" i="25"/>
  <c r="AA1538" i="25"/>
  <c r="AB1538" i="25"/>
  <c r="AE1538" i="25"/>
  <c r="AF1538" i="25"/>
  <c r="AI1538" i="25"/>
  <c r="AJ1538" i="25"/>
  <c r="AM1538" i="25"/>
  <c r="AN1538" i="25"/>
  <c r="AQ1538" i="25"/>
  <c r="AR1538" i="25"/>
  <c r="AU1538" i="25"/>
  <c r="AV1538" i="25"/>
  <c r="AY1538" i="25"/>
  <c r="AZ1538" i="25"/>
  <c r="BC1538" i="25"/>
  <c r="BD1538" i="25"/>
  <c r="S1539" i="25"/>
  <c r="T1539" i="25"/>
  <c r="W1539" i="25"/>
  <c r="X1539" i="25"/>
  <c r="AA1539" i="25"/>
  <c r="AB1539" i="25"/>
  <c r="AE1539" i="25"/>
  <c r="AF1539" i="25"/>
  <c r="AI1539" i="25"/>
  <c r="AJ1539" i="25"/>
  <c r="AM1539" i="25"/>
  <c r="AN1539" i="25"/>
  <c r="AQ1539" i="25"/>
  <c r="AR1539" i="25"/>
  <c r="AU1539" i="25"/>
  <c r="AV1539" i="25"/>
  <c r="AY1539" i="25"/>
  <c r="AZ1539" i="25"/>
  <c r="BC1539" i="25"/>
  <c r="BD1539" i="25"/>
  <c r="T22" i="24"/>
  <c r="X22" i="24"/>
  <c r="AB22" i="24"/>
  <c r="AF22" i="24"/>
  <c r="AJ22" i="24"/>
  <c r="AN22" i="24"/>
  <c r="AR22" i="24"/>
  <c r="AV22" i="24"/>
  <c r="AZ22" i="24"/>
  <c r="BD22" i="24"/>
  <c r="BH22" i="24"/>
  <c r="BL22" i="24"/>
  <c r="BP22" i="24"/>
  <c r="BT22" i="24"/>
  <c r="S23" i="24"/>
  <c r="T23" i="24"/>
  <c r="W23" i="24"/>
  <c r="X23" i="24"/>
  <c r="AA23" i="24"/>
  <c r="AB23" i="24"/>
  <c r="AE23" i="24"/>
  <c r="AF23" i="24"/>
  <c r="AI23" i="24"/>
  <c r="AJ23" i="24"/>
  <c r="AM23" i="24"/>
  <c r="AN23" i="24"/>
  <c r="AQ23" i="24"/>
  <c r="AR23" i="24"/>
  <c r="AU23" i="24"/>
  <c r="AV23" i="24"/>
  <c r="AY23" i="24"/>
  <c r="AZ23" i="24"/>
  <c r="BC23" i="24"/>
  <c r="BD23" i="24"/>
  <c r="BG23" i="24"/>
  <c r="BH23" i="24"/>
  <c r="F24" i="24"/>
  <c r="I24" i="24"/>
  <c r="S24" i="24"/>
  <c r="T24" i="24"/>
  <c r="W24" i="24"/>
  <c r="X24" i="24"/>
  <c r="AA24" i="24"/>
  <c r="AB24" i="24"/>
  <c r="AE24" i="24"/>
  <c r="AF24" i="24"/>
  <c r="AI24" i="24"/>
  <c r="AJ24" i="24"/>
  <c r="AM24" i="24"/>
  <c r="AN24" i="24"/>
  <c r="AQ24" i="24"/>
  <c r="AR24" i="24"/>
  <c r="AU24" i="24"/>
  <c r="AV24" i="24"/>
  <c r="AY24" i="24"/>
  <c r="AZ24" i="24"/>
  <c r="BC24" i="24"/>
  <c r="BD24" i="24"/>
  <c r="BG24" i="24"/>
  <c r="BH24" i="24"/>
  <c r="F25" i="24"/>
  <c r="I25" i="24"/>
  <c r="S25" i="24"/>
  <c r="T25" i="24"/>
  <c r="W25" i="24"/>
  <c r="X25" i="24"/>
  <c r="AA25" i="24"/>
  <c r="AB25" i="24"/>
  <c r="AE25" i="24"/>
  <c r="AF25" i="24"/>
  <c r="AI25" i="24"/>
  <c r="AJ25" i="24"/>
  <c r="AM25" i="24"/>
  <c r="AN25" i="24"/>
  <c r="AQ25" i="24"/>
  <c r="AR25" i="24"/>
  <c r="AU25" i="24"/>
  <c r="AV25" i="24"/>
  <c r="AY25" i="24"/>
  <c r="AZ25" i="24"/>
  <c r="BC25" i="24"/>
  <c r="BD25" i="24"/>
  <c r="BG25" i="24"/>
  <c r="BH25" i="24"/>
  <c r="F26" i="24"/>
  <c r="S26" i="24"/>
  <c r="T26" i="24"/>
  <c r="W26" i="24"/>
  <c r="X26" i="24"/>
  <c r="AA26" i="24"/>
  <c r="AB26" i="24"/>
  <c r="AE26" i="24"/>
  <c r="AF26" i="24"/>
  <c r="AI26" i="24"/>
  <c r="AJ26" i="24"/>
  <c r="AM26" i="24"/>
  <c r="AN26" i="24"/>
  <c r="AQ26" i="24"/>
  <c r="AR26" i="24"/>
  <c r="AU26" i="24"/>
  <c r="AV26" i="24"/>
  <c r="AY26" i="24"/>
  <c r="AZ26" i="24"/>
  <c r="BC26" i="24"/>
  <c r="BD26" i="24"/>
  <c r="BG26" i="24"/>
  <c r="BH26" i="24"/>
  <c r="F27" i="24"/>
  <c r="S27" i="24"/>
  <c r="BO27" i="24" s="1"/>
  <c r="T27" i="24"/>
  <c r="W27" i="24"/>
  <c r="BS27" i="24" s="1"/>
  <c r="X27" i="24"/>
  <c r="AA27" i="24"/>
  <c r="AB27" i="24"/>
  <c r="AE27" i="24"/>
  <c r="AF27" i="24"/>
  <c r="AI27" i="24"/>
  <c r="AJ27" i="24"/>
  <c r="AM27" i="24"/>
  <c r="AN27" i="24"/>
  <c r="AQ27" i="24"/>
  <c r="AR27" i="24"/>
  <c r="AU27" i="24"/>
  <c r="AV27" i="24"/>
  <c r="AY27" i="24"/>
  <c r="AZ27" i="24"/>
  <c r="BC27" i="24"/>
  <c r="BD27" i="24"/>
  <c r="BG27" i="24"/>
  <c r="BH27" i="24"/>
  <c r="F28" i="24"/>
  <c r="S28" i="24"/>
  <c r="T28" i="24"/>
  <c r="W28" i="24"/>
  <c r="X28" i="24"/>
  <c r="AA28" i="24"/>
  <c r="AB28" i="24"/>
  <c r="AE28" i="24"/>
  <c r="AF28" i="24"/>
  <c r="AI28" i="24"/>
  <c r="AJ28" i="24"/>
  <c r="AM28" i="24"/>
  <c r="AN28" i="24"/>
  <c r="AQ28" i="24"/>
  <c r="AR28" i="24"/>
  <c r="AU28" i="24"/>
  <c r="AV28" i="24"/>
  <c r="AY28" i="24"/>
  <c r="AZ28" i="24"/>
  <c r="BC28" i="24"/>
  <c r="BD28" i="24"/>
  <c r="BG28" i="24"/>
  <c r="BH28" i="24"/>
  <c r="F29" i="24"/>
  <c r="S29" i="24"/>
  <c r="T29" i="24"/>
  <c r="W29" i="24"/>
  <c r="X29" i="24"/>
  <c r="AA29" i="24"/>
  <c r="AB29" i="24"/>
  <c r="AE29" i="24"/>
  <c r="AF29" i="24"/>
  <c r="AI29" i="24"/>
  <c r="AJ29" i="24"/>
  <c r="AM29" i="24"/>
  <c r="AN29" i="24"/>
  <c r="AQ29" i="24"/>
  <c r="AR29" i="24"/>
  <c r="AU29" i="24"/>
  <c r="AV29" i="24"/>
  <c r="AY29" i="24"/>
  <c r="AZ29" i="24"/>
  <c r="BC29" i="24"/>
  <c r="BD29" i="24"/>
  <c r="BG29" i="24"/>
  <c r="BH29" i="24"/>
  <c r="S30" i="24"/>
  <c r="T30" i="24"/>
  <c r="W30" i="24"/>
  <c r="X30" i="24"/>
  <c r="AA30" i="24"/>
  <c r="AB30" i="24"/>
  <c r="AE30" i="24"/>
  <c r="AF30" i="24"/>
  <c r="AI30" i="24"/>
  <c r="AJ30" i="24"/>
  <c r="AM30" i="24"/>
  <c r="AN30" i="24"/>
  <c r="AQ30" i="24"/>
  <c r="AR30" i="24"/>
  <c r="AU30" i="24"/>
  <c r="AV30" i="24"/>
  <c r="AY30" i="24"/>
  <c r="AZ30" i="24"/>
  <c r="BC30" i="24"/>
  <c r="BD30" i="24"/>
  <c r="BG30" i="24"/>
  <c r="BH30" i="24"/>
  <c r="S31" i="24"/>
  <c r="T31" i="24"/>
  <c r="W31" i="24"/>
  <c r="X31" i="24"/>
  <c r="AA31" i="24"/>
  <c r="AB31" i="24"/>
  <c r="AE31" i="24"/>
  <c r="AF31" i="24"/>
  <c r="AI31" i="24"/>
  <c r="AJ31" i="24"/>
  <c r="AM31" i="24"/>
  <c r="AN31" i="24"/>
  <c r="AQ31" i="24"/>
  <c r="AR31" i="24"/>
  <c r="AU31" i="24"/>
  <c r="AV31" i="24"/>
  <c r="AY31" i="24"/>
  <c r="AZ31" i="24"/>
  <c r="BC31" i="24"/>
  <c r="BD31" i="24"/>
  <c r="BG31" i="24"/>
  <c r="BH31" i="24"/>
  <c r="S32" i="24"/>
  <c r="T32" i="24"/>
  <c r="W32" i="24"/>
  <c r="BK32" i="24" s="1"/>
  <c r="X32" i="24"/>
  <c r="AA32" i="24"/>
  <c r="AB32" i="24"/>
  <c r="AE32" i="24"/>
  <c r="AF32" i="24"/>
  <c r="AI32" i="24"/>
  <c r="AJ32" i="24"/>
  <c r="AM32" i="24"/>
  <c r="AN32" i="24"/>
  <c r="AQ32" i="24"/>
  <c r="AR32" i="24"/>
  <c r="AU32" i="24"/>
  <c r="AV32" i="24"/>
  <c r="AY32" i="24"/>
  <c r="AZ32" i="24"/>
  <c r="BC32" i="24"/>
  <c r="BD32" i="24"/>
  <c r="BG32" i="24"/>
  <c r="BH32" i="24"/>
  <c r="S33" i="24"/>
  <c r="T33" i="24"/>
  <c r="W33" i="24"/>
  <c r="X33" i="24"/>
  <c r="AA33" i="24"/>
  <c r="AB33" i="24"/>
  <c r="AE33" i="24"/>
  <c r="AF33" i="24"/>
  <c r="AI33" i="24"/>
  <c r="AJ33" i="24"/>
  <c r="AM33" i="24"/>
  <c r="AN33" i="24"/>
  <c r="AQ33" i="24"/>
  <c r="AR33" i="24"/>
  <c r="AU33" i="24"/>
  <c r="AV33" i="24"/>
  <c r="AY33" i="24"/>
  <c r="AZ33" i="24"/>
  <c r="BC33" i="24"/>
  <c r="BD33" i="24"/>
  <c r="BG33" i="24"/>
  <c r="BH33" i="24"/>
  <c r="S34" i="24"/>
  <c r="T34" i="24"/>
  <c r="W34" i="24"/>
  <c r="X34" i="24"/>
  <c r="AA34" i="24"/>
  <c r="AB34" i="24"/>
  <c r="AE34" i="24"/>
  <c r="AF34" i="24"/>
  <c r="AI34" i="24"/>
  <c r="AJ34" i="24"/>
  <c r="AM34" i="24"/>
  <c r="AN34" i="24"/>
  <c r="AQ34" i="24"/>
  <c r="AR34" i="24"/>
  <c r="AU34" i="24"/>
  <c r="AV34" i="24"/>
  <c r="AY34" i="24"/>
  <c r="AZ34" i="24"/>
  <c r="BC34" i="24"/>
  <c r="BD34" i="24"/>
  <c r="BG34" i="24"/>
  <c r="BH34" i="24"/>
  <c r="S35" i="24"/>
  <c r="BK35" i="24" s="1"/>
  <c r="T35" i="24"/>
  <c r="W35" i="24"/>
  <c r="X35" i="24"/>
  <c r="AA35" i="24"/>
  <c r="AB35" i="24"/>
  <c r="AE35" i="24"/>
  <c r="AF35" i="24"/>
  <c r="AI35" i="24"/>
  <c r="AJ35" i="24"/>
  <c r="AM35" i="24"/>
  <c r="AN35" i="24"/>
  <c r="AQ35" i="24"/>
  <c r="AR35" i="24"/>
  <c r="AU35" i="24"/>
  <c r="AV35" i="24"/>
  <c r="AY35" i="24"/>
  <c r="AZ35" i="24"/>
  <c r="BC35" i="24"/>
  <c r="BD35" i="24"/>
  <c r="BG35" i="24"/>
  <c r="BH35" i="24"/>
  <c r="S36" i="24"/>
  <c r="T36" i="24"/>
  <c r="W36" i="24"/>
  <c r="X36" i="24"/>
  <c r="AA36" i="24"/>
  <c r="AB36" i="24"/>
  <c r="AE36" i="24"/>
  <c r="AF36" i="24"/>
  <c r="AI36" i="24"/>
  <c r="AJ36" i="24"/>
  <c r="AM36" i="24"/>
  <c r="AN36" i="24"/>
  <c r="AQ36" i="24"/>
  <c r="AR36" i="24"/>
  <c r="AU36" i="24"/>
  <c r="AV36" i="24"/>
  <c r="AY36" i="24"/>
  <c r="AZ36" i="24"/>
  <c r="BC36" i="24"/>
  <c r="BD36" i="24"/>
  <c r="BG36" i="24"/>
  <c r="BH36" i="24"/>
  <c r="S37" i="24"/>
  <c r="T37" i="24"/>
  <c r="W37" i="24"/>
  <c r="X37" i="24"/>
  <c r="AA37" i="24"/>
  <c r="AB37" i="24"/>
  <c r="AE37" i="24"/>
  <c r="AF37" i="24"/>
  <c r="AI37" i="24"/>
  <c r="AJ37" i="24"/>
  <c r="AM37" i="24"/>
  <c r="AN37" i="24"/>
  <c r="AQ37" i="24"/>
  <c r="AR37" i="24"/>
  <c r="AU37" i="24"/>
  <c r="AV37" i="24"/>
  <c r="AY37" i="24"/>
  <c r="AZ37" i="24"/>
  <c r="BC37" i="24"/>
  <c r="BD37" i="24"/>
  <c r="BG37" i="24"/>
  <c r="BH37" i="24"/>
  <c r="S38" i="24"/>
  <c r="T38" i="24"/>
  <c r="W38" i="24"/>
  <c r="X38" i="24"/>
  <c r="AA38" i="24"/>
  <c r="AB38" i="24"/>
  <c r="AE38" i="24"/>
  <c r="AF38" i="24"/>
  <c r="AI38" i="24"/>
  <c r="AJ38" i="24"/>
  <c r="AM38" i="24"/>
  <c r="AN38" i="24"/>
  <c r="AQ38" i="24"/>
  <c r="AR38" i="24"/>
  <c r="AU38" i="24"/>
  <c r="AV38" i="24"/>
  <c r="AY38" i="24"/>
  <c r="AZ38" i="24"/>
  <c r="BC38" i="24"/>
  <c r="BD38" i="24"/>
  <c r="BG38" i="24"/>
  <c r="BH38" i="24"/>
  <c r="S39" i="24"/>
  <c r="T39" i="24"/>
  <c r="W39" i="24"/>
  <c r="X39" i="24"/>
  <c r="AA39" i="24"/>
  <c r="AB39" i="24"/>
  <c r="AE39" i="24"/>
  <c r="AF39" i="24"/>
  <c r="AI39" i="24"/>
  <c r="AJ39" i="24"/>
  <c r="AM39" i="24"/>
  <c r="AN39" i="24"/>
  <c r="AQ39" i="24"/>
  <c r="AR39" i="24"/>
  <c r="AU39" i="24"/>
  <c r="AV39" i="24"/>
  <c r="AY39" i="24"/>
  <c r="AZ39" i="24"/>
  <c r="BC39" i="24"/>
  <c r="BD39" i="24"/>
  <c r="BG39" i="24"/>
  <c r="BH39" i="24"/>
  <c r="BO39" i="24"/>
  <c r="S40" i="24"/>
  <c r="T40" i="24"/>
  <c r="W40" i="24"/>
  <c r="X40" i="24"/>
  <c r="AA40" i="24"/>
  <c r="BK40" i="24" s="1"/>
  <c r="AB40" i="24"/>
  <c r="AE40" i="24"/>
  <c r="AF40" i="24"/>
  <c r="AI40" i="24"/>
  <c r="AJ40" i="24"/>
  <c r="AM40" i="24"/>
  <c r="AN40" i="24"/>
  <c r="AQ40" i="24"/>
  <c r="AR40" i="24"/>
  <c r="AU40" i="24"/>
  <c r="AV40" i="24"/>
  <c r="AY40" i="24"/>
  <c r="AZ40" i="24"/>
  <c r="BC40" i="24"/>
  <c r="BD40" i="24"/>
  <c r="BG40" i="24"/>
  <c r="BH40" i="24"/>
  <c r="S41" i="24"/>
  <c r="T41" i="24"/>
  <c r="W41" i="24"/>
  <c r="X41" i="24"/>
  <c r="AA41" i="24"/>
  <c r="AB41" i="24"/>
  <c r="AE41" i="24"/>
  <c r="AF41" i="24"/>
  <c r="AI41" i="24"/>
  <c r="AJ41" i="24"/>
  <c r="AM41" i="24"/>
  <c r="AN41" i="24"/>
  <c r="AQ41" i="24"/>
  <c r="AR41" i="24"/>
  <c r="AU41" i="24"/>
  <c r="AV41" i="24"/>
  <c r="AY41" i="24"/>
  <c r="AZ41" i="24"/>
  <c r="BC41" i="24"/>
  <c r="BD41" i="24"/>
  <c r="BG41" i="24"/>
  <c r="BH41" i="24"/>
  <c r="S42" i="24"/>
  <c r="T42" i="24"/>
  <c r="W42" i="24"/>
  <c r="X42" i="24"/>
  <c r="AA42" i="24"/>
  <c r="AB42" i="24"/>
  <c r="AE42" i="24"/>
  <c r="AF42" i="24"/>
  <c r="AI42" i="24"/>
  <c r="AJ42" i="24"/>
  <c r="AM42" i="24"/>
  <c r="AN42" i="24"/>
  <c r="AQ42" i="24"/>
  <c r="AR42" i="24"/>
  <c r="AU42" i="24"/>
  <c r="AV42" i="24"/>
  <c r="AY42" i="24"/>
  <c r="AZ42" i="24"/>
  <c r="BC42" i="24"/>
  <c r="BD42" i="24"/>
  <c r="BG42" i="24"/>
  <c r="BH42" i="24"/>
  <c r="S43" i="24"/>
  <c r="T43" i="24"/>
  <c r="W43" i="24"/>
  <c r="X43" i="24"/>
  <c r="AA43" i="24"/>
  <c r="AB43" i="24"/>
  <c r="AE43" i="24"/>
  <c r="AF43" i="24"/>
  <c r="AI43" i="24"/>
  <c r="AJ43" i="24"/>
  <c r="AM43" i="24"/>
  <c r="AN43" i="24"/>
  <c r="AQ43" i="24"/>
  <c r="AR43" i="24"/>
  <c r="AU43" i="24"/>
  <c r="AV43" i="24"/>
  <c r="AY43" i="24"/>
  <c r="AZ43" i="24"/>
  <c r="BC43" i="24"/>
  <c r="BD43" i="24"/>
  <c r="BG43" i="24"/>
  <c r="BH43" i="24"/>
  <c r="S44" i="24"/>
  <c r="T44" i="24"/>
  <c r="W44" i="24"/>
  <c r="X44" i="24"/>
  <c r="AA44" i="24"/>
  <c r="AB44" i="24"/>
  <c r="AE44" i="24"/>
  <c r="AF44" i="24"/>
  <c r="AI44" i="24"/>
  <c r="AJ44" i="24"/>
  <c r="AM44" i="24"/>
  <c r="AN44" i="24"/>
  <c r="AQ44" i="24"/>
  <c r="AR44" i="24"/>
  <c r="AU44" i="24"/>
  <c r="AV44" i="24"/>
  <c r="AY44" i="24"/>
  <c r="AZ44" i="24"/>
  <c r="BC44" i="24"/>
  <c r="BD44" i="24"/>
  <c r="BG44" i="24"/>
  <c r="BH44" i="24"/>
  <c r="S45" i="24"/>
  <c r="T45" i="24"/>
  <c r="W45" i="24"/>
  <c r="X45" i="24"/>
  <c r="AA45" i="24"/>
  <c r="BK45" i="24" s="1"/>
  <c r="AB45" i="24"/>
  <c r="AE45" i="24"/>
  <c r="AF45" i="24"/>
  <c r="AI45" i="24"/>
  <c r="AJ45" i="24"/>
  <c r="AM45" i="24"/>
  <c r="AN45" i="24"/>
  <c r="AQ45" i="24"/>
  <c r="AR45" i="24"/>
  <c r="AU45" i="24"/>
  <c r="AV45" i="24"/>
  <c r="AY45" i="24"/>
  <c r="AZ45" i="24"/>
  <c r="BC45" i="24"/>
  <c r="BD45" i="24"/>
  <c r="BG45" i="24"/>
  <c r="BH45" i="24"/>
  <c r="S46" i="24"/>
  <c r="T46" i="24"/>
  <c r="W46" i="24"/>
  <c r="X46" i="24"/>
  <c r="AA46" i="24"/>
  <c r="AB46" i="24"/>
  <c r="AE46" i="24"/>
  <c r="AF46" i="24"/>
  <c r="AI46" i="24"/>
  <c r="AJ46" i="24"/>
  <c r="AM46" i="24"/>
  <c r="AN46" i="24"/>
  <c r="AQ46" i="24"/>
  <c r="AR46" i="24"/>
  <c r="AU46" i="24"/>
  <c r="AV46" i="24"/>
  <c r="AY46" i="24"/>
  <c r="AZ46" i="24"/>
  <c r="BC46" i="24"/>
  <c r="BD46" i="24"/>
  <c r="BG46" i="24"/>
  <c r="BH46" i="24"/>
  <c r="F47" i="24"/>
  <c r="I47" i="24"/>
  <c r="I49" i="24" s="1"/>
  <c r="S47" i="24"/>
  <c r="T47" i="24"/>
  <c r="W47" i="24"/>
  <c r="X47" i="24"/>
  <c r="AA47" i="24"/>
  <c r="AB47" i="24"/>
  <c r="AE47" i="24"/>
  <c r="AF47" i="24"/>
  <c r="AI47" i="24"/>
  <c r="AJ47" i="24"/>
  <c r="AM47" i="24"/>
  <c r="AN47" i="24"/>
  <c r="AQ47" i="24"/>
  <c r="AR47" i="24"/>
  <c r="AU47" i="24"/>
  <c r="AV47" i="24"/>
  <c r="AY47" i="24"/>
  <c r="AZ47" i="24"/>
  <c r="BC47" i="24"/>
  <c r="BD47" i="24"/>
  <c r="BG47" i="24"/>
  <c r="BH47" i="24"/>
  <c r="F48" i="24"/>
  <c r="I48" i="24"/>
  <c r="S48" i="24"/>
  <c r="T48" i="24"/>
  <c r="W48" i="24"/>
  <c r="X48" i="24"/>
  <c r="AA48" i="24"/>
  <c r="AB48" i="24"/>
  <c r="AE48" i="24"/>
  <c r="AF48" i="24"/>
  <c r="AI48" i="24"/>
  <c r="AJ48" i="24"/>
  <c r="AM48" i="24"/>
  <c r="AN48" i="24"/>
  <c r="AQ48" i="24"/>
  <c r="AR48" i="24"/>
  <c r="AU48" i="24"/>
  <c r="AV48" i="24"/>
  <c r="AY48" i="24"/>
  <c r="AZ48" i="24"/>
  <c r="BC48" i="24"/>
  <c r="BD48" i="24"/>
  <c r="BG48" i="24"/>
  <c r="BH48" i="24"/>
  <c r="BW48" i="24"/>
  <c r="F49" i="24"/>
  <c r="S49" i="24"/>
  <c r="T49" i="24"/>
  <c r="W49" i="24"/>
  <c r="X49" i="24"/>
  <c r="AA49" i="24"/>
  <c r="AB49" i="24"/>
  <c r="AE49" i="24"/>
  <c r="AF49" i="24"/>
  <c r="AI49" i="24"/>
  <c r="AJ49" i="24"/>
  <c r="AM49" i="24"/>
  <c r="AN49" i="24"/>
  <c r="AQ49" i="24"/>
  <c r="AR49" i="24"/>
  <c r="AU49" i="24"/>
  <c r="AV49" i="24"/>
  <c r="AY49" i="24"/>
  <c r="AZ49" i="24"/>
  <c r="BC49" i="24"/>
  <c r="BD49" i="24"/>
  <c r="BG49" i="24"/>
  <c r="BH49" i="24"/>
  <c r="F50" i="24"/>
  <c r="S50" i="24"/>
  <c r="T50" i="24"/>
  <c r="W50" i="24"/>
  <c r="X50" i="24"/>
  <c r="AA50" i="24"/>
  <c r="AB50" i="24"/>
  <c r="AE50" i="24"/>
  <c r="AF50" i="24"/>
  <c r="AI50" i="24"/>
  <c r="AJ50" i="24"/>
  <c r="AM50" i="24"/>
  <c r="AN50" i="24"/>
  <c r="AQ50" i="24"/>
  <c r="AR50" i="24"/>
  <c r="AU50" i="24"/>
  <c r="AV50" i="24"/>
  <c r="AY50" i="24"/>
  <c r="AZ50" i="24"/>
  <c r="BC50" i="24"/>
  <c r="BD50" i="24"/>
  <c r="BG50" i="24"/>
  <c r="BH50" i="24"/>
  <c r="F51" i="24"/>
  <c r="S51" i="24"/>
  <c r="T51" i="24"/>
  <c r="W51" i="24"/>
  <c r="X51" i="24"/>
  <c r="AA51" i="24"/>
  <c r="AB51" i="24"/>
  <c r="AE51" i="24"/>
  <c r="AF51" i="24"/>
  <c r="AI51" i="24"/>
  <c r="AJ51" i="24"/>
  <c r="AM51" i="24"/>
  <c r="AN51" i="24"/>
  <c r="AQ51" i="24"/>
  <c r="AR51" i="24"/>
  <c r="AU51" i="24"/>
  <c r="AV51" i="24"/>
  <c r="AY51" i="24"/>
  <c r="AZ51" i="24"/>
  <c r="BC51" i="24"/>
  <c r="BD51" i="24"/>
  <c r="BG51" i="24"/>
  <c r="BH51" i="24"/>
  <c r="F52" i="24"/>
  <c r="S52" i="24"/>
  <c r="BO52" i="24" s="1"/>
  <c r="T52" i="24"/>
  <c r="W52" i="24"/>
  <c r="X52" i="24"/>
  <c r="AA52" i="24"/>
  <c r="AB52" i="24"/>
  <c r="AE52" i="24"/>
  <c r="AF52" i="24"/>
  <c r="AI52" i="24"/>
  <c r="AJ52" i="24"/>
  <c r="AM52" i="24"/>
  <c r="AN52" i="24"/>
  <c r="AQ52" i="24"/>
  <c r="AR52" i="24"/>
  <c r="AU52" i="24"/>
  <c r="AV52" i="24"/>
  <c r="AY52" i="24"/>
  <c r="AZ52" i="24"/>
  <c r="BC52" i="24"/>
  <c r="BD52" i="24"/>
  <c r="BG52" i="24"/>
  <c r="BH52" i="24"/>
  <c r="S53" i="24"/>
  <c r="T53" i="24"/>
  <c r="W53" i="24"/>
  <c r="X53" i="24"/>
  <c r="AA53" i="24"/>
  <c r="AB53" i="24"/>
  <c r="AE53" i="24"/>
  <c r="AF53" i="24"/>
  <c r="AI53" i="24"/>
  <c r="AJ53" i="24"/>
  <c r="AM53" i="24"/>
  <c r="AN53" i="24"/>
  <c r="AQ53" i="24"/>
  <c r="AR53" i="24"/>
  <c r="AU53" i="24"/>
  <c r="AV53" i="24"/>
  <c r="AY53" i="24"/>
  <c r="AZ53" i="24"/>
  <c r="BC53" i="24"/>
  <c r="BD53" i="24"/>
  <c r="BG53" i="24"/>
  <c r="BH53" i="24"/>
  <c r="BK53" i="24"/>
  <c r="S54" i="24"/>
  <c r="T54" i="24"/>
  <c r="W54" i="24"/>
  <c r="X54" i="24"/>
  <c r="AA54" i="24"/>
  <c r="AB54" i="24"/>
  <c r="AE54" i="24"/>
  <c r="AF54" i="24"/>
  <c r="AI54" i="24"/>
  <c r="AJ54" i="24"/>
  <c r="AM54" i="24"/>
  <c r="AN54" i="24"/>
  <c r="AQ54" i="24"/>
  <c r="AR54" i="24"/>
  <c r="AU54" i="24"/>
  <c r="AV54" i="24"/>
  <c r="AY54" i="24"/>
  <c r="AZ54" i="24"/>
  <c r="BC54" i="24"/>
  <c r="BD54" i="24"/>
  <c r="BG54" i="24"/>
  <c r="BH54" i="24"/>
  <c r="S55" i="24"/>
  <c r="T55" i="24"/>
  <c r="W55" i="24"/>
  <c r="X55" i="24"/>
  <c r="AA55" i="24"/>
  <c r="AB55" i="24"/>
  <c r="AE55" i="24"/>
  <c r="AF55" i="24"/>
  <c r="AI55" i="24"/>
  <c r="AJ55" i="24"/>
  <c r="AM55" i="24"/>
  <c r="AN55" i="24"/>
  <c r="AQ55" i="24"/>
  <c r="AR55" i="24"/>
  <c r="AU55" i="24"/>
  <c r="AV55" i="24"/>
  <c r="AY55" i="24"/>
  <c r="AZ55" i="24"/>
  <c r="BC55" i="24"/>
  <c r="BD55" i="24"/>
  <c r="BG55" i="24"/>
  <c r="BH55" i="24"/>
  <c r="BO55" i="24"/>
  <c r="S56" i="24"/>
  <c r="BK56" i="24" s="1"/>
  <c r="T56" i="24"/>
  <c r="W56" i="24"/>
  <c r="X56" i="24"/>
  <c r="AA56" i="24"/>
  <c r="AB56" i="24"/>
  <c r="AE56" i="24"/>
  <c r="AF56" i="24"/>
  <c r="AI56" i="24"/>
  <c r="AJ56" i="24"/>
  <c r="AM56" i="24"/>
  <c r="AN56" i="24"/>
  <c r="AQ56" i="24"/>
  <c r="AR56" i="24"/>
  <c r="AU56" i="24"/>
  <c r="AV56" i="24"/>
  <c r="AY56" i="24"/>
  <c r="AZ56" i="24"/>
  <c r="BC56" i="24"/>
  <c r="BD56" i="24"/>
  <c r="BG56" i="24"/>
  <c r="BH56" i="24"/>
  <c r="S57" i="24"/>
  <c r="T57" i="24"/>
  <c r="W57" i="24"/>
  <c r="X57" i="24"/>
  <c r="AA57" i="24"/>
  <c r="AB57" i="24"/>
  <c r="AE57" i="24"/>
  <c r="AF57" i="24"/>
  <c r="AI57" i="24"/>
  <c r="AJ57" i="24"/>
  <c r="AM57" i="24"/>
  <c r="AN57" i="24"/>
  <c r="AQ57" i="24"/>
  <c r="AR57" i="24"/>
  <c r="AU57" i="24"/>
  <c r="AV57" i="24"/>
  <c r="AY57" i="24"/>
  <c r="AZ57" i="24"/>
  <c r="BC57" i="24"/>
  <c r="BD57" i="24"/>
  <c r="BG57" i="24"/>
  <c r="BH57" i="24"/>
  <c r="S58" i="24"/>
  <c r="T58" i="24"/>
  <c r="W58" i="24"/>
  <c r="X58" i="24"/>
  <c r="AA58" i="24"/>
  <c r="AB58" i="24"/>
  <c r="AE58" i="24"/>
  <c r="AF58" i="24"/>
  <c r="AI58" i="24"/>
  <c r="AJ58" i="24"/>
  <c r="AM58" i="24"/>
  <c r="AN58" i="24"/>
  <c r="AQ58" i="24"/>
  <c r="AR58" i="24"/>
  <c r="AU58" i="24"/>
  <c r="AV58" i="24"/>
  <c r="AY58" i="24"/>
  <c r="AZ58" i="24"/>
  <c r="BC58" i="24"/>
  <c r="BD58" i="24"/>
  <c r="BG58" i="24"/>
  <c r="BH58" i="24"/>
  <c r="S59" i="24"/>
  <c r="T59" i="24"/>
  <c r="W59" i="24"/>
  <c r="X59" i="24"/>
  <c r="AA59" i="24"/>
  <c r="AB59" i="24"/>
  <c r="AE59" i="24"/>
  <c r="AF59" i="24"/>
  <c r="AI59" i="24"/>
  <c r="AJ59" i="24"/>
  <c r="AM59" i="24"/>
  <c r="AN59" i="24"/>
  <c r="AQ59" i="24"/>
  <c r="AR59" i="24"/>
  <c r="AU59" i="24"/>
  <c r="AV59" i="24"/>
  <c r="AY59" i="24"/>
  <c r="AZ59" i="24"/>
  <c r="BC59" i="24"/>
  <c r="BD59" i="24"/>
  <c r="BG59" i="24"/>
  <c r="BH59" i="24"/>
  <c r="BS59" i="24"/>
  <c r="S60" i="24"/>
  <c r="T60" i="24"/>
  <c r="W60" i="24"/>
  <c r="X60" i="24"/>
  <c r="AA60" i="24"/>
  <c r="AB60" i="24"/>
  <c r="AE60" i="24"/>
  <c r="AF60" i="24"/>
  <c r="AI60" i="24"/>
  <c r="AJ60" i="24"/>
  <c r="AM60" i="24"/>
  <c r="AN60" i="24"/>
  <c r="AQ60" i="24"/>
  <c r="AR60" i="24"/>
  <c r="AU60" i="24"/>
  <c r="AV60" i="24"/>
  <c r="AY60" i="24"/>
  <c r="AZ60" i="24"/>
  <c r="BC60" i="24"/>
  <c r="BD60" i="24"/>
  <c r="BG60" i="24"/>
  <c r="BH60" i="24"/>
  <c r="S61" i="24"/>
  <c r="T61" i="24"/>
  <c r="W61" i="24"/>
  <c r="X61" i="24"/>
  <c r="AA61" i="24"/>
  <c r="AB61" i="24"/>
  <c r="AE61" i="24"/>
  <c r="AF61" i="24"/>
  <c r="AI61" i="24"/>
  <c r="AJ61" i="24"/>
  <c r="AM61" i="24"/>
  <c r="AN61" i="24"/>
  <c r="AQ61" i="24"/>
  <c r="AR61" i="24"/>
  <c r="AU61" i="24"/>
  <c r="AV61" i="24"/>
  <c r="AY61" i="24"/>
  <c r="AZ61" i="24"/>
  <c r="BC61" i="24"/>
  <c r="BD61" i="24"/>
  <c r="BG61" i="24"/>
  <c r="BH61" i="24"/>
  <c r="S62" i="24"/>
  <c r="BO62" i="24" s="1"/>
  <c r="T62" i="24"/>
  <c r="W62" i="24"/>
  <c r="X62" i="24"/>
  <c r="AA62" i="24"/>
  <c r="AB62" i="24"/>
  <c r="AE62" i="24"/>
  <c r="AF62" i="24"/>
  <c r="AI62" i="24"/>
  <c r="AJ62" i="24"/>
  <c r="AM62" i="24"/>
  <c r="AN62" i="24"/>
  <c r="AQ62" i="24"/>
  <c r="AR62" i="24"/>
  <c r="AU62" i="24"/>
  <c r="AV62" i="24"/>
  <c r="AY62" i="24"/>
  <c r="AZ62" i="24"/>
  <c r="BC62" i="24"/>
  <c r="BD62" i="24"/>
  <c r="BG62" i="24"/>
  <c r="BH62" i="24"/>
  <c r="S63" i="24"/>
  <c r="T63" i="24"/>
  <c r="W63" i="24"/>
  <c r="X63" i="24"/>
  <c r="AA63" i="24"/>
  <c r="AB63" i="24"/>
  <c r="AE63" i="24"/>
  <c r="AF63" i="24"/>
  <c r="AI63" i="24"/>
  <c r="AJ63" i="24"/>
  <c r="AM63" i="24"/>
  <c r="AN63" i="24"/>
  <c r="AQ63" i="24"/>
  <c r="AR63" i="24"/>
  <c r="AU63" i="24"/>
  <c r="AV63" i="24"/>
  <c r="AY63" i="24"/>
  <c r="AZ63" i="24"/>
  <c r="BC63" i="24"/>
  <c r="BD63" i="24"/>
  <c r="BG63" i="24"/>
  <c r="BH63" i="24"/>
  <c r="S64" i="24"/>
  <c r="T64" i="24"/>
  <c r="W64" i="24"/>
  <c r="X64" i="24"/>
  <c r="AA64" i="24"/>
  <c r="AB64" i="24"/>
  <c r="AE64" i="24"/>
  <c r="AF64" i="24"/>
  <c r="AI64" i="24"/>
  <c r="AJ64" i="24"/>
  <c r="AM64" i="24"/>
  <c r="AN64" i="24"/>
  <c r="AQ64" i="24"/>
  <c r="AR64" i="24"/>
  <c r="AU64" i="24"/>
  <c r="AV64" i="24"/>
  <c r="AY64" i="24"/>
  <c r="AZ64" i="24"/>
  <c r="BC64" i="24"/>
  <c r="BD64" i="24"/>
  <c r="BG64" i="24"/>
  <c r="BH64" i="24"/>
  <c r="S65" i="24"/>
  <c r="T65" i="24"/>
  <c r="W65" i="24"/>
  <c r="X65" i="24"/>
  <c r="AA65" i="24"/>
  <c r="AB65" i="24"/>
  <c r="AE65" i="24"/>
  <c r="AF65" i="24"/>
  <c r="AI65" i="24"/>
  <c r="AJ65" i="24"/>
  <c r="AM65" i="24"/>
  <c r="AN65" i="24"/>
  <c r="AQ65" i="24"/>
  <c r="AR65" i="24"/>
  <c r="AU65" i="24"/>
  <c r="AV65" i="24"/>
  <c r="AY65" i="24"/>
  <c r="AZ65" i="24"/>
  <c r="BC65" i="24"/>
  <c r="BD65" i="24"/>
  <c r="BG65" i="24"/>
  <c r="BH65" i="24"/>
  <c r="S66" i="24"/>
  <c r="T66" i="24"/>
  <c r="W66" i="24"/>
  <c r="X66" i="24"/>
  <c r="AA66" i="24"/>
  <c r="AB66" i="24"/>
  <c r="AE66" i="24"/>
  <c r="AF66" i="24"/>
  <c r="AI66" i="24"/>
  <c r="AJ66" i="24"/>
  <c r="AM66" i="24"/>
  <c r="AN66" i="24"/>
  <c r="AQ66" i="24"/>
  <c r="AR66" i="24"/>
  <c r="AU66" i="24"/>
  <c r="AV66" i="24"/>
  <c r="AY66" i="24"/>
  <c r="AZ66" i="24"/>
  <c r="BC66" i="24"/>
  <c r="BD66" i="24"/>
  <c r="BG66" i="24"/>
  <c r="BH66" i="24"/>
  <c r="S67" i="24"/>
  <c r="T67" i="24"/>
  <c r="W67" i="24"/>
  <c r="X67" i="24"/>
  <c r="AA67" i="24"/>
  <c r="AB67" i="24"/>
  <c r="AE67" i="24"/>
  <c r="AF67" i="24"/>
  <c r="AI67" i="24"/>
  <c r="AJ67" i="24"/>
  <c r="AM67" i="24"/>
  <c r="AN67" i="24"/>
  <c r="AQ67" i="24"/>
  <c r="AR67" i="24"/>
  <c r="AU67" i="24"/>
  <c r="AV67" i="24"/>
  <c r="AY67" i="24"/>
  <c r="AZ67" i="24"/>
  <c r="BC67" i="24"/>
  <c r="BD67" i="24"/>
  <c r="BG67" i="24"/>
  <c r="BH67" i="24"/>
  <c r="S68" i="24"/>
  <c r="T68" i="24"/>
  <c r="W68" i="24"/>
  <c r="X68" i="24"/>
  <c r="AA68" i="24"/>
  <c r="AB68" i="24"/>
  <c r="AE68" i="24"/>
  <c r="AF68" i="24"/>
  <c r="AI68" i="24"/>
  <c r="AJ68" i="24"/>
  <c r="AM68" i="24"/>
  <c r="AN68" i="24"/>
  <c r="AQ68" i="24"/>
  <c r="AR68" i="24"/>
  <c r="AU68" i="24"/>
  <c r="AV68" i="24"/>
  <c r="AY68" i="24"/>
  <c r="AZ68" i="24"/>
  <c r="BC68" i="24"/>
  <c r="BD68" i="24"/>
  <c r="BG68" i="24"/>
  <c r="BH68" i="24"/>
  <c r="BS68" i="24"/>
  <c r="S69" i="24"/>
  <c r="T69" i="24"/>
  <c r="W69" i="24"/>
  <c r="X69" i="24"/>
  <c r="AA69" i="24"/>
  <c r="AB69" i="24"/>
  <c r="AE69" i="24"/>
  <c r="AF69" i="24"/>
  <c r="AI69" i="24"/>
  <c r="AJ69" i="24"/>
  <c r="AM69" i="24"/>
  <c r="AN69" i="24"/>
  <c r="AQ69" i="24"/>
  <c r="AR69" i="24"/>
  <c r="AU69" i="24"/>
  <c r="AV69" i="24"/>
  <c r="AY69" i="24"/>
  <c r="AZ69" i="24"/>
  <c r="BC69" i="24"/>
  <c r="BD69" i="24"/>
  <c r="BG69" i="24"/>
  <c r="BH69" i="24"/>
  <c r="F70" i="24"/>
  <c r="I70" i="24"/>
  <c r="S70" i="24"/>
  <c r="T70" i="24"/>
  <c r="W70" i="24"/>
  <c r="X70" i="24"/>
  <c r="AA70" i="24"/>
  <c r="AB70" i="24"/>
  <c r="AE70" i="24"/>
  <c r="AF70" i="24"/>
  <c r="AI70" i="24"/>
  <c r="AJ70" i="24"/>
  <c r="AM70" i="24"/>
  <c r="AN70" i="24"/>
  <c r="AQ70" i="24"/>
  <c r="AR70" i="24"/>
  <c r="AU70" i="24"/>
  <c r="AV70" i="24"/>
  <c r="AY70" i="24"/>
  <c r="AZ70" i="24"/>
  <c r="BC70" i="24"/>
  <c r="BD70" i="24"/>
  <c r="BG70" i="24"/>
  <c r="BH70" i="24"/>
  <c r="F71" i="24"/>
  <c r="I71" i="24"/>
  <c r="S71" i="24"/>
  <c r="T71" i="24"/>
  <c r="W71" i="24"/>
  <c r="X71" i="24"/>
  <c r="AA71" i="24"/>
  <c r="AB71" i="24"/>
  <c r="AE71" i="24"/>
  <c r="BK71" i="24" s="1"/>
  <c r="AF71" i="24"/>
  <c r="AI71" i="24"/>
  <c r="AJ71" i="24"/>
  <c r="AM71" i="24"/>
  <c r="AN71" i="24"/>
  <c r="AQ71" i="24"/>
  <c r="AR71" i="24"/>
  <c r="AU71" i="24"/>
  <c r="AV71" i="24"/>
  <c r="AY71" i="24"/>
  <c r="AZ71" i="24"/>
  <c r="BC71" i="24"/>
  <c r="BD71" i="24"/>
  <c r="BG71" i="24"/>
  <c r="BH71" i="24"/>
  <c r="F72" i="24"/>
  <c r="S72" i="24"/>
  <c r="T72" i="24"/>
  <c r="W72" i="24"/>
  <c r="X72" i="24"/>
  <c r="AA72" i="24"/>
  <c r="AB72" i="24"/>
  <c r="AE72" i="24"/>
  <c r="AF72" i="24"/>
  <c r="AI72" i="24"/>
  <c r="AJ72" i="24"/>
  <c r="AM72" i="24"/>
  <c r="AN72" i="24"/>
  <c r="AQ72" i="24"/>
  <c r="AR72" i="24"/>
  <c r="AU72" i="24"/>
  <c r="AV72" i="24"/>
  <c r="AY72" i="24"/>
  <c r="AZ72" i="24"/>
  <c r="BC72" i="24"/>
  <c r="BD72" i="24"/>
  <c r="BG72" i="24"/>
  <c r="BH72" i="24"/>
  <c r="BK72" i="24"/>
  <c r="F73" i="24"/>
  <c r="S73" i="24"/>
  <c r="T73" i="24"/>
  <c r="W73" i="24"/>
  <c r="X73" i="24"/>
  <c r="AA73" i="24"/>
  <c r="AB73" i="24"/>
  <c r="AE73" i="24"/>
  <c r="BS73" i="24" s="1"/>
  <c r="AF73" i="24"/>
  <c r="AI73" i="24"/>
  <c r="AJ73" i="24"/>
  <c r="AM73" i="24"/>
  <c r="AN73" i="24"/>
  <c r="AQ73" i="24"/>
  <c r="AR73" i="24"/>
  <c r="AU73" i="24"/>
  <c r="AV73" i="24"/>
  <c r="AY73" i="24"/>
  <c r="AZ73" i="24"/>
  <c r="BC73" i="24"/>
  <c r="BD73" i="24"/>
  <c r="BG73" i="24"/>
  <c r="BH73" i="24"/>
  <c r="F74" i="24"/>
  <c r="S74" i="24"/>
  <c r="T74" i="24"/>
  <c r="W74" i="24"/>
  <c r="X74" i="24"/>
  <c r="AA74" i="24"/>
  <c r="AB74" i="24"/>
  <c r="AE74" i="24"/>
  <c r="AF74" i="24"/>
  <c r="AI74" i="24"/>
  <c r="AJ74" i="24"/>
  <c r="AM74" i="24"/>
  <c r="AN74" i="24"/>
  <c r="AQ74" i="24"/>
  <c r="AR74" i="24"/>
  <c r="AU74" i="24"/>
  <c r="AV74" i="24"/>
  <c r="AY74" i="24"/>
  <c r="AZ74" i="24"/>
  <c r="BC74" i="24"/>
  <c r="BD74" i="24"/>
  <c r="BG74" i="24"/>
  <c r="BH74" i="24"/>
  <c r="F75" i="24"/>
  <c r="S75" i="24"/>
  <c r="BK75" i="24" s="1"/>
  <c r="T75" i="24"/>
  <c r="W75" i="24"/>
  <c r="BS75" i="24" s="1"/>
  <c r="X75" i="24"/>
  <c r="AA75" i="24"/>
  <c r="AB75" i="24"/>
  <c r="AE75" i="24"/>
  <c r="AF75" i="24"/>
  <c r="AI75" i="24"/>
  <c r="AJ75" i="24"/>
  <c r="AM75" i="24"/>
  <c r="AN75" i="24"/>
  <c r="AQ75" i="24"/>
  <c r="AR75" i="24"/>
  <c r="AU75" i="24"/>
  <c r="AV75" i="24"/>
  <c r="AY75" i="24"/>
  <c r="AZ75" i="24"/>
  <c r="BC75" i="24"/>
  <c r="BD75" i="24"/>
  <c r="BG75" i="24"/>
  <c r="BH75" i="24"/>
  <c r="S76" i="24"/>
  <c r="T76" i="24"/>
  <c r="W76" i="24"/>
  <c r="X76" i="24"/>
  <c r="AA76" i="24"/>
  <c r="AB76" i="24"/>
  <c r="AE76" i="24"/>
  <c r="AF76" i="24"/>
  <c r="AI76" i="24"/>
  <c r="AJ76" i="24"/>
  <c r="AM76" i="24"/>
  <c r="AN76" i="24"/>
  <c r="AQ76" i="24"/>
  <c r="AR76" i="24"/>
  <c r="AU76" i="24"/>
  <c r="AV76" i="24"/>
  <c r="AY76" i="24"/>
  <c r="AZ76" i="24"/>
  <c r="BC76" i="24"/>
  <c r="BD76" i="24"/>
  <c r="BG76" i="24"/>
  <c r="BH76" i="24"/>
  <c r="S77" i="24"/>
  <c r="BO77" i="24" s="1"/>
  <c r="T77" i="24"/>
  <c r="W77" i="24"/>
  <c r="X77" i="24"/>
  <c r="AA77" i="24"/>
  <c r="AB77" i="24"/>
  <c r="AE77" i="24"/>
  <c r="AF77" i="24"/>
  <c r="AI77" i="24"/>
  <c r="AJ77" i="24"/>
  <c r="AM77" i="24"/>
  <c r="AN77" i="24"/>
  <c r="AQ77" i="24"/>
  <c r="AR77" i="24"/>
  <c r="AU77" i="24"/>
  <c r="AV77" i="24"/>
  <c r="AY77" i="24"/>
  <c r="AZ77" i="24"/>
  <c r="BC77" i="24"/>
  <c r="BD77" i="24"/>
  <c r="BG77" i="24"/>
  <c r="BH77" i="24"/>
  <c r="S78" i="24"/>
  <c r="T78" i="24"/>
  <c r="W78" i="24"/>
  <c r="X78" i="24"/>
  <c r="AA78" i="24"/>
  <c r="AB78" i="24"/>
  <c r="AE78" i="24"/>
  <c r="AF78" i="24"/>
  <c r="AI78" i="24"/>
  <c r="AJ78" i="24"/>
  <c r="AM78" i="24"/>
  <c r="AN78" i="24"/>
  <c r="AQ78" i="24"/>
  <c r="AR78" i="24"/>
  <c r="AU78" i="24"/>
  <c r="AV78" i="24"/>
  <c r="AY78" i="24"/>
  <c r="AZ78" i="24"/>
  <c r="BC78" i="24"/>
  <c r="BD78" i="24"/>
  <c r="BG78" i="24"/>
  <c r="BH78" i="24"/>
  <c r="BS78" i="24"/>
  <c r="S79" i="24"/>
  <c r="T79" i="24"/>
  <c r="W79" i="24"/>
  <c r="X79" i="24"/>
  <c r="AA79" i="24"/>
  <c r="AB79" i="24"/>
  <c r="AE79" i="24"/>
  <c r="AF79" i="24"/>
  <c r="AI79" i="24"/>
  <c r="AJ79" i="24"/>
  <c r="AM79" i="24"/>
  <c r="AN79" i="24"/>
  <c r="AQ79" i="24"/>
  <c r="AR79" i="24"/>
  <c r="AU79" i="24"/>
  <c r="AV79" i="24"/>
  <c r="AY79" i="24"/>
  <c r="AZ79" i="24"/>
  <c r="BC79" i="24"/>
  <c r="BD79" i="24"/>
  <c r="BG79" i="24"/>
  <c r="BH79" i="24"/>
  <c r="S80" i="24"/>
  <c r="T80" i="24"/>
  <c r="W80" i="24"/>
  <c r="X80" i="24"/>
  <c r="AA80" i="24"/>
  <c r="AB80" i="24"/>
  <c r="AE80" i="24"/>
  <c r="AF80" i="24"/>
  <c r="AI80" i="24"/>
  <c r="AJ80" i="24"/>
  <c r="AM80" i="24"/>
  <c r="AN80" i="24"/>
  <c r="AQ80" i="24"/>
  <c r="AR80" i="24"/>
  <c r="AU80" i="24"/>
  <c r="AV80" i="24"/>
  <c r="AY80" i="24"/>
  <c r="AZ80" i="24"/>
  <c r="BC80" i="24"/>
  <c r="BD80" i="24"/>
  <c r="BG80" i="24"/>
  <c r="BH80" i="24"/>
  <c r="S81" i="24"/>
  <c r="BO81" i="24" s="1"/>
  <c r="T81" i="24"/>
  <c r="W81" i="24"/>
  <c r="X81" i="24"/>
  <c r="AA81" i="24"/>
  <c r="AB81" i="24"/>
  <c r="AE81" i="24"/>
  <c r="AF81" i="24"/>
  <c r="AI81" i="24"/>
  <c r="AJ81" i="24"/>
  <c r="AM81" i="24"/>
  <c r="AN81" i="24"/>
  <c r="AQ81" i="24"/>
  <c r="AR81" i="24"/>
  <c r="AU81" i="24"/>
  <c r="AV81" i="24"/>
  <c r="AY81" i="24"/>
  <c r="AZ81" i="24"/>
  <c r="BC81" i="24"/>
  <c r="BD81" i="24"/>
  <c r="BG81" i="24"/>
  <c r="BH81" i="24"/>
  <c r="S82" i="24"/>
  <c r="T82" i="24"/>
  <c r="W82" i="24"/>
  <c r="X82" i="24"/>
  <c r="AA82" i="24"/>
  <c r="AB82" i="24"/>
  <c r="AE82" i="24"/>
  <c r="AF82" i="24"/>
  <c r="AI82" i="24"/>
  <c r="AJ82" i="24"/>
  <c r="AM82" i="24"/>
  <c r="AN82" i="24"/>
  <c r="AQ82" i="24"/>
  <c r="AR82" i="24"/>
  <c r="AU82" i="24"/>
  <c r="AV82" i="24"/>
  <c r="AY82" i="24"/>
  <c r="AZ82" i="24"/>
  <c r="BC82" i="24"/>
  <c r="BD82" i="24"/>
  <c r="BG82" i="24"/>
  <c r="BH82" i="24"/>
  <c r="S83" i="24"/>
  <c r="T83" i="24"/>
  <c r="W83" i="24"/>
  <c r="X83" i="24"/>
  <c r="AA83" i="24"/>
  <c r="AB83" i="24"/>
  <c r="AE83" i="24"/>
  <c r="BS83" i="24" s="1"/>
  <c r="AF83" i="24"/>
  <c r="AI83" i="24"/>
  <c r="AJ83" i="24"/>
  <c r="AM83" i="24"/>
  <c r="AN83" i="24"/>
  <c r="AQ83" i="24"/>
  <c r="AR83" i="24"/>
  <c r="AU83" i="24"/>
  <c r="AV83" i="24"/>
  <c r="AY83" i="24"/>
  <c r="AZ83" i="24"/>
  <c r="BC83" i="24"/>
  <c r="BD83" i="24"/>
  <c r="BG83" i="24"/>
  <c r="BH83" i="24"/>
  <c r="C5" i="23"/>
  <c r="D5" i="23" s="1"/>
  <c r="BO78" i="24" l="1"/>
  <c r="BK60" i="24"/>
  <c r="BK26" i="24"/>
  <c r="BO31" i="24"/>
  <c r="BK30" i="24"/>
  <c r="BS25" i="24"/>
  <c r="BO26" i="24"/>
  <c r="BS66" i="24"/>
  <c r="BK66" i="24"/>
  <c r="BK59" i="24"/>
  <c r="BS50" i="24"/>
  <c r="BO24" i="24"/>
  <c r="BS82" i="24"/>
  <c r="BO69" i="24"/>
  <c r="BO48" i="24"/>
  <c r="BK38" i="24"/>
  <c r="BH13" i="24"/>
  <c r="BH15" i="24" s="1"/>
  <c r="H42" i="24" s="1"/>
  <c r="I42" i="24" s="1"/>
  <c r="O42" i="24" s="1"/>
  <c r="I72" i="24"/>
  <c r="BK67" i="24"/>
  <c r="BS74" i="24"/>
  <c r="BS72" i="24"/>
  <c r="BS80" i="24"/>
  <c r="BK76" i="24"/>
  <c r="BO75" i="24"/>
  <c r="BO42" i="24"/>
  <c r="BK34" i="24"/>
  <c r="BO25" i="24"/>
  <c r="BT1003" i="25"/>
  <c r="BP1001" i="25"/>
  <c r="BT999" i="25"/>
  <c r="BL985" i="25"/>
  <c r="BP528" i="25"/>
  <c r="BL518" i="25"/>
  <c r="BT435" i="25"/>
  <c r="BP423" i="25"/>
  <c r="BL245" i="25"/>
  <c r="BL698" i="25"/>
  <c r="BP698" i="25"/>
  <c r="BL680" i="25"/>
  <c r="BL659" i="25"/>
  <c r="BP46" i="25"/>
  <c r="BL32" i="25"/>
  <c r="BT903" i="25"/>
  <c r="BT841" i="25"/>
  <c r="BP812" i="25"/>
  <c r="BL789" i="25"/>
  <c r="BL742" i="25"/>
  <c r="BT1172" i="25"/>
  <c r="BT361" i="25"/>
  <c r="BP359" i="25"/>
  <c r="BT333" i="25"/>
  <c r="BP319" i="25"/>
  <c r="BP295" i="25"/>
  <c r="BP1088" i="25"/>
  <c r="BL1046" i="25"/>
  <c r="BT1442" i="25"/>
  <c r="BL1428" i="25"/>
  <c r="BP1359" i="25"/>
  <c r="BL1349" i="25"/>
  <c r="BT1311" i="25"/>
  <c r="BL1306" i="25"/>
  <c r="BL1297" i="25"/>
  <c r="BL1268" i="25"/>
  <c r="BL1244" i="25"/>
  <c r="BL1208" i="25"/>
  <c r="BL1180" i="25"/>
  <c r="BP1158" i="25"/>
  <c r="BP1020" i="25"/>
  <c r="BP1347" i="25"/>
  <c r="BP1084" i="25"/>
  <c r="BP1060" i="25"/>
  <c r="BL1021" i="25"/>
  <c r="BL981" i="25"/>
  <c r="BT926" i="25"/>
  <c r="BP414" i="25"/>
  <c r="BP363" i="25"/>
  <c r="BH14" i="25"/>
  <c r="BH16" i="25" s="1"/>
  <c r="BH17" i="25" s="1"/>
  <c r="BP1038" i="25"/>
  <c r="BL1345" i="25"/>
  <c r="BL1331" i="25"/>
  <c r="BP1034" i="25"/>
  <c r="BL727" i="25"/>
  <c r="BP691" i="25"/>
  <c r="BP588" i="25"/>
  <c r="BL408" i="25"/>
  <c r="BT408" i="25"/>
  <c r="BL406" i="25"/>
  <c r="BL1537" i="25"/>
  <c r="BP1517" i="25"/>
  <c r="BT1501" i="25"/>
  <c r="BT1417" i="25"/>
  <c r="BT1198" i="25"/>
  <c r="BT1194" i="25"/>
  <c r="BL1001" i="25"/>
  <c r="BL999" i="25"/>
  <c r="BL786" i="25"/>
  <c r="BT766" i="25"/>
  <c r="BL643" i="25"/>
  <c r="BL633" i="25"/>
  <c r="BT351" i="25"/>
  <c r="BP324" i="25"/>
  <c r="BT291" i="25"/>
  <c r="BT287" i="25"/>
  <c r="BP267" i="25"/>
  <c r="BP260" i="25"/>
  <c r="BL258" i="25"/>
  <c r="BP149" i="25"/>
  <c r="BL979" i="25"/>
  <c r="BL956" i="25"/>
  <c r="BL952" i="25"/>
  <c r="BP852" i="25"/>
  <c r="BT727" i="25"/>
  <c r="BP681" i="25"/>
  <c r="BL597" i="25"/>
  <c r="BL542" i="25"/>
  <c r="BP497" i="25"/>
  <c r="BP405" i="25"/>
  <c r="BP229" i="25"/>
  <c r="BL214" i="25"/>
  <c r="BL209" i="25"/>
  <c r="BT1524" i="25"/>
  <c r="BP1519" i="25"/>
  <c r="BT1515" i="25"/>
  <c r="BP1458" i="25"/>
  <c r="BP1305" i="25"/>
  <c r="BL1277" i="25"/>
  <c r="BP1248" i="25"/>
  <c r="BT1009" i="25"/>
  <c r="BL982" i="25"/>
  <c r="BP748" i="25"/>
  <c r="BP339" i="25"/>
  <c r="BL306" i="25"/>
  <c r="BT306" i="25"/>
  <c r="BL270" i="25"/>
  <c r="BT270" i="25"/>
  <c r="BL188" i="25"/>
  <c r="BL178" i="25"/>
  <c r="BL136" i="25"/>
  <c r="BL97" i="25"/>
  <c r="BL92" i="25"/>
  <c r="BL56" i="25"/>
  <c r="BL1005" i="25"/>
  <c r="BL974" i="25"/>
  <c r="BL946" i="25"/>
  <c r="BL932" i="25"/>
  <c r="BT883" i="25"/>
  <c r="BT581" i="25"/>
  <c r="BL572" i="25"/>
  <c r="BP562" i="25"/>
  <c r="BL204" i="25"/>
  <c r="BT189" i="25"/>
  <c r="BL169" i="25"/>
  <c r="BL165" i="25"/>
  <c r="BP151" i="25"/>
  <c r="BL149" i="25"/>
  <c r="BT147" i="25"/>
  <c r="BL143" i="25"/>
  <c r="BP122" i="25"/>
  <c r="BT103" i="25"/>
  <c r="BP89" i="25"/>
  <c r="BP72" i="25"/>
  <c r="BT1438" i="25"/>
  <c r="BP1448" i="25"/>
  <c r="BL1031" i="25"/>
  <c r="BT979" i="25"/>
  <c r="BT977" i="25"/>
  <c r="BP953" i="25"/>
  <c r="BT941" i="25"/>
  <c r="BT936" i="25"/>
  <c r="BT871" i="25"/>
  <c r="BP866" i="25"/>
  <c r="BP842" i="25"/>
  <c r="BP703" i="25"/>
  <c r="BL582" i="25"/>
  <c r="BP488" i="25"/>
  <c r="BL375" i="25"/>
  <c r="BL365" i="25"/>
  <c r="BT1333" i="25"/>
  <c r="BT1526" i="25"/>
  <c r="BT1521" i="25"/>
  <c r="BT1444" i="25"/>
  <c r="BT1298" i="25"/>
  <c r="BT1290" i="25"/>
  <c r="BP1261" i="25"/>
  <c r="BT1240" i="25"/>
  <c r="BL1230" i="25"/>
  <c r="BT1220" i="25"/>
  <c r="BT1196" i="25"/>
  <c r="BP1192" i="25"/>
  <c r="BL1109" i="25"/>
  <c r="BL1104" i="25"/>
  <c r="BL1066" i="25"/>
  <c r="BL922" i="25"/>
  <c r="BL905" i="25"/>
  <c r="BL763" i="25"/>
  <c r="BP616" i="25"/>
  <c r="BT614" i="25"/>
  <c r="BT612" i="25"/>
  <c r="BL1326" i="25"/>
  <c r="BL1163" i="25"/>
  <c r="BP1029" i="25"/>
  <c r="BL948" i="25"/>
  <c r="BP901" i="25"/>
  <c r="BL879" i="25"/>
  <c r="BL843" i="25"/>
  <c r="BL671" i="25"/>
  <c r="BP503" i="25"/>
  <c r="BT496" i="25"/>
  <c r="BL407" i="25"/>
  <c r="BT381" i="25"/>
  <c r="BL361" i="25"/>
  <c r="BL1448" i="25"/>
  <c r="BL1513" i="25"/>
  <c r="BP1503" i="25"/>
  <c r="BP1377" i="25"/>
  <c r="BP1138" i="25"/>
  <c r="BT1110" i="25"/>
  <c r="BT1090" i="25"/>
  <c r="BT1086" i="25"/>
  <c r="BT1053" i="25"/>
  <c r="BT834" i="25"/>
  <c r="BL759" i="25"/>
  <c r="BL749" i="25"/>
  <c r="BL740" i="25"/>
  <c r="BT657" i="25"/>
  <c r="BL627" i="25"/>
  <c r="BL311" i="25"/>
  <c r="BL268" i="25"/>
  <c r="BP1472" i="25"/>
  <c r="BP1149" i="25"/>
  <c r="BT1144" i="25"/>
  <c r="BP1105" i="25"/>
  <c r="BP1100" i="25"/>
  <c r="BT1095" i="25"/>
  <c r="BT880" i="25"/>
  <c r="BT851" i="25"/>
  <c r="BP837" i="25"/>
  <c r="BP784" i="25"/>
  <c r="BP586" i="25"/>
  <c r="BP563" i="25"/>
  <c r="BP540" i="25"/>
  <c r="BT524" i="25"/>
  <c r="BL504" i="25"/>
  <c r="BT430" i="25"/>
  <c r="BT426" i="25"/>
  <c r="BP389" i="25"/>
  <c r="BP384" i="25"/>
  <c r="BP354" i="25"/>
  <c r="BP270" i="25"/>
  <c r="BP269" i="25"/>
  <c r="BP222" i="25"/>
  <c r="BL203" i="25"/>
  <c r="BP156" i="25"/>
  <c r="BL127" i="25"/>
  <c r="BT98" i="25"/>
  <c r="BP50" i="25"/>
  <c r="BL1333" i="25"/>
  <c r="BP1309" i="25"/>
  <c r="BL1249" i="25"/>
  <c r="BL1219" i="25"/>
  <c r="BL1214" i="25"/>
  <c r="BP1182" i="25"/>
  <c r="BT1136" i="25"/>
  <c r="BL1133" i="25"/>
  <c r="BL1129" i="25"/>
  <c r="BL1118" i="25"/>
  <c r="BT1116" i="25"/>
  <c r="BT1043" i="25"/>
  <c r="BL1009" i="25"/>
  <c r="BL972" i="25"/>
  <c r="BT969" i="25"/>
  <c r="BL953" i="25"/>
  <c r="BP942" i="25"/>
  <c r="BP917" i="25"/>
  <c r="BL916" i="25"/>
  <c r="BL898" i="25"/>
  <c r="BP884" i="25"/>
  <c r="BP872" i="25"/>
  <c r="BP826" i="25"/>
  <c r="BT817" i="25"/>
  <c r="BL788" i="25"/>
  <c r="BT717" i="25"/>
  <c r="BL710" i="25"/>
  <c r="BP500" i="25"/>
  <c r="BT476" i="25"/>
  <c r="BL440" i="25"/>
  <c r="BP380" i="25"/>
  <c r="BT379" i="25"/>
  <c r="BP376" i="25"/>
  <c r="BL373" i="25"/>
  <c r="BL345" i="25"/>
  <c r="BL337" i="25"/>
  <c r="BL304" i="25"/>
  <c r="BP304" i="25"/>
  <c r="BL246" i="25"/>
  <c r="BP194" i="25"/>
  <c r="BP191" i="25"/>
  <c r="BP113" i="25"/>
  <c r="BP107" i="25"/>
  <c r="BL83" i="25"/>
  <c r="BL76" i="25"/>
  <c r="BP74" i="25"/>
  <c r="BP31" i="25"/>
  <c r="BT1297" i="25"/>
  <c r="BP1296" i="25"/>
  <c r="BL1233" i="25"/>
  <c r="BL1223" i="25"/>
  <c r="BT1167" i="25"/>
  <c r="BP1157" i="25"/>
  <c r="BT1152" i="25"/>
  <c r="BL1108" i="25"/>
  <c r="BT1105" i="25"/>
  <c r="BT1101" i="25"/>
  <c r="BL1093" i="25"/>
  <c r="BL1081" i="25"/>
  <c r="BL1075" i="25"/>
  <c r="BP1030" i="25"/>
  <c r="BP989" i="25"/>
  <c r="BL902" i="25"/>
  <c r="BL883" i="25"/>
  <c r="BP847" i="25"/>
  <c r="BP772" i="25"/>
  <c r="BP768" i="25"/>
  <c r="BL753" i="25"/>
  <c r="BL729" i="25"/>
  <c r="BL661" i="25"/>
  <c r="BT645" i="25"/>
  <c r="BL615" i="25"/>
  <c r="BP615" i="25"/>
  <c r="BP555" i="25"/>
  <c r="BT514" i="25"/>
  <c r="BP307" i="25"/>
  <c r="BT238" i="25"/>
  <c r="BT174" i="25"/>
  <c r="BT157" i="25"/>
  <c r="BP155" i="25"/>
  <c r="BP1477" i="25"/>
  <c r="BP1522" i="25"/>
  <c r="BL1325" i="25"/>
  <c r="BL1449" i="25"/>
  <c r="BP1445" i="25"/>
  <c r="BL1438" i="25"/>
  <c r="BP1435" i="25"/>
  <c r="BP1407" i="25"/>
  <c r="BL1387" i="25"/>
  <c r="BT1287" i="25"/>
  <c r="BL1286" i="25"/>
  <c r="BP1258" i="25"/>
  <c r="BL1257" i="25"/>
  <c r="BT1162" i="25"/>
  <c r="BL1138" i="25"/>
  <c r="BT1113" i="25"/>
  <c r="BT1089" i="25"/>
  <c r="BL1032" i="25"/>
  <c r="BL959" i="25"/>
  <c r="BL915" i="25"/>
  <c r="BP908" i="25"/>
  <c r="BL897" i="25"/>
  <c r="BT876" i="25"/>
  <c r="BL873" i="25"/>
  <c r="BL853" i="25"/>
  <c r="BT816" i="25"/>
  <c r="BP787" i="25"/>
  <c r="BL724" i="25"/>
  <c r="BT715" i="25"/>
  <c r="BT710" i="25"/>
  <c r="BL625" i="25"/>
  <c r="BL559" i="25"/>
  <c r="BP485" i="25"/>
  <c r="BP480" i="25"/>
  <c r="BL444" i="25"/>
  <c r="BT436" i="25"/>
  <c r="BT373" i="25"/>
  <c r="BT345" i="25"/>
  <c r="BL301" i="25"/>
  <c r="BP288" i="25"/>
  <c r="BT264" i="25"/>
  <c r="BL216" i="25"/>
  <c r="BT200" i="25"/>
  <c r="BL121" i="25"/>
  <c r="BP116" i="25"/>
  <c r="BL85" i="25"/>
  <c r="BL82" i="25"/>
  <c r="BT1302" i="25"/>
  <c r="BP1238" i="25"/>
  <c r="BP1228" i="25"/>
  <c r="BL1194" i="25"/>
  <c r="BT1146" i="25"/>
  <c r="BL1105" i="25"/>
  <c r="BT1093" i="25"/>
  <c r="BL1076" i="25"/>
  <c r="BL1071" i="25"/>
  <c r="BT1070" i="25"/>
  <c r="BL1036" i="25"/>
  <c r="BP1028" i="25"/>
  <c r="BL1027" i="25"/>
  <c r="BL993" i="25"/>
  <c r="BP905" i="25"/>
  <c r="BL839" i="25"/>
  <c r="BP835" i="25"/>
  <c r="BT806" i="25"/>
  <c r="BL802" i="25"/>
  <c r="BT802" i="25"/>
  <c r="BT801" i="25"/>
  <c r="BL795" i="25"/>
  <c r="BP791" i="25"/>
  <c r="BP783" i="25"/>
  <c r="BP782" i="25"/>
  <c r="BP758" i="25"/>
  <c r="BT730" i="25"/>
  <c r="BT696" i="25"/>
  <c r="BT687" i="25"/>
  <c r="BP651" i="25"/>
  <c r="BT649" i="25"/>
  <c r="BL536" i="25"/>
  <c r="BL527" i="25"/>
  <c r="BL507" i="25"/>
  <c r="BT489" i="25"/>
  <c r="BL434" i="25"/>
  <c r="BT402" i="25"/>
  <c r="BL401" i="25"/>
  <c r="BP397" i="25"/>
  <c r="BT392" i="25"/>
  <c r="BL387" i="25"/>
  <c r="BL386" i="25"/>
  <c r="BP310" i="25"/>
  <c r="BL308" i="25"/>
  <c r="BL260" i="25"/>
  <c r="BP225" i="25"/>
  <c r="BL201" i="25"/>
  <c r="BP179" i="25"/>
  <c r="BT141" i="25"/>
  <c r="BL135" i="25"/>
  <c r="BT92" i="25"/>
  <c r="BP63" i="25"/>
  <c r="BL52" i="25"/>
  <c r="BT1527" i="25"/>
  <c r="BL1507" i="25"/>
  <c r="BP1532" i="25"/>
  <c r="BT1504" i="25"/>
  <c r="BL1469" i="25"/>
  <c r="BT1377" i="25"/>
  <c r="BL1357" i="25"/>
  <c r="BL1314" i="25"/>
  <c r="BP1295" i="25"/>
  <c r="BL1267" i="25"/>
  <c r="BL1454" i="25"/>
  <c r="BL1440" i="25"/>
  <c r="BP1405" i="25"/>
  <c r="BL1379" i="25"/>
  <c r="BL1309" i="25"/>
  <c r="BL1212" i="25"/>
  <c r="BP1175" i="25"/>
  <c r="BP1162" i="25"/>
  <c r="BP1127" i="25"/>
  <c r="BP1122" i="25"/>
  <c r="BT1114" i="25"/>
  <c r="BP1055" i="25"/>
  <c r="BT1046" i="25"/>
  <c r="BP1045" i="25"/>
  <c r="BL1040" i="25"/>
  <c r="BL970" i="25"/>
  <c r="BL958" i="25"/>
  <c r="BL933" i="25"/>
  <c r="BL919" i="25"/>
  <c r="BL914" i="25"/>
  <c r="BP892" i="25"/>
  <c r="BL889" i="25"/>
  <c r="BT887" i="25"/>
  <c r="BP885" i="25"/>
  <c r="BP878" i="25"/>
  <c r="BP867" i="25"/>
  <c r="BL857" i="25"/>
  <c r="BL829" i="25"/>
  <c r="BL819" i="25"/>
  <c r="BL679" i="25"/>
  <c r="BP659" i="25"/>
  <c r="BT601" i="25"/>
  <c r="BL593" i="25"/>
  <c r="BP498" i="25"/>
  <c r="BL469" i="25"/>
  <c r="BT468" i="25"/>
  <c r="BL438" i="25"/>
  <c r="BP418" i="25"/>
  <c r="BL343" i="25"/>
  <c r="BP321" i="25"/>
  <c r="BL305" i="25"/>
  <c r="BT302" i="25"/>
  <c r="BL291" i="25"/>
  <c r="BT256" i="25"/>
  <c r="BT216" i="25"/>
  <c r="BP197" i="25"/>
  <c r="BP192" i="25"/>
  <c r="BL167" i="25"/>
  <c r="BT121" i="25"/>
  <c r="BP106" i="25"/>
  <c r="BP105" i="25"/>
  <c r="BL23" i="25"/>
  <c r="BK23" i="25" s="1"/>
  <c r="BT1476" i="25"/>
  <c r="BL1490" i="25"/>
  <c r="BL1473" i="25"/>
  <c r="BL1444" i="25"/>
  <c r="BT1426" i="25"/>
  <c r="BL1242" i="25"/>
  <c r="BP1528" i="25"/>
  <c r="BP1375" i="25"/>
  <c r="BL1361" i="25"/>
  <c r="BT1357" i="25"/>
  <c r="BT1330" i="25"/>
  <c r="BL1323" i="25"/>
  <c r="BP1275" i="25"/>
  <c r="BL1236" i="25"/>
  <c r="BP1231" i="25"/>
  <c r="BT1224" i="25"/>
  <c r="BP1198" i="25"/>
  <c r="BT1151" i="25"/>
  <c r="BL1150" i="25"/>
  <c r="BP1142" i="25"/>
  <c r="BT1036" i="25"/>
  <c r="BL1026" i="25"/>
  <c r="BL997" i="25"/>
  <c r="BL949" i="25"/>
  <c r="BP938" i="25"/>
  <c r="BL882" i="25"/>
  <c r="BP811" i="25"/>
  <c r="BT810" i="25"/>
  <c r="BL794" i="25"/>
  <c r="BP757" i="25"/>
  <c r="BP739" i="25"/>
  <c r="BP736" i="25"/>
  <c r="BL700" i="25"/>
  <c r="BT700" i="25"/>
  <c r="BP699" i="25"/>
  <c r="BL655" i="25"/>
  <c r="BL645" i="25"/>
  <c r="BP571" i="25"/>
  <c r="BL569" i="25"/>
  <c r="BT555" i="25"/>
  <c r="BT527" i="25"/>
  <c r="BL506" i="25"/>
  <c r="BL428" i="25"/>
  <c r="BL405" i="25"/>
  <c r="BL398" i="25"/>
  <c r="BL395" i="25"/>
  <c r="BT362" i="25"/>
  <c r="BP357" i="25"/>
  <c r="BP329" i="25"/>
  <c r="BT286" i="25"/>
  <c r="BL282" i="25"/>
  <c r="BP281" i="25"/>
  <c r="BL271" i="25"/>
  <c r="BP239" i="25"/>
  <c r="BT225" i="25"/>
  <c r="BP204" i="25"/>
  <c r="BL177" i="25"/>
  <c r="BT171" i="25"/>
  <c r="BT163" i="25"/>
  <c r="BP135" i="25"/>
  <c r="BP64" i="25"/>
  <c r="BT52" i="25"/>
  <c r="BL1531" i="25"/>
  <c r="BL1464" i="25"/>
  <c r="BL1418" i="25"/>
  <c r="BL1524" i="25"/>
  <c r="BT1486" i="25"/>
  <c r="BP1311" i="25"/>
  <c r="BP1250" i="25"/>
  <c r="BL1189" i="25"/>
  <c r="BL906" i="25"/>
  <c r="BT891" i="25"/>
  <c r="BP862" i="25"/>
  <c r="BP857" i="25"/>
  <c r="BL816" i="25"/>
  <c r="BT747" i="25"/>
  <c r="BP718" i="25"/>
  <c r="BT485" i="25"/>
  <c r="BP478" i="25"/>
  <c r="BP468" i="25"/>
  <c r="BT460" i="25"/>
  <c r="BT407" i="25"/>
  <c r="BT343" i="25"/>
  <c r="BT229" i="25"/>
  <c r="BP210" i="25"/>
  <c r="BP86" i="25"/>
  <c r="BL33" i="25"/>
  <c r="BP32" i="25"/>
  <c r="BL26" i="25"/>
  <c r="BT1484" i="25"/>
  <c r="BP1321" i="25"/>
  <c r="BL1494" i="25"/>
  <c r="BT1418" i="25"/>
  <c r="BL1369" i="25"/>
  <c r="BT1347" i="25"/>
  <c r="BL1302" i="25"/>
  <c r="BL1450" i="25"/>
  <c r="BP1439" i="25"/>
  <c r="BP1438" i="25"/>
  <c r="BL1434" i="25"/>
  <c r="BL1415" i="25"/>
  <c r="BL1348" i="25"/>
  <c r="BT1348" i="25"/>
  <c r="BP1279" i="25"/>
  <c r="BP1255" i="25"/>
  <c r="BT1202" i="25"/>
  <c r="BL1178" i="25"/>
  <c r="BL1160" i="25"/>
  <c r="BT1127" i="25"/>
  <c r="BT1040" i="25"/>
  <c r="BT967" i="25"/>
  <c r="BL1538" i="25"/>
  <c r="BL1510" i="25"/>
  <c r="BT1497" i="25"/>
  <c r="BL1493" i="25"/>
  <c r="BL1487" i="25"/>
  <c r="BP1479" i="25"/>
  <c r="BP1418" i="25"/>
  <c r="BP1367" i="25"/>
  <c r="BP1337" i="25"/>
  <c r="BL1327" i="25"/>
  <c r="BP1320" i="25"/>
  <c r="BT1315" i="25"/>
  <c r="BL1303" i="25"/>
  <c r="BP1302" i="25"/>
  <c r="BT1277" i="25"/>
  <c r="BL1272" i="25"/>
  <c r="BL1264" i="25"/>
  <c r="BT1248" i="25"/>
  <c r="BP1245" i="25"/>
  <c r="BL1140" i="25"/>
  <c r="BL1095" i="25"/>
  <c r="BL1082" i="25"/>
  <c r="BL1077" i="25"/>
  <c r="BT1064" i="25"/>
  <c r="BT1063" i="25"/>
  <c r="BT1037" i="25"/>
  <c r="BP1025" i="25"/>
  <c r="BL991" i="25"/>
  <c r="BP980" i="25"/>
  <c r="BP951" i="25"/>
  <c r="BL803" i="25"/>
  <c r="BL798" i="25"/>
  <c r="BP785" i="25"/>
  <c r="BT784" i="25"/>
  <c r="BT780" i="25"/>
  <c r="BL737" i="25"/>
  <c r="BL702" i="25"/>
  <c r="BL649" i="25"/>
  <c r="BP646" i="25"/>
  <c r="BT642" i="25"/>
  <c r="BP572" i="25"/>
  <c r="BT540" i="25"/>
  <c r="BL353" i="25"/>
  <c r="BP353" i="25"/>
  <c r="BP244" i="25"/>
  <c r="BT186" i="25"/>
  <c r="BP181" i="25"/>
  <c r="BL70" i="25"/>
  <c r="BT56" i="25"/>
  <c r="BP1456" i="25"/>
  <c r="BL1447" i="25"/>
  <c r="BL1409" i="25"/>
  <c r="BP1389" i="25"/>
  <c r="BT1288" i="25"/>
  <c r="BL1220" i="25"/>
  <c r="BT1201" i="25"/>
  <c r="BL1200" i="25"/>
  <c r="BL1196" i="25"/>
  <c r="BT1178" i="25"/>
  <c r="BP1177" i="25"/>
  <c r="BP1132" i="25"/>
  <c r="BP1115" i="25"/>
  <c r="BL1111" i="25"/>
  <c r="BT1060" i="25"/>
  <c r="BP1004" i="25"/>
  <c r="BT983" i="25"/>
  <c r="BL942" i="25"/>
  <c r="BL936" i="25"/>
  <c r="BP918" i="25"/>
  <c r="BT867" i="25"/>
  <c r="BP833" i="25"/>
  <c r="BT820" i="25"/>
  <c r="BL677" i="25"/>
  <c r="BL672" i="25"/>
  <c r="BP658" i="25"/>
  <c r="BT624" i="25"/>
  <c r="BL594" i="25"/>
  <c r="BP581" i="25"/>
  <c r="BL577" i="25"/>
  <c r="BL558" i="25"/>
  <c r="BL474" i="25"/>
  <c r="BL466" i="25"/>
  <c r="BL456" i="25"/>
  <c r="BP447" i="25"/>
  <c r="BT442" i="25"/>
  <c r="BP439" i="25"/>
  <c r="BL322" i="25"/>
  <c r="BL303" i="25"/>
  <c r="BP290" i="25"/>
  <c r="BL289" i="25"/>
  <c r="BL219" i="25"/>
  <c r="BT214" i="25"/>
  <c r="BL166" i="25"/>
  <c r="BT119" i="25"/>
  <c r="BT111" i="25"/>
  <c r="BL84" i="25"/>
  <c r="BL79" i="25"/>
  <c r="BL43" i="25"/>
  <c r="BT30" i="25"/>
  <c r="BT26" i="25"/>
  <c r="BL1526" i="25"/>
  <c r="BT1457" i="25"/>
  <c r="BT1437" i="25"/>
  <c r="BT1432" i="25"/>
  <c r="BT1399" i="25"/>
  <c r="BL1483" i="25"/>
  <c r="BP1483" i="25"/>
  <c r="BT1446" i="25"/>
  <c r="BT1539" i="25"/>
  <c r="BT1538" i="25"/>
  <c r="BT1536" i="25"/>
  <c r="BT1478" i="25"/>
  <c r="BP1537" i="25"/>
  <c r="BT1531" i="25"/>
  <c r="BP1529" i="25"/>
  <c r="BL1528" i="25"/>
  <c r="BL1519" i="25"/>
  <c r="BP1515" i="25"/>
  <c r="BL1489" i="25"/>
  <c r="BL1468" i="25"/>
  <c r="BT1454" i="25"/>
  <c r="BP1437" i="25"/>
  <c r="BP1415" i="25"/>
  <c r="BP1411" i="25"/>
  <c r="BT1407" i="25"/>
  <c r="BP1401" i="25"/>
  <c r="BT1516" i="25"/>
  <c r="BL1521" i="25"/>
  <c r="BL1484" i="25"/>
  <c r="BP1428" i="25"/>
  <c r="BT1532" i="25"/>
  <c r="BL1517" i="25"/>
  <c r="BP1526" i="25"/>
  <c r="BL1514" i="25"/>
  <c r="BT1496" i="25"/>
  <c r="BT1477" i="25"/>
  <c r="BL1477" i="25"/>
  <c r="BT1468" i="25"/>
  <c r="BL1463" i="25"/>
  <c r="BL1460" i="25"/>
  <c r="BL1453" i="25"/>
  <c r="BP1442" i="25"/>
  <c r="BL1539" i="25"/>
  <c r="BT1537" i="25"/>
  <c r="BT1535" i="25"/>
  <c r="BP1512" i="25"/>
  <c r="BT1512" i="25"/>
  <c r="BP1500" i="25"/>
  <c r="BP1499" i="25"/>
  <c r="BT1498" i="25"/>
  <c r="BL1486" i="25"/>
  <c r="BP1486" i="25"/>
  <c r="BT1475" i="25"/>
  <c r="BL1474" i="25"/>
  <c r="BT1425" i="25"/>
  <c r="BP1425" i="25"/>
  <c r="BL1422" i="25"/>
  <c r="BL1506" i="25"/>
  <c r="BL1488" i="25"/>
  <c r="BT1487" i="25"/>
  <c r="BL1457" i="25"/>
  <c r="BP1457" i="25"/>
  <c r="BT1445" i="25"/>
  <c r="BP1527" i="25"/>
  <c r="BL1527" i="25"/>
  <c r="BP1523" i="25"/>
  <c r="BT1481" i="25"/>
  <c r="BP1478" i="25"/>
  <c r="BP1422" i="25"/>
  <c r="BP1419" i="25"/>
  <c r="BL1419" i="25"/>
  <c r="BL1504" i="25"/>
  <c r="BT1529" i="25"/>
  <c r="BP1518" i="25"/>
  <c r="BT1495" i="25"/>
  <c r="BT1472" i="25"/>
  <c r="BL1466" i="25"/>
  <c r="BP1462" i="25"/>
  <c r="BL1431" i="25"/>
  <c r="BT1430" i="25"/>
  <c r="BP1397" i="25"/>
  <c r="BT1397" i="25"/>
  <c r="BP1392" i="25"/>
  <c r="BP1399" i="25"/>
  <c r="BL1397" i="25"/>
  <c r="BT1395" i="25"/>
  <c r="BT1387" i="25"/>
  <c r="BL1371" i="25"/>
  <c r="BT1370" i="25"/>
  <c r="BL1359" i="25"/>
  <c r="BL1358" i="25"/>
  <c r="BT1358" i="25"/>
  <c r="BP1357" i="25"/>
  <c r="BL1355" i="25"/>
  <c r="BT1353" i="25"/>
  <c r="BT1339" i="25"/>
  <c r="BT1334" i="25"/>
  <c r="BT1327" i="25"/>
  <c r="BP1325" i="25"/>
  <c r="BP1323" i="25"/>
  <c r="BL1320" i="25"/>
  <c r="BT1312" i="25"/>
  <c r="BP1298" i="25"/>
  <c r="BT1295" i="25"/>
  <c r="BT1285" i="25"/>
  <c r="BP1278" i="25"/>
  <c r="BT1264" i="25"/>
  <c r="BL1253" i="25"/>
  <c r="BL1252" i="25"/>
  <c r="BP1246" i="25"/>
  <c r="BT1244" i="25"/>
  <c r="BP1232" i="25"/>
  <c r="BT1226" i="25"/>
  <c r="BP1219" i="25"/>
  <c r="BT1218" i="25"/>
  <c r="BP1213" i="25"/>
  <c r="BP1202" i="25"/>
  <c r="BP1167" i="25"/>
  <c r="BT1158" i="25"/>
  <c r="BP1147" i="25"/>
  <c r="BL1146" i="25"/>
  <c r="BP1145" i="25"/>
  <c r="BL1131" i="25"/>
  <c r="BL1124" i="25"/>
  <c r="BL1113" i="25"/>
  <c r="BP1111" i="25"/>
  <c r="BP1107" i="25"/>
  <c r="BL1106" i="25"/>
  <c r="BP1104" i="25"/>
  <c r="BL1102" i="25"/>
  <c r="BT1099" i="25"/>
  <c r="BP1081" i="25"/>
  <c r="BP1075" i="25"/>
  <c r="BT1073" i="25"/>
  <c r="BP1071" i="25"/>
  <c r="BP1064" i="25"/>
  <c r="BT1034" i="25"/>
  <c r="BL1019" i="25"/>
  <c r="BL1017" i="25"/>
  <c r="BP1013" i="25"/>
  <c r="BT1011" i="25"/>
  <c r="BT993" i="25"/>
  <c r="BP987" i="25"/>
  <c r="BT987" i="25"/>
  <c r="BL971" i="25"/>
  <c r="BT962" i="25"/>
  <c r="BP961" i="25"/>
  <c r="BL955" i="25"/>
  <c r="BP948" i="25"/>
  <c r="BT947" i="25"/>
  <c r="BL944" i="25"/>
  <c r="BP1525" i="25"/>
  <c r="BP1520" i="25"/>
  <c r="BL1518" i="25"/>
  <c r="BP1507" i="25"/>
  <c r="BT1506" i="25"/>
  <c r="BP1505" i="25"/>
  <c r="BT1492" i="25"/>
  <c r="BT1482" i="25"/>
  <c r="BL1476" i="25"/>
  <c r="BP1446" i="25"/>
  <c r="BP1426" i="25"/>
  <c r="BL1401" i="25"/>
  <c r="BT1400" i="25"/>
  <c r="BL1389" i="25"/>
  <c r="BL1388" i="25"/>
  <c r="BT1388" i="25"/>
  <c r="BP1387" i="25"/>
  <c r="BL1385" i="25"/>
  <c r="BT1383" i="25"/>
  <c r="BT1369" i="25"/>
  <c r="BP1362" i="25"/>
  <c r="BP1346" i="25"/>
  <c r="BP1345" i="25"/>
  <c r="BP1341" i="25"/>
  <c r="BL1321" i="25"/>
  <c r="BP1310" i="25"/>
  <c r="BT1309" i="25"/>
  <c r="BT1301" i="25"/>
  <c r="BL1296" i="25"/>
  <c r="BP1293" i="25"/>
  <c r="BL1279" i="25"/>
  <c r="BL1271" i="25"/>
  <c r="BT1270" i="25"/>
  <c r="BL1266" i="25"/>
  <c r="BP1259" i="25"/>
  <c r="BP1256" i="25"/>
  <c r="BT1250" i="25"/>
  <c r="BP1240" i="25"/>
  <c r="BT1239" i="25"/>
  <c r="BL1238" i="25"/>
  <c r="BP1234" i="25"/>
  <c r="BP1215" i="25"/>
  <c r="BP1210" i="25"/>
  <c r="BP1206" i="25"/>
  <c r="BL1190" i="25"/>
  <c r="BP1178" i="25"/>
  <c r="BT1161" i="25"/>
  <c r="BL1144" i="25"/>
  <c r="BP1091" i="25"/>
  <c r="BP1087" i="25"/>
  <c r="BP1057" i="25"/>
  <c r="BL1006" i="25"/>
  <c r="BL1004" i="25"/>
  <c r="BL973" i="25"/>
  <c r="BL968" i="25"/>
  <c r="BP1371" i="25"/>
  <c r="BT1355" i="25"/>
  <c r="BP1334" i="25"/>
  <c r="BT1332" i="25"/>
  <c r="BL1262" i="25"/>
  <c r="BT1236" i="25"/>
  <c r="BT1222" i="25"/>
  <c r="BT1176" i="25"/>
  <c r="BP1155" i="25"/>
  <c r="BP1131" i="25"/>
  <c r="BT1096" i="25"/>
  <c r="BT1094" i="25"/>
  <c r="BL1088" i="25"/>
  <c r="BL1065" i="25"/>
  <c r="BL1038" i="25"/>
  <c r="BP1017" i="25"/>
  <c r="BT1017" i="25"/>
  <c r="BT989" i="25"/>
  <c r="BT971" i="25"/>
  <c r="BP965" i="25"/>
  <c r="BT964" i="25"/>
  <c r="BP964" i="25"/>
  <c r="BP958" i="25"/>
  <c r="BT956" i="25"/>
  <c r="BT953" i="25"/>
  <c r="BT944" i="25"/>
  <c r="BL939" i="25"/>
  <c r="BP925" i="25"/>
  <c r="BT1385" i="25"/>
  <c r="BT1360" i="25"/>
  <c r="BT1343" i="25"/>
  <c r="BT1328" i="25"/>
  <c r="BT1324" i="25"/>
  <c r="BP1308" i="25"/>
  <c r="BP1271" i="25"/>
  <c r="BP1242" i="25"/>
  <c r="BP1217" i="25"/>
  <c r="BT1211" i="25"/>
  <c r="BT1208" i="25"/>
  <c r="BP1186" i="25"/>
  <c r="BL1168" i="25"/>
  <c r="BP1166" i="25"/>
  <c r="BL1143" i="25"/>
  <c r="BT1119" i="25"/>
  <c r="BL1116" i="25"/>
  <c r="BL1091" i="25"/>
  <c r="BL1070" i="25"/>
  <c r="BT1069" i="25"/>
  <c r="BL1058" i="25"/>
  <c r="BL1056" i="25"/>
  <c r="BP1047" i="25"/>
  <c r="BP1040" i="25"/>
  <c r="BT1027" i="25"/>
  <c r="BT997" i="25"/>
  <c r="BL995" i="25"/>
  <c r="BP994" i="25"/>
  <c r="BL975" i="25"/>
  <c r="BP973" i="25"/>
  <c r="BT973" i="25"/>
  <c r="BT927" i="25"/>
  <c r="BT921" i="25"/>
  <c r="BT1424" i="25"/>
  <c r="BL1417" i="25"/>
  <c r="BL1391" i="25"/>
  <c r="BT1390" i="25"/>
  <c r="BL1378" i="25"/>
  <c r="BT1378" i="25"/>
  <c r="BL1375" i="25"/>
  <c r="BT1373" i="25"/>
  <c r="BT1359" i="25"/>
  <c r="BP1352" i="25"/>
  <c r="BP1336" i="25"/>
  <c r="BL1334" i="25"/>
  <c r="BP1318" i="25"/>
  <c r="BL1312" i="25"/>
  <c r="BP1312" i="25"/>
  <c r="BL1281" i="25"/>
  <c r="BL1276" i="25"/>
  <c r="BT1254" i="25"/>
  <c r="BL1248" i="25"/>
  <c r="BP1244" i="25"/>
  <c r="BL1225" i="25"/>
  <c r="BP1223" i="25"/>
  <c r="BP1220" i="25"/>
  <c r="BP1197" i="25"/>
  <c r="BP1195" i="25"/>
  <c r="BT1188" i="25"/>
  <c r="BT1182" i="25"/>
  <c r="BT1156" i="25"/>
  <c r="BL1148" i="25"/>
  <c r="BP1126" i="25"/>
  <c r="BP1125" i="25"/>
  <c r="BT1117" i="25"/>
  <c r="BL1112" i="25"/>
  <c r="BT1111" i="25"/>
  <c r="BT1109" i="25"/>
  <c r="BP1099" i="25"/>
  <c r="BP1097" i="25"/>
  <c r="BP1094" i="25"/>
  <c r="BL1086" i="25"/>
  <c r="BT1080" i="25"/>
  <c r="BP1079" i="25"/>
  <c r="BL1078" i="25"/>
  <c r="BL1072" i="25"/>
  <c r="BT1054" i="25"/>
  <c r="BP1021" i="25"/>
  <c r="BP1010" i="25"/>
  <c r="BT966" i="25"/>
  <c r="BT939" i="25"/>
  <c r="BL1497" i="25"/>
  <c r="BL1480" i="25"/>
  <c r="BL1478" i="25"/>
  <c r="BL1467" i="25"/>
  <c r="BP1466" i="25"/>
  <c r="BP1465" i="25"/>
  <c r="BL1462" i="25"/>
  <c r="BL1458" i="25"/>
  <c r="BT1522" i="25"/>
  <c r="BP1502" i="25"/>
  <c r="BL1498" i="25"/>
  <c r="BP1498" i="25"/>
  <c r="BT1485" i="25"/>
  <c r="BL1446" i="25"/>
  <c r="BT1419" i="25"/>
  <c r="BL1408" i="25"/>
  <c r="BT1408" i="25"/>
  <c r="BL1405" i="25"/>
  <c r="BT1403" i="25"/>
  <c r="BT1389" i="25"/>
  <c r="BP1382" i="25"/>
  <c r="BP1365" i="25"/>
  <c r="BP1361" i="25"/>
  <c r="BP1349" i="25"/>
  <c r="BL1347" i="25"/>
  <c r="BT1345" i="25"/>
  <c r="BT1337" i="25"/>
  <c r="BT1331" i="25"/>
  <c r="BP1329" i="25"/>
  <c r="BP1301" i="25"/>
  <c r="BT1300" i="25"/>
  <c r="BL1299" i="25"/>
  <c r="BP1299" i="25"/>
  <c r="BP1288" i="25"/>
  <c r="BT1275" i="25"/>
  <c r="BT1274" i="25"/>
  <c r="BP1270" i="25"/>
  <c r="BP1269" i="25"/>
  <c r="BP1268" i="25"/>
  <c r="BT1266" i="25"/>
  <c r="BL1256" i="25"/>
  <c r="BP1233" i="25"/>
  <c r="BL1209" i="25"/>
  <c r="BP1207" i="25"/>
  <c r="BP1205" i="25"/>
  <c r="BL1185" i="25"/>
  <c r="BP1179" i="25"/>
  <c r="BL1174" i="25"/>
  <c r="BL1134" i="25"/>
  <c r="BL1122" i="25"/>
  <c r="BP1121" i="25"/>
  <c r="BP1110" i="25"/>
  <c r="BL1092" i="25"/>
  <c r="BT1084" i="25"/>
  <c r="BT1076" i="25"/>
  <c r="BP1070" i="25"/>
  <c r="BL1048" i="25"/>
  <c r="BT1039" i="25"/>
  <c r="BT1024" i="25"/>
  <c r="BP1015" i="25"/>
  <c r="BP922" i="25"/>
  <c r="BP1436" i="25"/>
  <c r="BL1432" i="25"/>
  <c r="BP1412" i="25"/>
  <c r="BP1395" i="25"/>
  <c r="BP1391" i="25"/>
  <c r="BP1379" i="25"/>
  <c r="BL1377" i="25"/>
  <c r="BT1375" i="25"/>
  <c r="BT1367" i="25"/>
  <c r="BL1351" i="25"/>
  <c r="BT1350" i="25"/>
  <c r="BL1339" i="25"/>
  <c r="BL1338" i="25"/>
  <c r="BT1338" i="25"/>
  <c r="BP1333" i="25"/>
  <c r="BT1320" i="25"/>
  <c r="BT1318" i="25"/>
  <c r="BL1313" i="25"/>
  <c r="BL1311" i="25"/>
  <c r="BL1289" i="25"/>
  <c r="BP1285" i="25"/>
  <c r="BL1283" i="25"/>
  <c r="BT1278" i="25"/>
  <c r="BP1276" i="25"/>
  <c r="BT1267" i="25"/>
  <c r="BL1263" i="25"/>
  <c r="BT1258" i="25"/>
  <c r="BP1249" i="25"/>
  <c r="BL1243" i="25"/>
  <c r="BL1235" i="25"/>
  <c r="BL1232" i="25"/>
  <c r="BT1230" i="25"/>
  <c r="BT1228" i="25"/>
  <c r="BL1226" i="25"/>
  <c r="BP1226" i="25"/>
  <c r="BT1219" i="25"/>
  <c r="BL1213" i="25"/>
  <c r="BP1199" i="25"/>
  <c r="BL1193" i="25"/>
  <c r="BL1187" i="25"/>
  <c r="BL1169" i="25"/>
  <c r="BL1158" i="25"/>
  <c r="BL1154" i="25"/>
  <c r="BP1137" i="25"/>
  <c r="BL1115" i="25"/>
  <c r="BL1107" i="25"/>
  <c r="BL1103" i="25"/>
  <c r="BT1100" i="25"/>
  <c r="BP1098" i="25"/>
  <c r="BL1096" i="25"/>
  <c r="BP1090" i="25"/>
  <c r="BP1085" i="25"/>
  <c r="BL1055" i="25"/>
  <c r="BP1054" i="25"/>
  <c r="BL1045" i="25"/>
  <c r="BL1044" i="25"/>
  <c r="BT1013" i="25"/>
  <c r="BL1011" i="25"/>
  <c r="BL1003" i="25"/>
  <c r="BP999" i="25"/>
  <c r="BT988" i="25"/>
  <c r="BP979" i="25"/>
  <c r="BP963" i="25"/>
  <c r="BT963" i="25"/>
  <c r="BP954" i="25"/>
  <c r="BP926" i="25"/>
  <c r="BP1409" i="25"/>
  <c r="BL1407" i="25"/>
  <c r="BT1405" i="25"/>
  <c r="BL1381" i="25"/>
  <c r="BT1380" i="25"/>
  <c r="BL1368" i="25"/>
  <c r="BT1368" i="25"/>
  <c r="BL1365" i="25"/>
  <c r="BT1363" i="25"/>
  <c r="BT1349" i="25"/>
  <c r="BP1342" i="25"/>
  <c r="BP1331" i="25"/>
  <c r="BP1330" i="25"/>
  <c r="BP1328" i="25"/>
  <c r="BP1326" i="25"/>
  <c r="BT1325" i="25"/>
  <c r="BL1324" i="25"/>
  <c r="BT1310" i="25"/>
  <c r="BL1292" i="25"/>
  <c r="BL1269" i="25"/>
  <c r="BT1234" i="25"/>
  <c r="BL1224" i="25"/>
  <c r="BT1216" i="25"/>
  <c r="BL1211" i="25"/>
  <c r="BT1206" i="25"/>
  <c r="BL1204" i="25"/>
  <c r="BL1179" i="25"/>
  <c r="BT1174" i="25"/>
  <c r="BL1173" i="25"/>
  <c r="BL1166" i="25"/>
  <c r="BP1152" i="25"/>
  <c r="BT1120" i="25"/>
  <c r="BP1116" i="25"/>
  <c r="BP1114" i="25"/>
  <c r="BL1101" i="25"/>
  <c r="BT1087" i="25"/>
  <c r="BL1069" i="25"/>
  <c r="BT1067" i="25"/>
  <c r="BL1062" i="25"/>
  <c r="BP1061" i="25"/>
  <c r="BL1060" i="25"/>
  <c r="BT1059" i="25"/>
  <c r="BT1058" i="25"/>
  <c r="BL1053" i="25"/>
  <c r="BT1042" i="25"/>
  <c r="BP1035" i="25"/>
  <c r="BL1022" i="25"/>
  <c r="BL1020" i="25"/>
  <c r="BL1015" i="25"/>
  <c r="BT990" i="25"/>
  <c r="BT957" i="25"/>
  <c r="BP931" i="25"/>
  <c r="BP914" i="25"/>
  <c r="BP1539" i="25"/>
  <c r="BP1535" i="25"/>
  <c r="BL1534" i="25"/>
  <c r="BT1488" i="25"/>
  <c r="BP1453" i="25"/>
  <c r="BP1447" i="25"/>
  <c r="BL1442" i="25"/>
  <c r="BP1417" i="25"/>
  <c r="BL1411" i="25"/>
  <c r="BT1410" i="25"/>
  <c r="BL1399" i="25"/>
  <c r="BL1398" i="25"/>
  <c r="BT1398" i="25"/>
  <c r="BL1395" i="25"/>
  <c r="BT1393" i="25"/>
  <c r="BT1379" i="25"/>
  <c r="BP1372" i="25"/>
  <c r="BP1355" i="25"/>
  <c r="BP1351" i="25"/>
  <c r="BP1339" i="25"/>
  <c r="BL1337" i="25"/>
  <c r="BT1323" i="25"/>
  <c r="BL1287" i="25"/>
  <c r="BL1285" i="25"/>
  <c r="BP1280" i="25"/>
  <c r="BT1238" i="25"/>
  <c r="BP1236" i="25"/>
  <c r="BT1223" i="25"/>
  <c r="BL1218" i="25"/>
  <c r="BP1208" i="25"/>
  <c r="BL1198" i="25"/>
  <c r="BT1177" i="25"/>
  <c r="BP1172" i="25"/>
  <c r="BP1163" i="25"/>
  <c r="BL1159" i="25"/>
  <c r="BL1139" i="25"/>
  <c r="BT1131" i="25"/>
  <c r="BL1127" i="25"/>
  <c r="BT1126" i="25"/>
  <c r="BP1118" i="25"/>
  <c r="BP1106" i="25"/>
  <c r="BL1098" i="25"/>
  <c r="BP1096" i="25"/>
  <c r="BP1095" i="25"/>
  <c r="BP1074" i="25"/>
  <c r="BP1044" i="25"/>
  <c r="BP1009" i="25"/>
  <c r="BP1003" i="25"/>
  <c r="BT1001" i="25"/>
  <c r="BT992" i="25"/>
  <c r="BL989" i="25"/>
  <c r="BP971" i="25"/>
  <c r="BL967" i="25"/>
  <c r="BL965" i="25"/>
  <c r="BL954" i="25"/>
  <c r="BT954" i="25"/>
  <c r="BL947" i="25"/>
  <c r="BP1440" i="25"/>
  <c r="BL1516" i="25"/>
  <c r="BL1501" i="25"/>
  <c r="BP1475" i="25"/>
  <c r="BL1459" i="25"/>
  <c r="BT1456" i="25"/>
  <c r="BT1455" i="25"/>
  <c r="BL1439" i="25"/>
  <c r="BP1432" i="25"/>
  <c r="BP1429" i="25"/>
  <c r="BT1428" i="25"/>
  <c r="BL1427" i="25"/>
  <c r="BP1508" i="25"/>
  <c r="BP1496" i="25"/>
  <c r="BP1485" i="25"/>
  <c r="BP1482" i="25"/>
  <c r="BL1479" i="25"/>
  <c r="BT1458" i="25"/>
  <c r="BP1450" i="25"/>
  <c r="BT1434" i="25"/>
  <c r="BT1409" i="25"/>
  <c r="BP1402" i="25"/>
  <c r="BP1385" i="25"/>
  <c r="BP1381" i="25"/>
  <c r="BP1369" i="25"/>
  <c r="BL1367" i="25"/>
  <c r="BT1365" i="25"/>
  <c r="BL1341" i="25"/>
  <c r="BT1340" i="25"/>
  <c r="BL1330" i="25"/>
  <c r="BP1324" i="25"/>
  <c r="BP1315" i="25"/>
  <c r="BL1310" i="25"/>
  <c r="BL1304" i="25"/>
  <c r="BL1294" i="25"/>
  <c r="BP1286" i="25"/>
  <c r="BT1271" i="25"/>
  <c r="BP1260" i="25"/>
  <c r="BL1240" i="25"/>
  <c r="BL1234" i="25"/>
  <c r="BP1230" i="25"/>
  <c r="BT1229" i="25"/>
  <c r="BL1228" i="25"/>
  <c r="BP1224" i="25"/>
  <c r="BT1217" i="25"/>
  <c r="BL1215" i="25"/>
  <c r="BT1212" i="25"/>
  <c r="BL1191" i="25"/>
  <c r="BT1186" i="25"/>
  <c r="BL1186" i="25"/>
  <c r="BL1184" i="25"/>
  <c r="BT1168" i="25"/>
  <c r="BT1166" i="25"/>
  <c r="BP1135" i="25"/>
  <c r="BP1129" i="25"/>
  <c r="BP1089" i="25"/>
  <c r="BP1068" i="25"/>
  <c r="BL1059" i="25"/>
  <c r="BL1039" i="25"/>
  <c r="BP1014" i="25"/>
  <c r="BP1007" i="25"/>
  <c r="BL996" i="25"/>
  <c r="BP990" i="25"/>
  <c r="BT974" i="25"/>
  <c r="BP974" i="25"/>
  <c r="BP969" i="25"/>
  <c r="BL969" i="25"/>
  <c r="BP968" i="25"/>
  <c r="BP957" i="25"/>
  <c r="BL935" i="25"/>
  <c r="BP934" i="25"/>
  <c r="BT934" i="25"/>
  <c r="BT904" i="25"/>
  <c r="BT907" i="25"/>
  <c r="BP888" i="25"/>
  <c r="BP879" i="25"/>
  <c r="BL865" i="25"/>
  <c r="BL856" i="25"/>
  <c r="BL854" i="25"/>
  <c r="BL842" i="25"/>
  <c r="BT837" i="25"/>
  <c r="BP836" i="25"/>
  <c r="BL828" i="25"/>
  <c r="BP817" i="25"/>
  <c r="BL814" i="25"/>
  <c r="BL805" i="25"/>
  <c r="BP803" i="25"/>
  <c r="BT794" i="25"/>
  <c r="BT783" i="25"/>
  <c r="BT771" i="25"/>
  <c r="BL761" i="25"/>
  <c r="BL756" i="25"/>
  <c r="BL748" i="25"/>
  <c r="BP747" i="25"/>
  <c r="BL707" i="25"/>
  <c r="BT702" i="25"/>
  <c r="BL697" i="25"/>
  <c r="BP622" i="25"/>
  <c r="BT622" i="25"/>
  <c r="BP556" i="25"/>
  <c r="BT554" i="25"/>
  <c r="BT550" i="25"/>
  <c r="BL1010" i="25"/>
  <c r="BP1005" i="25"/>
  <c r="BP1000" i="25"/>
  <c r="BL987" i="25"/>
  <c r="BP983" i="25"/>
  <c r="BT981" i="25"/>
  <c r="BP977" i="25"/>
  <c r="BL966" i="25"/>
  <c r="BL964" i="25"/>
  <c r="BT961" i="25"/>
  <c r="BT951" i="25"/>
  <c r="BP937" i="25"/>
  <c r="BP932" i="25"/>
  <c r="BT924" i="25"/>
  <c r="BP915" i="25"/>
  <c r="BT906" i="25"/>
  <c r="BP902" i="25"/>
  <c r="BP896" i="25"/>
  <c r="BT894" i="25"/>
  <c r="BL886" i="25"/>
  <c r="BT870" i="25"/>
  <c r="BT869" i="25"/>
  <c r="BL868" i="25"/>
  <c r="BP851" i="25"/>
  <c r="BP850" i="25"/>
  <c r="BP843" i="25"/>
  <c r="BL841" i="25"/>
  <c r="BL835" i="25"/>
  <c r="BP825" i="25"/>
  <c r="BL822" i="25"/>
  <c r="BP821" i="25"/>
  <c r="BP802" i="25"/>
  <c r="BL784" i="25"/>
  <c r="BL783" i="25"/>
  <c r="BL778" i="25"/>
  <c r="BP777" i="25"/>
  <c r="BL774" i="25"/>
  <c r="BT763" i="25"/>
  <c r="BL762" i="25"/>
  <c r="BP700" i="25"/>
  <c r="BT698" i="25"/>
  <c r="BL682" i="25"/>
  <c r="BT677" i="25"/>
  <c r="BT671" i="25"/>
  <c r="BT669" i="25"/>
  <c r="BT659" i="25"/>
  <c r="BL657" i="25"/>
  <c r="BP652" i="25"/>
  <c r="BT636" i="25"/>
  <c r="BT591" i="25"/>
  <c r="BP591" i="25"/>
  <c r="BT585" i="25"/>
  <c r="BP565" i="25"/>
  <c r="BL913" i="25"/>
  <c r="BL892" i="25"/>
  <c r="BT884" i="25"/>
  <c r="BL881" i="25"/>
  <c r="BL876" i="25"/>
  <c r="BL874" i="25"/>
  <c r="BT862" i="25"/>
  <c r="BT857" i="25"/>
  <c r="BP856" i="25"/>
  <c r="BT855" i="25"/>
  <c r="BP854" i="25"/>
  <c r="BL847" i="25"/>
  <c r="BT846" i="25"/>
  <c r="BL834" i="25"/>
  <c r="BP814" i="25"/>
  <c r="BL806" i="25"/>
  <c r="BL793" i="25"/>
  <c r="BT792" i="25"/>
  <c r="BT786" i="25"/>
  <c r="BL769" i="25"/>
  <c r="BL760" i="25"/>
  <c r="BP756" i="25"/>
  <c r="BT755" i="25"/>
  <c r="BP754" i="25"/>
  <c r="BL747" i="25"/>
  <c r="BL744" i="25"/>
  <c r="BL721" i="25"/>
  <c r="BT720" i="25"/>
  <c r="BP719" i="25"/>
  <c r="BL717" i="25"/>
  <c r="BL704" i="25"/>
  <c r="BL699" i="25"/>
  <c r="BT699" i="25"/>
  <c r="BP690" i="25"/>
  <c r="BL689" i="25"/>
  <c r="BL658" i="25"/>
  <c r="BP649" i="25"/>
  <c r="BL647" i="25"/>
  <c r="BP643" i="25"/>
  <c r="BP624" i="25"/>
  <c r="BL619" i="25"/>
  <c r="BL595" i="25"/>
  <c r="BL557" i="25"/>
  <c r="BT556" i="25"/>
  <c r="BL538" i="25"/>
  <c r="BT536" i="25"/>
  <c r="BP536" i="25"/>
  <c r="BP531" i="25"/>
  <c r="BP928" i="25"/>
  <c r="BL923" i="25"/>
  <c r="BL917" i="25"/>
  <c r="BP911" i="25"/>
  <c r="BP895" i="25"/>
  <c r="BL893" i="25"/>
  <c r="BP882" i="25"/>
  <c r="BT877" i="25"/>
  <c r="BP871" i="25"/>
  <c r="BP870" i="25"/>
  <c r="BP863" i="25"/>
  <c r="BL861" i="25"/>
  <c r="BL849" i="25"/>
  <c r="BT840" i="25"/>
  <c r="BT839" i="25"/>
  <c r="BL838" i="25"/>
  <c r="BT833" i="25"/>
  <c r="BL832" i="25"/>
  <c r="BT826" i="25"/>
  <c r="BT821" i="25"/>
  <c r="BL812" i="25"/>
  <c r="BP807" i="25"/>
  <c r="BP788" i="25"/>
  <c r="BL776" i="25"/>
  <c r="BT774" i="25"/>
  <c r="BT749" i="25"/>
  <c r="BP737" i="25"/>
  <c r="BT736" i="25"/>
  <c r="BL735" i="25"/>
  <c r="BL730" i="25"/>
  <c r="BL712" i="25"/>
  <c r="BT712" i="25"/>
  <c r="BL711" i="25"/>
  <c r="BP687" i="25"/>
  <c r="BL670" i="25"/>
  <c r="BP668" i="25"/>
  <c r="BT667" i="25"/>
  <c r="BL665" i="25"/>
  <c r="BT663" i="25"/>
  <c r="BT632" i="25"/>
  <c r="BL616" i="25"/>
  <c r="BP585" i="25"/>
  <c r="BT561" i="25"/>
  <c r="BP993" i="25"/>
  <c r="BT991" i="25"/>
  <c r="BL984" i="25"/>
  <c r="BL980" i="25"/>
  <c r="BP975" i="25"/>
  <c r="BT972" i="25"/>
  <c r="BP970" i="25"/>
  <c r="BT968" i="25"/>
  <c r="BT931" i="25"/>
  <c r="BT930" i="25"/>
  <c r="BL918" i="25"/>
  <c r="BT916" i="25"/>
  <c r="BT913" i="25"/>
  <c r="BP912" i="25"/>
  <c r="BT900" i="25"/>
  <c r="BP881" i="25"/>
  <c r="BP876" i="25"/>
  <c r="BT875" i="25"/>
  <c r="BL867" i="25"/>
  <c r="BT866" i="25"/>
  <c r="BL855" i="25"/>
  <c r="BL846" i="25"/>
  <c r="BL844" i="25"/>
  <c r="BT827" i="25"/>
  <c r="BL815" i="25"/>
  <c r="BL804" i="25"/>
  <c r="BP795" i="25"/>
  <c r="BL792" i="25"/>
  <c r="BP760" i="25"/>
  <c r="BL758" i="25"/>
  <c r="BL755" i="25"/>
  <c r="BT752" i="25"/>
  <c r="BL751" i="25"/>
  <c r="BL739" i="25"/>
  <c r="BL709" i="25"/>
  <c r="BP706" i="25"/>
  <c r="BL691" i="25"/>
  <c r="BT689" i="25"/>
  <c r="BP661" i="25"/>
  <c r="BT660" i="25"/>
  <c r="BL646" i="25"/>
  <c r="BP621" i="25"/>
  <c r="BP595" i="25"/>
  <c r="BT595" i="25"/>
  <c r="BP533" i="25"/>
  <c r="BP887" i="25"/>
  <c r="BL869" i="25"/>
  <c r="BT860" i="25"/>
  <c r="BT859" i="25"/>
  <c r="BL858" i="25"/>
  <c r="BP841" i="25"/>
  <c r="BP840" i="25"/>
  <c r="BL826" i="25"/>
  <c r="BL824" i="25"/>
  <c r="BT812" i="25"/>
  <c r="BT796" i="25"/>
  <c r="BT790" i="25"/>
  <c r="BP775" i="25"/>
  <c r="BL773" i="25"/>
  <c r="BP767" i="25"/>
  <c r="BT757" i="25"/>
  <c r="BL741" i="25"/>
  <c r="BL734" i="25"/>
  <c r="BL732" i="25"/>
  <c r="BP729" i="25"/>
  <c r="BT718" i="25"/>
  <c r="BL714" i="25"/>
  <c r="BP711" i="25"/>
  <c r="BL684" i="25"/>
  <c r="BL669" i="25"/>
  <c r="BT668" i="25"/>
  <c r="BP665" i="25"/>
  <c r="BL662" i="25"/>
  <c r="BL653" i="25"/>
  <c r="BL606" i="25"/>
  <c r="BT577" i="25"/>
  <c r="BT565" i="25"/>
  <c r="BT1056" i="25"/>
  <c r="BL1052" i="25"/>
  <c r="BL1051" i="25"/>
  <c r="BT1050" i="25"/>
  <c r="BL1042" i="25"/>
  <c r="BP1037" i="25"/>
  <c r="BL1025" i="25"/>
  <c r="BP1024" i="25"/>
  <c r="BT1020" i="25"/>
  <c r="BL1013" i="25"/>
  <c r="BL1007" i="25"/>
  <c r="BP997" i="25"/>
  <c r="BL992" i="25"/>
  <c r="BP985" i="25"/>
  <c r="BT984" i="25"/>
  <c r="BP981" i="25"/>
  <c r="BT980" i="25"/>
  <c r="BT978" i="25"/>
  <c r="BL963" i="25"/>
  <c r="BP952" i="25"/>
  <c r="BP935" i="25"/>
  <c r="BL929" i="25"/>
  <c r="BT920" i="25"/>
  <c r="BL908" i="25"/>
  <c r="BT901" i="25"/>
  <c r="BL899" i="25"/>
  <c r="BT881" i="25"/>
  <c r="BT879" i="25"/>
  <c r="BL875" i="25"/>
  <c r="BL866" i="25"/>
  <c r="BL864" i="25"/>
  <c r="BT852" i="25"/>
  <c r="BT847" i="25"/>
  <c r="BP846" i="25"/>
  <c r="BT845" i="25"/>
  <c r="BP844" i="25"/>
  <c r="BT842" i="25"/>
  <c r="BL837" i="25"/>
  <c r="BT836" i="25"/>
  <c r="BL813" i="25"/>
  <c r="BP804" i="25"/>
  <c r="BL799" i="25"/>
  <c r="BP781" i="25"/>
  <c r="BT765" i="25"/>
  <c r="BT761" i="25"/>
  <c r="BT753" i="25"/>
  <c r="BL752" i="25"/>
  <c r="BL750" i="25"/>
  <c r="BP721" i="25"/>
  <c r="BP720" i="25"/>
  <c r="BP716" i="25"/>
  <c r="BP709" i="25"/>
  <c r="BT705" i="25"/>
  <c r="BL701" i="25"/>
  <c r="BT697" i="25"/>
  <c r="BP688" i="25"/>
  <c r="BL681" i="25"/>
  <c r="BP677" i="25"/>
  <c r="BP618" i="25"/>
  <c r="BL605" i="25"/>
  <c r="BP518" i="25"/>
  <c r="BP880" i="25"/>
  <c r="BL878" i="25"/>
  <c r="BP861" i="25"/>
  <c r="BP860" i="25"/>
  <c r="BP853" i="25"/>
  <c r="BL851" i="25"/>
  <c r="BL818" i="25"/>
  <c r="BT797" i="25"/>
  <c r="BT791" i="25"/>
  <c r="BT787" i="25"/>
  <c r="BP741" i="25"/>
  <c r="BT740" i="25"/>
  <c r="BP686" i="25"/>
  <c r="BT653" i="25"/>
  <c r="BT606" i="25"/>
  <c r="BT572" i="25"/>
  <c r="BT566" i="25"/>
  <c r="BP566" i="25"/>
  <c r="BL903" i="25"/>
  <c r="BT872" i="25"/>
  <c r="BT865" i="25"/>
  <c r="BP864" i="25"/>
  <c r="BT856" i="25"/>
  <c r="BL845" i="25"/>
  <c r="BL836" i="25"/>
  <c r="BL833" i="25"/>
  <c r="BT781" i="25"/>
  <c r="BL772" i="25"/>
  <c r="BL765" i="25"/>
  <c r="BL757" i="25"/>
  <c r="BT756" i="25"/>
  <c r="BP750" i="25"/>
  <c r="BT748" i="25"/>
  <c r="BT746" i="25"/>
  <c r="BT745" i="25"/>
  <c r="BL743" i="25"/>
  <c r="BT739" i="25"/>
  <c r="BL738" i="25"/>
  <c r="BL722" i="25"/>
  <c r="BP717" i="25"/>
  <c r="BL708" i="25"/>
  <c r="BT707" i="25"/>
  <c r="BL690" i="25"/>
  <c r="BT643" i="25"/>
  <c r="BL624" i="25"/>
  <c r="BL617" i="25"/>
  <c r="BT613" i="25"/>
  <c r="BP605" i="25"/>
  <c r="BL596" i="25"/>
  <c r="BT580" i="25"/>
  <c r="BL579" i="25"/>
  <c r="BL563" i="25"/>
  <c r="BL556" i="25"/>
  <c r="BP520" i="25"/>
  <c r="BL1028" i="25"/>
  <c r="BP1019" i="25"/>
  <c r="BP1008" i="25"/>
  <c r="BL1002" i="25"/>
  <c r="BL1000" i="25"/>
  <c r="BP995" i="25"/>
  <c r="BP991" i="25"/>
  <c r="BL983" i="25"/>
  <c r="BL977" i="25"/>
  <c r="BP967" i="25"/>
  <c r="BL962" i="25"/>
  <c r="BT960" i="25"/>
  <c r="BT950" i="25"/>
  <c r="BP945" i="25"/>
  <c r="BL943" i="25"/>
  <c r="BL928" i="25"/>
  <c r="BL925" i="25"/>
  <c r="BT911" i="25"/>
  <c r="BP909" i="25"/>
  <c r="BP904" i="25"/>
  <c r="BP898" i="25"/>
  <c r="BP897" i="25"/>
  <c r="BL894" i="25"/>
  <c r="BP873" i="25"/>
  <c r="BL871" i="25"/>
  <c r="BL863" i="25"/>
  <c r="BT861" i="25"/>
  <c r="BL859" i="25"/>
  <c r="BT850" i="25"/>
  <c r="BT849" i="25"/>
  <c r="BL848" i="25"/>
  <c r="BT832" i="25"/>
  <c r="BT831" i="25"/>
  <c r="BL825" i="25"/>
  <c r="BL823" i="25"/>
  <c r="BT822" i="25"/>
  <c r="BT811" i="25"/>
  <c r="BT807" i="25"/>
  <c r="BL796" i="25"/>
  <c r="BL779" i="25"/>
  <c r="BL768" i="25"/>
  <c r="BP762" i="25"/>
  <c r="BT759" i="25"/>
  <c r="BT742" i="25"/>
  <c r="BL731" i="25"/>
  <c r="BP730" i="25"/>
  <c r="BP728" i="25"/>
  <c r="BP727" i="25"/>
  <c r="BP713" i="25"/>
  <c r="BP683" i="25"/>
  <c r="BP671" i="25"/>
  <c r="BP655" i="25"/>
  <c r="BT625" i="25"/>
  <c r="BT602" i="25"/>
  <c r="BP582" i="25"/>
  <c r="BT575" i="25"/>
  <c r="BT562" i="25"/>
  <c r="BT529" i="25"/>
  <c r="BL529" i="25"/>
  <c r="BP606" i="25"/>
  <c r="BT593" i="25"/>
  <c r="BP583" i="25"/>
  <c r="BL575" i="25"/>
  <c r="BL574" i="25"/>
  <c r="BL573" i="25"/>
  <c r="BL498" i="25"/>
  <c r="BL458" i="25"/>
  <c r="BP458" i="25"/>
  <c r="BL420" i="25"/>
  <c r="BP388" i="25"/>
  <c r="BL384" i="25"/>
  <c r="BL383" i="25"/>
  <c r="BP383" i="25"/>
  <c r="BL377" i="25"/>
  <c r="BP373" i="25"/>
  <c r="BP334" i="25"/>
  <c r="BP327" i="25"/>
  <c r="BL286" i="25"/>
  <c r="BP282" i="25"/>
  <c r="BT269" i="25"/>
  <c r="BL255" i="25"/>
  <c r="BP249" i="25"/>
  <c r="BP242" i="25"/>
  <c r="BL237" i="25"/>
  <c r="BP232" i="25"/>
  <c r="BP214" i="25"/>
  <c r="BT192" i="25"/>
  <c r="BT133" i="25"/>
  <c r="BP117" i="25"/>
  <c r="BP94" i="25"/>
  <c r="BP92" i="25"/>
  <c r="BL74" i="25"/>
  <c r="BP62" i="25"/>
  <c r="BT57" i="25"/>
  <c r="BP557" i="25"/>
  <c r="BL534" i="25"/>
  <c r="BL526" i="25"/>
  <c r="BP526" i="25"/>
  <c r="BP507" i="25"/>
  <c r="BL481" i="25"/>
  <c r="BT466" i="25"/>
  <c r="BT440" i="25"/>
  <c r="BP437" i="25"/>
  <c r="BT433" i="25"/>
  <c r="BL355" i="25"/>
  <c r="BP325" i="25"/>
  <c r="BP309" i="25"/>
  <c r="BT290" i="25"/>
  <c r="BT281" i="25"/>
  <c r="BT276" i="25"/>
  <c r="BL241" i="25"/>
  <c r="BT222" i="25"/>
  <c r="BL221" i="25"/>
  <c r="BL211" i="25"/>
  <c r="BL210" i="25"/>
  <c r="BL198" i="25"/>
  <c r="BP193" i="25"/>
  <c r="BL186" i="25"/>
  <c r="BT185" i="25"/>
  <c r="BL175" i="25"/>
  <c r="BP153" i="25"/>
  <c r="BT144" i="25"/>
  <c r="BP91" i="25"/>
  <c r="BL86" i="25"/>
  <c r="BT615" i="25"/>
  <c r="BL613" i="25"/>
  <c r="BL602" i="25"/>
  <c r="BP593" i="25"/>
  <c r="BT584" i="25"/>
  <c r="BL566" i="25"/>
  <c r="BL547" i="25"/>
  <c r="BT544" i="25"/>
  <c r="BL528" i="25"/>
  <c r="BT506" i="25"/>
  <c r="BL501" i="25"/>
  <c r="BL473" i="25"/>
  <c r="BP471" i="25"/>
  <c r="BT405" i="25"/>
  <c r="BP391" i="25"/>
  <c r="BL347" i="25"/>
  <c r="BP346" i="25"/>
  <c r="BP289" i="25"/>
  <c r="BT271" i="25"/>
  <c r="BP253" i="25"/>
  <c r="BT237" i="25"/>
  <c r="BL191" i="25"/>
  <c r="BP136" i="25"/>
  <c r="BL492" i="25"/>
  <c r="BL488" i="25"/>
  <c r="BT456" i="25"/>
  <c r="BP455" i="25"/>
  <c r="BP452" i="25"/>
  <c r="BL443" i="25"/>
  <c r="BP443" i="25"/>
  <c r="BP341" i="25"/>
  <c r="BT319" i="25"/>
  <c r="BP311" i="25"/>
  <c r="BP308" i="25"/>
  <c r="BL281" i="25"/>
  <c r="BL276" i="25"/>
  <c r="BT258" i="25"/>
  <c r="BP241" i="25"/>
  <c r="BL240" i="25"/>
  <c r="BL222" i="25"/>
  <c r="BT206" i="25"/>
  <c r="BP201" i="25"/>
  <c r="BL194" i="25"/>
  <c r="BL183" i="25"/>
  <c r="BL182" i="25"/>
  <c r="BL176" i="25"/>
  <c r="BT167" i="25"/>
  <c r="BL156" i="25"/>
  <c r="BP127" i="25"/>
  <c r="BT124" i="25"/>
  <c r="BL116" i="25"/>
  <c r="BL107" i="25"/>
  <c r="BP88" i="25"/>
  <c r="BP550" i="25"/>
  <c r="BP547" i="25"/>
  <c r="BL513" i="25"/>
  <c r="BT494" i="25"/>
  <c r="BT428" i="25"/>
  <c r="BL419" i="25"/>
  <c r="BL400" i="25"/>
  <c r="BL396" i="25"/>
  <c r="BT365" i="25"/>
  <c r="BP362" i="25"/>
  <c r="BL329" i="25"/>
  <c r="BT324" i="25"/>
  <c r="BT323" i="25"/>
  <c r="BT308" i="25"/>
  <c r="BT304" i="25"/>
  <c r="BL288" i="25"/>
  <c r="BL285" i="25"/>
  <c r="BL283" i="25"/>
  <c r="BP268" i="25"/>
  <c r="BL263" i="25"/>
  <c r="BL254" i="25"/>
  <c r="BL252" i="25"/>
  <c r="BL229" i="25"/>
  <c r="BL215" i="25"/>
  <c r="BP203" i="25"/>
  <c r="BL202" i="25"/>
  <c r="BP172" i="25"/>
  <c r="BP110" i="25"/>
  <c r="BP57" i="25"/>
  <c r="BL51" i="25"/>
  <c r="BL50" i="25"/>
  <c r="BP38" i="25"/>
  <c r="BL24" i="25"/>
  <c r="BP527" i="25"/>
  <c r="BT525" i="25"/>
  <c r="BL516" i="25"/>
  <c r="BP516" i="25"/>
  <c r="BL499" i="25"/>
  <c r="BT497" i="25"/>
  <c r="BT492" i="25"/>
  <c r="BL491" i="25"/>
  <c r="BP449" i="25"/>
  <c r="BP440" i="25"/>
  <c r="BP409" i="25"/>
  <c r="BP407" i="25"/>
  <c r="BP393" i="25"/>
  <c r="BT387" i="25"/>
  <c r="BL381" i="25"/>
  <c r="BL367" i="25"/>
  <c r="BT342" i="25"/>
  <c r="BP279" i="25"/>
  <c r="BP274" i="25"/>
  <c r="BP220" i="25"/>
  <c r="BL208" i="25"/>
  <c r="BT176" i="25"/>
  <c r="BL113" i="25"/>
  <c r="BP45" i="25"/>
  <c r="BP33" i="25"/>
  <c r="BP506" i="25"/>
  <c r="BL494" i="25"/>
  <c r="BP493" i="25"/>
  <c r="BT458" i="25"/>
  <c r="BL446" i="25"/>
  <c r="BL360" i="25"/>
  <c r="BL328" i="25"/>
  <c r="BT327" i="25"/>
  <c r="BL323" i="25"/>
  <c r="BT310" i="25"/>
  <c r="BT307" i="25"/>
  <c r="BP302" i="25"/>
  <c r="BP285" i="25"/>
  <c r="BL284" i="25"/>
  <c r="BP283" i="25"/>
  <c r="BP271" i="25"/>
  <c r="BL264" i="25"/>
  <c r="BP263" i="25"/>
  <c r="BT260" i="25"/>
  <c r="BL256" i="25"/>
  <c r="BT247" i="25"/>
  <c r="BL230" i="25"/>
  <c r="BT190" i="25"/>
  <c r="BP166" i="25"/>
  <c r="BT155" i="25"/>
  <c r="BT153" i="25"/>
  <c r="BL147" i="25"/>
  <c r="BL146" i="25"/>
  <c r="BL142" i="25"/>
  <c r="BT113" i="25"/>
  <c r="BP73" i="25"/>
  <c r="BL58" i="25"/>
  <c r="BP58" i="25"/>
  <c r="BP42" i="25"/>
  <c r="BL39" i="25"/>
  <c r="BP39" i="25"/>
  <c r="BL29" i="25"/>
  <c r="BT737" i="25"/>
  <c r="BL733" i="25"/>
  <c r="BL728" i="25"/>
  <c r="BT719" i="25"/>
  <c r="BL678" i="25"/>
  <c r="BT651" i="25"/>
  <c r="BP625" i="25"/>
  <c r="BP623" i="25"/>
  <c r="BL614" i="25"/>
  <c r="BL598" i="25"/>
  <c r="BT582" i="25"/>
  <c r="BT557" i="25"/>
  <c r="BL476" i="25"/>
  <c r="BP456" i="25"/>
  <c r="BL453" i="25"/>
  <c r="BP426" i="25"/>
  <c r="BT391" i="25"/>
  <c r="BT389" i="25"/>
  <c r="BL380" i="25"/>
  <c r="BL356" i="25"/>
  <c r="BT352" i="25"/>
  <c r="BL342" i="25"/>
  <c r="BP332" i="25"/>
  <c r="BL325" i="25"/>
  <c r="BL319" i="25"/>
  <c r="BT316" i="25"/>
  <c r="BL314" i="25"/>
  <c r="BT309" i="25"/>
  <c r="BL295" i="25"/>
  <c r="BP292" i="25"/>
  <c r="BP291" i="25"/>
  <c r="BT282" i="25"/>
  <c r="BL267" i="25"/>
  <c r="BT266" i="25"/>
  <c r="BT253" i="25"/>
  <c r="BT240" i="25"/>
  <c r="BP221" i="25"/>
  <c r="BT220" i="25"/>
  <c r="BP217" i="25"/>
  <c r="BL213" i="25"/>
  <c r="BL206" i="25"/>
  <c r="BT204" i="25"/>
  <c r="BL189" i="25"/>
  <c r="BP184" i="25"/>
  <c r="BL153" i="25"/>
  <c r="BP144" i="25"/>
  <c r="BL140" i="25"/>
  <c r="BT136" i="25"/>
  <c r="BL124" i="25"/>
  <c r="BL105" i="25"/>
  <c r="BL88" i="25"/>
  <c r="BT71" i="25"/>
  <c r="BL585" i="25"/>
  <c r="BL546" i="25"/>
  <c r="BL512" i="25"/>
  <c r="BL503" i="25"/>
  <c r="BT480" i="25"/>
  <c r="BL478" i="25"/>
  <c r="BP477" i="25"/>
  <c r="BL468" i="25"/>
  <c r="BL467" i="25"/>
  <c r="BL459" i="25"/>
  <c r="BL427" i="25"/>
  <c r="BL417" i="25"/>
  <c r="BL403" i="25"/>
  <c r="BP403" i="25"/>
  <c r="BL391" i="25"/>
  <c r="BP379" i="25"/>
  <c r="BL350" i="25"/>
  <c r="BT311" i="25"/>
  <c r="BL302" i="25"/>
  <c r="BT283" i="25"/>
  <c r="BL269" i="25"/>
  <c r="BT263" i="25"/>
  <c r="BL262" i="25"/>
  <c r="BP254" i="25"/>
  <c r="BL253" i="25"/>
  <c r="BL251" i="25"/>
  <c r="BL243" i="25"/>
  <c r="BT239" i="25"/>
  <c r="BP237" i="25"/>
  <c r="BT210" i="25"/>
  <c r="BP165" i="25"/>
  <c r="BL164" i="25"/>
  <c r="BL157" i="25"/>
  <c r="BT150" i="25"/>
  <c r="BT135" i="25"/>
  <c r="BL133" i="25"/>
  <c r="BP132" i="25"/>
  <c r="BT130" i="25"/>
  <c r="BL117" i="25"/>
  <c r="BL111" i="25"/>
  <c r="BP103" i="25"/>
  <c r="BP100" i="25"/>
  <c r="BL95" i="25"/>
  <c r="BT86" i="25"/>
  <c r="BL41" i="25"/>
  <c r="BP41" i="25"/>
  <c r="BL692" i="25"/>
  <c r="BT680" i="25"/>
  <c r="BT672" i="25"/>
  <c r="BT658" i="25"/>
  <c r="BL651" i="25"/>
  <c r="BL642" i="25"/>
  <c r="BL636" i="25"/>
  <c r="BL634" i="25"/>
  <c r="BP601" i="25"/>
  <c r="BL600" i="25"/>
  <c r="BP594" i="25"/>
  <c r="BL587" i="25"/>
  <c r="BP578" i="25"/>
  <c r="BL576" i="25"/>
  <c r="BT520" i="25"/>
  <c r="BT507" i="25"/>
  <c r="BL497" i="25"/>
  <c r="BP490" i="25"/>
  <c r="BL484" i="25"/>
  <c r="BL455" i="25"/>
  <c r="BT450" i="25"/>
  <c r="BL449" i="25"/>
  <c r="BT443" i="25"/>
  <c r="BL437" i="25"/>
  <c r="BP434" i="25"/>
  <c r="BL430" i="25"/>
  <c r="BP406" i="25"/>
  <c r="BP387" i="25"/>
  <c r="BL354" i="25"/>
  <c r="BP343" i="25"/>
  <c r="BP342" i="25"/>
  <c r="BT338" i="25"/>
  <c r="BP322" i="25"/>
  <c r="BL316" i="25"/>
  <c r="BL309" i="25"/>
  <c r="BP303" i="25"/>
  <c r="BL292" i="25"/>
  <c r="BL290" i="25"/>
  <c r="BT288" i="25"/>
  <c r="BP287" i="25"/>
  <c r="BL278" i="25"/>
  <c r="BT268" i="25"/>
  <c r="BL266" i="25"/>
  <c r="BT241" i="25"/>
  <c r="BP240" i="25"/>
  <c r="BP226" i="25"/>
  <c r="BT217" i="25"/>
  <c r="BP171" i="25"/>
  <c r="BT127" i="25"/>
  <c r="BL126" i="25"/>
  <c r="BL114" i="25"/>
  <c r="BT88" i="25"/>
  <c r="BP84" i="25"/>
  <c r="BL75" i="25"/>
  <c r="BP53" i="25"/>
  <c r="BT1530" i="25"/>
  <c r="BT1528" i="25"/>
  <c r="BL1523" i="25"/>
  <c r="BT1518" i="25"/>
  <c r="BT1517" i="25"/>
  <c r="BP1514" i="25"/>
  <c r="BT1513" i="25"/>
  <c r="BP1511" i="25"/>
  <c r="BL1499" i="25"/>
  <c r="BL1496" i="25"/>
  <c r="BP1495" i="25"/>
  <c r="BP1492" i="25"/>
  <c r="BT1490" i="25"/>
  <c r="BP1489" i="25"/>
  <c r="BP1487" i="25"/>
  <c r="BT1479" i="25"/>
  <c r="BL1475" i="25"/>
  <c r="BL1472" i="25"/>
  <c r="BL1471" i="25"/>
  <c r="BP1470" i="25"/>
  <c r="BT1443" i="25"/>
  <c r="BL1443" i="25"/>
  <c r="BP1431" i="25"/>
  <c r="BT1431" i="25"/>
  <c r="BL1416" i="25"/>
  <c r="BP1416" i="25"/>
  <c r="BT1415" i="25"/>
  <c r="BT1412" i="25"/>
  <c r="BT1402" i="25"/>
  <c r="BT1392" i="25"/>
  <c r="BT1382" i="25"/>
  <c r="BT1372" i="25"/>
  <c r="BT1362" i="25"/>
  <c r="BT1352" i="25"/>
  <c r="BT1342" i="25"/>
  <c r="BL1335" i="25"/>
  <c r="BT1291" i="25"/>
  <c r="BP1291" i="25"/>
  <c r="BL1530" i="25"/>
  <c r="BT1520" i="25"/>
  <c r="BP1516" i="25"/>
  <c r="BT1509" i="25"/>
  <c r="BL1502" i="25"/>
  <c r="BL1317" i="25"/>
  <c r="BT1317" i="25"/>
  <c r="BL1307" i="25"/>
  <c r="BT1307" i="25"/>
  <c r="BP1538" i="25"/>
  <c r="BL1525" i="25"/>
  <c r="BL1505" i="25"/>
  <c r="BT1413" i="25"/>
  <c r="BL1413" i="25"/>
  <c r="BP1413" i="25"/>
  <c r="BP1536" i="25"/>
  <c r="BP1534" i="25"/>
  <c r="BL1532" i="25"/>
  <c r="BL1520" i="25"/>
  <c r="BT1514" i="25"/>
  <c r="BP1513" i="25"/>
  <c r="BT1511" i="25"/>
  <c r="BP1488" i="25"/>
  <c r="BP1474" i="25"/>
  <c r="BT1473" i="25"/>
  <c r="BP1471" i="25"/>
  <c r="BL1456" i="25"/>
  <c r="BP1455" i="25"/>
  <c r="BL1445" i="25"/>
  <c r="BP1444" i="25"/>
  <c r="BT1436" i="25"/>
  <c r="BT1427" i="25"/>
  <c r="BT1422" i="25"/>
  <c r="BL1421" i="25"/>
  <c r="BP1408" i="25"/>
  <c r="BP1398" i="25"/>
  <c r="BP1388" i="25"/>
  <c r="BP1378" i="25"/>
  <c r="BP1368" i="25"/>
  <c r="BP1358" i="25"/>
  <c r="BP1348" i="25"/>
  <c r="BP1338" i="25"/>
  <c r="BT1534" i="25"/>
  <c r="BT1533" i="25"/>
  <c r="BT1508" i="25"/>
  <c r="BP1504" i="25"/>
  <c r="BT1503" i="25"/>
  <c r="BP1501" i="25"/>
  <c r="BP1476" i="25"/>
  <c r="BT1469" i="25"/>
  <c r="BL1465" i="25"/>
  <c r="BL1461" i="25"/>
  <c r="BP1460" i="25"/>
  <c r="BT1429" i="25"/>
  <c r="BP1427" i="25"/>
  <c r="BT1423" i="25"/>
  <c r="BL1423" i="25"/>
  <c r="BP1423" i="25"/>
  <c r="BL1406" i="25"/>
  <c r="BP1406" i="25"/>
  <c r="BT1406" i="25"/>
  <c r="BL1396" i="25"/>
  <c r="BP1396" i="25"/>
  <c r="BT1396" i="25"/>
  <c r="BL1386" i="25"/>
  <c r="BP1386" i="25"/>
  <c r="BT1386" i="25"/>
  <c r="BL1376" i="25"/>
  <c r="BP1376" i="25"/>
  <c r="BT1376" i="25"/>
  <c r="BL1366" i="25"/>
  <c r="BP1366" i="25"/>
  <c r="BT1366" i="25"/>
  <c r="BL1356" i="25"/>
  <c r="BP1356" i="25"/>
  <c r="BT1356" i="25"/>
  <c r="BL1346" i="25"/>
  <c r="BT1346" i="25"/>
  <c r="BL1336" i="25"/>
  <c r="BT1336" i="25"/>
  <c r="BT1507" i="25"/>
  <c r="BT1480" i="25"/>
  <c r="BL1529" i="25"/>
  <c r="BT1525" i="25"/>
  <c r="BP1524" i="25"/>
  <c r="BL1522" i="25"/>
  <c r="BT1510" i="25"/>
  <c r="BP1509" i="25"/>
  <c r="BP1506" i="25"/>
  <c r="BT1505" i="25"/>
  <c r="BT1502" i="25"/>
  <c r="BT1499" i="25"/>
  <c r="BL1495" i="25"/>
  <c r="BL1492" i="25"/>
  <c r="BL1491" i="25"/>
  <c r="BP1490" i="25"/>
  <c r="BT1474" i="25"/>
  <c r="BP1473" i="25"/>
  <c r="BT1471" i="25"/>
  <c r="BT1466" i="25"/>
  <c r="BL1451" i="25"/>
  <c r="BP1443" i="25"/>
  <c r="BT1439" i="25"/>
  <c r="BL1430" i="25"/>
  <c r="BP1430" i="25"/>
  <c r="BP1421" i="25"/>
  <c r="BT1420" i="25"/>
  <c r="BL1412" i="25"/>
  <c r="BL1410" i="25"/>
  <c r="BP1410" i="25"/>
  <c r="BL1402" i="25"/>
  <c r="BL1400" i="25"/>
  <c r="BP1400" i="25"/>
  <c r="BL1392" i="25"/>
  <c r="BL1390" i="25"/>
  <c r="BP1390" i="25"/>
  <c r="BL1382" i="25"/>
  <c r="BL1380" i="25"/>
  <c r="BP1380" i="25"/>
  <c r="BL1372" i="25"/>
  <c r="BL1370" i="25"/>
  <c r="BP1370" i="25"/>
  <c r="BL1362" i="25"/>
  <c r="BL1360" i="25"/>
  <c r="BP1360" i="25"/>
  <c r="BL1352" i="25"/>
  <c r="BL1350" i="25"/>
  <c r="BP1350" i="25"/>
  <c r="BL1342" i="25"/>
  <c r="BL1340" i="25"/>
  <c r="BP1340" i="25"/>
  <c r="BT1467" i="25"/>
  <c r="BP1464" i="25"/>
  <c r="BT1463" i="25"/>
  <c r="BP1461" i="25"/>
  <c r="BL1452" i="25"/>
  <c r="BT1449" i="25"/>
  <c r="BL1441" i="25"/>
  <c r="BL1436" i="25"/>
  <c r="BT1433" i="25"/>
  <c r="BL1433" i="25"/>
  <c r="BL1322" i="25"/>
  <c r="BT1322" i="25"/>
  <c r="BP1319" i="25"/>
  <c r="BT1319" i="25"/>
  <c r="BL1319" i="25"/>
  <c r="BP1533" i="25"/>
  <c r="BP1494" i="25"/>
  <c r="BT1493" i="25"/>
  <c r="BP1491" i="25"/>
  <c r="BT1470" i="25"/>
  <c r="BP1469" i="25"/>
  <c r="BP1467" i="25"/>
  <c r="BT1465" i="25"/>
  <c r="BT1462" i="25"/>
  <c r="BT1459" i="25"/>
  <c r="BL1455" i="25"/>
  <c r="BP1451" i="25"/>
  <c r="BT1451" i="25"/>
  <c r="BT1447" i="25"/>
  <c r="BP1414" i="25"/>
  <c r="BT1414" i="25"/>
  <c r="BL1414" i="25"/>
  <c r="BP1335" i="25"/>
  <c r="BT1335" i="25"/>
  <c r="BP1521" i="25"/>
  <c r="BL1509" i="25"/>
  <c r="BL1508" i="25"/>
  <c r="BT1500" i="25"/>
  <c r="BP1497" i="25"/>
  <c r="BT1489" i="25"/>
  <c r="BL1485" i="25"/>
  <c r="BL1482" i="25"/>
  <c r="BL1481" i="25"/>
  <c r="BP1480" i="25"/>
  <c r="BL1470" i="25"/>
  <c r="BT1464" i="25"/>
  <c r="BP1463" i="25"/>
  <c r="BT1461" i="25"/>
  <c r="BP1452" i="25"/>
  <c r="BT1448" i="25"/>
  <c r="BP1441" i="25"/>
  <c r="BT1441" i="25"/>
  <c r="BL1435" i="25"/>
  <c r="BP1434" i="25"/>
  <c r="BP1404" i="25"/>
  <c r="BT1404" i="25"/>
  <c r="BL1404" i="25"/>
  <c r="BP1394" i="25"/>
  <c r="BT1394" i="25"/>
  <c r="BL1394" i="25"/>
  <c r="BP1384" i="25"/>
  <c r="BT1384" i="25"/>
  <c r="BL1384" i="25"/>
  <c r="BP1374" i="25"/>
  <c r="BT1374" i="25"/>
  <c r="BL1374" i="25"/>
  <c r="BP1364" i="25"/>
  <c r="BT1364" i="25"/>
  <c r="BL1364" i="25"/>
  <c r="BP1354" i="25"/>
  <c r="BT1354" i="25"/>
  <c r="BL1354" i="25"/>
  <c r="BP1344" i="25"/>
  <c r="BT1344" i="25"/>
  <c r="BL1344" i="25"/>
  <c r="BT1313" i="25"/>
  <c r="BP1530" i="25"/>
  <c r="BL1515" i="25"/>
  <c r="BL1500" i="25"/>
  <c r="BP1468" i="25"/>
  <c r="BP1454" i="25"/>
  <c r="BT1453" i="25"/>
  <c r="BP1424" i="25"/>
  <c r="BL1424" i="25"/>
  <c r="BL1420" i="25"/>
  <c r="BP1420" i="25"/>
  <c r="BL1536" i="25"/>
  <c r="BP1531" i="25"/>
  <c r="BT1523" i="25"/>
  <c r="BL1533" i="25"/>
  <c r="BT1519" i="25"/>
  <c r="BL1512" i="25"/>
  <c r="BL1511" i="25"/>
  <c r="BP1510" i="25"/>
  <c r="BL1503" i="25"/>
  <c r="BT1494" i="25"/>
  <c r="BP1493" i="25"/>
  <c r="BT1491" i="25"/>
  <c r="BL1535" i="25"/>
  <c r="BP1484" i="25"/>
  <c r="BT1483" i="25"/>
  <c r="BP1481" i="25"/>
  <c r="BT1460" i="25"/>
  <c r="BP1459" i="25"/>
  <c r="BT1452" i="25"/>
  <c r="BT1450" i="25"/>
  <c r="BP1449" i="25"/>
  <c r="BT1440" i="25"/>
  <c r="BL1437" i="25"/>
  <c r="BT1435" i="25"/>
  <c r="BP1433" i="25"/>
  <c r="BL1429" i="25"/>
  <c r="BL1426" i="25"/>
  <c r="BL1425" i="25"/>
  <c r="BT1416" i="25"/>
  <c r="BP1322" i="25"/>
  <c r="BT1305" i="25"/>
  <c r="BT1303" i="25"/>
  <c r="BP1327" i="25"/>
  <c r="BT1316" i="25"/>
  <c r="BT1293" i="25"/>
  <c r="BT1282" i="25"/>
  <c r="BL1265" i="25"/>
  <c r="BP1257" i="25"/>
  <c r="BT1251" i="25"/>
  <c r="BL1329" i="25"/>
  <c r="BT1308" i="25"/>
  <c r="BP1307" i="25"/>
  <c r="BL1305" i="25"/>
  <c r="BL1293" i="25"/>
  <c r="BP1284" i="25"/>
  <c r="BT1280" i="25"/>
  <c r="BP1267" i="25"/>
  <c r="BT1265" i="25"/>
  <c r="BP1247" i="25"/>
  <c r="BT1241" i="25"/>
  <c r="BP1403" i="25"/>
  <c r="BP1393" i="25"/>
  <c r="BP1383" i="25"/>
  <c r="BP1373" i="25"/>
  <c r="BP1363" i="25"/>
  <c r="BP1353" i="25"/>
  <c r="BP1343" i="25"/>
  <c r="BP1332" i="25"/>
  <c r="BT1326" i="25"/>
  <c r="BP1316" i="25"/>
  <c r="BP1314" i="25"/>
  <c r="BT1306" i="25"/>
  <c r="BL1301" i="25"/>
  <c r="BP1300" i="25"/>
  <c r="BP1290" i="25"/>
  <c r="BL1288" i="25"/>
  <c r="BT1286" i="25"/>
  <c r="BT1281" i="25"/>
  <c r="BP1273" i="25"/>
  <c r="BT1269" i="25"/>
  <c r="BP1266" i="25"/>
  <c r="BT1263" i="25"/>
  <c r="BP1252" i="25"/>
  <c r="BT1252" i="25"/>
  <c r="BL1237" i="25"/>
  <c r="BL1229" i="25"/>
  <c r="BP1229" i="25"/>
  <c r="BL1222" i="25"/>
  <c r="BP1222" i="25"/>
  <c r="BT1321" i="25"/>
  <c r="BT1314" i="25"/>
  <c r="BP1304" i="25"/>
  <c r="BL1298" i="25"/>
  <c r="BL1291" i="25"/>
  <c r="BP1287" i="25"/>
  <c r="BP1282" i="25"/>
  <c r="BL1280" i="25"/>
  <c r="BL1274" i="25"/>
  <c r="BL1261" i="25"/>
  <c r="BT1257" i="25"/>
  <c r="BL1254" i="25"/>
  <c r="BP1253" i="25"/>
  <c r="BL1250" i="25"/>
  <c r="BL1246" i="25"/>
  <c r="BT1243" i="25"/>
  <c r="BL1231" i="25"/>
  <c r="BT1221" i="25"/>
  <c r="BP1306" i="25"/>
  <c r="BL1295" i="25"/>
  <c r="BT1289" i="25"/>
  <c r="BT1284" i="25"/>
  <c r="BT1283" i="25"/>
  <c r="BL1275" i="25"/>
  <c r="BT1272" i="25"/>
  <c r="BT1268" i="25"/>
  <c r="BP1265" i="25"/>
  <c r="BP1237" i="25"/>
  <c r="BT1237" i="25"/>
  <c r="BT1421" i="25"/>
  <c r="BT1411" i="25"/>
  <c r="BL1403" i="25"/>
  <c r="BT1401" i="25"/>
  <c r="BL1393" i="25"/>
  <c r="BT1391" i="25"/>
  <c r="BL1383" i="25"/>
  <c r="BT1381" i="25"/>
  <c r="BL1373" i="25"/>
  <c r="BT1371" i="25"/>
  <c r="BL1363" i="25"/>
  <c r="BT1361" i="25"/>
  <c r="BL1353" i="25"/>
  <c r="BT1351" i="25"/>
  <c r="BL1343" i="25"/>
  <c r="BT1341" i="25"/>
  <c r="BL1332" i="25"/>
  <c r="BT1329" i="25"/>
  <c r="BL1316" i="25"/>
  <c r="BP1313" i="25"/>
  <c r="BT1304" i="25"/>
  <c r="BP1303" i="25"/>
  <c r="BT1299" i="25"/>
  <c r="BP1297" i="25"/>
  <c r="BT1296" i="25"/>
  <c r="BP1281" i="25"/>
  <c r="BP1274" i="25"/>
  <c r="BT1261" i="25"/>
  <c r="BP1254" i="25"/>
  <c r="BT1247" i="25"/>
  <c r="BT1231" i="25"/>
  <c r="BL1221" i="25"/>
  <c r="BP1221" i="25"/>
  <c r="BL1328" i="25"/>
  <c r="BL1318" i="25"/>
  <c r="BP1294" i="25"/>
  <c r="BT1292" i="25"/>
  <c r="BP1289" i="25"/>
  <c r="BL1282" i="25"/>
  <c r="BL1278" i="25"/>
  <c r="BT1276" i="25"/>
  <c r="BT1259" i="25"/>
  <c r="BP1251" i="25"/>
  <c r="BL1245" i="25"/>
  <c r="BT1245" i="25"/>
  <c r="BL1227" i="25"/>
  <c r="BP1277" i="25"/>
  <c r="BP1272" i="25"/>
  <c r="BL1270" i="25"/>
  <c r="BP1262" i="25"/>
  <c r="BT1262" i="25"/>
  <c r="BT1260" i="25"/>
  <c r="BL1259" i="25"/>
  <c r="BL1255" i="25"/>
  <c r="BT1253" i="25"/>
  <c r="BP1241" i="25"/>
  <c r="BP1216" i="25"/>
  <c r="BL1216" i="25"/>
  <c r="BL1308" i="25"/>
  <c r="BT1294" i="25"/>
  <c r="BP1283" i="25"/>
  <c r="BT1279" i="25"/>
  <c r="BT1273" i="25"/>
  <c r="BP1263" i="25"/>
  <c r="BT1256" i="25"/>
  <c r="BL1251" i="25"/>
  <c r="BT1246" i="25"/>
  <c r="BL1239" i="25"/>
  <c r="BP1239" i="25"/>
  <c r="BP1227" i="25"/>
  <c r="BT1227" i="25"/>
  <c r="BP1317" i="25"/>
  <c r="BL1315" i="25"/>
  <c r="BL1300" i="25"/>
  <c r="BP1292" i="25"/>
  <c r="BL1290" i="25"/>
  <c r="BL1284" i="25"/>
  <c r="BL1273" i="25"/>
  <c r="BP1264" i="25"/>
  <c r="BL1260" i="25"/>
  <c r="BL1258" i="25"/>
  <c r="BT1255" i="25"/>
  <c r="BT1249" i="25"/>
  <c r="BL1247" i="25"/>
  <c r="BP1243" i="25"/>
  <c r="BL1241" i="25"/>
  <c r="BT1233" i="25"/>
  <c r="BT1242" i="25"/>
  <c r="BT1232" i="25"/>
  <c r="BP1212" i="25"/>
  <c r="BT1210" i="25"/>
  <c r="BT1200" i="25"/>
  <c r="BP1200" i="25"/>
  <c r="BP1196" i="25"/>
  <c r="BT1195" i="25"/>
  <c r="BP1188" i="25"/>
  <c r="BT1179" i="25"/>
  <c r="BL1167" i="25"/>
  <c r="BL1165" i="25"/>
  <c r="BT1163" i="25"/>
  <c r="BT1150" i="25"/>
  <c r="BP1150" i="25"/>
  <c r="BP1146" i="25"/>
  <c r="BT1145" i="25"/>
  <c r="BP1136" i="25"/>
  <c r="BT1133" i="25"/>
  <c r="BP1133" i="25"/>
  <c r="BL1132" i="25"/>
  <c r="BT1132" i="25"/>
  <c r="BL1126" i="25"/>
  <c r="BT1125" i="25"/>
  <c r="BL1121" i="25"/>
  <c r="BL1119" i="25"/>
  <c r="BP1119" i="25"/>
  <c r="BL1117" i="25"/>
  <c r="BT1235" i="25"/>
  <c r="BT1225" i="25"/>
  <c r="BP1209" i="25"/>
  <c r="BL1206" i="25"/>
  <c r="BL1201" i="25"/>
  <c r="BP1193" i="25"/>
  <c r="BL1192" i="25"/>
  <c r="BL1188" i="25"/>
  <c r="BP1181" i="25"/>
  <c r="BP1164" i="25"/>
  <c r="BP1159" i="25"/>
  <c r="BL1156" i="25"/>
  <c r="BL1151" i="25"/>
  <c r="BL1141" i="25"/>
  <c r="BL1137" i="25"/>
  <c r="BP1211" i="25"/>
  <c r="BT1199" i="25"/>
  <c r="BT1183" i="25"/>
  <c r="BT1170" i="25"/>
  <c r="BP1170" i="25"/>
  <c r="BT1165" i="25"/>
  <c r="BT1149" i="25"/>
  <c r="BT1123" i="25"/>
  <c r="BP1123" i="25"/>
  <c r="BL1217" i="25"/>
  <c r="BL1210" i="25"/>
  <c r="BP1201" i="25"/>
  <c r="BT1197" i="25"/>
  <c r="BP1184" i="25"/>
  <c r="BT1181" i="25"/>
  <c r="BL1176" i="25"/>
  <c r="BL1171" i="25"/>
  <c r="BL1162" i="25"/>
  <c r="BP1151" i="25"/>
  <c r="BT1148" i="25"/>
  <c r="BT1147" i="25"/>
  <c r="BP1141" i="25"/>
  <c r="BP1128" i="25"/>
  <c r="BT1128" i="25"/>
  <c r="BP1235" i="25"/>
  <c r="BP1225" i="25"/>
  <c r="BL1207" i="25"/>
  <c r="BL1205" i="25"/>
  <c r="BT1203" i="25"/>
  <c r="BT1190" i="25"/>
  <c r="BP1190" i="25"/>
  <c r="BT1185" i="25"/>
  <c r="BT1169" i="25"/>
  <c r="BT1164" i="25"/>
  <c r="BL1157" i="25"/>
  <c r="BL1155" i="25"/>
  <c r="BT1153" i="25"/>
  <c r="BP1134" i="25"/>
  <c r="BT1134" i="25"/>
  <c r="BP1204" i="25"/>
  <c r="BP1183" i="25"/>
  <c r="BL1182" i="25"/>
  <c r="BP1171" i="25"/>
  <c r="BP1154" i="25"/>
  <c r="BL1135" i="25"/>
  <c r="BT1205" i="25"/>
  <c r="BT1189" i="25"/>
  <c r="BT1184" i="25"/>
  <c r="BL1177" i="25"/>
  <c r="BL1175" i="25"/>
  <c r="BT1173" i="25"/>
  <c r="BP1165" i="25"/>
  <c r="BT1160" i="25"/>
  <c r="BP1160" i="25"/>
  <c r="BP1156" i="25"/>
  <c r="BT1155" i="25"/>
  <c r="BP1148" i="25"/>
  <c r="BT1143" i="25"/>
  <c r="BP1143" i="25"/>
  <c r="BT1141" i="25"/>
  <c r="BL1136" i="25"/>
  <c r="BP1124" i="25"/>
  <c r="BT1121" i="25"/>
  <c r="BP1218" i="25"/>
  <c r="BT1215" i="25"/>
  <c r="BP1214" i="25"/>
  <c r="BT1213" i="25"/>
  <c r="BP1203" i="25"/>
  <c r="BL1202" i="25"/>
  <c r="BP1191" i="25"/>
  <c r="BT1187" i="25"/>
  <c r="BL1183" i="25"/>
  <c r="BP1174" i="25"/>
  <c r="BT1171" i="25"/>
  <c r="BP1169" i="25"/>
  <c r="BL1164" i="25"/>
  <c r="BL1161" i="25"/>
  <c r="BP1153" i="25"/>
  <c r="BL1152" i="25"/>
  <c r="BP1139" i="25"/>
  <c r="BT1138" i="25"/>
  <c r="BT1135" i="25"/>
  <c r="BT1129" i="25"/>
  <c r="BT1209" i="25"/>
  <c r="BT1204" i="25"/>
  <c r="BL1199" i="25"/>
  <c r="BL1197" i="25"/>
  <c r="BL1195" i="25"/>
  <c r="BT1193" i="25"/>
  <c r="BP1187" i="25"/>
  <c r="BP1185" i="25"/>
  <c r="BT1180" i="25"/>
  <c r="BP1180" i="25"/>
  <c r="BP1176" i="25"/>
  <c r="BT1175" i="25"/>
  <c r="BP1168" i="25"/>
  <c r="BT1159" i="25"/>
  <c r="BT1154" i="25"/>
  <c r="BL1149" i="25"/>
  <c r="BL1147" i="25"/>
  <c r="BL1145" i="25"/>
  <c r="BP1144" i="25"/>
  <c r="BL1142" i="25"/>
  <c r="BT1142" i="25"/>
  <c r="BT1137" i="25"/>
  <c r="BT1130" i="25"/>
  <c r="BL1130" i="25"/>
  <c r="BP1130" i="25"/>
  <c r="BL1125" i="25"/>
  <c r="BL1123" i="25"/>
  <c r="BP1117" i="25"/>
  <c r="BT1214" i="25"/>
  <c r="BT1207" i="25"/>
  <c r="BL1203" i="25"/>
  <c r="BP1194" i="25"/>
  <c r="BT1192" i="25"/>
  <c r="BT1191" i="25"/>
  <c r="BP1189" i="25"/>
  <c r="BL1181" i="25"/>
  <c r="BP1173" i="25"/>
  <c r="BL1172" i="25"/>
  <c r="BL1170" i="25"/>
  <c r="BP1161" i="25"/>
  <c r="BT1157" i="25"/>
  <c r="BL1153" i="25"/>
  <c r="BT1140" i="25"/>
  <c r="BP1140" i="25"/>
  <c r="BT1139" i="25"/>
  <c r="BL1128" i="25"/>
  <c r="BT1085" i="25"/>
  <c r="BT1041" i="25"/>
  <c r="BT1035" i="25"/>
  <c r="BL1018" i="25"/>
  <c r="BP1120" i="25"/>
  <c r="BP1102" i="25"/>
  <c r="BL1097" i="25"/>
  <c r="BL1085" i="25"/>
  <c r="BL1080" i="25"/>
  <c r="BP1076" i="25"/>
  <c r="BT1074" i="25"/>
  <c r="BL1068" i="25"/>
  <c r="BP1067" i="25"/>
  <c r="BL1063" i="25"/>
  <c r="BP1050" i="25"/>
  <c r="BP1043" i="25"/>
  <c r="BL1035" i="25"/>
  <c r="BL1030" i="25"/>
  <c r="BP1027" i="25"/>
  <c r="BT1025" i="25"/>
  <c r="BT1021" i="25"/>
  <c r="BT1014" i="25"/>
  <c r="BL994" i="25"/>
  <c r="BP984" i="25"/>
  <c r="BT976" i="25"/>
  <c r="BP976" i="25"/>
  <c r="BT1122" i="25"/>
  <c r="BT1115" i="25"/>
  <c r="BT1108" i="25"/>
  <c r="BT1078" i="25"/>
  <c r="BL1064" i="25"/>
  <c r="BT1062" i="25"/>
  <c r="BT1061" i="25"/>
  <c r="BP1058" i="25"/>
  <c r="BT1057" i="25"/>
  <c r="BT1055" i="25"/>
  <c r="BP1049" i="25"/>
  <c r="BL1047" i="25"/>
  <c r="BT1028" i="25"/>
  <c r="BL1023" i="25"/>
  <c r="BL1012" i="25"/>
  <c r="BT1008" i="25"/>
  <c r="BT1002" i="25"/>
  <c r="BT996" i="25"/>
  <c r="BP996" i="25"/>
  <c r="BL988" i="25"/>
  <c r="BP988" i="25"/>
  <c r="BL1114" i="25"/>
  <c r="BP1101" i="25"/>
  <c r="BL1089" i="25"/>
  <c r="BL1083" i="25"/>
  <c r="BP1063" i="25"/>
  <c r="BL1050" i="25"/>
  <c r="BP1046" i="25"/>
  <c r="BT1044" i="25"/>
  <c r="BP1041" i="25"/>
  <c r="BL1033" i="25"/>
  <c r="BT1022" i="25"/>
  <c r="BT994" i="25"/>
  <c r="BL990" i="25"/>
  <c r="BL1120" i="25"/>
  <c r="BT1118" i="25"/>
  <c r="BP1108" i="25"/>
  <c r="BT1107" i="25"/>
  <c r="BT1098" i="25"/>
  <c r="BL1084" i="25"/>
  <c r="BT1082" i="25"/>
  <c r="BT1081" i="25"/>
  <c r="BP1078" i="25"/>
  <c r="BT1077" i="25"/>
  <c r="BT1075" i="25"/>
  <c r="BP1069" i="25"/>
  <c r="BL1067" i="25"/>
  <c r="BT1048" i="25"/>
  <c r="BL1034" i="25"/>
  <c r="BT1032" i="25"/>
  <c r="BT1031" i="25"/>
  <c r="BL1024" i="25"/>
  <c r="BP1023" i="25"/>
  <c r="BT1018" i="25"/>
  <c r="BT1012" i="25"/>
  <c r="BT1106" i="25"/>
  <c r="BP1083" i="25"/>
  <c r="BT1079" i="25"/>
  <c r="BP1066" i="25"/>
  <c r="BP1033" i="25"/>
  <c r="BT1029" i="25"/>
  <c r="BL998" i="25"/>
  <c r="BP998" i="25"/>
  <c r="BL986" i="25"/>
  <c r="BT1124" i="25"/>
  <c r="BP1113" i="25"/>
  <c r="BT1097" i="25"/>
  <c r="BL1094" i="25"/>
  <c r="BL1090" i="25"/>
  <c r="BL1087" i="25"/>
  <c r="BT1068" i="25"/>
  <c r="BP1065" i="25"/>
  <c r="BL1054" i="25"/>
  <c r="BT1052" i="25"/>
  <c r="BT1051" i="25"/>
  <c r="BP1048" i="25"/>
  <c r="BT1047" i="25"/>
  <c r="BT1045" i="25"/>
  <c r="BL1041" i="25"/>
  <c r="BP1039" i="25"/>
  <c r="BL1037" i="25"/>
  <c r="BT1030" i="25"/>
  <c r="BL1016" i="25"/>
  <c r="BT1006" i="25"/>
  <c r="BP1006" i="25"/>
  <c r="BL978" i="25"/>
  <c r="BP978" i="25"/>
  <c r="BT1112" i="25"/>
  <c r="BL1110" i="25"/>
  <c r="BT1104" i="25"/>
  <c r="BL1099" i="25"/>
  <c r="BP1086" i="25"/>
  <c r="BL1079" i="25"/>
  <c r="BP1077" i="25"/>
  <c r="BL1073" i="25"/>
  <c r="BP1053" i="25"/>
  <c r="BT1049" i="25"/>
  <c r="BP1036" i="25"/>
  <c r="BP1031" i="25"/>
  <c r="BL1029" i="25"/>
  <c r="BP1018" i="25"/>
  <c r="BT1000" i="25"/>
  <c r="BT986" i="25"/>
  <c r="BP986" i="25"/>
  <c r="BP1109" i="25"/>
  <c r="BP1103" i="25"/>
  <c r="BP1093" i="25"/>
  <c r="BT1092" i="25"/>
  <c r="BP1092" i="25"/>
  <c r="BT1091" i="25"/>
  <c r="BT1088" i="25"/>
  <c r="BT1083" i="25"/>
  <c r="BL1074" i="25"/>
  <c r="BT1072" i="25"/>
  <c r="BT1071" i="25"/>
  <c r="BT1066" i="25"/>
  <c r="BT1065" i="25"/>
  <c r="BL1061" i="25"/>
  <c r="BP1059" i="25"/>
  <c r="BL1057" i="25"/>
  <c r="BT1038" i="25"/>
  <c r="BT1033" i="25"/>
  <c r="BT1023" i="25"/>
  <c r="BT1016" i="25"/>
  <c r="BP1016" i="25"/>
  <c r="BL1008" i="25"/>
  <c r="BT982" i="25"/>
  <c r="BP1112" i="25"/>
  <c r="BT1103" i="25"/>
  <c r="BT1102" i="25"/>
  <c r="BL1100" i="25"/>
  <c r="BP1080" i="25"/>
  <c r="BP1073" i="25"/>
  <c r="BP1056" i="25"/>
  <c r="BP1051" i="25"/>
  <c r="BL1049" i="25"/>
  <c r="BL1043" i="25"/>
  <c r="BT1026" i="25"/>
  <c r="BP1026" i="25"/>
  <c r="BL1014" i="25"/>
  <c r="BT1010" i="25"/>
  <c r="BT1004" i="25"/>
  <c r="BT998" i="25"/>
  <c r="BL976" i="25"/>
  <c r="BT1015" i="25"/>
  <c r="BT1005" i="25"/>
  <c r="BT995" i="25"/>
  <c r="BT985" i="25"/>
  <c r="BT975" i="25"/>
  <c r="BP966" i="25"/>
  <c r="BT965" i="25"/>
  <c r="BP962" i="25"/>
  <c r="BT955" i="25"/>
  <c r="BP950" i="25"/>
  <c r="BT946" i="25"/>
  <c r="BL937" i="25"/>
  <c r="BP933" i="25"/>
  <c r="BL926" i="25"/>
  <c r="BP924" i="25"/>
  <c r="BL920" i="25"/>
  <c r="BL909" i="25"/>
  <c r="BP907" i="25"/>
  <c r="BP900" i="25"/>
  <c r="BT896" i="25"/>
  <c r="BL887" i="25"/>
  <c r="BP883" i="25"/>
  <c r="BP877" i="25"/>
  <c r="BP874" i="25"/>
  <c r="BT945" i="25"/>
  <c r="BT918" i="25"/>
  <c r="BT914" i="25"/>
  <c r="BT912" i="25"/>
  <c r="BP906" i="25"/>
  <c r="BL904" i="25"/>
  <c r="BL901" i="25"/>
  <c r="BT897" i="25"/>
  <c r="BT895" i="25"/>
  <c r="BP889" i="25"/>
  <c r="BP1082" i="25"/>
  <c r="BP1072" i="25"/>
  <c r="BP1062" i="25"/>
  <c r="BP1052" i="25"/>
  <c r="BP1042" i="25"/>
  <c r="BP1032" i="25"/>
  <c r="BP1022" i="25"/>
  <c r="BP1012" i="25"/>
  <c r="BP1002" i="25"/>
  <c r="BP992" i="25"/>
  <c r="BP982" i="25"/>
  <c r="BP972" i="25"/>
  <c r="BP955" i="25"/>
  <c r="BT952" i="25"/>
  <c r="BL945" i="25"/>
  <c r="BP944" i="25"/>
  <c r="BL940" i="25"/>
  <c r="BP927" i="25"/>
  <c r="BP920" i="25"/>
  <c r="BL912" i="25"/>
  <c r="BL907" i="25"/>
  <c r="BP903" i="25"/>
  <c r="BL896" i="25"/>
  <c r="BL895" i="25"/>
  <c r="BP894" i="25"/>
  <c r="BL890" i="25"/>
  <c r="BT882" i="25"/>
  <c r="BL880" i="25"/>
  <c r="BL877" i="25"/>
  <c r="BT938" i="25"/>
  <c r="BT933" i="25"/>
  <c r="BT932" i="25"/>
  <c r="BL924" i="25"/>
  <c r="BL921" i="25"/>
  <c r="BT917" i="25"/>
  <c r="BT915" i="25"/>
  <c r="BT899" i="25"/>
  <c r="BT888" i="25"/>
  <c r="BP947" i="25"/>
  <c r="BP940" i="25"/>
  <c r="BL927" i="25"/>
  <c r="BP923" i="25"/>
  <c r="BL910" i="25"/>
  <c r="BP890" i="25"/>
  <c r="BT886" i="25"/>
  <c r="BT970" i="25"/>
  <c r="BL941" i="25"/>
  <c r="BT937" i="25"/>
  <c r="BT935" i="25"/>
  <c r="BT919" i="25"/>
  <c r="BT908" i="25"/>
  <c r="BT902" i="25"/>
  <c r="BL891" i="25"/>
  <c r="BT885" i="25"/>
  <c r="BP943" i="25"/>
  <c r="BL930" i="25"/>
  <c r="BP910" i="25"/>
  <c r="BP893" i="25"/>
  <c r="BL885" i="25"/>
  <c r="BL961" i="25"/>
  <c r="BL960" i="25"/>
  <c r="BL957" i="25"/>
  <c r="BP956" i="25"/>
  <c r="BP946" i="25"/>
  <c r="BT940" i="25"/>
  <c r="BT929" i="25"/>
  <c r="BT928" i="25"/>
  <c r="BT923" i="25"/>
  <c r="BT922" i="25"/>
  <c r="BP921" i="25"/>
  <c r="BP916" i="25"/>
  <c r="BL911" i="25"/>
  <c r="BT905" i="25"/>
  <c r="BP899" i="25"/>
  <c r="BT890" i="25"/>
  <c r="BT889" i="25"/>
  <c r="BL950" i="25"/>
  <c r="BP930" i="25"/>
  <c r="BP913" i="25"/>
  <c r="BL900" i="25"/>
  <c r="BT878" i="25"/>
  <c r="BP960" i="25"/>
  <c r="BT959" i="25"/>
  <c r="BP959" i="25"/>
  <c r="BT958" i="25"/>
  <c r="BL951" i="25"/>
  <c r="BT949" i="25"/>
  <c r="BT948" i="25"/>
  <c r="BT943" i="25"/>
  <c r="BT942" i="25"/>
  <c r="BP941" i="25"/>
  <c r="BL938" i="25"/>
  <c r="BP936" i="25"/>
  <c r="BL934" i="25"/>
  <c r="BL931" i="25"/>
  <c r="BT925" i="25"/>
  <c r="BP919" i="25"/>
  <c r="BT910" i="25"/>
  <c r="BT909" i="25"/>
  <c r="BT898" i="25"/>
  <c r="BT893" i="25"/>
  <c r="BT892" i="25"/>
  <c r="BP891" i="25"/>
  <c r="BL888" i="25"/>
  <c r="BP886" i="25"/>
  <c r="BL884" i="25"/>
  <c r="BT835" i="25"/>
  <c r="BP828" i="25"/>
  <c r="BT824" i="25"/>
  <c r="BL821" i="25"/>
  <c r="BP820" i="25"/>
  <c r="BT819" i="25"/>
  <c r="BP819" i="25"/>
  <c r="BT818" i="25"/>
  <c r="BT793" i="25"/>
  <c r="BP792" i="25"/>
  <c r="BL781" i="25"/>
  <c r="BT777" i="25"/>
  <c r="BT775" i="25"/>
  <c r="BL764" i="25"/>
  <c r="BP949" i="25"/>
  <c r="BP939" i="25"/>
  <c r="BP929" i="25"/>
  <c r="BL870" i="25"/>
  <c r="BP869" i="25"/>
  <c r="BT868" i="25"/>
  <c r="BL860" i="25"/>
  <c r="BP859" i="25"/>
  <c r="BT858" i="25"/>
  <c r="BL850" i="25"/>
  <c r="BP849" i="25"/>
  <c r="BT848" i="25"/>
  <c r="BL840" i="25"/>
  <c r="BP839" i="25"/>
  <c r="BT838" i="25"/>
  <c r="BT823" i="25"/>
  <c r="BP822" i="25"/>
  <c r="BL810" i="25"/>
  <c r="BL807" i="25"/>
  <c r="BP806" i="25"/>
  <c r="BP797" i="25"/>
  <c r="BT795" i="25"/>
  <c r="BP778" i="25"/>
  <c r="BL775" i="25"/>
  <c r="BP774" i="25"/>
  <c r="BP770" i="25"/>
  <c r="BT770" i="25"/>
  <c r="BL767" i="25"/>
  <c r="BP827" i="25"/>
  <c r="BT825" i="25"/>
  <c r="BP794" i="25"/>
  <c r="BP793" i="25"/>
  <c r="BP764" i="25"/>
  <c r="BT764" i="25"/>
  <c r="BP875" i="25"/>
  <c r="BT874" i="25"/>
  <c r="BP865" i="25"/>
  <c r="BT864" i="25"/>
  <c r="BP855" i="25"/>
  <c r="BT854" i="25"/>
  <c r="BP845" i="25"/>
  <c r="BT844" i="25"/>
  <c r="BP824" i="25"/>
  <c r="BP823" i="25"/>
  <c r="BP818" i="25"/>
  <c r="BP815" i="25"/>
  <c r="BT814" i="25"/>
  <c r="BL811" i="25"/>
  <c r="BP810" i="25"/>
  <c r="BT809" i="25"/>
  <c r="BP809" i="25"/>
  <c r="BT808" i="25"/>
  <c r="BL771" i="25"/>
  <c r="BP771" i="25"/>
  <c r="BP868" i="25"/>
  <c r="BP858" i="25"/>
  <c r="BP848" i="25"/>
  <c r="BP838" i="25"/>
  <c r="BL830" i="25"/>
  <c r="BT813" i="25"/>
  <c r="BL800" i="25"/>
  <c r="BL797" i="25"/>
  <c r="BP796" i="25"/>
  <c r="BT785" i="25"/>
  <c r="BT782" i="25"/>
  <c r="BP776" i="25"/>
  <c r="BL872" i="25"/>
  <c r="BL862" i="25"/>
  <c r="BL852" i="25"/>
  <c r="BP834" i="25"/>
  <c r="BL831" i="25"/>
  <c r="BL827" i="25"/>
  <c r="BT815" i="25"/>
  <c r="BL785" i="25"/>
  <c r="BL782" i="25"/>
  <c r="BL777" i="25"/>
  <c r="BP773" i="25"/>
  <c r="BT873" i="25"/>
  <c r="BT863" i="25"/>
  <c r="BT853" i="25"/>
  <c r="BT843" i="25"/>
  <c r="BP832" i="25"/>
  <c r="BP830" i="25"/>
  <c r="BP813" i="25"/>
  <c r="BP808" i="25"/>
  <c r="BP805" i="25"/>
  <c r="BT804" i="25"/>
  <c r="BL801" i="25"/>
  <c r="BP800" i="25"/>
  <c r="BT799" i="25"/>
  <c r="BP799" i="25"/>
  <c r="BT798" i="25"/>
  <c r="BL766" i="25"/>
  <c r="BT830" i="25"/>
  <c r="BT829" i="25"/>
  <c r="BP829" i="25"/>
  <c r="BT828" i="25"/>
  <c r="BT803" i="25"/>
  <c r="BL790" i="25"/>
  <c r="BL787" i="25"/>
  <c r="BP786" i="25"/>
  <c r="BL780" i="25"/>
  <c r="BT768" i="25"/>
  <c r="BP831" i="25"/>
  <c r="BL820" i="25"/>
  <c r="BL817" i="25"/>
  <c r="BP816" i="25"/>
  <c r="BL809" i="25"/>
  <c r="BT805" i="25"/>
  <c r="BT800" i="25"/>
  <c r="BT779" i="25"/>
  <c r="BT778" i="25"/>
  <c r="BT773" i="25"/>
  <c r="BT772" i="25"/>
  <c r="BT767" i="25"/>
  <c r="BP766" i="25"/>
  <c r="BL808" i="25"/>
  <c r="BP801" i="25"/>
  <c r="BP798" i="25"/>
  <c r="BL791" i="25"/>
  <c r="BP790" i="25"/>
  <c r="BT789" i="25"/>
  <c r="BP789" i="25"/>
  <c r="BT788" i="25"/>
  <c r="BP780" i="25"/>
  <c r="BT776" i="25"/>
  <c r="BL770" i="25"/>
  <c r="BT769" i="25"/>
  <c r="BP763" i="25"/>
  <c r="BT762" i="25"/>
  <c r="BL754" i="25"/>
  <c r="BP753" i="25"/>
  <c r="BP746" i="25"/>
  <c r="BP689" i="25"/>
  <c r="BT679" i="25"/>
  <c r="BL676" i="25"/>
  <c r="BP675" i="25"/>
  <c r="BT674" i="25"/>
  <c r="BP674" i="25"/>
  <c r="BT673" i="25"/>
  <c r="BP672" i="25"/>
  <c r="BL626" i="25"/>
  <c r="BP626" i="25"/>
  <c r="BL570" i="25"/>
  <c r="BT570" i="25"/>
  <c r="BT709" i="25"/>
  <c r="BL706" i="25"/>
  <c r="BP705" i="25"/>
  <c r="BT704" i="25"/>
  <c r="BP704" i="25"/>
  <c r="BT703" i="25"/>
  <c r="BP702" i="25"/>
  <c r="BL688" i="25"/>
  <c r="BT681" i="25"/>
  <c r="BP680" i="25"/>
  <c r="BT678" i="25"/>
  <c r="BT676" i="25"/>
  <c r="BL666" i="25"/>
  <c r="BP666" i="25"/>
  <c r="BT666" i="25"/>
  <c r="BT662" i="25"/>
  <c r="BP656" i="25"/>
  <c r="BT654" i="25"/>
  <c r="BL654" i="25"/>
  <c r="BP654" i="25"/>
  <c r="BT609" i="25"/>
  <c r="BP609" i="25"/>
  <c r="BL609" i="25"/>
  <c r="BL604" i="25"/>
  <c r="BP604" i="25"/>
  <c r="BT604" i="25"/>
  <c r="BT583" i="25"/>
  <c r="BL539" i="25"/>
  <c r="BT523" i="25"/>
  <c r="BP523" i="25"/>
  <c r="BP779" i="25"/>
  <c r="BP769" i="25"/>
  <c r="BP759" i="25"/>
  <c r="BT758" i="25"/>
  <c r="BP749" i="25"/>
  <c r="BL736" i="25"/>
  <c r="BP735" i="25"/>
  <c r="BT734" i="25"/>
  <c r="BP734" i="25"/>
  <c r="BT733" i="25"/>
  <c r="BP732" i="25"/>
  <c r="BL720" i="25"/>
  <c r="BL719" i="25"/>
  <c r="BL718" i="25"/>
  <c r="BT711" i="25"/>
  <c r="BP710" i="25"/>
  <c r="BT708" i="25"/>
  <c r="BT706" i="25"/>
  <c r="BL695" i="25"/>
  <c r="BL693" i="25"/>
  <c r="BL687" i="25"/>
  <c r="BP678" i="25"/>
  <c r="BT675" i="25"/>
  <c r="BT670" i="25"/>
  <c r="BP669" i="25"/>
  <c r="BL668" i="25"/>
  <c r="BL644" i="25"/>
  <c r="BP644" i="25"/>
  <c r="BT644" i="25"/>
  <c r="BL532" i="25"/>
  <c r="BP752" i="25"/>
  <c r="BT751" i="25"/>
  <c r="BL746" i="25"/>
  <c r="BP743" i="25"/>
  <c r="BT741" i="25"/>
  <c r="BP740" i="25"/>
  <c r="BT738" i="25"/>
  <c r="BL725" i="25"/>
  <c r="BL723" i="25"/>
  <c r="BP708" i="25"/>
  <c r="BP707" i="25"/>
  <c r="BP679" i="25"/>
  <c r="BL611" i="25"/>
  <c r="BP611" i="25"/>
  <c r="BT611" i="25"/>
  <c r="BT592" i="25"/>
  <c r="BL592" i="25"/>
  <c r="BL583" i="25"/>
  <c r="BL567" i="25"/>
  <c r="BT567" i="25"/>
  <c r="BP765" i="25"/>
  <c r="BP755" i="25"/>
  <c r="BT754" i="25"/>
  <c r="BP738" i="25"/>
  <c r="BT735" i="25"/>
  <c r="BT732" i="25"/>
  <c r="BP701" i="25"/>
  <c r="BL696" i="25"/>
  <c r="BP695" i="25"/>
  <c r="BT694" i="25"/>
  <c r="BP694" i="25"/>
  <c r="BT693" i="25"/>
  <c r="BP692" i="25"/>
  <c r="BP676" i="25"/>
  <c r="BP673" i="25"/>
  <c r="BP670" i="25"/>
  <c r="BL667" i="25"/>
  <c r="BP667" i="25"/>
  <c r="BT664" i="25"/>
  <c r="BL664" i="25"/>
  <c r="BP664" i="25"/>
  <c r="BT661" i="25"/>
  <c r="BT652" i="25"/>
  <c r="BL652" i="25"/>
  <c r="BL632" i="25"/>
  <c r="BL586" i="25"/>
  <c r="BP731" i="25"/>
  <c r="BT729" i="25"/>
  <c r="BL726" i="25"/>
  <c r="BP725" i="25"/>
  <c r="BT724" i="25"/>
  <c r="BP724" i="25"/>
  <c r="BT723" i="25"/>
  <c r="BP722" i="25"/>
  <c r="BT701" i="25"/>
  <c r="BL685" i="25"/>
  <c r="BL683" i="25"/>
  <c r="BL674" i="25"/>
  <c r="BT608" i="25"/>
  <c r="BP608" i="25"/>
  <c r="BL603" i="25"/>
  <c r="BP603" i="25"/>
  <c r="BT603" i="25"/>
  <c r="BP761" i="25"/>
  <c r="BT760" i="25"/>
  <c r="BP751" i="25"/>
  <c r="BT750" i="25"/>
  <c r="BP733" i="25"/>
  <c r="BT731" i="25"/>
  <c r="BT728" i="25"/>
  <c r="BT726" i="25"/>
  <c r="BL715" i="25"/>
  <c r="BL713" i="25"/>
  <c r="BP697" i="25"/>
  <c r="BT695" i="25"/>
  <c r="BT692" i="25"/>
  <c r="BT690" i="25"/>
  <c r="BL545" i="25"/>
  <c r="BP545" i="25"/>
  <c r="BT545" i="25"/>
  <c r="BL745" i="25"/>
  <c r="BT725" i="25"/>
  <c r="BT722" i="25"/>
  <c r="BL686" i="25"/>
  <c r="BP685" i="25"/>
  <c r="BT684" i="25"/>
  <c r="BP684" i="25"/>
  <c r="BT683" i="25"/>
  <c r="BP682" i="25"/>
  <c r="BP662" i="25"/>
  <c r="BP610" i="25"/>
  <c r="BT610" i="25"/>
  <c r="BP495" i="25"/>
  <c r="BT495" i="25"/>
  <c r="BL486" i="25"/>
  <c r="BP486" i="25"/>
  <c r="BT486" i="25"/>
  <c r="BL716" i="25"/>
  <c r="BP715" i="25"/>
  <c r="BT714" i="25"/>
  <c r="BP714" i="25"/>
  <c r="BT713" i="25"/>
  <c r="BP712" i="25"/>
  <c r="BP696" i="25"/>
  <c r="BP693" i="25"/>
  <c r="BT691" i="25"/>
  <c r="BT688" i="25"/>
  <c r="BT686" i="25"/>
  <c r="BL675" i="25"/>
  <c r="BL673" i="25"/>
  <c r="BL663" i="25"/>
  <c r="BP663" i="25"/>
  <c r="BL660" i="25"/>
  <c r="BP660" i="25"/>
  <c r="BL560" i="25"/>
  <c r="BP560" i="25"/>
  <c r="BT560" i="25"/>
  <c r="BP745" i="25"/>
  <c r="BT744" i="25"/>
  <c r="BP744" i="25"/>
  <c r="BT743" i="25"/>
  <c r="BP742" i="25"/>
  <c r="BP726" i="25"/>
  <c r="BP723" i="25"/>
  <c r="BT721" i="25"/>
  <c r="BT716" i="25"/>
  <c r="BL705" i="25"/>
  <c r="BL703" i="25"/>
  <c r="BL694" i="25"/>
  <c r="BT685" i="25"/>
  <c r="BT682" i="25"/>
  <c r="BL656" i="25"/>
  <c r="BL650" i="25"/>
  <c r="BP650" i="25"/>
  <c r="BT650" i="25"/>
  <c r="BL635" i="25"/>
  <c r="BP635" i="25"/>
  <c r="BT635" i="25"/>
  <c r="BL612" i="25"/>
  <c r="BP612" i="25"/>
  <c r="BP607" i="25"/>
  <c r="BL607" i="25"/>
  <c r="BT607" i="25"/>
  <c r="BP592" i="25"/>
  <c r="BL589" i="25"/>
  <c r="BL568" i="25"/>
  <c r="BP568" i="25"/>
  <c r="BT521" i="25"/>
  <c r="BL521" i="25"/>
  <c r="BP521" i="25"/>
  <c r="BL641" i="25"/>
  <c r="BP640" i="25"/>
  <c r="BT639" i="25"/>
  <c r="BP639" i="25"/>
  <c r="BT638" i="25"/>
  <c r="BP637" i="25"/>
  <c r="BL623" i="25"/>
  <c r="BP564" i="25"/>
  <c r="BP519" i="25"/>
  <c r="BL519" i="25"/>
  <c r="BT519" i="25"/>
  <c r="BP457" i="25"/>
  <c r="BT457" i="25"/>
  <c r="BP645" i="25"/>
  <c r="BT641" i="25"/>
  <c r="BL630" i="25"/>
  <c r="BL628" i="25"/>
  <c r="BL622" i="25"/>
  <c r="BP613" i="25"/>
  <c r="BT605" i="25"/>
  <c r="BP584" i="25"/>
  <c r="BP576" i="25"/>
  <c r="BT574" i="25"/>
  <c r="BL571" i="25"/>
  <c r="BP570" i="25"/>
  <c r="BT569" i="25"/>
  <c r="BP569" i="25"/>
  <c r="BT568" i="25"/>
  <c r="BP567" i="25"/>
  <c r="BT535" i="25"/>
  <c r="BL531" i="25"/>
  <c r="BT530" i="25"/>
  <c r="BT500" i="25"/>
  <c r="BP496" i="25"/>
  <c r="BL483" i="25"/>
  <c r="BP483" i="25"/>
  <c r="BP479" i="25"/>
  <c r="BL479" i="25"/>
  <c r="BT479" i="25"/>
  <c r="BT477" i="25"/>
  <c r="BT462" i="25"/>
  <c r="BL462" i="25"/>
  <c r="BL331" i="25"/>
  <c r="BT331" i="25"/>
  <c r="BP657" i="25"/>
  <c r="BT656" i="25"/>
  <c r="BP642" i="25"/>
  <c r="BT640" i="25"/>
  <c r="BT637" i="25"/>
  <c r="BP614" i="25"/>
  <c r="BL601" i="25"/>
  <c r="BP600" i="25"/>
  <c r="BT599" i="25"/>
  <c r="BP599" i="25"/>
  <c r="BT598" i="25"/>
  <c r="BP597" i="25"/>
  <c r="BT596" i="25"/>
  <c r="BL584" i="25"/>
  <c r="BP575" i="25"/>
  <c r="BT573" i="25"/>
  <c r="BT571" i="25"/>
  <c r="BT564" i="25"/>
  <c r="BP558" i="25"/>
  <c r="BT558" i="25"/>
  <c r="BP552" i="25"/>
  <c r="BL552" i="25"/>
  <c r="BT552" i="25"/>
  <c r="BP491" i="25"/>
  <c r="BT399" i="25"/>
  <c r="BL399" i="25"/>
  <c r="BP294" i="25"/>
  <c r="BL294" i="25"/>
  <c r="BT294" i="25"/>
  <c r="BL648" i="25"/>
  <c r="BP636" i="25"/>
  <c r="BT634" i="25"/>
  <c r="BL631" i="25"/>
  <c r="BP630" i="25"/>
  <c r="BT629" i="25"/>
  <c r="BP629" i="25"/>
  <c r="BT628" i="25"/>
  <c r="BP627" i="25"/>
  <c r="BT626" i="25"/>
  <c r="BL590" i="25"/>
  <c r="BL588" i="25"/>
  <c r="BP573" i="25"/>
  <c r="BL561" i="25"/>
  <c r="BP561" i="25"/>
  <c r="BL549" i="25"/>
  <c r="BT549" i="25"/>
  <c r="BL537" i="25"/>
  <c r="AZ19" i="25"/>
  <c r="AF19" i="25"/>
  <c r="BL502" i="25"/>
  <c r="BL454" i="25"/>
  <c r="BP454" i="25"/>
  <c r="BT454" i="25"/>
  <c r="BP344" i="25"/>
  <c r="BL344" i="25"/>
  <c r="BP653" i="25"/>
  <c r="BP641" i="25"/>
  <c r="BP638" i="25"/>
  <c r="BT633" i="25"/>
  <c r="BT631" i="25"/>
  <c r="BL620" i="25"/>
  <c r="BL618" i="25"/>
  <c r="BT600" i="25"/>
  <c r="BT597" i="25"/>
  <c r="BP574" i="25"/>
  <c r="BP554" i="25"/>
  <c r="BL554" i="25"/>
  <c r="BP524" i="25"/>
  <c r="BL524" i="25"/>
  <c r="BP522" i="25"/>
  <c r="BL522" i="25"/>
  <c r="BT522" i="25"/>
  <c r="BT490" i="25"/>
  <c r="BP489" i="25"/>
  <c r="BL489" i="25"/>
  <c r="BP399" i="25"/>
  <c r="BT665" i="25"/>
  <c r="BT655" i="25"/>
  <c r="BT648" i="25"/>
  <c r="BL639" i="25"/>
  <c r="BP633" i="25"/>
  <c r="BP632" i="25"/>
  <c r="BT630" i="25"/>
  <c r="BT627" i="25"/>
  <c r="BP596" i="25"/>
  <c r="BT594" i="25"/>
  <c r="BL591" i="25"/>
  <c r="BP590" i="25"/>
  <c r="BT589" i="25"/>
  <c r="BP589" i="25"/>
  <c r="BT588" i="25"/>
  <c r="BP587" i="25"/>
  <c r="BT586" i="25"/>
  <c r="BL564" i="25"/>
  <c r="BP537" i="25"/>
  <c r="BL508" i="25"/>
  <c r="BP508" i="25"/>
  <c r="BL487" i="25"/>
  <c r="BP487" i="25"/>
  <c r="BT487" i="25"/>
  <c r="BL482" i="25"/>
  <c r="BT482" i="25"/>
  <c r="BL470" i="25"/>
  <c r="BP470" i="25"/>
  <c r="BT470" i="25"/>
  <c r="BP647" i="25"/>
  <c r="BL637" i="25"/>
  <c r="BP634" i="25"/>
  <c r="BL621" i="25"/>
  <c r="BP620" i="25"/>
  <c r="BT619" i="25"/>
  <c r="BP619" i="25"/>
  <c r="BT618" i="25"/>
  <c r="BP617" i="25"/>
  <c r="BT616" i="25"/>
  <c r="BP598" i="25"/>
  <c r="BL580" i="25"/>
  <c r="BL578" i="25"/>
  <c r="BT559" i="25"/>
  <c r="BT551" i="25"/>
  <c r="BL551" i="25"/>
  <c r="BP551" i="25"/>
  <c r="BP525" i="25"/>
  <c r="BL515" i="25"/>
  <c r="BP515" i="25"/>
  <c r="BT515" i="25"/>
  <c r="BT451" i="25"/>
  <c r="BL451" i="25"/>
  <c r="BP451" i="25"/>
  <c r="BT647" i="25"/>
  <c r="BT646" i="25"/>
  <c r="BP631" i="25"/>
  <c r="BP628" i="25"/>
  <c r="BT623" i="25"/>
  <c r="BT621" i="25"/>
  <c r="BL610" i="25"/>
  <c r="BL608" i="25"/>
  <c r="BL599" i="25"/>
  <c r="BT590" i="25"/>
  <c r="BT587" i="25"/>
  <c r="BT563" i="25"/>
  <c r="BT548" i="25"/>
  <c r="BL548" i="25"/>
  <c r="BP548" i="25"/>
  <c r="BT534" i="25"/>
  <c r="BT526" i="25"/>
  <c r="BL510" i="25"/>
  <c r="BP510" i="25"/>
  <c r="BT510" i="25"/>
  <c r="BT504" i="25"/>
  <c r="BL496" i="25"/>
  <c r="BT475" i="25"/>
  <c r="BT465" i="25"/>
  <c r="BP648" i="25"/>
  <c r="BL640" i="25"/>
  <c r="BL638" i="25"/>
  <c r="BL629" i="25"/>
  <c r="BT620" i="25"/>
  <c r="BT617" i="25"/>
  <c r="BL581" i="25"/>
  <c r="BP580" i="25"/>
  <c r="BT579" i="25"/>
  <c r="BP579" i="25"/>
  <c r="BT578" i="25"/>
  <c r="BP577" i="25"/>
  <c r="BT576" i="25"/>
  <c r="BL565" i="25"/>
  <c r="BL562" i="25"/>
  <c r="BP559" i="25"/>
  <c r="BT553" i="25"/>
  <c r="BP553" i="25"/>
  <c r="BL517" i="25"/>
  <c r="BP517" i="25"/>
  <c r="BT517" i="25"/>
  <c r="BP465" i="25"/>
  <c r="BP549" i="25"/>
  <c r="BL543" i="25"/>
  <c r="BL540" i="25"/>
  <c r="BT508" i="25"/>
  <c r="BT484" i="25"/>
  <c r="BP484" i="25"/>
  <c r="BT483" i="25"/>
  <c r="BP482" i="25"/>
  <c r="BT481" i="25"/>
  <c r="BP473" i="25"/>
  <c r="BT473" i="25"/>
  <c r="BL441" i="25"/>
  <c r="BP441" i="25"/>
  <c r="BL424" i="25"/>
  <c r="BT424" i="25"/>
  <c r="BT420" i="25"/>
  <c r="BP420" i="25"/>
  <c r="BT364" i="25"/>
  <c r="BL364" i="25"/>
  <c r="BP364" i="25"/>
  <c r="BL357" i="25"/>
  <c r="BP296" i="25"/>
  <c r="BT296" i="25"/>
  <c r="BT538" i="25"/>
  <c r="AV19" i="25"/>
  <c r="AB19" i="25"/>
  <c r="BT516" i="25"/>
  <c r="BP514" i="25"/>
  <c r="BT513" i="25"/>
  <c r="BP512" i="25"/>
  <c r="BT511" i="25"/>
  <c r="BL505" i="25"/>
  <c r="BT472" i="25"/>
  <c r="BP467" i="25"/>
  <c r="BL464" i="25"/>
  <c r="BP464" i="25"/>
  <c r="BT461" i="25"/>
  <c r="BL461" i="25"/>
  <c r="BP446" i="25"/>
  <c r="BP444" i="25"/>
  <c r="BL431" i="25"/>
  <c r="BP431" i="25"/>
  <c r="BT431" i="25"/>
  <c r="BL429" i="25"/>
  <c r="BP429" i="25"/>
  <c r="BT429" i="25"/>
  <c r="BP415" i="25"/>
  <c r="BL415" i="25"/>
  <c r="BT415" i="25"/>
  <c r="BT413" i="25"/>
  <c r="BL413" i="25"/>
  <c r="BP413" i="25"/>
  <c r="BT403" i="25"/>
  <c r="BT547" i="25"/>
  <c r="BT546" i="25"/>
  <c r="BP544" i="25"/>
  <c r="BT543" i="25"/>
  <c r="BP542" i="25"/>
  <c r="BT541" i="25"/>
  <c r="BL535" i="25"/>
  <c r="BP509" i="25"/>
  <c r="BL500" i="25"/>
  <c r="BL475" i="25"/>
  <c r="BL465" i="25"/>
  <c r="BL450" i="25"/>
  <c r="BP450" i="25"/>
  <c r="BT448" i="25"/>
  <c r="BP402" i="25"/>
  <c r="BP385" i="25"/>
  <c r="BT385" i="25"/>
  <c r="BL385" i="25"/>
  <c r="BL371" i="25"/>
  <c r="BT371" i="25"/>
  <c r="BL369" i="25"/>
  <c r="BP369" i="25"/>
  <c r="BT369" i="25"/>
  <c r="BP348" i="25"/>
  <c r="BT348" i="25"/>
  <c r="BP539" i="25"/>
  <c r="BL533" i="25"/>
  <c r="BL530" i="25"/>
  <c r="AR19" i="25"/>
  <c r="X19" i="25"/>
  <c r="BT512" i="25"/>
  <c r="BT509" i="25"/>
  <c r="BT498" i="25"/>
  <c r="BP481" i="25"/>
  <c r="BP474" i="25"/>
  <c r="BL472" i="25"/>
  <c r="BP435" i="25"/>
  <c r="BL435" i="25"/>
  <c r="BL433" i="25"/>
  <c r="BP433" i="25"/>
  <c r="BT397" i="25"/>
  <c r="BP335" i="25"/>
  <c r="BL335" i="25"/>
  <c r="BT335" i="25"/>
  <c r="BT542" i="25"/>
  <c r="BT539" i="25"/>
  <c r="BT528" i="25"/>
  <c r="BP511" i="25"/>
  <c r="BP504" i="25"/>
  <c r="BT503" i="25"/>
  <c r="BP502" i="25"/>
  <c r="BT501" i="25"/>
  <c r="BL495" i="25"/>
  <c r="BT471" i="25"/>
  <c r="BL471" i="25"/>
  <c r="BP462" i="25"/>
  <c r="BP459" i="25"/>
  <c r="BP453" i="25"/>
  <c r="BL445" i="25"/>
  <c r="BT445" i="25"/>
  <c r="BP436" i="25"/>
  <c r="BL421" i="25"/>
  <c r="BT421" i="25"/>
  <c r="BP419" i="25"/>
  <c r="BT419" i="25"/>
  <c r="BT404" i="25"/>
  <c r="BL394" i="25"/>
  <c r="BP394" i="25"/>
  <c r="BP546" i="25"/>
  <c r="BP541" i="25"/>
  <c r="BT537" i="25"/>
  <c r="BP534" i="25"/>
  <c r="BT533" i="25"/>
  <c r="BP532" i="25"/>
  <c r="BT531" i="25"/>
  <c r="BL525" i="25"/>
  <c r="BP513" i="25"/>
  <c r="BT505" i="25"/>
  <c r="BP499" i="25"/>
  <c r="BL493" i="25"/>
  <c r="BL490" i="25"/>
  <c r="BL477" i="25"/>
  <c r="BP476" i="25"/>
  <c r="BT474" i="25"/>
  <c r="BT464" i="25"/>
  <c r="BL463" i="25"/>
  <c r="BL460" i="25"/>
  <c r="BP460" i="25"/>
  <c r="BT455" i="25"/>
  <c r="BT452" i="25"/>
  <c r="BT447" i="25"/>
  <c r="BL447" i="25"/>
  <c r="BT439" i="25"/>
  <c r="BL425" i="25"/>
  <c r="BT425" i="25"/>
  <c r="BL416" i="25"/>
  <c r="BP416" i="25"/>
  <c r="BT416" i="25"/>
  <c r="BP404" i="25"/>
  <c r="BT390" i="25"/>
  <c r="BP390" i="25"/>
  <c r="BL390" i="25"/>
  <c r="BT261" i="25"/>
  <c r="BL555" i="25"/>
  <c r="BP543" i="25"/>
  <c r="BP538" i="25"/>
  <c r="BP529" i="25"/>
  <c r="BL523" i="25"/>
  <c r="BL520" i="25"/>
  <c r="BL514" i="25"/>
  <c r="BL511" i="25"/>
  <c r="BP505" i="25"/>
  <c r="BT502" i="25"/>
  <c r="BT499" i="25"/>
  <c r="BT488" i="25"/>
  <c r="BT478" i="25"/>
  <c r="BT467" i="25"/>
  <c r="BL457" i="25"/>
  <c r="BL448" i="25"/>
  <c r="BP445" i="25"/>
  <c r="BT441" i="25"/>
  <c r="BP412" i="25"/>
  <c r="BT412" i="25"/>
  <c r="BP408" i="25"/>
  <c r="BP382" i="25"/>
  <c r="BT382" i="25"/>
  <c r="BT377" i="25"/>
  <c r="BL553" i="25"/>
  <c r="BL550" i="25"/>
  <c r="BL544" i="25"/>
  <c r="BL541" i="25"/>
  <c r="BP535" i="25"/>
  <c r="BT532" i="25"/>
  <c r="BD19" i="25"/>
  <c r="AJ19" i="25"/>
  <c r="BT518" i="25"/>
  <c r="BL509" i="25"/>
  <c r="BP501" i="25"/>
  <c r="BP494" i="25"/>
  <c r="BT493" i="25"/>
  <c r="BP492" i="25"/>
  <c r="BT491" i="25"/>
  <c r="BL485" i="25"/>
  <c r="BL480" i="25"/>
  <c r="BP475" i="25"/>
  <c r="BP472" i="25"/>
  <c r="BP469" i="25"/>
  <c r="BP466" i="25"/>
  <c r="BP463" i="25"/>
  <c r="BP461" i="25"/>
  <c r="BL452" i="25"/>
  <c r="BT446" i="25"/>
  <c r="BT444" i="25"/>
  <c r="BL442" i="25"/>
  <c r="BP442" i="25"/>
  <c r="BL432" i="25"/>
  <c r="BP432" i="25"/>
  <c r="BT410" i="25"/>
  <c r="BP410" i="25"/>
  <c r="BL410" i="25"/>
  <c r="BP378" i="25"/>
  <c r="BT378" i="25"/>
  <c r="BL280" i="25"/>
  <c r="BP280" i="25"/>
  <c r="BT280" i="25"/>
  <c r="BT463" i="25"/>
  <c r="BT453" i="25"/>
  <c r="BT432" i="25"/>
  <c r="BL426" i="25"/>
  <c r="BP421" i="25"/>
  <c r="BT417" i="25"/>
  <c r="BT409" i="25"/>
  <c r="BP392" i="25"/>
  <c r="BT386" i="25"/>
  <c r="BP331" i="25"/>
  <c r="BL439" i="25"/>
  <c r="BP425" i="25"/>
  <c r="BP424" i="25"/>
  <c r="BP422" i="25"/>
  <c r="BL397" i="25"/>
  <c r="BL374" i="25"/>
  <c r="BP374" i="25"/>
  <c r="BP368" i="25"/>
  <c r="BT368" i="25"/>
  <c r="BP352" i="25"/>
  <c r="BT317" i="25"/>
  <c r="BT469" i="25"/>
  <c r="BT459" i="25"/>
  <c r="BT449" i="25"/>
  <c r="BT434" i="25"/>
  <c r="BP428" i="25"/>
  <c r="BT427" i="25"/>
  <c r="BT422" i="25"/>
  <c r="BT418" i="25"/>
  <c r="BP417" i="25"/>
  <c r="BT414" i="25"/>
  <c r="BT395" i="25"/>
  <c r="BL388" i="25"/>
  <c r="BT366" i="25"/>
  <c r="BP366" i="25"/>
  <c r="BT340" i="25"/>
  <c r="BP340" i="25"/>
  <c r="BL340" i="25"/>
  <c r="BL404" i="25"/>
  <c r="BL402" i="25"/>
  <c r="BP396" i="25"/>
  <c r="BT393" i="25"/>
  <c r="BL372" i="25"/>
  <c r="BT372" i="25"/>
  <c r="BL336" i="25"/>
  <c r="BP336" i="25"/>
  <c r="BT318" i="25"/>
  <c r="BL318" i="25"/>
  <c r="BP318" i="25"/>
  <c r="BP438" i="25"/>
  <c r="BL436" i="25"/>
  <c r="BP430" i="25"/>
  <c r="BT423" i="25"/>
  <c r="BL414" i="25"/>
  <c r="BL409" i="25"/>
  <c r="BP401" i="25"/>
  <c r="BT400" i="25"/>
  <c r="BP400" i="25"/>
  <c r="BP398" i="25"/>
  <c r="BT396" i="25"/>
  <c r="BT394" i="25"/>
  <c r="BT388" i="25"/>
  <c r="BT383" i="25"/>
  <c r="BP333" i="25"/>
  <c r="BL333" i="25"/>
  <c r="BT330" i="25"/>
  <c r="BP330" i="25"/>
  <c r="BL330" i="25"/>
  <c r="BP320" i="25"/>
  <c r="BT320" i="25"/>
  <c r="BL313" i="25"/>
  <c r="BP313" i="25"/>
  <c r="BT313" i="25"/>
  <c r="AN19" i="25"/>
  <c r="T19" i="25"/>
  <c r="BP448" i="25"/>
  <c r="BT438" i="25"/>
  <c r="BT437" i="25"/>
  <c r="BP427" i="25"/>
  <c r="BL411" i="25"/>
  <c r="BT411" i="25"/>
  <c r="BT398" i="25"/>
  <c r="BL393" i="25"/>
  <c r="BP386" i="25"/>
  <c r="BP372" i="25"/>
  <c r="BT353" i="25"/>
  <c r="BT277" i="25"/>
  <c r="BL423" i="25"/>
  <c r="BL418" i="25"/>
  <c r="BL412" i="25"/>
  <c r="BT406" i="25"/>
  <c r="BT401" i="25"/>
  <c r="BP395" i="25"/>
  <c r="BL389" i="25"/>
  <c r="BT363" i="25"/>
  <c r="BL363" i="25"/>
  <c r="BL348" i="25"/>
  <c r="BT344" i="25"/>
  <c r="BL341" i="25"/>
  <c r="BT341" i="25"/>
  <c r="BT293" i="25"/>
  <c r="BP371" i="25"/>
  <c r="BT370" i="25"/>
  <c r="BL358" i="25"/>
  <c r="BP355" i="25"/>
  <c r="BP337" i="25"/>
  <c r="BT334" i="25"/>
  <c r="BL332" i="25"/>
  <c r="BP328" i="25"/>
  <c r="BL321" i="25"/>
  <c r="BL312" i="25"/>
  <c r="BP312" i="25"/>
  <c r="BP301" i="25"/>
  <c r="BT301" i="25"/>
  <c r="BL273" i="25"/>
  <c r="BP411" i="25"/>
  <c r="BT384" i="25"/>
  <c r="BP377" i="25"/>
  <c r="BL376" i="25"/>
  <c r="BT374" i="25"/>
  <c r="BT367" i="25"/>
  <c r="BT356" i="25"/>
  <c r="BL349" i="25"/>
  <c r="BT349" i="25"/>
  <c r="BT347" i="25"/>
  <c r="BT336" i="25"/>
  <c r="BL326" i="25"/>
  <c r="BP326" i="25"/>
  <c r="BP314" i="25"/>
  <c r="BL299" i="25"/>
  <c r="BP299" i="25"/>
  <c r="BL279" i="25"/>
  <c r="BT279" i="25"/>
  <c r="BT272" i="25"/>
  <c r="BL378" i="25"/>
  <c r="BP375" i="25"/>
  <c r="BP370" i="25"/>
  <c r="BP358" i="25"/>
  <c r="BT354" i="25"/>
  <c r="BL351" i="25"/>
  <c r="BL338" i="25"/>
  <c r="BT332" i="25"/>
  <c r="BL327" i="25"/>
  <c r="BT321" i="25"/>
  <c r="BL317" i="25"/>
  <c r="BP317" i="25"/>
  <c r="BP297" i="25"/>
  <c r="BL293" i="25"/>
  <c r="BP273" i="25"/>
  <c r="BL261" i="25"/>
  <c r="BT376" i="25"/>
  <c r="BL362" i="25"/>
  <c r="BL359" i="25"/>
  <c r="BT355" i="25"/>
  <c r="BT350" i="25"/>
  <c r="BP350" i="25"/>
  <c r="BT326" i="25"/>
  <c r="BT300" i="25"/>
  <c r="BL300" i="25"/>
  <c r="BP300" i="25"/>
  <c r="BP277" i="25"/>
  <c r="BT275" i="25"/>
  <c r="BL275" i="25"/>
  <c r="BP275" i="25"/>
  <c r="BP259" i="25"/>
  <c r="BL231" i="25"/>
  <c r="BT231" i="25"/>
  <c r="BP361" i="25"/>
  <c r="BT360" i="25"/>
  <c r="BL352" i="25"/>
  <c r="BP351" i="25"/>
  <c r="BL346" i="25"/>
  <c r="BP338" i="25"/>
  <c r="BL334" i="25"/>
  <c r="BT328" i="25"/>
  <c r="BL315" i="25"/>
  <c r="BP293" i="25"/>
  <c r="BP261" i="25"/>
  <c r="BL382" i="25"/>
  <c r="BL379" i="25"/>
  <c r="BT375" i="25"/>
  <c r="BL370" i="25"/>
  <c r="BP367" i="25"/>
  <c r="BL366" i="25"/>
  <c r="BT359" i="25"/>
  <c r="BT358" i="25"/>
  <c r="BT357" i="25"/>
  <c r="BP356" i="25"/>
  <c r="BP347" i="25"/>
  <c r="BP345" i="25"/>
  <c r="BT314" i="25"/>
  <c r="BL274" i="25"/>
  <c r="BT274" i="25"/>
  <c r="BP272" i="25"/>
  <c r="BT265" i="25"/>
  <c r="BL265" i="25"/>
  <c r="BP265" i="25"/>
  <c r="BT259" i="25"/>
  <c r="BL422" i="25"/>
  <c r="BL392" i="25"/>
  <c r="BP381" i="25"/>
  <c r="BT380" i="25"/>
  <c r="BL368" i="25"/>
  <c r="BP365" i="25"/>
  <c r="BP360" i="25"/>
  <c r="BP349" i="25"/>
  <c r="BT346" i="25"/>
  <c r="BL339" i="25"/>
  <c r="BT339" i="25"/>
  <c r="BT337" i="25"/>
  <c r="BL320" i="25"/>
  <c r="BT315" i="25"/>
  <c r="BP315" i="25"/>
  <c r="BT312" i="25"/>
  <c r="BT299" i="25"/>
  <c r="BL298" i="25"/>
  <c r="BL296" i="25"/>
  <c r="BT257" i="25"/>
  <c r="BP257" i="25"/>
  <c r="BL207" i="25"/>
  <c r="BP207" i="25"/>
  <c r="BT322" i="25"/>
  <c r="BL307" i="25"/>
  <c r="BT303" i="25"/>
  <c r="BT298" i="25"/>
  <c r="BT289" i="25"/>
  <c r="BT284" i="25"/>
  <c r="BL272" i="25"/>
  <c r="BP256" i="25"/>
  <c r="BL249" i="25"/>
  <c r="BL244" i="25"/>
  <c r="BP243" i="25"/>
  <c r="BT194" i="25"/>
  <c r="BL193" i="25"/>
  <c r="BP175" i="25"/>
  <c r="BT175" i="25"/>
  <c r="BT329" i="25"/>
  <c r="BP323" i="25"/>
  <c r="BL310" i="25"/>
  <c r="BL297" i="25"/>
  <c r="BT255" i="25"/>
  <c r="BL248" i="25"/>
  <c r="BP248" i="25"/>
  <c r="BT233" i="25"/>
  <c r="BP231" i="25"/>
  <c r="BT227" i="25"/>
  <c r="BT125" i="25"/>
  <c r="BP125" i="25"/>
  <c r="BL324" i="25"/>
  <c r="BL287" i="25"/>
  <c r="BT278" i="25"/>
  <c r="BT232" i="25"/>
  <c r="BL232" i="25"/>
  <c r="BP230" i="25"/>
  <c r="BL228" i="25"/>
  <c r="BP228" i="25"/>
  <c r="BT193" i="25"/>
  <c r="BL180" i="25"/>
  <c r="BP180" i="25"/>
  <c r="BT180" i="25"/>
  <c r="BT128" i="25"/>
  <c r="BL128" i="25"/>
  <c r="BP128" i="25"/>
  <c r="BT325" i="25"/>
  <c r="BP316" i="25"/>
  <c r="BP298" i="25"/>
  <c r="BT297" i="25"/>
  <c r="BT292" i="25"/>
  <c r="BP284" i="25"/>
  <c r="BL277" i="25"/>
  <c r="BT273" i="25"/>
  <c r="BP264" i="25"/>
  <c r="BT254" i="25"/>
  <c r="BT250" i="25"/>
  <c r="BT248" i="25"/>
  <c r="BT243" i="25"/>
  <c r="BL233" i="25"/>
  <c r="BL223" i="25"/>
  <c r="BP223" i="25"/>
  <c r="BT223" i="25"/>
  <c r="BP202" i="25"/>
  <c r="BT202" i="25"/>
  <c r="BP306" i="25"/>
  <c r="BT262" i="25"/>
  <c r="BP255" i="25"/>
  <c r="BP251" i="25"/>
  <c r="BT235" i="25"/>
  <c r="BL235" i="25"/>
  <c r="BP235" i="25"/>
  <c r="BT234" i="25"/>
  <c r="BT195" i="25"/>
  <c r="BP278" i="25"/>
  <c r="BL259" i="25"/>
  <c r="BT249" i="25"/>
  <c r="BT245" i="25"/>
  <c r="BP245" i="25"/>
  <c r="BT242" i="25"/>
  <c r="BL242" i="25"/>
  <c r="BL238" i="25"/>
  <c r="BP238" i="25"/>
  <c r="BL227" i="25"/>
  <c r="BP227" i="25"/>
  <c r="BT218" i="25"/>
  <c r="BP218" i="25"/>
  <c r="BL218" i="25"/>
  <c r="BP213" i="25"/>
  <c r="BT305" i="25"/>
  <c r="BP286" i="25"/>
  <c r="BT267" i="25"/>
  <c r="BP262" i="25"/>
  <c r="BT252" i="25"/>
  <c r="BT251" i="25"/>
  <c r="BT244" i="25"/>
  <c r="BL239" i="25"/>
  <c r="BL236" i="25"/>
  <c r="BT228" i="25"/>
  <c r="BT226" i="25"/>
  <c r="BL195" i="25"/>
  <c r="BL192" i="25"/>
  <c r="BP190" i="25"/>
  <c r="BL173" i="25"/>
  <c r="BT173" i="25"/>
  <c r="BT295" i="25"/>
  <c r="BP276" i="25"/>
  <c r="BL257" i="25"/>
  <c r="BP250" i="25"/>
  <c r="BL247" i="25"/>
  <c r="BP247" i="25"/>
  <c r="BP233" i="25"/>
  <c r="BT224" i="25"/>
  <c r="BL224" i="25"/>
  <c r="BP224" i="25"/>
  <c r="BL212" i="25"/>
  <c r="BP212" i="25"/>
  <c r="BT212" i="25"/>
  <c r="BT209" i="25"/>
  <c r="BL205" i="25"/>
  <c r="BP205" i="25"/>
  <c r="BT201" i="25"/>
  <c r="BP187" i="25"/>
  <c r="BP131" i="25"/>
  <c r="BT131" i="25"/>
  <c r="BP305" i="25"/>
  <c r="BT285" i="25"/>
  <c r="BP266" i="25"/>
  <c r="BP258" i="25"/>
  <c r="BP252" i="25"/>
  <c r="BL250" i="25"/>
  <c r="BP246" i="25"/>
  <c r="BT246" i="25"/>
  <c r="BP236" i="25"/>
  <c r="BT236" i="25"/>
  <c r="BL234" i="25"/>
  <c r="BP234" i="25"/>
  <c r="BT230" i="25"/>
  <c r="BL196" i="25"/>
  <c r="BP195" i="25"/>
  <c r="BT191" i="25"/>
  <c r="BT168" i="25"/>
  <c r="BP159" i="25"/>
  <c r="BL159" i="25"/>
  <c r="BT152" i="25"/>
  <c r="BL152" i="25"/>
  <c r="BP152" i="25"/>
  <c r="BP134" i="25"/>
  <c r="BT134" i="25"/>
  <c r="BT96" i="25"/>
  <c r="BP96" i="25"/>
  <c r="BL225" i="25"/>
  <c r="BP215" i="25"/>
  <c r="BT178" i="25"/>
  <c r="BP173" i="25"/>
  <c r="BT158" i="25"/>
  <c r="BP158" i="25"/>
  <c r="BL115" i="25"/>
  <c r="BP115" i="25"/>
  <c r="BP67" i="25"/>
  <c r="BL67" i="25"/>
  <c r="BT221" i="25"/>
  <c r="BL220" i="25"/>
  <c r="BT213" i="25"/>
  <c r="BT211" i="25"/>
  <c r="BP209" i="25"/>
  <c r="BT208" i="25"/>
  <c r="BP208" i="25"/>
  <c r="BT207" i="25"/>
  <c r="BP206" i="25"/>
  <c r="BP186" i="25"/>
  <c r="BL184" i="25"/>
  <c r="BT182" i="25"/>
  <c r="BP182" i="25"/>
  <c r="BT181" i="25"/>
  <c r="BT179" i="25"/>
  <c r="BL161" i="25"/>
  <c r="BT161" i="25"/>
  <c r="BP148" i="25"/>
  <c r="BT143" i="25"/>
  <c r="BP137" i="25"/>
  <c r="BL137" i="25"/>
  <c r="BT137" i="25"/>
  <c r="BT106" i="25"/>
  <c r="BL106" i="25"/>
  <c r="BT215" i="25"/>
  <c r="BL200" i="25"/>
  <c r="BL199" i="25"/>
  <c r="BL197" i="25"/>
  <c r="BP170" i="25"/>
  <c r="BT129" i="25"/>
  <c r="BP211" i="25"/>
  <c r="BT184" i="25"/>
  <c r="BP168" i="25"/>
  <c r="BP146" i="25"/>
  <c r="BT123" i="25"/>
  <c r="BP104" i="25"/>
  <c r="BT104" i="25"/>
  <c r="BL104" i="25"/>
  <c r="BP219" i="25"/>
  <c r="BL217" i="25"/>
  <c r="BT203" i="25"/>
  <c r="BP199" i="25"/>
  <c r="BT198" i="25"/>
  <c r="BP198" i="25"/>
  <c r="BT197" i="25"/>
  <c r="BP196" i="25"/>
  <c r="BL179" i="25"/>
  <c r="BP177" i="25"/>
  <c r="BT177" i="25"/>
  <c r="BP174" i="25"/>
  <c r="BT169" i="25"/>
  <c r="BT164" i="25"/>
  <c r="BL155" i="25"/>
  <c r="BL151" i="25"/>
  <c r="BT151" i="25"/>
  <c r="BL129" i="25"/>
  <c r="BP101" i="25"/>
  <c r="BT101" i="25"/>
  <c r="BT205" i="25"/>
  <c r="BL190" i="25"/>
  <c r="BL187" i="25"/>
  <c r="BP185" i="25"/>
  <c r="BL185" i="25"/>
  <c r="BT183" i="25"/>
  <c r="BL162" i="25"/>
  <c r="BL160" i="25"/>
  <c r="BL154" i="25"/>
  <c r="BP154" i="25"/>
  <c r="BT154" i="25"/>
  <c r="BP145" i="25"/>
  <c r="BT145" i="25"/>
  <c r="BL145" i="25"/>
  <c r="BL138" i="25"/>
  <c r="BP138" i="25"/>
  <c r="BL123" i="25"/>
  <c r="BT199" i="25"/>
  <c r="BT196" i="25"/>
  <c r="BP176" i="25"/>
  <c r="BT170" i="25"/>
  <c r="BP169" i="25"/>
  <c r="BP164" i="25"/>
  <c r="BL163" i="25"/>
  <c r="BP157" i="25"/>
  <c r="BL132" i="25"/>
  <c r="BP118" i="25"/>
  <c r="BT118" i="25"/>
  <c r="BP112" i="25"/>
  <c r="BT112" i="25"/>
  <c r="BP108" i="25"/>
  <c r="BT108" i="25"/>
  <c r="BT55" i="25"/>
  <c r="BL55" i="25"/>
  <c r="BP55" i="25"/>
  <c r="BP216" i="25"/>
  <c r="BP189" i="25"/>
  <c r="BT188" i="25"/>
  <c r="BP188" i="25"/>
  <c r="BT187" i="25"/>
  <c r="BL181" i="25"/>
  <c r="BP178" i="25"/>
  <c r="BT172" i="25"/>
  <c r="BL172" i="25"/>
  <c r="BT165" i="25"/>
  <c r="BP161" i="25"/>
  <c r="BP160" i="25"/>
  <c r="BT160" i="25"/>
  <c r="BL174" i="25"/>
  <c r="BL171" i="25"/>
  <c r="BL158" i="25"/>
  <c r="BT156" i="25"/>
  <c r="BT149" i="25"/>
  <c r="BT138" i="25"/>
  <c r="BP129" i="25"/>
  <c r="BP123" i="25"/>
  <c r="BP119" i="25"/>
  <c r="BL109" i="25"/>
  <c r="BL99" i="25"/>
  <c r="BT91" i="25"/>
  <c r="BL78" i="25"/>
  <c r="BP78" i="25"/>
  <c r="BP47" i="25"/>
  <c r="BT47" i="25"/>
  <c r="BP140" i="25"/>
  <c r="BP126" i="25"/>
  <c r="BT115" i="25"/>
  <c r="BP102" i="25"/>
  <c r="BL144" i="25"/>
  <c r="BL141" i="25"/>
  <c r="BT120" i="25"/>
  <c r="BL120" i="25"/>
  <c r="BT114" i="25"/>
  <c r="BP109" i="25"/>
  <c r="BP99" i="25"/>
  <c r="BT94" i="25"/>
  <c r="BL94" i="25"/>
  <c r="BP143" i="25"/>
  <c r="BT142" i="25"/>
  <c r="BL130" i="25"/>
  <c r="BP124" i="25"/>
  <c r="BL93" i="25"/>
  <c r="BP93" i="25"/>
  <c r="BT93" i="25"/>
  <c r="BL148" i="25"/>
  <c r="BT146" i="25"/>
  <c r="BT140" i="25"/>
  <c r="BT139" i="25"/>
  <c r="BT122" i="25"/>
  <c r="BP163" i="25"/>
  <c r="BT162" i="25"/>
  <c r="BL150" i="25"/>
  <c r="BP147" i="25"/>
  <c r="BP142" i="25"/>
  <c r="BL139" i="25"/>
  <c r="BP130" i="25"/>
  <c r="BT126" i="25"/>
  <c r="BT110" i="25"/>
  <c r="BL110" i="25"/>
  <c r="BT105" i="25"/>
  <c r="BT102" i="25"/>
  <c r="BT100" i="25"/>
  <c r="BP183" i="25"/>
  <c r="BL168" i="25"/>
  <c r="BT166" i="25"/>
  <c r="BT159" i="25"/>
  <c r="BT148" i="25"/>
  <c r="BP139" i="25"/>
  <c r="BL134" i="25"/>
  <c r="BL131" i="25"/>
  <c r="BL125" i="25"/>
  <c r="BP120" i="25"/>
  <c r="BL118" i="25"/>
  <c r="BP114" i="25"/>
  <c r="BL101" i="25"/>
  <c r="BT99" i="25"/>
  <c r="BL170" i="25"/>
  <c r="BP167" i="25"/>
  <c r="BP162" i="25"/>
  <c r="BP150" i="25"/>
  <c r="BP141" i="25"/>
  <c r="BP133" i="25"/>
  <c r="BT132" i="25"/>
  <c r="BT116" i="25"/>
  <c r="BL112" i="25"/>
  <c r="BP111" i="25"/>
  <c r="BT109" i="25"/>
  <c r="BL108" i="25"/>
  <c r="BL103" i="25"/>
  <c r="BP121" i="25"/>
  <c r="BL119" i="25"/>
  <c r="BT107" i="25"/>
  <c r="BL102" i="25"/>
  <c r="BP98" i="25"/>
  <c r="BT84" i="25"/>
  <c r="BL60" i="25"/>
  <c r="BP60" i="25"/>
  <c r="BP36" i="25"/>
  <c r="BT36" i="25"/>
  <c r="BT87" i="25"/>
  <c r="BT65" i="25"/>
  <c r="BT34" i="25"/>
  <c r="BP34" i="25"/>
  <c r="AJ14" i="25"/>
  <c r="AJ16" i="25" s="1"/>
  <c r="BL96" i="25"/>
  <c r="BT85" i="25"/>
  <c r="BP80" i="25"/>
  <c r="BT80" i="25"/>
  <c r="BL69" i="25"/>
  <c r="BP69" i="25"/>
  <c r="BT69" i="25"/>
  <c r="BP65" i="25"/>
  <c r="BL38" i="25"/>
  <c r="BP87" i="25"/>
  <c r="BL68" i="25"/>
  <c r="BP68" i="25"/>
  <c r="BT66" i="25"/>
  <c r="BT54" i="25"/>
  <c r="BP54" i="25"/>
  <c r="BL49" i="25"/>
  <c r="BT49" i="25"/>
  <c r="BL91" i="25"/>
  <c r="BP90" i="25"/>
  <c r="BL90" i="25"/>
  <c r="BL81" i="25"/>
  <c r="BP81" i="25"/>
  <c r="BT73" i="25"/>
  <c r="BL73" i="25"/>
  <c r="BP61" i="25"/>
  <c r="BL61" i="25"/>
  <c r="AB18" i="25"/>
  <c r="T18" i="25"/>
  <c r="BL87" i="25"/>
  <c r="BT79" i="25"/>
  <c r="BP79" i="25"/>
  <c r="BL66" i="25"/>
  <c r="BL122" i="25"/>
  <c r="BL100" i="25"/>
  <c r="BT97" i="25"/>
  <c r="BP97" i="25"/>
  <c r="BT83" i="25"/>
  <c r="BP77" i="25"/>
  <c r="BT77" i="25"/>
  <c r="BL37" i="25"/>
  <c r="AF14" i="25"/>
  <c r="AF16" i="25" s="1"/>
  <c r="BT117" i="25"/>
  <c r="BL98" i="25"/>
  <c r="BT90" i="25"/>
  <c r="BP83" i="25"/>
  <c r="BL80" i="25"/>
  <c r="BL71" i="25"/>
  <c r="BL31" i="25"/>
  <c r="BL27" i="25"/>
  <c r="BP27" i="25"/>
  <c r="BP25" i="25"/>
  <c r="AV14" i="25"/>
  <c r="AV16" i="25" s="1"/>
  <c r="J19" i="25" s="1"/>
  <c r="M19" i="25" s="1"/>
  <c r="AV13" i="25"/>
  <c r="AV15" i="25" s="1"/>
  <c r="AB14" i="25"/>
  <c r="AB16" i="25" s="1"/>
  <c r="AB13" i="25"/>
  <c r="AB15" i="25" s="1"/>
  <c r="BL77" i="25"/>
  <c r="BT64" i="25"/>
  <c r="BL59" i="25"/>
  <c r="BT53" i="25"/>
  <c r="BL44" i="25"/>
  <c r="BP35" i="25"/>
  <c r="BT35" i="25"/>
  <c r="BP29" i="25"/>
  <c r="AR14" i="25"/>
  <c r="AR16" i="25" s="1"/>
  <c r="AR13" i="25"/>
  <c r="AR15" i="25" s="1"/>
  <c r="BP23" i="25"/>
  <c r="X14" i="25"/>
  <c r="X16" i="25" s="1"/>
  <c r="X13" i="25"/>
  <c r="X15" i="25" s="1"/>
  <c r="BL48" i="25"/>
  <c r="BT40" i="25"/>
  <c r="BP40" i="25"/>
  <c r="BP95" i="25"/>
  <c r="BP82" i="25"/>
  <c r="BP76" i="25"/>
  <c r="BL72" i="25"/>
  <c r="BP71" i="25"/>
  <c r="BP66" i="25"/>
  <c r="BL65" i="25"/>
  <c r="BT62" i="25"/>
  <c r="BP51" i="25"/>
  <c r="BT51" i="25"/>
  <c r="BL30" i="25"/>
  <c r="BL28" i="25"/>
  <c r="BP28" i="25"/>
  <c r="BT95" i="25"/>
  <c r="BT75" i="25"/>
  <c r="BT74" i="25"/>
  <c r="BL64" i="25"/>
  <c r="BL62" i="25"/>
  <c r="BL53" i="25"/>
  <c r="BL46" i="25"/>
  <c r="BT29" i="25"/>
  <c r="AJ18" i="25"/>
  <c r="BL89" i="25"/>
  <c r="BP85" i="25"/>
  <c r="BT82" i="25"/>
  <c r="BT78" i="25"/>
  <c r="BT76" i="25"/>
  <c r="BT72" i="25"/>
  <c r="BL63" i="25"/>
  <c r="BT61" i="25"/>
  <c r="BT60" i="25"/>
  <c r="BP59" i="25"/>
  <c r="BT58" i="25"/>
  <c r="BP52" i="25"/>
  <c r="BT50" i="25"/>
  <c r="BT48" i="25"/>
  <c r="BT45" i="25"/>
  <c r="BT38" i="25"/>
  <c r="BT32" i="25"/>
  <c r="BT31" i="25"/>
  <c r="BP30" i="25"/>
  <c r="BT25" i="25"/>
  <c r="AF18" i="25"/>
  <c r="BT81" i="25"/>
  <c r="BT70" i="25"/>
  <c r="BT59" i="25"/>
  <c r="BT43" i="25"/>
  <c r="BP43" i="25"/>
  <c r="BL36" i="25"/>
  <c r="BL35" i="25"/>
  <c r="BL34" i="25"/>
  <c r="BT28" i="25"/>
  <c r="BP24" i="25"/>
  <c r="BT24" i="25"/>
  <c r="BT89" i="25"/>
  <c r="BP75" i="25"/>
  <c r="BT67" i="25"/>
  <c r="BP48" i="25"/>
  <c r="BL47" i="25"/>
  <c r="BP44" i="25"/>
  <c r="BT42" i="25"/>
  <c r="BL42" i="25"/>
  <c r="BL40" i="25"/>
  <c r="BL25" i="25"/>
  <c r="AZ14" i="25"/>
  <c r="AZ16" i="25" s="1"/>
  <c r="AZ13" i="25"/>
  <c r="AZ15" i="25" s="1"/>
  <c r="AF13" i="25"/>
  <c r="AF15" i="25" s="1"/>
  <c r="BT23" i="25"/>
  <c r="X18" i="25"/>
  <c r="BL45" i="25"/>
  <c r="BT39" i="25"/>
  <c r="BD18" i="25"/>
  <c r="K17" i="25" s="1"/>
  <c r="N17" i="25" s="1"/>
  <c r="AN14" i="25"/>
  <c r="AN16" i="25" s="1"/>
  <c r="T14" i="25"/>
  <c r="T16" i="25" s="1"/>
  <c r="AZ18" i="25"/>
  <c r="BP70" i="25"/>
  <c r="BL57" i="25"/>
  <c r="BP56" i="25"/>
  <c r="BT46" i="25"/>
  <c r="BT37" i="25"/>
  <c r="AV18" i="25"/>
  <c r="K19" i="25" s="1"/>
  <c r="N19" i="25" s="1"/>
  <c r="BT68" i="25"/>
  <c r="BT63" i="25"/>
  <c r="BT44" i="25"/>
  <c r="BT27" i="25"/>
  <c r="BP26" i="25"/>
  <c r="BD14" i="25"/>
  <c r="BD16" i="25" s="1"/>
  <c r="J17" i="25" s="1"/>
  <c r="M17" i="25" s="1"/>
  <c r="BD13" i="25"/>
  <c r="BD15" i="25" s="1"/>
  <c r="AJ13" i="25"/>
  <c r="AJ15" i="25" s="1"/>
  <c r="AR18" i="25"/>
  <c r="BL54" i="25"/>
  <c r="BP49" i="25"/>
  <c r="BT41" i="25"/>
  <c r="BP37" i="25"/>
  <c r="BT33" i="25"/>
  <c r="AN18" i="25"/>
  <c r="T13" i="25"/>
  <c r="T15" i="25" s="1"/>
  <c r="AN13" i="25"/>
  <c r="AN15" i="25" s="1"/>
  <c r="BK61" i="24"/>
  <c r="BO46" i="24"/>
  <c r="BK46" i="24"/>
  <c r="BK44" i="24"/>
  <c r="BO44" i="24"/>
  <c r="BK43" i="24"/>
  <c r="BS43" i="24"/>
  <c r="BS61" i="24"/>
  <c r="AZ13" i="24"/>
  <c r="AZ15" i="24" s="1"/>
  <c r="BK74" i="24"/>
  <c r="BO74" i="24"/>
  <c r="BK68" i="24"/>
  <c r="BO68" i="24"/>
  <c r="BK63" i="24"/>
  <c r="BO61" i="24"/>
  <c r="AB18" i="24"/>
  <c r="X18" i="24"/>
  <c r="BS81" i="24"/>
  <c r="BS65" i="24"/>
  <c r="BK65" i="24"/>
  <c r="BO65" i="24"/>
  <c r="BK57" i="24"/>
  <c r="BS37" i="24"/>
  <c r="BO37" i="24"/>
  <c r="BS70" i="24"/>
  <c r="BO70" i="24"/>
  <c r="BK70" i="24"/>
  <c r="BS44" i="24"/>
  <c r="BO36" i="24"/>
  <c r="AV13" i="24"/>
  <c r="AV15" i="24" s="1"/>
  <c r="BK80" i="24"/>
  <c r="I26" i="24"/>
  <c r="BK82" i="24"/>
  <c r="BO82" i="24"/>
  <c r="BK79" i="24"/>
  <c r="BS79" i="24"/>
  <c r="BO51" i="24"/>
  <c r="BS51" i="24"/>
  <c r="BO49" i="24"/>
  <c r="BS49" i="24"/>
  <c r="BS36" i="24"/>
  <c r="AN18" i="24"/>
  <c r="K17" i="24" s="1"/>
  <c r="N17" i="24" s="1"/>
  <c r="AJ14" i="24"/>
  <c r="AJ16" i="24" s="1"/>
  <c r="F30" i="24"/>
  <c r="AR13" i="24"/>
  <c r="AR15" i="24" s="1"/>
  <c r="BH14" i="24"/>
  <c r="BH16" i="24" s="1"/>
  <c r="BK78" i="24"/>
  <c r="BK73" i="24"/>
  <c r="AN14" i="24"/>
  <c r="AN16" i="24" s="1"/>
  <c r="J17" i="24" s="1"/>
  <c r="M17" i="24" s="1"/>
  <c r="BK28" i="24"/>
  <c r="BO28" i="24"/>
  <c r="T14" i="24"/>
  <c r="T16" i="24" s="1"/>
  <c r="AF18" i="24"/>
  <c r="BD14" i="24"/>
  <c r="BD16" i="24" s="1"/>
  <c r="BK77" i="24"/>
  <c r="BK69" i="24"/>
  <c r="BS69" i="24"/>
  <c r="BK64" i="24"/>
  <c r="BS64" i="24"/>
  <c r="BK58" i="24"/>
  <c r="BS58" i="24"/>
  <c r="BK51" i="24"/>
  <c r="BO50" i="24"/>
  <c r="BK50" i="24"/>
  <c r="BK49" i="24"/>
  <c r="BO47" i="24"/>
  <c r="BS46" i="24"/>
  <c r="BO67" i="24"/>
  <c r="BS67" i="24"/>
  <c r="BS48" i="24"/>
  <c r="BK48" i="24"/>
  <c r="BK54" i="24"/>
  <c r="BO45" i="24"/>
  <c r="BS45" i="24"/>
  <c r="BO80" i="24"/>
  <c r="BS76" i="24"/>
  <c r="BO76" i="24"/>
  <c r="BO83" i="24"/>
  <c r="BS47" i="24"/>
  <c r="BS41" i="24"/>
  <c r="BK33" i="24"/>
  <c r="AJ18" i="24"/>
  <c r="BD13" i="24"/>
  <c r="BD15" i="24" s="1"/>
  <c r="BS42" i="24"/>
  <c r="BO34" i="24"/>
  <c r="BS33" i="24"/>
  <c r="BO33" i="24"/>
  <c r="AF14" i="24"/>
  <c r="AF16" i="24" s="1"/>
  <c r="BK29" i="24"/>
  <c r="BS29" i="24"/>
  <c r="BO71" i="24"/>
  <c r="BS71" i="24"/>
  <c r="BK81" i="24"/>
  <c r="BS77" i="24"/>
  <c r="BK55" i="24"/>
  <c r="BS55" i="24"/>
  <c r="BK52" i="24"/>
  <c r="BS52" i="24"/>
  <c r="BO40" i="24"/>
  <c r="BS30" i="24"/>
  <c r="BO30" i="24"/>
  <c r="BH18" i="24"/>
  <c r="T18" i="24"/>
  <c r="AV14" i="24"/>
  <c r="AV16" i="24" s="1"/>
  <c r="J19" i="24" s="1"/>
  <c r="M19" i="24" s="1"/>
  <c r="AB14" i="24"/>
  <c r="AB16" i="24" s="1"/>
  <c r="AB13" i="24"/>
  <c r="AB15" i="24" s="1"/>
  <c r="BD18" i="24"/>
  <c r="BO66" i="24"/>
  <c r="BS56" i="24"/>
  <c r="BO56" i="24"/>
  <c r="BS53" i="24"/>
  <c r="BO53" i="24"/>
  <c r="BS31" i="24"/>
  <c r="BK23" i="24"/>
  <c r="BK37" i="24"/>
  <c r="BS26" i="24"/>
  <c r="BS24" i="24"/>
  <c r="BK24" i="24"/>
  <c r="AR14" i="24"/>
  <c r="AR16" i="24" s="1"/>
  <c r="AV18" i="24"/>
  <c r="K19" i="24" s="1"/>
  <c r="N19" i="24" s="1"/>
  <c r="BK83" i="24"/>
  <c r="BO79" i="24"/>
  <c r="BO72" i="24"/>
  <c r="BO63" i="24"/>
  <c r="BS63" i="24"/>
  <c r="BK41" i="24"/>
  <c r="BO41" i="24"/>
  <c r="BS40" i="24"/>
  <c r="BK31" i="24"/>
  <c r="AR18" i="24"/>
  <c r="BO38" i="24"/>
  <c r="BS38" i="24"/>
  <c r="BS35" i="24"/>
  <c r="BO35" i="24"/>
  <c r="AZ18" i="24"/>
  <c r="F76" i="24"/>
  <c r="BO43" i="24"/>
  <c r="BS34" i="24"/>
  <c r="BO23" i="24"/>
  <c r="X14" i="24"/>
  <c r="X16" i="24" s="1"/>
  <c r="BS23" i="24"/>
  <c r="X13" i="24"/>
  <c r="X15" i="24" s="1"/>
  <c r="BO73" i="24"/>
  <c r="BK62" i="24"/>
  <c r="BS62" i="24"/>
  <c r="BS60" i="24"/>
  <c r="BO60" i="24"/>
  <c r="BO59" i="24"/>
  <c r="BO57" i="24"/>
  <c r="BS57" i="24"/>
  <c r="BO54" i="24"/>
  <c r="BS54" i="24"/>
  <c r="BK39" i="24"/>
  <c r="BS32" i="24"/>
  <c r="BO32" i="24"/>
  <c r="BO29" i="24"/>
  <c r="BS28" i="24"/>
  <c r="BK27" i="24"/>
  <c r="AN13" i="24"/>
  <c r="AN15" i="24" s="1"/>
  <c r="T13" i="24"/>
  <c r="T15" i="24" s="1"/>
  <c r="BK47" i="24"/>
  <c r="AJ13" i="24"/>
  <c r="AJ15" i="24" s="1"/>
  <c r="BK36" i="24"/>
  <c r="BO64" i="24"/>
  <c r="BO58" i="24"/>
  <c r="F53" i="24"/>
  <c r="BK42" i="24"/>
  <c r="BS39" i="24"/>
  <c r="BK25" i="24"/>
  <c r="AZ14" i="24"/>
  <c r="AZ16" i="24" s="1"/>
  <c r="AF13" i="24"/>
  <c r="AF15" i="24" s="1"/>
  <c r="F5" i="23"/>
  <c r="G5" i="23" s="1"/>
  <c r="BC63" i="13"/>
  <c r="BB63" i="13"/>
  <c r="BD63" i="13" s="1"/>
  <c r="BA63" i="13"/>
  <c r="AY63" i="13"/>
  <c r="AW63" i="13"/>
  <c r="AU63" i="13"/>
  <c r="AS63" i="13"/>
  <c r="AQ63" i="13"/>
  <c r="AO63" i="13"/>
  <c r="AM63" i="13"/>
  <c r="AK63" i="13"/>
  <c r="AI63" i="13"/>
  <c r="AG63" i="13"/>
  <c r="AE63" i="13"/>
  <c r="BC62" i="13"/>
  <c r="BB62" i="13"/>
  <c r="BD62" i="13" s="1"/>
  <c r="BA62" i="13"/>
  <c r="AY62" i="13"/>
  <c r="AW62" i="13"/>
  <c r="AU62" i="13"/>
  <c r="AS62" i="13"/>
  <c r="AQ62" i="13"/>
  <c r="AO62" i="13"/>
  <c r="AM62" i="13"/>
  <c r="AK62" i="13"/>
  <c r="AI62" i="13"/>
  <c r="AG62" i="13"/>
  <c r="AE62" i="13"/>
  <c r="BC61" i="13"/>
  <c r="BB61" i="13"/>
  <c r="BA61" i="13"/>
  <c r="AY61" i="13"/>
  <c r="AW61" i="13"/>
  <c r="AU61" i="13"/>
  <c r="AS61" i="13"/>
  <c r="AQ61" i="13"/>
  <c r="AO61" i="13"/>
  <c r="AM61" i="13"/>
  <c r="AK61" i="13"/>
  <c r="AI61" i="13"/>
  <c r="AG61" i="13"/>
  <c r="AE61" i="13"/>
  <c r="BC60" i="13"/>
  <c r="BB60" i="13"/>
  <c r="BA60" i="13"/>
  <c r="AY60" i="13"/>
  <c r="AW60" i="13"/>
  <c r="AU60" i="13"/>
  <c r="AS60" i="13"/>
  <c r="AQ60" i="13"/>
  <c r="AO60" i="13"/>
  <c r="AM60" i="13"/>
  <c r="AK60" i="13"/>
  <c r="AI60" i="13"/>
  <c r="AG60" i="13"/>
  <c r="AE60" i="13"/>
  <c r="BC59" i="13"/>
  <c r="BB59" i="13"/>
  <c r="BD59" i="13" s="1"/>
  <c r="BA59" i="13"/>
  <c r="AY59" i="13"/>
  <c r="AW59" i="13"/>
  <c r="AU59" i="13"/>
  <c r="AS59" i="13"/>
  <c r="AQ59" i="13"/>
  <c r="AO59" i="13"/>
  <c r="AM59" i="13"/>
  <c r="AK59" i="13"/>
  <c r="AI59" i="13"/>
  <c r="AG59" i="13"/>
  <c r="AE59" i="13"/>
  <c r="BC58" i="13"/>
  <c r="BB58" i="13"/>
  <c r="BA58" i="13"/>
  <c r="AY58" i="13"/>
  <c r="AW58" i="13"/>
  <c r="AU58" i="13"/>
  <c r="AS58" i="13"/>
  <c r="AQ58" i="13"/>
  <c r="AO58" i="13"/>
  <c r="AM58" i="13"/>
  <c r="AK58" i="13"/>
  <c r="AI58" i="13"/>
  <c r="AG58" i="13"/>
  <c r="AE58" i="13"/>
  <c r="BC57" i="13"/>
  <c r="BB57" i="13"/>
  <c r="BD57" i="13" s="1"/>
  <c r="BA57" i="13"/>
  <c r="AY57" i="13"/>
  <c r="AW57" i="13"/>
  <c r="AU57" i="13"/>
  <c r="AS57" i="13"/>
  <c r="AQ57" i="13"/>
  <c r="AO57" i="13"/>
  <c r="AM57" i="13"/>
  <c r="AK57" i="13"/>
  <c r="AI57" i="13"/>
  <c r="AG57" i="13"/>
  <c r="AE57" i="13"/>
  <c r="BC56" i="13"/>
  <c r="BB56" i="13"/>
  <c r="BD56" i="13" s="1"/>
  <c r="BA56" i="13"/>
  <c r="AY56" i="13"/>
  <c r="AW56" i="13"/>
  <c r="AU56" i="13"/>
  <c r="AS56" i="13"/>
  <c r="AQ56" i="13"/>
  <c r="AO56" i="13"/>
  <c r="AM56" i="13"/>
  <c r="AK56" i="13"/>
  <c r="AI56" i="13"/>
  <c r="AG56" i="13"/>
  <c r="AE56" i="13"/>
  <c r="BC55" i="13"/>
  <c r="BB55" i="13"/>
  <c r="BA55" i="13"/>
  <c r="AY55" i="13"/>
  <c r="AW55" i="13"/>
  <c r="AU55" i="13"/>
  <c r="AS55" i="13"/>
  <c r="AQ55" i="13"/>
  <c r="AO55" i="13"/>
  <c r="AM55" i="13"/>
  <c r="AK55" i="13"/>
  <c r="AI55" i="13"/>
  <c r="AG55" i="13"/>
  <c r="AE55" i="13"/>
  <c r="BC54" i="13"/>
  <c r="BB54" i="13"/>
  <c r="BD54" i="13" s="1"/>
  <c r="BA54" i="13"/>
  <c r="AY54" i="13"/>
  <c r="AW54" i="13"/>
  <c r="AU54" i="13"/>
  <c r="AS54" i="13"/>
  <c r="AQ54" i="13"/>
  <c r="AO54" i="13"/>
  <c r="AM54" i="13"/>
  <c r="AK54" i="13"/>
  <c r="AI54" i="13"/>
  <c r="AG54" i="13"/>
  <c r="AE54" i="13"/>
  <c r="BC53" i="13"/>
  <c r="BB53" i="13"/>
  <c r="BD53" i="13" s="1"/>
  <c r="BA53" i="13"/>
  <c r="AY53" i="13"/>
  <c r="AW53" i="13"/>
  <c r="AU53" i="13"/>
  <c r="AS53" i="13"/>
  <c r="AQ53" i="13"/>
  <c r="AO53" i="13"/>
  <c r="AM53" i="13"/>
  <c r="AK53" i="13"/>
  <c r="AI53" i="13"/>
  <c r="AG53" i="13"/>
  <c r="AE53" i="13"/>
  <c r="BC52" i="13"/>
  <c r="BB52" i="13"/>
  <c r="BD52" i="13" s="1"/>
  <c r="BA52" i="13"/>
  <c r="AY52" i="13"/>
  <c r="AW52" i="13"/>
  <c r="AU52" i="13"/>
  <c r="AS52" i="13"/>
  <c r="AQ52" i="13"/>
  <c r="AO52" i="13"/>
  <c r="AM52" i="13"/>
  <c r="AK52" i="13"/>
  <c r="AI52" i="13"/>
  <c r="AG52" i="13"/>
  <c r="AE52" i="13"/>
  <c r="BC51" i="13"/>
  <c r="BB51" i="13"/>
  <c r="BD51" i="13" s="1"/>
  <c r="BA51" i="13"/>
  <c r="AY51" i="13"/>
  <c r="AW51" i="13"/>
  <c r="AU51" i="13"/>
  <c r="AS51" i="13"/>
  <c r="AQ51" i="13"/>
  <c r="AO51" i="13"/>
  <c r="AM51" i="13"/>
  <c r="AK51" i="13"/>
  <c r="AI51" i="13"/>
  <c r="AG51" i="13"/>
  <c r="AE51" i="13"/>
  <c r="BC50" i="13"/>
  <c r="BB50" i="13"/>
  <c r="BA50" i="13"/>
  <c r="AY50" i="13"/>
  <c r="AW50" i="13"/>
  <c r="AU50" i="13"/>
  <c r="AS50" i="13"/>
  <c r="AQ50" i="13"/>
  <c r="AO50" i="13"/>
  <c r="AM50" i="13"/>
  <c r="AK50" i="13"/>
  <c r="AI50" i="13"/>
  <c r="AG50" i="13"/>
  <c r="AE50" i="13"/>
  <c r="BC49" i="13"/>
  <c r="BB49" i="13"/>
  <c r="BD49" i="13" s="1"/>
  <c r="BA49" i="13"/>
  <c r="AY49" i="13"/>
  <c r="AW49" i="13"/>
  <c r="AU49" i="13"/>
  <c r="AS49" i="13"/>
  <c r="AQ49" i="13"/>
  <c r="AO49" i="13"/>
  <c r="AM49" i="13"/>
  <c r="AK49" i="13"/>
  <c r="AI49" i="13"/>
  <c r="AG49" i="13"/>
  <c r="AE49" i="13"/>
  <c r="BC48" i="13"/>
  <c r="BB48" i="13"/>
  <c r="BD48" i="13" s="1"/>
  <c r="BA48" i="13"/>
  <c r="AY48" i="13"/>
  <c r="AW48" i="13"/>
  <c r="AU48" i="13"/>
  <c r="AS48" i="13"/>
  <c r="AQ48" i="13"/>
  <c r="AO48" i="13"/>
  <c r="AM48" i="13"/>
  <c r="AK48" i="13"/>
  <c r="AI48" i="13"/>
  <c r="AG48" i="13"/>
  <c r="AE48" i="13"/>
  <c r="BC47" i="13"/>
  <c r="BB47" i="13"/>
  <c r="BD47" i="13" s="1"/>
  <c r="BA47" i="13"/>
  <c r="AY47" i="13"/>
  <c r="AW47" i="13"/>
  <c r="AU47" i="13"/>
  <c r="AS47" i="13"/>
  <c r="AQ47" i="13"/>
  <c r="AO47" i="13"/>
  <c r="AM47" i="13"/>
  <c r="AK47" i="13"/>
  <c r="AI47" i="13"/>
  <c r="AG47" i="13"/>
  <c r="AE47" i="13"/>
  <c r="BC46" i="13"/>
  <c r="BB46" i="13"/>
  <c r="BD46" i="13" s="1"/>
  <c r="BA46" i="13"/>
  <c r="AY46" i="13"/>
  <c r="AW46" i="13"/>
  <c r="AU46" i="13"/>
  <c r="AS46" i="13"/>
  <c r="AQ46" i="13"/>
  <c r="AO46" i="13"/>
  <c r="AM46" i="13"/>
  <c r="AK46" i="13"/>
  <c r="AI46" i="13"/>
  <c r="AG46" i="13"/>
  <c r="AE46" i="13"/>
  <c r="BC45" i="13"/>
  <c r="BB45" i="13"/>
  <c r="BA45" i="13"/>
  <c r="AY45" i="13"/>
  <c r="AW45" i="13"/>
  <c r="AU45" i="13"/>
  <c r="AS45" i="13"/>
  <c r="AQ45" i="13"/>
  <c r="AO45" i="13"/>
  <c r="AM45" i="13"/>
  <c r="AK45" i="13"/>
  <c r="AI45" i="13"/>
  <c r="AG45" i="13"/>
  <c r="AE45" i="13"/>
  <c r="BC44" i="13"/>
  <c r="BB44" i="13"/>
  <c r="BD44" i="13" s="1"/>
  <c r="BA44" i="13"/>
  <c r="AY44" i="13"/>
  <c r="AW44" i="13"/>
  <c r="AU44" i="13"/>
  <c r="AS44" i="13"/>
  <c r="AQ44" i="13"/>
  <c r="AO44" i="13"/>
  <c r="AM44" i="13"/>
  <c r="AK44" i="13"/>
  <c r="AI44" i="13"/>
  <c r="AG44" i="13"/>
  <c r="AE44" i="13"/>
  <c r="BC43" i="13"/>
  <c r="BB43" i="13"/>
  <c r="BD43" i="13" s="1"/>
  <c r="BA43" i="13"/>
  <c r="AY43" i="13"/>
  <c r="AW43" i="13"/>
  <c r="AU43" i="13"/>
  <c r="AS43" i="13"/>
  <c r="AQ43" i="13"/>
  <c r="AO43" i="13"/>
  <c r="AM43" i="13"/>
  <c r="AK43" i="13"/>
  <c r="AI43" i="13"/>
  <c r="AG43" i="13"/>
  <c r="AE43" i="13"/>
  <c r="BC42" i="13"/>
  <c r="BB42" i="13"/>
  <c r="BD42" i="13" s="1"/>
  <c r="BA42" i="13"/>
  <c r="AY42" i="13"/>
  <c r="AW42" i="13"/>
  <c r="AU42" i="13"/>
  <c r="AS42" i="13"/>
  <c r="AQ42" i="13"/>
  <c r="AO42" i="13"/>
  <c r="AM42" i="13"/>
  <c r="AK42" i="13"/>
  <c r="AI42" i="13"/>
  <c r="AG42" i="13"/>
  <c r="AE42" i="13"/>
  <c r="BC41" i="13"/>
  <c r="BB41" i="13"/>
  <c r="BD41" i="13" s="1"/>
  <c r="BA41" i="13"/>
  <c r="AY41" i="13"/>
  <c r="AW41" i="13"/>
  <c r="AU41" i="13"/>
  <c r="AS41" i="13"/>
  <c r="AQ41" i="13"/>
  <c r="AO41" i="13"/>
  <c r="AM41" i="13"/>
  <c r="AK41" i="13"/>
  <c r="AI41" i="13"/>
  <c r="AG41" i="13"/>
  <c r="AE41" i="13"/>
  <c r="BC40" i="13"/>
  <c r="BB40" i="13"/>
  <c r="BA40" i="13"/>
  <c r="AY40" i="13"/>
  <c r="AW40" i="13"/>
  <c r="AU40" i="13"/>
  <c r="AS40" i="13"/>
  <c r="AQ40" i="13"/>
  <c r="AO40" i="13"/>
  <c r="AM40" i="13"/>
  <c r="AK40" i="13"/>
  <c r="AI40" i="13"/>
  <c r="AG40" i="13"/>
  <c r="AE40" i="13"/>
  <c r="BC39" i="13"/>
  <c r="BB39" i="13"/>
  <c r="BD39" i="13" s="1"/>
  <c r="BA39" i="13"/>
  <c r="AY39" i="13"/>
  <c r="AW39" i="13"/>
  <c r="AU39" i="13"/>
  <c r="AS39" i="13"/>
  <c r="AQ39" i="13"/>
  <c r="AO39" i="13"/>
  <c r="AM39" i="13"/>
  <c r="AK39" i="13"/>
  <c r="AI39" i="13"/>
  <c r="AG39" i="13"/>
  <c r="AE39" i="13"/>
  <c r="BC38" i="13"/>
  <c r="BB38" i="13"/>
  <c r="BD38" i="13" s="1"/>
  <c r="BA38" i="13"/>
  <c r="AY38" i="13"/>
  <c r="AW38" i="13"/>
  <c r="AU38" i="13"/>
  <c r="AS38" i="13"/>
  <c r="AQ38" i="13"/>
  <c r="AO38" i="13"/>
  <c r="AM38" i="13"/>
  <c r="AK38" i="13"/>
  <c r="AI38" i="13"/>
  <c r="AG38" i="13"/>
  <c r="AE38" i="13"/>
  <c r="BC37" i="13"/>
  <c r="BB37" i="13"/>
  <c r="BD37" i="13" s="1"/>
  <c r="BA37" i="13"/>
  <c r="AY37" i="13"/>
  <c r="AW37" i="13"/>
  <c r="AU37" i="13"/>
  <c r="AS37" i="13"/>
  <c r="AQ37" i="13"/>
  <c r="AO37" i="13"/>
  <c r="AM37" i="13"/>
  <c r="AK37" i="13"/>
  <c r="AI37" i="13"/>
  <c r="AG37" i="13"/>
  <c r="AE37" i="13"/>
  <c r="BC36" i="13"/>
  <c r="BB36" i="13"/>
  <c r="BA36" i="13"/>
  <c r="AY36" i="13"/>
  <c r="AW36" i="13"/>
  <c r="AU36" i="13"/>
  <c r="AS36" i="13"/>
  <c r="AQ36" i="13"/>
  <c r="AO36" i="13"/>
  <c r="AM36" i="13"/>
  <c r="AK36" i="13"/>
  <c r="AI36" i="13"/>
  <c r="AG36" i="13"/>
  <c r="AE36" i="13"/>
  <c r="BC35" i="13"/>
  <c r="BB35" i="13"/>
  <c r="BA35" i="13"/>
  <c r="AY35" i="13"/>
  <c r="AW35" i="13"/>
  <c r="AU35" i="13"/>
  <c r="AS35" i="13"/>
  <c r="AQ35" i="13"/>
  <c r="AO35" i="13"/>
  <c r="AM35" i="13"/>
  <c r="AK35" i="13"/>
  <c r="AI35" i="13"/>
  <c r="AG35" i="13"/>
  <c r="AE35" i="13"/>
  <c r="BC34" i="13"/>
  <c r="BB34" i="13"/>
  <c r="BD34" i="13" s="1"/>
  <c r="BA34" i="13"/>
  <c r="AY34" i="13"/>
  <c r="AW34" i="13"/>
  <c r="AU34" i="13"/>
  <c r="AS34" i="13"/>
  <c r="AQ34" i="13"/>
  <c r="AO34" i="13"/>
  <c r="AM34" i="13"/>
  <c r="AK34" i="13"/>
  <c r="AI34" i="13"/>
  <c r="AG34" i="13"/>
  <c r="AE34" i="13"/>
  <c r="BC33" i="13"/>
  <c r="BB33" i="13"/>
  <c r="BD33" i="13" s="1"/>
  <c r="BA33" i="13"/>
  <c r="AY33" i="13"/>
  <c r="AW33" i="13"/>
  <c r="AU33" i="13"/>
  <c r="AS33" i="13"/>
  <c r="AQ33" i="13"/>
  <c r="AO33" i="13"/>
  <c r="AM33" i="13"/>
  <c r="AK33" i="13"/>
  <c r="AI33" i="13"/>
  <c r="AG33" i="13"/>
  <c r="AE33" i="13"/>
  <c r="BC32" i="13"/>
  <c r="BB32" i="13"/>
  <c r="BD32" i="13" s="1"/>
  <c r="BA32" i="13"/>
  <c r="AY32" i="13"/>
  <c r="AW32" i="13"/>
  <c r="AU32" i="13"/>
  <c r="AS32" i="13"/>
  <c r="AQ32" i="13"/>
  <c r="AO32" i="13"/>
  <c r="AM32" i="13"/>
  <c r="AK32" i="13"/>
  <c r="AI32" i="13"/>
  <c r="AG32" i="13"/>
  <c r="AE32" i="13"/>
  <c r="BC31" i="13"/>
  <c r="BB31" i="13"/>
  <c r="BD31" i="13" s="1"/>
  <c r="BA31" i="13"/>
  <c r="AY31" i="13"/>
  <c r="AW31" i="13"/>
  <c r="AU31" i="13"/>
  <c r="AS31" i="13"/>
  <c r="AQ31" i="13"/>
  <c r="AO31" i="13"/>
  <c r="AM31" i="13"/>
  <c r="AK31" i="13"/>
  <c r="AI31" i="13"/>
  <c r="AG31" i="13"/>
  <c r="AE31" i="13"/>
  <c r="BC30" i="13"/>
  <c r="BB30" i="13"/>
  <c r="BA30" i="13"/>
  <c r="AY30" i="13"/>
  <c r="AW30" i="13"/>
  <c r="AU30" i="13"/>
  <c r="AS30" i="13"/>
  <c r="AQ30" i="13"/>
  <c r="AO30" i="13"/>
  <c r="AM30" i="13"/>
  <c r="AK30" i="13"/>
  <c r="AI30" i="13"/>
  <c r="AG30" i="13"/>
  <c r="AE30" i="13"/>
  <c r="BC29" i="13"/>
  <c r="BB29" i="13"/>
  <c r="BD29" i="13" s="1"/>
  <c r="BA29" i="13"/>
  <c r="AY29" i="13"/>
  <c r="AW29" i="13"/>
  <c r="AU29" i="13"/>
  <c r="AS29" i="13"/>
  <c r="AQ29" i="13"/>
  <c r="AO29" i="13"/>
  <c r="AM29" i="13"/>
  <c r="AK29" i="13"/>
  <c r="AI29" i="13"/>
  <c r="AG29" i="13"/>
  <c r="AE29" i="13"/>
  <c r="BC28" i="13"/>
  <c r="BB28" i="13"/>
  <c r="BD28" i="13" s="1"/>
  <c r="BA28" i="13"/>
  <c r="AY28" i="13"/>
  <c r="AW28" i="13"/>
  <c r="AU28" i="13"/>
  <c r="AS28" i="13"/>
  <c r="AQ28" i="13"/>
  <c r="AO28" i="13"/>
  <c r="AM28" i="13"/>
  <c r="AK28" i="13"/>
  <c r="AI28" i="13"/>
  <c r="AG28" i="13"/>
  <c r="AE28" i="13"/>
  <c r="BC27" i="13"/>
  <c r="BB27" i="13"/>
  <c r="BD27" i="13" s="1"/>
  <c r="BA27" i="13"/>
  <c r="AY27" i="13"/>
  <c r="AW27" i="13"/>
  <c r="AU27" i="13"/>
  <c r="AS27" i="13"/>
  <c r="AQ27" i="13"/>
  <c r="AO27" i="13"/>
  <c r="AM27" i="13"/>
  <c r="AK27" i="13"/>
  <c r="AI27" i="13"/>
  <c r="AG27" i="13"/>
  <c r="AE27" i="13"/>
  <c r="BC26" i="13"/>
  <c r="BB26" i="13"/>
  <c r="BD26" i="13" s="1"/>
  <c r="BA26" i="13"/>
  <c r="AY26" i="13"/>
  <c r="AW26" i="13"/>
  <c r="AU26" i="13"/>
  <c r="AS26" i="13"/>
  <c r="AQ26" i="13"/>
  <c r="AO26" i="13"/>
  <c r="AM26" i="13"/>
  <c r="AK26" i="13"/>
  <c r="AI26" i="13"/>
  <c r="AG26" i="13"/>
  <c r="AE26" i="13"/>
  <c r="BC25" i="13"/>
  <c r="BB25" i="13"/>
  <c r="BA25" i="13"/>
  <c r="AY25" i="13"/>
  <c r="AW25" i="13"/>
  <c r="AU25" i="13"/>
  <c r="AS25" i="13"/>
  <c r="AQ25" i="13"/>
  <c r="AO25" i="13"/>
  <c r="AM25" i="13"/>
  <c r="AK25" i="13"/>
  <c r="AI25" i="13"/>
  <c r="AG25" i="13"/>
  <c r="AE25" i="13"/>
  <c r="BC24" i="13"/>
  <c r="BB24" i="13"/>
  <c r="BD24" i="13" s="1"/>
  <c r="BA24" i="13"/>
  <c r="AY24" i="13"/>
  <c r="AW24" i="13"/>
  <c r="AU24" i="13"/>
  <c r="AS24" i="13"/>
  <c r="AQ24" i="13"/>
  <c r="AO24" i="13"/>
  <c r="AM24" i="13"/>
  <c r="AK24" i="13"/>
  <c r="AI24" i="13"/>
  <c r="AG24" i="13"/>
  <c r="AE24" i="13"/>
  <c r="BC23" i="13"/>
  <c r="BB23" i="13"/>
  <c r="BD23" i="13" s="1"/>
  <c r="BA23" i="13"/>
  <c r="AY23" i="13"/>
  <c r="AW23" i="13"/>
  <c r="AU23" i="13"/>
  <c r="AS23" i="13"/>
  <c r="AQ23" i="13"/>
  <c r="AO23" i="13"/>
  <c r="AM23" i="13"/>
  <c r="AK23" i="13"/>
  <c r="AI23" i="13"/>
  <c r="AG23" i="13"/>
  <c r="AE23" i="13"/>
  <c r="BC22" i="13"/>
  <c r="BB22" i="13"/>
  <c r="BD22" i="13" s="1"/>
  <c r="BA22" i="13"/>
  <c r="AY22" i="13"/>
  <c r="AW22" i="13"/>
  <c r="AU22" i="13"/>
  <c r="AS22" i="13"/>
  <c r="AQ22" i="13"/>
  <c r="AO22" i="13"/>
  <c r="AM22" i="13"/>
  <c r="AK22" i="13"/>
  <c r="AI22" i="13"/>
  <c r="AG22" i="13"/>
  <c r="AE22" i="13"/>
  <c r="BC21" i="13"/>
  <c r="BB21" i="13"/>
  <c r="BA21" i="13"/>
  <c r="AY21" i="13"/>
  <c r="AW21" i="13"/>
  <c r="AU21" i="13"/>
  <c r="AS21" i="13"/>
  <c r="AQ21" i="13"/>
  <c r="AO21" i="13"/>
  <c r="AM21" i="13"/>
  <c r="AK21" i="13"/>
  <c r="AI21" i="13"/>
  <c r="AG21" i="13"/>
  <c r="AE21" i="13"/>
  <c r="BC20" i="13"/>
  <c r="BB20" i="13"/>
  <c r="BA20" i="13"/>
  <c r="AY20" i="13"/>
  <c r="AW20" i="13"/>
  <c r="AU20" i="13"/>
  <c r="AS20" i="13"/>
  <c r="AQ20" i="13"/>
  <c r="AO20" i="13"/>
  <c r="AM20" i="13"/>
  <c r="AK20" i="13"/>
  <c r="AI20" i="13"/>
  <c r="AG20" i="13"/>
  <c r="AE20" i="13"/>
  <c r="BC19" i="13"/>
  <c r="BB19" i="13"/>
  <c r="BD19" i="13" s="1"/>
  <c r="BA19" i="13"/>
  <c r="AY19" i="13"/>
  <c r="AW19" i="13"/>
  <c r="AU19" i="13"/>
  <c r="AS19" i="13"/>
  <c r="AQ19" i="13"/>
  <c r="AO19" i="13"/>
  <c r="AM19" i="13"/>
  <c r="AK19" i="13"/>
  <c r="AI19" i="13"/>
  <c r="AG19" i="13"/>
  <c r="AE19" i="13"/>
  <c r="BC18" i="13"/>
  <c r="BB18" i="13"/>
  <c r="BD18" i="13" s="1"/>
  <c r="BA18" i="13"/>
  <c r="AY18" i="13"/>
  <c r="AW18" i="13"/>
  <c r="AU18" i="13"/>
  <c r="AS18" i="13"/>
  <c r="AQ18" i="13"/>
  <c r="AO18" i="13"/>
  <c r="AM18" i="13"/>
  <c r="AK18" i="13"/>
  <c r="AI18" i="13"/>
  <c r="AG18" i="13"/>
  <c r="AE18" i="13"/>
  <c r="BC17" i="13"/>
  <c r="BB17" i="13"/>
  <c r="BD17" i="13" s="1"/>
  <c r="BA17" i="13"/>
  <c r="AY17" i="13"/>
  <c r="AW17" i="13"/>
  <c r="AU17" i="13"/>
  <c r="AS17" i="13"/>
  <c r="AQ17" i="13"/>
  <c r="AO17" i="13"/>
  <c r="AM17" i="13"/>
  <c r="AK17" i="13"/>
  <c r="AI17" i="13"/>
  <c r="AG17" i="13"/>
  <c r="AE17" i="13"/>
  <c r="BC16" i="13"/>
  <c r="BB16" i="13"/>
  <c r="BA16" i="13"/>
  <c r="AY16" i="13"/>
  <c r="AW16" i="13"/>
  <c r="AU16" i="13"/>
  <c r="AS16" i="13"/>
  <c r="AQ16" i="13"/>
  <c r="AO16" i="13"/>
  <c r="AM16" i="13"/>
  <c r="AK16" i="13"/>
  <c r="AI16" i="13"/>
  <c r="AG16" i="13"/>
  <c r="AE16" i="13"/>
  <c r="BC15" i="13"/>
  <c r="BB15" i="13"/>
  <c r="BA15" i="13"/>
  <c r="AY15" i="13"/>
  <c r="AW15" i="13"/>
  <c r="AU15" i="13"/>
  <c r="AS15" i="13"/>
  <c r="AQ15" i="13"/>
  <c r="AO15" i="13"/>
  <c r="AM15" i="13"/>
  <c r="AK15" i="13"/>
  <c r="AI15" i="13"/>
  <c r="AG15" i="13"/>
  <c r="AE15" i="13"/>
  <c r="BC14" i="13"/>
  <c r="BB14" i="13"/>
  <c r="BD14" i="13" s="1"/>
  <c r="BA14" i="13"/>
  <c r="AY14" i="13"/>
  <c r="AW14" i="13"/>
  <c r="AU14" i="13"/>
  <c r="AS14" i="13"/>
  <c r="AQ14" i="13"/>
  <c r="AO14" i="13"/>
  <c r="AM14" i="13"/>
  <c r="AK14" i="13"/>
  <c r="AI14" i="13"/>
  <c r="AG14" i="13"/>
  <c r="AE14" i="13"/>
  <c r="BC13" i="13"/>
  <c r="BB13" i="13"/>
  <c r="BD13" i="13" s="1"/>
  <c r="BA13" i="13"/>
  <c r="AY13" i="13"/>
  <c r="AW13" i="13"/>
  <c r="AU13" i="13"/>
  <c r="AS13" i="13"/>
  <c r="AQ13" i="13"/>
  <c r="AO13" i="13"/>
  <c r="AM13" i="13"/>
  <c r="AK13" i="13"/>
  <c r="AI13" i="13"/>
  <c r="AG13" i="13"/>
  <c r="AE13" i="13"/>
  <c r="BC12" i="13"/>
  <c r="BB12" i="13"/>
  <c r="BD12" i="13" s="1"/>
  <c r="BA12" i="13"/>
  <c r="AY12" i="13"/>
  <c r="AW12" i="13"/>
  <c r="AU12" i="13"/>
  <c r="AS12" i="13"/>
  <c r="AQ12" i="13"/>
  <c r="AO12" i="13"/>
  <c r="AM12" i="13"/>
  <c r="AK12" i="13"/>
  <c r="AI12" i="13"/>
  <c r="AG12" i="13"/>
  <c r="AE12" i="13"/>
  <c r="BC11" i="13"/>
  <c r="BB11" i="13"/>
  <c r="BD11" i="13" s="1"/>
  <c r="BA11" i="13"/>
  <c r="AY11" i="13"/>
  <c r="AW11" i="13"/>
  <c r="AU11" i="13"/>
  <c r="AS11" i="13"/>
  <c r="AQ11" i="13"/>
  <c r="AO11" i="13"/>
  <c r="AM11" i="13"/>
  <c r="AK11" i="13"/>
  <c r="AI11" i="13"/>
  <c r="AG11" i="13"/>
  <c r="AE11" i="13"/>
  <c r="BC10" i="13"/>
  <c r="BB10" i="13"/>
  <c r="BA10" i="13"/>
  <c r="AY10" i="13"/>
  <c r="AW10" i="13"/>
  <c r="AU10" i="13"/>
  <c r="AS10" i="13"/>
  <c r="AQ10" i="13"/>
  <c r="AO10" i="13"/>
  <c r="AM10" i="13"/>
  <c r="AK10" i="13"/>
  <c r="AI10" i="13"/>
  <c r="AG10" i="13"/>
  <c r="AE10" i="13"/>
  <c r="BC9" i="13"/>
  <c r="BB9" i="13"/>
  <c r="BD9" i="13" s="1"/>
  <c r="BA9" i="13"/>
  <c r="AY9" i="13"/>
  <c r="AW9" i="13"/>
  <c r="AU9" i="13"/>
  <c r="AS9" i="13"/>
  <c r="AQ9" i="13"/>
  <c r="AO9" i="13"/>
  <c r="AM9" i="13"/>
  <c r="AK9" i="13"/>
  <c r="AI9" i="13"/>
  <c r="AG9" i="13"/>
  <c r="AE9" i="13"/>
  <c r="BC8" i="13"/>
  <c r="BB8" i="13"/>
  <c r="BD8" i="13" s="1"/>
  <c r="BA8" i="13"/>
  <c r="AY8" i="13"/>
  <c r="AW8" i="13"/>
  <c r="AU8" i="13"/>
  <c r="AS8" i="13"/>
  <c r="AQ8" i="13"/>
  <c r="AO8" i="13"/>
  <c r="AM8" i="13"/>
  <c r="AK8" i="13"/>
  <c r="AI8" i="13"/>
  <c r="AG8" i="13"/>
  <c r="AE8" i="13"/>
  <c r="BC7" i="13"/>
  <c r="BB7" i="13"/>
  <c r="BD7" i="13" s="1"/>
  <c r="BA7" i="13"/>
  <c r="AY7" i="13"/>
  <c r="AW7" i="13"/>
  <c r="AU7" i="13"/>
  <c r="AS7" i="13"/>
  <c r="AQ7" i="13"/>
  <c r="AO7" i="13"/>
  <c r="AM7" i="13"/>
  <c r="AK7" i="13"/>
  <c r="AI7" i="13"/>
  <c r="AG7" i="13"/>
  <c r="AE7" i="13"/>
  <c r="BC6" i="13"/>
  <c r="BB6" i="13"/>
  <c r="BD6" i="13" s="1"/>
  <c r="BA6" i="13"/>
  <c r="AY6" i="13"/>
  <c r="AW6" i="13"/>
  <c r="AU6" i="13"/>
  <c r="AS6" i="13"/>
  <c r="AQ6" i="13"/>
  <c r="AO6" i="13"/>
  <c r="AM6" i="13"/>
  <c r="AK6" i="13"/>
  <c r="AI6" i="13"/>
  <c r="AG6" i="13"/>
  <c r="AE6" i="13"/>
  <c r="BC5" i="13"/>
  <c r="BB5" i="13"/>
  <c r="BA5" i="13"/>
  <c r="AY5" i="13"/>
  <c r="AW5" i="13"/>
  <c r="AU5" i="13"/>
  <c r="AS5" i="13"/>
  <c r="AQ5" i="13"/>
  <c r="AO5" i="13"/>
  <c r="AM5" i="13"/>
  <c r="AK5" i="13"/>
  <c r="AI5" i="13"/>
  <c r="AG5" i="13"/>
  <c r="AE5" i="13"/>
  <c r="BC4" i="13"/>
  <c r="BB4" i="13"/>
  <c r="BD4" i="13" s="1"/>
  <c r="BA4" i="13"/>
  <c r="AY4" i="13"/>
  <c r="AW4" i="13"/>
  <c r="AU4" i="13"/>
  <c r="AS4" i="13"/>
  <c r="AQ4" i="13"/>
  <c r="AO4" i="13"/>
  <c r="AM4" i="13"/>
  <c r="AK4" i="13"/>
  <c r="AI4" i="13"/>
  <c r="AG4" i="13"/>
  <c r="AE4" i="13"/>
  <c r="BC3" i="13"/>
  <c r="BB3" i="13"/>
  <c r="BD3" i="13" s="1"/>
  <c r="BA3" i="13"/>
  <c r="W125" i="11"/>
  <c r="V125" i="11"/>
  <c r="W124" i="11"/>
  <c r="V124" i="11"/>
  <c r="W123" i="11"/>
  <c r="V123" i="11"/>
  <c r="W122" i="11"/>
  <c r="V122" i="11"/>
  <c r="W121" i="11"/>
  <c r="V121" i="11"/>
  <c r="W120" i="11"/>
  <c r="V120" i="11"/>
  <c r="W119" i="11"/>
  <c r="V119" i="11"/>
  <c r="W118" i="11"/>
  <c r="V118" i="11"/>
  <c r="W117" i="11"/>
  <c r="V117" i="11"/>
  <c r="W116" i="11"/>
  <c r="V116" i="11"/>
  <c r="W115" i="11"/>
  <c r="V115" i="11"/>
  <c r="W114" i="11"/>
  <c r="V114" i="11"/>
  <c r="W113" i="11"/>
  <c r="V113" i="11"/>
  <c r="W112" i="11"/>
  <c r="V112" i="11"/>
  <c r="W111" i="11"/>
  <c r="V111" i="11"/>
  <c r="W110" i="11"/>
  <c r="V110" i="11"/>
  <c r="W109" i="11"/>
  <c r="V109" i="11"/>
  <c r="W108" i="11"/>
  <c r="V108" i="11"/>
  <c r="W107" i="11"/>
  <c r="V107" i="11"/>
  <c r="W106" i="11"/>
  <c r="V106" i="11"/>
  <c r="W105" i="11"/>
  <c r="V105" i="11"/>
  <c r="W104" i="11"/>
  <c r="V104" i="11"/>
  <c r="W103" i="11"/>
  <c r="V103" i="11"/>
  <c r="W102" i="11"/>
  <c r="V102" i="11"/>
  <c r="W101" i="11"/>
  <c r="V101" i="11"/>
  <c r="W100" i="11"/>
  <c r="V100" i="11"/>
  <c r="W99" i="11"/>
  <c r="V99" i="11"/>
  <c r="W98" i="11"/>
  <c r="V98" i="11"/>
  <c r="W97" i="11"/>
  <c r="V97" i="11"/>
  <c r="W96" i="11"/>
  <c r="V96" i="11"/>
  <c r="W95" i="11"/>
  <c r="V95" i="11"/>
  <c r="W94" i="11"/>
  <c r="V94" i="11"/>
  <c r="W93" i="11"/>
  <c r="V93" i="11"/>
  <c r="W92" i="11"/>
  <c r="V92" i="11"/>
  <c r="W91" i="11"/>
  <c r="V91" i="11"/>
  <c r="W90" i="11"/>
  <c r="V90" i="11"/>
  <c r="W89" i="11"/>
  <c r="V89" i="11"/>
  <c r="W88" i="11"/>
  <c r="V88" i="11"/>
  <c r="W87" i="11"/>
  <c r="V87" i="11"/>
  <c r="W86" i="11"/>
  <c r="V86" i="11"/>
  <c r="W85" i="11"/>
  <c r="V85" i="11"/>
  <c r="W84" i="11"/>
  <c r="V84" i="11"/>
  <c r="W83" i="11"/>
  <c r="V83" i="11"/>
  <c r="W82" i="11"/>
  <c r="V82" i="11"/>
  <c r="W81" i="11"/>
  <c r="V81" i="11"/>
  <c r="W80" i="11"/>
  <c r="V80" i="11"/>
  <c r="W79" i="11"/>
  <c r="V79" i="11"/>
  <c r="W78" i="11"/>
  <c r="V78" i="11"/>
  <c r="W77" i="11"/>
  <c r="V77" i="11"/>
  <c r="W76" i="11"/>
  <c r="V76" i="11"/>
  <c r="W75" i="11"/>
  <c r="V75" i="11"/>
  <c r="W74" i="11"/>
  <c r="V74" i="11"/>
  <c r="W73" i="11"/>
  <c r="V73" i="11"/>
  <c r="W72" i="11"/>
  <c r="V72" i="11"/>
  <c r="W71" i="11"/>
  <c r="V71" i="11"/>
  <c r="W70" i="11"/>
  <c r="V70" i="11"/>
  <c r="W69" i="11"/>
  <c r="V69" i="11"/>
  <c r="W68" i="11"/>
  <c r="V68" i="11"/>
  <c r="W67" i="11"/>
  <c r="V67" i="11"/>
  <c r="W66" i="11"/>
  <c r="V66" i="11"/>
  <c r="W65" i="11"/>
  <c r="V65" i="11"/>
  <c r="W64" i="11"/>
  <c r="V64" i="11"/>
  <c r="W63" i="11"/>
  <c r="V63" i="11"/>
  <c r="W62" i="11"/>
  <c r="V62" i="11"/>
  <c r="W61" i="11"/>
  <c r="V61" i="11"/>
  <c r="W60" i="11"/>
  <c r="V60" i="11"/>
  <c r="W59" i="11"/>
  <c r="V59" i="11"/>
  <c r="W58" i="11"/>
  <c r="V58" i="11"/>
  <c r="W57" i="11"/>
  <c r="V57" i="11"/>
  <c r="W56" i="11"/>
  <c r="V56" i="11"/>
  <c r="W55" i="11"/>
  <c r="V55" i="11"/>
  <c r="W54" i="11"/>
  <c r="V54" i="11"/>
  <c r="W53" i="11"/>
  <c r="V53" i="11"/>
  <c r="W52" i="11"/>
  <c r="V52" i="11"/>
  <c r="W51" i="11"/>
  <c r="V51" i="11"/>
  <c r="W50" i="11"/>
  <c r="V50" i="11"/>
  <c r="W49" i="11"/>
  <c r="V49" i="11"/>
  <c r="W48" i="11"/>
  <c r="V48" i="11"/>
  <c r="W47" i="11"/>
  <c r="V47" i="11"/>
  <c r="W46" i="11"/>
  <c r="V46" i="11"/>
  <c r="W45" i="11"/>
  <c r="V45" i="11"/>
  <c r="W44" i="11"/>
  <c r="V44" i="11"/>
  <c r="W43" i="11"/>
  <c r="V43" i="11"/>
  <c r="W42" i="11"/>
  <c r="V42" i="11"/>
  <c r="W41" i="11"/>
  <c r="V41" i="11"/>
  <c r="W40" i="11"/>
  <c r="V40" i="11"/>
  <c r="W39" i="11"/>
  <c r="V39" i="11"/>
  <c r="W38" i="11"/>
  <c r="V38" i="11"/>
  <c r="W37" i="11"/>
  <c r="V37" i="11"/>
  <c r="W36" i="11"/>
  <c r="V36" i="11"/>
  <c r="W35" i="11"/>
  <c r="V35" i="11"/>
  <c r="W34" i="11"/>
  <c r="V34" i="11"/>
  <c r="W33" i="11"/>
  <c r="V33" i="11"/>
  <c r="W32" i="11"/>
  <c r="V32" i="11"/>
  <c r="W31" i="11"/>
  <c r="V31" i="11"/>
  <c r="W30" i="11"/>
  <c r="V30" i="11"/>
  <c r="W29" i="11"/>
  <c r="V29" i="11"/>
  <c r="W28" i="11"/>
  <c r="V28" i="11"/>
  <c r="W27" i="11"/>
  <c r="V27" i="11"/>
  <c r="W26" i="11"/>
  <c r="V26" i="11"/>
  <c r="W25" i="11"/>
  <c r="V25" i="11"/>
  <c r="W24" i="11"/>
  <c r="V24" i="11"/>
  <c r="W23" i="11"/>
  <c r="V23" i="11"/>
  <c r="W22" i="11"/>
  <c r="V22" i="11"/>
  <c r="W21" i="11"/>
  <c r="V21" i="11"/>
  <c r="W20" i="11"/>
  <c r="V20" i="11"/>
  <c r="W19" i="11"/>
  <c r="V19" i="11"/>
  <c r="W18" i="11"/>
  <c r="V18" i="11"/>
  <c r="W17" i="11"/>
  <c r="V17" i="11"/>
  <c r="W16" i="11"/>
  <c r="V16" i="11"/>
  <c r="W15" i="11"/>
  <c r="V15" i="11"/>
  <c r="W14" i="11"/>
  <c r="V14" i="11"/>
  <c r="W13" i="11"/>
  <c r="V13" i="11"/>
  <c r="W12" i="11"/>
  <c r="V12" i="11"/>
  <c r="W11" i="11"/>
  <c r="V11" i="11"/>
  <c r="W10" i="11"/>
  <c r="V10" i="11"/>
  <c r="W9" i="11"/>
  <c r="V9" i="11"/>
  <c r="W8" i="11"/>
  <c r="V8" i="11"/>
  <c r="W7" i="11"/>
  <c r="V7" i="11"/>
  <c r="W6" i="11"/>
  <c r="V6" i="11"/>
  <c r="W5" i="11"/>
  <c r="V5" i="11"/>
  <c r="V42" i="10"/>
  <c r="U42" i="10"/>
  <c r="T42" i="10"/>
  <c r="V41" i="10"/>
  <c r="U41" i="10"/>
  <c r="T41" i="10"/>
  <c r="V40" i="10"/>
  <c r="U40" i="10"/>
  <c r="T40" i="10"/>
  <c r="V39" i="10"/>
  <c r="U39" i="10"/>
  <c r="T39" i="10"/>
  <c r="V38" i="10"/>
  <c r="U38" i="10"/>
  <c r="T38" i="10"/>
  <c r="V37" i="10"/>
  <c r="U37" i="10"/>
  <c r="T37" i="10"/>
  <c r="V36" i="10"/>
  <c r="U36" i="10"/>
  <c r="T36" i="10"/>
  <c r="V35" i="10"/>
  <c r="U35" i="10"/>
  <c r="T35" i="10"/>
  <c r="V34" i="10"/>
  <c r="U34" i="10"/>
  <c r="T34" i="10"/>
  <c r="V33" i="10"/>
  <c r="U33" i="10"/>
  <c r="T33" i="10"/>
  <c r="V32" i="10"/>
  <c r="U32" i="10"/>
  <c r="T32" i="10"/>
  <c r="V31" i="10"/>
  <c r="U31" i="10"/>
  <c r="T31" i="10"/>
  <c r="V30" i="10"/>
  <c r="U30" i="10"/>
  <c r="T30" i="10"/>
  <c r="V29" i="10"/>
  <c r="U29" i="10"/>
  <c r="T29" i="10"/>
  <c r="V28" i="10"/>
  <c r="U28" i="10"/>
  <c r="T28" i="10"/>
  <c r="V27" i="10"/>
  <c r="U27" i="10"/>
  <c r="T27" i="10"/>
  <c r="V26" i="10"/>
  <c r="U26" i="10"/>
  <c r="T26" i="10"/>
  <c r="V25" i="10"/>
  <c r="U25" i="10"/>
  <c r="T25" i="10"/>
  <c r="V24" i="10"/>
  <c r="U24" i="10"/>
  <c r="T24" i="10"/>
  <c r="V23" i="10"/>
  <c r="U23" i="10"/>
  <c r="T23" i="10"/>
  <c r="V22" i="10"/>
  <c r="U22" i="10"/>
  <c r="T22" i="10"/>
  <c r="V21" i="10"/>
  <c r="U21" i="10"/>
  <c r="T21" i="10"/>
  <c r="V20" i="10"/>
  <c r="U20" i="10"/>
  <c r="T20" i="10"/>
  <c r="V19" i="10"/>
  <c r="U19" i="10"/>
  <c r="T19" i="10"/>
  <c r="V18" i="10"/>
  <c r="U18" i="10"/>
  <c r="T18" i="10"/>
  <c r="V17" i="10"/>
  <c r="U17" i="10"/>
  <c r="T17" i="10"/>
  <c r="V16" i="10"/>
  <c r="U16" i="10"/>
  <c r="T16" i="10"/>
  <c r="V15" i="10"/>
  <c r="U15" i="10"/>
  <c r="T15" i="10"/>
  <c r="V14" i="10"/>
  <c r="U14" i="10"/>
  <c r="T14" i="10"/>
  <c r="V13" i="10"/>
  <c r="U13" i="10"/>
  <c r="T13" i="10"/>
  <c r="V12" i="10"/>
  <c r="U12" i="10"/>
  <c r="T12" i="10"/>
  <c r="V11" i="10"/>
  <c r="U11" i="10"/>
  <c r="T11" i="10"/>
  <c r="V10" i="10"/>
  <c r="U10" i="10"/>
  <c r="T10" i="10"/>
  <c r="V9" i="10"/>
  <c r="U9" i="10"/>
  <c r="T9" i="10"/>
  <c r="V8" i="10"/>
  <c r="U8" i="10"/>
  <c r="T8" i="10"/>
  <c r="V7" i="10"/>
  <c r="U7" i="10"/>
  <c r="T7" i="10"/>
  <c r="V6" i="10"/>
  <c r="U6" i="10"/>
  <c r="T6" i="10"/>
  <c r="V5" i="10"/>
  <c r="U5" i="10"/>
  <c r="T5" i="10"/>
  <c r="V4" i="10"/>
  <c r="U4" i="10"/>
  <c r="T4" i="10"/>
  <c r="V3" i="10"/>
  <c r="U3" i="10"/>
  <c r="T3" i="10"/>
  <c r="V2" i="10"/>
  <c r="U2" i="10"/>
  <c r="T2" i="10"/>
  <c r="AN123" i="9"/>
  <c r="AN122" i="9"/>
  <c r="AN121" i="9"/>
  <c r="AN120" i="9"/>
  <c r="AN119" i="9"/>
  <c r="AN118" i="9"/>
  <c r="AN117" i="9"/>
  <c r="AN116" i="9"/>
  <c r="AN115" i="9"/>
  <c r="AN114" i="9"/>
  <c r="AN113" i="9"/>
  <c r="AN112" i="9"/>
  <c r="AN111" i="9"/>
  <c r="AN110" i="9"/>
  <c r="AN109" i="9"/>
  <c r="AN108" i="9"/>
  <c r="AN107" i="9"/>
  <c r="AN106" i="9"/>
  <c r="AN105" i="9"/>
  <c r="AN104" i="9"/>
  <c r="AN103" i="9"/>
  <c r="AN102" i="9"/>
  <c r="AN101" i="9"/>
  <c r="AN100" i="9"/>
  <c r="AN99" i="9"/>
  <c r="AN98" i="9"/>
  <c r="AN97" i="9"/>
  <c r="AN96" i="9"/>
  <c r="AN95" i="9"/>
  <c r="AN94" i="9"/>
  <c r="AN93" i="9"/>
  <c r="AN92" i="9"/>
  <c r="AN91" i="9"/>
  <c r="AN90" i="9"/>
  <c r="AN89" i="9"/>
  <c r="AN88" i="9"/>
  <c r="AN87" i="9"/>
  <c r="AN86" i="9"/>
  <c r="AN85" i="9"/>
  <c r="AN84" i="9"/>
  <c r="AN83" i="9"/>
  <c r="AN82" i="9"/>
  <c r="AN81" i="9"/>
  <c r="AN80" i="9"/>
  <c r="AN79" i="9"/>
  <c r="AN78" i="9"/>
  <c r="AN77" i="9"/>
  <c r="AN76" i="9"/>
  <c r="AN75" i="9"/>
  <c r="AN74" i="9"/>
  <c r="AN73" i="9"/>
  <c r="AN72" i="9"/>
  <c r="AN71" i="9"/>
  <c r="AN70" i="9"/>
  <c r="AN69" i="9"/>
  <c r="AN68" i="9"/>
  <c r="AN67" i="9"/>
  <c r="AN66" i="9"/>
  <c r="AN65" i="9"/>
  <c r="AN64" i="9"/>
  <c r="AN63" i="9"/>
  <c r="AN62" i="9"/>
  <c r="AN61" i="9"/>
  <c r="AN60" i="9"/>
  <c r="AN59" i="9"/>
  <c r="AN58" i="9"/>
  <c r="AN57" i="9"/>
  <c r="AN56" i="9"/>
  <c r="AN55" i="9"/>
  <c r="AN54" i="9"/>
  <c r="AN53" i="9"/>
  <c r="AN52" i="9"/>
  <c r="AN51" i="9"/>
  <c r="AN50" i="9"/>
  <c r="AN49" i="9"/>
  <c r="AN48" i="9"/>
  <c r="AN47" i="9"/>
  <c r="AN46" i="9"/>
  <c r="AN45" i="9"/>
  <c r="AN44" i="9"/>
  <c r="AN43" i="9"/>
  <c r="AN42" i="9"/>
  <c r="AN41" i="9"/>
  <c r="AN40" i="9"/>
  <c r="AN39" i="9"/>
  <c r="AN38" i="9"/>
  <c r="AN37" i="9"/>
  <c r="AN36" i="9"/>
  <c r="AN35" i="9"/>
  <c r="AN34" i="9"/>
  <c r="AN33" i="9"/>
  <c r="AN32" i="9"/>
  <c r="AN31" i="9"/>
  <c r="AN30" i="9"/>
  <c r="AN29" i="9"/>
  <c r="AN28" i="9"/>
  <c r="AN27" i="9"/>
  <c r="AN26" i="9"/>
  <c r="AN25" i="9"/>
  <c r="AN24" i="9"/>
  <c r="AN23" i="9"/>
  <c r="AN22" i="9"/>
  <c r="AN21" i="9"/>
  <c r="AN20" i="9"/>
  <c r="AN19" i="9"/>
  <c r="AN18" i="9"/>
  <c r="AN17" i="9"/>
  <c r="AN1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R65" i="8"/>
  <c r="Q65" i="8"/>
  <c r="R64" i="8"/>
  <c r="Q64" i="8"/>
  <c r="R63" i="8"/>
  <c r="Q63" i="8"/>
  <c r="R62" i="8"/>
  <c r="Q62" i="8"/>
  <c r="R61" i="8"/>
  <c r="Q61" i="8"/>
  <c r="R60" i="8"/>
  <c r="Q60" i="8"/>
  <c r="R59" i="8"/>
  <c r="Q59" i="8"/>
  <c r="R58" i="8"/>
  <c r="Q58" i="8"/>
  <c r="R57" i="8"/>
  <c r="Q57" i="8"/>
  <c r="R56" i="8"/>
  <c r="Q56" i="8"/>
  <c r="R55" i="8"/>
  <c r="Q55" i="8"/>
  <c r="R54" i="8"/>
  <c r="Q54" i="8"/>
  <c r="R53" i="8"/>
  <c r="Q53" i="8"/>
  <c r="R52" i="8"/>
  <c r="Q52" i="8"/>
  <c r="R51" i="8"/>
  <c r="Q51" i="8"/>
  <c r="R50" i="8"/>
  <c r="Q50" i="8"/>
  <c r="R49" i="8"/>
  <c r="Q49" i="8"/>
  <c r="R48" i="8"/>
  <c r="Q48" i="8"/>
  <c r="R47" i="8"/>
  <c r="Q47" i="8"/>
  <c r="R46" i="8"/>
  <c r="Q46" i="8"/>
  <c r="R45" i="8"/>
  <c r="Q45" i="8"/>
  <c r="R44" i="8"/>
  <c r="Q44" i="8"/>
  <c r="R43" i="8"/>
  <c r="Q43" i="8"/>
  <c r="R42" i="8"/>
  <c r="Q42" i="8"/>
  <c r="R41" i="8"/>
  <c r="Q41" i="8"/>
  <c r="R40" i="8"/>
  <c r="Q40" i="8"/>
  <c r="R39" i="8"/>
  <c r="Q39" i="8"/>
  <c r="R38" i="8"/>
  <c r="Q38" i="8"/>
  <c r="R37" i="8"/>
  <c r="Q37" i="8"/>
  <c r="R36" i="8"/>
  <c r="Q36" i="8"/>
  <c r="R35" i="8"/>
  <c r="Q35" i="8"/>
  <c r="R34" i="8"/>
  <c r="Q34" i="8"/>
  <c r="R33" i="8"/>
  <c r="Q33" i="8"/>
  <c r="R32" i="8"/>
  <c r="Q32" i="8"/>
  <c r="R31" i="8"/>
  <c r="Q31" i="8"/>
  <c r="R30" i="8"/>
  <c r="Q30" i="8"/>
  <c r="R29" i="8"/>
  <c r="Q29" i="8"/>
  <c r="R28" i="8"/>
  <c r="Q28" i="8"/>
  <c r="R27" i="8"/>
  <c r="Q27" i="8"/>
  <c r="R26" i="8"/>
  <c r="Q26" i="8"/>
  <c r="R25" i="8"/>
  <c r="Q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R9" i="8"/>
  <c r="Q9" i="8"/>
  <c r="R8" i="8"/>
  <c r="Q8" i="8"/>
  <c r="R7" i="8"/>
  <c r="Q7" i="8"/>
  <c r="R6" i="8"/>
  <c r="Q6" i="8"/>
  <c r="R5" i="8"/>
  <c r="Q5" i="8"/>
  <c r="H64" i="24" l="1"/>
  <c r="I64" i="24" s="1"/>
  <c r="O64" i="24" s="1"/>
  <c r="BM13" i="25"/>
  <c r="BM15" i="25" s="1"/>
  <c r="BM14" i="25"/>
  <c r="BM16" i="25" s="1"/>
  <c r="H13" i="25"/>
  <c r="I13" i="25" s="1"/>
  <c r="O13" i="25" s="1"/>
  <c r="H36" i="25"/>
  <c r="I36" i="25" s="1"/>
  <c r="O36" i="25" s="1"/>
  <c r="H60" i="25"/>
  <c r="I60" i="25" s="1"/>
  <c r="O60" i="25" s="1"/>
  <c r="T17" i="25"/>
  <c r="K41" i="25"/>
  <c r="N41" i="25" s="1"/>
  <c r="K67" i="25"/>
  <c r="N67" i="25" s="1"/>
  <c r="K20" i="25"/>
  <c r="N20" i="25" s="1"/>
  <c r="J42" i="25"/>
  <c r="M42" i="25" s="1"/>
  <c r="J64" i="25"/>
  <c r="M64" i="25" s="1"/>
  <c r="H17" i="25"/>
  <c r="I17" i="25" s="1"/>
  <c r="O17" i="25" s="1"/>
  <c r="BD17" i="25"/>
  <c r="J12" i="25"/>
  <c r="M12" i="25" s="1"/>
  <c r="J37" i="25"/>
  <c r="M37" i="25" s="1"/>
  <c r="J62" i="25"/>
  <c r="M62" i="25" s="1"/>
  <c r="H43" i="25"/>
  <c r="I43" i="25" s="1"/>
  <c r="O43" i="25" s="1"/>
  <c r="H66" i="25"/>
  <c r="I66" i="25" s="1"/>
  <c r="O66" i="25" s="1"/>
  <c r="AB17" i="25"/>
  <c r="H38" i="25"/>
  <c r="I38" i="25" s="1"/>
  <c r="O38" i="25" s="1"/>
  <c r="H65" i="25"/>
  <c r="I65" i="25" s="1"/>
  <c r="O65" i="25" s="1"/>
  <c r="H14" i="25"/>
  <c r="I14" i="25" s="1"/>
  <c r="O14" i="25" s="1"/>
  <c r="K36" i="25"/>
  <c r="N36" i="25" s="1"/>
  <c r="K13" i="25"/>
  <c r="N13" i="25" s="1"/>
  <c r="K60" i="25"/>
  <c r="N60" i="25" s="1"/>
  <c r="K43" i="25"/>
  <c r="N43" i="25" s="1"/>
  <c r="K66" i="25"/>
  <c r="N66" i="25" s="1"/>
  <c r="K14" i="25"/>
  <c r="N14" i="25" s="1"/>
  <c r="K65" i="25"/>
  <c r="N65" i="25" s="1"/>
  <c r="K38" i="25"/>
  <c r="N38" i="25" s="1"/>
  <c r="J18" i="25"/>
  <c r="M18" i="25" s="1"/>
  <c r="J63" i="25"/>
  <c r="M63" i="25" s="1"/>
  <c r="J40" i="25"/>
  <c r="M40" i="25" s="1"/>
  <c r="J16" i="25"/>
  <c r="M16" i="25" s="1"/>
  <c r="J68" i="25"/>
  <c r="M68" i="25" s="1"/>
  <c r="J44" i="25"/>
  <c r="M44" i="25" s="1"/>
  <c r="AV17" i="25"/>
  <c r="H19" i="25"/>
  <c r="I19" i="25" s="1"/>
  <c r="O19" i="25" s="1"/>
  <c r="K16" i="25"/>
  <c r="N16" i="25" s="1"/>
  <c r="K68" i="25"/>
  <c r="N68" i="25" s="1"/>
  <c r="K44" i="25"/>
  <c r="N44" i="25" s="1"/>
  <c r="J36" i="25"/>
  <c r="M36" i="25" s="1"/>
  <c r="J13" i="25"/>
  <c r="M13" i="25" s="1"/>
  <c r="J60" i="25"/>
  <c r="M60" i="25" s="1"/>
  <c r="J39" i="25"/>
  <c r="M39" i="25" s="1"/>
  <c r="J15" i="25"/>
  <c r="M15" i="25" s="1"/>
  <c r="J61" i="25"/>
  <c r="M61" i="25" s="1"/>
  <c r="J66" i="25"/>
  <c r="M66" i="25" s="1"/>
  <c r="J43" i="25"/>
  <c r="M43" i="25" s="1"/>
  <c r="K61" i="25"/>
  <c r="N61" i="25" s="1"/>
  <c r="K39" i="25"/>
  <c r="N39" i="25" s="1"/>
  <c r="K15" i="25"/>
  <c r="N15" i="25" s="1"/>
  <c r="K12" i="25"/>
  <c r="N12" i="25" s="1"/>
  <c r="K62" i="25"/>
  <c r="N62" i="25" s="1"/>
  <c r="K37" i="25"/>
  <c r="N37" i="25" s="1"/>
  <c r="BQ13" i="25"/>
  <c r="BQ15" i="25" s="1"/>
  <c r="BQ14" i="25"/>
  <c r="BQ16" i="25" s="1"/>
  <c r="BO23" i="25"/>
  <c r="K18" i="25"/>
  <c r="N18" i="25" s="1"/>
  <c r="K63" i="25"/>
  <c r="N63" i="25" s="1"/>
  <c r="K40" i="25"/>
  <c r="N40" i="25" s="1"/>
  <c r="BU13" i="25"/>
  <c r="BU15" i="25" s="1"/>
  <c r="BS23" i="25"/>
  <c r="BU14" i="25"/>
  <c r="BU16" i="25" s="1"/>
  <c r="J14" i="25"/>
  <c r="M14" i="25" s="1"/>
  <c r="J38" i="25"/>
  <c r="M38" i="25" s="1"/>
  <c r="J65" i="25"/>
  <c r="M65" i="25" s="1"/>
  <c r="AF17" i="25"/>
  <c r="H39" i="25"/>
  <c r="I39" i="25" s="1"/>
  <c r="O39" i="25" s="1"/>
  <c r="H15" i="25"/>
  <c r="I15" i="25" s="1"/>
  <c r="O15" i="25" s="1"/>
  <c r="H61" i="25"/>
  <c r="I61" i="25" s="1"/>
  <c r="O61" i="25" s="1"/>
  <c r="H44" i="25"/>
  <c r="I44" i="25" s="1"/>
  <c r="O44" i="25" s="1"/>
  <c r="H16" i="25"/>
  <c r="I16" i="25" s="1"/>
  <c r="O16" i="25" s="1"/>
  <c r="AZ17" i="25"/>
  <c r="H68" i="25"/>
  <c r="I68" i="25" s="1"/>
  <c r="O68" i="25" s="1"/>
  <c r="BK24" i="25"/>
  <c r="BM23" i="25"/>
  <c r="X17" i="25"/>
  <c r="H41" i="25"/>
  <c r="I41" i="25" s="1"/>
  <c r="O41" i="25" s="1"/>
  <c r="H20" i="25"/>
  <c r="I20" i="25" s="1"/>
  <c r="O20" i="25" s="1"/>
  <c r="H67" i="25"/>
  <c r="I67" i="25" s="1"/>
  <c r="O67" i="25" s="1"/>
  <c r="J20" i="25"/>
  <c r="M20" i="25" s="1"/>
  <c r="J67" i="25"/>
  <c r="M67" i="25" s="1"/>
  <c r="J41" i="25"/>
  <c r="M41" i="25" s="1"/>
  <c r="H18" i="25"/>
  <c r="I18" i="25" s="1"/>
  <c r="O18" i="25" s="1"/>
  <c r="H40" i="25"/>
  <c r="I40" i="25" s="1"/>
  <c r="O40" i="25" s="1"/>
  <c r="AN17" i="25"/>
  <c r="H63" i="25"/>
  <c r="I63" i="25" s="1"/>
  <c r="O63" i="25" s="1"/>
  <c r="H42" i="25"/>
  <c r="I42" i="25" s="1"/>
  <c r="O42" i="25" s="1"/>
  <c r="AJ17" i="25"/>
  <c r="H64" i="25"/>
  <c r="I64" i="25" s="1"/>
  <c r="O64" i="25" s="1"/>
  <c r="K42" i="25"/>
  <c r="N42" i="25" s="1"/>
  <c r="K64" i="25"/>
  <c r="N64" i="25" s="1"/>
  <c r="H12" i="25"/>
  <c r="I12" i="25" s="1"/>
  <c r="O12" i="25" s="1"/>
  <c r="H37" i="25"/>
  <c r="I37" i="25" s="1"/>
  <c r="O37" i="25" s="1"/>
  <c r="AR17" i="25"/>
  <c r="H62" i="25"/>
  <c r="I62" i="25" s="1"/>
  <c r="O62" i="25" s="1"/>
  <c r="H37" i="24"/>
  <c r="I37" i="24" s="1"/>
  <c r="O37" i="24" s="1"/>
  <c r="H63" i="24"/>
  <c r="I63" i="24" s="1"/>
  <c r="O63" i="24" s="1"/>
  <c r="H14" i="24"/>
  <c r="I14" i="24" s="1"/>
  <c r="O14" i="24" s="1"/>
  <c r="AB17" i="24"/>
  <c r="K58" i="24"/>
  <c r="N58" i="24" s="1"/>
  <c r="K13" i="24"/>
  <c r="N13" i="24" s="1"/>
  <c r="K35" i="24"/>
  <c r="N35" i="24" s="1"/>
  <c r="K20" i="24"/>
  <c r="N20" i="24" s="1"/>
  <c r="K65" i="24"/>
  <c r="N65" i="24" s="1"/>
  <c r="K40" i="24"/>
  <c r="N40" i="24" s="1"/>
  <c r="J63" i="24"/>
  <c r="M63" i="24" s="1"/>
  <c r="J37" i="24"/>
  <c r="M37" i="24" s="1"/>
  <c r="J14" i="24"/>
  <c r="M14" i="24" s="1"/>
  <c r="J42" i="24"/>
  <c r="M42" i="24" s="1"/>
  <c r="J64" i="24"/>
  <c r="M64" i="24" s="1"/>
  <c r="K14" i="24"/>
  <c r="N14" i="24" s="1"/>
  <c r="K63" i="24"/>
  <c r="N63" i="24" s="1"/>
  <c r="K37" i="24"/>
  <c r="N37" i="24" s="1"/>
  <c r="BL13" i="24"/>
  <c r="BL15" i="24" s="1"/>
  <c r="BL14" i="24"/>
  <c r="BL16" i="24" s="1"/>
  <c r="M22" i="24" s="1"/>
  <c r="BJ23" i="24"/>
  <c r="AR17" i="24"/>
  <c r="H18" i="24"/>
  <c r="I18" i="24" s="1"/>
  <c r="O18" i="24" s="1"/>
  <c r="H61" i="24"/>
  <c r="I61" i="24" s="1"/>
  <c r="O61" i="24" s="1"/>
  <c r="H39" i="24"/>
  <c r="I39" i="24" s="1"/>
  <c r="O39" i="24" s="1"/>
  <c r="K12" i="24"/>
  <c r="N12" i="24" s="1"/>
  <c r="K60" i="24"/>
  <c r="N60" i="24" s="1"/>
  <c r="K36" i="24"/>
  <c r="N36" i="24" s="1"/>
  <c r="J41" i="24"/>
  <c r="M41" i="24" s="1"/>
  <c r="J62" i="24"/>
  <c r="M62" i="24" s="1"/>
  <c r="H13" i="24"/>
  <c r="I13" i="24" s="1"/>
  <c r="O13" i="24" s="1"/>
  <c r="H35" i="24"/>
  <c r="I35" i="24" s="1"/>
  <c r="O35" i="24" s="1"/>
  <c r="X17" i="24"/>
  <c r="H58" i="24"/>
  <c r="I58" i="24" s="1"/>
  <c r="O58" i="24" s="1"/>
  <c r="K64" i="24"/>
  <c r="N64" i="24" s="1"/>
  <c r="K42" i="24"/>
  <c r="N42" i="24" s="1"/>
  <c r="H62" i="24"/>
  <c r="I62" i="24" s="1"/>
  <c r="O62" i="24" s="1"/>
  <c r="H41" i="24"/>
  <c r="I41" i="24" s="1"/>
  <c r="O41" i="24" s="1"/>
  <c r="BD17" i="24"/>
  <c r="K59" i="24"/>
  <c r="N59" i="24" s="1"/>
  <c r="K38" i="24"/>
  <c r="N38" i="24" s="1"/>
  <c r="K15" i="24"/>
  <c r="N15" i="24" s="1"/>
  <c r="J43" i="24"/>
  <c r="M43" i="24" s="1"/>
  <c r="J66" i="24"/>
  <c r="M66" i="24" s="1"/>
  <c r="J16" i="24"/>
  <c r="M16" i="24" s="1"/>
  <c r="BT13" i="24"/>
  <c r="BT15" i="24" s="1"/>
  <c r="BT14" i="24"/>
  <c r="BT16" i="24" s="1"/>
  <c r="M68" i="24" s="1"/>
  <c r="BR23" i="24"/>
  <c r="J12" i="24"/>
  <c r="M12" i="24" s="1"/>
  <c r="J60" i="24"/>
  <c r="M60" i="24" s="1"/>
  <c r="J36" i="24"/>
  <c r="M36" i="24" s="1"/>
  <c r="H16" i="24"/>
  <c r="I16" i="24" s="1"/>
  <c r="O16" i="24" s="1"/>
  <c r="AJ17" i="24"/>
  <c r="H66" i="24"/>
  <c r="I66" i="24" s="1"/>
  <c r="O66" i="24" s="1"/>
  <c r="H43" i="24"/>
  <c r="I43" i="24" s="1"/>
  <c r="O43" i="24" s="1"/>
  <c r="K43" i="24"/>
  <c r="N43" i="24" s="1"/>
  <c r="K66" i="24"/>
  <c r="N66" i="24" s="1"/>
  <c r="K16" i="24"/>
  <c r="N16" i="24" s="1"/>
  <c r="J20" i="24"/>
  <c r="M20" i="24" s="1"/>
  <c r="J65" i="24"/>
  <c r="M65" i="24" s="1"/>
  <c r="J40" i="24"/>
  <c r="M40" i="24" s="1"/>
  <c r="H12" i="24"/>
  <c r="I12" i="24" s="1"/>
  <c r="O12" i="24" s="1"/>
  <c r="H36" i="24"/>
  <c r="I36" i="24" s="1"/>
  <c r="O36" i="24" s="1"/>
  <c r="H60" i="24"/>
  <c r="I60" i="24" s="1"/>
  <c r="O60" i="24" s="1"/>
  <c r="T17" i="24"/>
  <c r="J13" i="24"/>
  <c r="M13" i="24" s="1"/>
  <c r="J35" i="24"/>
  <c r="M35" i="24" s="1"/>
  <c r="J58" i="24"/>
  <c r="M58" i="24" s="1"/>
  <c r="K61" i="24"/>
  <c r="N61" i="24" s="1"/>
  <c r="K18" i="24"/>
  <c r="N18" i="24" s="1"/>
  <c r="K39" i="24"/>
  <c r="N39" i="24" s="1"/>
  <c r="J18" i="24"/>
  <c r="M18" i="24" s="1"/>
  <c r="J61" i="24"/>
  <c r="M61" i="24" s="1"/>
  <c r="J39" i="24"/>
  <c r="M39" i="24" s="1"/>
  <c r="AV17" i="24"/>
  <c r="H19" i="24"/>
  <c r="I19" i="24" s="1"/>
  <c r="O19" i="24" s="1"/>
  <c r="AZ17" i="24"/>
  <c r="H65" i="24"/>
  <c r="I65" i="24" s="1"/>
  <c r="O65" i="24" s="1"/>
  <c r="H20" i="24"/>
  <c r="I20" i="24" s="1"/>
  <c r="O20" i="24" s="1"/>
  <c r="H40" i="24"/>
  <c r="I40" i="24" s="1"/>
  <c r="O40" i="24" s="1"/>
  <c r="BH17" i="24"/>
  <c r="H15" i="24"/>
  <c r="I15" i="24" s="1"/>
  <c r="O15" i="24" s="1"/>
  <c r="H38" i="24"/>
  <c r="I38" i="24" s="1"/>
  <c r="O38" i="24" s="1"/>
  <c r="AF17" i="24"/>
  <c r="H59" i="24"/>
  <c r="I59" i="24" s="1"/>
  <c r="O59" i="24" s="1"/>
  <c r="AN17" i="24"/>
  <c r="H17" i="24"/>
  <c r="I17" i="24" s="1"/>
  <c r="O17" i="24" s="1"/>
  <c r="BN23" i="24"/>
  <c r="BP13" i="24"/>
  <c r="BP15" i="24" s="1"/>
  <c r="O45" i="24" s="1"/>
  <c r="BP14" i="24"/>
  <c r="BP16" i="24" s="1"/>
  <c r="M45" i="24" s="1"/>
  <c r="K62" i="24"/>
  <c r="N62" i="24" s="1"/>
  <c r="K41" i="24"/>
  <c r="N41" i="24" s="1"/>
  <c r="J38" i="24"/>
  <c r="M38" i="24" s="1"/>
  <c r="J59" i="24"/>
  <c r="M59" i="24" s="1"/>
  <c r="J15" i="24"/>
  <c r="M15" i="24" s="1"/>
  <c r="BD5" i="13"/>
  <c r="BD10" i="13"/>
  <c r="BD15" i="13"/>
  <c r="BD20" i="13"/>
  <c r="BD25" i="13"/>
  <c r="BD30" i="13"/>
  <c r="BD35" i="13"/>
  <c r="BD40" i="13"/>
  <c r="BD45" i="13"/>
  <c r="BD50" i="13"/>
  <c r="BD55" i="13"/>
  <c r="BD60" i="13"/>
  <c r="BD58" i="13"/>
  <c r="BD16" i="13"/>
  <c r="BD21" i="13"/>
  <c r="BD36" i="13"/>
  <c r="BD61" i="13"/>
  <c r="BM17" i="25" l="1"/>
  <c r="BQ17" i="25"/>
  <c r="N69" i="25"/>
  <c r="M69" i="25"/>
  <c r="O21" i="25"/>
  <c r="BU23" i="25"/>
  <c r="BS24" i="25"/>
  <c r="N21" i="25"/>
  <c r="N45" i="25"/>
  <c r="O69" i="25"/>
  <c r="BK25" i="25"/>
  <c r="BM24" i="25"/>
  <c r="O45" i="25"/>
  <c r="BQ23" i="25"/>
  <c r="BO24" i="25"/>
  <c r="BU17" i="25"/>
  <c r="M45" i="25"/>
  <c r="M21" i="25"/>
  <c r="BL17" i="24"/>
  <c r="O22" i="24"/>
  <c r="BT23" i="24"/>
  <c r="BR24" i="24"/>
  <c r="M44" i="24"/>
  <c r="O68" i="24"/>
  <c r="BT17" i="24"/>
  <c r="N21" i="24"/>
  <c r="BP17" i="24"/>
  <c r="BP23" i="24"/>
  <c r="BN24" i="24"/>
  <c r="O67" i="24"/>
  <c r="M67" i="24"/>
  <c r="O21" i="24"/>
  <c r="O44" i="24"/>
  <c r="BY44" i="24" s="1"/>
  <c r="BW49" i="24" s="1"/>
  <c r="M21" i="24"/>
  <c r="N44" i="24"/>
  <c r="BY45" i="24" s="1"/>
  <c r="N67" i="24"/>
  <c r="BJ24" i="24"/>
  <c r="BL23" i="24"/>
  <c r="BU24" i="25" l="1"/>
  <c r="BS25" i="25"/>
  <c r="BO25" i="25"/>
  <c r="BQ24" i="25"/>
  <c r="BM25" i="25"/>
  <c r="BK26" i="25"/>
  <c r="BW50" i="24"/>
  <c r="BX49" i="24"/>
  <c r="BN25" i="24"/>
  <c r="BP24" i="24"/>
  <c r="BL24" i="24"/>
  <c r="BJ25" i="24"/>
  <c r="BT24" i="24"/>
  <c r="BR25" i="24"/>
  <c r="BK27" i="25" l="1"/>
  <c r="BM26" i="25"/>
  <c r="BO26" i="25"/>
  <c r="BQ25" i="25"/>
  <c r="BU25" i="25"/>
  <c r="BS26" i="25"/>
  <c r="BL25" i="24"/>
  <c r="BJ26" i="24"/>
  <c r="BR26" i="24"/>
  <c r="BT25" i="24"/>
  <c r="BP25" i="24"/>
  <c r="BN26" i="24"/>
  <c r="BX50" i="24"/>
  <c r="BW51" i="24"/>
  <c r="BS27" i="25" l="1"/>
  <c r="BU26" i="25"/>
  <c r="BQ26" i="25"/>
  <c r="BO27" i="25"/>
  <c r="BK28" i="25"/>
  <c r="BM27" i="25"/>
  <c r="BJ27" i="24"/>
  <c r="BL26" i="24"/>
  <c r="BW52" i="24"/>
  <c r="BX51" i="24"/>
  <c r="BR27" i="24"/>
  <c r="BT26" i="24"/>
  <c r="BP26" i="24"/>
  <c r="BN27" i="24"/>
  <c r="BM28" i="25" l="1"/>
  <c r="BK29" i="25"/>
  <c r="BQ27" i="25"/>
  <c r="BO28" i="25"/>
  <c r="BU27" i="25"/>
  <c r="BS28" i="25"/>
  <c r="BX13" i="24"/>
  <c r="BN28" i="24"/>
  <c r="BP27" i="24"/>
  <c r="BW13" i="24"/>
  <c r="BR28" i="24"/>
  <c r="BT27" i="24"/>
  <c r="BX52" i="24"/>
  <c r="BW53" i="24"/>
  <c r="BL27" i="24"/>
  <c r="BY13" i="24"/>
  <c r="BJ28" i="24"/>
  <c r="BU28" i="25" l="1"/>
  <c r="BS29" i="25"/>
  <c r="BO29" i="25"/>
  <c r="BQ28" i="25"/>
  <c r="BM29" i="25"/>
  <c r="BK30" i="25"/>
  <c r="BW54" i="24"/>
  <c r="BX53" i="24"/>
  <c r="BT28" i="24"/>
  <c r="BR29" i="24"/>
  <c r="BP28" i="24"/>
  <c r="BN29" i="24"/>
  <c r="BJ29" i="24"/>
  <c r="BL28" i="24"/>
  <c r="BS30" i="25" l="1"/>
  <c r="BU29" i="25"/>
  <c r="BM30" i="25"/>
  <c r="BK31" i="25"/>
  <c r="BO30" i="25"/>
  <c r="BQ29" i="25"/>
  <c r="BR30" i="24"/>
  <c r="BT29" i="24"/>
  <c r="BP29" i="24"/>
  <c r="BN30" i="24"/>
  <c r="BL29" i="24"/>
  <c r="BJ30" i="24"/>
  <c r="BW55" i="24"/>
  <c r="BX54" i="24"/>
  <c r="BQ30" i="25" l="1"/>
  <c r="BO31" i="25"/>
  <c r="BK32" i="25"/>
  <c r="BM31" i="25"/>
  <c r="BS31" i="25"/>
  <c r="BU30" i="25"/>
  <c r="BX55" i="24"/>
  <c r="BW56" i="24"/>
  <c r="BY14" i="24"/>
  <c r="BJ31" i="24"/>
  <c r="BL30" i="24"/>
  <c r="BP30" i="24"/>
  <c r="BN31" i="24"/>
  <c r="BX14" i="24"/>
  <c r="BW14" i="24"/>
  <c r="BR31" i="24"/>
  <c r="BT30" i="24"/>
  <c r="BU31" i="25" l="1"/>
  <c r="BS32" i="25"/>
  <c r="BM32" i="25"/>
  <c r="BK33" i="25"/>
  <c r="BO32" i="25"/>
  <c r="BQ31" i="25"/>
  <c r="BT31" i="24"/>
  <c r="BR32" i="24"/>
  <c r="BN32" i="24"/>
  <c r="BP31" i="24"/>
  <c r="BL31" i="24"/>
  <c r="BJ32" i="24"/>
  <c r="BW57" i="24"/>
  <c r="BX56" i="24"/>
  <c r="BS33" i="25" l="1"/>
  <c r="BU32" i="25"/>
  <c r="BO33" i="25"/>
  <c r="BQ32" i="25"/>
  <c r="BK34" i="25"/>
  <c r="BM33" i="25"/>
  <c r="BL32" i="24"/>
  <c r="BJ33" i="24"/>
  <c r="BP32" i="24"/>
  <c r="BN33" i="24"/>
  <c r="BW58" i="24"/>
  <c r="BX58" i="24" s="1"/>
  <c r="BX57" i="24"/>
  <c r="BR33" i="24"/>
  <c r="BT32" i="24"/>
  <c r="BM34" i="25" l="1"/>
  <c r="BK35" i="25"/>
  <c r="BQ33" i="25"/>
  <c r="BO34" i="25"/>
  <c r="BS34" i="25"/>
  <c r="BU33" i="25"/>
  <c r="BY15" i="24"/>
  <c r="BJ34" i="24"/>
  <c r="BL33" i="24"/>
  <c r="BR34" i="24"/>
  <c r="BT33" i="24"/>
  <c r="BW15" i="24"/>
  <c r="BP33" i="24"/>
  <c r="BX15" i="24"/>
  <c r="BN34" i="24"/>
  <c r="BS35" i="25" l="1"/>
  <c r="BU34" i="25"/>
  <c r="BO35" i="25"/>
  <c r="BQ34" i="25"/>
  <c r="BK36" i="25"/>
  <c r="BM35" i="25"/>
  <c r="BP34" i="24"/>
  <c r="BN35" i="24"/>
  <c r="BJ35" i="24"/>
  <c r="BL34" i="24"/>
  <c r="BT34" i="24"/>
  <c r="BR35" i="24"/>
  <c r="BM36" i="25" l="1"/>
  <c r="BK37" i="25"/>
  <c r="BQ35" i="25"/>
  <c r="BO36" i="25"/>
  <c r="BS36" i="25"/>
  <c r="BU35" i="25"/>
  <c r="BT35" i="24"/>
  <c r="BR36" i="24"/>
  <c r="BJ36" i="24"/>
  <c r="BL35" i="24"/>
  <c r="BP35" i="24"/>
  <c r="BN36" i="24"/>
  <c r="BM37" i="25" l="1"/>
  <c r="BK38" i="25"/>
  <c r="BS37" i="25"/>
  <c r="BU36" i="25"/>
  <c r="BQ36" i="25"/>
  <c r="BO37" i="25"/>
  <c r="BN37" i="24"/>
  <c r="BX16" i="24"/>
  <c r="BP36" i="24"/>
  <c r="BY16" i="24"/>
  <c r="BL36" i="24"/>
  <c r="BJ37" i="24"/>
  <c r="BW16" i="24"/>
  <c r="BT36" i="24"/>
  <c r="BR37" i="24"/>
  <c r="BQ37" i="25" l="1"/>
  <c r="BO38" i="25"/>
  <c r="BU37" i="25"/>
  <c r="BS38" i="25"/>
  <c r="BK39" i="25"/>
  <c r="BM38" i="25"/>
  <c r="BT37" i="24"/>
  <c r="BR38" i="24"/>
  <c r="BL37" i="24"/>
  <c r="BJ38" i="24"/>
  <c r="BN38" i="24"/>
  <c r="BP37" i="24"/>
  <c r="BM39" i="25" l="1"/>
  <c r="BK40" i="25"/>
  <c r="BU38" i="25"/>
  <c r="BS39" i="25"/>
  <c r="BQ38" i="25"/>
  <c r="BO39" i="25"/>
  <c r="BR39" i="24"/>
  <c r="BT38" i="24"/>
  <c r="BL38" i="24"/>
  <c r="BJ39" i="24"/>
  <c r="BP38" i="24"/>
  <c r="BN39" i="24"/>
  <c r="BO40" i="25" l="1"/>
  <c r="BQ39" i="25"/>
  <c r="BU39" i="25"/>
  <c r="BS40" i="25"/>
  <c r="BM40" i="25"/>
  <c r="BK41" i="25"/>
  <c r="BX17" i="24"/>
  <c r="BP39" i="24"/>
  <c r="BN40" i="24"/>
  <c r="BY17" i="24"/>
  <c r="BL39" i="24"/>
  <c r="BJ40" i="24"/>
  <c r="BR40" i="24"/>
  <c r="BW17" i="24"/>
  <c r="BT39" i="24"/>
  <c r="BK42" i="25" l="1"/>
  <c r="BM41" i="25"/>
  <c r="BU40" i="25"/>
  <c r="BS41" i="25"/>
  <c r="BQ40" i="25"/>
  <c r="BO41" i="25"/>
  <c r="BT40" i="24"/>
  <c r="BR41" i="24"/>
  <c r="BJ41" i="24"/>
  <c r="BL40" i="24"/>
  <c r="BN41" i="24"/>
  <c r="BP40" i="24"/>
  <c r="BO42" i="25" l="1"/>
  <c r="BQ41" i="25"/>
  <c r="BU41" i="25"/>
  <c r="BS42" i="25"/>
  <c r="BM42" i="25"/>
  <c r="BK43" i="25"/>
  <c r="BR42" i="24"/>
  <c r="BT41" i="24"/>
  <c r="BJ42" i="24"/>
  <c r="BL41" i="24"/>
  <c r="BN42" i="24"/>
  <c r="BP41" i="24"/>
  <c r="BU42" i="25" l="1"/>
  <c r="BS43" i="25"/>
  <c r="BM43" i="25"/>
  <c r="BK44" i="25"/>
  <c r="BO43" i="25"/>
  <c r="BQ42" i="25"/>
  <c r="BN43" i="24"/>
  <c r="BP42" i="24"/>
  <c r="BX18" i="24"/>
  <c r="BL42" i="24"/>
  <c r="BY18" i="24"/>
  <c r="BJ43" i="24"/>
  <c r="BR43" i="24"/>
  <c r="BW18" i="24"/>
  <c r="BT42" i="24"/>
  <c r="BQ43" i="25" l="1"/>
  <c r="BO44" i="25"/>
  <c r="BK45" i="25"/>
  <c r="BM44" i="25"/>
  <c r="BU43" i="25"/>
  <c r="BS44" i="25"/>
  <c r="BR44" i="24"/>
  <c r="BT43" i="24"/>
  <c r="BJ44" i="24"/>
  <c r="BL43" i="24"/>
  <c r="BP43" i="24"/>
  <c r="BN44" i="24"/>
  <c r="BU44" i="25" l="1"/>
  <c r="BS45" i="25"/>
  <c r="BM45" i="25"/>
  <c r="BK46" i="25"/>
  <c r="BO45" i="25"/>
  <c r="BQ44" i="25"/>
  <c r="BN45" i="24"/>
  <c r="BP44" i="24"/>
  <c r="BL44" i="24"/>
  <c r="BJ45" i="24"/>
  <c r="BR45" i="24"/>
  <c r="BT44" i="24"/>
  <c r="BQ45" i="25" l="1"/>
  <c r="BO46" i="25"/>
  <c r="BK47" i="25"/>
  <c r="BM46" i="25"/>
  <c r="BS46" i="25"/>
  <c r="BU45" i="25"/>
  <c r="BT45" i="24"/>
  <c r="BW19" i="24"/>
  <c r="BR46" i="24"/>
  <c r="BY19" i="24"/>
  <c r="BL45" i="24"/>
  <c r="BJ46" i="24"/>
  <c r="BP45" i="24"/>
  <c r="BN46" i="24"/>
  <c r="BX19" i="24"/>
  <c r="BS47" i="25" l="1"/>
  <c r="BU46" i="25"/>
  <c r="BM47" i="25"/>
  <c r="BK48" i="25"/>
  <c r="BQ46" i="25"/>
  <c r="BO47" i="25"/>
  <c r="BN47" i="24"/>
  <c r="BP46" i="24"/>
  <c r="BL46" i="24"/>
  <c r="BJ47" i="24"/>
  <c r="BT46" i="24"/>
  <c r="BR47" i="24"/>
  <c r="BQ47" i="25" l="1"/>
  <c r="BO48" i="25"/>
  <c r="BM48" i="25"/>
  <c r="BK49" i="25"/>
  <c r="BU47" i="25"/>
  <c r="BS48" i="25"/>
  <c r="BR48" i="24"/>
  <c r="BT47" i="24"/>
  <c r="BJ48" i="24"/>
  <c r="BL47" i="24"/>
  <c r="BN48" i="24"/>
  <c r="BP47" i="24"/>
  <c r="BO49" i="25" l="1"/>
  <c r="BQ48" i="25"/>
  <c r="BU48" i="25"/>
  <c r="BS49" i="25"/>
  <c r="BK50" i="25"/>
  <c r="BM49" i="25"/>
  <c r="BN49" i="24"/>
  <c r="BX20" i="24"/>
  <c r="BP48" i="24"/>
  <c r="BY20" i="24"/>
  <c r="BL48" i="24"/>
  <c r="BJ49" i="24"/>
  <c r="BT48" i="24"/>
  <c r="BR49" i="24"/>
  <c r="BW20" i="24"/>
  <c r="BM50" i="25" l="1"/>
  <c r="BK51" i="25"/>
  <c r="BS50" i="25"/>
  <c r="BU49" i="25"/>
  <c r="BQ49" i="25"/>
  <c r="BO50" i="25"/>
  <c r="BT49" i="24"/>
  <c r="BR50" i="24"/>
  <c r="BL49" i="24"/>
  <c r="BJ50" i="24"/>
  <c r="BP49" i="24"/>
  <c r="BN50" i="24"/>
  <c r="BO51" i="25" l="1"/>
  <c r="BQ50" i="25"/>
  <c r="BU50" i="25"/>
  <c r="BS51" i="25"/>
  <c r="BK52" i="25"/>
  <c r="BM51" i="25"/>
  <c r="BN51" i="24"/>
  <c r="BP50" i="24"/>
  <c r="BL50" i="24"/>
  <c r="BJ51" i="24"/>
  <c r="BT50" i="24"/>
  <c r="BR51" i="24"/>
  <c r="BU51" i="25" l="1"/>
  <c r="BS52" i="25"/>
  <c r="BK53" i="25"/>
  <c r="BM52" i="25"/>
  <c r="BQ51" i="25"/>
  <c r="BO52" i="25"/>
  <c r="BW21" i="24"/>
  <c r="BR52" i="24"/>
  <c r="BT51" i="24"/>
  <c r="BJ52" i="24"/>
  <c r="BY21" i="24"/>
  <c r="BL51" i="24"/>
  <c r="BP51" i="24"/>
  <c r="BX21" i="24"/>
  <c r="BN52" i="24"/>
  <c r="BK54" i="25" l="1"/>
  <c r="BM53" i="25"/>
  <c r="BS53" i="25"/>
  <c r="BU52" i="25"/>
  <c r="BQ52" i="25"/>
  <c r="BO53" i="25"/>
  <c r="BP52" i="24"/>
  <c r="BN53" i="24"/>
  <c r="BL52" i="24"/>
  <c r="BJ53" i="24"/>
  <c r="BR53" i="24"/>
  <c r="BT52" i="24"/>
  <c r="BU53" i="25" l="1"/>
  <c r="BS54" i="25"/>
  <c r="BQ53" i="25"/>
  <c r="BO54" i="25"/>
  <c r="BM54" i="25"/>
  <c r="BK55" i="25"/>
  <c r="BT53" i="24"/>
  <c r="BR54" i="24"/>
  <c r="BJ54" i="24"/>
  <c r="BL53" i="24"/>
  <c r="BN54" i="24"/>
  <c r="BP53" i="24"/>
  <c r="BO55" i="25" l="1"/>
  <c r="BQ54" i="25"/>
  <c r="BS55" i="25"/>
  <c r="BU54" i="25"/>
  <c r="BK56" i="25"/>
  <c r="BM55" i="25"/>
  <c r="BP54" i="24"/>
  <c r="BX22" i="24"/>
  <c r="BN55" i="24"/>
  <c r="BJ55" i="24"/>
  <c r="BL54" i="24"/>
  <c r="BY22" i="24"/>
  <c r="BW22" i="24"/>
  <c r="BR55" i="24"/>
  <c r="BT54" i="24"/>
  <c r="BM56" i="25" l="1"/>
  <c r="BK57" i="25"/>
  <c r="BU55" i="25"/>
  <c r="BS56" i="25"/>
  <c r="BO56" i="25"/>
  <c r="BQ55" i="25"/>
  <c r="BT55" i="24"/>
  <c r="BR56" i="24"/>
  <c r="BL55" i="24"/>
  <c r="BJ56" i="24"/>
  <c r="BN56" i="24"/>
  <c r="BP55" i="24"/>
  <c r="BQ56" i="25" l="1"/>
  <c r="BO57" i="25"/>
  <c r="BS57" i="25"/>
  <c r="BU56" i="25"/>
  <c r="BM57" i="25"/>
  <c r="BK58" i="25"/>
  <c r="BP56" i="24"/>
  <c r="BN57" i="24"/>
  <c r="BJ57" i="24"/>
  <c r="BL56" i="24"/>
  <c r="BT56" i="24"/>
  <c r="BR57" i="24"/>
  <c r="BM58" i="25" l="1"/>
  <c r="BK59" i="25"/>
  <c r="BS58" i="25"/>
  <c r="BU57" i="25"/>
  <c r="BQ57" i="25"/>
  <c r="BO58" i="25"/>
  <c r="BJ58" i="24"/>
  <c r="BL57" i="24"/>
  <c r="BY23" i="24"/>
  <c r="BP57" i="24"/>
  <c r="BN58" i="24"/>
  <c r="BX23" i="24"/>
  <c r="BR58" i="24"/>
  <c r="BT57" i="24"/>
  <c r="BW23" i="24"/>
  <c r="BO59" i="25" l="1"/>
  <c r="BQ58" i="25"/>
  <c r="BU58" i="25"/>
  <c r="BS59" i="25"/>
  <c r="BK60" i="25"/>
  <c r="BM59" i="25"/>
  <c r="BR59" i="24"/>
  <c r="BT58" i="24"/>
  <c r="BP58" i="24"/>
  <c r="BN59" i="24"/>
  <c r="BL58" i="24"/>
  <c r="BJ59" i="24"/>
  <c r="BM60" i="25" l="1"/>
  <c r="BK61" i="25"/>
  <c r="BS60" i="25"/>
  <c r="BU59" i="25"/>
  <c r="BQ59" i="25"/>
  <c r="BO60" i="25"/>
  <c r="BJ60" i="24"/>
  <c r="BL59" i="24"/>
  <c r="BP59" i="24"/>
  <c r="BN60" i="24"/>
  <c r="BR60" i="24"/>
  <c r="BT59" i="24"/>
  <c r="BQ60" i="25" l="1"/>
  <c r="BO61" i="25"/>
  <c r="BS61" i="25"/>
  <c r="BU60" i="25"/>
  <c r="BM61" i="25"/>
  <c r="BK62" i="25"/>
  <c r="BP60" i="24"/>
  <c r="BN61" i="24"/>
  <c r="BX24" i="24"/>
  <c r="BW24" i="24"/>
  <c r="BT60" i="24"/>
  <c r="BR61" i="24"/>
  <c r="BJ61" i="24"/>
  <c r="BL60" i="24"/>
  <c r="BY24" i="24"/>
  <c r="BM62" i="25" l="1"/>
  <c r="BK63" i="25"/>
  <c r="BS62" i="25"/>
  <c r="BU61" i="25"/>
  <c r="BQ61" i="25"/>
  <c r="BO62" i="25"/>
  <c r="BJ62" i="24"/>
  <c r="BL61" i="24"/>
  <c r="BT61" i="24"/>
  <c r="BR62" i="24"/>
  <c r="BN62" i="24"/>
  <c r="BP61" i="24"/>
  <c r="BQ62" i="25" l="1"/>
  <c r="BO63" i="25"/>
  <c r="BS63" i="25"/>
  <c r="BU62" i="25"/>
  <c r="BM63" i="25"/>
  <c r="BK64" i="25"/>
  <c r="BN63" i="24"/>
  <c r="BP62" i="24"/>
  <c r="BT62" i="24"/>
  <c r="BR63" i="24"/>
  <c r="BL62" i="24"/>
  <c r="BJ63" i="24"/>
  <c r="BK65" i="25" l="1"/>
  <c r="BM64" i="25"/>
  <c r="BS64" i="25"/>
  <c r="BU63" i="25"/>
  <c r="BQ63" i="25"/>
  <c r="BO64" i="25"/>
  <c r="BY25" i="24"/>
  <c r="BL63" i="24"/>
  <c r="BJ64" i="24"/>
  <c r="BR64" i="24"/>
  <c r="BT63" i="24"/>
  <c r="BW25" i="24"/>
  <c r="BP63" i="24"/>
  <c r="BN64" i="24"/>
  <c r="BX25" i="24"/>
  <c r="BQ64" i="25" l="1"/>
  <c r="BO65" i="25"/>
  <c r="BS65" i="25"/>
  <c r="BU64" i="25"/>
  <c r="BK66" i="25"/>
  <c r="BM65" i="25"/>
  <c r="BP64" i="24"/>
  <c r="BN65" i="24"/>
  <c r="BR65" i="24"/>
  <c r="BT64" i="24"/>
  <c r="BL64" i="24"/>
  <c r="BJ65" i="24"/>
  <c r="BM66" i="25" l="1"/>
  <c r="BK67" i="25"/>
  <c r="BS66" i="25"/>
  <c r="BU65" i="25"/>
  <c r="BQ65" i="25"/>
  <c r="BO66" i="25"/>
  <c r="BJ66" i="24"/>
  <c r="BL65" i="24"/>
  <c r="BT65" i="24"/>
  <c r="BR66" i="24"/>
  <c r="BN66" i="24"/>
  <c r="BP65" i="24"/>
  <c r="BQ66" i="25" l="1"/>
  <c r="BO67" i="25"/>
  <c r="BS67" i="25"/>
  <c r="BU66" i="25"/>
  <c r="BM67" i="25"/>
  <c r="BK68" i="25"/>
  <c r="BX26" i="24"/>
  <c r="BN67" i="24"/>
  <c r="BP66" i="24"/>
  <c r="BT66" i="24"/>
  <c r="BR67" i="24"/>
  <c r="BW26" i="24"/>
  <c r="BY26" i="24"/>
  <c r="BL66" i="24"/>
  <c r="BJ67" i="24"/>
  <c r="BQ67" i="25" l="1"/>
  <c r="BO68" i="25"/>
  <c r="BK69" i="25"/>
  <c r="BM68" i="25"/>
  <c r="BS68" i="25"/>
  <c r="BU67" i="25"/>
  <c r="BJ68" i="24"/>
  <c r="BL67" i="24"/>
  <c r="BR68" i="24"/>
  <c r="BT67" i="24"/>
  <c r="BP67" i="24"/>
  <c r="BN68" i="24"/>
  <c r="BU68" i="25" l="1"/>
  <c r="BS69" i="25"/>
  <c r="BK70" i="25"/>
  <c r="BM69" i="25"/>
  <c r="BQ68" i="25"/>
  <c r="BO69" i="25"/>
  <c r="BP68" i="24"/>
  <c r="BN69" i="24"/>
  <c r="BR69" i="24"/>
  <c r="BT68" i="24"/>
  <c r="BJ69" i="24"/>
  <c r="BL68" i="24"/>
  <c r="BQ69" i="25" l="1"/>
  <c r="BO70" i="25"/>
  <c r="BK71" i="25"/>
  <c r="BM70" i="25"/>
  <c r="BS70" i="25"/>
  <c r="BU69" i="25"/>
  <c r="BR70" i="24"/>
  <c r="BW27" i="24"/>
  <c r="BT69" i="24"/>
  <c r="BX27" i="24"/>
  <c r="BP69" i="24"/>
  <c r="BN70" i="24"/>
  <c r="BY27" i="24"/>
  <c r="BL69" i="24"/>
  <c r="BJ70" i="24"/>
  <c r="BS71" i="25" l="1"/>
  <c r="BU70" i="25"/>
  <c r="BQ70" i="25"/>
  <c r="BO71" i="25"/>
  <c r="BM71" i="25"/>
  <c r="BK72" i="25"/>
  <c r="BL70" i="24"/>
  <c r="BJ71" i="24"/>
  <c r="BN71" i="24"/>
  <c r="BP70" i="24"/>
  <c r="BT70" i="24"/>
  <c r="BR71" i="24"/>
  <c r="BK73" i="25" l="1"/>
  <c r="BM72" i="25"/>
  <c r="BO72" i="25"/>
  <c r="BQ71" i="25"/>
  <c r="BU71" i="25"/>
  <c r="BS72" i="25"/>
  <c r="BR72" i="24"/>
  <c r="BT71" i="24"/>
  <c r="BP71" i="24"/>
  <c r="BN72" i="24"/>
  <c r="BJ72" i="24"/>
  <c r="BL71" i="24"/>
  <c r="BS73" i="25" l="1"/>
  <c r="BU72" i="25"/>
  <c r="BQ72" i="25"/>
  <c r="BO73" i="25"/>
  <c r="BM73" i="25"/>
  <c r="BK74" i="25"/>
  <c r="BL72" i="24"/>
  <c r="BJ73" i="24"/>
  <c r="BY28" i="24"/>
  <c r="BP72" i="24"/>
  <c r="BN73" i="24"/>
  <c r="BX28" i="24"/>
  <c r="BW28" i="24"/>
  <c r="BT72" i="24"/>
  <c r="BR73" i="24"/>
  <c r="BM74" i="25" l="1"/>
  <c r="BK75" i="25"/>
  <c r="BO74" i="25"/>
  <c r="BQ73" i="25"/>
  <c r="BU73" i="25"/>
  <c r="BS74" i="25"/>
  <c r="BR74" i="24"/>
  <c r="BT73" i="24"/>
  <c r="BP73" i="24"/>
  <c r="BN74" i="24"/>
  <c r="BL73" i="24"/>
  <c r="BJ74" i="24"/>
  <c r="BU74" i="25" l="1"/>
  <c r="BS75" i="25"/>
  <c r="BO75" i="25"/>
  <c r="BQ74" i="25"/>
  <c r="BM75" i="25"/>
  <c r="BK76" i="25"/>
  <c r="BL74" i="24"/>
  <c r="BJ75" i="24"/>
  <c r="BN75" i="24"/>
  <c r="BP74" i="24"/>
  <c r="BT74" i="24"/>
  <c r="BR75" i="24"/>
  <c r="BK77" i="25" l="1"/>
  <c r="BM76" i="25"/>
  <c r="BO76" i="25"/>
  <c r="BQ75" i="25"/>
  <c r="BU75" i="25"/>
  <c r="BS76" i="25"/>
  <c r="BY29" i="24"/>
  <c r="BJ76" i="24"/>
  <c r="BL75" i="24"/>
  <c r="BT75" i="24"/>
  <c r="BR76" i="24"/>
  <c r="BW29" i="24"/>
  <c r="BX29" i="24"/>
  <c r="BN76" i="24"/>
  <c r="BP75" i="24"/>
  <c r="BS77" i="25" l="1"/>
  <c r="BU76" i="25"/>
  <c r="BQ76" i="25"/>
  <c r="BO77" i="25"/>
  <c r="BK78" i="25"/>
  <c r="BM77" i="25"/>
  <c r="BP76" i="24"/>
  <c r="BN77" i="24"/>
  <c r="BR77" i="24"/>
  <c r="BT76" i="24"/>
  <c r="BJ77" i="24"/>
  <c r="BL76" i="24"/>
  <c r="BK79" i="25" l="1"/>
  <c r="BM78" i="25"/>
  <c r="BQ77" i="25"/>
  <c r="BO78" i="25"/>
  <c r="BS78" i="25"/>
  <c r="BU77" i="25"/>
  <c r="BJ78" i="24"/>
  <c r="BL77" i="24"/>
  <c r="BR78" i="24"/>
  <c r="BT77" i="24"/>
  <c r="BP77" i="24"/>
  <c r="BN78" i="24"/>
  <c r="BS79" i="25" l="1"/>
  <c r="BU78" i="25"/>
  <c r="BQ78" i="25"/>
  <c r="BO79" i="25"/>
  <c r="BM79" i="25"/>
  <c r="BK80" i="25"/>
  <c r="BN79" i="24"/>
  <c r="BP78" i="24"/>
  <c r="BX30" i="24"/>
  <c r="BW30" i="24"/>
  <c r="BT78" i="24"/>
  <c r="BR79" i="24"/>
  <c r="BY30" i="24"/>
  <c r="BJ79" i="24"/>
  <c r="BL78" i="24"/>
  <c r="BM80" i="25" l="1"/>
  <c r="BK81" i="25"/>
  <c r="BO80" i="25"/>
  <c r="BQ79" i="25"/>
  <c r="BS80" i="25"/>
  <c r="BU79" i="25"/>
  <c r="BJ80" i="24"/>
  <c r="BL79" i="24"/>
  <c r="BR80" i="24"/>
  <c r="BT79" i="24"/>
  <c r="BN80" i="24"/>
  <c r="BP79" i="24"/>
  <c r="BU80" i="25" l="1"/>
  <c r="BS81" i="25"/>
  <c r="BQ80" i="25"/>
  <c r="BO81" i="25"/>
  <c r="BM81" i="25"/>
  <c r="BK82" i="25"/>
  <c r="BN81" i="24"/>
  <c r="BP80" i="24"/>
  <c r="BR81" i="24"/>
  <c r="BT80" i="24"/>
  <c r="BL80" i="24"/>
  <c r="BJ81" i="24"/>
  <c r="BM82" i="25" l="1"/>
  <c r="BK83" i="25"/>
  <c r="BU81" i="25"/>
  <c r="BS82" i="25"/>
  <c r="BQ81" i="25"/>
  <c r="BO82" i="25"/>
  <c r="BY31" i="24"/>
  <c r="BJ82" i="24"/>
  <c r="BL81" i="24"/>
  <c r="BT81" i="24"/>
  <c r="BW31" i="24"/>
  <c r="BR82" i="24"/>
  <c r="BN82" i="24"/>
  <c r="BX31" i="24"/>
  <c r="BP81" i="24"/>
  <c r="BQ82" i="25" l="1"/>
  <c r="BO83" i="25"/>
  <c r="BU82" i="25"/>
  <c r="BS83" i="25"/>
  <c r="BZ13" i="25"/>
  <c r="BK84" i="25"/>
  <c r="BM83" i="25"/>
  <c r="CB12" i="24"/>
  <c r="CB14" i="24" s="1"/>
  <c r="CB13" i="24"/>
  <c r="CB15" i="24" s="1"/>
  <c r="BT82" i="24"/>
  <c r="BR83" i="24"/>
  <c r="BT83" i="24" s="1"/>
  <c r="CC13" i="24"/>
  <c r="CC15" i="24" s="1"/>
  <c r="CC12" i="24"/>
  <c r="CC14" i="24" s="1"/>
  <c r="BP82" i="24"/>
  <c r="BN83" i="24"/>
  <c r="BP83" i="24" s="1"/>
  <c r="BJ83" i="24"/>
  <c r="BL83" i="24" s="1"/>
  <c r="BL82" i="24"/>
  <c r="CD12" i="24"/>
  <c r="CD14" i="24" s="1"/>
  <c r="CD13" i="24"/>
  <c r="CD15" i="24" s="1"/>
  <c r="BL18" i="24" l="1"/>
  <c r="N22" i="24" s="1"/>
  <c r="BT18" i="24"/>
  <c r="BP18" i="24"/>
  <c r="N45" i="24" s="1"/>
  <c r="CC16" i="24"/>
  <c r="BM84" i="25"/>
  <c r="BK85" i="25"/>
  <c r="BX13" i="25"/>
  <c r="BS84" i="25"/>
  <c r="BU83" i="25"/>
  <c r="BY13" i="25"/>
  <c r="BQ83" i="25"/>
  <c r="BO84" i="25"/>
  <c r="CD17" i="24"/>
  <c r="CB17" i="24"/>
  <c r="N68" i="24"/>
  <c r="CD16" i="24"/>
  <c r="CB16" i="24"/>
  <c r="CC17" i="24" l="1"/>
  <c r="BU84" i="25"/>
  <c r="BS85" i="25"/>
  <c r="BK86" i="25"/>
  <c r="BM85" i="25"/>
  <c r="BO85" i="25"/>
  <c r="BQ84" i="25"/>
  <c r="BQ85" i="25" l="1"/>
  <c r="BO86" i="25"/>
  <c r="BM86" i="25"/>
  <c r="BK87" i="25"/>
  <c r="BS86" i="25"/>
  <c r="BU85" i="25"/>
  <c r="BU86" i="25" l="1"/>
  <c r="BS87" i="25"/>
  <c r="BK88" i="25"/>
  <c r="BM87" i="25"/>
  <c r="BO87" i="25"/>
  <c r="BQ86" i="25"/>
  <c r="BO88" i="25" l="1"/>
  <c r="BQ87" i="25"/>
  <c r="BK89" i="25"/>
  <c r="BM88" i="25"/>
  <c r="BU87" i="25"/>
  <c r="BS88" i="25"/>
  <c r="BS89" i="25" l="1"/>
  <c r="BU88" i="25"/>
  <c r="BM89" i="25"/>
  <c r="BK90" i="25"/>
  <c r="BQ88" i="25"/>
  <c r="BO89" i="25"/>
  <c r="BQ89" i="25" l="1"/>
  <c r="BO90" i="25"/>
  <c r="BK91" i="25"/>
  <c r="BM90" i="25"/>
  <c r="BU89" i="25"/>
  <c r="BS90" i="25"/>
  <c r="BU90" i="25" l="1"/>
  <c r="BS91" i="25"/>
  <c r="BK92" i="25"/>
  <c r="BM91" i="25"/>
  <c r="BO91" i="25"/>
  <c r="BQ90" i="25"/>
  <c r="BQ91" i="25" l="1"/>
  <c r="BO92" i="25"/>
  <c r="BM92" i="25"/>
  <c r="BK93" i="25"/>
  <c r="BS92" i="25"/>
  <c r="BU91" i="25"/>
  <c r="BU92" i="25" l="1"/>
  <c r="BS93" i="25"/>
  <c r="BK94" i="25"/>
  <c r="BM93" i="25"/>
  <c r="BQ92" i="25"/>
  <c r="BO93" i="25"/>
  <c r="BO94" i="25" l="1"/>
  <c r="BQ93" i="25"/>
  <c r="BK95" i="25"/>
  <c r="BM94" i="25"/>
  <c r="BS94" i="25"/>
  <c r="BU93" i="25"/>
  <c r="BS95" i="25" l="1"/>
  <c r="BU94" i="25"/>
  <c r="BK96" i="25"/>
  <c r="BM95" i="25"/>
  <c r="BO95" i="25"/>
  <c r="BQ94" i="25"/>
  <c r="BO96" i="25" l="1"/>
  <c r="BQ95" i="25"/>
  <c r="BK97" i="25"/>
  <c r="BM96" i="25"/>
  <c r="BS96" i="25"/>
  <c r="BU95" i="25"/>
  <c r="BU96" i="25" l="1"/>
  <c r="BS97" i="25"/>
  <c r="BM97" i="25"/>
  <c r="BK98" i="25"/>
  <c r="BQ96" i="25"/>
  <c r="BO97" i="25"/>
  <c r="BO98" i="25" l="1"/>
  <c r="BQ97" i="25"/>
  <c r="BU97" i="25"/>
  <c r="BS98" i="25"/>
  <c r="BM98" i="25"/>
  <c r="BK99" i="25"/>
  <c r="BM99" i="25" l="1"/>
  <c r="BK100" i="25"/>
  <c r="BU98" i="25"/>
  <c r="BS99" i="25"/>
  <c r="BO99" i="25"/>
  <c r="BQ98" i="25"/>
  <c r="BO100" i="25" l="1"/>
  <c r="BQ99" i="25"/>
  <c r="BU99" i="25"/>
  <c r="BS100" i="25"/>
  <c r="BK101" i="25"/>
  <c r="BM100" i="25"/>
  <c r="BM101" i="25" l="1"/>
  <c r="BK102" i="25"/>
  <c r="BU100" i="25"/>
  <c r="BS101" i="25"/>
  <c r="BQ100" i="25"/>
  <c r="BO101" i="25"/>
  <c r="BQ101" i="25" l="1"/>
  <c r="BO102" i="25"/>
  <c r="BS102" i="25"/>
  <c r="BU101" i="25"/>
  <c r="BM102" i="25"/>
  <c r="BK103" i="25"/>
  <c r="BS103" i="25" l="1"/>
  <c r="BU102" i="25"/>
  <c r="BQ102" i="25"/>
  <c r="BO103" i="25"/>
  <c r="BK104" i="25"/>
  <c r="BM103" i="25"/>
  <c r="BK105" i="25" l="1"/>
  <c r="BM104" i="25"/>
  <c r="BQ103" i="25"/>
  <c r="BO104" i="25"/>
  <c r="BU103" i="25"/>
  <c r="BS104" i="25"/>
  <c r="BU104" i="25" l="1"/>
  <c r="BS105" i="25"/>
  <c r="BQ104" i="25"/>
  <c r="BO105" i="25"/>
  <c r="BM105" i="25"/>
  <c r="BK106" i="25"/>
  <c r="BO106" i="25" l="1"/>
  <c r="BQ105" i="25"/>
  <c r="BK107" i="25"/>
  <c r="BM106" i="25"/>
  <c r="BS106" i="25"/>
  <c r="BU105" i="25"/>
  <c r="BS107" i="25" l="1"/>
  <c r="BU106" i="25"/>
  <c r="BM107" i="25"/>
  <c r="BK108" i="25"/>
  <c r="BQ106" i="25"/>
  <c r="BO107" i="25"/>
  <c r="BO108" i="25" l="1"/>
  <c r="BQ107" i="25"/>
  <c r="BK109" i="25"/>
  <c r="BM108" i="25"/>
  <c r="BS108" i="25"/>
  <c r="BU107" i="25"/>
  <c r="BS109" i="25" l="1"/>
  <c r="BU108" i="25"/>
  <c r="BQ108" i="25"/>
  <c r="BO109" i="25"/>
  <c r="BM109" i="25"/>
  <c r="BK110" i="25"/>
  <c r="BK111" i="25" l="1"/>
  <c r="BM110" i="25"/>
  <c r="BQ109" i="25"/>
  <c r="BO110" i="25"/>
  <c r="BU109" i="25"/>
  <c r="BS110" i="25"/>
  <c r="BU110" i="25" l="1"/>
  <c r="BS111" i="25"/>
  <c r="BO111" i="25"/>
  <c r="BQ110" i="25"/>
  <c r="BK112" i="25"/>
  <c r="BM111" i="25"/>
  <c r="BM112" i="25" l="1"/>
  <c r="BK113" i="25"/>
  <c r="BQ111" i="25"/>
  <c r="BO112" i="25"/>
  <c r="BS112" i="25"/>
  <c r="BU111" i="25"/>
  <c r="BS113" i="25" l="1"/>
  <c r="BU112" i="25"/>
  <c r="BQ112" i="25"/>
  <c r="BO113" i="25"/>
  <c r="BK114" i="25"/>
  <c r="BM113" i="25"/>
  <c r="BK115" i="25" l="1"/>
  <c r="BM114" i="25"/>
  <c r="BO114" i="25"/>
  <c r="BQ113" i="25"/>
  <c r="BU113" i="25"/>
  <c r="BS114" i="25"/>
  <c r="BU114" i="25" l="1"/>
  <c r="BS115" i="25"/>
  <c r="BQ114" i="25"/>
  <c r="BO115" i="25"/>
  <c r="BM115" i="25"/>
  <c r="BK116" i="25"/>
  <c r="BK117" i="25" l="1"/>
  <c r="BM116" i="25"/>
  <c r="BQ115" i="25"/>
  <c r="BO116" i="25"/>
  <c r="BU115" i="25"/>
  <c r="BS116" i="25"/>
  <c r="BS117" i="25" l="1"/>
  <c r="BU116" i="25"/>
  <c r="BQ116" i="25"/>
  <c r="BO117" i="25"/>
  <c r="BM117" i="25"/>
  <c r="BK118" i="25"/>
  <c r="BO118" i="25" l="1"/>
  <c r="BQ117" i="25"/>
  <c r="BK119" i="25"/>
  <c r="BM118" i="25"/>
  <c r="BS118" i="25"/>
  <c r="BU117" i="25"/>
  <c r="BS119" i="25" l="1"/>
  <c r="BU118" i="25"/>
  <c r="BM119" i="25"/>
  <c r="BK120" i="25"/>
  <c r="BO119" i="25"/>
  <c r="BQ118" i="25"/>
  <c r="BO120" i="25" l="1"/>
  <c r="BQ119" i="25"/>
  <c r="BK121" i="25"/>
  <c r="BM120" i="25"/>
  <c r="BS120" i="25"/>
  <c r="BU119" i="25"/>
  <c r="BU120" i="25" l="1"/>
  <c r="BS121" i="25"/>
  <c r="BK122" i="25"/>
  <c r="BM121" i="25"/>
  <c r="BO121" i="25"/>
  <c r="BQ120" i="25"/>
  <c r="BQ121" i="25" l="1"/>
  <c r="BO122" i="25"/>
  <c r="BM122" i="25"/>
  <c r="BK123" i="25"/>
  <c r="BU121" i="25"/>
  <c r="BS122" i="25"/>
  <c r="BQ122" i="25" l="1"/>
  <c r="BO123" i="25"/>
  <c r="BS123" i="25"/>
  <c r="BU122" i="25"/>
  <c r="BK124" i="25"/>
  <c r="BM123" i="25"/>
  <c r="BU123" i="25" l="1"/>
  <c r="BS124" i="25"/>
  <c r="BQ123" i="25"/>
  <c r="BO124" i="25"/>
  <c r="BM124" i="25"/>
  <c r="BK125" i="25"/>
  <c r="BM125" i="25" l="1"/>
  <c r="BK126" i="25"/>
  <c r="BQ124" i="25"/>
  <c r="BO125" i="25"/>
  <c r="BS125" i="25"/>
  <c r="BU124" i="25"/>
  <c r="BK127" i="25" l="1"/>
  <c r="BM126" i="25"/>
  <c r="BS126" i="25"/>
  <c r="BU125" i="25"/>
  <c r="BQ125" i="25"/>
  <c r="BO126" i="25"/>
  <c r="BQ126" i="25" l="1"/>
  <c r="BO127" i="25"/>
  <c r="BS127" i="25"/>
  <c r="BU126" i="25"/>
  <c r="BM127" i="25"/>
  <c r="BK128" i="25"/>
  <c r="BO128" i="25" l="1"/>
  <c r="BQ127" i="25"/>
  <c r="BK129" i="25"/>
  <c r="BM128" i="25"/>
  <c r="BS128" i="25"/>
  <c r="BU127" i="25"/>
  <c r="BS129" i="25" l="1"/>
  <c r="BU128" i="25"/>
  <c r="BK130" i="25"/>
  <c r="BM129" i="25"/>
  <c r="BQ128" i="25"/>
  <c r="BO129" i="25"/>
  <c r="BO130" i="25" l="1"/>
  <c r="BQ129" i="25"/>
  <c r="BK131" i="25"/>
  <c r="BM130" i="25"/>
  <c r="BU129" i="25"/>
  <c r="BS130" i="25"/>
  <c r="BU130" i="25" l="1"/>
  <c r="BS131" i="25"/>
  <c r="BM131" i="25"/>
  <c r="BK132" i="25"/>
  <c r="BQ130" i="25"/>
  <c r="BO131" i="25"/>
  <c r="BU131" i="25" l="1"/>
  <c r="BS132" i="25"/>
  <c r="BQ131" i="25"/>
  <c r="BO132" i="25"/>
  <c r="BK133" i="25"/>
  <c r="BM132" i="25"/>
  <c r="BM133" i="25" l="1"/>
  <c r="BK134" i="25"/>
  <c r="BU132" i="25"/>
  <c r="BS133" i="25"/>
  <c r="BQ132" i="25"/>
  <c r="BO133" i="25"/>
  <c r="BQ133" i="25" l="1"/>
  <c r="BO134" i="25"/>
  <c r="BM134" i="25"/>
  <c r="BK135" i="25"/>
  <c r="BS134" i="25"/>
  <c r="BU133" i="25"/>
  <c r="BQ134" i="25" l="1"/>
  <c r="BO135" i="25"/>
  <c r="BS135" i="25"/>
  <c r="BU134" i="25"/>
  <c r="BK136" i="25"/>
  <c r="BM135" i="25"/>
  <c r="BU135" i="25" l="1"/>
  <c r="BS136" i="25"/>
  <c r="BO136" i="25"/>
  <c r="BQ135" i="25"/>
  <c r="BK137" i="25"/>
  <c r="BM136" i="25"/>
  <c r="BM137" i="25" l="1"/>
  <c r="BK138" i="25"/>
  <c r="BQ136" i="25"/>
  <c r="BO137" i="25"/>
  <c r="BS137" i="25"/>
  <c r="BU136" i="25"/>
  <c r="BS138" i="25" l="1"/>
  <c r="BU137" i="25"/>
  <c r="BO138" i="25"/>
  <c r="BQ137" i="25"/>
  <c r="BM138" i="25"/>
  <c r="BK139" i="25"/>
  <c r="BK140" i="25" l="1"/>
  <c r="BM139" i="25"/>
  <c r="BQ138" i="25"/>
  <c r="BO139" i="25"/>
  <c r="BS139" i="25"/>
  <c r="BU138" i="25"/>
  <c r="BU139" i="25" l="1"/>
  <c r="BS140" i="25"/>
  <c r="BO140" i="25"/>
  <c r="BQ139" i="25"/>
  <c r="BK141" i="25"/>
  <c r="BM140" i="25"/>
  <c r="BM141" i="25" l="1"/>
  <c r="BK142" i="25"/>
  <c r="BQ140" i="25"/>
  <c r="BO141" i="25"/>
  <c r="BS141" i="25"/>
  <c r="BU140" i="25"/>
  <c r="BU141" i="25" l="1"/>
  <c r="BS142" i="25"/>
  <c r="BQ141" i="25"/>
  <c r="BO142" i="25"/>
  <c r="BM142" i="25"/>
  <c r="BK143" i="25"/>
  <c r="BM143" i="25" l="1"/>
  <c r="BK144" i="25"/>
  <c r="BQ142" i="25"/>
  <c r="BO143" i="25"/>
  <c r="BU142" i="25"/>
  <c r="BS143" i="25"/>
  <c r="BQ143" i="25" l="1"/>
  <c r="BO144" i="25"/>
  <c r="BS144" i="25"/>
  <c r="BU143" i="25"/>
  <c r="BM144" i="25"/>
  <c r="BK145" i="25"/>
  <c r="BS145" i="25" l="1"/>
  <c r="BU144" i="25"/>
  <c r="BO145" i="25"/>
  <c r="BQ144" i="25"/>
  <c r="BZ14" i="25"/>
  <c r="BK146" i="25"/>
  <c r="BM145" i="25"/>
  <c r="BK147" i="25" l="1"/>
  <c r="BM146" i="25"/>
  <c r="BY14" i="25"/>
  <c r="BO146" i="25"/>
  <c r="BQ145" i="25"/>
  <c r="BX14" i="25"/>
  <c r="BU145" i="25"/>
  <c r="BS146" i="25"/>
  <c r="BU146" i="25" l="1"/>
  <c r="BS147" i="25"/>
  <c r="BQ146" i="25"/>
  <c r="BO147" i="25"/>
  <c r="BM147" i="25"/>
  <c r="BK148" i="25"/>
  <c r="BO148" i="25" l="1"/>
  <c r="BQ147" i="25"/>
  <c r="BU147" i="25"/>
  <c r="BS148" i="25"/>
  <c r="BM148" i="25"/>
  <c r="BK149" i="25"/>
  <c r="BM149" i="25" l="1"/>
  <c r="BK150" i="25"/>
  <c r="BS149" i="25"/>
  <c r="BU148" i="25"/>
  <c r="BO149" i="25"/>
  <c r="BQ148" i="25"/>
  <c r="BO150" i="25" l="1"/>
  <c r="BQ149" i="25"/>
  <c r="BU149" i="25"/>
  <c r="BS150" i="25"/>
  <c r="BK151" i="25"/>
  <c r="BM150" i="25"/>
  <c r="BM151" i="25" l="1"/>
  <c r="BK152" i="25"/>
  <c r="BS151" i="25"/>
  <c r="BU150" i="25"/>
  <c r="BQ150" i="25"/>
  <c r="BO151" i="25"/>
  <c r="BQ151" i="25" l="1"/>
  <c r="BO152" i="25"/>
  <c r="BU151" i="25"/>
  <c r="BS152" i="25"/>
  <c r="BK153" i="25"/>
  <c r="BM152" i="25"/>
  <c r="BQ152" i="25" l="1"/>
  <c r="BO153" i="25"/>
  <c r="BM153" i="25"/>
  <c r="BK154" i="25"/>
  <c r="BU152" i="25"/>
  <c r="BS153" i="25"/>
  <c r="BU153" i="25" l="1"/>
  <c r="BS154" i="25"/>
  <c r="BM154" i="25"/>
  <c r="BK155" i="25"/>
  <c r="BQ153" i="25"/>
  <c r="BO154" i="25"/>
  <c r="BO155" i="25" l="1"/>
  <c r="BQ154" i="25"/>
  <c r="BS155" i="25"/>
  <c r="BU154" i="25"/>
  <c r="BK156" i="25"/>
  <c r="BM155" i="25"/>
  <c r="BK157" i="25" l="1"/>
  <c r="BM156" i="25"/>
  <c r="BU155" i="25"/>
  <c r="BS156" i="25"/>
  <c r="BO156" i="25"/>
  <c r="BQ155" i="25"/>
  <c r="BQ156" i="25" l="1"/>
  <c r="BO157" i="25"/>
  <c r="BS157" i="25"/>
  <c r="BU156" i="25"/>
  <c r="BM157" i="25"/>
  <c r="BK158" i="25"/>
  <c r="BS158" i="25" l="1"/>
  <c r="BU157" i="25"/>
  <c r="BO158" i="25"/>
  <c r="BQ157" i="25"/>
  <c r="BM158" i="25"/>
  <c r="BK159" i="25"/>
  <c r="BM159" i="25" l="1"/>
  <c r="BK160" i="25"/>
  <c r="BQ158" i="25"/>
  <c r="BO159" i="25"/>
  <c r="BS159" i="25"/>
  <c r="BU158" i="25"/>
  <c r="BU159" i="25" l="1"/>
  <c r="BS160" i="25"/>
  <c r="BO160" i="25"/>
  <c r="BQ159" i="25"/>
  <c r="BK161" i="25"/>
  <c r="BM160" i="25"/>
  <c r="BS161" i="25" l="1"/>
  <c r="BU160" i="25"/>
  <c r="BM161" i="25"/>
  <c r="BK162" i="25"/>
  <c r="BQ160" i="25"/>
  <c r="BO161" i="25"/>
  <c r="BQ161" i="25" l="1"/>
  <c r="BO162" i="25"/>
  <c r="BK163" i="25"/>
  <c r="BM162" i="25"/>
  <c r="BU161" i="25"/>
  <c r="BS162" i="25"/>
  <c r="BM163" i="25" l="1"/>
  <c r="BK164" i="25"/>
  <c r="BQ162" i="25"/>
  <c r="BO163" i="25"/>
  <c r="BU162" i="25"/>
  <c r="BS163" i="25"/>
  <c r="BQ163" i="25" l="1"/>
  <c r="BO164" i="25"/>
  <c r="BU163" i="25"/>
  <c r="BS164" i="25"/>
  <c r="BM164" i="25"/>
  <c r="BK165" i="25"/>
  <c r="BK166" i="25" l="1"/>
  <c r="BM165" i="25"/>
  <c r="BS165" i="25"/>
  <c r="BU164" i="25"/>
  <c r="BQ164" i="25"/>
  <c r="BO165" i="25"/>
  <c r="BU165" i="25" l="1"/>
  <c r="BS166" i="25"/>
  <c r="BO166" i="25"/>
  <c r="BQ165" i="25"/>
  <c r="BK167" i="25"/>
  <c r="BM166" i="25"/>
  <c r="BM167" i="25" l="1"/>
  <c r="BK168" i="25"/>
  <c r="BQ166" i="25"/>
  <c r="BO167" i="25"/>
  <c r="BS167" i="25"/>
  <c r="BU166" i="25"/>
  <c r="BS168" i="25" l="1"/>
  <c r="BU167" i="25"/>
  <c r="BO168" i="25"/>
  <c r="BQ167" i="25"/>
  <c r="BK169" i="25"/>
  <c r="BM168" i="25"/>
  <c r="BK170" i="25" l="1"/>
  <c r="BM169" i="25"/>
  <c r="BO169" i="25"/>
  <c r="BQ168" i="25"/>
  <c r="BS169" i="25"/>
  <c r="BU168" i="25"/>
  <c r="BO170" i="25" l="1"/>
  <c r="BQ169" i="25"/>
  <c r="BU169" i="25"/>
  <c r="BS170" i="25"/>
  <c r="BK171" i="25"/>
  <c r="BM170" i="25"/>
  <c r="BM171" i="25" l="1"/>
  <c r="BK172" i="25"/>
  <c r="BU170" i="25"/>
  <c r="BS171" i="25"/>
  <c r="BQ170" i="25"/>
  <c r="BO171" i="25"/>
  <c r="BO172" i="25" l="1"/>
  <c r="BQ171" i="25"/>
  <c r="BU171" i="25"/>
  <c r="BS172" i="25"/>
  <c r="BK173" i="25"/>
  <c r="BM172" i="25"/>
  <c r="BU172" i="25" l="1"/>
  <c r="BS173" i="25"/>
  <c r="BM173" i="25"/>
  <c r="BK174" i="25"/>
  <c r="BQ172" i="25"/>
  <c r="BO173" i="25"/>
  <c r="BQ173" i="25" l="1"/>
  <c r="BO174" i="25"/>
  <c r="BM174" i="25"/>
  <c r="BK175" i="25"/>
  <c r="BS174" i="25"/>
  <c r="BU173" i="25"/>
  <c r="BQ174" i="25" l="1"/>
  <c r="BO175" i="25"/>
  <c r="BS175" i="25"/>
  <c r="BU174" i="25"/>
  <c r="BM175" i="25"/>
  <c r="BK176" i="25"/>
  <c r="BK177" i="25" l="1"/>
  <c r="BM176" i="25"/>
  <c r="BU175" i="25"/>
  <c r="BS176" i="25"/>
  <c r="BO176" i="25"/>
  <c r="BQ175" i="25"/>
  <c r="BQ176" i="25" l="1"/>
  <c r="BO177" i="25"/>
  <c r="BS177" i="25"/>
  <c r="BU176" i="25"/>
  <c r="BM177" i="25"/>
  <c r="BK178" i="25"/>
  <c r="BK179" i="25" l="1"/>
  <c r="BM178" i="25"/>
  <c r="BS178" i="25"/>
  <c r="BU177" i="25"/>
  <c r="BQ177" i="25"/>
  <c r="BO178" i="25"/>
  <c r="BQ178" i="25" l="1"/>
  <c r="BO179" i="25"/>
  <c r="BS179" i="25"/>
  <c r="BU178" i="25"/>
  <c r="BK180" i="25"/>
  <c r="BM179" i="25"/>
  <c r="BK181" i="25" l="1"/>
  <c r="BM180" i="25"/>
  <c r="BU179" i="25"/>
  <c r="BS180" i="25"/>
  <c r="BO180" i="25"/>
  <c r="BQ179" i="25"/>
  <c r="BQ180" i="25" l="1"/>
  <c r="BO181" i="25"/>
  <c r="BU180" i="25"/>
  <c r="BS181" i="25"/>
  <c r="BM181" i="25"/>
  <c r="BK182" i="25"/>
  <c r="BU181" i="25" l="1"/>
  <c r="BS182" i="25"/>
  <c r="BQ181" i="25"/>
  <c r="BO182" i="25"/>
  <c r="BK183" i="25"/>
  <c r="BM182" i="25"/>
  <c r="BM183" i="25" l="1"/>
  <c r="BK184" i="25"/>
  <c r="BO183" i="25"/>
  <c r="BQ182" i="25"/>
  <c r="BS183" i="25"/>
  <c r="BU182" i="25"/>
  <c r="BS184" i="25" l="1"/>
  <c r="BU183" i="25"/>
  <c r="BO184" i="25"/>
  <c r="BQ183" i="25"/>
  <c r="BK185" i="25"/>
  <c r="BM184" i="25"/>
  <c r="BQ184" i="25" l="1"/>
  <c r="BO185" i="25"/>
  <c r="BK186" i="25"/>
  <c r="BM185" i="25"/>
  <c r="BU184" i="25"/>
  <c r="BS185" i="25"/>
  <c r="BU185" i="25" l="1"/>
  <c r="BS186" i="25"/>
  <c r="BM186" i="25"/>
  <c r="BK187" i="25"/>
  <c r="BQ185" i="25"/>
  <c r="BO186" i="25"/>
  <c r="BQ186" i="25" l="1"/>
  <c r="BO187" i="25"/>
  <c r="BM187" i="25"/>
  <c r="BK188" i="25"/>
  <c r="BS187" i="25"/>
  <c r="BU186" i="25"/>
  <c r="BS188" i="25" l="1"/>
  <c r="BU187" i="25"/>
  <c r="BK189" i="25"/>
  <c r="BM188" i="25"/>
  <c r="BQ187" i="25"/>
  <c r="BO188" i="25"/>
  <c r="BO189" i="25" l="1"/>
  <c r="BQ188" i="25"/>
  <c r="BK190" i="25"/>
  <c r="BM189" i="25"/>
  <c r="BU188" i="25"/>
  <c r="BS189" i="25"/>
  <c r="BS190" i="25" l="1"/>
  <c r="BU189" i="25"/>
  <c r="BM190" i="25"/>
  <c r="BK191" i="25"/>
  <c r="BQ189" i="25"/>
  <c r="BO190" i="25"/>
  <c r="BQ190" i="25" l="1"/>
  <c r="BO191" i="25"/>
  <c r="BK192" i="25"/>
  <c r="BM191" i="25"/>
  <c r="BU190" i="25"/>
  <c r="BS191" i="25"/>
  <c r="BU191" i="25" l="1"/>
  <c r="BS192" i="25"/>
  <c r="BM192" i="25"/>
  <c r="BK193" i="25"/>
  <c r="BQ191" i="25"/>
  <c r="BO192" i="25"/>
  <c r="BQ192" i="25" l="1"/>
  <c r="BO193" i="25"/>
  <c r="BM193" i="25"/>
  <c r="BK194" i="25"/>
  <c r="BU192" i="25"/>
  <c r="BS193" i="25"/>
  <c r="BS194" i="25" l="1"/>
  <c r="BU193" i="25"/>
  <c r="BM194" i="25"/>
  <c r="BK195" i="25"/>
  <c r="BQ193" i="25"/>
  <c r="BO194" i="25"/>
  <c r="BO195" i="25" l="1"/>
  <c r="BQ194" i="25"/>
  <c r="BK196" i="25"/>
  <c r="BM195" i="25"/>
  <c r="BS195" i="25"/>
  <c r="BU194" i="25"/>
  <c r="BS196" i="25" l="1"/>
  <c r="BU195" i="25"/>
  <c r="BK197" i="25"/>
  <c r="BM196" i="25"/>
  <c r="BO196" i="25"/>
  <c r="BQ195" i="25"/>
  <c r="BO197" i="25" l="1"/>
  <c r="BQ196" i="25"/>
  <c r="BM197" i="25"/>
  <c r="BK198" i="25"/>
  <c r="BS197" i="25"/>
  <c r="BU196" i="25"/>
  <c r="BU197" i="25" l="1"/>
  <c r="BS198" i="25"/>
  <c r="BK199" i="25"/>
  <c r="BM198" i="25"/>
  <c r="BQ197" i="25"/>
  <c r="BO198" i="25"/>
  <c r="BK200" i="25" l="1"/>
  <c r="BM199" i="25"/>
  <c r="BQ198" i="25"/>
  <c r="BO199" i="25"/>
  <c r="BU198" i="25"/>
  <c r="BS199" i="25"/>
  <c r="BQ199" i="25" l="1"/>
  <c r="BO200" i="25"/>
  <c r="BM200" i="25"/>
  <c r="BK201" i="25"/>
  <c r="BS200" i="25"/>
  <c r="BU199" i="25"/>
  <c r="BM201" i="25" l="1"/>
  <c r="BK202" i="25"/>
  <c r="BQ200" i="25"/>
  <c r="BO201" i="25"/>
  <c r="BU200" i="25"/>
  <c r="BS201" i="25"/>
  <c r="BU201" i="25" l="1"/>
  <c r="BS202" i="25"/>
  <c r="BQ201" i="25"/>
  <c r="BO202" i="25"/>
  <c r="BM202" i="25"/>
  <c r="BK203" i="25"/>
  <c r="BM203" i="25" l="1"/>
  <c r="BK204" i="25"/>
  <c r="BQ202" i="25"/>
  <c r="BO203" i="25"/>
  <c r="BS203" i="25"/>
  <c r="BU202" i="25"/>
  <c r="BS204" i="25" l="1"/>
  <c r="BU203" i="25"/>
  <c r="BQ203" i="25"/>
  <c r="BO204" i="25"/>
  <c r="BM204" i="25"/>
  <c r="BK205" i="25"/>
  <c r="BO205" i="25" l="1"/>
  <c r="BQ204" i="25"/>
  <c r="BK206" i="25"/>
  <c r="BM205" i="25"/>
  <c r="BS205" i="25"/>
  <c r="BU204" i="25"/>
  <c r="BS206" i="25" l="1"/>
  <c r="BU205" i="25"/>
  <c r="BK207" i="25"/>
  <c r="BM206" i="25"/>
  <c r="BO206" i="25"/>
  <c r="BQ205" i="25"/>
  <c r="BO207" i="25" l="1"/>
  <c r="BQ206" i="25"/>
  <c r="BM207" i="25"/>
  <c r="BK208" i="25"/>
  <c r="BS207" i="25"/>
  <c r="BU206" i="25"/>
  <c r="BQ207" i="25" l="1"/>
  <c r="BO208" i="25"/>
  <c r="BU207" i="25"/>
  <c r="BS208" i="25"/>
  <c r="BK209" i="25"/>
  <c r="BM208" i="25"/>
  <c r="BK210" i="25" l="1"/>
  <c r="BM209" i="25"/>
  <c r="BU208" i="25"/>
  <c r="BS209" i="25"/>
  <c r="BO209" i="25"/>
  <c r="BQ208" i="25"/>
  <c r="BS210" i="25" l="1"/>
  <c r="BU209" i="25"/>
  <c r="BQ209" i="25"/>
  <c r="BO210" i="25"/>
  <c r="BZ15" i="25"/>
  <c r="BM210" i="25"/>
  <c r="BK211" i="25"/>
  <c r="BY15" i="25" l="1"/>
  <c r="BQ210" i="25"/>
  <c r="BO211" i="25"/>
  <c r="BK212" i="25"/>
  <c r="BM211" i="25"/>
  <c r="BX15" i="25"/>
  <c r="BU210" i="25"/>
  <c r="BS211" i="25"/>
  <c r="BM212" i="25" l="1"/>
  <c r="BK213" i="25"/>
  <c r="BQ211" i="25"/>
  <c r="BO212" i="25"/>
  <c r="BU211" i="25"/>
  <c r="BS212" i="25"/>
  <c r="BQ212" i="25" l="1"/>
  <c r="BO213" i="25"/>
  <c r="BS213" i="25"/>
  <c r="BU212" i="25"/>
  <c r="BM213" i="25"/>
  <c r="BK214" i="25"/>
  <c r="BS214" i="25" l="1"/>
  <c r="BU213" i="25"/>
  <c r="BQ213" i="25"/>
  <c r="BO214" i="25"/>
  <c r="BM214" i="25"/>
  <c r="BK215" i="25"/>
  <c r="BK216" i="25" l="1"/>
  <c r="BM215" i="25"/>
  <c r="BQ214" i="25"/>
  <c r="BO215" i="25"/>
  <c r="BS215" i="25"/>
  <c r="BU214" i="25"/>
  <c r="BU215" i="25" l="1"/>
  <c r="BS216" i="25"/>
  <c r="BO216" i="25"/>
  <c r="BQ215" i="25"/>
  <c r="BK217" i="25"/>
  <c r="BM216" i="25"/>
  <c r="BM217" i="25" l="1"/>
  <c r="BK218" i="25"/>
  <c r="BO217" i="25"/>
  <c r="BQ216" i="25"/>
  <c r="BU216" i="25"/>
  <c r="BS217" i="25"/>
  <c r="BU217" i="25" l="1"/>
  <c r="BS218" i="25"/>
  <c r="BQ217" i="25"/>
  <c r="BO218" i="25"/>
  <c r="BK219" i="25"/>
  <c r="BM218" i="25"/>
  <c r="BU218" i="25" l="1"/>
  <c r="BS219" i="25"/>
  <c r="BK220" i="25"/>
  <c r="BM219" i="25"/>
  <c r="BO219" i="25"/>
  <c r="BQ218" i="25"/>
  <c r="BM220" i="25" l="1"/>
  <c r="BK221" i="25"/>
  <c r="BU219" i="25"/>
  <c r="BS220" i="25"/>
  <c r="BQ219" i="25"/>
  <c r="BO220" i="25"/>
  <c r="BU220" i="25" l="1"/>
  <c r="BS221" i="25"/>
  <c r="BQ220" i="25"/>
  <c r="BO221" i="25"/>
  <c r="BM221" i="25"/>
  <c r="BK222" i="25"/>
  <c r="BQ221" i="25" l="1"/>
  <c r="BO222" i="25"/>
  <c r="BM222" i="25"/>
  <c r="BK223" i="25"/>
  <c r="BU221" i="25"/>
  <c r="BS222" i="25"/>
  <c r="BS223" i="25" l="1"/>
  <c r="BU222" i="25"/>
  <c r="BM223" i="25"/>
  <c r="BK224" i="25"/>
  <c r="BQ222" i="25"/>
  <c r="BO223" i="25"/>
  <c r="BQ223" i="25" l="1"/>
  <c r="BO224" i="25"/>
  <c r="BM224" i="25"/>
  <c r="BK225" i="25"/>
  <c r="BU223" i="25"/>
  <c r="BS224" i="25"/>
  <c r="BO225" i="25" l="1"/>
  <c r="BQ224" i="25"/>
  <c r="BS225" i="25"/>
  <c r="BU224" i="25"/>
  <c r="BM225" i="25"/>
  <c r="BK226" i="25"/>
  <c r="BK227" i="25" l="1"/>
  <c r="BM226" i="25"/>
  <c r="BU225" i="25"/>
  <c r="BS226" i="25"/>
  <c r="BO226" i="25"/>
  <c r="BQ225" i="25"/>
  <c r="BQ226" i="25" l="1"/>
  <c r="BO227" i="25"/>
  <c r="BU226" i="25"/>
  <c r="BS227" i="25"/>
  <c r="BM227" i="25"/>
  <c r="BK228" i="25"/>
  <c r="BM228" i="25" l="1"/>
  <c r="BK229" i="25"/>
  <c r="BU227" i="25"/>
  <c r="BS228" i="25"/>
  <c r="BQ227" i="25"/>
  <c r="BO228" i="25"/>
  <c r="BQ228" i="25" l="1"/>
  <c r="BO229" i="25"/>
  <c r="BM229" i="25"/>
  <c r="BK230" i="25"/>
  <c r="BU228" i="25"/>
  <c r="BS229" i="25"/>
  <c r="BU229" i="25" l="1"/>
  <c r="BS230" i="25"/>
  <c r="BQ229" i="25"/>
  <c r="BO230" i="25"/>
  <c r="BM230" i="25"/>
  <c r="BK231" i="25"/>
  <c r="BM231" i="25" l="1"/>
  <c r="BK232" i="25"/>
  <c r="BQ230" i="25"/>
  <c r="BO231" i="25"/>
  <c r="BU230" i="25"/>
  <c r="BS231" i="25"/>
  <c r="BS232" i="25" l="1"/>
  <c r="BU231" i="25"/>
  <c r="BQ231" i="25"/>
  <c r="BO232" i="25"/>
  <c r="BM232" i="25"/>
  <c r="BK233" i="25"/>
  <c r="BO233" i="25" l="1"/>
  <c r="BQ232" i="25"/>
  <c r="BK234" i="25"/>
  <c r="BM233" i="25"/>
  <c r="BS233" i="25"/>
  <c r="BU232" i="25"/>
  <c r="BU233" i="25" l="1"/>
  <c r="BS234" i="25"/>
  <c r="BK235" i="25"/>
  <c r="BM234" i="25"/>
  <c r="BO234" i="25"/>
  <c r="BQ233" i="25"/>
  <c r="BQ234" i="25" l="1"/>
  <c r="BO235" i="25"/>
  <c r="BM235" i="25"/>
  <c r="BK236" i="25"/>
  <c r="BU234" i="25"/>
  <c r="BS235" i="25"/>
  <c r="BK237" i="25" l="1"/>
  <c r="BM236" i="25"/>
  <c r="BU235" i="25"/>
  <c r="BS236" i="25"/>
  <c r="BO236" i="25"/>
  <c r="BQ235" i="25"/>
  <c r="BQ236" i="25" l="1"/>
  <c r="BO237" i="25"/>
  <c r="BU236" i="25"/>
  <c r="BS237" i="25"/>
  <c r="BM237" i="25"/>
  <c r="BK238" i="25"/>
  <c r="BM238" i="25" l="1"/>
  <c r="BK239" i="25"/>
  <c r="BU237" i="25"/>
  <c r="BS238" i="25"/>
  <c r="BQ237" i="25"/>
  <c r="BO238" i="25"/>
  <c r="BU238" i="25" l="1"/>
  <c r="BS239" i="25"/>
  <c r="BQ238" i="25"/>
  <c r="BO239" i="25"/>
  <c r="BM239" i="25"/>
  <c r="BK240" i="25"/>
  <c r="BM240" i="25" l="1"/>
  <c r="BK241" i="25"/>
  <c r="BQ239" i="25"/>
  <c r="BO240" i="25"/>
  <c r="BU239" i="25"/>
  <c r="BS240" i="25"/>
  <c r="BU240" i="25" l="1"/>
  <c r="BS241" i="25"/>
  <c r="BQ240" i="25"/>
  <c r="BO241" i="25"/>
  <c r="BM241" i="25"/>
  <c r="BK242" i="25"/>
  <c r="BM242" i="25" l="1"/>
  <c r="BK243" i="25"/>
  <c r="BS242" i="25"/>
  <c r="BU241" i="25"/>
  <c r="BQ241" i="25"/>
  <c r="BO242" i="25"/>
  <c r="BO243" i="25" l="1"/>
  <c r="BQ242" i="25"/>
  <c r="BS243" i="25"/>
  <c r="BU242" i="25"/>
  <c r="BK244" i="25"/>
  <c r="BM243" i="25"/>
  <c r="BU243" i="25" l="1"/>
  <c r="BS244" i="25"/>
  <c r="BK245" i="25"/>
  <c r="BM244" i="25"/>
  <c r="BO244" i="25"/>
  <c r="BQ243" i="25"/>
  <c r="BM245" i="25" l="1"/>
  <c r="BK246" i="25"/>
  <c r="BU244" i="25"/>
  <c r="BS245" i="25"/>
  <c r="BQ244" i="25"/>
  <c r="BO245" i="25"/>
  <c r="BU245" i="25" l="1"/>
  <c r="BS246" i="25"/>
  <c r="BO246" i="25"/>
  <c r="BQ245" i="25"/>
  <c r="BK247" i="25"/>
  <c r="BM246" i="25"/>
  <c r="BQ246" i="25" l="1"/>
  <c r="BO247" i="25"/>
  <c r="BM247" i="25"/>
  <c r="BK248" i="25"/>
  <c r="BS247" i="25"/>
  <c r="BU246" i="25"/>
  <c r="BS248" i="25" l="1"/>
  <c r="BU247" i="25"/>
  <c r="BK249" i="25"/>
  <c r="BM248" i="25"/>
  <c r="BO248" i="25"/>
  <c r="BQ247" i="25"/>
  <c r="BM249" i="25" l="1"/>
  <c r="BK250" i="25"/>
  <c r="BO249" i="25"/>
  <c r="BQ248" i="25"/>
  <c r="BU248" i="25"/>
  <c r="BS249" i="25"/>
  <c r="BS250" i="25" l="1"/>
  <c r="BU249" i="25"/>
  <c r="BQ249" i="25"/>
  <c r="BO250" i="25"/>
  <c r="BM250" i="25"/>
  <c r="BK251" i="25"/>
  <c r="BK252" i="25" l="1"/>
  <c r="BM251" i="25"/>
  <c r="BO251" i="25"/>
  <c r="BQ250" i="25"/>
  <c r="BU250" i="25"/>
  <c r="BS251" i="25"/>
  <c r="BS252" i="25" l="1"/>
  <c r="BU251" i="25"/>
  <c r="BQ251" i="25"/>
  <c r="BO252" i="25"/>
  <c r="BM252" i="25"/>
  <c r="BK253" i="25"/>
  <c r="BK254" i="25" l="1"/>
  <c r="BM253" i="25"/>
  <c r="BO253" i="25"/>
  <c r="BQ252" i="25"/>
  <c r="BU252" i="25"/>
  <c r="BS253" i="25"/>
  <c r="BS254" i="25" l="1"/>
  <c r="BU253" i="25"/>
  <c r="BQ253" i="25"/>
  <c r="BO254" i="25"/>
  <c r="BM254" i="25"/>
  <c r="BK255" i="25"/>
  <c r="BK256" i="25" l="1"/>
  <c r="BM255" i="25"/>
  <c r="BO255" i="25"/>
  <c r="BQ254" i="25"/>
  <c r="BU254" i="25"/>
  <c r="BS255" i="25"/>
  <c r="BO256" i="25" l="1"/>
  <c r="BQ255" i="25"/>
  <c r="BS256" i="25"/>
  <c r="BU255" i="25"/>
  <c r="BM256" i="25"/>
  <c r="BK257" i="25"/>
  <c r="BM257" i="25" l="1"/>
  <c r="BK258" i="25"/>
  <c r="BU256" i="25"/>
  <c r="BS257" i="25"/>
  <c r="BQ256" i="25"/>
  <c r="BO257" i="25"/>
  <c r="BQ257" i="25" l="1"/>
  <c r="BO258" i="25"/>
  <c r="BS258" i="25"/>
  <c r="BU257" i="25"/>
  <c r="BK259" i="25"/>
  <c r="BM258" i="25"/>
  <c r="BM259" i="25" l="1"/>
  <c r="BK260" i="25"/>
  <c r="BU258" i="25"/>
  <c r="BS259" i="25"/>
  <c r="BO259" i="25"/>
  <c r="BQ258" i="25"/>
  <c r="BM260" i="25" l="1"/>
  <c r="BK261" i="25"/>
  <c r="BQ259" i="25"/>
  <c r="BO260" i="25"/>
  <c r="BU259" i="25"/>
  <c r="BS260" i="25"/>
  <c r="BU260" i="25" l="1"/>
  <c r="BS261" i="25"/>
  <c r="BK262" i="25"/>
  <c r="BM261" i="25"/>
  <c r="BQ260" i="25"/>
  <c r="BO261" i="25"/>
  <c r="BM262" i="25" l="1"/>
  <c r="BK263" i="25"/>
  <c r="BS262" i="25"/>
  <c r="BU261" i="25"/>
  <c r="BQ261" i="25"/>
  <c r="BO262" i="25"/>
  <c r="BO263" i="25" l="1"/>
  <c r="BQ262" i="25"/>
  <c r="BU262" i="25"/>
  <c r="BS263" i="25"/>
  <c r="BK264" i="25"/>
  <c r="BM263" i="25"/>
  <c r="BM264" i="25" l="1"/>
  <c r="BK265" i="25"/>
  <c r="BS264" i="25"/>
  <c r="BU263" i="25"/>
  <c r="BQ263" i="25"/>
  <c r="BO264" i="25"/>
  <c r="BO265" i="25" l="1"/>
  <c r="BQ264" i="25"/>
  <c r="BU264" i="25"/>
  <c r="BS265" i="25"/>
  <c r="BK266" i="25"/>
  <c r="BM265" i="25"/>
  <c r="BM266" i="25" l="1"/>
  <c r="BK267" i="25"/>
  <c r="BS266" i="25"/>
  <c r="BU265" i="25"/>
  <c r="BQ265" i="25"/>
  <c r="BO266" i="25"/>
  <c r="BU266" i="25" l="1"/>
  <c r="BS267" i="25"/>
  <c r="BM267" i="25"/>
  <c r="BK268" i="25"/>
  <c r="BQ266" i="25"/>
  <c r="BO267" i="25"/>
  <c r="BQ267" i="25" l="1"/>
  <c r="BO268" i="25"/>
  <c r="BU267" i="25"/>
  <c r="BS268" i="25"/>
  <c r="BM268" i="25"/>
  <c r="BK269" i="25"/>
  <c r="BM269" i="25" l="1"/>
  <c r="BK270" i="25"/>
  <c r="BU268" i="25"/>
  <c r="BS269" i="25"/>
  <c r="BQ268" i="25"/>
  <c r="BO269" i="25"/>
  <c r="BU269" i="25" l="1"/>
  <c r="BS270" i="25"/>
  <c r="BM270" i="25"/>
  <c r="BK271" i="25"/>
  <c r="BQ269" i="25"/>
  <c r="BO270" i="25"/>
  <c r="BQ270" i="25" l="1"/>
  <c r="BO271" i="25"/>
  <c r="BS271" i="25"/>
  <c r="BU270" i="25"/>
  <c r="BM271" i="25"/>
  <c r="BK272" i="25"/>
  <c r="BM272" i="25" l="1"/>
  <c r="BK273" i="25"/>
  <c r="BS272" i="25"/>
  <c r="BU271" i="25"/>
  <c r="BO272" i="25"/>
  <c r="BQ271" i="25"/>
  <c r="BO273" i="25" l="1"/>
  <c r="BQ272" i="25"/>
  <c r="BU272" i="25"/>
  <c r="BS273" i="25"/>
  <c r="BK274" i="25"/>
  <c r="BM273" i="25"/>
  <c r="BZ16" i="25" l="1"/>
  <c r="BM274" i="25"/>
  <c r="BK275" i="25"/>
  <c r="BU273" i="25"/>
  <c r="BS274" i="25"/>
  <c r="BQ273" i="25"/>
  <c r="BO274" i="25"/>
  <c r="BY16" i="25" l="1"/>
  <c r="BQ274" i="25"/>
  <c r="BO275" i="25"/>
  <c r="BX16" i="25"/>
  <c r="BU274" i="25"/>
  <c r="BS275" i="25"/>
  <c r="BM275" i="25"/>
  <c r="BK276" i="25"/>
  <c r="BM276" i="25" l="1"/>
  <c r="BK277" i="25"/>
  <c r="BQ275" i="25"/>
  <c r="BO276" i="25"/>
  <c r="BU275" i="25"/>
  <c r="BS276" i="25"/>
  <c r="BU276" i="25" l="1"/>
  <c r="BS277" i="25"/>
  <c r="BQ276" i="25"/>
  <c r="BO277" i="25"/>
  <c r="BM277" i="25"/>
  <c r="BK278" i="25"/>
  <c r="BM278" i="25" l="1"/>
  <c r="BK279" i="25"/>
  <c r="BQ277" i="25"/>
  <c r="BO278" i="25"/>
  <c r="BU277" i="25"/>
  <c r="BS278" i="25"/>
  <c r="BQ278" i="25" l="1"/>
  <c r="BO279" i="25"/>
  <c r="BM279" i="25"/>
  <c r="BK280" i="25"/>
  <c r="BU278" i="25"/>
  <c r="BS279" i="25"/>
  <c r="BU279" i="25" l="1"/>
  <c r="BS280" i="25"/>
  <c r="BM280" i="25"/>
  <c r="BK281" i="25"/>
  <c r="BQ279" i="25"/>
  <c r="BO280" i="25"/>
  <c r="BQ280" i="25" l="1"/>
  <c r="BO281" i="25"/>
  <c r="BU280" i="25"/>
  <c r="BS281" i="25"/>
  <c r="BM281" i="25"/>
  <c r="BK282" i="25"/>
  <c r="BS282" i="25" l="1"/>
  <c r="BU281" i="25"/>
  <c r="BM282" i="25"/>
  <c r="BK283" i="25"/>
  <c r="BQ281" i="25"/>
  <c r="BO282" i="25"/>
  <c r="BO283" i="25" l="1"/>
  <c r="BQ282" i="25"/>
  <c r="BK284" i="25"/>
  <c r="BM283" i="25"/>
  <c r="BU282" i="25"/>
  <c r="BS283" i="25"/>
  <c r="BU283" i="25" l="1"/>
  <c r="BS284" i="25"/>
  <c r="BM284" i="25"/>
  <c r="BK285" i="25"/>
  <c r="BQ283" i="25"/>
  <c r="BO284" i="25"/>
  <c r="BQ284" i="25" l="1"/>
  <c r="BO285" i="25"/>
  <c r="BM285" i="25"/>
  <c r="BK286" i="25"/>
  <c r="BS285" i="25"/>
  <c r="BU284" i="25"/>
  <c r="BM286" i="25" l="1"/>
  <c r="BK287" i="25"/>
  <c r="BU285" i="25"/>
  <c r="BS286" i="25"/>
  <c r="BO286" i="25"/>
  <c r="BQ285" i="25"/>
  <c r="BU286" i="25" l="1"/>
  <c r="BS287" i="25"/>
  <c r="BQ286" i="25"/>
  <c r="BO287" i="25"/>
  <c r="BK288" i="25"/>
  <c r="BM287" i="25"/>
  <c r="BM288" i="25" l="1"/>
  <c r="BK289" i="25"/>
  <c r="BQ287" i="25"/>
  <c r="BO288" i="25"/>
  <c r="BU287" i="25"/>
  <c r="BS288" i="25"/>
  <c r="BU288" i="25" l="1"/>
  <c r="BS289" i="25"/>
  <c r="BM289" i="25"/>
  <c r="BK290" i="25"/>
  <c r="BQ288" i="25"/>
  <c r="BO289" i="25"/>
  <c r="BM290" i="25" l="1"/>
  <c r="BK291" i="25"/>
  <c r="BQ289" i="25"/>
  <c r="BO290" i="25"/>
  <c r="BU289" i="25"/>
  <c r="BS290" i="25"/>
  <c r="BU290" i="25" l="1"/>
  <c r="BS291" i="25"/>
  <c r="BQ290" i="25"/>
  <c r="BO291" i="25"/>
  <c r="BM291" i="25"/>
  <c r="BK292" i="25"/>
  <c r="BM292" i="25" l="1"/>
  <c r="BK293" i="25"/>
  <c r="BS292" i="25"/>
  <c r="BU291" i="25"/>
  <c r="BQ291" i="25"/>
  <c r="BO292" i="25"/>
  <c r="BU292" i="25" l="1"/>
  <c r="BS293" i="25"/>
  <c r="BK294" i="25"/>
  <c r="BM293" i="25"/>
  <c r="BO293" i="25"/>
  <c r="BQ292" i="25"/>
  <c r="BQ293" i="25" l="1"/>
  <c r="BO294" i="25"/>
  <c r="BM294" i="25"/>
  <c r="BK295" i="25"/>
  <c r="BU293" i="25"/>
  <c r="BS294" i="25"/>
  <c r="BM295" i="25" l="1"/>
  <c r="BK296" i="25"/>
  <c r="BU294" i="25"/>
  <c r="BS295" i="25"/>
  <c r="BQ294" i="25"/>
  <c r="BO295" i="25"/>
  <c r="BQ295" i="25" l="1"/>
  <c r="BO296" i="25"/>
  <c r="BU295" i="25"/>
  <c r="BS296" i="25"/>
  <c r="BM296" i="25"/>
  <c r="BK297" i="25"/>
  <c r="BM297" i="25" l="1"/>
  <c r="BK298" i="25"/>
  <c r="BU296" i="25"/>
  <c r="BS297" i="25"/>
  <c r="BQ296" i="25"/>
  <c r="BO297" i="25"/>
  <c r="BU297" i="25" l="1"/>
  <c r="BS298" i="25"/>
  <c r="BM298" i="25"/>
  <c r="BK299" i="25"/>
  <c r="BO298" i="25"/>
  <c r="BQ297" i="25"/>
  <c r="BQ298" i="25" l="1"/>
  <c r="BO299" i="25"/>
  <c r="BM299" i="25"/>
  <c r="BK300" i="25"/>
  <c r="BU298" i="25"/>
  <c r="BS299" i="25"/>
  <c r="BM300" i="25" l="1"/>
  <c r="BK301" i="25"/>
  <c r="BQ299" i="25"/>
  <c r="BO300" i="25"/>
  <c r="BU299" i="25"/>
  <c r="BS300" i="25"/>
  <c r="BO301" i="25" l="1"/>
  <c r="BQ300" i="25"/>
  <c r="BK302" i="25"/>
  <c r="BM301" i="25"/>
  <c r="BU300" i="25"/>
  <c r="BS301" i="25"/>
  <c r="BS302" i="25" l="1"/>
  <c r="BU301" i="25"/>
  <c r="BM302" i="25"/>
  <c r="BK303" i="25"/>
  <c r="BQ301" i="25"/>
  <c r="BO302" i="25"/>
  <c r="BO303" i="25" l="1"/>
  <c r="BQ302" i="25"/>
  <c r="BK304" i="25"/>
  <c r="BM303" i="25"/>
  <c r="BU302" i="25"/>
  <c r="BS303" i="25"/>
  <c r="BS304" i="25" l="1"/>
  <c r="BU303" i="25"/>
  <c r="BM304" i="25"/>
  <c r="BK305" i="25"/>
  <c r="BQ303" i="25"/>
  <c r="BO304" i="25"/>
  <c r="BQ304" i="25" l="1"/>
  <c r="BO305" i="25"/>
  <c r="BM305" i="25"/>
  <c r="BK306" i="25"/>
  <c r="BU304" i="25"/>
  <c r="BS305" i="25"/>
  <c r="BS306" i="25" l="1"/>
  <c r="BU305" i="25"/>
  <c r="BM306" i="25"/>
  <c r="BK307" i="25"/>
  <c r="BQ305" i="25"/>
  <c r="BO306" i="25"/>
  <c r="BQ306" i="25" l="1"/>
  <c r="BO307" i="25"/>
  <c r="BM307" i="25"/>
  <c r="BK308" i="25"/>
  <c r="BU306" i="25"/>
  <c r="BS307" i="25"/>
  <c r="BU307" i="25" l="1"/>
  <c r="BS308" i="25"/>
  <c r="BM308" i="25"/>
  <c r="BK309" i="25"/>
  <c r="BQ307" i="25"/>
  <c r="BO308" i="25"/>
  <c r="BQ308" i="25" l="1"/>
  <c r="BO309" i="25"/>
  <c r="BM309" i="25"/>
  <c r="BK310" i="25"/>
  <c r="BU308" i="25"/>
  <c r="BS309" i="25"/>
  <c r="BU309" i="25" l="1"/>
  <c r="BS310" i="25"/>
  <c r="BQ309" i="25"/>
  <c r="BO310" i="25"/>
  <c r="BM310" i="25"/>
  <c r="BK311" i="25"/>
  <c r="BQ310" i="25" l="1"/>
  <c r="BO311" i="25"/>
  <c r="BS311" i="25"/>
  <c r="BU310" i="25"/>
  <c r="BM311" i="25"/>
  <c r="BK312" i="25"/>
  <c r="BK313" i="25" l="1"/>
  <c r="BM312" i="25"/>
  <c r="BS312" i="25"/>
  <c r="BU311" i="25"/>
  <c r="BO312" i="25"/>
  <c r="BQ311" i="25"/>
  <c r="BO313" i="25" l="1"/>
  <c r="BQ312" i="25"/>
  <c r="BU312" i="25"/>
  <c r="BS313" i="25"/>
  <c r="BK314" i="25"/>
  <c r="BM313" i="25"/>
  <c r="BU313" i="25" l="1"/>
  <c r="BS314" i="25"/>
  <c r="BM314" i="25"/>
  <c r="BK315" i="25"/>
  <c r="BQ313" i="25"/>
  <c r="BO314" i="25"/>
  <c r="BO315" i="25" l="1"/>
  <c r="BQ314" i="25"/>
  <c r="BK316" i="25"/>
  <c r="BM315" i="25"/>
  <c r="BU314" i="25"/>
  <c r="BS315" i="25"/>
  <c r="BM316" i="25" l="1"/>
  <c r="BK317" i="25"/>
  <c r="BU315" i="25"/>
  <c r="BS316" i="25"/>
  <c r="BQ315" i="25"/>
  <c r="BO316" i="25"/>
  <c r="BU316" i="25" l="1"/>
  <c r="BS317" i="25"/>
  <c r="BQ316" i="25"/>
  <c r="BO317" i="25"/>
  <c r="BM317" i="25"/>
  <c r="BK318" i="25"/>
  <c r="BM318" i="25" l="1"/>
  <c r="BK319" i="25"/>
  <c r="BQ317" i="25"/>
  <c r="BO318" i="25"/>
  <c r="BU317" i="25"/>
  <c r="BS318" i="25"/>
  <c r="BU318" i="25" l="1"/>
  <c r="BS319" i="25"/>
  <c r="BM319" i="25"/>
  <c r="BK320" i="25"/>
  <c r="BQ318" i="25"/>
  <c r="BO319" i="25"/>
  <c r="BQ319" i="25" l="1"/>
  <c r="BO320" i="25"/>
  <c r="BM320" i="25"/>
  <c r="BK321" i="25"/>
  <c r="BU319" i="25"/>
  <c r="BS320" i="25"/>
  <c r="BU320" i="25" l="1"/>
  <c r="BS321" i="25"/>
  <c r="BM321" i="25"/>
  <c r="BK322" i="25"/>
  <c r="BQ320" i="25"/>
  <c r="BO321" i="25"/>
  <c r="BM322" i="25" l="1"/>
  <c r="BK323" i="25"/>
  <c r="BS322" i="25"/>
  <c r="BU321" i="25"/>
  <c r="BQ321" i="25"/>
  <c r="BO322" i="25"/>
  <c r="BO323" i="25" l="1"/>
  <c r="BQ322" i="25"/>
  <c r="BS323" i="25"/>
  <c r="BU322" i="25"/>
  <c r="BK324" i="25"/>
  <c r="BM323" i="25"/>
  <c r="BU323" i="25" l="1"/>
  <c r="BS324" i="25"/>
  <c r="BM324" i="25"/>
  <c r="BK325" i="25"/>
  <c r="BQ323" i="25"/>
  <c r="BO324" i="25"/>
  <c r="BQ324" i="25" l="1"/>
  <c r="BO325" i="25"/>
  <c r="BS325" i="25"/>
  <c r="BU324" i="25"/>
  <c r="BM325" i="25"/>
  <c r="BK326" i="25"/>
  <c r="BK327" i="25" l="1"/>
  <c r="BM326" i="25"/>
  <c r="BU325" i="25"/>
  <c r="BS326" i="25"/>
  <c r="BQ325" i="25"/>
  <c r="BO326" i="25"/>
  <c r="BS327" i="25" l="1"/>
  <c r="BU326" i="25"/>
  <c r="BQ326" i="25"/>
  <c r="BO327" i="25"/>
  <c r="BM327" i="25"/>
  <c r="BK328" i="25"/>
  <c r="BK329" i="25" l="1"/>
  <c r="BM328" i="25"/>
  <c r="BO328" i="25"/>
  <c r="BQ327" i="25"/>
  <c r="BU327" i="25"/>
  <c r="BS328" i="25"/>
  <c r="BU328" i="25" l="1"/>
  <c r="BS329" i="25"/>
  <c r="BQ328" i="25"/>
  <c r="BO329" i="25"/>
  <c r="BM329" i="25"/>
  <c r="BK330" i="25"/>
  <c r="BQ329" i="25" l="1"/>
  <c r="BO330" i="25"/>
  <c r="BU329" i="25"/>
  <c r="BS330" i="25"/>
  <c r="BK331" i="25"/>
  <c r="BM330" i="25"/>
  <c r="BM331" i="25" l="1"/>
  <c r="BK332" i="25"/>
  <c r="BU330" i="25"/>
  <c r="BS331" i="25"/>
  <c r="BQ330" i="25"/>
  <c r="BO331" i="25"/>
  <c r="BQ331" i="25" l="1"/>
  <c r="BO332" i="25"/>
  <c r="BM332" i="25"/>
  <c r="BK333" i="25"/>
  <c r="BS332" i="25"/>
  <c r="BU331" i="25"/>
  <c r="BU332" i="25" l="1"/>
  <c r="BS333" i="25"/>
  <c r="BK334" i="25"/>
  <c r="BM333" i="25"/>
  <c r="BQ332" i="25"/>
  <c r="BO333" i="25"/>
  <c r="BQ333" i="25" l="1"/>
  <c r="BO334" i="25"/>
  <c r="BM334" i="25"/>
  <c r="BK335" i="25"/>
  <c r="BU333" i="25"/>
  <c r="BS334" i="25"/>
  <c r="BM335" i="25" l="1"/>
  <c r="BK336" i="25"/>
  <c r="BQ334" i="25"/>
  <c r="BO335" i="25"/>
  <c r="BS335" i="25"/>
  <c r="BU334" i="25"/>
  <c r="BO336" i="25" l="1"/>
  <c r="BQ335" i="25"/>
  <c r="BU335" i="25"/>
  <c r="BS336" i="25"/>
  <c r="BZ17" i="25"/>
  <c r="BK337" i="25"/>
  <c r="BM336" i="25"/>
  <c r="BK338" i="25" l="1"/>
  <c r="BM337" i="25"/>
  <c r="BX17" i="25"/>
  <c r="BS337" i="25"/>
  <c r="BU336" i="25"/>
  <c r="BY17" i="25"/>
  <c r="BO337" i="25"/>
  <c r="BQ336" i="25"/>
  <c r="BU337" i="25" l="1"/>
  <c r="BS338" i="25"/>
  <c r="BO338" i="25"/>
  <c r="BQ337" i="25"/>
  <c r="BK339" i="25"/>
  <c r="BM338" i="25"/>
  <c r="BM339" i="25" l="1"/>
  <c r="BK340" i="25"/>
  <c r="BQ338" i="25"/>
  <c r="BO339" i="25"/>
  <c r="BS339" i="25"/>
  <c r="BU338" i="25"/>
  <c r="BU339" i="25" l="1"/>
  <c r="BS340" i="25"/>
  <c r="BO340" i="25"/>
  <c r="BQ339" i="25"/>
  <c r="BK341" i="25"/>
  <c r="BM340" i="25"/>
  <c r="BM341" i="25" l="1"/>
  <c r="BK342" i="25"/>
  <c r="BU340" i="25"/>
  <c r="BS341" i="25"/>
  <c r="BQ340" i="25"/>
  <c r="BO341" i="25"/>
  <c r="BQ341" i="25" l="1"/>
  <c r="BO342" i="25"/>
  <c r="BS342" i="25"/>
  <c r="BU341" i="25"/>
  <c r="BM342" i="25"/>
  <c r="BK343" i="25"/>
  <c r="BM343" i="25" l="1"/>
  <c r="BK344" i="25"/>
  <c r="BU342" i="25"/>
  <c r="BS343" i="25"/>
  <c r="BO343" i="25"/>
  <c r="BQ342" i="25"/>
  <c r="BQ343" i="25" l="1"/>
  <c r="BO344" i="25"/>
  <c r="BU343" i="25"/>
  <c r="BS344" i="25"/>
  <c r="BM344" i="25"/>
  <c r="BK345" i="25"/>
  <c r="BM345" i="25" l="1"/>
  <c r="BK346" i="25"/>
  <c r="BU344" i="25"/>
  <c r="BS345" i="25"/>
  <c r="BQ344" i="25"/>
  <c r="BO345" i="25"/>
  <c r="BO346" i="25" l="1"/>
  <c r="BQ345" i="25"/>
  <c r="BS346" i="25"/>
  <c r="BU345" i="25"/>
  <c r="BK347" i="25"/>
  <c r="BM346" i="25"/>
  <c r="BK348" i="25" l="1"/>
  <c r="BM347" i="25"/>
  <c r="BS347" i="25"/>
  <c r="BU346" i="25"/>
  <c r="BO347" i="25"/>
  <c r="BQ346" i="25"/>
  <c r="BO348" i="25" l="1"/>
  <c r="BQ347" i="25"/>
  <c r="BU347" i="25"/>
  <c r="BS348" i="25"/>
  <c r="BK349" i="25"/>
  <c r="BM348" i="25"/>
  <c r="BM349" i="25" l="1"/>
  <c r="BK350" i="25"/>
  <c r="BS349" i="25"/>
  <c r="BU348" i="25"/>
  <c r="BQ348" i="25"/>
  <c r="BO349" i="25"/>
  <c r="BU349" i="25" l="1"/>
  <c r="BS350" i="25"/>
  <c r="BK351" i="25"/>
  <c r="BM350" i="25"/>
  <c r="BO350" i="25"/>
  <c r="BQ349" i="25"/>
  <c r="BM351" i="25" l="1"/>
  <c r="BK352" i="25"/>
  <c r="BU350" i="25"/>
  <c r="BS351" i="25"/>
  <c r="BQ350" i="25"/>
  <c r="BO351" i="25"/>
  <c r="BQ351" i="25" l="1"/>
  <c r="BO352" i="25"/>
  <c r="BM352" i="25"/>
  <c r="BK353" i="25"/>
  <c r="BU351" i="25"/>
  <c r="BS352" i="25"/>
  <c r="BU352" i="25" l="1"/>
  <c r="BS353" i="25"/>
  <c r="BO353" i="25"/>
  <c r="BQ352" i="25"/>
  <c r="BK354" i="25"/>
  <c r="BM353" i="25"/>
  <c r="BQ353" i="25" l="1"/>
  <c r="BO354" i="25"/>
  <c r="BU353" i="25"/>
  <c r="BS354" i="25"/>
  <c r="BM354" i="25"/>
  <c r="BK355" i="25"/>
  <c r="BM355" i="25" l="1"/>
  <c r="BK356" i="25"/>
  <c r="BS355" i="25"/>
  <c r="BU354" i="25"/>
  <c r="BQ354" i="25"/>
  <c r="BO355" i="25"/>
  <c r="BS356" i="25" l="1"/>
  <c r="BU355" i="25"/>
  <c r="BM356" i="25"/>
  <c r="BK357" i="25"/>
  <c r="BO356" i="25"/>
  <c r="BQ355" i="25"/>
  <c r="BQ356" i="25" l="1"/>
  <c r="BO357" i="25"/>
  <c r="BM357" i="25"/>
  <c r="BK358" i="25"/>
  <c r="BS357" i="25"/>
  <c r="BU356" i="25"/>
  <c r="BU357" i="25" l="1"/>
  <c r="BS358" i="25"/>
  <c r="BK359" i="25"/>
  <c r="BM358" i="25"/>
  <c r="BO358" i="25"/>
  <c r="BQ357" i="25"/>
  <c r="BM359" i="25" l="1"/>
  <c r="BK360" i="25"/>
  <c r="BS359" i="25"/>
  <c r="BU358" i="25"/>
  <c r="BQ358" i="25"/>
  <c r="BO359" i="25"/>
  <c r="BQ359" i="25" l="1"/>
  <c r="BO360" i="25"/>
  <c r="BU359" i="25"/>
  <c r="BS360" i="25"/>
  <c r="BK361" i="25"/>
  <c r="BM360" i="25"/>
  <c r="BM361" i="25" l="1"/>
  <c r="BK362" i="25"/>
  <c r="BU360" i="25"/>
  <c r="BS361" i="25"/>
  <c r="BQ360" i="25"/>
  <c r="BO361" i="25"/>
  <c r="BU361" i="25" l="1"/>
  <c r="BS362" i="25"/>
  <c r="BQ361" i="25"/>
  <c r="BO362" i="25"/>
  <c r="BM362" i="25"/>
  <c r="BK363" i="25"/>
  <c r="BK364" i="25" l="1"/>
  <c r="BM363" i="25"/>
  <c r="BQ362" i="25"/>
  <c r="BO363" i="25"/>
  <c r="BS363" i="25"/>
  <c r="BU362" i="25"/>
  <c r="BU363" i="25" l="1"/>
  <c r="BS364" i="25"/>
  <c r="BO364" i="25"/>
  <c r="BQ363" i="25"/>
  <c r="BK365" i="25"/>
  <c r="BM364" i="25"/>
  <c r="BM365" i="25" l="1"/>
  <c r="BK366" i="25"/>
  <c r="BQ364" i="25"/>
  <c r="BO365" i="25"/>
  <c r="BS365" i="25"/>
  <c r="BU364" i="25"/>
  <c r="BM366" i="25" l="1"/>
  <c r="BK367" i="25"/>
  <c r="BU365" i="25"/>
  <c r="BS366" i="25"/>
  <c r="BO366" i="25"/>
  <c r="BQ365" i="25"/>
  <c r="BQ366" i="25" l="1"/>
  <c r="BO367" i="25"/>
  <c r="BS367" i="25"/>
  <c r="BU366" i="25"/>
  <c r="BK368" i="25"/>
  <c r="BM367" i="25"/>
  <c r="BU367" i="25" l="1"/>
  <c r="BS368" i="25"/>
  <c r="BO368" i="25"/>
  <c r="BQ367" i="25"/>
  <c r="BK369" i="25"/>
  <c r="BM368" i="25"/>
  <c r="BS369" i="25" l="1"/>
  <c r="BU368" i="25"/>
  <c r="BM369" i="25"/>
  <c r="BK370" i="25"/>
  <c r="BQ368" i="25"/>
  <c r="BO369" i="25"/>
  <c r="BQ369" i="25" l="1"/>
  <c r="BO370" i="25"/>
  <c r="BK371" i="25"/>
  <c r="BM370" i="25"/>
  <c r="BU369" i="25"/>
  <c r="BS370" i="25"/>
  <c r="BM371" i="25" l="1"/>
  <c r="BK372" i="25"/>
  <c r="BQ370" i="25"/>
  <c r="BO371" i="25"/>
  <c r="BU370" i="25"/>
  <c r="BS371" i="25"/>
  <c r="BS372" i="25" l="1"/>
  <c r="BU371" i="25"/>
  <c r="BQ371" i="25"/>
  <c r="BO372" i="25"/>
  <c r="BM372" i="25"/>
  <c r="BK373" i="25"/>
  <c r="BM373" i="25" l="1"/>
  <c r="BK374" i="25"/>
  <c r="BQ372" i="25"/>
  <c r="BO373" i="25"/>
  <c r="BS373" i="25"/>
  <c r="BU372" i="25"/>
  <c r="BU373" i="25" l="1"/>
  <c r="BS374" i="25"/>
  <c r="BO374" i="25"/>
  <c r="BQ373" i="25"/>
  <c r="BK375" i="25"/>
  <c r="BM374" i="25"/>
  <c r="BQ374" i="25" l="1"/>
  <c r="BO375" i="25"/>
  <c r="BS375" i="25"/>
  <c r="BU374" i="25"/>
  <c r="BM375" i="25"/>
  <c r="BK376" i="25"/>
  <c r="BK377" i="25" l="1"/>
  <c r="BM376" i="25"/>
  <c r="BS376" i="25"/>
  <c r="BU375" i="25"/>
  <c r="BQ375" i="25"/>
  <c r="BO376" i="25"/>
  <c r="BQ376" i="25" l="1"/>
  <c r="BO377" i="25"/>
  <c r="BS377" i="25"/>
  <c r="BU376" i="25"/>
  <c r="BK378" i="25"/>
  <c r="BM377" i="25"/>
  <c r="BK379" i="25" l="1"/>
  <c r="BM378" i="25"/>
  <c r="BU377" i="25"/>
  <c r="BS378" i="25"/>
  <c r="BO378" i="25"/>
  <c r="BQ377" i="25"/>
  <c r="BQ378" i="25" l="1"/>
  <c r="BO379" i="25"/>
  <c r="BU378" i="25"/>
  <c r="BS379" i="25"/>
  <c r="BM379" i="25"/>
  <c r="BK380" i="25"/>
  <c r="BU379" i="25" l="1"/>
  <c r="BS380" i="25"/>
  <c r="BQ379" i="25"/>
  <c r="BO380" i="25"/>
  <c r="BK381" i="25"/>
  <c r="BM380" i="25"/>
  <c r="BM381" i="25" l="1"/>
  <c r="BK382" i="25"/>
  <c r="BQ380" i="25"/>
  <c r="BO381" i="25"/>
  <c r="BU380" i="25"/>
  <c r="BS381" i="25"/>
  <c r="BS382" i="25" l="1"/>
  <c r="BU381" i="25"/>
  <c r="BQ381" i="25"/>
  <c r="BO382" i="25"/>
  <c r="BM382" i="25"/>
  <c r="BK383" i="25"/>
  <c r="BQ382" i="25" l="1"/>
  <c r="BO383" i="25"/>
  <c r="BK384" i="25"/>
  <c r="BM383" i="25"/>
  <c r="BS383" i="25"/>
  <c r="BU382" i="25"/>
  <c r="BU383" i="25" l="1"/>
  <c r="BS384" i="25"/>
  <c r="BK385" i="25"/>
  <c r="BM384" i="25"/>
  <c r="BO384" i="25"/>
  <c r="BQ383" i="25"/>
  <c r="BQ384" i="25" l="1"/>
  <c r="BO385" i="25"/>
  <c r="BM385" i="25"/>
  <c r="BK386" i="25"/>
  <c r="BS385" i="25"/>
  <c r="BU384" i="25"/>
  <c r="BO386" i="25" l="1"/>
  <c r="BQ385" i="25"/>
  <c r="BS386" i="25"/>
  <c r="BU385" i="25"/>
  <c r="BM386" i="25"/>
  <c r="BK387" i="25"/>
  <c r="BS387" i="25" l="1"/>
  <c r="BU386" i="25"/>
  <c r="BK388" i="25"/>
  <c r="BM387" i="25"/>
  <c r="BO387" i="25"/>
  <c r="BQ386" i="25"/>
  <c r="BO388" i="25" l="1"/>
  <c r="BQ387" i="25"/>
  <c r="BK389" i="25"/>
  <c r="BM388" i="25"/>
  <c r="BU387" i="25"/>
  <c r="BS388" i="25"/>
  <c r="BM389" i="25" l="1"/>
  <c r="BK390" i="25"/>
  <c r="BS389" i="25"/>
  <c r="BU388" i="25"/>
  <c r="BQ388" i="25"/>
  <c r="BO389" i="25"/>
  <c r="BU389" i="25" l="1"/>
  <c r="BS390" i="25"/>
  <c r="BK391" i="25"/>
  <c r="BM390" i="25"/>
  <c r="BO390" i="25"/>
  <c r="BQ389" i="25"/>
  <c r="BQ390" i="25" l="1"/>
  <c r="BO391" i="25"/>
  <c r="BM391" i="25"/>
  <c r="BK392" i="25"/>
  <c r="BS391" i="25"/>
  <c r="BU390" i="25"/>
  <c r="BS392" i="25" l="1"/>
  <c r="BU391" i="25"/>
  <c r="BM392" i="25"/>
  <c r="BK393" i="25"/>
  <c r="BQ391" i="25"/>
  <c r="BO392" i="25"/>
  <c r="BQ392" i="25" l="1"/>
  <c r="BO393" i="25"/>
  <c r="BK394" i="25"/>
  <c r="BM393" i="25"/>
  <c r="BS393" i="25"/>
  <c r="BU392" i="25"/>
  <c r="BU393" i="25" l="1"/>
  <c r="BS394" i="25"/>
  <c r="BK395" i="25"/>
  <c r="BM394" i="25"/>
  <c r="BO394" i="25"/>
  <c r="BQ393" i="25"/>
  <c r="BQ394" i="25" l="1"/>
  <c r="BO395" i="25"/>
  <c r="BM395" i="25"/>
  <c r="BK396" i="25"/>
  <c r="BS395" i="25"/>
  <c r="BU394" i="25"/>
  <c r="BS396" i="25" l="1"/>
  <c r="BU395" i="25"/>
  <c r="BK397" i="25"/>
  <c r="BM396" i="25"/>
  <c r="BO396" i="25"/>
  <c r="BQ395" i="25"/>
  <c r="BZ18" i="25" l="1"/>
  <c r="BK398" i="25"/>
  <c r="BM397" i="25"/>
  <c r="BQ396" i="25"/>
  <c r="BO397" i="25"/>
  <c r="BS397" i="25"/>
  <c r="BU396" i="25"/>
  <c r="BX18" i="25" l="1"/>
  <c r="BS398" i="25"/>
  <c r="BU397" i="25"/>
  <c r="BY18" i="25"/>
  <c r="BO398" i="25"/>
  <c r="BQ397" i="25"/>
  <c r="BK399" i="25"/>
  <c r="BM398" i="25"/>
  <c r="BM399" i="25" l="1"/>
  <c r="BK400" i="25"/>
  <c r="BQ398" i="25"/>
  <c r="BO399" i="25"/>
  <c r="BS399" i="25"/>
  <c r="BU398" i="25"/>
  <c r="BQ399" i="25" l="1"/>
  <c r="BO400" i="25"/>
  <c r="BK401" i="25"/>
  <c r="BM400" i="25"/>
  <c r="BU399" i="25"/>
  <c r="BS400" i="25"/>
  <c r="BM401" i="25" l="1"/>
  <c r="BK402" i="25"/>
  <c r="BQ400" i="25"/>
  <c r="BO401" i="25"/>
  <c r="BU400" i="25"/>
  <c r="BS401" i="25"/>
  <c r="BU401" i="25" l="1"/>
  <c r="BS402" i="25"/>
  <c r="BO402" i="25"/>
  <c r="BQ401" i="25"/>
  <c r="BM402" i="25"/>
  <c r="BK403" i="25"/>
  <c r="BK404" i="25" l="1"/>
  <c r="BM403" i="25"/>
  <c r="BO403" i="25"/>
  <c r="BQ402" i="25"/>
  <c r="BS403" i="25"/>
  <c r="BU402" i="25"/>
  <c r="BO404" i="25" l="1"/>
  <c r="BQ403" i="25"/>
  <c r="BU403" i="25"/>
  <c r="BS404" i="25"/>
  <c r="BK405" i="25"/>
  <c r="BM404" i="25"/>
  <c r="BU404" i="25" l="1"/>
  <c r="BS405" i="25"/>
  <c r="BM405" i="25"/>
  <c r="BK406" i="25"/>
  <c r="BQ404" i="25"/>
  <c r="BO405" i="25"/>
  <c r="BM406" i="25" l="1"/>
  <c r="BK407" i="25"/>
  <c r="BU405" i="25"/>
  <c r="BS406" i="25"/>
  <c r="BQ405" i="25"/>
  <c r="BO406" i="25"/>
  <c r="BS407" i="25" l="1"/>
  <c r="BU406" i="25"/>
  <c r="BK408" i="25"/>
  <c r="BM407" i="25"/>
  <c r="BO407" i="25"/>
  <c r="BQ406" i="25"/>
  <c r="BK409" i="25" l="1"/>
  <c r="BM408" i="25"/>
  <c r="BO408" i="25"/>
  <c r="BQ407" i="25"/>
  <c r="BS408" i="25"/>
  <c r="BU407" i="25"/>
  <c r="BU408" i="25" l="1"/>
  <c r="BS409" i="25"/>
  <c r="BO409" i="25"/>
  <c r="BQ408" i="25"/>
  <c r="BK410" i="25"/>
  <c r="BM409" i="25"/>
  <c r="BS410" i="25" l="1"/>
  <c r="BU409" i="25"/>
  <c r="BK411" i="25"/>
  <c r="BM410" i="25"/>
  <c r="BO410" i="25"/>
  <c r="BQ409" i="25"/>
  <c r="BO411" i="25" l="1"/>
  <c r="BQ410" i="25"/>
  <c r="BM411" i="25"/>
  <c r="BK412" i="25"/>
  <c r="BS411" i="25"/>
  <c r="BU410" i="25"/>
  <c r="BS412" i="25" l="1"/>
  <c r="BU411" i="25"/>
  <c r="BM412" i="25"/>
  <c r="BK413" i="25"/>
  <c r="BO412" i="25"/>
  <c r="BQ411" i="25"/>
  <c r="BQ412" i="25" l="1"/>
  <c r="BO413" i="25"/>
  <c r="BM413" i="25"/>
  <c r="BK414" i="25"/>
  <c r="BS413" i="25"/>
  <c r="BU412" i="25"/>
  <c r="BU413" i="25" l="1"/>
  <c r="BS414" i="25"/>
  <c r="BK415" i="25"/>
  <c r="BM414" i="25"/>
  <c r="BO414" i="25"/>
  <c r="BQ413" i="25"/>
  <c r="BQ414" i="25" l="1"/>
  <c r="BO415" i="25"/>
  <c r="BM415" i="25"/>
  <c r="BK416" i="25"/>
  <c r="BS415" i="25"/>
  <c r="BU414" i="25"/>
  <c r="BM416" i="25" l="1"/>
  <c r="BK417" i="25"/>
  <c r="BQ415" i="25"/>
  <c r="BO416" i="25"/>
  <c r="BS416" i="25"/>
  <c r="BU415" i="25"/>
  <c r="BS417" i="25" l="1"/>
  <c r="BU416" i="25"/>
  <c r="BO417" i="25"/>
  <c r="BQ416" i="25"/>
  <c r="BK418" i="25"/>
  <c r="BM417" i="25"/>
  <c r="BK419" i="25" l="1"/>
  <c r="BM418" i="25"/>
  <c r="BO418" i="25"/>
  <c r="BQ417" i="25"/>
  <c r="BS418" i="25"/>
  <c r="BU417" i="25"/>
  <c r="BO419" i="25" l="1"/>
  <c r="BQ418" i="25"/>
  <c r="BU418" i="25"/>
  <c r="BS419" i="25"/>
  <c r="BK420" i="25"/>
  <c r="BM419" i="25"/>
  <c r="BM420" i="25" l="1"/>
  <c r="BK421" i="25"/>
  <c r="BS420" i="25"/>
  <c r="BU419" i="25"/>
  <c r="BQ419" i="25"/>
  <c r="BO420" i="25"/>
  <c r="BO421" i="25" l="1"/>
  <c r="BQ420" i="25"/>
  <c r="BU420" i="25"/>
  <c r="BS421" i="25"/>
  <c r="BM421" i="25"/>
  <c r="BK422" i="25"/>
  <c r="BM422" i="25" l="1"/>
  <c r="BK423" i="25"/>
  <c r="BS422" i="25"/>
  <c r="BU421" i="25"/>
  <c r="BO422" i="25"/>
  <c r="BQ421" i="25"/>
  <c r="BQ422" i="25" l="1"/>
  <c r="BO423" i="25"/>
  <c r="BS423" i="25"/>
  <c r="BU422" i="25"/>
  <c r="BM423" i="25"/>
  <c r="BK424" i="25"/>
  <c r="BM424" i="25" l="1"/>
  <c r="BK425" i="25"/>
  <c r="BU423" i="25"/>
  <c r="BS424" i="25"/>
  <c r="BO424" i="25"/>
  <c r="BQ423" i="25"/>
  <c r="BQ424" i="25" l="1"/>
  <c r="BO425" i="25"/>
  <c r="BS425" i="25"/>
  <c r="BU424" i="25"/>
  <c r="BM425" i="25"/>
  <c r="BK426" i="25"/>
  <c r="BK427" i="25" l="1"/>
  <c r="BM426" i="25"/>
  <c r="BU425" i="25"/>
  <c r="BS426" i="25"/>
  <c r="BQ425" i="25"/>
  <c r="BO426" i="25"/>
  <c r="BU426" i="25" l="1"/>
  <c r="BS427" i="25"/>
  <c r="BQ426" i="25"/>
  <c r="BO427" i="25"/>
  <c r="BM427" i="25"/>
  <c r="BK428" i="25"/>
  <c r="BM428" i="25" l="1"/>
  <c r="BK429" i="25"/>
  <c r="BU427" i="25"/>
  <c r="BS428" i="25"/>
  <c r="BO428" i="25"/>
  <c r="BQ427" i="25"/>
  <c r="BM429" i="25" l="1"/>
  <c r="BK430" i="25"/>
  <c r="BQ428" i="25"/>
  <c r="BO429" i="25"/>
  <c r="BS429" i="25"/>
  <c r="BU428" i="25"/>
  <c r="BU429" i="25" l="1"/>
  <c r="BS430" i="25"/>
  <c r="BO430" i="25"/>
  <c r="BQ429" i="25"/>
  <c r="BK431" i="25"/>
  <c r="BM430" i="25"/>
  <c r="BK432" i="25" l="1"/>
  <c r="BM431" i="25"/>
  <c r="BO431" i="25"/>
  <c r="BQ430" i="25"/>
  <c r="BU430" i="25"/>
  <c r="BS431" i="25"/>
  <c r="BS432" i="25" l="1"/>
  <c r="BU431" i="25"/>
  <c r="BQ431" i="25"/>
  <c r="BO432" i="25"/>
  <c r="BM432" i="25"/>
  <c r="BK433" i="25"/>
  <c r="BO433" i="25" l="1"/>
  <c r="BQ432" i="25"/>
  <c r="BM433" i="25"/>
  <c r="BK434" i="25"/>
  <c r="BU432" i="25"/>
  <c r="BS433" i="25"/>
  <c r="BS434" i="25" l="1"/>
  <c r="BU433" i="25"/>
  <c r="BK435" i="25"/>
  <c r="BM434" i="25"/>
  <c r="BQ433" i="25"/>
  <c r="BO434" i="25"/>
  <c r="BK436" i="25" l="1"/>
  <c r="BM435" i="25"/>
  <c r="BO435" i="25"/>
  <c r="BQ434" i="25"/>
  <c r="BU434" i="25"/>
  <c r="BS435" i="25"/>
  <c r="BU435" i="25" l="1"/>
  <c r="BS436" i="25"/>
  <c r="BO436" i="25"/>
  <c r="BQ435" i="25"/>
  <c r="BM436" i="25"/>
  <c r="BK437" i="25"/>
  <c r="BO437" i="25" l="1"/>
  <c r="BQ436" i="25"/>
  <c r="BU436" i="25"/>
  <c r="BS437" i="25"/>
  <c r="BK438" i="25"/>
  <c r="BM437" i="25"/>
  <c r="BM438" i="25" l="1"/>
  <c r="BK439" i="25"/>
  <c r="BU437" i="25"/>
  <c r="BS438" i="25"/>
  <c r="BQ437" i="25"/>
  <c r="BO438" i="25"/>
  <c r="BQ438" i="25" l="1"/>
  <c r="BO439" i="25"/>
  <c r="BS439" i="25"/>
  <c r="BU438" i="25"/>
  <c r="BM439" i="25"/>
  <c r="BK440" i="25"/>
  <c r="BU439" i="25" l="1"/>
  <c r="BS440" i="25"/>
  <c r="BQ439" i="25"/>
  <c r="BO440" i="25"/>
  <c r="BM440" i="25"/>
  <c r="BK441" i="25"/>
  <c r="BM441" i="25" l="1"/>
  <c r="BK442" i="25"/>
  <c r="BQ440" i="25"/>
  <c r="BO441" i="25"/>
  <c r="BU440" i="25"/>
  <c r="BS441" i="25"/>
  <c r="BS442" i="25" l="1"/>
  <c r="BU441" i="25"/>
  <c r="BQ441" i="25"/>
  <c r="BO442" i="25"/>
  <c r="BM442" i="25"/>
  <c r="BK443" i="25"/>
  <c r="BQ442" i="25" l="1"/>
  <c r="BO443" i="25"/>
  <c r="BM443" i="25"/>
  <c r="BK444" i="25"/>
  <c r="BS443" i="25"/>
  <c r="BU442" i="25"/>
  <c r="BO444" i="25" l="1"/>
  <c r="BQ443" i="25"/>
  <c r="BS444" i="25"/>
  <c r="BU443" i="25"/>
  <c r="BM444" i="25"/>
  <c r="BK445" i="25"/>
  <c r="BU444" i="25" l="1"/>
  <c r="BS445" i="25"/>
  <c r="BK446" i="25"/>
  <c r="BM445" i="25"/>
  <c r="BO445" i="25"/>
  <c r="BQ444" i="25"/>
  <c r="BU445" i="25" l="1"/>
  <c r="BS446" i="25"/>
  <c r="BQ445" i="25"/>
  <c r="BO446" i="25"/>
  <c r="BM446" i="25"/>
  <c r="BK447" i="25"/>
  <c r="BM447" i="25" l="1"/>
  <c r="BK448" i="25"/>
  <c r="BU446" i="25"/>
  <c r="BS447" i="25"/>
  <c r="BQ446" i="25"/>
  <c r="BO447" i="25"/>
  <c r="BU447" i="25" l="1"/>
  <c r="BS448" i="25"/>
  <c r="BK449" i="25"/>
  <c r="BM448" i="25"/>
  <c r="BO448" i="25"/>
  <c r="BQ447" i="25"/>
  <c r="BK450" i="25" l="1"/>
  <c r="BM449" i="25"/>
  <c r="BU448" i="25"/>
  <c r="BS449" i="25"/>
  <c r="BO449" i="25"/>
  <c r="BQ448" i="25"/>
  <c r="BQ449" i="25" l="1"/>
  <c r="BO450" i="25"/>
  <c r="BU449" i="25"/>
  <c r="BS450" i="25"/>
  <c r="BM450" i="25"/>
  <c r="BK451" i="25"/>
  <c r="BM451" i="25" l="1"/>
  <c r="BK452" i="25"/>
  <c r="BQ450" i="25"/>
  <c r="BO451" i="25"/>
  <c r="BS451" i="25"/>
  <c r="BU450" i="25"/>
  <c r="BU451" i="25" l="1"/>
  <c r="BS452" i="25"/>
  <c r="BO452" i="25"/>
  <c r="BQ451" i="25"/>
  <c r="BM452" i="25"/>
  <c r="BK453" i="25"/>
  <c r="BM453" i="25" l="1"/>
  <c r="BK454" i="25"/>
  <c r="BQ452" i="25"/>
  <c r="BO453" i="25"/>
  <c r="BU452" i="25"/>
  <c r="BS453" i="25"/>
  <c r="BS454" i="25" l="1"/>
  <c r="BU453" i="25"/>
  <c r="BQ453" i="25"/>
  <c r="BO454" i="25"/>
  <c r="BM454" i="25"/>
  <c r="BK455" i="25"/>
  <c r="BM455" i="25" l="1"/>
  <c r="BK456" i="25"/>
  <c r="BO455" i="25"/>
  <c r="BQ454" i="25"/>
  <c r="BU454" i="25"/>
  <c r="BS455" i="25"/>
  <c r="BQ455" i="25" l="1"/>
  <c r="BO456" i="25"/>
  <c r="BM456" i="25"/>
  <c r="BK457" i="25"/>
  <c r="BU455" i="25"/>
  <c r="BS456" i="25"/>
  <c r="BU456" i="25" l="1"/>
  <c r="BS457" i="25"/>
  <c r="BQ456" i="25"/>
  <c r="BO457" i="25"/>
  <c r="BM457" i="25"/>
  <c r="BK458" i="25"/>
  <c r="BQ457" i="25" l="1"/>
  <c r="BO458" i="25"/>
  <c r="BS458" i="25"/>
  <c r="BU457" i="25"/>
  <c r="BM458" i="25"/>
  <c r="BK459" i="25"/>
  <c r="BK460" i="25" l="1"/>
  <c r="BM459" i="25"/>
  <c r="BU458" i="25"/>
  <c r="BS459" i="25"/>
  <c r="BO459" i="25"/>
  <c r="BQ458" i="25"/>
  <c r="BQ459" i="25" l="1"/>
  <c r="BO460" i="25"/>
  <c r="BU459" i="25"/>
  <c r="BS460" i="25"/>
  <c r="BM460" i="25"/>
  <c r="BK461" i="25"/>
  <c r="BS461" i="25" l="1"/>
  <c r="BU460" i="25"/>
  <c r="BQ460" i="25"/>
  <c r="BO461" i="25"/>
  <c r="BM461" i="25"/>
  <c r="BK462" i="25"/>
  <c r="BK463" i="25" l="1"/>
  <c r="BM462" i="25"/>
  <c r="BQ461" i="25"/>
  <c r="BO462" i="25"/>
  <c r="BU461" i="25"/>
  <c r="BS462" i="25"/>
  <c r="BQ462" i="25" l="1"/>
  <c r="BO463" i="25"/>
  <c r="BU462" i="25"/>
  <c r="BS463" i="25"/>
  <c r="BZ19" i="25"/>
  <c r="BM463" i="25"/>
  <c r="BK464" i="25"/>
  <c r="BX19" i="25" l="1"/>
  <c r="BS464" i="25"/>
  <c r="BU463" i="25"/>
  <c r="BY19" i="25"/>
  <c r="BQ463" i="25"/>
  <c r="BO464" i="25"/>
  <c r="BM464" i="25"/>
  <c r="BK465" i="25"/>
  <c r="BQ464" i="25" l="1"/>
  <c r="BO465" i="25"/>
  <c r="BK466" i="25"/>
  <c r="BM465" i="25"/>
  <c r="BU464" i="25"/>
  <c r="BS465" i="25"/>
  <c r="BU465" i="25" l="1"/>
  <c r="BS466" i="25"/>
  <c r="BM466" i="25"/>
  <c r="BK467" i="25"/>
  <c r="BQ465" i="25"/>
  <c r="BO466" i="25"/>
  <c r="BQ466" i="25" l="1"/>
  <c r="BO467" i="25"/>
  <c r="BM467" i="25"/>
  <c r="BK468" i="25"/>
  <c r="BU466" i="25"/>
  <c r="BS467" i="25"/>
  <c r="BS468" i="25" l="1"/>
  <c r="BU467" i="25"/>
  <c r="BQ467" i="25"/>
  <c r="BO468" i="25"/>
  <c r="BM468" i="25"/>
  <c r="BK469" i="25"/>
  <c r="BK470" i="25" l="1"/>
  <c r="BM469" i="25"/>
  <c r="BO469" i="25"/>
  <c r="BQ468" i="25"/>
  <c r="BU468" i="25"/>
  <c r="BS469" i="25"/>
  <c r="BU469" i="25" l="1"/>
  <c r="BS470" i="25"/>
  <c r="BQ469" i="25"/>
  <c r="BO470" i="25"/>
  <c r="BM470" i="25"/>
  <c r="BK471" i="25"/>
  <c r="BM471" i="25" l="1"/>
  <c r="BK472" i="25"/>
  <c r="BQ470" i="25"/>
  <c r="BO471" i="25"/>
  <c r="BU470" i="25"/>
  <c r="BS471" i="25"/>
  <c r="BU471" i="25" l="1"/>
  <c r="BS472" i="25"/>
  <c r="BK473" i="25"/>
  <c r="BM472" i="25"/>
  <c r="BO472" i="25"/>
  <c r="BQ471" i="25"/>
  <c r="BM473" i="25" l="1"/>
  <c r="BK474" i="25"/>
  <c r="BU472" i="25"/>
  <c r="BS473" i="25"/>
  <c r="BQ472" i="25"/>
  <c r="BO473" i="25"/>
  <c r="BS474" i="25" l="1"/>
  <c r="BU473" i="25"/>
  <c r="BM474" i="25"/>
  <c r="BK475" i="25"/>
  <c r="BQ473" i="25"/>
  <c r="BO474" i="25"/>
  <c r="BK476" i="25" l="1"/>
  <c r="BM475" i="25"/>
  <c r="BQ474" i="25"/>
  <c r="BO475" i="25"/>
  <c r="BU474" i="25"/>
  <c r="BS475" i="25"/>
  <c r="BQ475" i="25" l="1"/>
  <c r="BO476" i="25"/>
  <c r="BS476" i="25"/>
  <c r="BU475" i="25"/>
  <c r="BM476" i="25"/>
  <c r="BK477" i="25"/>
  <c r="BU476" i="25" l="1"/>
  <c r="BS477" i="25"/>
  <c r="BK478" i="25"/>
  <c r="BM477" i="25"/>
  <c r="BO477" i="25"/>
  <c r="BQ476" i="25"/>
  <c r="BM478" i="25" l="1"/>
  <c r="BK479" i="25"/>
  <c r="BQ477" i="25"/>
  <c r="BO478" i="25"/>
  <c r="BS478" i="25"/>
  <c r="BU477" i="25"/>
  <c r="BU478" i="25" l="1"/>
  <c r="BS479" i="25"/>
  <c r="BO479" i="25"/>
  <c r="BQ478" i="25"/>
  <c r="BK480" i="25"/>
  <c r="BM479" i="25"/>
  <c r="BM480" i="25" l="1"/>
  <c r="BK481" i="25"/>
  <c r="BQ479" i="25"/>
  <c r="BO480" i="25"/>
  <c r="BS480" i="25"/>
  <c r="BU479" i="25"/>
  <c r="BO481" i="25" l="1"/>
  <c r="BQ480" i="25"/>
  <c r="BU480" i="25"/>
  <c r="BS481" i="25"/>
  <c r="BK482" i="25"/>
  <c r="BM481" i="25"/>
  <c r="BK483" i="25" l="1"/>
  <c r="BM482" i="25"/>
  <c r="BU481" i="25"/>
  <c r="BS482" i="25"/>
  <c r="BO482" i="25"/>
  <c r="BQ481" i="25"/>
  <c r="BQ482" i="25" l="1"/>
  <c r="BO483" i="25"/>
  <c r="BS483" i="25"/>
  <c r="BU482" i="25"/>
  <c r="BM483" i="25"/>
  <c r="BK484" i="25"/>
  <c r="BK485" i="25" l="1"/>
  <c r="BM484" i="25"/>
  <c r="BU483" i="25"/>
  <c r="BS484" i="25"/>
  <c r="BQ483" i="25"/>
  <c r="BO484" i="25"/>
  <c r="BO485" i="25" l="1"/>
  <c r="BQ484" i="25"/>
  <c r="BU484" i="25"/>
  <c r="BS485" i="25"/>
  <c r="BK486" i="25"/>
  <c r="BM485" i="25"/>
  <c r="BM486" i="25" l="1"/>
  <c r="BK487" i="25"/>
  <c r="BS486" i="25"/>
  <c r="BU485" i="25"/>
  <c r="BQ485" i="25"/>
  <c r="BO486" i="25"/>
  <c r="BO487" i="25" l="1"/>
  <c r="BQ486" i="25"/>
  <c r="BU486" i="25"/>
  <c r="BS487" i="25"/>
  <c r="BM487" i="25"/>
  <c r="BK488" i="25"/>
  <c r="BM488" i="25" l="1"/>
  <c r="BK489" i="25"/>
  <c r="BS488" i="25"/>
  <c r="BU487" i="25"/>
  <c r="BQ487" i="25"/>
  <c r="BO488" i="25"/>
  <c r="BS489" i="25" l="1"/>
  <c r="BU488" i="25"/>
  <c r="BK490" i="25"/>
  <c r="BM489" i="25"/>
  <c r="BO489" i="25"/>
  <c r="BQ488" i="25"/>
  <c r="BO490" i="25" l="1"/>
  <c r="BQ489" i="25"/>
  <c r="BM490" i="25"/>
  <c r="BK491" i="25"/>
  <c r="BS490" i="25"/>
  <c r="BU489" i="25"/>
  <c r="BS491" i="25" l="1"/>
  <c r="BU490" i="25"/>
  <c r="BK492" i="25"/>
  <c r="BM491" i="25"/>
  <c r="BO491" i="25"/>
  <c r="BQ490" i="25"/>
  <c r="BO492" i="25" l="1"/>
  <c r="BQ491" i="25"/>
  <c r="BK493" i="25"/>
  <c r="BM492" i="25"/>
  <c r="BU491" i="25"/>
  <c r="BS492" i="25"/>
  <c r="BS493" i="25" l="1"/>
  <c r="BU492" i="25"/>
  <c r="BM493" i="25"/>
  <c r="BK494" i="25"/>
  <c r="BQ492" i="25"/>
  <c r="BO493" i="25"/>
  <c r="BQ493" i="25" l="1"/>
  <c r="BO494" i="25"/>
  <c r="BK495" i="25"/>
  <c r="BM494" i="25"/>
  <c r="BS494" i="25"/>
  <c r="BU493" i="25"/>
  <c r="BU494" i="25" l="1"/>
  <c r="BS495" i="25"/>
  <c r="BK496" i="25"/>
  <c r="BM495" i="25"/>
  <c r="BO495" i="25"/>
  <c r="BQ494" i="25"/>
  <c r="BQ495" i="25" l="1"/>
  <c r="BO496" i="25"/>
  <c r="BM496" i="25"/>
  <c r="BK497" i="25"/>
  <c r="BU495" i="25"/>
  <c r="BS496" i="25"/>
  <c r="BM497" i="25" l="1"/>
  <c r="BK498" i="25"/>
  <c r="BU496" i="25"/>
  <c r="BS497" i="25"/>
  <c r="BO497" i="25"/>
  <c r="BQ496" i="25"/>
  <c r="BQ497" i="25" l="1"/>
  <c r="BO498" i="25"/>
  <c r="BS498" i="25"/>
  <c r="BU497" i="25"/>
  <c r="BM498" i="25"/>
  <c r="BK499" i="25"/>
  <c r="BK500" i="25" l="1"/>
  <c r="BM499" i="25"/>
  <c r="BS499" i="25"/>
  <c r="BU498" i="25"/>
  <c r="BO499" i="25"/>
  <c r="BQ498" i="25"/>
  <c r="BQ499" i="25" l="1"/>
  <c r="BO500" i="25"/>
  <c r="BS500" i="25"/>
  <c r="BU499" i="25"/>
  <c r="BM500" i="25"/>
  <c r="BK501" i="25"/>
  <c r="BK502" i="25" l="1"/>
  <c r="BM501" i="25"/>
  <c r="BU500" i="25"/>
  <c r="BS501" i="25"/>
  <c r="BO501" i="25"/>
  <c r="BQ500" i="25"/>
  <c r="BQ501" i="25" l="1"/>
  <c r="BO502" i="25"/>
  <c r="BU501" i="25"/>
  <c r="BS502" i="25"/>
  <c r="BK503" i="25"/>
  <c r="BM502" i="25"/>
  <c r="BM503" i="25" l="1"/>
  <c r="BK504" i="25"/>
  <c r="BQ502" i="25"/>
  <c r="BO503" i="25"/>
  <c r="BS503" i="25"/>
  <c r="BU502" i="25"/>
  <c r="BM504" i="25" l="1"/>
  <c r="BK505" i="25"/>
  <c r="BU503" i="25"/>
  <c r="BS504" i="25"/>
  <c r="BQ503" i="25"/>
  <c r="BO504" i="25"/>
  <c r="BU504" i="25" l="1"/>
  <c r="BS505" i="25"/>
  <c r="BO505" i="25"/>
  <c r="BQ504" i="25"/>
  <c r="BK506" i="25"/>
  <c r="BM505" i="25"/>
  <c r="BM506" i="25" l="1"/>
  <c r="BK507" i="25"/>
  <c r="BQ505" i="25"/>
  <c r="BO506" i="25"/>
  <c r="BS506" i="25"/>
  <c r="BU505" i="25"/>
  <c r="BU506" i="25" l="1"/>
  <c r="BS507" i="25"/>
  <c r="BO507" i="25"/>
  <c r="BQ506" i="25"/>
  <c r="BK508" i="25"/>
  <c r="BM507" i="25"/>
  <c r="BM508" i="25" l="1"/>
  <c r="BK509" i="25"/>
  <c r="BQ507" i="25"/>
  <c r="BO508" i="25"/>
  <c r="BS508" i="25"/>
  <c r="BU507" i="25"/>
  <c r="BS509" i="25" l="1"/>
  <c r="BU508" i="25"/>
  <c r="BO509" i="25"/>
  <c r="BQ508" i="25"/>
  <c r="BK510" i="25"/>
  <c r="BM509" i="25"/>
  <c r="BO510" i="25" l="1"/>
  <c r="BQ509" i="25"/>
  <c r="BM510" i="25"/>
  <c r="BK511" i="25"/>
  <c r="BS510" i="25"/>
  <c r="BU509" i="25"/>
  <c r="BU510" i="25" l="1"/>
  <c r="BS511" i="25"/>
  <c r="BK512" i="25"/>
  <c r="BM511" i="25"/>
  <c r="BO511" i="25"/>
  <c r="BQ510" i="25"/>
  <c r="BO512" i="25" l="1"/>
  <c r="BQ511" i="25"/>
  <c r="BK513" i="25"/>
  <c r="BM512" i="25"/>
  <c r="BU511" i="25"/>
  <c r="BS512" i="25"/>
  <c r="BS513" i="25" l="1"/>
  <c r="BU512" i="25"/>
  <c r="BM513" i="25"/>
  <c r="BK514" i="25"/>
  <c r="BQ512" i="25"/>
  <c r="BO513" i="25"/>
  <c r="BK515" i="25" l="1"/>
  <c r="BM514" i="25"/>
  <c r="BQ513" i="25"/>
  <c r="BO514" i="25"/>
  <c r="BU513" i="25"/>
  <c r="BS514" i="25"/>
  <c r="BU514" i="25" l="1"/>
  <c r="BS515" i="25"/>
  <c r="BO515" i="25"/>
  <c r="BQ514" i="25"/>
  <c r="BK516" i="25"/>
  <c r="BM515" i="25"/>
  <c r="BM516" i="25" l="1"/>
  <c r="BK517" i="25"/>
  <c r="BQ515" i="25"/>
  <c r="BO516" i="25"/>
  <c r="BS516" i="25"/>
  <c r="BU515" i="25"/>
  <c r="BU516" i="25" l="1"/>
  <c r="BS517" i="25"/>
  <c r="BO517" i="25"/>
  <c r="BQ516" i="25"/>
  <c r="BM517" i="25"/>
  <c r="BK518" i="25"/>
  <c r="BQ517" i="25" l="1"/>
  <c r="BO518" i="25"/>
  <c r="BS518" i="25"/>
  <c r="BU517" i="25"/>
  <c r="BM518" i="25"/>
  <c r="BK519" i="25"/>
  <c r="BK520" i="25" l="1"/>
  <c r="BM519" i="25"/>
  <c r="BS519" i="25"/>
  <c r="BU518" i="25"/>
  <c r="BO519" i="25"/>
  <c r="BQ518" i="25"/>
  <c r="BO520" i="25" l="1"/>
  <c r="BQ519" i="25"/>
  <c r="BS520" i="25"/>
  <c r="BU519" i="25"/>
  <c r="BM520" i="25"/>
  <c r="BK521" i="25"/>
  <c r="BK522" i="25" l="1"/>
  <c r="BM521" i="25"/>
  <c r="BS521" i="25"/>
  <c r="BU520" i="25"/>
  <c r="BO521" i="25"/>
  <c r="BQ520" i="25"/>
  <c r="BO522" i="25" l="1"/>
  <c r="BQ521" i="25"/>
  <c r="BU521" i="25"/>
  <c r="BS522" i="25"/>
  <c r="BK523" i="25"/>
  <c r="BM522" i="25"/>
  <c r="BM523" i="25" l="1"/>
  <c r="BK524" i="25"/>
  <c r="BS523" i="25"/>
  <c r="BU522" i="25"/>
  <c r="BQ522" i="25"/>
  <c r="BO523" i="25"/>
  <c r="BQ523" i="25" l="1"/>
  <c r="BO524" i="25"/>
  <c r="BU523" i="25"/>
  <c r="BS524" i="25"/>
  <c r="BK525" i="25"/>
  <c r="BM524" i="25"/>
  <c r="BO525" i="25" l="1"/>
  <c r="BQ524" i="25"/>
  <c r="BK526" i="25"/>
  <c r="BM525" i="25"/>
  <c r="BU524" i="25"/>
  <c r="BS525" i="25"/>
  <c r="BS526" i="25" l="1"/>
  <c r="BU525" i="25"/>
  <c r="BM526" i="25"/>
  <c r="BK527" i="25"/>
  <c r="BQ525" i="25"/>
  <c r="BO526" i="25"/>
  <c r="BO527" i="25" l="1"/>
  <c r="BQ526" i="25"/>
  <c r="BZ20" i="25"/>
  <c r="BM527" i="25"/>
  <c r="BK528" i="25"/>
  <c r="BU526" i="25"/>
  <c r="BS527" i="25"/>
  <c r="BX20" i="25" l="1"/>
  <c r="BS528" i="25"/>
  <c r="BU527" i="25"/>
  <c r="BM528" i="25"/>
  <c r="BK529" i="25"/>
  <c r="BY20" i="25"/>
  <c r="BQ527" i="25"/>
  <c r="BO528" i="25"/>
  <c r="BO529" i="25" l="1"/>
  <c r="BQ528" i="25"/>
  <c r="BK530" i="25"/>
  <c r="BM529" i="25"/>
  <c r="BU528" i="25"/>
  <c r="BS529" i="25"/>
  <c r="BM530" i="25" l="1"/>
  <c r="BK531" i="25"/>
  <c r="BS530" i="25"/>
  <c r="BU529" i="25"/>
  <c r="BO530" i="25"/>
  <c r="BQ529" i="25"/>
  <c r="BO531" i="25" l="1"/>
  <c r="BQ530" i="25"/>
  <c r="BU530" i="25"/>
  <c r="BS531" i="25"/>
  <c r="BK532" i="25"/>
  <c r="BM531" i="25"/>
  <c r="BK533" i="25" l="1"/>
  <c r="BM532" i="25"/>
  <c r="BU531" i="25"/>
  <c r="BS532" i="25"/>
  <c r="BQ531" i="25"/>
  <c r="BO532" i="25"/>
  <c r="BS533" i="25" l="1"/>
  <c r="BU532" i="25"/>
  <c r="BQ532" i="25"/>
  <c r="BO533" i="25"/>
  <c r="BM533" i="25"/>
  <c r="BK534" i="25"/>
  <c r="BO534" i="25" l="1"/>
  <c r="BQ533" i="25"/>
  <c r="BK535" i="25"/>
  <c r="BM534" i="25"/>
  <c r="BU533" i="25"/>
  <c r="BS534" i="25"/>
  <c r="BU534" i="25" l="1"/>
  <c r="BS535" i="25"/>
  <c r="BK536" i="25"/>
  <c r="BM535" i="25"/>
  <c r="BQ534" i="25"/>
  <c r="BO535" i="25"/>
  <c r="BQ535" i="25" l="1"/>
  <c r="BO536" i="25"/>
  <c r="BM536" i="25"/>
  <c r="BK537" i="25"/>
  <c r="BS536" i="25"/>
  <c r="BU535" i="25"/>
  <c r="BK538" i="25" l="1"/>
  <c r="BM537" i="25"/>
  <c r="BQ536" i="25"/>
  <c r="BO537" i="25"/>
  <c r="BU536" i="25"/>
  <c r="BS537" i="25"/>
  <c r="BQ537" i="25" l="1"/>
  <c r="BO538" i="25"/>
  <c r="BS538" i="25"/>
  <c r="BU537" i="25"/>
  <c r="BM538" i="25"/>
  <c r="BK539" i="25"/>
  <c r="BK540" i="25" l="1"/>
  <c r="BM539" i="25"/>
  <c r="BS539" i="25"/>
  <c r="BU538" i="25"/>
  <c r="BO539" i="25"/>
  <c r="BQ538" i="25"/>
  <c r="BO540" i="25" l="1"/>
  <c r="BQ539" i="25"/>
  <c r="BS540" i="25"/>
  <c r="BU539" i="25"/>
  <c r="BK541" i="25"/>
  <c r="BM540" i="25"/>
  <c r="BK542" i="25" l="1"/>
  <c r="BM541" i="25"/>
  <c r="BU540" i="25"/>
  <c r="BS541" i="25"/>
  <c r="BO541" i="25"/>
  <c r="BQ540" i="25"/>
  <c r="BO542" i="25" l="1"/>
  <c r="BQ541" i="25"/>
  <c r="BU541" i="25"/>
  <c r="BS542" i="25"/>
  <c r="BM542" i="25"/>
  <c r="BK543" i="25"/>
  <c r="BM543" i="25" l="1"/>
  <c r="BK544" i="25"/>
  <c r="BS543" i="25"/>
  <c r="BU542" i="25"/>
  <c r="BQ542" i="25"/>
  <c r="BO543" i="25"/>
  <c r="BU543" i="25" l="1"/>
  <c r="BS544" i="25"/>
  <c r="BK545" i="25"/>
  <c r="BM544" i="25"/>
  <c r="BQ543" i="25"/>
  <c r="BO544" i="25"/>
  <c r="BO545" i="25" l="1"/>
  <c r="BQ544" i="25"/>
  <c r="BK546" i="25"/>
  <c r="BM545" i="25"/>
  <c r="BU544" i="25"/>
  <c r="BS545" i="25"/>
  <c r="BM546" i="25" l="1"/>
  <c r="BK547" i="25"/>
  <c r="BS546" i="25"/>
  <c r="BU545" i="25"/>
  <c r="BQ545" i="25"/>
  <c r="BO546" i="25"/>
  <c r="BO547" i="25" l="1"/>
  <c r="BQ546" i="25"/>
  <c r="BU546" i="25"/>
  <c r="BS547" i="25"/>
  <c r="BM547" i="25"/>
  <c r="BK548" i="25"/>
  <c r="BS548" i="25" l="1"/>
  <c r="BU547" i="25"/>
  <c r="BM548" i="25"/>
  <c r="BK549" i="25"/>
  <c r="BQ547" i="25"/>
  <c r="BO548" i="25"/>
  <c r="BO549" i="25" l="1"/>
  <c r="BQ548" i="25"/>
  <c r="BK550" i="25"/>
  <c r="BM549" i="25"/>
  <c r="BS549" i="25"/>
  <c r="BU548" i="25"/>
  <c r="BM550" i="25" l="1"/>
  <c r="BK551" i="25"/>
  <c r="BS550" i="25"/>
  <c r="BU549" i="25"/>
  <c r="BO550" i="25"/>
  <c r="BQ549" i="25"/>
  <c r="BO551" i="25" l="1"/>
  <c r="BQ550" i="25"/>
  <c r="BU550" i="25"/>
  <c r="BS551" i="25"/>
  <c r="BK552" i="25"/>
  <c r="BM551" i="25"/>
  <c r="BK553" i="25" l="1"/>
  <c r="BM552" i="25"/>
  <c r="BU551" i="25"/>
  <c r="BS552" i="25"/>
  <c r="BO552" i="25"/>
  <c r="BQ551" i="25"/>
  <c r="BQ552" i="25" l="1"/>
  <c r="BO553" i="25"/>
  <c r="BS553" i="25"/>
  <c r="BU552" i="25"/>
  <c r="BM553" i="25"/>
  <c r="BK554" i="25"/>
  <c r="BU553" i="25" l="1"/>
  <c r="BS554" i="25"/>
  <c r="BQ553" i="25"/>
  <c r="BO554" i="25"/>
  <c r="BK555" i="25"/>
  <c r="BM554" i="25"/>
  <c r="BM555" i="25" l="1"/>
  <c r="BK556" i="25"/>
  <c r="BQ554" i="25"/>
  <c r="BO555" i="25"/>
  <c r="BU554" i="25"/>
  <c r="BS555" i="25"/>
  <c r="BQ555" i="25" l="1"/>
  <c r="BO556" i="25"/>
  <c r="BS556" i="25"/>
  <c r="BU555" i="25"/>
  <c r="BM556" i="25"/>
  <c r="BK557" i="25"/>
  <c r="BM557" i="25" l="1"/>
  <c r="BK558" i="25"/>
  <c r="BU556" i="25"/>
  <c r="BS557" i="25"/>
  <c r="BO557" i="25"/>
  <c r="BQ556" i="25"/>
  <c r="BQ557" i="25" l="1"/>
  <c r="BO558" i="25"/>
  <c r="BS558" i="25"/>
  <c r="BU557" i="25"/>
  <c r="BM558" i="25"/>
  <c r="BK559" i="25"/>
  <c r="BU558" i="25" l="1"/>
  <c r="BS559" i="25"/>
  <c r="BO559" i="25"/>
  <c r="BQ558" i="25"/>
  <c r="BK560" i="25"/>
  <c r="BM559" i="25"/>
  <c r="BQ559" i="25" l="1"/>
  <c r="BO560" i="25"/>
  <c r="BS560" i="25"/>
  <c r="BU559" i="25"/>
  <c r="BM560" i="25"/>
  <c r="BK561" i="25"/>
  <c r="BK562" i="25" l="1"/>
  <c r="BM561" i="25"/>
  <c r="BU560" i="25"/>
  <c r="BS561" i="25"/>
  <c r="BO561" i="25"/>
  <c r="BQ560" i="25"/>
  <c r="BO562" i="25" l="1"/>
  <c r="BQ561" i="25"/>
  <c r="BS562" i="25"/>
  <c r="BU561" i="25"/>
  <c r="BK563" i="25"/>
  <c r="BM562" i="25"/>
  <c r="BU562" i="25" l="1"/>
  <c r="BS563" i="25"/>
  <c r="BM563" i="25"/>
  <c r="BK564" i="25"/>
  <c r="BQ562" i="25"/>
  <c r="BO563" i="25"/>
  <c r="BQ563" i="25" l="1"/>
  <c r="BO564" i="25"/>
  <c r="BS564" i="25"/>
  <c r="BU563" i="25"/>
  <c r="BM564" i="25"/>
  <c r="BK565" i="25"/>
  <c r="BM565" i="25" l="1"/>
  <c r="BK566" i="25"/>
  <c r="BS565" i="25"/>
  <c r="BU564" i="25"/>
  <c r="BO565" i="25"/>
  <c r="BQ564" i="25"/>
  <c r="BS566" i="25" l="1"/>
  <c r="BU565" i="25"/>
  <c r="BK567" i="25"/>
  <c r="BM566" i="25"/>
  <c r="BO566" i="25"/>
  <c r="BQ565" i="25"/>
  <c r="BK568" i="25" l="1"/>
  <c r="BM567" i="25"/>
  <c r="BO567" i="25"/>
  <c r="BQ566" i="25"/>
  <c r="BU566" i="25"/>
  <c r="BS567" i="25"/>
  <c r="BS568" i="25" l="1"/>
  <c r="BU567" i="25"/>
  <c r="BO568" i="25"/>
  <c r="BQ567" i="25"/>
  <c r="BM568" i="25"/>
  <c r="BK569" i="25"/>
  <c r="BK570" i="25" l="1"/>
  <c r="BM569" i="25"/>
  <c r="BQ568" i="25"/>
  <c r="BO569" i="25"/>
  <c r="BU568" i="25"/>
  <c r="BS569" i="25"/>
  <c r="BU569" i="25" l="1"/>
  <c r="BS570" i="25"/>
  <c r="BO570" i="25"/>
  <c r="BQ569" i="25"/>
  <c r="BK571" i="25"/>
  <c r="BM570" i="25"/>
  <c r="BM571" i="25" l="1"/>
  <c r="BK572" i="25"/>
  <c r="BQ570" i="25"/>
  <c r="BO571" i="25"/>
  <c r="BS571" i="25"/>
  <c r="BU570" i="25"/>
  <c r="BU571" i="25" l="1"/>
  <c r="BS572" i="25"/>
  <c r="BQ571" i="25"/>
  <c r="BO572" i="25"/>
  <c r="BK573" i="25"/>
  <c r="BM572" i="25"/>
  <c r="BM573" i="25" l="1"/>
  <c r="BK574" i="25"/>
  <c r="BQ572" i="25"/>
  <c r="BO573" i="25"/>
  <c r="BU572" i="25"/>
  <c r="BS573" i="25"/>
  <c r="BS574" i="25" l="1"/>
  <c r="BU573" i="25"/>
  <c r="BQ573" i="25"/>
  <c r="BO574" i="25"/>
  <c r="BM574" i="25"/>
  <c r="BK575" i="25"/>
  <c r="BQ574" i="25" l="1"/>
  <c r="BO575" i="25"/>
  <c r="BM575" i="25"/>
  <c r="BK576" i="25"/>
  <c r="BS575" i="25"/>
  <c r="BU574" i="25"/>
  <c r="BS576" i="25" l="1"/>
  <c r="BU575" i="25"/>
  <c r="BO576" i="25"/>
  <c r="BQ575" i="25"/>
  <c r="BK577" i="25"/>
  <c r="BM576" i="25"/>
  <c r="BO577" i="25" l="1"/>
  <c r="BQ576" i="25"/>
  <c r="BK578" i="25"/>
  <c r="BM577" i="25"/>
  <c r="BS577" i="25"/>
  <c r="BU576" i="25"/>
  <c r="BM578" i="25" l="1"/>
  <c r="BK579" i="25"/>
  <c r="BS578" i="25"/>
  <c r="BU577" i="25"/>
  <c r="BO578" i="25"/>
  <c r="BQ577" i="25"/>
  <c r="BU578" i="25" l="1"/>
  <c r="BS579" i="25"/>
  <c r="BK580" i="25"/>
  <c r="BM579" i="25"/>
  <c r="BQ578" i="25"/>
  <c r="BO579" i="25"/>
  <c r="BO580" i="25" l="1"/>
  <c r="BQ579" i="25"/>
  <c r="BK581" i="25"/>
  <c r="BM580" i="25"/>
  <c r="BU579" i="25"/>
  <c r="BS580" i="25"/>
  <c r="BM581" i="25" l="1"/>
  <c r="BK582" i="25"/>
  <c r="BS581" i="25"/>
  <c r="BU580" i="25"/>
  <c r="BQ580" i="25"/>
  <c r="BO581" i="25"/>
  <c r="BQ581" i="25" l="1"/>
  <c r="BO582" i="25"/>
  <c r="BU581" i="25"/>
  <c r="BS582" i="25"/>
  <c r="BK583" i="25"/>
  <c r="BM582" i="25"/>
  <c r="BM583" i="25" l="1"/>
  <c r="BK584" i="25"/>
  <c r="BU582" i="25"/>
  <c r="BS583" i="25"/>
  <c r="BQ582" i="25"/>
  <c r="BO583" i="25"/>
  <c r="BM584" i="25" l="1"/>
  <c r="BK585" i="25"/>
  <c r="BQ583" i="25"/>
  <c r="BO584" i="25"/>
  <c r="BU583" i="25"/>
  <c r="BS584" i="25"/>
  <c r="BS585" i="25" l="1"/>
  <c r="BU584" i="25"/>
  <c r="BM585" i="25"/>
  <c r="BK586" i="25"/>
  <c r="BQ584" i="25"/>
  <c r="BO585" i="25"/>
  <c r="BK587" i="25" l="1"/>
  <c r="BM586" i="25"/>
  <c r="BO586" i="25"/>
  <c r="BQ585" i="25"/>
  <c r="BS586" i="25"/>
  <c r="BU585" i="25"/>
  <c r="BS587" i="25" l="1"/>
  <c r="BU586" i="25"/>
  <c r="BO587" i="25"/>
  <c r="BQ586" i="25"/>
  <c r="BK588" i="25"/>
  <c r="BM587" i="25"/>
  <c r="BM588" i="25" l="1"/>
  <c r="BK589" i="25"/>
  <c r="BO588" i="25"/>
  <c r="BQ587" i="25"/>
  <c r="BS588" i="25"/>
  <c r="BU587" i="25"/>
  <c r="BU588" i="25" l="1"/>
  <c r="BS589" i="25"/>
  <c r="BQ588" i="25"/>
  <c r="BO589" i="25"/>
  <c r="BK590" i="25"/>
  <c r="BM589" i="25"/>
  <c r="BZ21" i="25" l="1"/>
  <c r="BK591" i="25"/>
  <c r="BM590" i="25"/>
  <c r="BQ589" i="25"/>
  <c r="BO590" i="25"/>
  <c r="BU589" i="25"/>
  <c r="BS590" i="25"/>
  <c r="BY21" i="25" l="1"/>
  <c r="BQ590" i="25"/>
  <c r="BO591" i="25"/>
  <c r="BX21" i="25"/>
  <c r="BS591" i="25"/>
  <c r="BU590" i="25"/>
  <c r="BM591" i="25"/>
  <c r="BK592" i="25"/>
  <c r="BU591" i="25" l="1"/>
  <c r="BS592" i="25"/>
  <c r="BQ591" i="25"/>
  <c r="BO592" i="25"/>
  <c r="BK593" i="25"/>
  <c r="BM592" i="25"/>
  <c r="BM593" i="25" l="1"/>
  <c r="BK594" i="25"/>
  <c r="BQ592" i="25"/>
  <c r="BO593" i="25"/>
  <c r="BU592" i="25"/>
  <c r="BS593" i="25"/>
  <c r="BS594" i="25" l="1"/>
  <c r="BU593" i="25"/>
  <c r="BM594" i="25"/>
  <c r="BK595" i="25"/>
  <c r="BQ593" i="25"/>
  <c r="BO594" i="25"/>
  <c r="BQ594" i="25" l="1"/>
  <c r="BO595" i="25"/>
  <c r="BM595" i="25"/>
  <c r="BK596" i="25"/>
  <c r="BS595" i="25"/>
  <c r="BU594" i="25"/>
  <c r="BS596" i="25" l="1"/>
  <c r="BU595" i="25"/>
  <c r="BK597" i="25"/>
  <c r="BM596" i="25"/>
  <c r="BO596" i="25"/>
  <c r="BQ595" i="25"/>
  <c r="BO597" i="25" l="1"/>
  <c r="BQ596" i="25"/>
  <c r="BK598" i="25"/>
  <c r="BM597" i="25"/>
  <c r="BS597" i="25"/>
  <c r="BU596" i="25"/>
  <c r="BS598" i="25" l="1"/>
  <c r="BU597" i="25"/>
  <c r="BM598" i="25"/>
  <c r="BK599" i="25"/>
  <c r="BO598" i="25"/>
  <c r="BQ597" i="25"/>
  <c r="BQ598" i="25" l="1"/>
  <c r="BO599" i="25"/>
  <c r="BK600" i="25"/>
  <c r="BM599" i="25"/>
  <c r="BU598" i="25"/>
  <c r="BS599" i="25"/>
  <c r="BK601" i="25" l="1"/>
  <c r="BM600" i="25"/>
  <c r="BO600" i="25"/>
  <c r="BQ599" i="25"/>
  <c r="BU599" i="25"/>
  <c r="BS600" i="25"/>
  <c r="BQ600" i="25" l="1"/>
  <c r="BO601" i="25"/>
  <c r="BS601" i="25"/>
  <c r="BU600" i="25"/>
  <c r="BM601" i="25"/>
  <c r="BK602" i="25"/>
  <c r="BU601" i="25" l="1"/>
  <c r="BS602" i="25"/>
  <c r="BQ601" i="25"/>
  <c r="BO602" i="25"/>
  <c r="BK603" i="25"/>
  <c r="BM602" i="25"/>
  <c r="BM603" i="25" l="1"/>
  <c r="BK604" i="25"/>
  <c r="BQ602" i="25"/>
  <c r="BO603" i="25"/>
  <c r="BU602" i="25"/>
  <c r="BS603" i="25"/>
  <c r="BQ603" i="25" l="1"/>
  <c r="BO604" i="25"/>
  <c r="BM604" i="25"/>
  <c r="BK605" i="25"/>
  <c r="BS604" i="25"/>
  <c r="BU603" i="25"/>
  <c r="BQ604" i="25" l="1"/>
  <c r="BO605" i="25"/>
  <c r="BS605" i="25"/>
  <c r="BU604" i="25"/>
  <c r="BM605" i="25"/>
  <c r="BK606" i="25"/>
  <c r="BK607" i="25" l="1"/>
  <c r="BM606" i="25"/>
  <c r="BS606" i="25"/>
  <c r="BU605" i="25"/>
  <c r="BO606" i="25"/>
  <c r="BQ605" i="25"/>
  <c r="BO607" i="25" l="1"/>
  <c r="BQ606" i="25"/>
  <c r="BS607" i="25"/>
  <c r="BU606" i="25"/>
  <c r="BK608" i="25"/>
  <c r="BM607" i="25"/>
  <c r="BM608" i="25" l="1"/>
  <c r="BK609" i="25"/>
  <c r="BS608" i="25"/>
  <c r="BU607" i="25"/>
  <c r="BO608" i="25"/>
  <c r="BQ607" i="25"/>
  <c r="BU608" i="25" l="1"/>
  <c r="BS609" i="25"/>
  <c r="BQ608" i="25"/>
  <c r="BO609" i="25"/>
  <c r="BK610" i="25"/>
  <c r="BM609" i="25"/>
  <c r="BK611" i="25" l="1"/>
  <c r="BM610" i="25"/>
  <c r="BO610" i="25"/>
  <c r="BQ609" i="25"/>
  <c r="BU609" i="25"/>
  <c r="BS610" i="25"/>
  <c r="BQ610" i="25" l="1"/>
  <c r="BO611" i="25"/>
  <c r="BS611" i="25"/>
  <c r="BU610" i="25"/>
  <c r="BM611" i="25"/>
  <c r="BK612" i="25"/>
  <c r="BU611" i="25" l="1"/>
  <c r="BS612" i="25"/>
  <c r="BQ611" i="25"/>
  <c r="BO612" i="25"/>
  <c r="BK613" i="25"/>
  <c r="BM612" i="25"/>
  <c r="BM613" i="25" l="1"/>
  <c r="BK614" i="25"/>
  <c r="BQ612" i="25"/>
  <c r="BO613" i="25"/>
  <c r="BU612" i="25"/>
  <c r="BS613" i="25"/>
  <c r="BS614" i="25" l="1"/>
  <c r="BU613" i="25"/>
  <c r="BQ613" i="25"/>
  <c r="BO614" i="25"/>
  <c r="BM614" i="25"/>
  <c r="BK615" i="25"/>
  <c r="BM615" i="25" l="1"/>
  <c r="BK616" i="25"/>
  <c r="BQ614" i="25"/>
  <c r="BO615" i="25"/>
  <c r="BS615" i="25"/>
  <c r="BU614" i="25"/>
  <c r="BS616" i="25" l="1"/>
  <c r="BU615" i="25"/>
  <c r="BO616" i="25"/>
  <c r="BQ615" i="25"/>
  <c r="BK617" i="25"/>
  <c r="BM616" i="25"/>
  <c r="BK618" i="25" l="1"/>
  <c r="BM617" i="25"/>
  <c r="BO617" i="25"/>
  <c r="BQ616" i="25"/>
  <c r="BU616" i="25"/>
  <c r="BS617" i="25"/>
  <c r="BO618" i="25" l="1"/>
  <c r="BQ617" i="25"/>
  <c r="BS618" i="25"/>
  <c r="BU617" i="25"/>
  <c r="BM618" i="25"/>
  <c r="BK619" i="25"/>
  <c r="BU618" i="25" l="1"/>
  <c r="BS619" i="25"/>
  <c r="BK620" i="25"/>
  <c r="BM619" i="25"/>
  <c r="BO619" i="25"/>
  <c r="BQ618" i="25"/>
  <c r="BK621" i="25" l="1"/>
  <c r="BM620" i="25"/>
  <c r="BU619" i="25"/>
  <c r="BS620" i="25"/>
  <c r="BQ619" i="25"/>
  <c r="BO620" i="25"/>
  <c r="BQ620" i="25" l="1"/>
  <c r="BO621" i="25"/>
  <c r="BS621" i="25"/>
  <c r="BU620" i="25"/>
  <c r="BM621" i="25"/>
  <c r="BK622" i="25"/>
  <c r="BU621" i="25" l="1"/>
  <c r="BS622" i="25"/>
  <c r="BQ621" i="25"/>
  <c r="BO622" i="25"/>
  <c r="BK623" i="25"/>
  <c r="BM622" i="25"/>
  <c r="BM623" i="25" l="1"/>
  <c r="BK624" i="25"/>
  <c r="BQ622" i="25"/>
  <c r="BO623" i="25"/>
  <c r="BU622" i="25"/>
  <c r="BS623" i="25"/>
  <c r="BS624" i="25" l="1"/>
  <c r="BU623" i="25"/>
  <c r="BQ623" i="25"/>
  <c r="BO624" i="25"/>
  <c r="BM624" i="25"/>
  <c r="BK625" i="25"/>
  <c r="BM625" i="25" l="1"/>
  <c r="BK626" i="25"/>
  <c r="BQ624" i="25"/>
  <c r="BO625" i="25"/>
  <c r="BS625" i="25"/>
  <c r="BU624" i="25"/>
  <c r="BS626" i="25" l="1"/>
  <c r="BU625" i="25"/>
  <c r="BO626" i="25"/>
  <c r="BQ625" i="25"/>
  <c r="BK627" i="25"/>
  <c r="BM626" i="25"/>
  <c r="BK628" i="25" l="1"/>
  <c r="BM627" i="25"/>
  <c r="BO627" i="25"/>
  <c r="BQ626" i="25"/>
  <c r="BS627" i="25"/>
  <c r="BU626" i="25"/>
  <c r="BS628" i="25" l="1"/>
  <c r="BU627" i="25"/>
  <c r="BO628" i="25"/>
  <c r="BQ627" i="25"/>
  <c r="BK629" i="25"/>
  <c r="BM628" i="25"/>
  <c r="BM629" i="25" l="1"/>
  <c r="BK630" i="25"/>
  <c r="BQ628" i="25"/>
  <c r="BO629" i="25"/>
  <c r="BU628" i="25"/>
  <c r="BS629" i="25"/>
  <c r="BO630" i="25" l="1"/>
  <c r="BQ629" i="25"/>
  <c r="BM630" i="25"/>
  <c r="BK631" i="25"/>
  <c r="BU629" i="25"/>
  <c r="BS630" i="25"/>
  <c r="BS631" i="25" l="1"/>
  <c r="BU630" i="25"/>
  <c r="BM631" i="25"/>
  <c r="BK632" i="25"/>
  <c r="BQ630" i="25"/>
  <c r="BO631" i="25"/>
  <c r="BQ631" i="25" l="1"/>
  <c r="BO632" i="25"/>
  <c r="BK633" i="25"/>
  <c r="BM632" i="25"/>
  <c r="BU631" i="25"/>
  <c r="BS632" i="25"/>
  <c r="BU632" i="25" l="1"/>
  <c r="BS633" i="25"/>
  <c r="BM633" i="25"/>
  <c r="BK634" i="25"/>
  <c r="BQ632" i="25"/>
  <c r="BO633" i="25"/>
  <c r="BM634" i="25" l="1"/>
  <c r="BK635" i="25"/>
  <c r="BS634" i="25"/>
  <c r="BU633" i="25"/>
  <c r="BQ633" i="25"/>
  <c r="BO634" i="25"/>
  <c r="BS635" i="25" l="1"/>
  <c r="BU634" i="25"/>
  <c r="BM635" i="25"/>
  <c r="BK636" i="25"/>
  <c r="BQ634" i="25"/>
  <c r="BO635" i="25"/>
  <c r="BO636" i="25" l="1"/>
  <c r="BQ635" i="25"/>
  <c r="BK637" i="25"/>
  <c r="BM636" i="25"/>
  <c r="BS636" i="25"/>
  <c r="BU635" i="25"/>
  <c r="BS637" i="25" l="1"/>
  <c r="BU636" i="25"/>
  <c r="BK638" i="25"/>
  <c r="BM637" i="25"/>
  <c r="BO637" i="25"/>
  <c r="BQ636" i="25"/>
  <c r="BO638" i="25" l="1"/>
  <c r="BQ637" i="25"/>
  <c r="BM638" i="25"/>
  <c r="BK639" i="25"/>
  <c r="BS638" i="25"/>
  <c r="BU637" i="25"/>
  <c r="BU638" i="25" l="1"/>
  <c r="BS639" i="25"/>
  <c r="BK640" i="25"/>
  <c r="BM639" i="25"/>
  <c r="BQ638" i="25"/>
  <c r="BO639" i="25"/>
  <c r="BO640" i="25" l="1"/>
  <c r="BQ639" i="25"/>
  <c r="BK641" i="25"/>
  <c r="BM640" i="25"/>
  <c r="BU639" i="25"/>
  <c r="BS640" i="25"/>
  <c r="BM641" i="25" l="1"/>
  <c r="BK642" i="25"/>
  <c r="BS641" i="25"/>
  <c r="BU640" i="25"/>
  <c r="BQ640" i="25"/>
  <c r="BO641" i="25"/>
  <c r="BU641" i="25" l="1"/>
  <c r="BS642" i="25"/>
  <c r="BK643" i="25"/>
  <c r="BM642" i="25"/>
  <c r="BQ641" i="25"/>
  <c r="BO642" i="25"/>
  <c r="BQ642" i="25" l="1"/>
  <c r="BO643" i="25"/>
  <c r="BM643" i="25"/>
  <c r="BK644" i="25"/>
  <c r="BU642" i="25"/>
  <c r="BS643" i="25"/>
  <c r="BS644" i="25" l="1"/>
  <c r="BU643" i="25"/>
  <c r="BM644" i="25"/>
  <c r="BK645" i="25"/>
  <c r="BQ643" i="25"/>
  <c r="BO644" i="25"/>
  <c r="BM645" i="25" l="1"/>
  <c r="BK646" i="25"/>
  <c r="BQ644" i="25"/>
  <c r="BO645" i="25"/>
  <c r="BS645" i="25"/>
  <c r="BU644" i="25"/>
  <c r="BU645" i="25" l="1"/>
  <c r="BS646" i="25"/>
  <c r="BO646" i="25"/>
  <c r="BQ645" i="25"/>
  <c r="BK647" i="25"/>
  <c r="BM646" i="25"/>
  <c r="BM647" i="25" l="1"/>
  <c r="BK648" i="25"/>
  <c r="BO647" i="25"/>
  <c r="BQ646" i="25"/>
  <c r="BS647" i="25"/>
  <c r="BU646" i="25"/>
  <c r="BU647" i="25" l="1"/>
  <c r="BS648" i="25"/>
  <c r="BO648" i="25"/>
  <c r="BQ647" i="25"/>
  <c r="BM648" i="25"/>
  <c r="BK649" i="25"/>
  <c r="BM649" i="25" l="1"/>
  <c r="BK650" i="25"/>
  <c r="BQ648" i="25"/>
  <c r="BO649" i="25"/>
  <c r="BU648" i="25"/>
  <c r="BS649" i="25"/>
  <c r="BQ649" i="25" l="1"/>
  <c r="BO650" i="25"/>
  <c r="BM650" i="25"/>
  <c r="BK651" i="25"/>
  <c r="BU649" i="25"/>
  <c r="BS650" i="25"/>
  <c r="BS651" i="25" l="1"/>
  <c r="BU650" i="25"/>
  <c r="BM651" i="25"/>
  <c r="BK652" i="25"/>
  <c r="BQ650" i="25"/>
  <c r="BO651" i="25"/>
  <c r="BZ22" i="25" l="1"/>
  <c r="BK653" i="25"/>
  <c r="BM652" i="25"/>
  <c r="BO652" i="25"/>
  <c r="BQ651" i="25"/>
  <c r="BU651" i="25"/>
  <c r="BS652" i="25"/>
  <c r="BX22" i="25" l="1"/>
  <c r="BU652" i="25"/>
  <c r="BS653" i="25"/>
  <c r="BY22" i="25"/>
  <c r="BQ652" i="25"/>
  <c r="BO653" i="25"/>
  <c r="BM653" i="25"/>
  <c r="BK654" i="25"/>
  <c r="BQ653" i="25" l="1"/>
  <c r="BO654" i="25"/>
  <c r="BU653" i="25"/>
  <c r="BS654" i="25"/>
  <c r="BM654" i="25"/>
  <c r="BK655" i="25"/>
  <c r="BU654" i="25" l="1"/>
  <c r="BS655" i="25"/>
  <c r="BQ654" i="25"/>
  <c r="BO655" i="25"/>
  <c r="BM655" i="25"/>
  <c r="BK656" i="25"/>
  <c r="BM656" i="25" l="1"/>
  <c r="BK657" i="25"/>
  <c r="BQ655" i="25"/>
  <c r="BO656" i="25"/>
  <c r="BU655" i="25"/>
  <c r="BS656" i="25"/>
  <c r="BU656" i="25" l="1"/>
  <c r="BS657" i="25"/>
  <c r="BQ656" i="25"/>
  <c r="BO657" i="25"/>
  <c r="BM657" i="25"/>
  <c r="BK658" i="25"/>
  <c r="BQ657" i="25" l="1"/>
  <c r="BO658" i="25"/>
  <c r="BU657" i="25"/>
  <c r="BS658" i="25"/>
  <c r="BM658" i="25"/>
  <c r="BK659" i="25"/>
  <c r="BU658" i="25" l="1"/>
  <c r="BS659" i="25"/>
  <c r="BM659" i="25"/>
  <c r="BK660" i="25"/>
  <c r="BQ658" i="25"/>
  <c r="BO659" i="25"/>
  <c r="BM660" i="25" l="1"/>
  <c r="BK661" i="25"/>
  <c r="BU659" i="25"/>
  <c r="BS660" i="25"/>
  <c r="BQ659" i="25"/>
  <c r="BO660" i="25"/>
  <c r="BQ660" i="25" l="1"/>
  <c r="BO661" i="25"/>
  <c r="BS661" i="25"/>
  <c r="BU660" i="25"/>
  <c r="BM661" i="25"/>
  <c r="BK662" i="25"/>
  <c r="BU661" i="25" l="1"/>
  <c r="BS662" i="25"/>
  <c r="BO662" i="25"/>
  <c r="BQ661" i="25"/>
  <c r="BK663" i="25"/>
  <c r="BM662" i="25"/>
  <c r="BM663" i="25" l="1"/>
  <c r="BK664" i="25"/>
  <c r="BQ662" i="25"/>
  <c r="BO663" i="25"/>
  <c r="BS663" i="25"/>
  <c r="BU662" i="25"/>
  <c r="BS664" i="25" l="1"/>
  <c r="BU663" i="25"/>
  <c r="BO664" i="25"/>
  <c r="BQ663" i="25"/>
  <c r="BK665" i="25"/>
  <c r="BM664" i="25"/>
  <c r="BK666" i="25" l="1"/>
  <c r="BM665" i="25"/>
  <c r="BQ664" i="25"/>
  <c r="BO665" i="25"/>
  <c r="BU664" i="25"/>
  <c r="BS665" i="25"/>
  <c r="BQ665" i="25" l="1"/>
  <c r="BO666" i="25"/>
  <c r="BU665" i="25"/>
  <c r="BS666" i="25"/>
  <c r="BM666" i="25"/>
  <c r="BK667" i="25"/>
  <c r="BM667" i="25" l="1"/>
  <c r="BK668" i="25"/>
  <c r="BU666" i="25"/>
  <c r="BS667" i="25"/>
  <c r="BQ666" i="25"/>
  <c r="BO667" i="25"/>
  <c r="BU667" i="25" l="1"/>
  <c r="BS668" i="25"/>
  <c r="BM668" i="25"/>
  <c r="BK669" i="25"/>
  <c r="BQ667" i="25"/>
  <c r="BO668" i="25"/>
  <c r="BM669" i="25" l="1"/>
  <c r="BK670" i="25"/>
  <c r="BU668" i="25"/>
  <c r="BS669" i="25"/>
  <c r="BQ668" i="25"/>
  <c r="BO669" i="25"/>
  <c r="BQ669" i="25" l="1"/>
  <c r="BO670" i="25"/>
  <c r="BU669" i="25"/>
  <c r="BS670" i="25"/>
  <c r="BM670" i="25"/>
  <c r="BK671" i="25"/>
  <c r="BS671" i="25" l="1"/>
  <c r="BU670" i="25"/>
  <c r="BK672" i="25"/>
  <c r="BM671" i="25"/>
  <c r="BO671" i="25"/>
  <c r="BQ670" i="25"/>
  <c r="BO672" i="25" l="1"/>
  <c r="BQ671" i="25"/>
  <c r="BK673" i="25"/>
  <c r="BM672" i="25"/>
  <c r="BS672" i="25"/>
  <c r="BU671" i="25"/>
  <c r="BM673" i="25" l="1"/>
  <c r="BK674" i="25"/>
  <c r="BS673" i="25"/>
  <c r="BU672" i="25"/>
  <c r="BO673" i="25"/>
  <c r="BQ672" i="25"/>
  <c r="BQ673" i="25" l="1"/>
  <c r="BO674" i="25"/>
  <c r="BU673" i="25"/>
  <c r="BS674" i="25"/>
  <c r="BK675" i="25"/>
  <c r="BM674" i="25"/>
  <c r="BK676" i="25" l="1"/>
  <c r="BM675" i="25"/>
  <c r="BU674" i="25"/>
  <c r="BS675" i="25"/>
  <c r="BO675" i="25"/>
  <c r="BQ674" i="25"/>
  <c r="BQ675" i="25" l="1"/>
  <c r="BO676" i="25"/>
  <c r="BS676" i="25"/>
  <c r="BU675" i="25"/>
  <c r="BM676" i="25"/>
  <c r="BK677" i="25"/>
  <c r="BK678" i="25" l="1"/>
  <c r="BM677" i="25"/>
  <c r="BU676" i="25"/>
  <c r="BS677" i="25"/>
  <c r="BQ676" i="25"/>
  <c r="BO677" i="25"/>
  <c r="BQ677" i="25" l="1"/>
  <c r="BO678" i="25"/>
  <c r="BU677" i="25"/>
  <c r="BS678" i="25"/>
  <c r="BM678" i="25"/>
  <c r="BK679" i="25"/>
  <c r="BS679" i="25" l="1"/>
  <c r="BU678" i="25"/>
  <c r="BQ678" i="25"/>
  <c r="BO679" i="25"/>
  <c r="BM679" i="25"/>
  <c r="BK680" i="25"/>
  <c r="BQ679" i="25" l="1"/>
  <c r="BO680" i="25"/>
  <c r="BM680" i="25"/>
  <c r="BK681" i="25"/>
  <c r="BS680" i="25"/>
  <c r="BU679" i="25"/>
  <c r="BS681" i="25" l="1"/>
  <c r="BU680" i="25"/>
  <c r="BK682" i="25"/>
  <c r="BM681" i="25"/>
  <c r="BO681" i="25"/>
  <c r="BQ680" i="25"/>
  <c r="BO682" i="25" l="1"/>
  <c r="BQ681" i="25"/>
  <c r="BK683" i="25"/>
  <c r="BM682" i="25"/>
  <c r="BU681" i="25"/>
  <c r="BS682" i="25"/>
  <c r="BM683" i="25" l="1"/>
  <c r="BK684" i="25"/>
  <c r="BS683" i="25"/>
  <c r="BU682" i="25"/>
  <c r="BO683" i="25"/>
  <c r="BQ682" i="25"/>
  <c r="BQ683" i="25" l="1"/>
  <c r="BO684" i="25"/>
  <c r="BU683" i="25"/>
  <c r="BS684" i="25"/>
  <c r="BK685" i="25"/>
  <c r="BM684" i="25"/>
  <c r="BQ684" i="25" l="1"/>
  <c r="BO685" i="25"/>
  <c r="BK686" i="25"/>
  <c r="BM685" i="25"/>
  <c r="BU684" i="25"/>
  <c r="BS685" i="25"/>
  <c r="BM686" i="25" l="1"/>
  <c r="BK687" i="25"/>
  <c r="BQ685" i="25"/>
  <c r="BO686" i="25"/>
  <c r="BS686" i="25"/>
  <c r="BU685" i="25"/>
  <c r="BK688" i="25" l="1"/>
  <c r="BM687" i="25"/>
  <c r="BU686" i="25"/>
  <c r="BS687" i="25"/>
  <c r="BQ686" i="25"/>
  <c r="BO687" i="25"/>
  <c r="BU687" i="25" l="1"/>
  <c r="BS688" i="25"/>
  <c r="BQ687" i="25"/>
  <c r="BO688" i="25"/>
  <c r="BM688" i="25"/>
  <c r="BK689" i="25"/>
  <c r="BQ688" i="25" l="1"/>
  <c r="BO689" i="25"/>
  <c r="BS689" i="25"/>
  <c r="BU688" i="25"/>
  <c r="BM689" i="25"/>
  <c r="BK690" i="25"/>
  <c r="BM690" i="25" l="1"/>
  <c r="BK691" i="25"/>
  <c r="BS690" i="25"/>
  <c r="BU689" i="25"/>
  <c r="BQ689" i="25"/>
  <c r="BO690" i="25"/>
  <c r="BO691" i="25" l="1"/>
  <c r="BQ690" i="25"/>
  <c r="BS691" i="25"/>
  <c r="BU690" i="25"/>
  <c r="BK692" i="25"/>
  <c r="BM691" i="25"/>
  <c r="BK693" i="25" l="1"/>
  <c r="BM692" i="25"/>
  <c r="BS692" i="25"/>
  <c r="BU691" i="25"/>
  <c r="BO692" i="25"/>
  <c r="BQ691" i="25"/>
  <c r="BO693" i="25" l="1"/>
  <c r="BQ692" i="25"/>
  <c r="BS693" i="25"/>
  <c r="BU692" i="25"/>
  <c r="BM693" i="25"/>
  <c r="BK694" i="25"/>
  <c r="BM694" i="25" l="1"/>
  <c r="BK695" i="25"/>
  <c r="BU693" i="25"/>
  <c r="BS694" i="25"/>
  <c r="BQ693" i="25"/>
  <c r="BO694" i="25"/>
  <c r="BU694" i="25" l="1"/>
  <c r="BS695" i="25"/>
  <c r="BM695" i="25"/>
  <c r="BK696" i="25"/>
  <c r="BO695" i="25"/>
  <c r="BQ694" i="25"/>
  <c r="BQ695" i="25" l="1"/>
  <c r="BO696" i="25"/>
  <c r="BS696" i="25"/>
  <c r="BU695" i="25"/>
  <c r="BM696" i="25"/>
  <c r="BK697" i="25"/>
  <c r="BK698" i="25" l="1"/>
  <c r="BM697" i="25"/>
  <c r="BQ696" i="25"/>
  <c r="BO697" i="25"/>
  <c r="BU696" i="25"/>
  <c r="BS697" i="25"/>
  <c r="BQ697" i="25" l="1"/>
  <c r="BO698" i="25"/>
  <c r="BU697" i="25"/>
  <c r="BS698" i="25"/>
  <c r="BM698" i="25"/>
  <c r="BK699" i="25"/>
  <c r="BQ698" i="25" l="1"/>
  <c r="BO699" i="25"/>
  <c r="BM699" i="25"/>
  <c r="BK700" i="25"/>
  <c r="BS699" i="25"/>
  <c r="BU698" i="25"/>
  <c r="BM700" i="25" l="1"/>
  <c r="BK701" i="25"/>
  <c r="BQ699" i="25"/>
  <c r="BO700" i="25"/>
  <c r="BS700" i="25"/>
  <c r="BU699" i="25"/>
  <c r="BK702" i="25" l="1"/>
  <c r="BM701" i="25"/>
  <c r="BS701" i="25"/>
  <c r="BU700" i="25"/>
  <c r="BO701" i="25"/>
  <c r="BQ700" i="25"/>
  <c r="BO702" i="25" l="1"/>
  <c r="BQ701" i="25"/>
  <c r="BS702" i="25"/>
  <c r="BU701" i="25"/>
  <c r="BK703" i="25"/>
  <c r="BM702" i="25"/>
  <c r="BM703" i="25" l="1"/>
  <c r="BK704" i="25"/>
  <c r="BS703" i="25"/>
  <c r="BU702" i="25"/>
  <c r="BO703" i="25"/>
  <c r="BQ702" i="25"/>
  <c r="BQ703" i="25" l="1"/>
  <c r="BO704" i="25"/>
  <c r="BU703" i="25"/>
  <c r="BS704" i="25"/>
  <c r="BK705" i="25"/>
  <c r="BM704" i="25"/>
  <c r="BK706" i="25" l="1"/>
  <c r="BM705" i="25"/>
  <c r="BU704" i="25"/>
  <c r="BS705" i="25"/>
  <c r="BO705" i="25"/>
  <c r="BQ704" i="25"/>
  <c r="BQ705" i="25" l="1"/>
  <c r="BO706" i="25"/>
  <c r="BS706" i="25"/>
  <c r="BU705" i="25"/>
  <c r="BM706" i="25"/>
  <c r="BK707" i="25"/>
  <c r="BK708" i="25" l="1"/>
  <c r="BM707" i="25"/>
  <c r="BU706" i="25"/>
  <c r="BS707" i="25"/>
  <c r="BQ706" i="25"/>
  <c r="BO707" i="25"/>
  <c r="BU707" i="25" l="1"/>
  <c r="BS708" i="25"/>
  <c r="BQ707" i="25"/>
  <c r="BO708" i="25"/>
  <c r="BM708" i="25"/>
  <c r="BK709" i="25"/>
  <c r="BM709" i="25" l="1"/>
  <c r="BK710" i="25"/>
  <c r="BQ708" i="25"/>
  <c r="BO709" i="25"/>
  <c r="BS709" i="25"/>
  <c r="BU708" i="25"/>
  <c r="BS710" i="25" l="1"/>
  <c r="BU709" i="25"/>
  <c r="BQ709" i="25"/>
  <c r="BO710" i="25"/>
  <c r="BM710" i="25"/>
  <c r="BK711" i="25"/>
  <c r="BK712" i="25" l="1"/>
  <c r="BM711" i="25"/>
  <c r="BO711" i="25"/>
  <c r="BQ710" i="25"/>
  <c r="BS711" i="25"/>
  <c r="BU710" i="25"/>
  <c r="BU711" i="25" l="1"/>
  <c r="BS712" i="25"/>
  <c r="BO712" i="25"/>
  <c r="BQ711" i="25"/>
  <c r="BK713" i="25"/>
  <c r="BM712" i="25"/>
  <c r="BM713" i="25" l="1"/>
  <c r="BK714" i="25"/>
  <c r="BO713" i="25"/>
  <c r="BQ712" i="25"/>
  <c r="BU712" i="25"/>
  <c r="BS713" i="25"/>
  <c r="BU713" i="25" l="1"/>
  <c r="BS714" i="25"/>
  <c r="BQ713" i="25"/>
  <c r="BO714" i="25"/>
  <c r="BK715" i="25"/>
  <c r="BM714" i="25"/>
  <c r="BK716" i="25" l="1"/>
  <c r="BM715" i="25"/>
  <c r="BO715" i="25"/>
  <c r="BQ714" i="25"/>
  <c r="BU714" i="25"/>
  <c r="BS715" i="25"/>
  <c r="BQ715" i="25" l="1"/>
  <c r="BO716" i="25"/>
  <c r="BU715" i="25"/>
  <c r="BS716" i="25"/>
  <c r="BM716" i="25"/>
  <c r="BK717" i="25"/>
  <c r="BQ716" i="25" l="1"/>
  <c r="BO717" i="25"/>
  <c r="BK718" i="25"/>
  <c r="BM717" i="25"/>
  <c r="BU716" i="25"/>
  <c r="BS717" i="25"/>
  <c r="BU717" i="25" l="1"/>
  <c r="BS718" i="25"/>
  <c r="BZ23" i="25"/>
  <c r="BM718" i="25"/>
  <c r="BK719" i="25"/>
  <c r="BQ717" i="25"/>
  <c r="BO718" i="25"/>
  <c r="BM719" i="25" l="1"/>
  <c r="BK720" i="25"/>
  <c r="BX23" i="25"/>
  <c r="BS719" i="25"/>
  <c r="BU718" i="25"/>
  <c r="BY23" i="25"/>
  <c r="BQ718" i="25"/>
  <c r="BO719" i="25"/>
  <c r="BQ719" i="25" l="1"/>
  <c r="BO720" i="25"/>
  <c r="BS720" i="25"/>
  <c r="BU719" i="25"/>
  <c r="BM720" i="25"/>
  <c r="BK721" i="25"/>
  <c r="BS721" i="25" l="1"/>
  <c r="BU720" i="25"/>
  <c r="BO721" i="25"/>
  <c r="BQ720" i="25"/>
  <c r="BK722" i="25"/>
  <c r="BM721" i="25"/>
  <c r="BK723" i="25" l="1"/>
  <c r="BM722" i="25"/>
  <c r="BO722" i="25"/>
  <c r="BQ721" i="25"/>
  <c r="BS722" i="25"/>
  <c r="BU721" i="25"/>
  <c r="BS723" i="25" l="1"/>
  <c r="BU722" i="25"/>
  <c r="BQ722" i="25"/>
  <c r="BO723" i="25"/>
  <c r="BM723" i="25"/>
  <c r="BK724" i="25"/>
  <c r="BQ723" i="25" l="1"/>
  <c r="BO724" i="25"/>
  <c r="BM724" i="25"/>
  <c r="BK725" i="25"/>
  <c r="BU723" i="25"/>
  <c r="BS724" i="25"/>
  <c r="BU724" i="25" l="1"/>
  <c r="BS725" i="25"/>
  <c r="BK726" i="25"/>
  <c r="BM725" i="25"/>
  <c r="BO725" i="25"/>
  <c r="BQ724" i="25"/>
  <c r="BQ725" i="25" l="1"/>
  <c r="BO726" i="25"/>
  <c r="BM726" i="25"/>
  <c r="BK727" i="25"/>
  <c r="BS726" i="25"/>
  <c r="BU725" i="25"/>
  <c r="BU726" i="25" l="1"/>
  <c r="BS727" i="25"/>
  <c r="BM727" i="25"/>
  <c r="BK728" i="25"/>
  <c r="BQ726" i="25"/>
  <c r="BO727" i="25"/>
  <c r="BQ727" i="25" l="1"/>
  <c r="BO728" i="25"/>
  <c r="BM728" i="25"/>
  <c r="BK729" i="25"/>
  <c r="BU727" i="25"/>
  <c r="BS728" i="25"/>
  <c r="BM729" i="25" l="1"/>
  <c r="BK730" i="25"/>
  <c r="BQ728" i="25"/>
  <c r="BO729" i="25"/>
  <c r="BS729" i="25"/>
  <c r="BU728" i="25"/>
  <c r="BS730" i="25" l="1"/>
  <c r="BU729" i="25"/>
  <c r="BQ729" i="25"/>
  <c r="BO730" i="25"/>
  <c r="BM730" i="25"/>
  <c r="BK731" i="25"/>
  <c r="BK732" i="25" l="1"/>
  <c r="BM731" i="25"/>
  <c r="BO731" i="25"/>
  <c r="BQ730" i="25"/>
  <c r="BS731" i="25"/>
  <c r="BU730" i="25"/>
  <c r="BS732" i="25" l="1"/>
  <c r="BU731" i="25"/>
  <c r="BO732" i="25"/>
  <c r="BQ731" i="25"/>
  <c r="BK733" i="25"/>
  <c r="BM732" i="25"/>
  <c r="BM733" i="25" l="1"/>
  <c r="BK734" i="25"/>
  <c r="BO733" i="25"/>
  <c r="BQ732" i="25"/>
  <c r="BS733" i="25"/>
  <c r="BU732" i="25"/>
  <c r="BU733" i="25" l="1"/>
  <c r="BS734" i="25"/>
  <c r="BQ733" i="25"/>
  <c r="BO734" i="25"/>
  <c r="BK735" i="25"/>
  <c r="BM734" i="25"/>
  <c r="BK736" i="25" l="1"/>
  <c r="BM735" i="25"/>
  <c r="BU734" i="25"/>
  <c r="BS735" i="25"/>
  <c r="BO735" i="25"/>
  <c r="BQ734" i="25"/>
  <c r="BQ735" i="25" l="1"/>
  <c r="BO736" i="25"/>
  <c r="BS736" i="25"/>
  <c r="BU735" i="25"/>
  <c r="BM736" i="25"/>
  <c r="BK737" i="25"/>
  <c r="BU736" i="25" l="1"/>
  <c r="BS737" i="25"/>
  <c r="BQ736" i="25"/>
  <c r="BO737" i="25"/>
  <c r="BK738" i="25"/>
  <c r="BM737" i="25"/>
  <c r="BM738" i="25" l="1"/>
  <c r="BK739" i="25"/>
  <c r="BQ737" i="25"/>
  <c r="BO738" i="25"/>
  <c r="BU737" i="25"/>
  <c r="BS738" i="25"/>
  <c r="BQ738" i="25" l="1"/>
  <c r="BO739" i="25"/>
  <c r="BM739" i="25"/>
  <c r="BK740" i="25"/>
  <c r="BS739" i="25"/>
  <c r="BU738" i="25"/>
  <c r="BS740" i="25" l="1"/>
  <c r="BU739" i="25"/>
  <c r="BM740" i="25"/>
  <c r="BK741" i="25"/>
  <c r="BQ739" i="25"/>
  <c r="BO740" i="25"/>
  <c r="BO741" i="25" l="1"/>
  <c r="BQ740" i="25"/>
  <c r="BK742" i="25"/>
  <c r="BM741" i="25"/>
  <c r="BS741" i="25"/>
  <c r="BU740" i="25"/>
  <c r="BS742" i="25" l="1"/>
  <c r="BU741" i="25"/>
  <c r="BK743" i="25"/>
  <c r="BM742" i="25"/>
  <c r="BO742" i="25"/>
  <c r="BQ741" i="25"/>
  <c r="BO743" i="25" l="1"/>
  <c r="BQ742" i="25"/>
  <c r="BM743" i="25"/>
  <c r="BK744" i="25"/>
  <c r="BS743" i="25"/>
  <c r="BU742" i="25"/>
  <c r="BU743" i="25" l="1"/>
  <c r="BS744" i="25"/>
  <c r="BK745" i="25"/>
  <c r="BM744" i="25"/>
  <c r="BQ743" i="25"/>
  <c r="BO744" i="25"/>
  <c r="BO745" i="25" l="1"/>
  <c r="BQ744" i="25"/>
  <c r="BM745" i="25"/>
  <c r="BK746" i="25"/>
  <c r="BU744" i="25"/>
  <c r="BS745" i="25"/>
  <c r="BU745" i="25" l="1"/>
  <c r="BS746" i="25"/>
  <c r="BM746" i="25"/>
  <c r="BK747" i="25"/>
  <c r="BQ745" i="25"/>
  <c r="BO746" i="25"/>
  <c r="BK748" i="25" l="1"/>
  <c r="BM747" i="25"/>
  <c r="BU746" i="25"/>
  <c r="BS747" i="25"/>
  <c r="BQ746" i="25"/>
  <c r="BO747" i="25"/>
  <c r="BQ747" i="25" l="1"/>
  <c r="BO748" i="25"/>
  <c r="BU747" i="25"/>
  <c r="BS748" i="25"/>
  <c r="BM748" i="25"/>
  <c r="BK749" i="25"/>
  <c r="BM749" i="25" l="1"/>
  <c r="BK750" i="25"/>
  <c r="BQ748" i="25"/>
  <c r="BO749" i="25"/>
  <c r="BU748" i="25"/>
  <c r="BS749" i="25"/>
  <c r="BQ749" i="25" l="1"/>
  <c r="BO750" i="25"/>
  <c r="BM750" i="25"/>
  <c r="BK751" i="25"/>
  <c r="BU749" i="25"/>
  <c r="BS750" i="25"/>
  <c r="BU750" i="25" l="1"/>
  <c r="BS751" i="25"/>
  <c r="BQ750" i="25"/>
  <c r="BO751" i="25"/>
  <c r="BM751" i="25"/>
  <c r="BK752" i="25"/>
  <c r="BM752" i="25" l="1"/>
  <c r="BK753" i="25"/>
  <c r="BU751" i="25"/>
  <c r="BS752" i="25"/>
  <c r="BQ751" i="25"/>
  <c r="BO752" i="25"/>
  <c r="BU752" i="25" l="1"/>
  <c r="BS753" i="25"/>
  <c r="BM753" i="25"/>
  <c r="BK754" i="25"/>
  <c r="BQ752" i="25"/>
  <c r="BO753" i="25"/>
  <c r="BU753" i="25" l="1"/>
  <c r="BS754" i="25"/>
  <c r="BQ753" i="25"/>
  <c r="BO754" i="25"/>
  <c r="BM754" i="25"/>
  <c r="BK755" i="25"/>
  <c r="BM755" i="25" l="1"/>
  <c r="BK756" i="25"/>
  <c r="BQ754" i="25"/>
  <c r="BO755" i="25"/>
  <c r="BU754" i="25"/>
  <c r="BS755" i="25"/>
  <c r="BS756" i="25" l="1"/>
  <c r="BU755" i="25"/>
  <c r="BM756" i="25"/>
  <c r="BK757" i="25"/>
  <c r="BQ755" i="25"/>
  <c r="BO756" i="25"/>
  <c r="BU756" i="25" l="1"/>
  <c r="BS757" i="25"/>
  <c r="BO757" i="25"/>
  <c r="BQ756" i="25"/>
  <c r="BK758" i="25"/>
  <c r="BM757" i="25"/>
  <c r="BM758" i="25" l="1"/>
  <c r="BK759" i="25"/>
  <c r="BQ757" i="25"/>
  <c r="BO758" i="25"/>
  <c r="BU757" i="25"/>
  <c r="BS758" i="25"/>
  <c r="BQ758" i="25" l="1"/>
  <c r="BO759" i="25"/>
  <c r="BM759" i="25"/>
  <c r="BK760" i="25"/>
  <c r="BU758" i="25"/>
  <c r="BS759" i="25"/>
  <c r="BM760" i="25" l="1"/>
  <c r="BK761" i="25"/>
  <c r="BU759" i="25"/>
  <c r="BS760" i="25"/>
  <c r="BQ759" i="25"/>
  <c r="BO760" i="25"/>
  <c r="BQ760" i="25" l="1"/>
  <c r="BO761" i="25"/>
  <c r="BU760" i="25"/>
  <c r="BS761" i="25"/>
  <c r="BM761" i="25"/>
  <c r="BK762" i="25"/>
  <c r="BM762" i="25" l="1"/>
  <c r="BK763" i="25"/>
  <c r="BQ761" i="25"/>
  <c r="BO762" i="25"/>
  <c r="BU761" i="25"/>
  <c r="BS762" i="25"/>
  <c r="BQ762" i="25" l="1"/>
  <c r="BO763" i="25"/>
  <c r="BU762" i="25"/>
  <c r="BS763" i="25"/>
  <c r="BM763" i="25"/>
  <c r="BK764" i="25"/>
  <c r="BU763" i="25" l="1"/>
  <c r="BS764" i="25"/>
  <c r="BM764" i="25"/>
  <c r="BK765" i="25"/>
  <c r="BQ763" i="25"/>
  <c r="BO764" i="25"/>
  <c r="BQ764" i="25" l="1"/>
  <c r="BO765" i="25"/>
  <c r="BS765" i="25"/>
  <c r="BU764" i="25"/>
  <c r="BM765" i="25"/>
  <c r="BK766" i="25"/>
  <c r="BK767" i="25" l="1"/>
  <c r="BM766" i="25"/>
  <c r="BS766" i="25"/>
  <c r="BU765" i="25"/>
  <c r="BO766" i="25"/>
  <c r="BQ765" i="25"/>
  <c r="BO767" i="25" l="1"/>
  <c r="BQ766" i="25"/>
  <c r="BU766" i="25"/>
  <c r="BS767" i="25"/>
  <c r="BK768" i="25"/>
  <c r="BM767" i="25"/>
  <c r="BU767" i="25" l="1"/>
  <c r="BS768" i="25"/>
  <c r="BM768" i="25"/>
  <c r="BK769" i="25"/>
  <c r="BQ767" i="25"/>
  <c r="BO768" i="25"/>
  <c r="BO769" i="25" l="1"/>
  <c r="BQ768" i="25"/>
  <c r="BU768" i="25"/>
  <c r="BS769" i="25"/>
  <c r="BK770" i="25"/>
  <c r="BM769" i="25"/>
  <c r="BM770" i="25" l="1"/>
  <c r="BK771" i="25"/>
  <c r="BS770" i="25"/>
  <c r="BU769" i="25"/>
  <c r="BQ769" i="25"/>
  <c r="BO770" i="25"/>
  <c r="BO771" i="25" l="1"/>
  <c r="BQ770" i="25"/>
  <c r="BS771" i="25"/>
  <c r="BU770" i="25"/>
  <c r="BM771" i="25"/>
  <c r="BK772" i="25"/>
  <c r="BM772" i="25" l="1"/>
  <c r="BK773" i="25"/>
  <c r="BU771" i="25"/>
  <c r="BS772" i="25"/>
  <c r="BQ771" i="25"/>
  <c r="BO772" i="25"/>
  <c r="BU772" i="25" l="1"/>
  <c r="BS773" i="25"/>
  <c r="BQ772" i="25"/>
  <c r="BO773" i="25"/>
  <c r="BM773" i="25"/>
  <c r="BK774" i="25"/>
  <c r="BM774" i="25" l="1"/>
  <c r="BK775" i="25"/>
  <c r="BS774" i="25"/>
  <c r="BU773" i="25"/>
  <c r="BQ773" i="25"/>
  <c r="BO774" i="25"/>
  <c r="BO775" i="25" l="1"/>
  <c r="BQ774" i="25"/>
  <c r="BS775" i="25"/>
  <c r="BU774" i="25"/>
  <c r="BK776" i="25"/>
  <c r="BM775" i="25"/>
  <c r="BS776" i="25" l="1"/>
  <c r="BU775" i="25"/>
  <c r="BK777" i="25"/>
  <c r="BM776" i="25"/>
  <c r="BO776" i="25"/>
  <c r="BQ775" i="25"/>
  <c r="BO777" i="25" l="1"/>
  <c r="BQ776" i="25"/>
  <c r="BK778" i="25"/>
  <c r="BM777" i="25"/>
  <c r="BU776" i="25"/>
  <c r="BS777" i="25"/>
  <c r="BK779" i="25" l="1"/>
  <c r="BM778" i="25"/>
  <c r="BU777" i="25"/>
  <c r="BS778" i="25"/>
  <c r="BQ777" i="25"/>
  <c r="BO778" i="25"/>
  <c r="BU778" i="25" l="1"/>
  <c r="BS779" i="25"/>
  <c r="BO779" i="25"/>
  <c r="BQ778" i="25"/>
  <c r="BK780" i="25"/>
  <c r="BM779" i="25"/>
  <c r="BQ779" i="25" l="1"/>
  <c r="BO780" i="25"/>
  <c r="BS780" i="25"/>
  <c r="BU779" i="25"/>
  <c r="BM780" i="25"/>
  <c r="BK781" i="25"/>
  <c r="BS781" i="25" l="1"/>
  <c r="BU780" i="25"/>
  <c r="BO781" i="25"/>
  <c r="BQ780" i="25"/>
  <c r="BM781" i="25"/>
  <c r="BK782" i="25"/>
  <c r="BZ24" i="25" l="1"/>
  <c r="BK783" i="25"/>
  <c r="BM782" i="25"/>
  <c r="BQ781" i="25"/>
  <c r="BO782" i="25"/>
  <c r="BU781" i="25"/>
  <c r="BS782" i="25"/>
  <c r="BX24" i="25" l="1"/>
  <c r="BU782" i="25"/>
  <c r="BS783" i="25"/>
  <c r="BY24" i="25"/>
  <c r="BQ782" i="25"/>
  <c r="BO783" i="25"/>
  <c r="BM783" i="25"/>
  <c r="BK784" i="25"/>
  <c r="BQ783" i="25" l="1"/>
  <c r="BO784" i="25"/>
  <c r="BM784" i="25"/>
  <c r="BK785" i="25"/>
  <c r="BS784" i="25"/>
  <c r="BU783" i="25"/>
  <c r="BS785" i="25" l="1"/>
  <c r="BU784" i="25"/>
  <c r="BK786" i="25"/>
  <c r="BM785" i="25"/>
  <c r="BQ784" i="25"/>
  <c r="BO785" i="25"/>
  <c r="BO786" i="25" l="1"/>
  <c r="BQ785" i="25"/>
  <c r="BK787" i="25"/>
  <c r="BM786" i="25"/>
  <c r="BS786" i="25"/>
  <c r="BU785" i="25"/>
  <c r="BS787" i="25" l="1"/>
  <c r="BU786" i="25"/>
  <c r="BK788" i="25"/>
  <c r="BM787" i="25"/>
  <c r="BO787" i="25"/>
  <c r="BQ786" i="25"/>
  <c r="BQ787" i="25" l="1"/>
  <c r="BO788" i="25"/>
  <c r="BK789" i="25"/>
  <c r="BM788" i="25"/>
  <c r="BU787" i="25"/>
  <c r="BS788" i="25"/>
  <c r="BU788" i="25" l="1"/>
  <c r="BS789" i="25"/>
  <c r="BK790" i="25"/>
  <c r="BM789" i="25"/>
  <c r="BO789" i="25"/>
  <c r="BQ788" i="25"/>
  <c r="BM790" i="25" l="1"/>
  <c r="BK791" i="25"/>
  <c r="BS790" i="25"/>
  <c r="BU789" i="25"/>
  <c r="BQ789" i="25"/>
  <c r="BO790" i="25"/>
  <c r="BQ790" i="25" l="1"/>
  <c r="BO791" i="25"/>
  <c r="BU790" i="25"/>
  <c r="BS791" i="25"/>
  <c r="BM791" i="25"/>
  <c r="BK792" i="25"/>
  <c r="BK793" i="25" l="1"/>
  <c r="BM792" i="25"/>
  <c r="BU791" i="25"/>
  <c r="BS792" i="25"/>
  <c r="BQ791" i="25"/>
  <c r="BO792" i="25"/>
  <c r="BU792" i="25" l="1"/>
  <c r="BS793" i="25"/>
  <c r="BQ792" i="25"/>
  <c r="BO793" i="25"/>
  <c r="BM793" i="25"/>
  <c r="BK794" i="25"/>
  <c r="BM794" i="25" l="1"/>
  <c r="BK795" i="25"/>
  <c r="BU793" i="25"/>
  <c r="BS794" i="25"/>
  <c r="BQ793" i="25"/>
  <c r="BO794" i="25"/>
  <c r="BQ794" i="25" l="1"/>
  <c r="BO795" i="25"/>
  <c r="BK796" i="25"/>
  <c r="BM795" i="25"/>
  <c r="BS795" i="25"/>
  <c r="BU794" i="25"/>
  <c r="BK797" i="25" l="1"/>
  <c r="BM796" i="25"/>
  <c r="BO796" i="25"/>
  <c r="BQ795" i="25"/>
  <c r="BS796" i="25"/>
  <c r="BU795" i="25"/>
  <c r="BS797" i="25" l="1"/>
  <c r="BU796" i="25"/>
  <c r="BO797" i="25"/>
  <c r="BQ796" i="25"/>
  <c r="BK798" i="25"/>
  <c r="BM797" i="25"/>
  <c r="BQ797" i="25" l="1"/>
  <c r="BO798" i="25"/>
  <c r="BK799" i="25"/>
  <c r="BM798" i="25"/>
  <c r="BU797" i="25"/>
  <c r="BS798" i="25"/>
  <c r="BU798" i="25" l="1"/>
  <c r="BS799" i="25"/>
  <c r="BK800" i="25"/>
  <c r="BM799" i="25"/>
  <c r="BO799" i="25"/>
  <c r="BQ798" i="25"/>
  <c r="BQ799" i="25" l="1"/>
  <c r="BO800" i="25"/>
  <c r="BM800" i="25"/>
  <c r="BK801" i="25"/>
  <c r="BS800" i="25"/>
  <c r="BU799" i="25"/>
  <c r="BQ800" i="25" l="1"/>
  <c r="BO801" i="25"/>
  <c r="BU800" i="25"/>
  <c r="BS801" i="25"/>
  <c r="BM801" i="25"/>
  <c r="BK802" i="25"/>
  <c r="BM802" i="25" l="1"/>
  <c r="BK803" i="25"/>
  <c r="BQ801" i="25"/>
  <c r="BO802" i="25"/>
  <c r="BU801" i="25"/>
  <c r="BS802" i="25"/>
  <c r="BQ802" i="25" l="1"/>
  <c r="BO803" i="25"/>
  <c r="BU802" i="25"/>
  <c r="BS803" i="25"/>
  <c r="BM803" i="25"/>
  <c r="BK804" i="25"/>
  <c r="BM804" i="25" l="1"/>
  <c r="BK805" i="25"/>
  <c r="BQ803" i="25"/>
  <c r="BO804" i="25"/>
  <c r="BS804" i="25"/>
  <c r="BU803" i="25"/>
  <c r="BS805" i="25" l="1"/>
  <c r="BU804" i="25"/>
  <c r="BQ804" i="25"/>
  <c r="BO805" i="25"/>
  <c r="BK806" i="25"/>
  <c r="BM805" i="25"/>
  <c r="BK807" i="25" l="1"/>
  <c r="BM806" i="25"/>
  <c r="BO806" i="25"/>
  <c r="BQ805" i="25"/>
  <c r="BS806" i="25"/>
  <c r="BU805" i="25"/>
  <c r="BO807" i="25" l="1"/>
  <c r="BQ806" i="25"/>
  <c r="BS807" i="25"/>
  <c r="BU806" i="25"/>
  <c r="BK808" i="25"/>
  <c r="BM807" i="25"/>
  <c r="BU807" i="25" l="1"/>
  <c r="BS808" i="25"/>
  <c r="BK809" i="25"/>
  <c r="BM808" i="25"/>
  <c r="BQ807" i="25"/>
  <c r="BO808" i="25"/>
  <c r="BO809" i="25" l="1"/>
  <c r="BQ808" i="25"/>
  <c r="BK810" i="25"/>
  <c r="BM809" i="25"/>
  <c r="BU808" i="25"/>
  <c r="BS809" i="25"/>
  <c r="BS810" i="25" l="1"/>
  <c r="BU809" i="25"/>
  <c r="BM810" i="25"/>
  <c r="BK811" i="25"/>
  <c r="BQ809" i="25"/>
  <c r="BO810" i="25"/>
  <c r="BQ810" i="25" l="1"/>
  <c r="BO811" i="25"/>
  <c r="BM811" i="25"/>
  <c r="BK812" i="25"/>
  <c r="BU810" i="25"/>
  <c r="BS811" i="25"/>
  <c r="BU811" i="25" l="1"/>
  <c r="BS812" i="25"/>
  <c r="BQ811" i="25"/>
  <c r="BO812" i="25"/>
  <c r="BK813" i="25"/>
  <c r="BM812" i="25"/>
  <c r="BM813" i="25" l="1"/>
  <c r="BK814" i="25"/>
  <c r="BQ812" i="25"/>
  <c r="BO813" i="25"/>
  <c r="BU812" i="25"/>
  <c r="BS813" i="25"/>
  <c r="BS814" i="25" l="1"/>
  <c r="BU813" i="25"/>
  <c r="BQ813" i="25"/>
  <c r="BO814" i="25"/>
  <c r="BM814" i="25"/>
  <c r="BK815" i="25"/>
  <c r="BK816" i="25" l="1"/>
  <c r="BM815" i="25"/>
  <c r="BQ814" i="25"/>
  <c r="BO815" i="25"/>
  <c r="BS815" i="25"/>
  <c r="BU814" i="25"/>
  <c r="BS816" i="25" l="1"/>
  <c r="BU815" i="25"/>
  <c r="BO816" i="25"/>
  <c r="BQ815" i="25"/>
  <c r="BK817" i="25"/>
  <c r="BM816" i="25"/>
  <c r="BK818" i="25" l="1"/>
  <c r="BM817" i="25"/>
  <c r="BO817" i="25"/>
  <c r="BQ816" i="25"/>
  <c r="BS817" i="25"/>
  <c r="BU816" i="25"/>
  <c r="BU817" i="25" l="1"/>
  <c r="BS818" i="25"/>
  <c r="BQ817" i="25"/>
  <c r="BO818" i="25"/>
  <c r="BK819" i="25"/>
  <c r="BM818" i="25"/>
  <c r="BK820" i="25" l="1"/>
  <c r="BM819" i="25"/>
  <c r="BO819" i="25"/>
  <c r="BQ818" i="25"/>
  <c r="BU818" i="25"/>
  <c r="BS819" i="25"/>
  <c r="BS820" i="25" l="1"/>
  <c r="BU819" i="25"/>
  <c r="BQ819" i="25"/>
  <c r="BO820" i="25"/>
  <c r="BM820" i="25"/>
  <c r="BK821" i="25"/>
  <c r="BM821" i="25" l="1"/>
  <c r="BK822" i="25"/>
  <c r="BQ820" i="25"/>
  <c r="BO821" i="25"/>
  <c r="BU820" i="25"/>
  <c r="BS821" i="25"/>
  <c r="BU821" i="25" l="1"/>
  <c r="BS822" i="25"/>
  <c r="BQ821" i="25"/>
  <c r="BO822" i="25"/>
  <c r="BK823" i="25"/>
  <c r="BM822" i="25"/>
  <c r="BU822" i="25" l="1"/>
  <c r="BS823" i="25"/>
  <c r="BM823" i="25"/>
  <c r="BK824" i="25"/>
  <c r="BQ822" i="25"/>
  <c r="BO823" i="25"/>
  <c r="BM824" i="25" l="1"/>
  <c r="BK825" i="25"/>
  <c r="BQ823" i="25"/>
  <c r="BO824" i="25"/>
  <c r="BS824" i="25"/>
  <c r="BU823" i="25"/>
  <c r="BS825" i="25" l="1"/>
  <c r="BU824" i="25"/>
  <c r="BQ824" i="25"/>
  <c r="BO825" i="25"/>
  <c r="BK826" i="25"/>
  <c r="BM825" i="25"/>
  <c r="BK827" i="25" l="1"/>
  <c r="BM826" i="25"/>
  <c r="BO826" i="25"/>
  <c r="BQ825" i="25"/>
  <c r="BS826" i="25"/>
  <c r="BU825" i="25"/>
  <c r="BU826" i="25" l="1"/>
  <c r="BS827" i="25"/>
  <c r="BO827" i="25"/>
  <c r="BQ826" i="25"/>
  <c r="BK828" i="25"/>
  <c r="BM827" i="25"/>
  <c r="BQ827" i="25" l="1"/>
  <c r="BO828" i="25"/>
  <c r="BK829" i="25"/>
  <c r="BM828" i="25"/>
  <c r="BU827" i="25"/>
  <c r="BS828" i="25"/>
  <c r="BK830" i="25" l="1"/>
  <c r="BM829" i="25"/>
  <c r="BQ828" i="25"/>
  <c r="BO829" i="25"/>
  <c r="BU828" i="25"/>
  <c r="BS829" i="25"/>
  <c r="BQ829" i="25" l="1"/>
  <c r="BO830" i="25"/>
  <c r="BS830" i="25"/>
  <c r="BU829" i="25"/>
  <c r="BM830" i="25"/>
  <c r="BK831" i="25"/>
  <c r="BU830" i="25" l="1"/>
  <c r="BS831" i="25"/>
  <c r="BQ830" i="25"/>
  <c r="BO831" i="25"/>
  <c r="BM831" i="25"/>
  <c r="BK832" i="25"/>
  <c r="BQ831" i="25" l="1"/>
  <c r="BO832" i="25"/>
  <c r="BK833" i="25"/>
  <c r="BM832" i="25"/>
  <c r="BU831" i="25"/>
  <c r="BS832" i="25"/>
  <c r="BM833" i="25" l="1"/>
  <c r="BK834" i="25"/>
  <c r="BQ832" i="25"/>
  <c r="BO833" i="25"/>
  <c r="BU832" i="25"/>
  <c r="BS833" i="25"/>
  <c r="BQ833" i="25" l="1"/>
  <c r="BO834" i="25"/>
  <c r="BM834" i="25"/>
  <c r="BK835" i="25"/>
  <c r="BU833" i="25"/>
  <c r="BS834" i="25"/>
  <c r="BM835" i="25" l="1"/>
  <c r="BK836" i="25"/>
  <c r="BQ834" i="25"/>
  <c r="BO835" i="25"/>
  <c r="BS835" i="25"/>
  <c r="BU834" i="25"/>
  <c r="BU835" i="25" l="1"/>
  <c r="BS836" i="25"/>
  <c r="BQ835" i="25"/>
  <c r="BO836" i="25"/>
  <c r="BM836" i="25"/>
  <c r="BK837" i="25"/>
  <c r="BM837" i="25" l="1"/>
  <c r="BK838" i="25"/>
  <c r="BQ836" i="25"/>
  <c r="BO837" i="25"/>
  <c r="BU836" i="25"/>
  <c r="BS837" i="25"/>
  <c r="BU837" i="25" l="1"/>
  <c r="BS838" i="25"/>
  <c r="BQ837" i="25"/>
  <c r="BO838" i="25"/>
  <c r="BM838" i="25"/>
  <c r="BK839" i="25"/>
  <c r="BS839" i="25" l="1"/>
  <c r="BU838" i="25"/>
  <c r="BM839" i="25"/>
  <c r="BK840" i="25"/>
  <c r="BQ838" i="25"/>
  <c r="BO839" i="25"/>
  <c r="BO840" i="25" l="1"/>
  <c r="BQ839" i="25"/>
  <c r="BK841" i="25"/>
  <c r="BM840" i="25"/>
  <c r="BU839" i="25"/>
  <c r="BS840" i="25"/>
  <c r="BU840" i="25" l="1"/>
  <c r="BS841" i="25"/>
  <c r="BM841" i="25"/>
  <c r="BK842" i="25"/>
  <c r="BQ840" i="25"/>
  <c r="BO841" i="25"/>
  <c r="BQ841" i="25" l="1"/>
  <c r="BO842" i="25"/>
  <c r="BM842" i="25"/>
  <c r="BK843" i="25"/>
  <c r="BU841" i="25"/>
  <c r="BS842" i="25"/>
  <c r="BM843" i="25" l="1"/>
  <c r="BK844" i="25"/>
  <c r="BU842" i="25"/>
  <c r="BS843" i="25"/>
  <c r="BQ842" i="25"/>
  <c r="BO843" i="25"/>
  <c r="BU843" i="25" l="1"/>
  <c r="BS844" i="25"/>
  <c r="BZ25" i="25"/>
  <c r="BM844" i="25"/>
  <c r="BK845" i="25"/>
  <c r="BQ843" i="25"/>
  <c r="BO844" i="25"/>
  <c r="BY25" i="25" l="1"/>
  <c r="BQ844" i="25"/>
  <c r="BO845" i="25"/>
  <c r="BM845" i="25"/>
  <c r="BK846" i="25"/>
  <c r="BX25" i="25"/>
  <c r="BU844" i="25"/>
  <c r="BS845" i="25"/>
  <c r="BM846" i="25" l="1"/>
  <c r="BK847" i="25"/>
  <c r="BQ845" i="25"/>
  <c r="BO846" i="25"/>
  <c r="BU845" i="25"/>
  <c r="BS846" i="25"/>
  <c r="BQ846" i="25" l="1"/>
  <c r="BO847" i="25"/>
  <c r="BM847" i="25"/>
  <c r="BK848" i="25"/>
  <c r="BU846" i="25"/>
  <c r="BS847" i="25"/>
  <c r="BU847" i="25" l="1"/>
  <c r="BS848" i="25"/>
  <c r="BM848" i="25"/>
  <c r="BK849" i="25"/>
  <c r="BQ847" i="25"/>
  <c r="BO848" i="25"/>
  <c r="BM849" i="25" l="1"/>
  <c r="BK850" i="25"/>
  <c r="BS849" i="25"/>
  <c r="BU848" i="25"/>
  <c r="BQ848" i="25"/>
  <c r="BO849" i="25"/>
  <c r="BO850" i="25" l="1"/>
  <c r="BQ849" i="25"/>
  <c r="BU849" i="25"/>
  <c r="BS850" i="25"/>
  <c r="BK851" i="25"/>
  <c r="BM850" i="25"/>
  <c r="BM851" i="25" l="1"/>
  <c r="BK852" i="25"/>
  <c r="BU850" i="25"/>
  <c r="BS851" i="25"/>
  <c r="BQ850" i="25"/>
  <c r="BO851" i="25"/>
  <c r="BQ851" i="25" l="1"/>
  <c r="BO852" i="25"/>
  <c r="BU851" i="25"/>
  <c r="BS852" i="25"/>
  <c r="BM852" i="25"/>
  <c r="BK853" i="25"/>
  <c r="BM853" i="25" l="1"/>
  <c r="BK854" i="25"/>
  <c r="BU852" i="25"/>
  <c r="BS853" i="25"/>
  <c r="BQ852" i="25"/>
  <c r="BO853" i="25"/>
  <c r="BQ853" i="25" l="1"/>
  <c r="BO854" i="25"/>
  <c r="BU853" i="25"/>
  <c r="BS854" i="25"/>
  <c r="BM854" i="25"/>
  <c r="BK855" i="25"/>
  <c r="BU854" i="25" l="1"/>
  <c r="BS855" i="25"/>
  <c r="BQ854" i="25"/>
  <c r="BO855" i="25"/>
  <c r="BM855" i="25"/>
  <c r="BK856" i="25"/>
  <c r="BQ855" i="25" l="1"/>
  <c r="BO856" i="25"/>
  <c r="BM856" i="25"/>
  <c r="BK857" i="25"/>
  <c r="BU855" i="25"/>
  <c r="BS856" i="25"/>
  <c r="BM857" i="25" l="1"/>
  <c r="BK858" i="25"/>
  <c r="BQ856" i="25"/>
  <c r="BO857" i="25"/>
  <c r="BU856" i="25"/>
  <c r="BS857" i="25"/>
  <c r="BQ857" i="25" l="1"/>
  <c r="BO858" i="25"/>
  <c r="BM858" i="25"/>
  <c r="BK859" i="25"/>
  <c r="BU857" i="25"/>
  <c r="BS858" i="25"/>
  <c r="BS859" i="25" l="1"/>
  <c r="BU858" i="25"/>
  <c r="BM859" i="25"/>
  <c r="BK860" i="25"/>
  <c r="BQ858" i="25"/>
  <c r="BO859" i="25"/>
  <c r="BO860" i="25" l="1"/>
  <c r="BQ859" i="25"/>
  <c r="BK861" i="25"/>
  <c r="BM860" i="25"/>
  <c r="BU859" i="25"/>
  <c r="BS860" i="25"/>
  <c r="BU860" i="25" l="1"/>
  <c r="BS861" i="25"/>
  <c r="BM861" i="25"/>
  <c r="BK862" i="25"/>
  <c r="BQ860" i="25"/>
  <c r="BO861" i="25"/>
  <c r="BQ861" i="25" l="1"/>
  <c r="BO862" i="25"/>
  <c r="BM862" i="25"/>
  <c r="BK863" i="25"/>
  <c r="BU861" i="25"/>
  <c r="BS862" i="25"/>
  <c r="BU862" i="25" l="1"/>
  <c r="BS863" i="25"/>
  <c r="BM863" i="25"/>
  <c r="BK864" i="25"/>
  <c r="BQ862" i="25"/>
  <c r="BO863" i="25"/>
  <c r="BQ863" i="25" l="1"/>
  <c r="BO864" i="25"/>
  <c r="BM864" i="25"/>
  <c r="BK865" i="25"/>
  <c r="BU863" i="25"/>
  <c r="BS864" i="25"/>
  <c r="BU864" i="25" l="1"/>
  <c r="BS865" i="25"/>
  <c r="BM865" i="25"/>
  <c r="BK866" i="25"/>
  <c r="BQ864" i="25"/>
  <c r="BO865" i="25"/>
  <c r="BM866" i="25" l="1"/>
  <c r="BK867" i="25"/>
  <c r="BU865" i="25"/>
  <c r="BS866" i="25"/>
  <c r="BQ865" i="25"/>
  <c r="BO866" i="25"/>
  <c r="BQ866" i="25" l="1"/>
  <c r="BO867" i="25"/>
  <c r="BU866" i="25"/>
  <c r="BS867" i="25"/>
  <c r="BM867" i="25"/>
  <c r="BK868" i="25"/>
  <c r="BM868" i="25" l="1"/>
  <c r="BK869" i="25"/>
  <c r="BU867" i="25"/>
  <c r="BS868" i="25"/>
  <c r="BQ867" i="25"/>
  <c r="BO868" i="25"/>
  <c r="BQ868" i="25" l="1"/>
  <c r="BO869" i="25"/>
  <c r="BS869" i="25"/>
  <c r="BU868" i="25"/>
  <c r="BM869" i="25"/>
  <c r="BK870" i="25"/>
  <c r="BK871" i="25" l="1"/>
  <c r="BM870" i="25"/>
  <c r="BU869" i="25"/>
  <c r="BS870" i="25"/>
  <c r="BO870" i="25"/>
  <c r="BQ869" i="25"/>
  <c r="BQ870" i="25" l="1"/>
  <c r="BO871" i="25"/>
  <c r="BU870" i="25"/>
  <c r="BS871" i="25"/>
  <c r="BM871" i="25"/>
  <c r="BK872" i="25"/>
  <c r="BM872" i="25" l="1"/>
  <c r="BK873" i="25"/>
  <c r="BU871" i="25"/>
  <c r="BS872" i="25"/>
  <c r="BQ871" i="25"/>
  <c r="BO872" i="25"/>
  <c r="BU872" i="25" l="1"/>
  <c r="BS873" i="25"/>
  <c r="BM873" i="25"/>
  <c r="BK874" i="25"/>
  <c r="BQ872" i="25"/>
  <c r="BO873" i="25"/>
  <c r="BQ873" i="25" l="1"/>
  <c r="BO874" i="25"/>
  <c r="BM874" i="25"/>
  <c r="BK875" i="25"/>
  <c r="BU873" i="25"/>
  <c r="BS874" i="25"/>
  <c r="BS875" i="25" l="1"/>
  <c r="BU874" i="25"/>
  <c r="BM875" i="25"/>
  <c r="BK876" i="25"/>
  <c r="BQ874" i="25"/>
  <c r="BO875" i="25"/>
  <c r="BO876" i="25" l="1"/>
  <c r="BQ875" i="25"/>
  <c r="BK877" i="25"/>
  <c r="BM876" i="25"/>
  <c r="BU875" i="25"/>
  <c r="BS876" i="25"/>
  <c r="BU876" i="25" l="1"/>
  <c r="BS877" i="25"/>
  <c r="BM877" i="25"/>
  <c r="BK878" i="25"/>
  <c r="BQ876" i="25"/>
  <c r="BO877" i="25"/>
  <c r="BQ877" i="25" l="1"/>
  <c r="BO878" i="25"/>
  <c r="BM878" i="25"/>
  <c r="BK879" i="25"/>
  <c r="BU877" i="25"/>
  <c r="BS878" i="25"/>
  <c r="BM879" i="25" l="1"/>
  <c r="BK880" i="25"/>
  <c r="BQ878" i="25"/>
  <c r="BO879" i="25"/>
  <c r="BS879" i="25"/>
  <c r="BU878" i="25"/>
  <c r="BS880" i="25" l="1"/>
  <c r="BU879" i="25"/>
  <c r="BO880" i="25"/>
  <c r="BQ879" i="25"/>
  <c r="BK881" i="25"/>
  <c r="BM880" i="25"/>
  <c r="BO881" i="25" l="1"/>
  <c r="BQ880" i="25"/>
  <c r="BK882" i="25"/>
  <c r="BM881" i="25"/>
  <c r="BS881" i="25"/>
  <c r="BU880" i="25"/>
  <c r="BU881" i="25" l="1"/>
  <c r="BS882" i="25"/>
  <c r="BK883" i="25"/>
  <c r="BM882" i="25"/>
  <c r="BO882" i="25"/>
  <c r="BQ881" i="25"/>
  <c r="BQ882" i="25" l="1"/>
  <c r="BO883" i="25"/>
  <c r="BM883" i="25"/>
  <c r="BK884" i="25"/>
  <c r="BU882" i="25"/>
  <c r="BS883" i="25"/>
  <c r="BM884" i="25" l="1"/>
  <c r="BK885" i="25"/>
  <c r="BQ883" i="25"/>
  <c r="BO884" i="25"/>
  <c r="BS884" i="25"/>
  <c r="BU883" i="25"/>
  <c r="BS885" i="25" l="1"/>
  <c r="BU884" i="25"/>
  <c r="BQ884" i="25"/>
  <c r="BO885" i="25"/>
  <c r="BK886" i="25"/>
  <c r="BM885" i="25"/>
  <c r="BK887" i="25" l="1"/>
  <c r="BM886" i="25"/>
  <c r="BO886" i="25"/>
  <c r="BQ885" i="25"/>
  <c r="BU885" i="25"/>
  <c r="BS886" i="25"/>
  <c r="BS887" i="25" l="1"/>
  <c r="BU886" i="25"/>
  <c r="BQ886" i="25"/>
  <c r="BO887" i="25"/>
  <c r="BM887" i="25"/>
  <c r="BK888" i="25"/>
  <c r="BU887" i="25" l="1"/>
  <c r="BS888" i="25"/>
  <c r="BK889" i="25"/>
  <c r="BM888" i="25"/>
  <c r="BQ887" i="25"/>
  <c r="BO888" i="25"/>
  <c r="BO889" i="25" l="1"/>
  <c r="BQ888" i="25"/>
  <c r="BM889" i="25"/>
  <c r="BK890" i="25"/>
  <c r="BS889" i="25"/>
  <c r="BU888" i="25"/>
  <c r="BS890" i="25" l="1"/>
  <c r="BU889" i="25"/>
  <c r="BK891" i="25"/>
  <c r="BM890" i="25"/>
  <c r="BO890" i="25"/>
  <c r="BQ889" i="25"/>
  <c r="BM891" i="25" l="1"/>
  <c r="BK892" i="25"/>
  <c r="BQ890" i="25"/>
  <c r="BO891" i="25"/>
  <c r="BS891" i="25"/>
  <c r="BU890" i="25"/>
  <c r="BU891" i="25" l="1"/>
  <c r="BS892" i="25"/>
  <c r="BQ891" i="25"/>
  <c r="BO892" i="25"/>
  <c r="BM892" i="25"/>
  <c r="BK893" i="25"/>
  <c r="BQ892" i="25" l="1"/>
  <c r="BO893" i="25"/>
  <c r="BM893" i="25"/>
  <c r="BK894" i="25"/>
  <c r="BU892" i="25"/>
  <c r="BS893" i="25"/>
  <c r="BU893" i="25" l="1"/>
  <c r="BS894" i="25"/>
  <c r="BM894" i="25"/>
  <c r="BK895" i="25"/>
  <c r="BQ893" i="25"/>
  <c r="BO894" i="25"/>
  <c r="BS895" i="25" l="1"/>
  <c r="BU894" i="25"/>
  <c r="BQ894" i="25"/>
  <c r="BO895" i="25"/>
  <c r="BK896" i="25"/>
  <c r="BM895" i="25"/>
  <c r="BK897" i="25" l="1"/>
  <c r="BM896" i="25"/>
  <c r="BO896" i="25"/>
  <c r="BQ895" i="25"/>
  <c r="BU895" i="25"/>
  <c r="BS896" i="25"/>
  <c r="BQ896" i="25" l="1"/>
  <c r="BO897" i="25"/>
  <c r="BU896" i="25"/>
  <c r="BS897" i="25"/>
  <c r="BM897" i="25"/>
  <c r="BK898" i="25"/>
  <c r="BK899" i="25" l="1"/>
  <c r="BM898" i="25"/>
  <c r="BQ897" i="25"/>
  <c r="BO898" i="25"/>
  <c r="BU897" i="25"/>
  <c r="BS898" i="25"/>
  <c r="BS899" i="25" l="1"/>
  <c r="BU898" i="25"/>
  <c r="BO899" i="25"/>
  <c r="BQ898" i="25"/>
  <c r="BK900" i="25"/>
  <c r="BM899" i="25"/>
  <c r="BO900" i="25" l="1"/>
  <c r="BQ899" i="25"/>
  <c r="BK901" i="25"/>
  <c r="BM900" i="25"/>
  <c r="BS900" i="25"/>
  <c r="BU899" i="25"/>
  <c r="BS901" i="25" l="1"/>
  <c r="BU900" i="25"/>
  <c r="BM901" i="25"/>
  <c r="BK902" i="25"/>
  <c r="BO901" i="25"/>
  <c r="BQ900" i="25"/>
  <c r="BQ901" i="25" l="1"/>
  <c r="BO902" i="25"/>
  <c r="BK903" i="25"/>
  <c r="BM902" i="25"/>
  <c r="BU901" i="25"/>
  <c r="BS902" i="25"/>
  <c r="BM903" i="25" l="1"/>
  <c r="BK904" i="25"/>
  <c r="BQ902" i="25"/>
  <c r="BO903" i="25"/>
  <c r="BU902" i="25"/>
  <c r="BS903" i="25"/>
  <c r="BS904" i="25" l="1"/>
  <c r="BU903" i="25"/>
  <c r="BM904" i="25"/>
  <c r="BK905" i="25"/>
  <c r="BQ903" i="25"/>
  <c r="BO904" i="25"/>
  <c r="BQ904" i="25" l="1"/>
  <c r="BO905" i="25"/>
  <c r="BK906" i="25"/>
  <c r="BM905" i="25"/>
  <c r="BS905" i="25"/>
  <c r="BU904" i="25"/>
  <c r="BU905" i="25" l="1"/>
  <c r="BS906" i="25"/>
  <c r="BZ26" i="25"/>
  <c r="BK907" i="25"/>
  <c r="BM906" i="25"/>
  <c r="BO906" i="25"/>
  <c r="BQ905" i="25"/>
  <c r="BM907" i="25" l="1"/>
  <c r="BK908" i="25"/>
  <c r="BX26" i="25"/>
  <c r="BS907" i="25"/>
  <c r="BU906" i="25"/>
  <c r="BY26" i="25"/>
  <c r="BQ906" i="25"/>
  <c r="BO907" i="25"/>
  <c r="BU907" i="25" l="1"/>
  <c r="BS908" i="25"/>
  <c r="BK909" i="25"/>
  <c r="BM908" i="25"/>
  <c r="BQ907" i="25"/>
  <c r="BO908" i="25"/>
  <c r="BM909" i="25" l="1"/>
  <c r="BK910" i="25"/>
  <c r="BS909" i="25"/>
  <c r="BU908" i="25"/>
  <c r="BO909" i="25"/>
  <c r="BQ908" i="25"/>
  <c r="BO910" i="25" l="1"/>
  <c r="BQ909" i="25"/>
  <c r="BU909" i="25"/>
  <c r="BS910" i="25"/>
  <c r="BK911" i="25"/>
  <c r="BM910" i="25"/>
  <c r="BM911" i="25" l="1"/>
  <c r="BK912" i="25"/>
  <c r="BS911" i="25"/>
  <c r="BU910" i="25"/>
  <c r="BO911" i="25"/>
  <c r="BQ910" i="25"/>
  <c r="BU911" i="25" l="1"/>
  <c r="BS912" i="25"/>
  <c r="BK913" i="25"/>
  <c r="BM912" i="25"/>
  <c r="BQ911" i="25"/>
  <c r="BO912" i="25"/>
  <c r="BQ912" i="25" l="1"/>
  <c r="BO913" i="25"/>
  <c r="BM913" i="25"/>
  <c r="BK914" i="25"/>
  <c r="BU912" i="25"/>
  <c r="BS913" i="25"/>
  <c r="BS914" i="25" l="1"/>
  <c r="BU913" i="25"/>
  <c r="BM914" i="25"/>
  <c r="BK915" i="25"/>
  <c r="BQ913" i="25"/>
  <c r="BO914" i="25"/>
  <c r="BQ914" i="25" l="1"/>
  <c r="BO915" i="25"/>
  <c r="BK916" i="25"/>
  <c r="BM915" i="25"/>
  <c r="BS915" i="25"/>
  <c r="BU914" i="25"/>
  <c r="BU915" i="25" l="1"/>
  <c r="BS916" i="25"/>
  <c r="BK917" i="25"/>
  <c r="BM916" i="25"/>
  <c r="BO916" i="25"/>
  <c r="BQ915" i="25"/>
  <c r="BQ916" i="25" l="1"/>
  <c r="BO917" i="25"/>
  <c r="BM917" i="25"/>
  <c r="BK918" i="25"/>
  <c r="BS917" i="25"/>
  <c r="BU916" i="25"/>
  <c r="BU917" i="25" l="1"/>
  <c r="BS918" i="25"/>
  <c r="BK919" i="25"/>
  <c r="BM918" i="25"/>
  <c r="BQ917" i="25"/>
  <c r="BO918" i="25"/>
  <c r="BO919" i="25" l="1"/>
  <c r="BQ918" i="25"/>
  <c r="BK920" i="25"/>
  <c r="BM919" i="25"/>
  <c r="BS919" i="25"/>
  <c r="BU918" i="25"/>
  <c r="BS920" i="25" l="1"/>
  <c r="BU919" i="25"/>
  <c r="BK921" i="25"/>
  <c r="BM920" i="25"/>
  <c r="BO920" i="25"/>
  <c r="BQ919" i="25"/>
  <c r="BO921" i="25" l="1"/>
  <c r="BQ920" i="25"/>
  <c r="BM921" i="25"/>
  <c r="BK922" i="25"/>
  <c r="BS921" i="25"/>
  <c r="BU920" i="25"/>
  <c r="BU921" i="25" l="1"/>
  <c r="BS922" i="25"/>
  <c r="BM922" i="25"/>
  <c r="BK923" i="25"/>
  <c r="BQ921" i="25"/>
  <c r="BO922" i="25"/>
  <c r="BM923" i="25" l="1"/>
  <c r="BK924" i="25"/>
  <c r="BQ922" i="25"/>
  <c r="BO923" i="25"/>
  <c r="BU922" i="25"/>
  <c r="BS923" i="25"/>
  <c r="BS924" i="25" l="1"/>
  <c r="BU923" i="25"/>
  <c r="BQ923" i="25"/>
  <c r="BO924" i="25"/>
  <c r="BM924" i="25"/>
  <c r="BK925" i="25"/>
  <c r="BM925" i="25" l="1"/>
  <c r="BK926" i="25"/>
  <c r="BQ924" i="25"/>
  <c r="BO925" i="25"/>
  <c r="BS925" i="25"/>
  <c r="BU924" i="25"/>
  <c r="BU925" i="25" l="1"/>
  <c r="BS926" i="25"/>
  <c r="BO926" i="25"/>
  <c r="BQ925" i="25"/>
  <c r="BK927" i="25"/>
  <c r="BM926" i="25"/>
  <c r="BM927" i="25" l="1"/>
  <c r="BK928" i="25"/>
  <c r="BQ926" i="25"/>
  <c r="BO927" i="25"/>
  <c r="BU926" i="25"/>
  <c r="BS927" i="25"/>
  <c r="BU927" i="25" l="1"/>
  <c r="BS928" i="25"/>
  <c r="BQ927" i="25"/>
  <c r="BO928" i="25"/>
  <c r="BK929" i="25"/>
  <c r="BM928" i="25"/>
  <c r="BK930" i="25" l="1"/>
  <c r="BM929" i="25"/>
  <c r="BQ928" i="25"/>
  <c r="BO929" i="25"/>
  <c r="BS929" i="25"/>
  <c r="BU928" i="25"/>
  <c r="BU929" i="25" l="1"/>
  <c r="BS930" i="25"/>
  <c r="BO930" i="25"/>
  <c r="BQ929" i="25"/>
  <c r="BK931" i="25"/>
  <c r="BM930" i="25"/>
  <c r="BM931" i="25" l="1"/>
  <c r="BK932" i="25"/>
  <c r="BO931" i="25"/>
  <c r="BQ930" i="25"/>
  <c r="BS931" i="25"/>
  <c r="BU930" i="25"/>
  <c r="BU931" i="25" l="1"/>
  <c r="BS932" i="25"/>
  <c r="BQ931" i="25"/>
  <c r="BO932" i="25"/>
  <c r="BK933" i="25"/>
  <c r="BM932" i="25"/>
  <c r="BM933" i="25" l="1"/>
  <c r="BK934" i="25"/>
  <c r="BQ932" i="25"/>
  <c r="BO933" i="25"/>
  <c r="BU932" i="25"/>
  <c r="BS933" i="25"/>
  <c r="BS934" i="25" l="1"/>
  <c r="BU933" i="25"/>
  <c r="BQ933" i="25"/>
  <c r="BO934" i="25"/>
  <c r="BM934" i="25"/>
  <c r="BK935" i="25"/>
  <c r="BQ934" i="25" l="1"/>
  <c r="BO935" i="25"/>
  <c r="BK936" i="25"/>
  <c r="BM935" i="25"/>
  <c r="BS935" i="25"/>
  <c r="BU934" i="25"/>
  <c r="BU935" i="25" l="1"/>
  <c r="BS936" i="25"/>
  <c r="BK937" i="25"/>
  <c r="BM936" i="25"/>
  <c r="BO936" i="25"/>
  <c r="BQ935" i="25"/>
  <c r="BQ936" i="25" l="1"/>
  <c r="BO937" i="25"/>
  <c r="BM937" i="25"/>
  <c r="BK938" i="25"/>
  <c r="BS937" i="25"/>
  <c r="BU936" i="25"/>
  <c r="BU937" i="25" l="1"/>
  <c r="BS938" i="25"/>
  <c r="BK939" i="25"/>
  <c r="BM938" i="25"/>
  <c r="BQ937" i="25"/>
  <c r="BO938" i="25"/>
  <c r="BM939" i="25" l="1"/>
  <c r="BK940" i="25"/>
  <c r="BS939" i="25"/>
  <c r="BU938" i="25"/>
  <c r="BO939" i="25"/>
  <c r="BQ938" i="25"/>
  <c r="BO940" i="25" l="1"/>
  <c r="BQ939" i="25"/>
  <c r="BS940" i="25"/>
  <c r="BU939" i="25"/>
  <c r="BK941" i="25"/>
  <c r="BM940" i="25"/>
  <c r="BM941" i="25" l="1"/>
  <c r="BK942" i="25"/>
  <c r="BS941" i="25"/>
  <c r="BU940" i="25"/>
  <c r="BQ940" i="25"/>
  <c r="BO941" i="25"/>
  <c r="BU941" i="25" l="1"/>
  <c r="BS942" i="25"/>
  <c r="BQ941" i="25"/>
  <c r="BO942" i="25"/>
  <c r="BM942" i="25"/>
  <c r="BK943" i="25"/>
  <c r="BM943" i="25" l="1"/>
  <c r="BK944" i="25"/>
  <c r="BQ942" i="25"/>
  <c r="BO943" i="25"/>
  <c r="BU942" i="25"/>
  <c r="BS943" i="25"/>
  <c r="BQ943" i="25" l="1"/>
  <c r="BO944" i="25"/>
  <c r="BM944" i="25"/>
  <c r="BK945" i="25"/>
  <c r="BU943" i="25"/>
  <c r="BS944" i="25"/>
  <c r="BS945" i="25" l="1"/>
  <c r="BU944" i="25"/>
  <c r="BK946" i="25"/>
  <c r="BM945" i="25"/>
  <c r="BQ944" i="25"/>
  <c r="BO945" i="25"/>
  <c r="BK947" i="25" l="1"/>
  <c r="BM946" i="25"/>
  <c r="BO946" i="25"/>
  <c r="BQ945" i="25"/>
  <c r="BU945" i="25"/>
  <c r="BS946" i="25"/>
  <c r="BQ946" i="25" l="1"/>
  <c r="BO947" i="25"/>
  <c r="BU946" i="25"/>
  <c r="BS947" i="25"/>
  <c r="BM947" i="25"/>
  <c r="BK948" i="25"/>
  <c r="BU947" i="25" l="1"/>
  <c r="BS948" i="25"/>
  <c r="BQ947" i="25"/>
  <c r="BO948" i="25"/>
  <c r="BK949" i="25"/>
  <c r="BM948" i="25"/>
  <c r="BK950" i="25" l="1"/>
  <c r="BM949" i="25"/>
  <c r="BO949" i="25"/>
  <c r="BQ948" i="25"/>
  <c r="BS949" i="25"/>
  <c r="BU948" i="25"/>
  <c r="BS950" i="25" l="1"/>
  <c r="BU949" i="25"/>
  <c r="BO950" i="25"/>
  <c r="BQ949" i="25"/>
  <c r="BK951" i="25"/>
  <c r="BM950" i="25"/>
  <c r="BM951" i="25" l="1"/>
  <c r="BK952" i="25"/>
  <c r="BO951" i="25"/>
  <c r="BQ950" i="25"/>
  <c r="BS951" i="25"/>
  <c r="BU950" i="25"/>
  <c r="BU951" i="25" l="1"/>
  <c r="BS952" i="25"/>
  <c r="BQ951" i="25"/>
  <c r="BO952" i="25"/>
  <c r="BK953" i="25"/>
  <c r="BM952" i="25"/>
  <c r="BM953" i="25" l="1"/>
  <c r="BK954" i="25"/>
  <c r="BQ952" i="25"/>
  <c r="BO953" i="25"/>
  <c r="BU952" i="25"/>
  <c r="BS953" i="25"/>
  <c r="BS954" i="25" l="1"/>
  <c r="BU953" i="25"/>
  <c r="BQ953" i="25"/>
  <c r="BO954" i="25"/>
  <c r="BM954" i="25"/>
  <c r="BK955" i="25"/>
  <c r="BK956" i="25" l="1"/>
  <c r="BM955" i="25"/>
  <c r="BQ954" i="25"/>
  <c r="BO955" i="25"/>
  <c r="BS955" i="25"/>
  <c r="BU954" i="25"/>
  <c r="BS956" i="25" l="1"/>
  <c r="BU955" i="25"/>
  <c r="BO956" i="25"/>
  <c r="BQ955" i="25"/>
  <c r="BK957" i="25"/>
  <c r="BM956" i="25"/>
  <c r="BK958" i="25" l="1"/>
  <c r="BM957" i="25"/>
  <c r="BO957" i="25"/>
  <c r="BQ956" i="25"/>
  <c r="BS957" i="25"/>
  <c r="BU956" i="25"/>
  <c r="BU957" i="25" l="1"/>
  <c r="BS958" i="25"/>
  <c r="BQ957" i="25"/>
  <c r="BO958" i="25"/>
  <c r="BK959" i="25"/>
  <c r="BM958" i="25"/>
  <c r="BK960" i="25" l="1"/>
  <c r="BM959" i="25"/>
  <c r="BO959" i="25"/>
  <c r="BQ958" i="25"/>
  <c r="BU958" i="25"/>
  <c r="BS959" i="25"/>
  <c r="BS960" i="25" l="1"/>
  <c r="BU959" i="25"/>
  <c r="BQ959" i="25"/>
  <c r="BO960" i="25"/>
  <c r="BM960" i="25"/>
  <c r="BK961" i="25"/>
  <c r="BM961" i="25" l="1"/>
  <c r="BK962" i="25"/>
  <c r="BQ960" i="25"/>
  <c r="BO961" i="25"/>
  <c r="BU960" i="25"/>
  <c r="BS961" i="25"/>
  <c r="BU961" i="25" l="1"/>
  <c r="BS962" i="25"/>
  <c r="BQ961" i="25"/>
  <c r="BO962" i="25"/>
  <c r="BK963" i="25"/>
  <c r="BM962" i="25"/>
  <c r="BM963" i="25" l="1"/>
  <c r="BK964" i="25"/>
  <c r="BQ962" i="25"/>
  <c r="BO963" i="25"/>
  <c r="BU962" i="25"/>
  <c r="BS963" i="25"/>
  <c r="BQ963" i="25" l="1"/>
  <c r="BO964" i="25"/>
  <c r="BM964" i="25"/>
  <c r="BK965" i="25"/>
  <c r="BU963" i="25"/>
  <c r="BS964" i="25"/>
  <c r="BU964" i="25" l="1"/>
  <c r="BS965" i="25"/>
  <c r="BM965" i="25"/>
  <c r="BK966" i="25"/>
  <c r="BQ964" i="25"/>
  <c r="BO965" i="25"/>
  <c r="BQ965" i="25" l="1"/>
  <c r="BO966" i="25"/>
  <c r="BM966" i="25"/>
  <c r="BK967" i="25"/>
  <c r="BU965" i="25"/>
  <c r="BS966" i="25"/>
  <c r="BU966" i="25" l="1"/>
  <c r="BS967" i="25"/>
  <c r="BQ966" i="25"/>
  <c r="BO967" i="25"/>
  <c r="BM967" i="25"/>
  <c r="BK968" i="25"/>
  <c r="BM968" i="25" l="1"/>
  <c r="BK969" i="25"/>
  <c r="BQ967" i="25"/>
  <c r="BO968" i="25"/>
  <c r="BU967" i="25"/>
  <c r="BS968" i="25"/>
  <c r="BS969" i="25" l="1"/>
  <c r="BU968" i="25"/>
  <c r="BQ968" i="25"/>
  <c r="BO969" i="25"/>
  <c r="BM969" i="25"/>
  <c r="BK970" i="25"/>
  <c r="BK971" i="25" l="1"/>
  <c r="BM970" i="25"/>
  <c r="BO970" i="25"/>
  <c r="BQ969" i="25"/>
  <c r="BU969" i="25"/>
  <c r="BS970" i="25"/>
  <c r="BU970" i="25" l="1"/>
  <c r="BS971" i="25"/>
  <c r="BQ970" i="25"/>
  <c r="BO971" i="25"/>
  <c r="BM971" i="25"/>
  <c r="BK972" i="25"/>
  <c r="BQ971" i="25" l="1"/>
  <c r="BO972" i="25"/>
  <c r="BZ27" i="25"/>
  <c r="BM972" i="25"/>
  <c r="BK973" i="25"/>
  <c r="BU971" i="25"/>
  <c r="BS972" i="25"/>
  <c r="BM973" i="25" l="1"/>
  <c r="BK974" i="25"/>
  <c r="BY27" i="25"/>
  <c r="BQ972" i="25"/>
  <c r="BO973" i="25"/>
  <c r="BX27" i="25"/>
  <c r="BU972" i="25"/>
  <c r="BS973" i="25"/>
  <c r="BM974" i="25" l="1"/>
  <c r="BK975" i="25"/>
  <c r="BU973" i="25"/>
  <c r="BS974" i="25"/>
  <c r="BQ973" i="25"/>
  <c r="BO974" i="25"/>
  <c r="BQ974" i="25" l="1"/>
  <c r="BO975" i="25"/>
  <c r="BU974" i="25"/>
  <c r="BS975" i="25"/>
  <c r="BM975" i="25"/>
  <c r="BK976" i="25"/>
  <c r="BQ975" i="25" l="1"/>
  <c r="BO976" i="25"/>
  <c r="BM976" i="25"/>
  <c r="BK977" i="25"/>
  <c r="BU975" i="25"/>
  <c r="BS976" i="25"/>
  <c r="BM977" i="25" l="1"/>
  <c r="BK978" i="25"/>
  <c r="BQ976" i="25"/>
  <c r="BO977" i="25"/>
  <c r="BU976" i="25"/>
  <c r="BS977" i="25"/>
  <c r="BQ977" i="25" l="1"/>
  <c r="BO978" i="25"/>
  <c r="BU977" i="25"/>
  <c r="BS978" i="25"/>
  <c r="BM978" i="25"/>
  <c r="BK979" i="25"/>
  <c r="BS979" i="25" l="1"/>
  <c r="BU978" i="25"/>
  <c r="BQ978" i="25"/>
  <c r="BO979" i="25"/>
  <c r="BM979" i="25"/>
  <c r="BK980" i="25"/>
  <c r="BK981" i="25" l="1"/>
  <c r="BM980" i="25"/>
  <c r="BO980" i="25"/>
  <c r="BQ979" i="25"/>
  <c r="BU979" i="25"/>
  <c r="BS980" i="25"/>
  <c r="BU980" i="25" l="1"/>
  <c r="BS981" i="25"/>
  <c r="BQ980" i="25"/>
  <c r="BO981" i="25"/>
  <c r="BM981" i="25"/>
  <c r="BK982" i="25"/>
  <c r="BM982" i="25" l="1"/>
  <c r="BK983" i="25"/>
  <c r="BQ981" i="25"/>
  <c r="BO982" i="25"/>
  <c r="BU981" i="25"/>
  <c r="BS982" i="25"/>
  <c r="BS983" i="25" l="1"/>
  <c r="BU982" i="25"/>
  <c r="BQ982" i="25"/>
  <c r="BO983" i="25"/>
  <c r="BM983" i="25"/>
  <c r="BK984" i="25"/>
  <c r="BO984" i="25" l="1"/>
  <c r="BQ983" i="25"/>
  <c r="BK985" i="25"/>
  <c r="BM984" i="25"/>
  <c r="BU983" i="25"/>
  <c r="BS984" i="25"/>
  <c r="BU984" i="25" l="1"/>
  <c r="BS985" i="25"/>
  <c r="BM985" i="25"/>
  <c r="BK986" i="25"/>
  <c r="BQ984" i="25"/>
  <c r="BO985" i="25"/>
  <c r="BQ985" i="25" l="1"/>
  <c r="BO986" i="25"/>
  <c r="BM986" i="25"/>
  <c r="BK987" i="25"/>
  <c r="BU985" i="25"/>
  <c r="BS986" i="25"/>
  <c r="BM987" i="25" l="1"/>
  <c r="BK988" i="25"/>
  <c r="BQ986" i="25"/>
  <c r="BO987" i="25"/>
  <c r="BU986" i="25"/>
  <c r="BS987" i="25"/>
  <c r="BU987" i="25" l="1"/>
  <c r="BS988" i="25"/>
  <c r="BQ987" i="25"/>
  <c r="BO988" i="25"/>
  <c r="BM988" i="25"/>
  <c r="BK989" i="25"/>
  <c r="BQ988" i="25" l="1"/>
  <c r="BO989" i="25"/>
  <c r="BS989" i="25"/>
  <c r="BU988" i="25"/>
  <c r="BM989" i="25"/>
  <c r="BK990" i="25"/>
  <c r="BU989" i="25" l="1"/>
  <c r="BS990" i="25"/>
  <c r="BO990" i="25"/>
  <c r="BQ989" i="25"/>
  <c r="BK991" i="25"/>
  <c r="BM990" i="25"/>
  <c r="BM991" i="25" l="1"/>
  <c r="BK992" i="25"/>
  <c r="BQ990" i="25"/>
  <c r="BO991" i="25"/>
  <c r="BU990" i="25"/>
  <c r="BS991" i="25"/>
  <c r="BQ991" i="25" l="1"/>
  <c r="BO992" i="25"/>
  <c r="BM992" i="25"/>
  <c r="BK993" i="25"/>
  <c r="BU991" i="25"/>
  <c r="BS992" i="25"/>
  <c r="BS993" i="25" l="1"/>
  <c r="BU992" i="25"/>
  <c r="BM993" i="25"/>
  <c r="BK994" i="25"/>
  <c r="BQ992" i="25"/>
  <c r="BO993" i="25"/>
  <c r="BO994" i="25" l="1"/>
  <c r="BQ993" i="25"/>
  <c r="BK995" i="25"/>
  <c r="BM994" i="25"/>
  <c r="BU993" i="25"/>
  <c r="BS994" i="25"/>
  <c r="BU994" i="25" l="1"/>
  <c r="BS995" i="25"/>
  <c r="BM995" i="25"/>
  <c r="BK996" i="25"/>
  <c r="BQ994" i="25"/>
  <c r="BO995" i="25"/>
  <c r="BQ995" i="25" l="1"/>
  <c r="BO996" i="25"/>
  <c r="BM996" i="25"/>
  <c r="BK997" i="25"/>
  <c r="BU995" i="25"/>
  <c r="BS996" i="25"/>
  <c r="BM997" i="25" l="1"/>
  <c r="BK998" i="25"/>
  <c r="BQ996" i="25"/>
  <c r="BO997" i="25"/>
  <c r="BS997" i="25"/>
  <c r="BU996" i="25"/>
  <c r="BU997" i="25" l="1"/>
  <c r="BS998" i="25"/>
  <c r="BO998" i="25"/>
  <c r="BQ997" i="25"/>
  <c r="BK999" i="25"/>
  <c r="BM998" i="25"/>
  <c r="BQ998" i="25" l="1"/>
  <c r="BO999" i="25"/>
  <c r="BM999" i="25"/>
  <c r="BK1000" i="25"/>
  <c r="BS999" i="25"/>
  <c r="BU998" i="25"/>
  <c r="BU999" i="25" l="1"/>
  <c r="BS1000" i="25"/>
  <c r="BK1001" i="25"/>
  <c r="BM1000" i="25"/>
  <c r="BO1000" i="25"/>
  <c r="BQ999" i="25"/>
  <c r="BQ1000" i="25" l="1"/>
  <c r="BO1001" i="25"/>
  <c r="BM1001" i="25"/>
  <c r="BK1002" i="25"/>
  <c r="BS1001" i="25"/>
  <c r="BU1000" i="25"/>
  <c r="BU1001" i="25" l="1"/>
  <c r="BS1002" i="25"/>
  <c r="BK1003" i="25"/>
  <c r="BM1002" i="25"/>
  <c r="BO1002" i="25"/>
  <c r="BQ1001" i="25"/>
  <c r="BQ1002" i="25" l="1"/>
  <c r="BO1003" i="25"/>
  <c r="BM1003" i="25"/>
  <c r="BK1004" i="25"/>
  <c r="BS1003" i="25"/>
  <c r="BU1002" i="25"/>
  <c r="BU1003" i="25" l="1"/>
  <c r="BS1004" i="25"/>
  <c r="BK1005" i="25"/>
  <c r="BM1004" i="25"/>
  <c r="BO1004" i="25"/>
  <c r="BQ1003" i="25"/>
  <c r="BQ1004" i="25" l="1"/>
  <c r="BO1005" i="25"/>
  <c r="BM1005" i="25"/>
  <c r="BK1006" i="25"/>
  <c r="BU1004" i="25"/>
  <c r="BS1005" i="25"/>
  <c r="BU1005" i="25" l="1"/>
  <c r="BS1006" i="25"/>
  <c r="BM1006" i="25"/>
  <c r="BK1007" i="25"/>
  <c r="BQ1005" i="25"/>
  <c r="BO1006" i="25"/>
  <c r="BQ1006" i="25" l="1"/>
  <c r="BO1007" i="25"/>
  <c r="BM1007" i="25"/>
  <c r="BK1008" i="25"/>
  <c r="BS1007" i="25"/>
  <c r="BU1006" i="25"/>
  <c r="BU1007" i="25" l="1"/>
  <c r="BS1008" i="25"/>
  <c r="BK1009" i="25"/>
  <c r="BM1008" i="25"/>
  <c r="BO1008" i="25"/>
  <c r="BQ1007" i="25"/>
  <c r="BQ1008" i="25" l="1"/>
  <c r="BO1009" i="25"/>
  <c r="BM1009" i="25"/>
  <c r="BK1010" i="25"/>
  <c r="BS1009" i="25"/>
  <c r="BU1008" i="25"/>
  <c r="BU1009" i="25" l="1"/>
  <c r="BS1010" i="25"/>
  <c r="BK1011" i="25"/>
  <c r="BM1010" i="25"/>
  <c r="BO1010" i="25"/>
  <c r="BQ1009" i="25"/>
  <c r="BQ1010" i="25" l="1"/>
  <c r="BO1011" i="25"/>
  <c r="BM1011" i="25"/>
  <c r="BK1012" i="25"/>
  <c r="BS1011" i="25"/>
  <c r="BU1010" i="25"/>
  <c r="BU1011" i="25" l="1"/>
  <c r="BS1012" i="25"/>
  <c r="BK1013" i="25"/>
  <c r="BM1012" i="25"/>
  <c r="BO1012" i="25"/>
  <c r="BQ1011" i="25"/>
  <c r="BQ1012" i="25" l="1"/>
  <c r="BO1013" i="25"/>
  <c r="BM1013" i="25"/>
  <c r="BK1014" i="25"/>
  <c r="BS1013" i="25"/>
  <c r="BU1012" i="25"/>
  <c r="BU1013" i="25" l="1"/>
  <c r="BS1014" i="25"/>
  <c r="BK1015" i="25"/>
  <c r="BM1014" i="25"/>
  <c r="BO1014" i="25"/>
  <c r="BQ1013" i="25"/>
  <c r="BM1015" i="25" l="1"/>
  <c r="BK1016" i="25"/>
  <c r="BU1014" i="25"/>
  <c r="BS1015" i="25"/>
  <c r="BQ1014" i="25"/>
  <c r="BO1015" i="25"/>
  <c r="BU1015" i="25" l="1"/>
  <c r="BS1016" i="25"/>
  <c r="BM1016" i="25"/>
  <c r="BK1017" i="25"/>
  <c r="BQ1015" i="25"/>
  <c r="BO1016" i="25"/>
  <c r="BQ1016" i="25" l="1"/>
  <c r="BO1017" i="25"/>
  <c r="BM1017" i="25"/>
  <c r="BK1018" i="25"/>
  <c r="BS1017" i="25"/>
  <c r="BU1016" i="25"/>
  <c r="BU1017" i="25" l="1"/>
  <c r="BS1018" i="25"/>
  <c r="BM1018" i="25"/>
  <c r="BK1019" i="25"/>
  <c r="BO1018" i="25"/>
  <c r="BQ1017" i="25"/>
  <c r="BQ1018" i="25" l="1"/>
  <c r="BO1019" i="25"/>
  <c r="BM1019" i="25"/>
  <c r="BK1020" i="25"/>
  <c r="BS1019" i="25"/>
  <c r="BU1018" i="25"/>
  <c r="BU1019" i="25" l="1"/>
  <c r="BS1020" i="25"/>
  <c r="BK1021" i="25"/>
  <c r="BM1020" i="25"/>
  <c r="BO1020" i="25"/>
  <c r="BQ1019" i="25"/>
  <c r="BQ1020" i="25" l="1"/>
  <c r="BO1021" i="25"/>
  <c r="BM1021" i="25"/>
  <c r="BK1022" i="25"/>
  <c r="BS1021" i="25"/>
  <c r="BU1020" i="25"/>
  <c r="BU1021" i="25" l="1"/>
  <c r="BS1022" i="25"/>
  <c r="BM1022" i="25"/>
  <c r="BK1023" i="25"/>
  <c r="BO1022" i="25"/>
  <c r="BQ1021" i="25"/>
  <c r="BQ1022" i="25" l="1"/>
  <c r="BO1023" i="25"/>
  <c r="BM1023" i="25"/>
  <c r="BK1024" i="25"/>
  <c r="BS1023" i="25"/>
  <c r="BU1022" i="25"/>
  <c r="BS1024" i="25" l="1"/>
  <c r="BU1023" i="25"/>
  <c r="BK1025" i="25"/>
  <c r="BM1024" i="25"/>
  <c r="BO1024" i="25"/>
  <c r="BQ1023" i="25"/>
  <c r="BO1025" i="25" l="1"/>
  <c r="BQ1024" i="25"/>
  <c r="BK1026" i="25"/>
  <c r="BM1025" i="25"/>
  <c r="BU1024" i="25"/>
  <c r="BS1025" i="25"/>
  <c r="BU1025" i="25" l="1"/>
  <c r="BS1026" i="25"/>
  <c r="BM1026" i="25"/>
  <c r="BK1027" i="25"/>
  <c r="BQ1025" i="25"/>
  <c r="BO1026" i="25"/>
  <c r="BQ1026" i="25" l="1"/>
  <c r="BO1027" i="25"/>
  <c r="BM1027" i="25"/>
  <c r="BK1028" i="25"/>
  <c r="BS1027" i="25"/>
  <c r="BU1026" i="25"/>
  <c r="BS1028" i="25" l="1"/>
  <c r="BU1027" i="25"/>
  <c r="BK1029" i="25"/>
  <c r="BM1028" i="25"/>
  <c r="BQ1027" i="25"/>
  <c r="BO1028" i="25"/>
  <c r="BO1029" i="25" l="1"/>
  <c r="BQ1028" i="25"/>
  <c r="BK1030" i="25"/>
  <c r="BM1029" i="25"/>
  <c r="BS1029" i="25"/>
  <c r="BU1028" i="25"/>
  <c r="BS1030" i="25" l="1"/>
  <c r="BU1029" i="25"/>
  <c r="BK1031" i="25"/>
  <c r="BM1030" i="25"/>
  <c r="BO1030" i="25"/>
  <c r="BQ1029" i="25"/>
  <c r="BQ1030" i="25" l="1"/>
  <c r="BO1031" i="25"/>
  <c r="BM1031" i="25"/>
  <c r="BK1032" i="25"/>
  <c r="BU1030" i="25"/>
  <c r="BS1031" i="25"/>
  <c r="BU1031" i="25" l="1"/>
  <c r="BS1032" i="25"/>
  <c r="BM1032" i="25"/>
  <c r="BK1033" i="25"/>
  <c r="BO1032" i="25"/>
  <c r="BQ1031" i="25"/>
  <c r="BQ1032" i="25" l="1"/>
  <c r="BO1033" i="25"/>
  <c r="BM1033" i="25"/>
  <c r="BK1034" i="25"/>
  <c r="BS1033" i="25"/>
  <c r="BU1032" i="25"/>
  <c r="BS1034" i="25" l="1"/>
  <c r="BU1033" i="25"/>
  <c r="BM1034" i="25"/>
  <c r="BK1035" i="25"/>
  <c r="BO1034" i="25"/>
  <c r="BQ1033" i="25"/>
  <c r="BQ1034" i="25" l="1"/>
  <c r="BO1035" i="25"/>
  <c r="BK1036" i="25"/>
  <c r="BM1035" i="25"/>
  <c r="BU1034" i="25"/>
  <c r="BS1035" i="25"/>
  <c r="BU1035" i="25" l="1"/>
  <c r="BS1036" i="25"/>
  <c r="BZ28" i="25"/>
  <c r="BM1036" i="25"/>
  <c r="BK1037" i="25"/>
  <c r="BQ1035" i="25"/>
  <c r="BO1036" i="25"/>
  <c r="BY28" i="25" l="1"/>
  <c r="BQ1036" i="25"/>
  <c r="BO1037" i="25"/>
  <c r="BM1037" i="25"/>
  <c r="BK1038" i="25"/>
  <c r="BX28" i="25"/>
  <c r="BU1036" i="25"/>
  <c r="BS1037" i="25"/>
  <c r="BK1039" i="25" l="1"/>
  <c r="BM1038" i="25"/>
  <c r="BS1038" i="25"/>
  <c r="BU1037" i="25"/>
  <c r="BQ1037" i="25"/>
  <c r="BO1038" i="25"/>
  <c r="BS1039" i="25" l="1"/>
  <c r="BU1038" i="25"/>
  <c r="BO1039" i="25"/>
  <c r="BQ1038" i="25"/>
  <c r="BK1040" i="25"/>
  <c r="BM1039" i="25"/>
  <c r="BK1041" i="25" l="1"/>
  <c r="BM1040" i="25"/>
  <c r="BO1040" i="25"/>
  <c r="BQ1039" i="25"/>
  <c r="BS1040" i="25"/>
  <c r="BU1039" i="25"/>
  <c r="BU1040" i="25" l="1"/>
  <c r="BS1041" i="25"/>
  <c r="BQ1040" i="25"/>
  <c r="BO1041" i="25"/>
  <c r="BK1042" i="25"/>
  <c r="BM1041" i="25"/>
  <c r="BK1043" i="25" l="1"/>
  <c r="BM1042" i="25"/>
  <c r="BO1042" i="25"/>
  <c r="BQ1041" i="25"/>
  <c r="BU1041" i="25"/>
  <c r="BS1042" i="25"/>
  <c r="BS1043" i="25" l="1"/>
  <c r="BU1042" i="25"/>
  <c r="BQ1042" i="25"/>
  <c r="BO1043" i="25"/>
  <c r="BM1043" i="25"/>
  <c r="BK1044" i="25"/>
  <c r="BM1044" i="25" l="1"/>
  <c r="BK1045" i="25"/>
  <c r="BO1044" i="25"/>
  <c r="BQ1043" i="25"/>
  <c r="BS1044" i="25"/>
  <c r="BU1043" i="25"/>
  <c r="BQ1044" i="25" l="1"/>
  <c r="BO1045" i="25"/>
  <c r="BK1046" i="25"/>
  <c r="BM1045" i="25"/>
  <c r="BU1044" i="25"/>
  <c r="BS1045" i="25"/>
  <c r="BU1045" i="25" l="1"/>
  <c r="BS1046" i="25"/>
  <c r="BM1046" i="25"/>
  <c r="BK1047" i="25"/>
  <c r="BQ1045" i="25"/>
  <c r="BO1046" i="25"/>
  <c r="BS1047" i="25" l="1"/>
  <c r="BU1046" i="25"/>
  <c r="BM1047" i="25"/>
  <c r="BK1048" i="25"/>
  <c r="BQ1046" i="25"/>
  <c r="BO1047" i="25"/>
  <c r="BQ1047" i="25" l="1"/>
  <c r="BO1048" i="25"/>
  <c r="BM1048" i="25"/>
  <c r="BK1049" i="25"/>
  <c r="BS1048" i="25"/>
  <c r="BU1047" i="25"/>
  <c r="BS1049" i="25" l="1"/>
  <c r="BU1048" i="25"/>
  <c r="BK1050" i="25"/>
  <c r="BM1049" i="25"/>
  <c r="BO1049" i="25"/>
  <c r="BQ1048" i="25"/>
  <c r="BO1050" i="25" l="1"/>
  <c r="BQ1049" i="25"/>
  <c r="BK1051" i="25"/>
  <c r="BM1050" i="25"/>
  <c r="BS1050" i="25"/>
  <c r="BU1049" i="25"/>
  <c r="BU1050" i="25" l="1"/>
  <c r="BS1051" i="25"/>
  <c r="BK1052" i="25"/>
  <c r="BM1051" i="25"/>
  <c r="BQ1050" i="25"/>
  <c r="BO1051" i="25"/>
  <c r="BK1053" i="25" l="1"/>
  <c r="BM1052" i="25"/>
  <c r="BU1051" i="25"/>
  <c r="BS1052" i="25"/>
  <c r="BO1052" i="25"/>
  <c r="BQ1051" i="25"/>
  <c r="BQ1052" i="25" l="1"/>
  <c r="BO1053" i="25"/>
  <c r="BU1052" i="25"/>
  <c r="BS1053" i="25"/>
  <c r="BM1053" i="25"/>
  <c r="BK1054" i="25"/>
  <c r="BM1054" i="25" l="1"/>
  <c r="BK1055" i="25"/>
  <c r="BO1054" i="25"/>
  <c r="BQ1053" i="25"/>
  <c r="BU1053" i="25"/>
  <c r="BS1054" i="25"/>
  <c r="BU1054" i="25" l="1"/>
  <c r="BS1055" i="25"/>
  <c r="BQ1054" i="25"/>
  <c r="BO1055" i="25"/>
  <c r="BK1056" i="25"/>
  <c r="BM1055" i="25"/>
  <c r="BM1056" i="25" l="1"/>
  <c r="BK1057" i="25"/>
  <c r="BQ1055" i="25"/>
  <c r="BO1056" i="25"/>
  <c r="BU1055" i="25"/>
  <c r="BS1056" i="25"/>
  <c r="BS1057" i="25" l="1"/>
  <c r="BU1056" i="25"/>
  <c r="BQ1056" i="25"/>
  <c r="BO1057" i="25"/>
  <c r="BM1057" i="25"/>
  <c r="BK1058" i="25"/>
  <c r="BK1059" i="25" l="1"/>
  <c r="BM1058" i="25"/>
  <c r="BQ1057" i="25"/>
  <c r="BO1058" i="25"/>
  <c r="BS1058" i="25"/>
  <c r="BU1057" i="25"/>
  <c r="BS1059" i="25" l="1"/>
  <c r="BU1058" i="25"/>
  <c r="BO1059" i="25"/>
  <c r="BQ1058" i="25"/>
  <c r="BK1060" i="25"/>
  <c r="BM1059" i="25"/>
  <c r="BO1060" i="25" l="1"/>
  <c r="BQ1059" i="25"/>
  <c r="BK1061" i="25"/>
  <c r="BM1060" i="25"/>
  <c r="BS1060" i="25"/>
  <c r="BU1059" i="25"/>
  <c r="BU1060" i="25" l="1"/>
  <c r="BS1061" i="25"/>
  <c r="BK1062" i="25"/>
  <c r="BM1061" i="25"/>
  <c r="BQ1060" i="25"/>
  <c r="BO1061" i="25"/>
  <c r="BO1062" i="25" l="1"/>
  <c r="BQ1061" i="25"/>
  <c r="BK1063" i="25"/>
  <c r="BM1062" i="25"/>
  <c r="BU1061" i="25"/>
  <c r="BS1062" i="25"/>
  <c r="BM1063" i="25" l="1"/>
  <c r="BK1064" i="25"/>
  <c r="BS1063" i="25"/>
  <c r="BU1062" i="25"/>
  <c r="BQ1062" i="25"/>
  <c r="BO1063" i="25"/>
  <c r="BS1064" i="25" l="1"/>
  <c r="BU1063" i="25"/>
  <c r="BM1064" i="25"/>
  <c r="BK1065" i="25"/>
  <c r="BO1064" i="25"/>
  <c r="BQ1063" i="25"/>
  <c r="BQ1064" i="25" l="1"/>
  <c r="BO1065" i="25"/>
  <c r="BM1065" i="25"/>
  <c r="BK1066" i="25"/>
  <c r="BU1064" i="25"/>
  <c r="BS1065" i="25"/>
  <c r="BU1065" i="25" l="1"/>
  <c r="BS1066" i="25"/>
  <c r="BQ1065" i="25"/>
  <c r="BO1066" i="25"/>
  <c r="BM1066" i="25"/>
  <c r="BK1067" i="25"/>
  <c r="BS1067" i="25" l="1"/>
  <c r="BU1066" i="25"/>
  <c r="BM1067" i="25"/>
  <c r="BK1068" i="25"/>
  <c r="BQ1066" i="25"/>
  <c r="BO1067" i="25"/>
  <c r="BK1069" i="25" l="1"/>
  <c r="BM1068" i="25"/>
  <c r="BO1068" i="25"/>
  <c r="BQ1067" i="25"/>
  <c r="BS1068" i="25"/>
  <c r="BU1067" i="25"/>
  <c r="BS1069" i="25" l="1"/>
  <c r="BU1068" i="25"/>
  <c r="BO1069" i="25"/>
  <c r="BQ1068" i="25"/>
  <c r="BK1070" i="25"/>
  <c r="BM1069" i="25"/>
  <c r="BK1071" i="25" l="1"/>
  <c r="BM1070" i="25"/>
  <c r="BO1070" i="25"/>
  <c r="BQ1069" i="25"/>
  <c r="BU1069" i="25"/>
  <c r="BS1070" i="25"/>
  <c r="BU1070" i="25" l="1"/>
  <c r="BS1071" i="25"/>
  <c r="BQ1070" i="25"/>
  <c r="BO1071" i="25"/>
  <c r="BK1072" i="25"/>
  <c r="BM1071" i="25"/>
  <c r="BK1073" i="25" l="1"/>
  <c r="BM1072" i="25"/>
  <c r="BO1072" i="25"/>
  <c r="BQ1071" i="25"/>
  <c r="BU1071" i="25"/>
  <c r="BS1072" i="25"/>
  <c r="BQ1072" i="25" l="1"/>
  <c r="BO1073" i="25"/>
  <c r="BS1073" i="25"/>
  <c r="BU1072" i="25"/>
  <c r="BM1073" i="25"/>
  <c r="BK1074" i="25"/>
  <c r="BM1074" i="25" l="1"/>
  <c r="BK1075" i="25"/>
  <c r="BS1074" i="25"/>
  <c r="BU1073" i="25"/>
  <c r="BO1074" i="25"/>
  <c r="BQ1073" i="25"/>
  <c r="BQ1074" i="25" l="1"/>
  <c r="BO1075" i="25"/>
  <c r="BU1074" i="25"/>
  <c r="BS1075" i="25"/>
  <c r="BK1076" i="25"/>
  <c r="BM1075" i="25"/>
  <c r="BQ1075" i="25" l="1"/>
  <c r="BO1076" i="25"/>
  <c r="BM1076" i="25"/>
  <c r="BK1077" i="25"/>
  <c r="BU1075" i="25"/>
  <c r="BS1076" i="25"/>
  <c r="BS1077" i="25" l="1"/>
  <c r="BU1076" i="25"/>
  <c r="BQ1076" i="25"/>
  <c r="BO1077" i="25"/>
  <c r="BM1077" i="25"/>
  <c r="BK1078" i="25"/>
  <c r="BQ1077" i="25" l="1"/>
  <c r="BO1078" i="25"/>
  <c r="BS1078" i="25"/>
  <c r="BU1077" i="25"/>
  <c r="BK1079" i="25"/>
  <c r="BM1078" i="25"/>
  <c r="BK1080" i="25" l="1"/>
  <c r="BM1079" i="25"/>
  <c r="BS1079" i="25"/>
  <c r="BU1078" i="25"/>
  <c r="BO1079" i="25"/>
  <c r="BQ1078" i="25"/>
  <c r="BK1081" i="25" l="1"/>
  <c r="BM1080" i="25"/>
  <c r="BO1080" i="25"/>
  <c r="BQ1079" i="25"/>
  <c r="BS1080" i="25"/>
  <c r="BU1079" i="25"/>
  <c r="BQ1080" i="25" l="1"/>
  <c r="BO1081" i="25"/>
  <c r="BU1080" i="25"/>
  <c r="BS1081" i="25"/>
  <c r="BM1081" i="25"/>
  <c r="BK1082" i="25"/>
  <c r="BU1081" i="25" l="1"/>
  <c r="BS1082" i="25"/>
  <c r="BO1082" i="25"/>
  <c r="BQ1081" i="25"/>
  <c r="BM1082" i="25"/>
  <c r="BK1083" i="25"/>
  <c r="BM1083" i="25" l="1"/>
  <c r="BK1084" i="25"/>
  <c r="BQ1082" i="25"/>
  <c r="BO1083" i="25"/>
  <c r="BS1083" i="25"/>
  <c r="BU1082" i="25"/>
  <c r="BM1084" i="25" l="1"/>
  <c r="BK1085" i="25"/>
  <c r="BS1084" i="25"/>
  <c r="BU1083" i="25"/>
  <c r="BO1084" i="25"/>
  <c r="BQ1083" i="25"/>
  <c r="BQ1084" i="25" l="1"/>
  <c r="BO1085" i="25"/>
  <c r="BU1084" i="25"/>
  <c r="BS1085" i="25"/>
  <c r="BK1086" i="25"/>
  <c r="BM1085" i="25"/>
  <c r="BM1086" i="25" l="1"/>
  <c r="BK1087" i="25"/>
  <c r="BU1085" i="25"/>
  <c r="BS1086" i="25"/>
  <c r="BQ1085" i="25"/>
  <c r="BO1086" i="25"/>
  <c r="BU1086" i="25" l="1"/>
  <c r="BS1087" i="25"/>
  <c r="BM1087" i="25"/>
  <c r="BK1088" i="25"/>
  <c r="BQ1086" i="25"/>
  <c r="BO1087" i="25"/>
  <c r="BK1089" i="25" l="1"/>
  <c r="BM1088" i="25"/>
  <c r="BQ1087" i="25"/>
  <c r="BO1088" i="25"/>
  <c r="BS1088" i="25"/>
  <c r="BU1087" i="25"/>
  <c r="BS1089" i="25" l="1"/>
  <c r="BU1088" i="25"/>
  <c r="BO1089" i="25"/>
  <c r="BQ1088" i="25"/>
  <c r="BK1090" i="25"/>
  <c r="BM1089" i="25"/>
  <c r="BK1091" i="25" l="1"/>
  <c r="BM1090" i="25"/>
  <c r="BO1090" i="25"/>
  <c r="BQ1089" i="25"/>
  <c r="BU1089" i="25"/>
  <c r="BS1090" i="25"/>
  <c r="BQ1090" i="25" l="1"/>
  <c r="BO1091" i="25"/>
  <c r="BU1090" i="25"/>
  <c r="BS1091" i="25"/>
  <c r="BK1092" i="25"/>
  <c r="BM1091" i="25"/>
  <c r="BK1093" i="25" l="1"/>
  <c r="BM1092" i="25"/>
  <c r="BU1091" i="25"/>
  <c r="BS1092" i="25"/>
  <c r="BO1092" i="25"/>
  <c r="BQ1091" i="25"/>
  <c r="BQ1092" i="25" l="1"/>
  <c r="BO1093" i="25"/>
  <c r="BU1092" i="25"/>
  <c r="BS1093" i="25"/>
  <c r="BM1093" i="25"/>
  <c r="BK1094" i="25"/>
  <c r="BM1094" i="25" l="1"/>
  <c r="BK1095" i="25"/>
  <c r="BU1093" i="25"/>
  <c r="BS1094" i="25"/>
  <c r="BQ1093" i="25"/>
  <c r="BO1094" i="25"/>
  <c r="BU1094" i="25" l="1"/>
  <c r="BS1095" i="25"/>
  <c r="BK1096" i="25"/>
  <c r="BM1095" i="25"/>
  <c r="BQ1094" i="25"/>
  <c r="BO1095" i="25"/>
  <c r="BK1097" i="25" l="1"/>
  <c r="BM1096" i="25"/>
  <c r="BU1095" i="25"/>
  <c r="BS1096" i="25"/>
  <c r="BO1096" i="25"/>
  <c r="BQ1095" i="25"/>
  <c r="BQ1096" i="25" l="1"/>
  <c r="BO1097" i="25"/>
  <c r="BS1097" i="25"/>
  <c r="BU1096" i="25"/>
  <c r="BM1097" i="25"/>
  <c r="BK1098" i="25"/>
  <c r="BU1097" i="25" l="1"/>
  <c r="BS1098" i="25"/>
  <c r="BQ1097" i="25"/>
  <c r="BO1098" i="25"/>
  <c r="BZ29" i="25"/>
  <c r="BM1098" i="25"/>
  <c r="BK1099" i="25"/>
  <c r="BY29" i="25" l="1"/>
  <c r="BQ1098" i="25"/>
  <c r="BO1099" i="25"/>
  <c r="BX29" i="25"/>
  <c r="BS1099" i="25"/>
  <c r="BU1098" i="25"/>
  <c r="BK1100" i="25"/>
  <c r="BM1099" i="25"/>
  <c r="BK1101" i="25" l="1"/>
  <c r="BM1100" i="25"/>
  <c r="BS1100" i="25"/>
  <c r="BU1099" i="25"/>
  <c r="BO1100" i="25"/>
  <c r="BQ1099" i="25"/>
  <c r="BQ1100" i="25" l="1"/>
  <c r="BO1101" i="25"/>
  <c r="BU1100" i="25"/>
  <c r="BS1101" i="25"/>
  <c r="BM1101" i="25"/>
  <c r="BK1102" i="25"/>
  <c r="BU1101" i="25" l="1"/>
  <c r="BS1102" i="25"/>
  <c r="BQ1101" i="25"/>
  <c r="BO1102" i="25"/>
  <c r="BK1103" i="25"/>
  <c r="BM1102" i="25"/>
  <c r="BQ1102" i="25" l="1"/>
  <c r="BO1103" i="25"/>
  <c r="BM1103" i="25"/>
  <c r="BK1104" i="25"/>
  <c r="BU1102" i="25"/>
  <c r="BS1103" i="25"/>
  <c r="BU1103" i="25" l="1"/>
  <c r="BS1104" i="25"/>
  <c r="BM1104" i="25"/>
  <c r="BK1105" i="25"/>
  <c r="BQ1103" i="25"/>
  <c r="BO1104" i="25"/>
  <c r="BM1105" i="25" l="1"/>
  <c r="BK1106" i="25"/>
  <c r="BQ1104" i="25"/>
  <c r="BO1105" i="25"/>
  <c r="BS1105" i="25"/>
  <c r="BU1104" i="25"/>
  <c r="BU1105" i="25" l="1"/>
  <c r="BS1106" i="25"/>
  <c r="BO1106" i="25"/>
  <c r="BQ1105" i="25"/>
  <c r="BK1107" i="25"/>
  <c r="BM1106" i="25"/>
  <c r="BM1107" i="25" l="1"/>
  <c r="BK1108" i="25"/>
  <c r="BQ1106" i="25"/>
  <c r="BO1107" i="25"/>
  <c r="BS1107" i="25"/>
  <c r="BU1106" i="25"/>
  <c r="BU1107" i="25" l="1"/>
  <c r="BS1108" i="25"/>
  <c r="BQ1107" i="25"/>
  <c r="BO1108" i="25"/>
  <c r="BM1108" i="25"/>
  <c r="BK1109" i="25"/>
  <c r="BK1110" i="25" l="1"/>
  <c r="BM1109" i="25"/>
  <c r="BQ1108" i="25"/>
  <c r="BO1109" i="25"/>
  <c r="BS1109" i="25"/>
  <c r="BU1108" i="25"/>
  <c r="BS1110" i="25" l="1"/>
  <c r="BU1109" i="25"/>
  <c r="BO1110" i="25"/>
  <c r="BQ1109" i="25"/>
  <c r="BK1111" i="25"/>
  <c r="BM1110" i="25"/>
  <c r="BM1111" i="25" l="1"/>
  <c r="BK1112" i="25"/>
  <c r="BQ1110" i="25"/>
  <c r="BO1111" i="25"/>
  <c r="BU1110" i="25"/>
  <c r="BS1111" i="25"/>
  <c r="BK1113" i="25" l="1"/>
  <c r="BM1112" i="25"/>
  <c r="BU1111" i="25"/>
  <c r="BS1112" i="25"/>
  <c r="BQ1111" i="25"/>
  <c r="BO1112" i="25"/>
  <c r="BQ1112" i="25" l="1"/>
  <c r="BO1113" i="25"/>
  <c r="BS1113" i="25"/>
  <c r="BU1112" i="25"/>
  <c r="BM1113" i="25"/>
  <c r="BK1114" i="25"/>
  <c r="BU1113" i="25" l="1"/>
  <c r="BS1114" i="25"/>
  <c r="BQ1113" i="25"/>
  <c r="BO1114" i="25"/>
  <c r="BK1115" i="25"/>
  <c r="BM1114" i="25"/>
  <c r="BM1115" i="25" l="1"/>
  <c r="BK1116" i="25"/>
  <c r="BQ1114" i="25"/>
  <c r="BO1115" i="25"/>
  <c r="BU1114" i="25"/>
  <c r="BS1115" i="25"/>
  <c r="BU1115" i="25" l="1"/>
  <c r="BS1116" i="25"/>
  <c r="BQ1115" i="25"/>
  <c r="BO1116" i="25"/>
  <c r="BM1116" i="25"/>
  <c r="BK1117" i="25"/>
  <c r="BM1117" i="25" l="1"/>
  <c r="BK1118" i="25"/>
  <c r="BU1116" i="25"/>
  <c r="BS1117" i="25"/>
  <c r="BQ1116" i="25"/>
  <c r="BO1117" i="25"/>
  <c r="BQ1117" i="25" l="1"/>
  <c r="BO1118" i="25"/>
  <c r="BU1117" i="25"/>
  <c r="BS1118" i="25"/>
  <c r="BM1118" i="25"/>
  <c r="BK1119" i="25"/>
  <c r="BU1118" i="25" l="1"/>
  <c r="BS1119" i="25"/>
  <c r="BQ1118" i="25"/>
  <c r="BO1119" i="25"/>
  <c r="BM1119" i="25"/>
  <c r="BK1120" i="25"/>
  <c r="BM1120" i="25" l="1"/>
  <c r="BK1121" i="25"/>
  <c r="BQ1119" i="25"/>
  <c r="BO1120" i="25"/>
  <c r="BS1120" i="25"/>
  <c r="BU1119" i="25"/>
  <c r="BO1121" i="25" l="1"/>
  <c r="BQ1120" i="25"/>
  <c r="BU1120" i="25"/>
  <c r="BS1121" i="25"/>
  <c r="BK1122" i="25"/>
  <c r="BM1121" i="25"/>
  <c r="BM1122" i="25" l="1"/>
  <c r="BK1123" i="25"/>
  <c r="BU1121" i="25"/>
  <c r="BS1122" i="25"/>
  <c r="BQ1121" i="25"/>
  <c r="BO1122" i="25"/>
  <c r="BU1122" i="25" l="1"/>
  <c r="BS1123" i="25"/>
  <c r="BQ1122" i="25"/>
  <c r="BO1123" i="25"/>
  <c r="BM1123" i="25"/>
  <c r="BK1124" i="25"/>
  <c r="BQ1123" i="25" l="1"/>
  <c r="BO1124" i="25"/>
  <c r="BU1123" i="25"/>
  <c r="BS1124" i="25"/>
  <c r="BM1124" i="25"/>
  <c r="BK1125" i="25"/>
  <c r="BM1125" i="25" l="1"/>
  <c r="BK1126" i="25"/>
  <c r="BS1125" i="25"/>
  <c r="BU1124" i="25"/>
  <c r="BQ1124" i="25"/>
  <c r="BO1125" i="25"/>
  <c r="BO1126" i="25" l="1"/>
  <c r="BQ1125" i="25"/>
  <c r="BU1125" i="25"/>
  <c r="BS1126" i="25"/>
  <c r="BK1127" i="25"/>
  <c r="BM1126" i="25"/>
  <c r="BM1127" i="25" l="1"/>
  <c r="BK1128" i="25"/>
  <c r="BU1126" i="25"/>
  <c r="BS1127" i="25"/>
  <c r="BQ1126" i="25"/>
  <c r="BO1127" i="25"/>
  <c r="BU1127" i="25" l="1"/>
  <c r="BS1128" i="25"/>
  <c r="BM1128" i="25"/>
  <c r="BK1129" i="25"/>
  <c r="BQ1127" i="25"/>
  <c r="BO1128" i="25"/>
  <c r="BQ1128" i="25" l="1"/>
  <c r="BO1129" i="25"/>
  <c r="BM1129" i="25"/>
  <c r="BK1130" i="25"/>
  <c r="BU1128" i="25"/>
  <c r="BS1129" i="25"/>
  <c r="BM1130" i="25" l="1"/>
  <c r="BK1131" i="25"/>
  <c r="BQ1129" i="25"/>
  <c r="BO1130" i="25"/>
  <c r="BS1130" i="25"/>
  <c r="BU1129" i="25"/>
  <c r="BS1131" i="25" l="1"/>
  <c r="BU1130" i="25"/>
  <c r="BO1131" i="25"/>
  <c r="BQ1130" i="25"/>
  <c r="BK1132" i="25"/>
  <c r="BM1131" i="25"/>
  <c r="BK1133" i="25" l="1"/>
  <c r="BM1132" i="25"/>
  <c r="BO1132" i="25"/>
  <c r="BQ1131" i="25"/>
  <c r="BU1131" i="25"/>
  <c r="BS1132" i="25"/>
  <c r="BQ1132" i="25" l="1"/>
  <c r="BO1133" i="25"/>
  <c r="BU1132" i="25"/>
  <c r="BS1133" i="25"/>
  <c r="BM1133" i="25"/>
  <c r="BK1134" i="25"/>
  <c r="BU1133" i="25" l="1"/>
  <c r="BS1134" i="25"/>
  <c r="BQ1133" i="25"/>
  <c r="BO1134" i="25"/>
  <c r="BM1134" i="25"/>
  <c r="BK1135" i="25"/>
  <c r="BQ1134" i="25" l="1"/>
  <c r="BO1135" i="25"/>
  <c r="BS1135" i="25"/>
  <c r="BU1134" i="25"/>
  <c r="BM1135" i="25"/>
  <c r="BK1136" i="25"/>
  <c r="BK1137" i="25" l="1"/>
  <c r="BM1136" i="25"/>
  <c r="BU1135" i="25"/>
  <c r="BS1136" i="25"/>
  <c r="BO1136" i="25"/>
  <c r="BQ1135" i="25"/>
  <c r="BQ1136" i="25" l="1"/>
  <c r="BO1137" i="25"/>
  <c r="BU1136" i="25"/>
  <c r="BS1137" i="25"/>
  <c r="BM1137" i="25"/>
  <c r="BK1138" i="25"/>
  <c r="BM1138" i="25" l="1"/>
  <c r="BK1139" i="25"/>
  <c r="BU1137" i="25"/>
  <c r="BS1138" i="25"/>
  <c r="BQ1137" i="25"/>
  <c r="BO1138" i="25"/>
  <c r="BO1139" i="25" l="1"/>
  <c r="BQ1138" i="25"/>
  <c r="BU1138" i="25"/>
  <c r="BS1139" i="25"/>
  <c r="BK1140" i="25"/>
  <c r="BM1139" i="25"/>
  <c r="BM1140" i="25" l="1"/>
  <c r="BK1141" i="25"/>
  <c r="BS1140" i="25"/>
  <c r="BU1139" i="25"/>
  <c r="BQ1139" i="25"/>
  <c r="BO1140" i="25"/>
  <c r="BO1141" i="25" l="1"/>
  <c r="BQ1140" i="25"/>
  <c r="BS1141" i="25"/>
  <c r="BU1140" i="25"/>
  <c r="BK1142" i="25"/>
  <c r="BM1141" i="25"/>
  <c r="BK1143" i="25" l="1"/>
  <c r="BM1142" i="25"/>
  <c r="BS1142" i="25"/>
  <c r="BU1141" i="25"/>
  <c r="BO1142" i="25"/>
  <c r="BQ1141" i="25"/>
  <c r="BO1143" i="25" l="1"/>
  <c r="BQ1142" i="25"/>
  <c r="BU1142" i="25"/>
  <c r="BS1143" i="25"/>
  <c r="BK1144" i="25"/>
  <c r="BM1143" i="25"/>
  <c r="BM1144" i="25" l="1"/>
  <c r="BK1145" i="25"/>
  <c r="BU1143" i="25"/>
  <c r="BS1144" i="25"/>
  <c r="BQ1143" i="25"/>
  <c r="BO1144" i="25"/>
  <c r="BQ1144" i="25" l="1"/>
  <c r="BO1145" i="25"/>
  <c r="BS1145" i="25"/>
  <c r="BU1144" i="25"/>
  <c r="BM1145" i="25"/>
  <c r="BK1146" i="25"/>
  <c r="BK1147" i="25" l="1"/>
  <c r="BM1146" i="25"/>
  <c r="BS1146" i="25"/>
  <c r="BU1145" i="25"/>
  <c r="BQ1145" i="25"/>
  <c r="BO1146" i="25"/>
  <c r="BO1147" i="25" l="1"/>
  <c r="BQ1146" i="25"/>
  <c r="BU1146" i="25"/>
  <c r="BS1147" i="25"/>
  <c r="BK1148" i="25"/>
  <c r="BM1147" i="25"/>
  <c r="BM1148" i="25" l="1"/>
  <c r="BK1149" i="25"/>
  <c r="BS1148" i="25"/>
  <c r="BU1147" i="25"/>
  <c r="BQ1147" i="25"/>
  <c r="BO1148" i="25"/>
  <c r="BO1149" i="25" l="1"/>
  <c r="BQ1148" i="25"/>
  <c r="BU1148" i="25"/>
  <c r="BS1149" i="25"/>
  <c r="BK1150" i="25"/>
  <c r="BM1149" i="25"/>
  <c r="BM1150" i="25" l="1"/>
  <c r="BK1151" i="25"/>
  <c r="BS1150" i="25"/>
  <c r="BU1149" i="25"/>
  <c r="BQ1149" i="25"/>
  <c r="BO1150" i="25"/>
  <c r="BO1151" i="25" l="1"/>
  <c r="BQ1150" i="25"/>
  <c r="BS1151" i="25"/>
  <c r="BU1150" i="25"/>
  <c r="BK1152" i="25"/>
  <c r="BM1151" i="25"/>
  <c r="BM1152" i="25" l="1"/>
  <c r="BK1153" i="25"/>
  <c r="BS1152" i="25"/>
  <c r="BU1151" i="25"/>
  <c r="BO1152" i="25"/>
  <c r="BQ1151" i="25"/>
  <c r="BO1153" i="25" l="1"/>
  <c r="BQ1152" i="25"/>
  <c r="BU1152" i="25"/>
  <c r="BS1153" i="25"/>
  <c r="BK1154" i="25"/>
  <c r="BM1153" i="25"/>
  <c r="BM1154" i="25" l="1"/>
  <c r="BK1155" i="25"/>
  <c r="BU1153" i="25"/>
  <c r="BS1154" i="25"/>
  <c r="BQ1153" i="25"/>
  <c r="BO1154" i="25"/>
  <c r="BQ1154" i="25" l="1"/>
  <c r="BO1155" i="25"/>
  <c r="BS1155" i="25"/>
  <c r="BU1154" i="25"/>
  <c r="BM1155" i="25"/>
  <c r="BK1156" i="25"/>
  <c r="BK1157" i="25" l="1"/>
  <c r="BM1156" i="25"/>
  <c r="BS1156" i="25"/>
  <c r="BU1155" i="25"/>
  <c r="BQ1155" i="25"/>
  <c r="BO1156" i="25"/>
  <c r="BO1157" i="25" l="1"/>
  <c r="BQ1156" i="25"/>
  <c r="BU1156" i="25"/>
  <c r="BS1157" i="25"/>
  <c r="BK1158" i="25"/>
  <c r="BM1157" i="25"/>
  <c r="BM1158" i="25" l="1"/>
  <c r="BK1159" i="25"/>
  <c r="BU1157" i="25"/>
  <c r="BS1158" i="25"/>
  <c r="BQ1157" i="25"/>
  <c r="BO1158" i="25"/>
  <c r="BO1159" i="25" l="1"/>
  <c r="BQ1158" i="25"/>
  <c r="BU1158" i="25"/>
  <c r="BS1159" i="25"/>
  <c r="BZ30" i="25"/>
  <c r="BK1160" i="25"/>
  <c r="BM1159" i="25"/>
  <c r="BM1160" i="25" l="1"/>
  <c r="BK1161" i="25"/>
  <c r="BX30" i="25"/>
  <c r="BS1160" i="25"/>
  <c r="BU1159" i="25"/>
  <c r="BY30" i="25"/>
  <c r="BQ1159" i="25"/>
  <c r="BO1160" i="25"/>
  <c r="BS1161" i="25" l="1"/>
  <c r="BU1160" i="25"/>
  <c r="BK1162" i="25"/>
  <c r="BM1161" i="25"/>
  <c r="BO1161" i="25"/>
  <c r="BQ1160" i="25"/>
  <c r="BO1162" i="25" l="1"/>
  <c r="BQ1161" i="25"/>
  <c r="BK1163" i="25"/>
  <c r="BM1162" i="25"/>
  <c r="BS1162" i="25"/>
  <c r="BU1161" i="25"/>
  <c r="BU1162" i="25" l="1"/>
  <c r="BS1163" i="25"/>
  <c r="BK1164" i="25"/>
  <c r="BM1163" i="25"/>
  <c r="BO1163" i="25"/>
  <c r="BQ1162" i="25"/>
  <c r="BQ1163" i="25" l="1"/>
  <c r="BO1164" i="25"/>
  <c r="BM1164" i="25"/>
  <c r="BK1165" i="25"/>
  <c r="BU1163" i="25"/>
  <c r="BS1164" i="25"/>
  <c r="BS1165" i="25" l="1"/>
  <c r="BU1164" i="25"/>
  <c r="BM1165" i="25"/>
  <c r="BK1166" i="25"/>
  <c r="BQ1164" i="25"/>
  <c r="BO1165" i="25"/>
  <c r="BQ1165" i="25" l="1"/>
  <c r="BO1166" i="25"/>
  <c r="BK1167" i="25"/>
  <c r="BM1166" i="25"/>
  <c r="BS1166" i="25"/>
  <c r="BU1165" i="25"/>
  <c r="BU1166" i="25" l="1"/>
  <c r="BS1167" i="25"/>
  <c r="BK1168" i="25"/>
  <c r="BM1167" i="25"/>
  <c r="BO1167" i="25"/>
  <c r="BQ1166" i="25"/>
  <c r="BQ1167" i="25" l="1"/>
  <c r="BO1168" i="25"/>
  <c r="BM1168" i="25"/>
  <c r="BK1169" i="25"/>
  <c r="BS1168" i="25"/>
  <c r="BU1167" i="25"/>
  <c r="BU1168" i="25" l="1"/>
  <c r="BS1169" i="25"/>
  <c r="BM1169" i="25"/>
  <c r="BK1170" i="25"/>
  <c r="BO1169" i="25"/>
  <c r="BQ1168" i="25"/>
  <c r="BQ1169" i="25" l="1"/>
  <c r="BO1170" i="25"/>
  <c r="BM1170" i="25"/>
  <c r="BK1171" i="25"/>
  <c r="BS1170" i="25"/>
  <c r="BU1169" i="25"/>
  <c r="BS1171" i="25" l="1"/>
  <c r="BU1170" i="25"/>
  <c r="BK1172" i="25"/>
  <c r="BM1171" i="25"/>
  <c r="BO1171" i="25"/>
  <c r="BQ1170" i="25"/>
  <c r="BQ1171" i="25" l="1"/>
  <c r="BO1172" i="25"/>
  <c r="BK1173" i="25"/>
  <c r="BM1172" i="25"/>
  <c r="BS1172" i="25"/>
  <c r="BU1171" i="25"/>
  <c r="BU1172" i="25" l="1"/>
  <c r="BS1173" i="25"/>
  <c r="BK1174" i="25"/>
  <c r="BM1173" i="25"/>
  <c r="BO1173" i="25"/>
  <c r="BQ1172" i="25"/>
  <c r="BQ1173" i="25" l="1"/>
  <c r="BO1174" i="25"/>
  <c r="BM1174" i="25"/>
  <c r="BK1175" i="25"/>
  <c r="BU1173" i="25"/>
  <c r="BS1174" i="25"/>
  <c r="BU1174" i="25" l="1"/>
  <c r="BS1175" i="25"/>
  <c r="BM1175" i="25"/>
  <c r="BK1176" i="25"/>
  <c r="BQ1174" i="25"/>
  <c r="BO1175" i="25"/>
  <c r="BQ1175" i="25" l="1"/>
  <c r="BO1176" i="25"/>
  <c r="BK1177" i="25"/>
  <c r="BM1176" i="25"/>
  <c r="BS1176" i="25"/>
  <c r="BU1175" i="25"/>
  <c r="BU1176" i="25" l="1"/>
  <c r="BS1177" i="25"/>
  <c r="BK1178" i="25"/>
  <c r="BM1177" i="25"/>
  <c r="BO1177" i="25"/>
  <c r="BQ1176" i="25"/>
  <c r="BQ1177" i="25" l="1"/>
  <c r="BO1178" i="25"/>
  <c r="BM1178" i="25"/>
  <c r="BK1179" i="25"/>
  <c r="BS1178" i="25"/>
  <c r="BU1177" i="25"/>
  <c r="BU1178" i="25" l="1"/>
  <c r="BS1179" i="25"/>
  <c r="BK1180" i="25"/>
  <c r="BM1179" i="25"/>
  <c r="BO1179" i="25"/>
  <c r="BQ1178" i="25"/>
  <c r="BQ1179" i="25" l="1"/>
  <c r="BO1180" i="25"/>
  <c r="BM1180" i="25"/>
  <c r="BK1181" i="25"/>
  <c r="BS1180" i="25"/>
  <c r="BU1179" i="25"/>
  <c r="BS1181" i="25" l="1"/>
  <c r="BU1180" i="25"/>
  <c r="BK1182" i="25"/>
  <c r="BM1181" i="25"/>
  <c r="BO1181" i="25"/>
  <c r="BQ1180" i="25"/>
  <c r="BO1182" i="25" l="1"/>
  <c r="BQ1181" i="25"/>
  <c r="BK1183" i="25"/>
  <c r="BM1182" i="25"/>
  <c r="BS1182" i="25"/>
  <c r="BU1181" i="25"/>
  <c r="BU1182" i="25" l="1"/>
  <c r="BS1183" i="25"/>
  <c r="BK1184" i="25"/>
  <c r="BM1183" i="25"/>
  <c r="BO1183" i="25"/>
  <c r="BQ1182" i="25"/>
  <c r="BQ1183" i="25" l="1"/>
  <c r="BO1184" i="25"/>
  <c r="BM1184" i="25"/>
  <c r="BK1185" i="25"/>
  <c r="BU1183" i="25"/>
  <c r="BS1184" i="25"/>
  <c r="BS1185" i="25" l="1"/>
  <c r="BU1184" i="25"/>
  <c r="BM1185" i="25"/>
  <c r="BK1186" i="25"/>
  <c r="BQ1184" i="25"/>
  <c r="BO1185" i="25"/>
  <c r="BQ1185" i="25" l="1"/>
  <c r="BO1186" i="25"/>
  <c r="BM1186" i="25"/>
  <c r="BK1187" i="25"/>
  <c r="BS1186" i="25"/>
  <c r="BU1185" i="25"/>
  <c r="BU1186" i="25" l="1"/>
  <c r="BS1187" i="25"/>
  <c r="BK1188" i="25"/>
  <c r="BM1187" i="25"/>
  <c r="BO1187" i="25"/>
  <c r="BQ1186" i="25"/>
  <c r="BQ1187" i="25" l="1"/>
  <c r="BO1188" i="25"/>
  <c r="BM1188" i="25"/>
  <c r="BK1189" i="25"/>
  <c r="BS1188" i="25"/>
  <c r="BU1187" i="25"/>
  <c r="BU1188" i="25" l="1"/>
  <c r="BS1189" i="25"/>
  <c r="BK1190" i="25"/>
  <c r="BM1189" i="25"/>
  <c r="BQ1188" i="25"/>
  <c r="BO1189" i="25"/>
  <c r="BQ1189" i="25" l="1"/>
  <c r="BO1190" i="25"/>
  <c r="BM1190" i="25"/>
  <c r="BK1191" i="25"/>
  <c r="BS1190" i="25"/>
  <c r="BU1189" i="25"/>
  <c r="BU1190" i="25" l="1"/>
  <c r="BS1191" i="25"/>
  <c r="BK1192" i="25"/>
  <c r="BM1191" i="25"/>
  <c r="BO1191" i="25"/>
  <c r="BQ1190" i="25"/>
  <c r="BO1192" i="25" l="1"/>
  <c r="BQ1191" i="25"/>
  <c r="BK1193" i="25"/>
  <c r="BM1192" i="25"/>
  <c r="BS1192" i="25"/>
  <c r="BU1191" i="25"/>
  <c r="BU1192" i="25" l="1"/>
  <c r="BS1193" i="25"/>
  <c r="BK1194" i="25"/>
  <c r="BM1193" i="25"/>
  <c r="BO1193" i="25"/>
  <c r="BQ1192" i="25"/>
  <c r="BQ1193" i="25" l="1"/>
  <c r="BO1194" i="25"/>
  <c r="BM1194" i="25"/>
  <c r="BK1195" i="25"/>
  <c r="BU1193" i="25"/>
  <c r="BS1194" i="25"/>
  <c r="BS1195" i="25" l="1"/>
  <c r="BU1194" i="25"/>
  <c r="BM1195" i="25"/>
  <c r="BK1196" i="25"/>
  <c r="BQ1194" i="25"/>
  <c r="BO1195" i="25"/>
  <c r="BQ1195" i="25" l="1"/>
  <c r="BO1196" i="25"/>
  <c r="BK1197" i="25"/>
  <c r="BM1196" i="25"/>
  <c r="BS1196" i="25"/>
  <c r="BU1195" i="25"/>
  <c r="BU1196" i="25" l="1"/>
  <c r="BS1197" i="25"/>
  <c r="BK1198" i="25"/>
  <c r="BM1197" i="25"/>
  <c r="BO1197" i="25"/>
  <c r="BQ1196" i="25"/>
  <c r="BQ1197" i="25" l="1"/>
  <c r="BO1198" i="25"/>
  <c r="BM1198" i="25"/>
  <c r="BK1199" i="25"/>
  <c r="BS1198" i="25"/>
  <c r="BU1197" i="25"/>
  <c r="BU1198" i="25" l="1"/>
  <c r="BS1199" i="25"/>
  <c r="BK1200" i="25"/>
  <c r="BM1199" i="25"/>
  <c r="BO1199" i="25"/>
  <c r="BQ1198" i="25"/>
  <c r="BQ1199" i="25" l="1"/>
  <c r="BO1200" i="25"/>
  <c r="BM1200" i="25"/>
  <c r="BK1201" i="25"/>
  <c r="BS1200" i="25"/>
  <c r="BU1199" i="25"/>
  <c r="BS1201" i="25" l="1"/>
  <c r="BU1200" i="25"/>
  <c r="BK1202" i="25"/>
  <c r="BM1201" i="25"/>
  <c r="BO1201" i="25"/>
  <c r="BQ1200" i="25"/>
  <c r="BO1202" i="25" l="1"/>
  <c r="BQ1201" i="25"/>
  <c r="BM1202" i="25"/>
  <c r="BK1203" i="25"/>
  <c r="BS1202" i="25"/>
  <c r="BU1201" i="25"/>
  <c r="BU1202" i="25" l="1"/>
  <c r="BS1203" i="25"/>
  <c r="BK1204" i="25"/>
  <c r="BM1203" i="25"/>
  <c r="BO1203" i="25"/>
  <c r="BQ1202" i="25"/>
  <c r="BQ1203" i="25" l="1"/>
  <c r="BO1204" i="25"/>
  <c r="BM1204" i="25"/>
  <c r="BK1205" i="25"/>
  <c r="BU1203" i="25"/>
  <c r="BS1204" i="25"/>
  <c r="BS1205" i="25" l="1"/>
  <c r="BU1204" i="25"/>
  <c r="BM1205" i="25"/>
  <c r="BK1206" i="25"/>
  <c r="BQ1204" i="25"/>
  <c r="BO1205" i="25"/>
  <c r="BQ1205" i="25" l="1"/>
  <c r="BO1206" i="25"/>
  <c r="BK1207" i="25"/>
  <c r="BM1206" i="25"/>
  <c r="BS1206" i="25"/>
  <c r="BU1205" i="25"/>
  <c r="BU1206" i="25" l="1"/>
  <c r="BS1207" i="25"/>
  <c r="BK1208" i="25"/>
  <c r="BM1207" i="25"/>
  <c r="BO1207" i="25"/>
  <c r="BQ1206" i="25"/>
  <c r="BM1208" i="25" l="1"/>
  <c r="BK1209" i="25"/>
  <c r="BQ1207" i="25"/>
  <c r="BO1208" i="25"/>
  <c r="BU1207" i="25"/>
  <c r="BS1208" i="25"/>
  <c r="BU1208" i="25" l="1"/>
  <c r="BS1209" i="25"/>
  <c r="BO1209" i="25"/>
  <c r="BQ1208" i="25"/>
  <c r="BK1210" i="25"/>
  <c r="BM1209" i="25"/>
  <c r="BM1210" i="25" l="1"/>
  <c r="BK1211" i="25"/>
  <c r="BQ1209" i="25"/>
  <c r="BO1210" i="25"/>
  <c r="BS1210" i="25"/>
  <c r="BU1209" i="25"/>
  <c r="BU1210" i="25" l="1"/>
  <c r="BS1211" i="25"/>
  <c r="BO1211" i="25"/>
  <c r="BQ1210" i="25"/>
  <c r="BK1212" i="25"/>
  <c r="BM1211" i="25"/>
  <c r="BK1213" i="25" l="1"/>
  <c r="BM1212" i="25"/>
  <c r="BQ1211" i="25"/>
  <c r="BO1212" i="25"/>
  <c r="BS1212" i="25"/>
  <c r="BU1211" i="25"/>
  <c r="BU1212" i="25" l="1"/>
  <c r="BS1213" i="25"/>
  <c r="BO1213" i="25"/>
  <c r="BQ1212" i="25"/>
  <c r="BK1214" i="25"/>
  <c r="BM1213" i="25"/>
  <c r="BM1214" i="25" l="1"/>
  <c r="BK1215" i="25"/>
  <c r="BQ1213" i="25"/>
  <c r="BO1214" i="25"/>
  <c r="BU1213" i="25"/>
  <c r="BS1214" i="25"/>
  <c r="BU1214" i="25" l="1"/>
  <c r="BS1215" i="25"/>
  <c r="BQ1214" i="25"/>
  <c r="BO1215" i="25"/>
  <c r="BM1215" i="25"/>
  <c r="BK1216" i="25"/>
  <c r="BQ1215" i="25" l="1"/>
  <c r="BO1216" i="25"/>
  <c r="BK1217" i="25"/>
  <c r="BM1216" i="25"/>
  <c r="BU1215" i="25"/>
  <c r="BS1216" i="25"/>
  <c r="BU1216" i="25" l="1"/>
  <c r="BS1217" i="25"/>
  <c r="BM1217" i="25"/>
  <c r="BK1218" i="25"/>
  <c r="BO1217" i="25"/>
  <c r="BQ1216" i="25"/>
  <c r="BQ1217" i="25" l="1"/>
  <c r="BO1218" i="25"/>
  <c r="BM1218" i="25"/>
  <c r="BK1219" i="25"/>
  <c r="BU1217" i="25"/>
  <c r="BS1218" i="25"/>
  <c r="BU1218" i="25" l="1"/>
  <c r="BS1219" i="25"/>
  <c r="BM1219" i="25"/>
  <c r="BK1220" i="25"/>
  <c r="BO1219" i="25"/>
  <c r="BQ1218" i="25"/>
  <c r="BQ1219" i="25" l="1"/>
  <c r="BO1220" i="25"/>
  <c r="BM1220" i="25"/>
  <c r="BK1221" i="25"/>
  <c r="BS1220" i="25"/>
  <c r="BU1219" i="25"/>
  <c r="BK1222" i="25" l="1"/>
  <c r="BM1221" i="25"/>
  <c r="BU1220" i="25"/>
  <c r="BS1221" i="25"/>
  <c r="BO1221" i="25"/>
  <c r="BQ1220" i="25"/>
  <c r="BQ1221" i="25" l="1"/>
  <c r="BO1222" i="25"/>
  <c r="BS1222" i="25"/>
  <c r="BU1221" i="25"/>
  <c r="BM1222" i="25"/>
  <c r="BK1223" i="25"/>
  <c r="BU1222" i="25" l="1"/>
  <c r="BS1223" i="25"/>
  <c r="BO1223" i="25"/>
  <c r="BQ1222" i="25"/>
  <c r="BM1223" i="25"/>
  <c r="BK1224" i="25"/>
  <c r="BQ1223" i="25" l="1"/>
  <c r="BO1224" i="25"/>
  <c r="BS1224" i="25"/>
  <c r="BU1223" i="25"/>
  <c r="BZ31" i="25"/>
  <c r="BM1224" i="25"/>
  <c r="BK1225" i="25"/>
  <c r="BX31" i="25" l="1"/>
  <c r="BU1224" i="25"/>
  <c r="BS1225" i="25"/>
  <c r="BY31" i="25"/>
  <c r="BO1225" i="25"/>
  <c r="BQ1224" i="25"/>
  <c r="BK1226" i="25"/>
  <c r="BM1225" i="25"/>
  <c r="BM1226" i="25" l="1"/>
  <c r="BK1227" i="25"/>
  <c r="BQ1225" i="25"/>
  <c r="BO1226" i="25"/>
  <c r="BS1226" i="25"/>
  <c r="BU1225" i="25"/>
  <c r="BU1226" i="25" l="1"/>
  <c r="BS1227" i="25"/>
  <c r="BO1227" i="25"/>
  <c r="BQ1226" i="25"/>
  <c r="BK1228" i="25"/>
  <c r="BM1227" i="25"/>
  <c r="BM1228" i="25" l="1"/>
  <c r="BK1229" i="25"/>
  <c r="BQ1227" i="25"/>
  <c r="BO1228" i="25"/>
  <c r="BU1227" i="25"/>
  <c r="BS1228" i="25"/>
  <c r="BQ1228" i="25" l="1"/>
  <c r="BO1229" i="25"/>
  <c r="BM1229" i="25"/>
  <c r="BK1230" i="25"/>
  <c r="BU1228" i="25"/>
  <c r="BS1229" i="25"/>
  <c r="BQ1229" i="25" l="1"/>
  <c r="BO1230" i="25"/>
  <c r="BM1230" i="25"/>
  <c r="BK1231" i="25"/>
  <c r="BU1229" i="25"/>
  <c r="BS1230" i="25"/>
  <c r="BU1230" i="25" l="1"/>
  <c r="BS1231" i="25"/>
  <c r="BM1231" i="25"/>
  <c r="BK1232" i="25"/>
  <c r="BQ1230" i="25"/>
  <c r="BO1231" i="25"/>
  <c r="BQ1231" i="25" l="1"/>
  <c r="BO1232" i="25"/>
  <c r="BM1232" i="25"/>
  <c r="BK1233" i="25"/>
  <c r="BU1231" i="25"/>
  <c r="BS1232" i="25"/>
  <c r="BM1233" i="25" l="1"/>
  <c r="BK1234" i="25"/>
  <c r="BU1232" i="25"/>
  <c r="BS1233" i="25"/>
  <c r="BQ1232" i="25"/>
  <c r="BO1233" i="25"/>
  <c r="BS1234" i="25" l="1"/>
  <c r="BU1233" i="25"/>
  <c r="BM1234" i="25"/>
  <c r="BK1235" i="25"/>
  <c r="BQ1233" i="25"/>
  <c r="BO1234" i="25"/>
  <c r="BO1235" i="25" l="1"/>
  <c r="BQ1234" i="25"/>
  <c r="BK1236" i="25"/>
  <c r="BM1235" i="25"/>
  <c r="BU1234" i="25"/>
  <c r="BS1235" i="25"/>
  <c r="BS1236" i="25" l="1"/>
  <c r="BU1235" i="25"/>
  <c r="BM1236" i="25"/>
  <c r="BK1237" i="25"/>
  <c r="BQ1235" i="25"/>
  <c r="BO1236" i="25"/>
  <c r="BO1237" i="25" l="1"/>
  <c r="BQ1236" i="25"/>
  <c r="BK1238" i="25"/>
  <c r="BM1237" i="25"/>
  <c r="BU1236" i="25"/>
  <c r="BS1237" i="25"/>
  <c r="BU1237" i="25" l="1"/>
  <c r="BS1238" i="25"/>
  <c r="BM1238" i="25"/>
  <c r="BK1239" i="25"/>
  <c r="BQ1237" i="25"/>
  <c r="BO1238" i="25"/>
  <c r="BQ1238" i="25" l="1"/>
  <c r="BO1239" i="25"/>
  <c r="BM1239" i="25"/>
  <c r="BK1240" i="25"/>
  <c r="BU1238" i="25"/>
  <c r="BS1239" i="25"/>
  <c r="BM1240" i="25" l="1"/>
  <c r="BK1241" i="25"/>
  <c r="BQ1239" i="25"/>
  <c r="BO1240" i="25"/>
  <c r="BU1239" i="25"/>
  <c r="BS1240" i="25"/>
  <c r="BU1240" i="25" l="1"/>
  <c r="BS1241" i="25"/>
  <c r="BQ1240" i="25"/>
  <c r="BO1241" i="25"/>
  <c r="BM1241" i="25"/>
  <c r="BK1242" i="25"/>
  <c r="BM1242" i="25" l="1"/>
  <c r="BK1243" i="25"/>
  <c r="BQ1241" i="25"/>
  <c r="BO1242" i="25"/>
  <c r="BU1241" i="25"/>
  <c r="BS1242" i="25"/>
  <c r="BU1242" i="25" l="1"/>
  <c r="BS1243" i="25"/>
  <c r="BQ1242" i="25"/>
  <c r="BO1243" i="25"/>
  <c r="BK1244" i="25"/>
  <c r="BM1243" i="25"/>
  <c r="BM1244" i="25" l="1"/>
  <c r="BK1245" i="25"/>
  <c r="BQ1243" i="25"/>
  <c r="BO1244" i="25"/>
  <c r="BS1244" i="25"/>
  <c r="BU1243" i="25"/>
  <c r="BU1244" i="25" l="1"/>
  <c r="BS1245" i="25"/>
  <c r="BQ1244" i="25"/>
  <c r="BO1245" i="25"/>
  <c r="BK1246" i="25"/>
  <c r="BM1245" i="25"/>
  <c r="BM1246" i="25" l="1"/>
  <c r="BK1247" i="25"/>
  <c r="BQ1245" i="25"/>
  <c r="BO1246" i="25"/>
  <c r="BS1246" i="25"/>
  <c r="BU1245" i="25"/>
  <c r="BU1246" i="25" l="1"/>
  <c r="BS1247" i="25"/>
  <c r="BO1247" i="25"/>
  <c r="BQ1246" i="25"/>
  <c r="BK1248" i="25"/>
  <c r="BM1247" i="25"/>
  <c r="BM1248" i="25" l="1"/>
  <c r="BK1249" i="25"/>
  <c r="BQ1247" i="25"/>
  <c r="BO1248" i="25"/>
  <c r="BS1248" i="25"/>
  <c r="BU1247" i="25"/>
  <c r="BU1248" i="25" l="1"/>
  <c r="BS1249" i="25"/>
  <c r="BO1249" i="25"/>
  <c r="BQ1248" i="25"/>
  <c r="BK1250" i="25"/>
  <c r="BM1249" i="25"/>
  <c r="BM1250" i="25" l="1"/>
  <c r="BK1251" i="25"/>
  <c r="BQ1249" i="25"/>
  <c r="BO1250" i="25"/>
  <c r="BU1249" i="25"/>
  <c r="BS1250" i="25"/>
  <c r="BS1251" i="25" l="1"/>
  <c r="BU1250" i="25"/>
  <c r="BQ1250" i="25"/>
  <c r="BO1251" i="25"/>
  <c r="BM1251" i="25"/>
  <c r="BK1252" i="25"/>
  <c r="BK1253" i="25" l="1"/>
  <c r="BM1252" i="25"/>
  <c r="BO1252" i="25"/>
  <c r="BQ1251" i="25"/>
  <c r="BS1252" i="25"/>
  <c r="BU1251" i="25"/>
  <c r="BU1252" i="25" l="1"/>
  <c r="BS1253" i="25"/>
  <c r="BO1253" i="25"/>
  <c r="BQ1252" i="25"/>
  <c r="BM1253" i="25"/>
  <c r="BK1254" i="25"/>
  <c r="BM1254" i="25" l="1"/>
  <c r="BK1255" i="25"/>
  <c r="BQ1253" i="25"/>
  <c r="BO1254" i="25"/>
  <c r="BS1254" i="25"/>
  <c r="BU1253" i="25"/>
  <c r="BU1254" i="25" l="1"/>
  <c r="BS1255" i="25"/>
  <c r="BO1255" i="25"/>
  <c r="BQ1254" i="25"/>
  <c r="BK1256" i="25"/>
  <c r="BM1255" i="25"/>
  <c r="BM1256" i="25" l="1"/>
  <c r="BK1257" i="25"/>
  <c r="BQ1255" i="25"/>
  <c r="BO1256" i="25"/>
  <c r="BS1256" i="25"/>
  <c r="BU1255" i="25"/>
  <c r="BU1256" i="25" l="1"/>
  <c r="BS1257" i="25"/>
  <c r="BO1257" i="25"/>
  <c r="BQ1256" i="25"/>
  <c r="BK1258" i="25"/>
  <c r="BM1257" i="25"/>
  <c r="BM1258" i="25" l="1"/>
  <c r="BK1259" i="25"/>
  <c r="BQ1257" i="25"/>
  <c r="BO1258" i="25"/>
  <c r="BS1258" i="25"/>
  <c r="BU1257" i="25"/>
  <c r="BS1259" i="25" l="1"/>
  <c r="BU1258" i="25"/>
  <c r="BO1259" i="25"/>
  <c r="BQ1258" i="25"/>
  <c r="BK1260" i="25"/>
  <c r="BM1259" i="25"/>
  <c r="BK1261" i="25" l="1"/>
  <c r="BM1260" i="25"/>
  <c r="BO1260" i="25"/>
  <c r="BQ1259" i="25"/>
  <c r="BU1259" i="25"/>
  <c r="BS1260" i="25"/>
  <c r="BS1261" i="25" l="1"/>
  <c r="BU1260" i="25"/>
  <c r="BQ1260" i="25"/>
  <c r="BO1261" i="25"/>
  <c r="BM1261" i="25"/>
  <c r="BK1262" i="25"/>
  <c r="BK1263" i="25" l="1"/>
  <c r="BM1262" i="25"/>
  <c r="BO1262" i="25"/>
  <c r="BQ1261" i="25"/>
  <c r="BS1262" i="25"/>
  <c r="BU1261" i="25"/>
  <c r="BU1262" i="25" l="1"/>
  <c r="BS1263" i="25"/>
  <c r="BO1263" i="25"/>
  <c r="BQ1262" i="25"/>
  <c r="BK1264" i="25"/>
  <c r="BM1263" i="25"/>
  <c r="BM1264" i="25" l="1"/>
  <c r="BK1265" i="25"/>
  <c r="BQ1263" i="25"/>
  <c r="BO1264" i="25"/>
  <c r="BS1264" i="25"/>
  <c r="BU1263" i="25"/>
  <c r="BS1265" i="25" l="1"/>
  <c r="BU1264" i="25"/>
  <c r="BO1265" i="25"/>
  <c r="BQ1264" i="25"/>
  <c r="BM1265" i="25"/>
  <c r="BK1266" i="25"/>
  <c r="BK1267" i="25" l="1"/>
  <c r="BM1266" i="25"/>
  <c r="BQ1265" i="25"/>
  <c r="BO1266" i="25"/>
  <c r="BS1266" i="25"/>
  <c r="BU1265" i="25"/>
  <c r="BU1266" i="25" l="1"/>
  <c r="BS1267" i="25"/>
  <c r="BO1267" i="25"/>
  <c r="BQ1266" i="25"/>
  <c r="BK1268" i="25"/>
  <c r="BM1267" i="25"/>
  <c r="BM1268" i="25" l="1"/>
  <c r="BK1269" i="25"/>
  <c r="BQ1267" i="25"/>
  <c r="BO1268" i="25"/>
  <c r="BS1268" i="25"/>
  <c r="BU1267" i="25"/>
  <c r="BS1269" i="25" l="1"/>
  <c r="BU1268" i="25"/>
  <c r="BQ1268" i="25"/>
  <c r="BO1269" i="25"/>
  <c r="BK1270" i="25"/>
  <c r="BM1269" i="25"/>
  <c r="BK1271" i="25" l="1"/>
  <c r="BM1270" i="25"/>
  <c r="BO1270" i="25"/>
  <c r="BQ1269" i="25"/>
  <c r="BU1269" i="25"/>
  <c r="BS1270" i="25"/>
  <c r="BS1271" i="25" l="1"/>
  <c r="BU1270" i="25"/>
  <c r="BQ1270" i="25"/>
  <c r="BO1271" i="25"/>
  <c r="BM1271" i="25"/>
  <c r="BK1272" i="25"/>
  <c r="BM1272" i="25" l="1"/>
  <c r="BK1273" i="25"/>
  <c r="BQ1271" i="25"/>
  <c r="BO1272" i="25"/>
  <c r="BU1271" i="25"/>
  <c r="BS1272" i="25"/>
  <c r="BU1272" i="25" l="1"/>
  <c r="BS1273" i="25"/>
  <c r="BO1273" i="25"/>
  <c r="BQ1272" i="25"/>
  <c r="BM1273" i="25"/>
  <c r="BK1274" i="25"/>
  <c r="BM1274" i="25" l="1"/>
  <c r="BK1275" i="25"/>
  <c r="BQ1273" i="25"/>
  <c r="BO1274" i="25"/>
  <c r="BS1274" i="25"/>
  <c r="BU1273" i="25"/>
  <c r="BM1275" i="25" l="1"/>
  <c r="BK1276" i="25"/>
  <c r="BS1275" i="25"/>
  <c r="BU1274" i="25"/>
  <c r="BO1275" i="25"/>
  <c r="BQ1274" i="25"/>
  <c r="BQ1275" i="25" l="1"/>
  <c r="BO1276" i="25"/>
  <c r="BS1276" i="25"/>
  <c r="BU1275" i="25"/>
  <c r="BK1277" i="25"/>
  <c r="BM1276" i="25"/>
  <c r="BK1278" i="25" l="1"/>
  <c r="BM1277" i="25"/>
  <c r="BU1276" i="25"/>
  <c r="BS1277" i="25"/>
  <c r="BO1277" i="25"/>
  <c r="BQ1276" i="25"/>
  <c r="BQ1277" i="25" l="1"/>
  <c r="BO1278" i="25"/>
  <c r="BU1277" i="25"/>
  <c r="BS1278" i="25"/>
  <c r="BM1278" i="25"/>
  <c r="BK1279" i="25"/>
  <c r="BK1280" i="25" l="1"/>
  <c r="BM1279" i="25"/>
  <c r="BS1279" i="25"/>
  <c r="BU1278" i="25"/>
  <c r="BQ1278" i="25"/>
  <c r="BO1279" i="25"/>
  <c r="BO1280" i="25" l="1"/>
  <c r="BQ1279" i="25"/>
  <c r="BU1279" i="25"/>
  <c r="BS1280" i="25"/>
  <c r="BK1281" i="25"/>
  <c r="BM1280" i="25"/>
  <c r="BM1281" i="25" l="1"/>
  <c r="BK1282" i="25"/>
  <c r="BS1281" i="25"/>
  <c r="BU1280" i="25"/>
  <c r="BQ1280" i="25"/>
  <c r="BO1281" i="25"/>
  <c r="BQ1281" i="25" l="1"/>
  <c r="BO1282" i="25"/>
  <c r="BU1281" i="25"/>
  <c r="BS1282" i="25"/>
  <c r="BK1283" i="25"/>
  <c r="BM1282" i="25"/>
  <c r="BK1284" i="25" l="1"/>
  <c r="BM1283" i="25"/>
  <c r="BU1282" i="25"/>
  <c r="BS1283" i="25"/>
  <c r="BO1283" i="25"/>
  <c r="BQ1282" i="25"/>
  <c r="BQ1283" i="25" l="1"/>
  <c r="BO1284" i="25"/>
  <c r="BS1284" i="25"/>
  <c r="BU1283" i="25"/>
  <c r="BM1284" i="25"/>
  <c r="BK1285" i="25"/>
  <c r="BM1285" i="25" l="1"/>
  <c r="BK1286" i="25"/>
  <c r="BS1285" i="25"/>
  <c r="BU1284" i="25"/>
  <c r="BO1285" i="25"/>
  <c r="BQ1284" i="25"/>
  <c r="BQ1285" i="25" l="1"/>
  <c r="BO1286" i="25"/>
  <c r="BS1286" i="25"/>
  <c r="BU1285" i="25"/>
  <c r="BK1287" i="25"/>
  <c r="BM1286" i="25"/>
  <c r="BZ32" i="25" l="1"/>
  <c r="BK1288" i="25"/>
  <c r="BM1287" i="25"/>
  <c r="BU1286" i="25"/>
  <c r="BS1287" i="25"/>
  <c r="BO1287" i="25"/>
  <c r="BQ1286" i="25"/>
  <c r="BY32" i="25" l="1"/>
  <c r="BQ1287" i="25"/>
  <c r="BO1288" i="25"/>
  <c r="BX32" i="25"/>
  <c r="BU1287" i="25"/>
  <c r="BS1288" i="25"/>
  <c r="BM1288" i="25"/>
  <c r="BK1289" i="25"/>
  <c r="BM1289" i="25" l="1"/>
  <c r="BK1290" i="25"/>
  <c r="BS1289" i="25"/>
  <c r="BU1288" i="25"/>
  <c r="BQ1288" i="25"/>
  <c r="BO1289" i="25"/>
  <c r="BO1290" i="25" l="1"/>
  <c r="BQ1289" i="25"/>
  <c r="BU1289" i="25"/>
  <c r="BS1290" i="25"/>
  <c r="BK1291" i="25"/>
  <c r="BM1290" i="25"/>
  <c r="BM1291" i="25" l="1"/>
  <c r="BK1292" i="25"/>
  <c r="BS1291" i="25"/>
  <c r="BU1290" i="25"/>
  <c r="BQ1290" i="25"/>
  <c r="BO1291" i="25"/>
  <c r="BS1292" i="25" l="1"/>
  <c r="BU1291" i="25"/>
  <c r="BK1293" i="25"/>
  <c r="BM1292" i="25"/>
  <c r="BQ1291" i="25"/>
  <c r="BO1292" i="25"/>
  <c r="BK1294" i="25" l="1"/>
  <c r="BM1293" i="25"/>
  <c r="BO1293" i="25"/>
  <c r="BQ1292" i="25"/>
  <c r="BU1292" i="25"/>
  <c r="BS1293" i="25"/>
  <c r="BS1294" i="25" l="1"/>
  <c r="BU1293" i="25"/>
  <c r="BQ1293" i="25"/>
  <c r="BO1294" i="25"/>
  <c r="BM1294" i="25"/>
  <c r="BK1295" i="25"/>
  <c r="BO1295" i="25" l="1"/>
  <c r="BQ1294" i="25"/>
  <c r="BM1295" i="25"/>
  <c r="BK1296" i="25"/>
  <c r="BS1295" i="25"/>
  <c r="BU1294" i="25"/>
  <c r="BS1296" i="25" l="1"/>
  <c r="BU1295" i="25"/>
  <c r="BM1296" i="25"/>
  <c r="BK1297" i="25"/>
  <c r="BQ1295" i="25"/>
  <c r="BO1296" i="25"/>
  <c r="BO1297" i="25" l="1"/>
  <c r="BQ1296" i="25"/>
  <c r="BK1298" i="25"/>
  <c r="BM1297" i="25"/>
  <c r="BU1296" i="25"/>
  <c r="BS1297" i="25"/>
  <c r="BS1298" i="25" l="1"/>
  <c r="BU1297" i="25"/>
  <c r="BM1298" i="25"/>
  <c r="BK1299" i="25"/>
  <c r="BQ1297" i="25"/>
  <c r="BO1298" i="25"/>
  <c r="BQ1298" i="25" l="1"/>
  <c r="BO1299" i="25"/>
  <c r="BM1299" i="25"/>
  <c r="BK1300" i="25"/>
  <c r="BU1298" i="25"/>
  <c r="BS1299" i="25"/>
  <c r="BQ1299" i="25" l="1"/>
  <c r="BO1300" i="25"/>
  <c r="BU1299" i="25"/>
  <c r="BS1300" i="25"/>
  <c r="BM1300" i="25"/>
  <c r="BK1301" i="25"/>
  <c r="BU1300" i="25" l="1"/>
  <c r="BS1301" i="25"/>
  <c r="BQ1300" i="25"/>
  <c r="BO1301" i="25"/>
  <c r="BM1301" i="25"/>
  <c r="BK1302" i="25"/>
  <c r="BQ1301" i="25" l="1"/>
  <c r="BO1302" i="25"/>
  <c r="BM1302" i="25"/>
  <c r="BK1303" i="25"/>
  <c r="BU1301" i="25"/>
  <c r="BS1302" i="25"/>
  <c r="BK1304" i="25" l="1"/>
  <c r="BM1303" i="25"/>
  <c r="BU1302" i="25"/>
  <c r="BS1303" i="25"/>
  <c r="BQ1302" i="25"/>
  <c r="BO1303" i="25"/>
  <c r="BQ1303" i="25" l="1"/>
  <c r="BO1304" i="25"/>
  <c r="BS1304" i="25"/>
  <c r="BU1303" i="25"/>
  <c r="BM1304" i="25"/>
  <c r="BK1305" i="25"/>
  <c r="BS1305" i="25" l="1"/>
  <c r="BU1304" i="25"/>
  <c r="BO1305" i="25"/>
  <c r="BQ1304" i="25"/>
  <c r="BM1305" i="25"/>
  <c r="BK1306" i="25"/>
  <c r="BM1306" i="25" l="1"/>
  <c r="BK1307" i="25"/>
  <c r="BQ1305" i="25"/>
  <c r="BO1306" i="25"/>
  <c r="BU1305" i="25"/>
  <c r="BS1306" i="25"/>
  <c r="BU1306" i="25" l="1"/>
  <c r="BS1307" i="25"/>
  <c r="BO1307" i="25"/>
  <c r="BQ1306" i="25"/>
  <c r="BK1308" i="25"/>
  <c r="BM1307" i="25"/>
  <c r="BM1308" i="25" l="1"/>
  <c r="BK1309" i="25"/>
  <c r="BQ1307" i="25"/>
  <c r="BO1308" i="25"/>
  <c r="BS1308" i="25"/>
  <c r="BU1307" i="25"/>
  <c r="BS1309" i="25" l="1"/>
  <c r="BU1308" i="25"/>
  <c r="BQ1308" i="25"/>
  <c r="BO1309" i="25"/>
  <c r="BM1309" i="25"/>
  <c r="BK1310" i="25"/>
  <c r="BK1311" i="25" l="1"/>
  <c r="BM1310" i="25"/>
  <c r="BQ1309" i="25"/>
  <c r="BO1310" i="25"/>
  <c r="BU1309" i="25"/>
  <c r="BS1310" i="25"/>
  <c r="BQ1310" i="25" l="1"/>
  <c r="BO1311" i="25"/>
  <c r="BS1311" i="25"/>
  <c r="BU1310" i="25"/>
  <c r="BM1311" i="25"/>
  <c r="BK1312" i="25"/>
  <c r="BU1311" i="25" l="1"/>
  <c r="BS1312" i="25"/>
  <c r="BQ1311" i="25"/>
  <c r="BO1312" i="25"/>
  <c r="BK1313" i="25"/>
  <c r="BM1312" i="25"/>
  <c r="BK1314" i="25" l="1"/>
  <c r="BM1313" i="25"/>
  <c r="BO1313" i="25"/>
  <c r="BQ1312" i="25"/>
  <c r="BS1313" i="25"/>
  <c r="BU1312" i="25"/>
  <c r="BS1314" i="25" l="1"/>
  <c r="BU1313" i="25"/>
  <c r="BO1314" i="25"/>
  <c r="BQ1313" i="25"/>
  <c r="BK1315" i="25"/>
  <c r="BM1314" i="25"/>
  <c r="BK1316" i="25" l="1"/>
  <c r="BM1315" i="25"/>
  <c r="BO1315" i="25"/>
  <c r="BQ1314" i="25"/>
  <c r="BS1315" i="25"/>
  <c r="BU1314" i="25"/>
  <c r="BU1315" i="25" l="1"/>
  <c r="BS1316" i="25"/>
  <c r="BQ1315" i="25"/>
  <c r="BO1316" i="25"/>
  <c r="BK1317" i="25"/>
  <c r="BM1316" i="25"/>
  <c r="BO1317" i="25" l="1"/>
  <c r="BQ1316" i="25"/>
  <c r="BK1318" i="25"/>
  <c r="BM1317" i="25"/>
  <c r="BU1316" i="25"/>
  <c r="BS1317" i="25"/>
  <c r="BU1317" i="25" l="1"/>
  <c r="BS1318" i="25"/>
  <c r="BM1318" i="25"/>
  <c r="BK1319" i="25"/>
  <c r="BQ1317" i="25"/>
  <c r="BO1318" i="25"/>
  <c r="BM1319" i="25" l="1"/>
  <c r="BK1320" i="25"/>
  <c r="BU1318" i="25"/>
  <c r="BS1319" i="25"/>
  <c r="BQ1318" i="25"/>
  <c r="BO1319" i="25"/>
  <c r="BU1319" i="25" l="1"/>
  <c r="BS1320" i="25"/>
  <c r="BM1320" i="25"/>
  <c r="BK1321" i="25"/>
  <c r="BQ1319" i="25"/>
  <c r="BO1320" i="25"/>
  <c r="BQ1320" i="25" l="1"/>
  <c r="BO1321" i="25"/>
  <c r="BM1321" i="25"/>
  <c r="BK1322" i="25"/>
  <c r="BU1320" i="25"/>
  <c r="BS1321" i="25"/>
  <c r="BM1322" i="25" l="1"/>
  <c r="BK1323" i="25"/>
  <c r="BQ1321" i="25"/>
  <c r="BO1322" i="25"/>
  <c r="BU1321" i="25"/>
  <c r="BS1322" i="25"/>
  <c r="BM1323" i="25" l="1"/>
  <c r="BK1324" i="25"/>
  <c r="BQ1322" i="25"/>
  <c r="BO1323" i="25"/>
  <c r="BS1323" i="25"/>
  <c r="BU1322" i="25"/>
  <c r="BU1323" i="25" l="1"/>
  <c r="BS1324" i="25"/>
  <c r="BO1324" i="25"/>
  <c r="BQ1323" i="25"/>
  <c r="BK1325" i="25"/>
  <c r="BM1324" i="25"/>
  <c r="BM1325" i="25" l="1"/>
  <c r="BK1326" i="25"/>
  <c r="BQ1324" i="25"/>
  <c r="BO1325" i="25"/>
  <c r="BU1324" i="25"/>
  <c r="BS1325" i="25"/>
  <c r="BU1325" i="25" l="1"/>
  <c r="BS1326" i="25"/>
  <c r="BQ1325" i="25"/>
  <c r="BO1326" i="25"/>
  <c r="BM1326" i="25"/>
  <c r="BK1327" i="25"/>
  <c r="BM1327" i="25" l="1"/>
  <c r="BK1328" i="25"/>
  <c r="BQ1326" i="25"/>
  <c r="BO1327" i="25"/>
  <c r="BU1326" i="25"/>
  <c r="BS1327" i="25"/>
  <c r="BQ1327" i="25" l="1"/>
  <c r="BO1328" i="25"/>
  <c r="BU1327" i="25"/>
  <c r="BS1328" i="25"/>
  <c r="BM1328" i="25"/>
  <c r="BK1329" i="25"/>
  <c r="BM1329" i="25" l="1"/>
  <c r="BK1330" i="25"/>
  <c r="BS1329" i="25"/>
  <c r="BU1328" i="25"/>
  <c r="BO1329" i="25"/>
  <c r="BQ1328" i="25"/>
  <c r="BQ1329" i="25" l="1"/>
  <c r="BO1330" i="25"/>
  <c r="BU1329" i="25"/>
  <c r="BS1330" i="25"/>
  <c r="BM1330" i="25"/>
  <c r="BK1331" i="25"/>
  <c r="BU1330" i="25" l="1"/>
  <c r="BS1331" i="25"/>
  <c r="BQ1330" i="25"/>
  <c r="BO1331" i="25"/>
  <c r="BM1331" i="25"/>
  <c r="BK1332" i="25"/>
  <c r="BQ1331" i="25" l="1"/>
  <c r="BO1332" i="25"/>
  <c r="BM1332" i="25"/>
  <c r="BK1333" i="25"/>
  <c r="BU1331" i="25"/>
  <c r="BS1332" i="25"/>
  <c r="BS1333" i="25" l="1"/>
  <c r="BU1332" i="25"/>
  <c r="BQ1332" i="25"/>
  <c r="BO1333" i="25"/>
  <c r="BM1333" i="25"/>
  <c r="BK1334" i="25"/>
  <c r="BO1334" i="25" l="1"/>
  <c r="BQ1333" i="25"/>
  <c r="BK1335" i="25"/>
  <c r="BM1334" i="25"/>
  <c r="BU1333" i="25"/>
  <c r="BS1334" i="25"/>
  <c r="BU1334" i="25" l="1"/>
  <c r="BS1335" i="25"/>
  <c r="BM1335" i="25"/>
  <c r="BK1336" i="25"/>
  <c r="BO1335" i="25"/>
  <c r="BQ1334" i="25"/>
  <c r="BQ1335" i="25" l="1"/>
  <c r="BO1336" i="25"/>
  <c r="BM1336" i="25"/>
  <c r="BK1337" i="25"/>
  <c r="BU1335" i="25"/>
  <c r="BS1336" i="25"/>
  <c r="BM1337" i="25" l="1"/>
  <c r="BK1338" i="25"/>
  <c r="BQ1336" i="25"/>
  <c r="BO1337" i="25"/>
  <c r="BU1336" i="25"/>
  <c r="BS1337" i="25"/>
  <c r="BU1337" i="25" l="1"/>
  <c r="BS1338" i="25"/>
  <c r="BQ1337" i="25"/>
  <c r="BO1338" i="25"/>
  <c r="BM1338" i="25"/>
  <c r="BK1339" i="25"/>
  <c r="BQ1338" i="25" l="1"/>
  <c r="BO1339" i="25"/>
  <c r="BM1339" i="25"/>
  <c r="BK1340" i="25"/>
  <c r="BU1338" i="25"/>
  <c r="BS1339" i="25"/>
  <c r="BM1340" i="25" l="1"/>
  <c r="BK1341" i="25"/>
  <c r="BQ1339" i="25"/>
  <c r="BO1340" i="25"/>
  <c r="BS1340" i="25"/>
  <c r="BU1339" i="25"/>
  <c r="BS1341" i="25" l="1"/>
  <c r="BU1340" i="25"/>
  <c r="BO1341" i="25"/>
  <c r="BQ1340" i="25"/>
  <c r="BK1342" i="25"/>
  <c r="BM1341" i="25"/>
  <c r="BK1343" i="25" l="1"/>
  <c r="BM1342" i="25"/>
  <c r="BO1342" i="25"/>
  <c r="BQ1341" i="25"/>
  <c r="BU1341" i="25"/>
  <c r="BS1342" i="25"/>
  <c r="BU1342" i="25" l="1"/>
  <c r="BS1343" i="25"/>
  <c r="BQ1342" i="25"/>
  <c r="BO1343" i="25"/>
  <c r="BM1343" i="25"/>
  <c r="BK1344" i="25"/>
  <c r="BQ1343" i="25" l="1"/>
  <c r="BO1344" i="25"/>
  <c r="BU1343" i="25"/>
  <c r="BS1344" i="25"/>
  <c r="BM1344" i="25"/>
  <c r="BK1345" i="25"/>
  <c r="BU1344" i="25" l="1"/>
  <c r="BS1345" i="25"/>
  <c r="BQ1344" i="25"/>
  <c r="BO1345" i="25"/>
  <c r="BM1345" i="25"/>
  <c r="BK1346" i="25"/>
  <c r="BM1346" i="25" l="1"/>
  <c r="BK1347" i="25"/>
  <c r="BQ1345" i="25"/>
  <c r="BO1346" i="25"/>
  <c r="BU1345" i="25"/>
  <c r="BS1346" i="25"/>
  <c r="BQ1346" i="25" l="1"/>
  <c r="BO1347" i="25"/>
  <c r="BU1346" i="25"/>
  <c r="BS1347" i="25"/>
  <c r="BM1347" i="25"/>
  <c r="BK1348" i="25"/>
  <c r="BU1347" i="25" l="1"/>
  <c r="BS1348" i="25"/>
  <c r="BQ1347" i="25"/>
  <c r="BO1348" i="25"/>
  <c r="BM1348" i="25"/>
  <c r="BK1349" i="25"/>
  <c r="BM1349" i="25" l="1"/>
  <c r="BK1350" i="25"/>
  <c r="BQ1348" i="25"/>
  <c r="BO1349" i="25"/>
  <c r="BU1348" i="25"/>
  <c r="BS1349" i="25"/>
  <c r="BQ1349" i="25" l="1"/>
  <c r="BO1350" i="25"/>
  <c r="BZ33" i="25"/>
  <c r="BM1350" i="25"/>
  <c r="BK1351" i="25"/>
  <c r="BS1350" i="25"/>
  <c r="BU1349" i="25"/>
  <c r="BX33" i="25" l="1"/>
  <c r="BS1351" i="25"/>
  <c r="BU1350" i="25"/>
  <c r="BK1352" i="25"/>
  <c r="BM1351" i="25"/>
  <c r="BY33" i="25"/>
  <c r="BO1351" i="25"/>
  <c r="BQ1350" i="25"/>
  <c r="BO1352" i="25" l="1"/>
  <c r="BQ1351" i="25"/>
  <c r="BK1353" i="25"/>
  <c r="BM1352" i="25"/>
  <c r="BU1351" i="25"/>
  <c r="BS1352" i="25"/>
  <c r="BM1353" i="25" l="1"/>
  <c r="BK1354" i="25"/>
  <c r="BU1352" i="25"/>
  <c r="BS1353" i="25"/>
  <c r="BQ1352" i="25"/>
  <c r="BO1353" i="25"/>
  <c r="BU1353" i="25" l="1"/>
  <c r="BS1354" i="25"/>
  <c r="BQ1353" i="25"/>
  <c r="BO1354" i="25"/>
  <c r="BM1354" i="25"/>
  <c r="BK1355" i="25"/>
  <c r="BU1354" i="25" l="1"/>
  <c r="BS1355" i="25"/>
  <c r="BM1355" i="25"/>
  <c r="BK1356" i="25"/>
  <c r="BQ1354" i="25"/>
  <c r="BO1355" i="25"/>
  <c r="BM1356" i="25" l="1"/>
  <c r="BK1357" i="25"/>
  <c r="BU1355" i="25"/>
  <c r="BS1356" i="25"/>
  <c r="BQ1355" i="25"/>
  <c r="BO1356" i="25"/>
  <c r="BU1356" i="25" l="1"/>
  <c r="BS1357" i="25"/>
  <c r="BM1357" i="25"/>
  <c r="BK1358" i="25"/>
  <c r="BQ1356" i="25"/>
  <c r="BO1357" i="25"/>
  <c r="BQ1357" i="25" l="1"/>
  <c r="BO1358" i="25"/>
  <c r="BM1358" i="25"/>
  <c r="BK1359" i="25"/>
  <c r="BU1357" i="25"/>
  <c r="BS1358" i="25"/>
  <c r="BM1359" i="25" l="1"/>
  <c r="BK1360" i="25"/>
  <c r="BQ1358" i="25"/>
  <c r="BO1359" i="25"/>
  <c r="BU1358" i="25"/>
  <c r="BS1359" i="25"/>
  <c r="BS1360" i="25" l="1"/>
  <c r="BU1359" i="25"/>
  <c r="BM1360" i="25"/>
  <c r="BK1361" i="25"/>
  <c r="BQ1359" i="25"/>
  <c r="BO1360" i="25"/>
  <c r="BO1361" i="25" l="1"/>
  <c r="BQ1360" i="25"/>
  <c r="BK1362" i="25"/>
  <c r="BM1361" i="25"/>
  <c r="BS1361" i="25"/>
  <c r="BU1360" i="25"/>
  <c r="BU1361" i="25" l="1"/>
  <c r="BS1362" i="25"/>
  <c r="BK1363" i="25"/>
  <c r="BM1362" i="25"/>
  <c r="BO1362" i="25"/>
  <c r="BQ1361" i="25"/>
  <c r="BQ1362" i="25" l="1"/>
  <c r="BO1363" i="25"/>
  <c r="BM1363" i="25"/>
  <c r="BK1364" i="25"/>
  <c r="BU1362" i="25"/>
  <c r="BS1363" i="25"/>
  <c r="BM1364" i="25" l="1"/>
  <c r="BK1365" i="25"/>
  <c r="BU1363" i="25"/>
  <c r="BS1364" i="25"/>
  <c r="BQ1363" i="25"/>
  <c r="BO1364" i="25"/>
  <c r="BU1364" i="25" l="1"/>
  <c r="BS1365" i="25"/>
  <c r="BM1365" i="25"/>
  <c r="BK1366" i="25"/>
  <c r="BQ1364" i="25"/>
  <c r="BO1365" i="25"/>
  <c r="BM1366" i="25" l="1"/>
  <c r="BK1367" i="25"/>
  <c r="BU1365" i="25"/>
  <c r="BS1366" i="25"/>
  <c r="BQ1365" i="25"/>
  <c r="BO1366" i="25"/>
  <c r="BU1366" i="25" l="1"/>
  <c r="BS1367" i="25"/>
  <c r="BM1367" i="25"/>
  <c r="BK1368" i="25"/>
  <c r="BQ1366" i="25"/>
  <c r="BO1367" i="25"/>
  <c r="BM1368" i="25" l="1"/>
  <c r="BK1369" i="25"/>
  <c r="BU1367" i="25"/>
  <c r="BS1368" i="25"/>
  <c r="BQ1367" i="25"/>
  <c r="BO1368" i="25"/>
  <c r="BU1368" i="25" l="1"/>
  <c r="BS1369" i="25"/>
  <c r="BM1369" i="25"/>
  <c r="BK1370" i="25"/>
  <c r="BQ1368" i="25"/>
  <c r="BO1369" i="25"/>
  <c r="BQ1369" i="25" l="1"/>
  <c r="BO1370" i="25"/>
  <c r="BM1370" i="25"/>
  <c r="BK1371" i="25"/>
  <c r="BS1370" i="25"/>
  <c r="BU1369" i="25"/>
  <c r="BS1371" i="25" l="1"/>
  <c r="BU1370" i="25"/>
  <c r="BK1372" i="25"/>
  <c r="BM1371" i="25"/>
  <c r="BO1371" i="25"/>
  <c r="BQ1370" i="25"/>
  <c r="BO1372" i="25" l="1"/>
  <c r="BQ1371" i="25"/>
  <c r="BK1373" i="25"/>
  <c r="BM1372" i="25"/>
  <c r="BU1371" i="25"/>
  <c r="BS1372" i="25"/>
  <c r="BU1372" i="25" l="1"/>
  <c r="BS1373" i="25"/>
  <c r="BM1373" i="25"/>
  <c r="BK1374" i="25"/>
  <c r="BQ1372" i="25"/>
  <c r="BO1373" i="25"/>
  <c r="BQ1373" i="25" l="1"/>
  <c r="BO1374" i="25"/>
  <c r="BM1374" i="25"/>
  <c r="BK1375" i="25"/>
  <c r="BU1373" i="25"/>
  <c r="BS1374" i="25"/>
  <c r="BM1375" i="25" l="1"/>
  <c r="BK1376" i="25"/>
  <c r="BQ1374" i="25"/>
  <c r="BO1375" i="25"/>
  <c r="BU1374" i="25"/>
  <c r="BS1375" i="25"/>
  <c r="BM1376" i="25" l="1"/>
  <c r="BK1377" i="25"/>
  <c r="BQ1375" i="25"/>
  <c r="BO1376" i="25"/>
  <c r="BU1375" i="25"/>
  <c r="BS1376" i="25"/>
  <c r="BQ1376" i="25" l="1"/>
  <c r="BO1377" i="25"/>
  <c r="BM1377" i="25"/>
  <c r="BK1378" i="25"/>
  <c r="BU1376" i="25"/>
  <c r="BS1377" i="25"/>
  <c r="BU1377" i="25" l="1"/>
  <c r="BS1378" i="25"/>
  <c r="BM1378" i="25"/>
  <c r="BK1379" i="25"/>
  <c r="BQ1377" i="25"/>
  <c r="BO1378" i="25"/>
  <c r="BQ1378" i="25" l="1"/>
  <c r="BO1379" i="25"/>
  <c r="BM1379" i="25"/>
  <c r="BK1380" i="25"/>
  <c r="BU1378" i="25"/>
  <c r="BS1379" i="25"/>
  <c r="BS1380" i="25" l="1"/>
  <c r="BU1379" i="25"/>
  <c r="BM1380" i="25"/>
  <c r="BK1381" i="25"/>
  <c r="BQ1379" i="25"/>
  <c r="BO1380" i="25"/>
  <c r="BO1381" i="25" l="1"/>
  <c r="BQ1380" i="25"/>
  <c r="BK1382" i="25"/>
  <c r="BM1381" i="25"/>
  <c r="BS1381" i="25"/>
  <c r="BU1380" i="25"/>
  <c r="BU1381" i="25" l="1"/>
  <c r="BS1382" i="25"/>
  <c r="BK1383" i="25"/>
  <c r="BM1382" i="25"/>
  <c r="BO1382" i="25"/>
  <c r="BQ1381" i="25"/>
  <c r="BQ1382" i="25" l="1"/>
  <c r="BO1383" i="25"/>
  <c r="BM1383" i="25"/>
  <c r="BK1384" i="25"/>
  <c r="BU1382" i="25"/>
  <c r="BS1383" i="25"/>
  <c r="BU1383" i="25" l="1"/>
  <c r="BS1384" i="25"/>
  <c r="BM1384" i="25"/>
  <c r="BK1385" i="25"/>
  <c r="BQ1383" i="25"/>
  <c r="BO1384" i="25"/>
  <c r="BQ1384" i="25" l="1"/>
  <c r="BO1385" i="25"/>
  <c r="BU1384" i="25"/>
  <c r="BS1385" i="25"/>
  <c r="BM1385" i="25"/>
  <c r="BK1386" i="25"/>
  <c r="BM1386" i="25" l="1"/>
  <c r="BK1387" i="25"/>
  <c r="BU1385" i="25"/>
  <c r="BS1386" i="25"/>
  <c r="BQ1385" i="25"/>
  <c r="BO1386" i="25"/>
  <c r="BQ1386" i="25" l="1"/>
  <c r="BO1387" i="25"/>
  <c r="BU1386" i="25"/>
  <c r="BS1387" i="25"/>
  <c r="BM1387" i="25"/>
  <c r="BK1388" i="25"/>
  <c r="BM1388" i="25" l="1"/>
  <c r="BK1389" i="25"/>
  <c r="BU1387" i="25"/>
  <c r="BS1388" i="25"/>
  <c r="BQ1387" i="25"/>
  <c r="BO1388" i="25"/>
  <c r="BU1388" i="25" l="1"/>
  <c r="BS1389" i="25"/>
  <c r="BM1389" i="25"/>
  <c r="BK1390" i="25"/>
  <c r="BQ1388" i="25"/>
  <c r="BO1389" i="25"/>
  <c r="BM1390" i="25" l="1"/>
  <c r="BK1391" i="25"/>
  <c r="BS1390" i="25"/>
  <c r="BU1389" i="25"/>
  <c r="BQ1389" i="25"/>
  <c r="BO1390" i="25"/>
  <c r="BO1391" i="25" l="1"/>
  <c r="BQ1390" i="25"/>
  <c r="BS1391" i="25"/>
  <c r="BU1390" i="25"/>
  <c r="BK1392" i="25"/>
  <c r="BM1391" i="25"/>
  <c r="BK1393" i="25" l="1"/>
  <c r="BM1392" i="25"/>
  <c r="BU1391" i="25"/>
  <c r="BS1392" i="25"/>
  <c r="BO1392" i="25"/>
  <c r="BQ1391" i="25"/>
  <c r="BQ1392" i="25" l="1"/>
  <c r="BO1393" i="25"/>
  <c r="BU1392" i="25"/>
  <c r="BS1393" i="25"/>
  <c r="BM1393" i="25"/>
  <c r="BK1394" i="25"/>
  <c r="BM1394" i="25" l="1"/>
  <c r="BK1395" i="25"/>
  <c r="BU1393" i="25"/>
  <c r="BS1394" i="25"/>
  <c r="BQ1393" i="25"/>
  <c r="BO1394" i="25"/>
  <c r="BQ1394" i="25" l="1"/>
  <c r="BO1395" i="25"/>
  <c r="BU1394" i="25"/>
  <c r="BS1395" i="25"/>
  <c r="BM1395" i="25"/>
  <c r="BK1396" i="25"/>
  <c r="BM1396" i="25" l="1"/>
  <c r="BK1397" i="25"/>
  <c r="BU1395" i="25"/>
  <c r="BS1396" i="25"/>
  <c r="BQ1395" i="25"/>
  <c r="BO1396" i="25"/>
  <c r="BQ1396" i="25" l="1"/>
  <c r="BO1397" i="25"/>
  <c r="BU1396" i="25"/>
  <c r="BS1397" i="25"/>
  <c r="BM1397" i="25"/>
  <c r="BK1398" i="25"/>
  <c r="BM1398" i="25" l="1"/>
  <c r="BK1399" i="25"/>
  <c r="BU1397" i="25"/>
  <c r="BS1398" i="25"/>
  <c r="BQ1397" i="25"/>
  <c r="BO1398" i="25"/>
  <c r="BQ1398" i="25" l="1"/>
  <c r="BO1399" i="25"/>
  <c r="BU1398" i="25"/>
  <c r="BS1399" i="25"/>
  <c r="BM1399" i="25"/>
  <c r="BK1400" i="25"/>
  <c r="BM1400" i="25" l="1"/>
  <c r="BK1401" i="25"/>
  <c r="BS1400" i="25"/>
  <c r="BU1399" i="25"/>
  <c r="BQ1399" i="25"/>
  <c r="BO1400" i="25"/>
  <c r="BO1401" i="25" l="1"/>
  <c r="BQ1400" i="25"/>
  <c r="BS1401" i="25"/>
  <c r="BU1400" i="25"/>
  <c r="BK1402" i="25"/>
  <c r="BM1401" i="25"/>
  <c r="BK1403" i="25" l="1"/>
  <c r="BM1402" i="25"/>
  <c r="BU1401" i="25"/>
  <c r="BS1402" i="25"/>
  <c r="BO1402" i="25"/>
  <c r="BQ1401" i="25"/>
  <c r="BQ1402" i="25" l="1"/>
  <c r="BO1403" i="25"/>
  <c r="BU1402" i="25"/>
  <c r="BS1403" i="25"/>
  <c r="BM1403" i="25"/>
  <c r="BK1404" i="25"/>
  <c r="BM1404" i="25" l="1"/>
  <c r="BK1405" i="25"/>
  <c r="BU1403" i="25"/>
  <c r="BS1404" i="25"/>
  <c r="BQ1403" i="25"/>
  <c r="BO1404" i="25"/>
  <c r="BM1405" i="25" l="1"/>
  <c r="BK1406" i="25"/>
  <c r="BQ1404" i="25"/>
  <c r="BO1405" i="25"/>
  <c r="BU1404" i="25"/>
  <c r="BS1405" i="25"/>
  <c r="BU1405" i="25" l="1"/>
  <c r="BS1406" i="25"/>
  <c r="BQ1405" i="25"/>
  <c r="BO1406" i="25"/>
  <c r="BM1406" i="25"/>
  <c r="BK1407" i="25"/>
  <c r="BM1407" i="25" l="1"/>
  <c r="BK1408" i="25"/>
  <c r="BQ1406" i="25"/>
  <c r="BO1407" i="25"/>
  <c r="BU1406" i="25"/>
  <c r="BS1407" i="25"/>
  <c r="BU1407" i="25" l="1"/>
  <c r="BS1408" i="25"/>
  <c r="BQ1407" i="25"/>
  <c r="BO1408" i="25"/>
  <c r="BM1408" i="25"/>
  <c r="BK1409" i="25"/>
  <c r="BM1409" i="25" l="1"/>
  <c r="BK1410" i="25"/>
  <c r="BQ1408" i="25"/>
  <c r="BO1409" i="25"/>
  <c r="BU1408" i="25"/>
  <c r="BS1409" i="25"/>
  <c r="BS1410" i="25" l="1"/>
  <c r="BU1409" i="25"/>
  <c r="BQ1409" i="25"/>
  <c r="BO1410" i="25"/>
  <c r="BM1410" i="25"/>
  <c r="BK1411" i="25"/>
  <c r="BZ34" i="25" l="1"/>
  <c r="BK1412" i="25"/>
  <c r="BM1411" i="25"/>
  <c r="BO1411" i="25"/>
  <c r="BQ1410" i="25"/>
  <c r="BS1411" i="25"/>
  <c r="BU1410" i="25"/>
  <c r="BX34" i="25" l="1"/>
  <c r="BU1411" i="25"/>
  <c r="BS1412" i="25"/>
  <c r="BY34" i="25"/>
  <c r="BO1412" i="25"/>
  <c r="BQ1411" i="25"/>
  <c r="BK1413" i="25"/>
  <c r="BM1412" i="25"/>
  <c r="BM1413" i="25" l="1"/>
  <c r="BK1414" i="25"/>
  <c r="BQ1412" i="25"/>
  <c r="BO1413" i="25"/>
  <c r="BU1412" i="25"/>
  <c r="BS1413" i="25"/>
  <c r="BU1413" i="25" l="1"/>
  <c r="BS1414" i="25"/>
  <c r="BQ1413" i="25"/>
  <c r="BO1414" i="25"/>
  <c r="BM1414" i="25"/>
  <c r="BK1415" i="25"/>
  <c r="BM1415" i="25" l="1"/>
  <c r="BK1416" i="25"/>
  <c r="BQ1414" i="25"/>
  <c r="BO1415" i="25"/>
  <c r="BU1414" i="25"/>
  <c r="BS1415" i="25"/>
  <c r="BU1415" i="25" l="1"/>
  <c r="BS1416" i="25"/>
  <c r="BQ1415" i="25"/>
  <c r="BO1416" i="25"/>
  <c r="BM1416" i="25"/>
  <c r="BK1417" i="25"/>
  <c r="BM1417" i="25" l="1"/>
  <c r="BK1418" i="25"/>
  <c r="BQ1416" i="25"/>
  <c r="BO1417" i="25"/>
  <c r="BU1416" i="25"/>
  <c r="BS1417" i="25"/>
  <c r="BU1417" i="25" l="1"/>
  <c r="BS1418" i="25"/>
  <c r="BQ1417" i="25"/>
  <c r="BO1418" i="25"/>
  <c r="BM1418" i="25"/>
  <c r="BK1419" i="25"/>
  <c r="BM1419" i="25" l="1"/>
  <c r="BK1420" i="25"/>
  <c r="BQ1418" i="25"/>
  <c r="BO1419" i="25"/>
  <c r="BU1418" i="25"/>
  <c r="BS1419" i="25"/>
  <c r="BS1420" i="25" l="1"/>
  <c r="BU1419" i="25"/>
  <c r="BQ1419" i="25"/>
  <c r="BO1420" i="25"/>
  <c r="BM1420" i="25"/>
  <c r="BK1421" i="25"/>
  <c r="BK1422" i="25" l="1"/>
  <c r="BM1421" i="25"/>
  <c r="BO1421" i="25"/>
  <c r="BQ1420" i="25"/>
  <c r="BS1421" i="25"/>
  <c r="BU1420" i="25"/>
  <c r="BU1421" i="25" l="1"/>
  <c r="BS1422" i="25"/>
  <c r="BO1422" i="25"/>
  <c r="BQ1421" i="25"/>
  <c r="BK1423" i="25"/>
  <c r="BM1422" i="25"/>
  <c r="BM1423" i="25" l="1"/>
  <c r="BK1424" i="25"/>
  <c r="BQ1422" i="25"/>
  <c r="BO1423" i="25"/>
  <c r="BU1422" i="25"/>
  <c r="BS1423" i="25"/>
  <c r="BU1423" i="25" l="1"/>
  <c r="BS1424" i="25"/>
  <c r="BQ1423" i="25"/>
  <c r="BO1424" i="25"/>
  <c r="BM1424" i="25"/>
  <c r="BK1425" i="25"/>
  <c r="BM1425" i="25" l="1"/>
  <c r="BK1426" i="25"/>
  <c r="BQ1424" i="25"/>
  <c r="BO1425" i="25"/>
  <c r="BU1424" i="25"/>
  <c r="BS1425" i="25"/>
  <c r="BU1425" i="25" l="1"/>
  <c r="BS1426" i="25"/>
  <c r="BQ1425" i="25"/>
  <c r="BO1426" i="25"/>
  <c r="BM1426" i="25"/>
  <c r="BK1427" i="25"/>
  <c r="BM1427" i="25" l="1"/>
  <c r="BK1428" i="25"/>
  <c r="BQ1426" i="25"/>
  <c r="BO1427" i="25"/>
  <c r="BU1426" i="25"/>
  <c r="BS1427" i="25"/>
  <c r="BS1428" i="25" l="1"/>
  <c r="BU1427" i="25"/>
  <c r="BQ1427" i="25"/>
  <c r="BO1428" i="25"/>
  <c r="BM1428" i="25"/>
  <c r="BK1429" i="25"/>
  <c r="BK1430" i="25" l="1"/>
  <c r="BM1429" i="25"/>
  <c r="BO1429" i="25"/>
  <c r="BQ1428" i="25"/>
  <c r="BU1428" i="25"/>
  <c r="BS1429" i="25"/>
  <c r="BS1430" i="25" l="1"/>
  <c r="BU1429" i="25"/>
  <c r="BQ1429" i="25"/>
  <c r="BO1430" i="25"/>
  <c r="BM1430" i="25"/>
  <c r="BK1431" i="25"/>
  <c r="BK1432" i="25" l="1"/>
  <c r="BM1431" i="25"/>
  <c r="BO1431" i="25"/>
  <c r="BQ1430" i="25"/>
  <c r="BS1431" i="25"/>
  <c r="BU1430" i="25"/>
  <c r="BU1431" i="25" l="1"/>
  <c r="BS1432" i="25"/>
  <c r="BO1432" i="25"/>
  <c r="BQ1431" i="25"/>
  <c r="BM1432" i="25"/>
  <c r="BK1433" i="25"/>
  <c r="BK1434" i="25" l="1"/>
  <c r="BM1433" i="25"/>
  <c r="BO1433" i="25"/>
  <c r="BQ1432" i="25"/>
  <c r="BU1432" i="25"/>
  <c r="BS1433" i="25"/>
  <c r="BU1433" i="25" l="1"/>
  <c r="BS1434" i="25"/>
  <c r="BQ1433" i="25"/>
  <c r="BO1434" i="25"/>
  <c r="BM1434" i="25"/>
  <c r="BK1435" i="25"/>
  <c r="BM1435" i="25" l="1"/>
  <c r="BK1436" i="25"/>
  <c r="BQ1434" i="25"/>
  <c r="BO1435" i="25"/>
  <c r="BU1434" i="25"/>
  <c r="BS1435" i="25"/>
  <c r="BS1436" i="25" l="1"/>
  <c r="BU1435" i="25"/>
  <c r="BQ1435" i="25"/>
  <c r="BO1436" i="25"/>
  <c r="BM1436" i="25"/>
  <c r="BK1437" i="25"/>
  <c r="BK1438" i="25" l="1"/>
  <c r="BM1437" i="25"/>
  <c r="BO1437" i="25"/>
  <c r="BQ1436" i="25"/>
  <c r="BU1436" i="25"/>
  <c r="BS1437" i="25"/>
  <c r="BS1438" i="25" l="1"/>
  <c r="BU1437" i="25"/>
  <c r="BQ1437" i="25"/>
  <c r="BO1438" i="25"/>
  <c r="BM1438" i="25"/>
  <c r="BK1439" i="25"/>
  <c r="BK1440" i="25" l="1"/>
  <c r="BM1439" i="25"/>
  <c r="BO1439" i="25"/>
  <c r="BQ1438" i="25"/>
  <c r="BU1438" i="25"/>
  <c r="BS1439" i="25"/>
  <c r="BS1440" i="25" l="1"/>
  <c r="BU1439" i="25"/>
  <c r="BQ1439" i="25"/>
  <c r="BO1440" i="25"/>
  <c r="BM1440" i="25"/>
  <c r="BK1441" i="25"/>
  <c r="BK1442" i="25" l="1"/>
  <c r="BM1441" i="25"/>
  <c r="BO1441" i="25"/>
  <c r="BQ1440" i="25"/>
  <c r="BU1440" i="25"/>
  <c r="BS1441" i="25"/>
  <c r="BS1442" i="25" l="1"/>
  <c r="BU1441" i="25"/>
  <c r="BO1442" i="25"/>
  <c r="BQ1441" i="25"/>
  <c r="BK1443" i="25"/>
  <c r="BM1442" i="25"/>
  <c r="BK1444" i="25" l="1"/>
  <c r="BM1443" i="25"/>
  <c r="BO1443" i="25"/>
  <c r="BQ1442" i="25"/>
  <c r="BU1442" i="25"/>
  <c r="BS1443" i="25"/>
  <c r="BU1443" i="25" l="1"/>
  <c r="BS1444" i="25"/>
  <c r="BQ1443" i="25"/>
  <c r="BO1444" i="25"/>
  <c r="BM1444" i="25"/>
  <c r="BK1445" i="25"/>
  <c r="BM1445" i="25" l="1"/>
  <c r="BK1446" i="25"/>
  <c r="BQ1444" i="25"/>
  <c r="BO1445" i="25"/>
  <c r="BU1444" i="25"/>
  <c r="BS1445" i="25"/>
  <c r="BS1446" i="25" l="1"/>
  <c r="BU1445" i="25"/>
  <c r="BQ1445" i="25"/>
  <c r="BO1446" i="25"/>
  <c r="BM1446" i="25"/>
  <c r="BK1447" i="25"/>
  <c r="BK1448" i="25" l="1"/>
  <c r="BM1447" i="25"/>
  <c r="BO1447" i="25"/>
  <c r="BQ1446" i="25"/>
  <c r="BU1446" i="25"/>
  <c r="BS1447" i="25"/>
  <c r="BS1448" i="25" l="1"/>
  <c r="BU1447" i="25"/>
  <c r="BQ1447" i="25"/>
  <c r="BO1448" i="25"/>
  <c r="BM1448" i="25"/>
  <c r="BK1449" i="25"/>
  <c r="BK1450" i="25" l="1"/>
  <c r="BM1449" i="25"/>
  <c r="BO1449" i="25"/>
  <c r="BQ1448" i="25"/>
  <c r="BS1449" i="25"/>
  <c r="BU1448" i="25"/>
  <c r="BS1450" i="25" l="1"/>
  <c r="BU1449" i="25"/>
  <c r="BO1450" i="25"/>
  <c r="BQ1449" i="25"/>
  <c r="BK1451" i="25"/>
  <c r="BM1450" i="25"/>
  <c r="BK1452" i="25" l="1"/>
  <c r="BM1451" i="25"/>
  <c r="BO1451" i="25"/>
  <c r="BQ1450" i="25"/>
  <c r="BS1451" i="25"/>
  <c r="BU1450" i="25"/>
  <c r="BU1451" i="25" l="1"/>
  <c r="BS1452" i="25"/>
  <c r="BO1452" i="25"/>
  <c r="BQ1451" i="25"/>
  <c r="BK1453" i="25"/>
  <c r="BM1452" i="25"/>
  <c r="BK1454" i="25" l="1"/>
  <c r="BM1453" i="25"/>
  <c r="BQ1452" i="25"/>
  <c r="BO1453" i="25"/>
  <c r="BU1452" i="25"/>
  <c r="BS1453" i="25"/>
  <c r="BU1453" i="25" l="1"/>
  <c r="BS1454" i="25"/>
  <c r="BQ1453" i="25"/>
  <c r="BO1454" i="25"/>
  <c r="BM1454" i="25"/>
  <c r="BK1455" i="25"/>
  <c r="BM1455" i="25" l="1"/>
  <c r="BK1456" i="25"/>
  <c r="BQ1454" i="25"/>
  <c r="BO1455" i="25"/>
  <c r="BU1454" i="25"/>
  <c r="BS1455" i="25"/>
  <c r="BS1456" i="25" l="1"/>
  <c r="BU1455" i="25"/>
  <c r="BQ1455" i="25"/>
  <c r="BO1456" i="25"/>
  <c r="BK1457" i="25"/>
  <c r="BM1456" i="25"/>
  <c r="BK1458" i="25" l="1"/>
  <c r="BM1457" i="25"/>
  <c r="BO1457" i="25"/>
  <c r="BQ1456" i="25"/>
  <c r="BU1456" i="25"/>
  <c r="BS1457" i="25"/>
  <c r="BQ1457" i="25" l="1"/>
  <c r="BO1458" i="25"/>
  <c r="BS1458" i="25"/>
  <c r="BU1457" i="25"/>
  <c r="BM1458" i="25"/>
  <c r="BK1459" i="25"/>
  <c r="BU1458" i="25" l="1"/>
  <c r="BS1459" i="25"/>
  <c r="BQ1458" i="25"/>
  <c r="BO1459" i="25"/>
  <c r="BK1460" i="25"/>
  <c r="BM1459" i="25"/>
  <c r="BM1460" i="25" l="1"/>
  <c r="BK1461" i="25"/>
  <c r="BQ1459" i="25"/>
  <c r="BO1460" i="25"/>
  <c r="BS1460" i="25"/>
  <c r="BU1459" i="25"/>
  <c r="BS1461" i="25" l="1"/>
  <c r="BU1460" i="25"/>
  <c r="BO1461" i="25"/>
  <c r="BQ1460" i="25"/>
  <c r="BK1462" i="25"/>
  <c r="BM1461" i="25"/>
  <c r="BQ1461" i="25" l="1"/>
  <c r="BO1462" i="25"/>
  <c r="BM1462" i="25"/>
  <c r="BK1463" i="25"/>
  <c r="BS1462" i="25"/>
  <c r="BU1461" i="25"/>
  <c r="BU1462" i="25" l="1"/>
  <c r="BS1463" i="25"/>
  <c r="BQ1462" i="25"/>
  <c r="BO1463" i="25"/>
  <c r="BM1463" i="25"/>
  <c r="BK1464" i="25"/>
  <c r="BU1463" i="25" l="1"/>
  <c r="BS1464" i="25"/>
  <c r="BQ1463" i="25"/>
  <c r="BO1464" i="25"/>
  <c r="BM1464" i="25"/>
  <c r="BK1465" i="25"/>
  <c r="BM1465" i="25" l="1"/>
  <c r="BK1466" i="25"/>
  <c r="BQ1464" i="25"/>
  <c r="BO1465" i="25"/>
  <c r="BS1465" i="25"/>
  <c r="BU1464" i="25"/>
  <c r="BS1466" i="25" l="1"/>
  <c r="BU1465" i="25"/>
  <c r="BQ1465" i="25"/>
  <c r="BO1466" i="25"/>
  <c r="BK1467" i="25"/>
  <c r="BM1466" i="25"/>
  <c r="BO1467" i="25" l="1"/>
  <c r="BQ1466" i="25"/>
  <c r="BK1468" i="25"/>
  <c r="BM1467" i="25"/>
  <c r="BU1466" i="25"/>
  <c r="BS1467" i="25"/>
  <c r="BM1468" i="25" l="1"/>
  <c r="BK1469" i="25"/>
  <c r="BS1468" i="25"/>
  <c r="BU1467" i="25"/>
  <c r="BQ1467" i="25"/>
  <c r="BO1468" i="25"/>
  <c r="BQ1468" i="25" l="1"/>
  <c r="BO1469" i="25"/>
  <c r="BU1468" i="25"/>
  <c r="BS1469" i="25"/>
  <c r="BM1469" i="25"/>
  <c r="BK1470" i="25"/>
  <c r="BS1470" i="25" l="1"/>
  <c r="BU1469" i="25"/>
  <c r="BK1471" i="25"/>
  <c r="BM1470" i="25"/>
  <c r="BQ1469" i="25"/>
  <c r="BO1470" i="25"/>
  <c r="BK1472" i="25" l="1"/>
  <c r="BM1471" i="25"/>
  <c r="BO1471" i="25"/>
  <c r="BQ1470" i="25"/>
  <c r="BS1471" i="25"/>
  <c r="BU1470" i="25"/>
  <c r="BS1472" i="25" l="1"/>
  <c r="BU1471" i="25"/>
  <c r="BO1472" i="25"/>
  <c r="BQ1471" i="25"/>
  <c r="BM1472" i="25"/>
  <c r="BK1473" i="25"/>
  <c r="BK1474" i="25" l="1"/>
  <c r="BM1473" i="25"/>
  <c r="BQ1472" i="25"/>
  <c r="BO1473" i="25"/>
  <c r="BU1472" i="25"/>
  <c r="BS1473" i="25"/>
  <c r="BM1474" i="25" l="1"/>
  <c r="BK1475" i="25"/>
  <c r="BU1473" i="25"/>
  <c r="BS1474" i="25"/>
  <c r="BQ1473" i="25"/>
  <c r="BO1474" i="25"/>
  <c r="BS1475" i="25" l="1"/>
  <c r="BU1474" i="25"/>
  <c r="BQ1474" i="25"/>
  <c r="BO1475" i="25"/>
  <c r="BM1475" i="25"/>
  <c r="BK1476" i="25"/>
  <c r="BZ35" i="25" l="1"/>
  <c r="BK1477" i="25"/>
  <c r="BM1476" i="25"/>
  <c r="BQ1475" i="25"/>
  <c r="BO1476" i="25"/>
  <c r="BS1476" i="25"/>
  <c r="BU1475" i="25"/>
  <c r="BX35" i="25" l="1"/>
  <c r="BU1476" i="25"/>
  <c r="BS1477" i="25"/>
  <c r="BY35" i="25"/>
  <c r="BO1477" i="25"/>
  <c r="BQ1476" i="25"/>
  <c r="BK1478" i="25"/>
  <c r="BM1477" i="25"/>
  <c r="BM1478" i="25" l="1"/>
  <c r="BK1479" i="25"/>
  <c r="BQ1477" i="25"/>
  <c r="BO1478" i="25"/>
  <c r="BS1478" i="25"/>
  <c r="BU1477" i="25"/>
  <c r="BU1478" i="25" l="1"/>
  <c r="BS1479" i="25"/>
  <c r="BQ1478" i="25"/>
  <c r="BO1479" i="25"/>
  <c r="BM1479" i="25"/>
  <c r="BK1480" i="25"/>
  <c r="BK1481" i="25" l="1"/>
  <c r="BM1480" i="25"/>
  <c r="BQ1479" i="25"/>
  <c r="BO1480" i="25"/>
  <c r="BS1480" i="25"/>
  <c r="BU1479" i="25"/>
  <c r="BO1481" i="25" l="1"/>
  <c r="BQ1480" i="25"/>
  <c r="BS1481" i="25"/>
  <c r="BU1480" i="25"/>
  <c r="BK1482" i="25"/>
  <c r="BM1481" i="25"/>
  <c r="BM1482" i="25" l="1"/>
  <c r="BK1483" i="25"/>
  <c r="BS1482" i="25"/>
  <c r="BU1481" i="25"/>
  <c r="BO1482" i="25"/>
  <c r="BQ1481" i="25"/>
  <c r="BQ1482" i="25" l="1"/>
  <c r="BO1483" i="25"/>
  <c r="BU1482" i="25"/>
  <c r="BS1483" i="25"/>
  <c r="BK1484" i="25"/>
  <c r="BM1483" i="25"/>
  <c r="BQ1483" i="25" l="1"/>
  <c r="BO1484" i="25"/>
  <c r="BU1483" i="25"/>
  <c r="BS1484" i="25"/>
  <c r="BM1484" i="25"/>
  <c r="BK1485" i="25"/>
  <c r="BM1485" i="25" l="1"/>
  <c r="BK1486" i="25"/>
  <c r="BS1485" i="25"/>
  <c r="BU1484" i="25"/>
  <c r="BQ1484" i="25"/>
  <c r="BO1485" i="25"/>
  <c r="BQ1485" i="25" l="1"/>
  <c r="BO1486" i="25"/>
  <c r="BS1486" i="25"/>
  <c r="BU1485" i="25"/>
  <c r="BK1487" i="25"/>
  <c r="BM1486" i="25"/>
  <c r="BU1486" i="25" l="1"/>
  <c r="BS1487" i="25"/>
  <c r="BK1488" i="25"/>
  <c r="BM1487" i="25"/>
  <c r="BO1487" i="25"/>
  <c r="BQ1486" i="25"/>
  <c r="BQ1487" i="25" l="1"/>
  <c r="BO1488" i="25"/>
  <c r="BM1488" i="25"/>
  <c r="BK1489" i="25"/>
  <c r="BU1487" i="25"/>
  <c r="BS1488" i="25"/>
  <c r="BQ1488" i="25" l="1"/>
  <c r="BO1489" i="25"/>
  <c r="BU1488" i="25"/>
  <c r="BS1489" i="25"/>
  <c r="BM1489" i="25"/>
  <c r="BK1490" i="25"/>
  <c r="BK1491" i="25" l="1"/>
  <c r="BM1490" i="25"/>
  <c r="BS1490" i="25"/>
  <c r="BU1489" i="25"/>
  <c r="BQ1489" i="25"/>
  <c r="BO1490" i="25"/>
  <c r="BS1491" i="25" l="1"/>
  <c r="BU1490" i="25"/>
  <c r="BK1492" i="25"/>
  <c r="BM1491" i="25"/>
  <c r="BO1491" i="25"/>
  <c r="BQ1490" i="25"/>
  <c r="BO1492" i="25" l="1"/>
  <c r="BQ1491" i="25"/>
  <c r="BM1492" i="25"/>
  <c r="BK1493" i="25"/>
  <c r="BS1492" i="25"/>
  <c r="BU1491" i="25"/>
  <c r="BK1494" i="25" l="1"/>
  <c r="BM1493" i="25"/>
  <c r="BU1492" i="25"/>
  <c r="BS1493" i="25"/>
  <c r="BQ1492" i="25"/>
  <c r="BO1493" i="25"/>
  <c r="BU1493" i="25" l="1"/>
  <c r="BS1494" i="25"/>
  <c r="BQ1493" i="25"/>
  <c r="BO1494" i="25"/>
  <c r="BM1494" i="25"/>
  <c r="BK1495" i="25"/>
  <c r="BQ1494" i="25" l="1"/>
  <c r="BO1495" i="25"/>
  <c r="BM1495" i="25"/>
  <c r="BK1496" i="25"/>
  <c r="BS1495" i="25"/>
  <c r="BU1494" i="25"/>
  <c r="BM1496" i="25" l="1"/>
  <c r="BK1497" i="25"/>
  <c r="BS1496" i="25"/>
  <c r="BU1495" i="25"/>
  <c r="BQ1495" i="25"/>
  <c r="BO1496" i="25"/>
  <c r="BO1497" i="25" l="1"/>
  <c r="BQ1496" i="25"/>
  <c r="BU1496" i="25"/>
  <c r="BS1497" i="25"/>
  <c r="BK1498" i="25"/>
  <c r="BM1497" i="25"/>
  <c r="BM1498" i="25" l="1"/>
  <c r="BK1499" i="25"/>
  <c r="BS1498" i="25"/>
  <c r="BU1497" i="25"/>
  <c r="BQ1497" i="25"/>
  <c r="BO1498" i="25"/>
  <c r="BQ1498" i="25" l="1"/>
  <c r="BO1499" i="25"/>
  <c r="BU1498" i="25"/>
  <c r="BS1499" i="25"/>
  <c r="BM1499" i="25"/>
  <c r="BK1500" i="25"/>
  <c r="BK1501" i="25" l="1"/>
  <c r="BM1500" i="25"/>
  <c r="BS1500" i="25"/>
  <c r="BU1499" i="25"/>
  <c r="BO1500" i="25"/>
  <c r="BQ1499" i="25"/>
  <c r="BO1501" i="25" l="1"/>
  <c r="BQ1500" i="25"/>
  <c r="BS1501" i="25"/>
  <c r="BU1500" i="25"/>
  <c r="BK1502" i="25"/>
  <c r="BM1501" i="25"/>
  <c r="BS1502" i="25" l="1"/>
  <c r="BU1501" i="25"/>
  <c r="BM1502" i="25"/>
  <c r="BK1503" i="25"/>
  <c r="BO1502" i="25"/>
  <c r="BQ1501" i="25"/>
  <c r="BO1503" i="25" l="1"/>
  <c r="BQ1502" i="25"/>
  <c r="BK1504" i="25"/>
  <c r="BM1503" i="25"/>
  <c r="BU1502" i="25"/>
  <c r="BS1503" i="25"/>
  <c r="BU1503" i="25" l="1"/>
  <c r="BS1504" i="25"/>
  <c r="BM1504" i="25"/>
  <c r="BK1505" i="25"/>
  <c r="BQ1503" i="25"/>
  <c r="BO1504" i="25"/>
  <c r="BQ1504" i="25" l="1"/>
  <c r="BO1505" i="25"/>
  <c r="BM1505" i="25"/>
  <c r="BK1506" i="25"/>
  <c r="BS1505" i="25"/>
  <c r="BU1504" i="25"/>
  <c r="BS1506" i="25" l="1"/>
  <c r="BU1505" i="25"/>
  <c r="BK1507" i="25"/>
  <c r="BM1506" i="25"/>
  <c r="BQ1505" i="25"/>
  <c r="BO1506" i="25"/>
  <c r="BO1507" i="25" l="1"/>
  <c r="BQ1506" i="25"/>
  <c r="BK1508" i="25"/>
  <c r="BM1507" i="25"/>
  <c r="BU1506" i="25"/>
  <c r="BS1507" i="25"/>
  <c r="BS1508" i="25" l="1"/>
  <c r="BU1507" i="25"/>
  <c r="BM1508" i="25"/>
  <c r="BK1509" i="25"/>
  <c r="BQ1507" i="25"/>
  <c r="BO1508" i="25"/>
  <c r="BQ1508" i="25" l="1"/>
  <c r="BO1509" i="25"/>
  <c r="BM1509" i="25"/>
  <c r="BK1510" i="25"/>
  <c r="BU1508" i="25"/>
  <c r="BS1509" i="25"/>
  <c r="BS1510" i="25" l="1"/>
  <c r="BU1509" i="25"/>
  <c r="BK1511" i="25"/>
  <c r="BM1510" i="25"/>
  <c r="BQ1509" i="25"/>
  <c r="BO1510" i="25"/>
  <c r="BO1511" i="25" l="1"/>
  <c r="BQ1510" i="25"/>
  <c r="BK1512" i="25"/>
  <c r="BM1511" i="25"/>
  <c r="BS1511" i="25"/>
  <c r="BU1510" i="25"/>
  <c r="BS1512" i="25" l="1"/>
  <c r="BU1511" i="25"/>
  <c r="BK1513" i="25"/>
  <c r="BM1512" i="25"/>
  <c r="BO1512" i="25"/>
  <c r="BQ1511" i="25"/>
  <c r="BQ1512" i="25" l="1"/>
  <c r="BO1513" i="25"/>
  <c r="BK1514" i="25"/>
  <c r="BM1513" i="25"/>
  <c r="BU1512" i="25"/>
  <c r="BS1513" i="25"/>
  <c r="BU1513" i="25" l="1"/>
  <c r="BS1514" i="25"/>
  <c r="BM1514" i="25"/>
  <c r="BK1515" i="25"/>
  <c r="BQ1513" i="25"/>
  <c r="BO1514" i="25"/>
  <c r="BQ1514" i="25" l="1"/>
  <c r="BO1515" i="25"/>
  <c r="BM1515" i="25"/>
  <c r="BK1516" i="25"/>
  <c r="BS1515" i="25"/>
  <c r="BU1514" i="25"/>
  <c r="BS1516" i="25" l="1"/>
  <c r="BU1515" i="25"/>
  <c r="BK1517" i="25"/>
  <c r="BM1516" i="25"/>
  <c r="BQ1515" i="25"/>
  <c r="BO1516" i="25"/>
  <c r="BO1517" i="25" l="1"/>
  <c r="BQ1516" i="25"/>
  <c r="BK1518" i="25"/>
  <c r="BM1517" i="25"/>
  <c r="BU1516" i="25"/>
  <c r="BS1517" i="25"/>
  <c r="BU1517" i="25" l="1"/>
  <c r="BS1518" i="25"/>
  <c r="BM1518" i="25"/>
  <c r="BK1519" i="25"/>
  <c r="BQ1517" i="25"/>
  <c r="BO1518" i="25"/>
  <c r="BQ1518" i="25" l="1"/>
  <c r="BO1519" i="25"/>
  <c r="BM1519" i="25"/>
  <c r="BK1520" i="25"/>
  <c r="BU1518" i="25"/>
  <c r="BS1519" i="25"/>
  <c r="BS1520" i="25" l="1"/>
  <c r="BU1519" i="25"/>
  <c r="BK1521" i="25"/>
  <c r="BM1520" i="25"/>
  <c r="BQ1519" i="25"/>
  <c r="BO1520" i="25"/>
  <c r="BO1521" i="25" l="1"/>
  <c r="BQ1520" i="25"/>
  <c r="BK1522" i="25"/>
  <c r="BM1521" i="25"/>
  <c r="BS1521" i="25"/>
  <c r="BU1520" i="25"/>
  <c r="BS1522" i="25" l="1"/>
  <c r="BU1521" i="25"/>
  <c r="BM1522" i="25"/>
  <c r="BK1523" i="25"/>
  <c r="BO1522" i="25"/>
  <c r="BQ1521" i="25"/>
  <c r="BQ1522" i="25" l="1"/>
  <c r="BO1523" i="25"/>
  <c r="BM1523" i="25"/>
  <c r="BK1524" i="25"/>
  <c r="BS1523" i="25"/>
  <c r="BU1522" i="25"/>
  <c r="BU1523" i="25" l="1"/>
  <c r="BS1524" i="25"/>
  <c r="BK1525" i="25"/>
  <c r="BM1524" i="25"/>
  <c r="BO1524" i="25"/>
  <c r="BQ1523" i="25"/>
  <c r="BQ1524" i="25" l="1"/>
  <c r="BO1525" i="25"/>
  <c r="BM1525" i="25"/>
  <c r="BK1526" i="25"/>
  <c r="BS1525" i="25"/>
  <c r="BU1524" i="25"/>
  <c r="BU1525" i="25" l="1"/>
  <c r="BS1526" i="25"/>
  <c r="BM1526" i="25"/>
  <c r="BK1527" i="25"/>
  <c r="BQ1525" i="25"/>
  <c r="BO1526" i="25"/>
  <c r="BQ1526" i="25" l="1"/>
  <c r="BO1527" i="25"/>
  <c r="BK1528" i="25"/>
  <c r="BM1527" i="25"/>
  <c r="BU1526" i="25"/>
  <c r="BS1527" i="25"/>
  <c r="BS1528" i="25" l="1"/>
  <c r="BU1527" i="25"/>
  <c r="BM1528" i="25"/>
  <c r="BK1529" i="25"/>
  <c r="BQ1527" i="25"/>
  <c r="BO1528" i="25"/>
  <c r="BQ1528" i="25" l="1"/>
  <c r="BO1529" i="25"/>
  <c r="BM1529" i="25"/>
  <c r="BK1530" i="25"/>
  <c r="BU1528" i="25"/>
  <c r="BS1529" i="25"/>
  <c r="BS1530" i="25" l="1"/>
  <c r="BU1529" i="25"/>
  <c r="BK1531" i="25"/>
  <c r="BM1530" i="25"/>
  <c r="BO1530" i="25"/>
  <c r="BQ1529" i="25"/>
  <c r="BO1531" i="25" l="1"/>
  <c r="BQ1530" i="25"/>
  <c r="BK1532" i="25"/>
  <c r="BM1531" i="25"/>
  <c r="BS1531" i="25"/>
  <c r="BU1530" i="25"/>
  <c r="BU1531" i="25" l="1"/>
  <c r="BS1532" i="25"/>
  <c r="BK1533" i="25"/>
  <c r="BM1532" i="25"/>
  <c r="BO1532" i="25"/>
  <c r="BQ1531" i="25"/>
  <c r="BO1533" i="25" l="1"/>
  <c r="BQ1532" i="25"/>
  <c r="BK1534" i="25"/>
  <c r="BM1533" i="25"/>
  <c r="BU1532" i="25"/>
  <c r="BS1533" i="25"/>
  <c r="BU1533" i="25" l="1"/>
  <c r="BS1534" i="25"/>
  <c r="BM1534" i="25"/>
  <c r="BK1535" i="25"/>
  <c r="BO1534" i="25"/>
  <c r="BQ1533" i="25"/>
  <c r="BQ1534" i="25" l="1"/>
  <c r="BO1535" i="25"/>
  <c r="BM1535" i="25"/>
  <c r="BK1536" i="25"/>
  <c r="BS1535" i="25"/>
  <c r="BU1534" i="25"/>
  <c r="BU1535" i="25" l="1"/>
  <c r="BS1536" i="25"/>
  <c r="BM1536" i="25"/>
  <c r="BK1537" i="25"/>
  <c r="BQ1535" i="25"/>
  <c r="BO1536" i="25"/>
  <c r="BQ1536" i="25" l="1"/>
  <c r="BO1537" i="25"/>
  <c r="BK1538" i="25"/>
  <c r="BM1537" i="25"/>
  <c r="BU1536" i="25"/>
  <c r="BS1537" i="25"/>
  <c r="BS1538" i="25" l="1"/>
  <c r="BU1537" i="25"/>
  <c r="BM1538" i="25"/>
  <c r="BK1539" i="25"/>
  <c r="BQ1537" i="25"/>
  <c r="BO1538" i="25"/>
  <c r="BQ1538" i="25" l="1"/>
  <c r="BO1539" i="25"/>
  <c r="BZ36" i="25"/>
  <c r="BM1539" i="25"/>
  <c r="BU1538" i="25"/>
  <c r="BS1539" i="25"/>
  <c r="BX36" i="25" l="1"/>
  <c r="BU1539" i="25"/>
  <c r="BM18" i="25"/>
  <c r="CE17" i="25"/>
  <c r="BM19" i="25"/>
  <c r="CE12" i="25"/>
  <c r="CE14" i="25" s="1"/>
  <c r="CE13" i="25"/>
  <c r="CE15" i="25" s="1"/>
  <c r="BY36" i="25"/>
  <c r="BQ1539" i="25"/>
  <c r="CE16" i="25" l="1"/>
  <c r="CD12" i="25"/>
  <c r="CD14" i="25" s="1"/>
  <c r="CD13" i="25"/>
  <c r="CD15" i="25" s="1"/>
  <c r="CD17" i="25"/>
  <c r="BQ18" i="25"/>
  <c r="BQ19" i="25"/>
  <c r="BU18" i="25"/>
  <c r="CC17" i="25"/>
  <c r="BU19" i="25"/>
  <c r="CC12" i="25"/>
  <c r="CC14" i="25" s="1"/>
  <c r="CC16" i="25" s="1"/>
  <c r="CC13" i="25"/>
  <c r="CC15" i="25" s="1"/>
  <c r="CD16" i="25" l="1"/>
</calcChain>
</file>

<file path=xl/sharedStrings.xml><?xml version="1.0" encoding="utf-8"?>
<sst xmlns="http://schemas.openxmlformats.org/spreadsheetml/2006/main" count="1073" uniqueCount="336">
  <si>
    <t>LSEG</t>
  </si>
  <si>
    <t>CNCPI=ECI (ECONOMIC)</t>
  </si>
  <si>
    <t>CNGDP=ECI (ECONOMIC)</t>
  </si>
  <si>
    <t>https://fred.stlouisfed.org/series/intdsrcnm193n</t>
  </si>
  <si>
    <t>aCNGBOND (ECONOMIC)</t>
  </si>
  <si>
    <t>fred.stlouisfed.org/series/QCNN628BIS</t>
  </si>
  <si>
    <t>Date</t>
  </si>
  <si>
    <t>GDP YoY (%)</t>
  </si>
  <si>
    <t>CPI YoY (%)</t>
  </si>
  <si>
    <t>Cash Rate (%)</t>
  </si>
  <si>
    <t>10Y Bond Yield (%)</t>
  </si>
  <si>
    <t>CNY/USD</t>
  </si>
  <si>
    <t>Exports YoY (%)</t>
  </si>
  <si>
    <t>observation_date</t>
  </si>
  <si>
    <t>QCNN628BIS</t>
  </si>
  <si>
    <t>Nominal Emerging Market Economies U.S. Dollar Index</t>
  </si>
  <si>
    <t>INCAPA=ECI (ECONOMIC)</t>
  </si>
  <si>
    <t>MXACUR=ECI (ECONOMIC)</t>
  </si>
  <si>
    <t>ZAGDPY=ECI (ECONOMIC)</t>
  </si>
  <si>
    <t>IDGDP=ECI (ECONOMIC)</t>
  </si>
  <si>
    <t>TWEXEMEGSMTH</t>
  </si>
  <si>
    <t>https://fred.stlouisfed.org/series/TWEXEMEGSMTH?utm_</t>
  </si>
  <si>
    <t>India GDP (%)</t>
  </si>
  <si>
    <t>Mexico GDP (%)</t>
  </si>
  <si>
    <t>South Africa GDP (%)</t>
  </si>
  <si>
    <t>Indonesia GDP (%)</t>
  </si>
  <si>
    <t>INCPIY=ECI (ECONOMIC)</t>
  </si>
  <si>
    <t>BRCPIY=ECI (ECONOMIC)</t>
  </si>
  <si>
    <t>MXCPIA=ECI (ECONOMIC)</t>
  </si>
  <si>
    <t>ZACPIY=ECI (ECONOMIC)</t>
  </si>
  <si>
    <t>IDCPI=ECI (ECONOMIC)</t>
  </si>
  <si>
    <t>India CPI (%)</t>
  </si>
  <si>
    <t>Brazil CPI (%)</t>
  </si>
  <si>
    <t>Mexico CPI (%)</t>
  </si>
  <si>
    <t>South Africa CPI (%)</t>
  </si>
  <si>
    <t>Indonesia CPI (%)</t>
  </si>
  <si>
    <t xml:space="preserve">MSCI EM </t>
  </si>
  <si>
    <t>.dMIEF00000PUS (TRDPRC_1)</t>
  </si>
  <si>
    <t>MSCI EM Index</t>
  </si>
  <si>
    <t>LSEG 7/9</t>
  </si>
  <si>
    <t>LSEG 2/9</t>
  </si>
  <si>
    <t>https://www.rba.gov.au/statistics/tables/</t>
  </si>
  <si>
    <t xml:space="preserve">AUD unemployment </t>
  </si>
  <si>
    <t>https://www.abs.gov.au/statistics/labour/employment-and-unemployment/labour-force-australia/latest-release#data-downloads</t>
  </si>
  <si>
    <t>aAUCBIRAR (ECONOMIC)</t>
  </si>
  <si>
    <t>GDP Y/Y</t>
  </si>
  <si>
    <t>CPI Y/Y</t>
  </si>
  <si>
    <t>S&amp;P ASX200</t>
  </si>
  <si>
    <t>AUD/USD</t>
  </si>
  <si>
    <t>10Y Cashrate</t>
  </si>
  <si>
    <t>RBA Cash Rate (%)</t>
  </si>
  <si>
    <t>10Y ACGB Yield (%)</t>
  </si>
  <si>
    <t>Fed Funds Rate (%)</t>
  </si>
  <si>
    <t>SPY Close ($)</t>
  </si>
  <si>
    <t>&gt; Unemployment rate looked for full-time work ;  Persons ;</t>
  </si>
  <si>
    <t>Percent</t>
  </si>
  <si>
    <t>Trend</t>
  </si>
  <si>
    <t>PERCENT</t>
  </si>
  <si>
    <t>Month</t>
  </si>
  <si>
    <t>Australia Unemployment Rate (%)</t>
  </si>
  <si>
    <t xml:space="preserve">Oil Prices </t>
  </si>
  <si>
    <t>US CPI</t>
  </si>
  <si>
    <t>LSEG7/9</t>
  </si>
  <si>
    <t xml:space="preserve">Federal funds effective rate </t>
  </si>
  <si>
    <t>S&amp;P 500 index - LSEG 7/9</t>
  </si>
  <si>
    <t>WTC- (MID_PRICE)</t>
  </si>
  <si>
    <t>.DXY (TRDPRC_1)</t>
  </si>
  <si>
    <t>fred.stlouisfed.org/series/CPIAUCSL</t>
  </si>
  <si>
    <t>fred.stlouisfed.org/graph/?g=rocU</t>
  </si>
  <si>
    <t>https://fred.stlouisfed.org/series/dgs10 , 7/9/26</t>
  </si>
  <si>
    <t xml:space="preserve">https://fred.stlouisfed.org/series/fedfunds </t>
  </si>
  <si>
    <t>USGDPA=ECI (ECONOMIC)</t>
  </si>
  <si>
    <t xml:space="preserve">US 10 yr treasury yield  - </t>
  </si>
  <si>
    <t>FEDFUNDS</t>
  </si>
  <si>
    <t>SPY (TRDPRC_1)</t>
  </si>
  <si>
    <t>SPY YoY Return (%)</t>
  </si>
  <si>
    <t>Fed Funds Rate (%) RHS</t>
  </si>
  <si>
    <t>SPY Close ($) LHS</t>
  </si>
  <si>
    <t>WTC Oil Price</t>
  </si>
  <si>
    <t>USD Index</t>
  </si>
  <si>
    <t>CPI YoY Inflation (%)</t>
  </si>
  <si>
    <t>Real GDP Growth, Annualized (%)</t>
  </si>
  <si>
    <t/>
  </si>
  <si>
    <t>Close</t>
  </si>
  <si>
    <t>Euro 10 yr GDP - LSEG 7/9</t>
  </si>
  <si>
    <t>EURO STOXX 50 indexed performance - LSEG 7/9</t>
  </si>
  <si>
    <t>data columns Q-V sourced from LSEG</t>
  </si>
  <si>
    <t>STOXX 50</t>
  </si>
  <si>
    <t>Oil &amp; Gas Index</t>
  </si>
  <si>
    <t>EUR/USD</t>
  </si>
  <si>
    <t>STOXX 50 (Indexed)</t>
  </si>
  <si>
    <t>Oil &amp; Gas Index (Indexed)</t>
  </si>
  <si>
    <t>EUR/USD (Indexed)</t>
  </si>
  <si>
    <t>fred.stlouisfed.org/series/ECBDFR</t>
  </si>
  <si>
    <t xml:space="preserve">Euro oil and gas index </t>
  </si>
  <si>
    <t>fred.stlouisfed.org/series/IRLTLT01DEM156N</t>
  </si>
  <si>
    <t>Euro Area Real GDP YoY (%)</t>
  </si>
  <si>
    <t>Euro Area HICP Inflation YoY (%)</t>
  </si>
  <si>
    <t>.STOXX50E (TRDPRC_1)</t>
  </si>
  <si>
    <t>.SXEE (TRDPRC_1)</t>
  </si>
  <si>
    <t>EUR= (BID)</t>
  </si>
  <si>
    <t>ECB Deposit Facility Rate (%)</t>
  </si>
  <si>
    <t>German 10Y Bund Yield (%)</t>
  </si>
  <si>
    <t>Euro/USD</t>
  </si>
  <si>
    <t>Japan 10 yr GDP - LSEG 7/9</t>
  </si>
  <si>
    <t>Japan Interest Rates</t>
  </si>
  <si>
    <t>Japan Equities — Nikkei 225 &amp; TOPIX, LSEG 7/9</t>
  </si>
  <si>
    <t>USD/JPY — LSEG 7/9</t>
  </si>
  <si>
    <t>10Y JGB Yield: LSEG 7/9   |   Short-Term Rate: FRED IRSTCI01JPM156N</t>
  </si>
  <si>
    <t>JPGD1=ECI (ECONOMIC)</t>
  </si>
  <si>
    <t>JPCPO=ECI (ECONOMIC)</t>
  </si>
  <si>
    <t>aJPGBOND (ECONOMIC)</t>
  </si>
  <si>
    <t>IRSTCI01JPM156N</t>
  </si>
  <si>
    <t>.N225E (TRDPRC_1)</t>
  </si>
  <si>
    <t>.TOPX (TRDPRC_1)</t>
  </si>
  <si>
    <t>JPY= (BID)</t>
  </si>
  <si>
    <t>Japan Real GDP Growth, QoQ (%)</t>
  </si>
  <si>
    <t>Japan CPI Inflation, YoY (%)</t>
  </si>
  <si>
    <t>Japan 10-Year JGB Yield (%)</t>
  </si>
  <si>
    <t>Japan Short-Term Interest Rate (%)</t>
  </si>
  <si>
    <t>Nikkei 225 (Close)</t>
  </si>
  <si>
    <t>TOPIX (Close)</t>
  </si>
  <si>
    <t xml:space="preserve">Nikkei 225 </t>
  </si>
  <si>
    <t xml:space="preserve">TOPIX </t>
  </si>
  <si>
    <t>USD/JPY (Close)</t>
  </si>
  <si>
    <t>Monthly Mean</t>
  </si>
  <si>
    <t>Monthly Std. Dev.</t>
  </si>
  <si>
    <t>Mean Return (Annualised)</t>
  </si>
  <si>
    <t>Ric</t>
  </si>
  <si>
    <t>Asset Class</t>
  </si>
  <si>
    <t>Name</t>
  </si>
  <si>
    <t>Return</t>
  </si>
  <si>
    <t>Std. Dev. (Annualised)</t>
  </si>
  <si>
    <t>Australia</t>
  </si>
  <si>
    <t>Sharpe Ratio</t>
  </si>
  <si>
    <t>Japan</t>
  </si>
  <si>
    <t>Bonds</t>
  </si>
  <si>
    <t>SLIDE 1</t>
  </si>
  <si>
    <t xml:space="preserve">SLIDE 2 </t>
  </si>
  <si>
    <t>Slide 3</t>
  </si>
  <si>
    <t>Br Cr oil</t>
  </si>
  <si>
    <t>S&amp;P GSCI DUTCH TTF gas  </t>
  </si>
  <si>
    <t>Nvidia (NVDA.O)</t>
  </si>
  <si>
    <t>Apple (AAPL.O)</t>
  </si>
  <si>
    <t>Alphabet (GOOGL.O)</t>
  </si>
  <si>
    <t>Microsoft (MSFT.O)</t>
  </si>
  <si>
    <t>Amazon (AMZN.O)</t>
  </si>
  <si>
    <t>Meta Platforms (META.O)</t>
  </si>
  <si>
    <t>Broadcom (AVGO.O)</t>
  </si>
  <si>
    <t>Tesla (TSLA.O)</t>
  </si>
  <si>
    <t>Micron Technology (MU.O)</t>
  </si>
  <si>
    <t>Berkshire Hathaway (BRKb.N)</t>
  </si>
  <si>
    <t>S&amp;P 500 (.SPX)</t>
  </si>
  <si>
    <t>portwatch.imf.org/api/download/v1/items/3da2b9ca97684916b75c4013f95d18ab/csv?layers=0</t>
  </si>
  <si>
    <t>JPINTN=ECI (ECONOMIC)</t>
  </si>
  <si>
    <t>USFOMC=ECI (ECONOMIC)</t>
  </si>
  <si>
    <t>AUCBIR=ECI (ECONOMIC)</t>
  </si>
  <si>
    <t>EUECBD=ECI (ECONOMIC)</t>
  </si>
  <si>
    <t xml:space="preserve">aUSINVPFIPS/CA </t>
  </si>
  <si>
    <t>LCOc1 (TRDPRC_1)</t>
  </si>
  <si>
    <t>.SPGSDTE (TRDPRC_1)</t>
  </si>
  <si>
    <t>S&amp;P 500</t>
  </si>
  <si>
    <t>Magnificent 7</t>
  </si>
  <si>
    <t>S&amp;P 500 ex Mag 7</t>
  </si>
  <si>
    <t>Brent Crude Oil Price (US$ per barrel)</t>
  </si>
  <si>
    <t>Tankers Passing Through the Strait of Hormuz (monthly total)</t>
  </si>
  <si>
    <t>BOJ</t>
  </si>
  <si>
    <t>FED</t>
  </si>
  <si>
    <t>RBA</t>
  </si>
  <si>
    <t>ECB</t>
  </si>
  <si>
    <t>Quarter</t>
  </si>
  <si>
    <t>IT investment (US$ bn)</t>
  </si>
  <si>
    <t>Productivity growth (% annualised)</t>
  </si>
  <si>
    <t>Region</t>
  </si>
  <si>
    <t>Type</t>
  </si>
  <si>
    <t>MER</t>
  </si>
  <si>
    <t>Return - MER</t>
  </si>
  <si>
    <t xml:space="preserve">Risk </t>
  </si>
  <si>
    <t>Drawdown</t>
  </si>
  <si>
    <t xml:space="preserve">Weight </t>
  </si>
  <si>
    <t>Total Risk</t>
  </si>
  <si>
    <t>Total Drawdown</t>
  </si>
  <si>
    <t>Total Return</t>
  </si>
  <si>
    <t>SPY.AX</t>
  </si>
  <si>
    <t>SPDR S&amp;P 500 ETF Trust</t>
  </si>
  <si>
    <t>United States</t>
  </si>
  <si>
    <t>Equities</t>
  </si>
  <si>
    <t>Growth</t>
  </si>
  <si>
    <t>Global</t>
  </si>
  <si>
    <t>Alternatives (Gold)</t>
  </si>
  <si>
    <t>Defensive</t>
  </si>
  <si>
    <t>VETH.AX</t>
  </si>
  <si>
    <t>Vanguard Ethically Conscious Australian Shares ETF</t>
  </si>
  <si>
    <t>BILL.AX</t>
  </si>
  <si>
    <t>iShares Core Cash ETF</t>
  </si>
  <si>
    <t>Cash</t>
  </si>
  <si>
    <t>HJPN.AX</t>
  </si>
  <si>
    <t>BetaShares Japan ETF (Currency Hedged)</t>
  </si>
  <si>
    <t>China</t>
  </si>
  <si>
    <t>Return-to-Variability Ratio</t>
  </si>
  <si>
    <t>Max Drawdown</t>
  </si>
  <si>
    <t>AAA.AX</t>
  </si>
  <si>
    <t>BetaShares Australian High Interest Cash ETF</t>
  </si>
  <si>
    <t>Return (%)</t>
  </si>
  <si>
    <t>Austrlain Government 10y Bond Yield</t>
  </si>
  <si>
    <t>Australian Cash Rate</t>
  </si>
  <si>
    <t>Infrastructure</t>
  </si>
  <si>
    <t>Vanguard Global Infrastructure Index ETF</t>
  </si>
  <si>
    <t>VBLD.AX</t>
  </si>
  <si>
    <t>80/20</t>
  </si>
  <si>
    <t>Global X Physical Gold</t>
  </si>
  <si>
    <t>GOLD.AX</t>
  </si>
  <si>
    <t>VanEck MSCI International Sustainable Equity ETF</t>
  </si>
  <si>
    <t>ESGI.AX</t>
  </si>
  <si>
    <t>70/30</t>
  </si>
  <si>
    <t>Value (100)</t>
  </si>
  <si>
    <t>VTS.AX</t>
  </si>
  <si>
    <t>Portfolio (80/20)</t>
  </si>
  <si>
    <t>Portfolio (70/30)</t>
  </si>
  <si>
    <t>Portfolio (60/40)</t>
  </si>
  <si>
    <t>Vanguard US Total Market Shares Index ETF</t>
  </si>
  <si>
    <t>60/40</t>
  </si>
  <si>
    <t>Actual portfolio</t>
  </si>
  <si>
    <t>Emerging Markets</t>
  </si>
  <si>
    <t>ETHI.AX</t>
  </si>
  <si>
    <t>Drawdowns</t>
  </si>
  <si>
    <t>Initial Investment AUD</t>
  </si>
  <si>
    <t>Max Drawdown (70/30 Total Drawdown)</t>
  </si>
  <si>
    <t>Expected Return (70/30, net of MER)</t>
  </si>
  <si>
    <t>Starting Value (A$)</t>
  </si>
  <si>
    <t>Scholarship Projection - 70/30 Strategic</t>
  </si>
  <si>
    <t>Quarterly Std. Dev.</t>
  </si>
  <si>
    <t>Quarterly Mean</t>
  </si>
  <si>
    <t>60/40 Tactical - Defensive</t>
  </si>
  <si>
    <t>70/30 Strategic Backtest</t>
  </si>
  <si>
    <t>80/20 Tactical - Aggressive</t>
  </si>
  <si>
    <t>Aggressive</t>
  </si>
  <si>
    <t>Quarterly Backtest (portfolio value, quarter to quarter)</t>
  </si>
  <si>
    <t>DGS10</t>
  </si>
  <si>
    <t>Rf daily (decimal)</t>
  </si>
  <si>
    <t>%Rf daily</t>
  </si>
  <si>
    <t>Rf (decimal)</t>
  </si>
  <si>
    <t>% Rf av year</t>
  </si>
  <si>
    <t>% Rf year</t>
  </si>
  <si>
    <t>Each daily rate is expressed per year.</t>
  </si>
  <si>
    <t>Daily 10y bond yields</t>
  </si>
  <si>
    <t>RF</t>
  </si>
  <si>
    <t>Vanguard Australia Corporate Fixed Interest Index ETF</t>
  </si>
  <si>
    <t>VACF.AX</t>
  </si>
  <si>
    <t>VEFI.AX</t>
  </si>
  <si>
    <t>Vanguard Ethically Conscious Global Aggregate Bond Idx Hedged ETF</t>
  </si>
  <si>
    <t>Strategic Backtest</t>
  </si>
  <si>
    <t>Column1</t>
  </si>
  <si>
    <t>VBND.AX</t>
  </si>
  <si>
    <t>IFRA.AX</t>
  </si>
  <si>
    <t>FAIR.AX</t>
  </si>
  <si>
    <t>Vanguard AU Corporate Bonds (VACF)</t>
  </si>
  <si>
    <t>VBND (replaces VEFI)</t>
  </si>
  <si>
    <t>Global X Physical Gold (GOLD)</t>
  </si>
  <si>
    <t>BetaShares High Interest Cash (AAA)</t>
  </si>
  <si>
    <t>iShares Core Cash (BILL)</t>
  </si>
  <si>
    <t>IFRA (replaces VBLD)</t>
  </si>
  <si>
    <t>FAIR (replaces VETH)</t>
  </si>
  <si>
    <t>BetaShares Japan Hedged (HJPN)</t>
  </si>
  <si>
    <t>ETHI (replaces ESGI)</t>
  </si>
  <si>
    <t>Vanguard US Total Market (VTS)</t>
  </si>
  <si>
    <t>SPDR S&amp;P 500 ETF (SPY)</t>
  </si>
  <si>
    <t>COVID Crash Drawdown (Jan-Jun 2020)</t>
  </si>
  <si>
    <t>Max Drawdown (2018-2023)</t>
  </si>
  <si>
    <t>Daily Std. Dev.</t>
  </si>
  <si>
    <t>Daily Mean</t>
  </si>
  <si>
    <t>Quarterly Backtest - COVID (portfolio value, quarter to quarter)</t>
  </si>
  <si>
    <t>Slide 6 - 70/30 SAA weights by ETF</t>
  </si>
  <si>
    <t>Weights link to the 70/30 table on the Portfolio sheet (rows 35-43).</t>
  </si>
  <si>
    <t>ETF</t>
  </si>
  <si>
    <t>Holding</t>
  </si>
  <si>
    <t>Weight</t>
  </si>
  <si>
    <t>Chart label</t>
  </si>
  <si>
    <t>SPY</t>
  </si>
  <si>
    <t>US equities</t>
  </si>
  <si>
    <t>BILL</t>
  </si>
  <si>
    <t>Australian cash</t>
  </si>
  <si>
    <t>ESGI</t>
  </si>
  <si>
    <t>Global sustainable equities</t>
  </si>
  <si>
    <t>HJPN</t>
  </si>
  <si>
    <t>Japan equities (hedged)</t>
  </si>
  <si>
    <t>GOLD</t>
  </si>
  <si>
    <t>Physical gold</t>
  </si>
  <si>
    <t>VBLD</t>
  </si>
  <si>
    <t>Global infrastructure</t>
  </si>
  <si>
    <t>VTS</t>
  </si>
  <si>
    <t>US total market</t>
  </si>
  <si>
    <t>VETH</t>
  </si>
  <si>
    <t>Australian sustainable equities</t>
  </si>
  <si>
    <t>VACF</t>
  </si>
  <si>
    <t>Australian corporate bonds</t>
  </si>
  <si>
    <t>Total</t>
  </si>
  <si>
    <t/>
  </si>
  <si>
    <t>Slide 16 - Australian 10-year yield vs RBA cash rate</t>
  </si>
  <si>
    <t>From the FIA sheet, put in month order (the FIA dates were entered day/month).</t>
  </si>
  <si>
    <t>10-year ACGB yield (%)</t>
  </si>
  <si>
    <t>RBA cash rate (%)</t>
  </si>
  <si>
    <t>Slide 16 - Bond and cash ETF prices (Jul 2021 = 100)</t>
  </si>
  <si>
    <t>Monthly closes from the Portfolio sheet, rebased to 100 at 30 Jul 2021. Price only.</t>
  </si>
  <si>
    <t>BILL (cash)</t>
  </si>
  <si>
    <t>VACF (Aus corporate)</t>
  </si>
  <si>
    <t>VEFI (global hedged)</t>
  </si>
  <si>
    <t>Slide 18 - Backtested growth of A$100 and 70/30 drawdown</t>
  </si>
  <si>
    <t>Portfolio values from the Portfolio sheet (columns BN, BJ, BR). Drawdown = value / running peak - 1.</t>
  </si>
  <si>
    <t>70/30 SAA</t>
  </si>
  <si>
    <t>60/40 TAA</t>
  </si>
  <si>
    <t>80/20 Aggressive</t>
  </si>
  <si>
    <t>70/30 drawdown</t>
  </si>
  <si>
    <t>-10% review trigger</t>
  </si>
  <si>
    <t>-15% client limit</t>
  </si>
  <si>
    <t>Slide 19 - Sustainable share of the 70/30 SAA</t>
  </si>
  <si>
    <t>ESGI and VETH weights from the Portfolio sheet; everything else is grouped as other holdings.</t>
  </si>
  <si>
    <t xml:space="preserve">ESGI  International sustainable</t>
  </si>
  <si>
    <t xml:space="preserve">VETH  Australian sustainable</t>
  </si>
  <si>
    <t>Other holdings</t>
  </si>
  <si>
    <t>Slide 20 - 70/30 SAA by asset class</t>
  </si>
  <si>
    <t>SUMIF over the asset class column of the 70/30 table on the Portfolio sheet.</t>
  </si>
  <si>
    <t>Asset class</t>
  </si>
  <si>
    <t>Cash (BILL)</t>
  </si>
  <si>
    <t>Gold</t>
  </si>
  <si>
    <t>Bonds (VACF)</t>
  </si>
  <si>
    <t>Slide 21 - Exposure by asset class and region vs the 30% cap</t>
  </si>
  <si>
    <t>Weights from the 70/30 table on the Portfolio sheet; headroom = 30% cap less the weight.</t>
  </si>
  <si>
    <t>Exposure</t>
  </si>
  <si>
    <t>70/30 weight</t>
  </si>
  <si>
    <t>Headroom to 30% cap</t>
  </si>
  <si>
    <t>Global equities (ESGI)</t>
  </si>
  <si>
    <t>Japan equities</t>
  </si>
  <si>
    <t>Global gold</t>
  </si>
  <si>
    <t>Australian equities</t>
  </si>
  <si>
    <t>Australian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</si>
</sst>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dd/m/yyyy;@"/>
    <numFmt numFmtId="165" formatCode="yyyy\-mm\-dd"/>
    <numFmt numFmtId="166" formatCode="0.0\%"/>
    <numFmt numFmtId="167" formatCode="0.000&quot;%&quot;"/>
    <numFmt numFmtId="168" formatCode="0.00\%"/>
    <numFmt numFmtId="169" formatCode="0.0000"/>
    <numFmt numFmtId="170" formatCode="0.00&quot;%&quot;"/>
    <numFmt numFmtId="171" formatCode="0.0&quot;%&quot;"/>
    <numFmt numFmtId="173" formatCode="dd/mm/yyyy"/>
    <numFmt numFmtId="174" formatCode="0.00%;\-0.00%;0.00%"/>
    <numFmt numFmtId="175" formatCode="&quot;$&quot;#,##0.00"/>
    <numFmt numFmtId="176" formatCode="mm/dd/yyyy"/>
    <numFmt numFmtId="177" formatCode="&quot;$&quot;#,##0"/>
    <numFmt numFmtId="178" formatCode="0.0000%"/>
    <numFmt numFmtId="179" formatCode="mmm\-yy"/>
    <numFmt numFmtId="180" formatCode="0.0%"/>
  </numFmts>
  <fonts count="35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color rgb="FF000000"/>
      <name val="Calibri"/>
      <family val="2"/>
    </font>
    <font>
      <sz val="8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9"/>
      <color rgb="FF808080"/>
      <name val="Arial"/>
      <family val="2"/>
    </font>
    <font>
      <b/>
      <sz val="14"/>
      <color rgb="FF000000"/>
      <name val="Aptos Narrow"/>
      <family val="2"/>
      <scheme val="minor"/>
    </font>
    <font>
      <b/>
      <sz val="10"/>
      <color rgb="FFB51E23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ptos Narrow"/>
      <scheme val="minor"/>
    </font>
    <font>
      <b/>
      <sz val="10"/>
      <color rgb="FF000000"/>
      <name val="Arial"/>
      <family val="2"/>
    </font>
    <font>
      <b/>
      <sz val="11"/>
      <color theme="1"/>
      <name val="Aptos Narrow"/>
      <scheme val="minor"/>
    </font>
    <font>
      <sz val="12"/>
      <name val="Aptos Narrow"/>
    </font>
    <font>
      <b/>
      <sz val="12"/>
      <name val="Aptos Narrow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2CC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2">
    <xf numFmtId="0" fontId="0" fillId="0" borderId="0"/>
    <xf numFmtId="0" fontId="8" fillId="0" borderId="0"/>
    <xf numFmtId="0" fontId="9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5" fillId="0" borderId="0"/>
    <xf numFmtId="43" fontId="10" fillId="0" borderId="0"/>
    <xf numFmtId="0" fontId="3" fillId="0" borderId="0"/>
    <xf numFmtId="0" fontId="10" fillId="0" borderId="0"/>
    <xf numFmtId="9" fontId="10" fillId="0" borderId="0"/>
    <xf numFmtId="0" fontId="2" fillId="0" borderId="0"/>
    <xf numFmtId="0" fontId="1" fillId="0" borderId="0"/>
  </cellStyleXfs>
  <cellXfs count="113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2" borderId="0" xfId="0" applyFill="1"/>
    <xf numFmtId="2" fontId="0" fillId="0" borderId="0" xfId="0" applyNumberFormat="1"/>
    <xf numFmtId="0" fontId="7" fillId="0" borderId="1" xfId="0" applyFont="1" applyBorder="1" applyAlignment="1">
      <alignment horizontal="center" vertical="top"/>
    </xf>
    <xf numFmtId="165" fontId="0" fillId="0" borderId="0" xfId="0" applyNumberFormat="1"/>
    <xf numFmtId="0" fontId="9" fillId="0" borderId="0" xfId="2" applyAlignment="1">
      <alignment wrapText="1"/>
    </xf>
    <xf numFmtId="15" fontId="0" fillId="0" borderId="0" xfId="0" applyNumberFormat="1"/>
    <xf numFmtId="2" fontId="11" fillId="0" borderId="0" xfId="0" applyNumberFormat="1" applyFont="1"/>
    <xf numFmtId="17" fontId="11" fillId="0" borderId="0" xfId="0" applyNumberFormat="1" applyFont="1"/>
    <xf numFmtId="43" fontId="0" fillId="0" borderId="0" xfId="3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" fillId="0" borderId="0" xfId="2"/>
    <xf numFmtId="0" fontId="7" fillId="0" borderId="0" xfId="0" applyFont="1" applyAlignment="1">
      <alignment horizontal="center" vertical="top"/>
    </xf>
    <xf numFmtId="0" fontId="13" fillId="0" borderId="0" xfId="0" applyFont="1"/>
    <xf numFmtId="14" fontId="13" fillId="0" borderId="0" xfId="0" applyNumberFormat="1" applyFont="1"/>
    <xf numFmtId="166" fontId="0" fillId="0" borderId="0" xfId="0" applyNumberFormat="1"/>
    <xf numFmtId="17" fontId="0" fillId="0" borderId="0" xfId="0" applyNumberFormat="1"/>
    <xf numFmtId="0" fontId="14" fillId="0" borderId="0" xfId="0" applyFont="1" applyAlignment="1">
      <alignment wrapText="1"/>
    </xf>
    <xf numFmtId="0" fontId="14" fillId="0" borderId="0" xfId="0" applyFont="1"/>
    <xf numFmtId="17" fontId="14" fillId="0" borderId="0" xfId="0" applyNumberFormat="1" applyFont="1"/>
    <xf numFmtId="0" fontId="15" fillId="0" borderId="0" xfId="0" applyFont="1"/>
    <xf numFmtId="14" fontId="15" fillId="0" borderId="0" xfId="0" applyNumberFormat="1" applyFont="1"/>
    <xf numFmtId="4" fontId="11" fillId="0" borderId="0" xfId="0" applyNumberFormat="1" applyFont="1"/>
    <xf numFmtId="0" fontId="5" fillId="0" borderId="0" xfId="5"/>
    <xf numFmtId="164" fontId="5" fillId="0" borderId="0" xfId="5" applyNumberFormat="1"/>
    <xf numFmtId="0" fontId="5" fillId="0" borderId="0" xfId="5" applyAlignment="1">
      <alignment horizontal="left"/>
    </xf>
    <xf numFmtId="166" fontId="11" fillId="0" borderId="0" xfId="0" applyNumberFormat="1" applyFont="1"/>
    <xf numFmtId="168" fontId="0" fillId="0" borderId="0" xfId="0" applyNumberFormat="1"/>
    <xf numFmtId="43" fontId="13" fillId="0" borderId="0" xfId="3" applyFont="1"/>
    <xf numFmtId="167" fontId="11" fillId="0" borderId="0" xfId="3" applyNumberFormat="1" applyFont="1"/>
    <xf numFmtId="169" fontId="11" fillId="0" borderId="0" xfId="0" applyNumberFormat="1" applyFont="1"/>
    <xf numFmtId="0" fontId="13" fillId="0" borderId="0" xfId="0" applyFont="1" applyAlignment="1">
      <alignment wrapText="1"/>
    </xf>
    <xf numFmtId="170" fontId="11" fillId="0" borderId="0" xfId="0" applyNumberFormat="1" applyFont="1"/>
    <xf numFmtId="171" fontId="11" fillId="0" borderId="0" xfId="0" applyNumberFormat="1" applyFont="1"/>
    <xf numFmtId="17" fontId="11" fillId="0" borderId="0" xfId="6" applyNumberFormat="1" applyFont="1"/>
    <xf numFmtId="0" fontId="12" fillId="0" borderId="0" xfId="0" applyFont="1"/>
    <xf numFmtId="14" fontId="12" fillId="0" borderId="0" xfId="0" applyNumberFormat="1" applyFont="1"/>
    <xf numFmtId="0" fontId="16" fillId="0" borderId="0" xfId="0" applyFont="1"/>
    <xf numFmtId="0" fontId="11" fillId="0" borderId="0" xfId="0" applyFont="1"/>
    <xf numFmtId="14" fontId="11" fillId="0" borderId="0" xfId="0" applyNumberFormat="1" applyFont="1"/>
    <xf numFmtId="0" fontId="17" fillId="0" borderId="0" xfId="0" applyFont="1" applyAlignment="1">
      <alignment horizontal="center" vertical="center" readingOrder="1"/>
    </xf>
    <xf numFmtId="0" fontId="18" fillId="0" borderId="0" xfId="0" applyFont="1"/>
    <xf numFmtId="0" fontId="19" fillId="0" borderId="1" xfId="0" applyFont="1" applyBorder="1"/>
    <xf numFmtId="0" fontId="19" fillId="0" borderId="2" xfId="0" applyFont="1" applyBorder="1"/>
    <xf numFmtId="0" fontId="20" fillId="0" borderId="0" xfId="0" applyFont="1"/>
    <xf numFmtId="14" fontId="20" fillId="0" borderId="0" xfId="0" applyNumberFormat="1" applyFont="1"/>
    <xf numFmtId="0" fontId="0" fillId="0" borderId="0" xfId="0" applyAlignment="1">
      <alignment wrapText="1"/>
    </xf>
    <xf numFmtId="0" fontId="4" fillId="0" borderId="0" xfId="5" applyFont="1"/>
    <xf numFmtId="164" fontId="4" fillId="0" borderId="0" xfId="5" applyNumberFormat="1" applyFont="1"/>
    <xf numFmtId="0" fontId="4" fillId="0" borderId="0" xfId="5" applyFont="1" applyAlignment="1">
      <alignment wrapText="1"/>
    </xf>
    <xf numFmtId="14" fontId="0" fillId="3" borderId="0" xfId="0" applyNumberFormat="1" applyFill="1"/>
    <xf numFmtId="0" fontId="0" fillId="3" borderId="0" xfId="0" applyFill="1"/>
    <xf numFmtId="0" fontId="22" fillId="0" borderId="0" xfId="0" applyFont="1" applyAlignment="1">
      <alignment horizontal="center" vertical="center" wrapText="1"/>
    </xf>
    <xf numFmtId="173" fontId="23" fillId="0" borderId="0" xfId="0" applyNumberFormat="1" applyFont="1"/>
    <xf numFmtId="4" fontId="23" fillId="0" borderId="0" xfId="0" applyNumberFormat="1" applyFont="1"/>
    <xf numFmtId="174" fontId="23" fillId="0" borderId="0" xfId="0" applyNumberFormat="1" applyFont="1"/>
    <xf numFmtId="43" fontId="4" fillId="0" borderId="0" xfId="3" applyFont="1"/>
    <xf numFmtId="10" fontId="21" fillId="0" borderId="0" xfId="8" applyNumberFormat="1" applyFont="1"/>
    <xf numFmtId="2" fontId="10" fillId="0" borderId="0" xfId="8" applyNumberFormat="1"/>
    <xf numFmtId="0" fontId="10" fillId="0" borderId="0" xfId="8"/>
    <xf numFmtId="14" fontId="10" fillId="0" borderId="0" xfId="8" applyNumberFormat="1"/>
    <xf numFmtId="9" fontId="7" fillId="0" borderId="4" xfId="8" applyNumberFormat="1" applyFont="1" applyBorder="1"/>
    <xf numFmtId="9" fontId="0" fillId="0" borderId="0" xfId="9" applyFont="1"/>
    <xf numFmtId="10" fontId="26" fillId="0" borderId="0" xfId="8" applyNumberFormat="1" applyFont="1"/>
    <xf numFmtId="10" fontId="26" fillId="0" borderId="4" xfId="8" applyNumberFormat="1" applyFont="1" applyBorder="1"/>
    <xf numFmtId="10" fontId="10" fillId="0" borderId="0" xfId="8" applyNumberFormat="1"/>
    <xf numFmtId="10" fontId="0" fillId="0" borderId="0" xfId="9" applyNumberFormat="1" applyFont="1"/>
    <xf numFmtId="0" fontId="26" fillId="0" borderId="0" xfId="8" applyFont="1"/>
    <xf numFmtId="0" fontId="24" fillId="4" borderId="0" xfId="8" applyFont="1" applyFill="1"/>
    <xf numFmtId="10" fontId="21" fillId="5" borderId="3" xfId="8" applyNumberFormat="1" applyFont="1" applyFill="1" applyBorder="1"/>
    <xf numFmtId="0" fontId="25" fillId="5" borderId="3" xfId="8" applyFont="1" applyFill="1" applyBorder="1" applyAlignment="1">
      <alignment horizontal="left" vertical="center" wrapText="1"/>
    </xf>
    <xf numFmtId="2" fontId="21" fillId="5" borderId="3" xfId="8" applyNumberFormat="1" applyFont="1" applyFill="1" applyBorder="1"/>
    <xf numFmtId="4" fontId="0" fillId="0" borderId="0" xfId="9" applyNumberFormat="1" applyFont="1"/>
    <xf numFmtId="175" fontId="0" fillId="0" borderId="0" xfId="9" applyNumberFormat="1" applyFont="1"/>
    <xf numFmtId="176" fontId="10" fillId="0" borderId="0" xfId="8" applyNumberFormat="1"/>
    <xf numFmtId="177" fontId="0" fillId="0" borderId="0" xfId="9" applyNumberFormat="1" applyFont="1"/>
    <xf numFmtId="0" fontId="25" fillId="5" borderId="3" xfId="8" applyFont="1" applyFill="1" applyBorder="1" applyAlignment="1">
      <alignment horizontal="left" vertical="center" wrapText="1"/>
    </xf>
    <xf numFmtId="0" fontId="24" fillId="4" borderId="0" xfId="8" applyFont="1" applyFill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1" fillId="0" borderId="0" xfId="11"/>
    <xf numFmtId="2" fontId="27" fillId="0" borderId="0" xfId="11" applyNumberFormat="1" applyFont="1"/>
    <xf numFmtId="165" fontId="27" fillId="0" borderId="0" xfId="11" applyNumberFormat="1" applyFont="1"/>
    <xf numFmtId="178" fontId="27" fillId="0" borderId="0" xfId="11" applyNumberFormat="1" applyFont="1"/>
    <xf numFmtId="169" fontId="27" fillId="0" borderId="0" xfId="11" applyNumberFormat="1" applyFont="1"/>
    <xf numFmtId="10" fontId="27" fillId="0" borderId="0" xfId="11" applyNumberFormat="1" applyFont="1"/>
    <xf numFmtId="0" fontId="28" fillId="0" borderId="0" xfId="11" applyFont="1"/>
    <xf numFmtId="0" fontId="27" fillId="0" borderId="0" xfId="11" applyFont="1"/>
    <xf numFmtId="0" fontId="1" fillId="0" borderId="0" xfId="11"/>
    <xf numFmtId="0" fontId="1" fillId="0" borderId="5" xfId="11" applyBorder="1"/>
    <xf numFmtId="0" fontId="25" fillId="5" borderId="6" xfId="8" applyFont="1" applyFill="1" applyBorder="1" applyAlignment="1">
      <alignment horizontal="left" vertical="center" wrapText="1"/>
    </xf>
    <xf numFmtId="10" fontId="21" fillId="5" borderId="6" xfId="8" applyNumberFormat="1" applyFont="1" applyFill="1" applyBorder="1"/>
    <xf numFmtId="2" fontId="21" fillId="5" borderId="3" xfId="8" applyNumberFormat="1" applyFont="1" applyFill="1" applyBorder="1" applyAlignment="1"/>
    <xf numFmtId="0" fontId="25" fillId="5" borderId="3" xfId="8" applyNumberFormat="1" applyFont="1" applyFill="1" applyBorder="1" applyAlignment="1">
      <alignment horizontal="left" vertical="center" wrapText="1"/>
    </xf>
    <xf numFmtId="0" fontId="29" fillId="6" borderId="7" xfId="8" applyNumberFormat="1" applyFont="1" applyFill="1" applyBorder="1" applyAlignment="1"/>
    <xf numFmtId="0" fontId="29" fillId="6" borderId="8" xfId="8" applyNumberFormat="1" applyFont="1" applyFill="1" applyBorder="1" applyAlignment="1"/>
    <xf numFmtId="0" fontId="29" fillId="6" borderId="9" xfId="8" applyNumberFormat="1" applyFont="1" applyFill="1" applyBorder="1" applyAlignment="1"/>
    <xf numFmtId="10" fontId="21" fillId="5" borderId="3" xfId="8" applyNumberFormat="1" applyFont="1" applyFill="1" applyBorder="1" applyAlignment="1"/>
    <xf numFmtId="0" fontId="24" fillId="4" borderId="10" xfId="8" applyFont="1" applyFill="1" applyBorder="1" applyAlignment="1">
      <alignment horizontal="center"/>
    </xf>
    <xf numFmtId="0" fontId="25" fillId="5" borderId="11" xfId="8" applyFont="1" applyFill="1" applyBorder="1" applyAlignment="1">
      <alignment horizontal="left" vertical="center" wrapText="1"/>
    </xf>
    <xf numFmtId="0" fontId="25" fillId="5" borderId="5" xfId="8" applyFont="1" applyFill="1" applyBorder="1" applyAlignment="1">
      <alignment horizontal="left" vertical="center" wrapText="1"/>
    </xf>
    <xf numFmtId="10" fontId="1" fillId="0" borderId="0" xfId="11" applyNumberFormat="1"/>
    <xf numFmtId="0" fontId="30" fillId="0" borderId="0" xfId="0" applyFont="1"/>
    <xf numFmtId="0" fontId="31" fillId="0" borderId="0" xfId="0" applyFont="1"/>
    <xf numFmtId="0" fontId="32" fillId="7" borderId="1" xfId="0" applyFont="1" applyFill="1" applyBorder="1" applyAlignment="1">
      <alignment horizontal="center" vertical="center" wrapText="1"/>
    </xf>
    <xf numFmtId="179" fontId="33" fillId="0" borderId="1" xfId="0" applyNumberFormat="1" applyFont="1" applyBorder="1" applyAlignment="1">
      <alignment horizontal="center"/>
    </xf>
    <xf numFmtId="2" fontId="33" fillId="0" borderId="1" xfId="0" applyNumberFormat="1" applyFont="1" applyBorder="1" applyAlignment="1">
      <alignment horizontal="center"/>
    </xf>
    <xf numFmtId="180" fontId="33" fillId="0" borderId="1" xfId="0" applyNumberFormat="1" applyFont="1" applyBorder="1" applyAlignment="1">
      <alignment horizontal="center"/>
    </xf>
    <xf numFmtId="0" fontId="33" fillId="0" borderId="1" xfId="0" applyFont="1" applyBorder="1"/>
    <xf numFmtId="0" fontId="34" fillId="8" borderId="1" xfId="0" applyFont="1" applyFill="1" applyBorder="1"/>
    <xf numFmtId="180" fontId="34" fillId="8" borderId="1" xfId="0" applyNumberFormat="1" applyFont="1" applyFill="1" applyBorder="1" applyAlignment="1">
      <alignment horizontal="center"/>
    </xf>
  </cellXfs>
  <cellStyles count="12">
    <cellStyle name="Comma" xfId="3" builtinId="3"/>
    <cellStyle name="Comma 2" xfId="6" xr:uid="{512CB85A-F40F-FF48-BCEF-D49341A582D6}"/>
    <cellStyle name="Hyperlink" xfId="2" builtinId="8"/>
    <cellStyle name="Normal" xfId="0" builtinId="0"/>
    <cellStyle name="Normal 2" xfId="1" xr:uid="{875B42ED-3CBB-4204-B6E7-03963A43853C}"/>
    <cellStyle name="Normal 2 2" xfId="4" xr:uid="{765CBC30-E5D5-3D4D-865E-FD2EC587424C}"/>
    <cellStyle name="Normal 2 2 2" xfId="5" xr:uid="{0732B4DA-21BB-2A42-97E6-AF064AF6A716}"/>
    <cellStyle name="Normal 2 3" xfId="8" xr:uid="{308D0DE3-51D8-B446-9A5D-67437FD164CA}"/>
    <cellStyle name="Normal 3" xfId="7" xr:uid="{BDDA63FA-F9D1-2942-B0DE-6191167BC0A5}"/>
    <cellStyle name="Normal 4" xfId="10" xr:uid="{06BF1D18-8CEC-6544-A413-F5AA7D079B7A}"/>
    <cellStyle name="Normal 5" xfId="11" xr:uid="{6427837F-D437-6749-8B75-577DF7C2FFDE}"/>
    <cellStyle name="Per cent 2" xfId="9" xr:uid="{74611771-03AF-8941-BA95-0C1B6548C983}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2F2F2"/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solid">
          <fgColor rgb="FFF2F2F2"/>
          <bgColor rgb="FFFFF2CC"/>
        </patternFill>
      </fill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F2F2F2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0" Type="http://schemas.openxmlformats.org/officeDocument/2006/relationships/worksheet" Target="worksheets/sheet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chemeClr val="tx1"/>
                </a:solidFill>
              </a:rPr>
              <a:t>China Growth Steadies Near 4-5%, But Prices Barely Move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883874039824886E-2"/>
          <c:y val="0.25764343385288674"/>
          <c:w val="0.88426049194532697"/>
          <c:h val="0.52364313205833246"/>
        </c:manualLayout>
      </c:layout>
      <c:lineChart>
        <c:grouping val="standard"/>
        <c:varyColors val="0"/>
        <c:ser>
          <c:idx val="0"/>
          <c:order val="0"/>
          <c:tx>
            <c:strRef>
              <c:f>China!$C$4</c:f>
              <c:strCache>
                <c:ptCount val="1"/>
                <c:pt idx="0">
                  <c:v>GDP YoY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China!$B$5:$B$44</c:f>
              <c:numCache>
                <c:formatCode>m/d/yy</c:formatCode>
                <c:ptCount val="40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</c:numCache>
            </c:numRef>
          </c:cat>
          <c:val>
            <c:numRef>
              <c:f>China!$C$5:$C$44</c:f>
              <c:numCache>
                <c:formatCode>General</c:formatCode>
                <c:ptCount val="40"/>
                <c:pt idx="0">
                  <c:v>6.7</c:v>
                </c:pt>
                <c:pt idx="1">
                  <c:v>6.8</c:v>
                </c:pt>
                <c:pt idx="2">
                  <c:v>7</c:v>
                </c:pt>
                <c:pt idx="3">
                  <c:v>7</c:v>
                </c:pt>
                <c:pt idx="4">
                  <c:v>6.9</c:v>
                </c:pt>
                <c:pt idx="5">
                  <c:v>6.8</c:v>
                </c:pt>
                <c:pt idx="6">
                  <c:v>6.9</c:v>
                </c:pt>
                <c:pt idx="7">
                  <c:v>6.9</c:v>
                </c:pt>
                <c:pt idx="8">
                  <c:v>6.7</c:v>
                </c:pt>
                <c:pt idx="9">
                  <c:v>6.5</c:v>
                </c:pt>
                <c:pt idx="10">
                  <c:v>6.4</c:v>
                </c:pt>
                <c:pt idx="11">
                  <c:v>6.1</c:v>
                </c:pt>
                <c:pt idx="12">
                  <c:v>6</c:v>
                </c:pt>
                <c:pt idx="13">
                  <c:v>5.9</c:v>
                </c:pt>
                <c:pt idx="14">
                  <c:v>-6.8</c:v>
                </c:pt>
                <c:pt idx="15">
                  <c:v>3.2</c:v>
                </c:pt>
                <c:pt idx="16">
                  <c:v>4.9000000000000004</c:v>
                </c:pt>
                <c:pt idx="17">
                  <c:v>6.5</c:v>
                </c:pt>
                <c:pt idx="18">
                  <c:v>18.899999999999999</c:v>
                </c:pt>
                <c:pt idx="19">
                  <c:v>8.1</c:v>
                </c:pt>
                <c:pt idx="20">
                  <c:v>5.5</c:v>
                </c:pt>
                <c:pt idx="21">
                  <c:v>4.5</c:v>
                </c:pt>
                <c:pt idx="22">
                  <c:v>4.8</c:v>
                </c:pt>
                <c:pt idx="23">
                  <c:v>0.8</c:v>
                </c:pt>
                <c:pt idx="24">
                  <c:v>4</c:v>
                </c:pt>
                <c:pt idx="25">
                  <c:v>3</c:v>
                </c:pt>
                <c:pt idx="26">
                  <c:v>4.7</c:v>
                </c:pt>
                <c:pt idx="27">
                  <c:v>6.5</c:v>
                </c:pt>
                <c:pt idx="28">
                  <c:v>5</c:v>
                </c:pt>
                <c:pt idx="29">
                  <c:v>5.3</c:v>
                </c:pt>
                <c:pt idx="30">
                  <c:v>5.3</c:v>
                </c:pt>
                <c:pt idx="31">
                  <c:v>4.7</c:v>
                </c:pt>
                <c:pt idx="32">
                  <c:v>4.5999999999999996</c:v>
                </c:pt>
                <c:pt idx="33">
                  <c:v>5.4</c:v>
                </c:pt>
                <c:pt idx="34">
                  <c:v>5.4</c:v>
                </c:pt>
                <c:pt idx="35">
                  <c:v>5.2</c:v>
                </c:pt>
                <c:pt idx="36">
                  <c:v>4.8</c:v>
                </c:pt>
                <c:pt idx="37">
                  <c:v>4.5</c:v>
                </c:pt>
                <c:pt idx="38">
                  <c:v>5</c:v>
                </c:pt>
                <c:pt idx="39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5-D949-BB2F-B4C5637A44DE}"/>
            </c:ext>
          </c:extLst>
        </c:ser>
        <c:ser>
          <c:idx val="1"/>
          <c:order val="1"/>
          <c:tx>
            <c:strRef>
              <c:f>China!$D$4</c:f>
              <c:strCache>
                <c:ptCount val="1"/>
                <c:pt idx="0">
                  <c:v>CPI YoY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China!$B$5:$B$44</c:f>
              <c:numCache>
                <c:formatCode>m/d/yy</c:formatCode>
                <c:ptCount val="40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</c:numCache>
            </c:numRef>
          </c:cat>
          <c:val>
            <c:numRef>
              <c:f>China!$D$5:$D$44</c:f>
              <c:numCache>
                <c:formatCode>General</c:formatCode>
                <c:ptCount val="40"/>
                <c:pt idx="0">
                  <c:v>1.8</c:v>
                </c:pt>
                <c:pt idx="1">
                  <c:v>2.1</c:v>
                </c:pt>
                <c:pt idx="2">
                  <c:v>2.5</c:v>
                </c:pt>
                <c:pt idx="3">
                  <c:v>1.2</c:v>
                </c:pt>
                <c:pt idx="4">
                  <c:v>1.4</c:v>
                </c:pt>
                <c:pt idx="5">
                  <c:v>1.9</c:v>
                </c:pt>
                <c:pt idx="6">
                  <c:v>1.5</c:v>
                </c:pt>
                <c:pt idx="7">
                  <c:v>1.8</c:v>
                </c:pt>
                <c:pt idx="8">
                  <c:v>2.1</c:v>
                </c:pt>
                <c:pt idx="9">
                  <c:v>2.5</c:v>
                </c:pt>
                <c:pt idx="10">
                  <c:v>1.7</c:v>
                </c:pt>
                <c:pt idx="11">
                  <c:v>2.5</c:v>
                </c:pt>
                <c:pt idx="12">
                  <c:v>2.8</c:v>
                </c:pt>
                <c:pt idx="13">
                  <c:v>3.8</c:v>
                </c:pt>
                <c:pt idx="14">
                  <c:v>5.4</c:v>
                </c:pt>
                <c:pt idx="15">
                  <c:v>3.3</c:v>
                </c:pt>
                <c:pt idx="16">
                  <c:v>2.7</c:v>
                </c:pt>
                <c:pt idx="17">
                  <c:v>0.5</c:v>
                </c:pt>
                <c:pt idx="18">
                  <c:v>-0.3</c:v>
                </c:pt>
                <c:pt idx="19">
                  <c:v>0.9</c:v>
                </c:pt>
                <c:pt idx="20">
                  <c:v>1</c:v>
                </c:pt>
                <c:pt idx="21">
                  <c:v>1.5</c:v>
                </c:pt>
                <c:pt idx="22">
                  <c:v>0.9</c:v>
                </c:pt>
                <c:pt idx="23">
                  <c:v>2.1</c:v>
                </c:pt>
                <c:pt idx="24">
                  <c:v>2.7</c:v>
                </c:pt>
                <c:pt idx="25">
                  <c:v>2.1</c:v>
                </c:pt>
                <c:pt idx="26">
                  <c:v>2.1</c:v>
                </c:pt>
                <c:pt idx="27">
                  <c:v>0.1</c:v>
                </c:pt>
                <c:pt idx="28">
                  <c:v>-0.3</c:v>
                </c:pt>
                <c:pt idx="29">
                  <c:v>-0.2</c:v>
                </c:pt>
                <c:pt idx="30">
                  <c:v>-0.8</c:v>
                </c:pt>
                <c:pt idx="31">
                  <c:v>0.3</c:v>
                </c:pt>
                <c:pt idx="32">
                  <c:v>0.5</c:v>
                </c:pt>
                <c:pt idx="33">
                  <c:v>0.3</c:v>
                </c:pt>
                <c:pt idx="34">
                  <c:v>0.5</c:v>
                </c:pt>
                <c:pt idx="35">
                  <c:v>-0.1</c:v>
                </c:pt>
                <c:pt idx="36">
                  <c:v>0</c:v>
                </c:pt>
                <c:pt idx="37">
                  <c:v>0.2</c:v>
                </c:pt>
                <c:pt idx="38">
                  <c:v>0.2</c:v>
                </c:pt>
                <c:pt idx="3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5-D949-BB2F-B4C5637A4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1407232"/>
        <c:axId val="186438463"/>
      </c:lineChart>
      <c:dateAx>
        <c:axId val="17014072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38463"/>
        <c:crosses val="autoZero"/>
        <c:auto val="1"/>
        <c:lblOffset val="100"/>
        <c:baseTimeUnit val="months"/>
        <c:majorUnit val="12"/>
        <c:majorTimeUnit val="months"/>
      </c:dateAx>
      <c:valAx>
        <c:axId val="1864384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0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chemeClr val="tx1"/>
                </a:solidFill>
              </a:rPr>
              <a:t>From 3.9% to 1.6%: China's Bond Yield Diverges From an Unmoved Cash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China!$H$4</c:f>
              <c:strCache>
                <c:ptCount val="1"/>
                <c:pt idx="0">
                  <c:v>Cash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China!$G$5:$G$111</c:f>
              <c:numCache>
                <c:formatCode>m/d/yy</c:formatCode>
                <c:ptCount val="107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</c:numCache>
            </c:numRef>
          </c:cat>
          <c:val>
            <c:numRef>
              <c:f>China!$H$5:$H$111</c:f>
              <c:numCache>
                <c:formatCode>General</c:formatCode>
                <c:ptCount val="107"/>
                <c:pt idx="0">
                  <c:v>2.9</c:v>
                </c:pt>
                <c:pt idx="1">
                  <c:v>2.9</c:v>
                </c:pt>
                <c:pt idx="2">
                  <c:v>2.9</c:v>
                </c:pt>
                <c:pt idx="3">
                  <c:v>2.9</c:v>
                </c:pt>
                <c:pt idx="4">
                  <c:v>2.9</c:v>
                </c:pt>
                <c:pt idx="5">
                  <c:v>2.9</c:v>
                </c:pt>
                <c:pt idx="6">
                  <c:v>2.9</c:v>
                </c:pt>
                <c:pt idx="7">
                  <c:v>2.9</c:v>
                </c:pt>
                <c:pt idx="8">
                  <c:v>2.9</c:v>
                </c:pt>
                <c:pt idx="9">
                  <c:v>2.9</c:v>
                </c:pt>
                <c:pt idx="10">
                  <c:v>2.9</c:v>
                </c:pt>
                <c:pt idx="11">
                  <c:v>2.9</c:v>
                </c:pt>
                <c:pt idx="12">
                  <c:v>2.9</c:v>
                </c:pt>
                <c:pt idx="13">
                  <c:v>2.9</c:v>
                </c:pt>
                <c:pt idx="14">
                  <c:v>2.9</c:v>
                </c:pt>
                <c:pt idx="15">
                  <c:v>2.9</c:v>
                </c:pt>
                <c:pt idx="16">
                  <c:v>2.9</c:v>
                </c:pt>
                <c:pt idx="17">
                  <c:v>2.9</c:v>
                </c:pt>
                <c:pt idx="18">
                  <c:v>2.9</c:v>
                </c:pt>
                <c:pt idx="19">
                  <c:v>2.9</c:v>
                </c:pt>
                <c:pt idx="20">
                  <c:v>2.9</c:v>
                </c:pt>
                <c:pt idx="21">
                  <c:v>2.9</c:v>
                </c:pt>
                <c:pt idx="22">
                  <c:v>2.9</c:v>
                </c:pt>
                <c:pt idx="23">
                  <c:v>2.9</c:v>
                </c:pt>
                <c:pt idx="24">
                  <c:v>2.9</c:v>
                </c:pt>
                <c:pt idx="25">
                  <c:v>2.9</c:v>
                </c:pt>
                <c:pt idx="26">
                  <c:v>2.9</c:v>
                </c:pt>
                <c:pt idx="27">
                  <c:v>2.9</c:v>
                </c:pt>
                <c:pt idx="28">
                  <c:v>2.9</c:v>
                </c:pt>
                <c:pt idx="29">
                  <c:v>2.9</c:v>
                </c:pt>
                <c:pt idx="30">
                  <c:v>2.9</c:v>
                </c:pt>
                <c:pt idx="31">
                  <c:v>2.9</c:v>
                </c:pt>
                <c:pt idx="32">
                  <c:v>2.9</c:v>
                </c:pt>
                <c:pt idx="33">
                  <c:v>2.9</c:v>
                </c:pt>
                <c:pt idx="34">
                  <c:v>2.9</c:v>
                </c:pt>
                <c:pt idx="35">
                  <c:v>2.9</c:v>
                </c:pt>
                <c:pt idx="36">
                  <c:v>2.9</c:v>
                </c:pt>
                <c:pt idx="37">
                  <c:v>2.9</c:v>
                </c:pt>
                <c:pt idx="38">
                  <c:v>2.9</c:v>
                </c:pt>
                <c:pt idx="39">
                  <c:v>2.9</c:v>
                </c:pt>
                <c:pt idx="40">
                  <c:v>2.9</c:v>
                </c:pt>
                <c:pt idx="41">
                  <c:v>2.9</c:v>
                </c:pt>
                <c:pt idx="42">
                  <c:v>2.9</c:v>
                </c:pt>
                <c:pt idx="43">
                  <c:v>2.9</c:v>
                </c:pt>
                <c:pt idx="44">
                  <c:v>2.9</c:v>
                </c:pt>
                <c:pt idx="45">
                  <c:v>2.9</c:v>
                </c:pt>
                <c:pt idx="46">
                  <c:v>2.9</c:v>
                </c:pt>
                <c:pt idx="47">
                  <c:v>2.9</c:v>
                </c:pt>
                <c:pt idx="48">
                  <c:v>2.9</c:v>
                </c:pt>
                <c:pt idx="49">
                  <c:v>2.9</c:v>
                </c:pt>
                <c:pt idx="50">
                  <c:v>2.9</c:v>
                </c:pt>
                <c:pt idx="51">
                  <c:v>2.9</c:v>
                </c:pt>
                <c:pt idx="52">
                  <c:v>2.9</c:v>
                </c:pt>
                <c:pt idx="53">
                  <c:v>2.9</c:v>
                </c:pt>
                <c:pt idx="54">
                  <c:v>2.9</c:v>
                </c:pt>
                <c:pt idx="55">
                  <c:v>2.9</c:v>
                </c:pt>
                <c:pt idx="56">
                  <c:v>2.9</c:v>
                </c:pt>
                <c:pt idx="57">
                  <c:v>2.9</c:v>
                </c:pt>
                <c:pt idx="58">
                  <c:v>2.9</c:v>
                </c:pt>
                <c:pt idx="59">
                  <c:v>2.9</c:v>
                </c:pt>
                <c:pt idx="60">
                  <c:v>2.9</c:v>
                </c:pt>
                <c:pt idx="61">
                  <c:v>2.9</c:v>
                </c:pt>
                <c:pt idx="62">
                  <c:v>2.9</c:v>
                </c:pt>
                <c:pt idx="63">
                  <c:v>2.9</c:v>
                </c:pt>
                <c:pt idx="64">
                  <c:v>2.9</c:v>
                </c:pt>
                <c:pt idx="65">
                  <c:v>2.9</c:v>
                </c:pt>
                <c:pt idx="66">
                  <c:v>2.9</c:v>
                </c:pt>
                <c:pt idx="67">
                  <c:v>2.9</c:v>
                </c:pt>
                <c:pt idx="68">
                  <c:v>2.9</c:v>
                </c:pt>
                <c:pt idx="69">
                  <c:v>2.9</c:v>
                </c:pt>
                <c:pt idx="70">
                  <c:v>2.9</c:v>
                </c:pt>
                <c:pt idx="71">
                  <c:v>2.9</c:v>
                </c:pt>
                <c:pt idx="72">
                  <c:v>2.9</c:v>
                </c:pt>
                <c:pt idx="73">
                  <c:v>2.9</c:v>
                </c:pt>
                <c:pt idx="74">
                  <c:v>2.9</c:v>
                </c:pt>
                <c:pt idx="75">
                  <c:v>2.9</c:v>
                </c:pt>
                <c:pt idx="76">
                  <c:v>2.9</c:v>
                </c:pt>
                <c:pt idx="77">
                  <c:v>2.9</c:v>
                </c:pt>
                <c:pt idx="78">
                  <c:v>2.9</c:v>
                </c:pt>
                <c:pt idx="79">
                  <c:v>2.9</c:v>
                </c:pt>
                <c:pt idx="80">
                  <c:v>2.9</c:v>
                </c:pt>
                <c:pt idx="81">
                  <c:v>2.9</c:v>
                </c:pt>
                <c:pt idx="82">
                  <c:v>2.9</c:v>
                </c:pt>
                <c:pt idx="83">
                  <c:v>2.9</c:v>
                </c:pt>
                <c:pt idx="84">
                  <c:v>2.9</c:v>
                </c:pt>
                <c:pt idx="85">
                  <c:v>2.9</c:v>
                </c:pt>
                <c:pt idx="86">
                  <c:v>2.9</c:v>
                </c:pt>
                <c:pt idx="87">
                  <c:v>2.9</c:v>
                </c:pt>
                <c:pt idx="88">
                  <c:v>2.9</c:v>
                </c:pt>
                <c:pt idx="89">
                  <c:v>2.9</c:v>
                </c:pt>
                <c:pt idx="90">
                  <c:v>2.9</c:v>
                </c:pt>
                <c:pt idx="91">
                  <c:v>2.9</c:v>
                </c:pt>
                <c:pt idx="92">
                  <c:v>2.9</c:v>
                </c:pt>
                <c:pt idx="93">
                  <c:v>2.9</c:v>
                </c:pt>
                <c:pt idx="94">
                  <c:v>2.9</c:v>
                </c:pt>
                <c:pt idx="95">
                  <c:v>2.9</c:v>
                </c:pt>
                <c:pt idx="96">
                  <c:v>2.9</c:v>
                </c:pt>
                <c:pt idx="97">
                  <c:v>2.9</c:v>
                </c:pt>
                <c:pt idx="98">
                  <c:v>2.9</c:v>
                </c:pt>
                <c:pt idx="99">
                  <c:v>2.9</c:v>
                </c:pt>
                <c:pt idx="100">
                  <c:v>2.9</c:v>
                </c:pt>
                <c:pt idx="101">
                  <c:v>2.9</c:v>
                </c:pt>
                <c:pt idx="102">
                  <c:v>2.9</c:v>
                </c:pt>
                <c:pt idx="103">
                  <c:v>2.9</c:v>
                </c:pt>
                <c:pt idx="104">
                  <c:v>2.9</c:v>
                </c:pt>
                <c:pt idx="105">
                  <c:v>2.9</c:v>
                </c:pt>
                <c:pt idx="106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1F-D849-83D5-51FE6AAE2E21}"/>
            </c:ext>
          </c:extLst>
        </c:ser>
        <c:ser>
          <c:idx val="1"/>
          <c:order val="1"/>
          <c:tx>
            <c:strRef>
              <c:f>China!$I$4</c:f>
              <c:strCache>
                <c:ptCount val="1"/>
                <c:pt idx="0">
                  <c:v>10Y Bond Yield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China!$G$5:$G$111</c:f>
              <c:numCache>
                <c:formatCode>m/d/yy</c:formatCode>
                <c:ptCount val="107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</c:numCache>
            </c:numRef>
          </c:cat>
          <c:val>
            <c:numRef>
              <c:f>China!$I$5:$I$111</c:f>
              <c:numCache>
                <c:formatCode>General</c:formatCode>
                <c:ptCount val="107"/>
                <c:pt idx="0">
                  <c:v>2.81</c:v>
                </c:pt>
                <c:pt idx="1">
                  <c:v>2.77</c:v>
                </c:pt>
                <c:pt idx="2">
                  <c:v>2.74</c:v>
                </c:pt>
                <c:pt idx="3">
                  <c:v>2.94</c:v>
                </c:pt>
                <c:pt idx="4">
                  <c:v>3.07</c:v>
                </c:pt>
                <c:pt idx="5">
                  <c:v>3.36</c:v>
                </c:pt>
                <c:pt idx="6">
                  <c:v>3.36</c:v>
                </c:pt>
                <c:pt idx="7">
                  <c:v>3.31</c:v>
                </c:pt>
                <c:pt idx="8">
                  <c:v>3.48</c:v>
                </c:pt>
                <c:pt idx="9">
                  <c:v>3.67</c:v>
                </c:pt>
                <c:pt idx="10">
                  <c:v>3.58</c:v>
                </c:pt>
                <c:pt idx="11">
                  <c:v>3.63</c:v>
                </c:pt>
                <c:pt idx="12">
                  <c:v>3.67</c:v>
                </c:pt>
                <c:pt idx="13">
                  <c:v>3.64</c:v>
                </c:pt>
                <c:pt idx="14">
                  <c:v>3.92</c:v>
                </c:pt>
                <c:pt idx="15">
                  <c:v>3.92</c:v>
                </c:pt>
                <c:pt idx="16">
                  <c:v>3.92</c:v>
                </c:pt>
                <c:pt idx="17">
                  <c:v>3.94</c:v>
                </c:pt>
                <c:pt idx="18">
                  <c:v>3.86</c:v>
                </c:pt>
                <c:pt idx="19">
                  <c:v>3.78</c:v>
                </c:pt>
                <c:pt idx="20">
                  <c:v>3.65</c:v>
                </c:pt>
                <c:pt idx="21">
                  <c:v>3.65</c:v>
                </c:pt>
                <c:pt idx="22">
                  <c:v>3.54</c:v>
                </c:pt>
                <c:pt idx="23">
                  <c:v>3.53</c:v>
                </c:pt>
                <c:pt idx="24">
                  <c:v>3.6</c:v>
                </c:pt>
                <c:pt idx="25">
                  <c:v>3.65</c:v>
                </c:pt>
                <c:pt idx="26">
                  <c:v>3.53</c:v>
                </c:pt>
                <c:pt idx="27">
                  <c:v>3.4</c:v>
                </c:pt>
                <c:pt idx="28">
                  <c:v>3.27</c:v>
                </c:pt>
                <c:pt idx="29">
                  <c:v>3.13</c:v>
                </c:pt>
                <c:pt idx="30">
                  <c:v>3.21</c:v>
                </c:pt>
                <c:pt idx="31">
                  <c:v>3.08</c:v>
                </c:pt>
                <c:pt idx="32">
                  <c:v>3.42</c:v>
                </c:pt>
                <c:pt idx="33">
                  <c:v>3.3</c:v>
                </c:pt>
                <c:pt idx="34">
                  <c:v>3.28</c:v>
                </c:pt>
                <c:pt idx="35">
                  <c:v>3.18</c:v>
                </c:pt>
                <c:pt idx="36">
                  <c:v>3.07</c:v>
                </c:pt>
                <c:pt idx="37">
                  <c:v>3.15</c:v>
                </c:pt>
                <c:pt idx="38">
                  <c:v>3.28</c:v>
                </c:pt>
                <c:pt idx="39">
                  <c:v>3.19</c:v>
                </c:pt>
                <c:pt idx="40">
                  <c:v>3.17</c:v>
                </c:pt>
                <c:pt idx="41">
                  <c:v>3.05</c:v>
                </c:pt>
                <c:pt idx="42">
                  <c:v>2.8</c:v>
                </c:pt>
                <c:pt idx="43">
                  <c:v>2.66</c:v>
                </c:pt>
                <c:pt idx="44">
                  <c:v>2.5099999999999998</c:v>
                </c:pt>
                <c:pt idx="45">
                  <c:v>2.71</c:v>
                </c:pt>
                <c:pt idx="46">
                  <c:v>2.9</c:v>
                </c:pt>
                <c:pt idx="47">
                  <c:v>2.97</c:v>
                </c:pt>
                <c:pt idx="48">
                  <c:v>3.05</c:v>
                </c:pt>
                <c:pt idx="49">
                  <c:v>3.15</c:v>
                </c:pt>
                <c:pt idx="50">
                  <c:v>3.19</c:v>
                </c:pt>
                <c:pt idx="51">
                  <c:v>3.28</c:v>
                </c:pt>
                <c:pt idx="52">
                  <c:v>3.2</c:v>
                </c:pt>
                <c:pt idx="53">
                  <c:v>3.23</c:v>
                </c:pt>
                <c:pt idx="54">
                  <c:v>3.29</c:v>
                </c:pt>
                <c:pt idx="55">
                  <c:v>3.2</c:v>
                </c:pt>
                <c:pt idx="56">
                  <c:v>3.18</c:v>
                </c:pt>
                <c:pt idx="57">
                  <c:v>3.08</c:v>
                </c:pt>
                <c:pt idx="58">
                  <c:v>3.08</c:v>
                </c:pt>
                <c:pt idx="59">
                  <c:v>2.85</c:v>
                </c:pt>
                <c:pt idx="60">
                  <c:v>2.86</c:v>
                </c:pt>
                <c:pt idx="61">
                  <c:v>2.87</c:v>
                </c:pt>
                <c:pt idx="62">
                  <c:v>2.98</c:v>
                </c:pt>
                <c:pt idx="63">
                  <c:v>2.87</c:v>
                </c:pt>
                <c:pt idx="64">
                  <c:v>2.78</c:v>
                </c:pt>
                <c:pt idx="65">
                  <c:v>2.72</c:v>
                </c:pt>
                <c:pt idx="66">
                  <c:v>2.79</c:v>
                </c:pt>
                <c:pt idx="67">
                  <c:v>2.82</c:v>
                </c:pt>
                <c:pt idx="68">
                  <c:v>2.84</c:v>
                </c:pt>
                <c:pt idx="69">
                  <c:v>2.8</c:v>
                </c:pt>
                <c:pt idx="70">
                  <c:v>2.82</c:v>
                </c:pt>
                <c:pt idx="71">
                  <c:v>2.76</c:v>
                </c:pt>
                <c:pt idx="72">
                  <c:v>2.65</c:v>
                </c:pt>
                <c:pt idx="73">
                  <c:v>2.78</c:v>
                </c:pt>
                <c:pt idx="74">
                  <c:v>2.65</c:v>
                </c:pt>
                <c:pt idx="75">
                  <c:v>2.92</c:v>
                </c:pt>
                <c:pt idx="76">
                  <c:v>2.88</c:v>
                </c:pt>
                <c:pt idx="77">
                  <c:v>2.93</c:v>
                </c:pt>
                <c:pt idx="78">
                  <c:v>2.91</c:v>
                </c:pt>
                <c:pt idx="79">
                  <c:v>2.86</c:v>
                </c:pt>
                <c:pt idx="80">
                  <c:v>2.79</c:v>
                </c:pt>
                <c:pt idx="81">
                  <c:v>2.71</c:v>
                </c:pt>
                <c:pt idx="82">
                  <c:v>2.68</c:v>
                </c:pt>
                <c:pt idx="83">
                  <c:v>2.7</c:v>
                </c:pt>
                <c:pt idx="84">
                  <c:v>2.59</c:v>
                </c:pt>
                <c:pt idx="85">
                  <c:v>2.71</c:v>
                </c:pt>
                <c:pt idx="86">
                  <c:v>2.71</c:v>
                </c:pt>
                <c:pt idx="87">
                  <c:v>2.69</c:v>
                </c:pt>
                <c:pt idx="88">
                  <c:v>2.58</c:v>
                </c:pt>
                <c:pt idx="89">
                  <c:v>2.44</c:v>
                </c:pt>
                <c:pt idx="90">
                  <c:v>2.36</c:v>
                </c:pt>
                <c:pt idx="91">
                  <c:v>2.2999999999999998</c:v>
                </c:pt>
                <c:pt idx="92">
                  <c:v>2.31</c:v>
                </c:pt>
                <c:pt idx="93">
                  <c:v>2.3199999999999998</c:v>
                </c:pt>
                <c:pt idx="94">
                  <c:v>2.21</c:v>
                </c:pt>
                <c:pt idx="95">
                  <c:v>2.15</c:v>
                </c:pt>
                <c:pt idx="96">
                  <c:v>2.1800000000000002</c:v>
                </c:pt>
                <c:pt idx="97">
                  <c:v>2.16</c:v>
                </c:pt>
                <c:pt idx="98">
                  <c:v>2.15</c:v>
                </c:pt>
                <c:pt idx="99">
                  <c:v>2.0499999999999998</c:v>
                </c:pt>
                <c:pt idx="100">
                  <c:v>1.68</c:v>
                </c:pt>
                <c:pt idx="101">
                  <c:v>1.65</c:v>
                </c:pt>
                <c:pt idx="102">
                  <c:v>1.78</c:v>
                </c:pt>
                <c:pt idx="103">
                  <c:v>1.88</c:v>
                </c:pt>
                <c:pt idx="104">
                  <c:v>1.63</c:v>
                </c:pt>
                <c:pt idx="105">
                  <c:v>1.7</c:v>
                </c:pt>
                <c:pt idx="106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1F-D849-83D5-51FE6AAE2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249152"/>
        <c:axId val="347506431"/>
      </c:lineChart>
      <c:dateAx>
        <c:axId val="209924915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06431"/>
        <c:crosses val="autoZero"/>
        <c:auto val="1"/>
        <c:lblOffset val="100"/>
        <c:baseTimeUnit val="months"/>
        <c:majorUnit val="12"/>
        <c:majorTimeUnit val="months"/>
      </c:dateAx>
      <c:valAx>
        <c:axId val="3475064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24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Exports Swing Wildly Through COVID and Tariffs While the Yuan Grinds Steadily Weaker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China!$L$4</c:f>
              <c:strCache>
                <c:ptCount val="1"/>
                <c:pt idx="0">
                  <c:v>CNY/USD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China!$K$5:$K$123</c:f>
              <c:numCache>
                <c:formatCode>m/d/yy</c:formatCode>
                <c:ptCount val="119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  <c:pt idx="116">
                  <c:v>46143</c:v>
                </c:pt>
                <c:pt idx="117">
                  <c:v>46174</c:v>
                </c:pt>
                <c:pt idx="118">
                  <c:v>46204</c:v>
                </c:pt>
              </c:numCache>
            </c:numRef>
          </c:cat>
          <c:val>
            <c:numRef>
              <c:f>China!$L$5:$L$123</c:f>
              <c:numCache>
                <c:formatCode>General</c:formatCode>
                <c:ptCount val="119"/>
                <c:pt idx="0">
                  <c:v>6.6684999999999999</c:v>
                </c:pt>
                <c:pt idx="1">
                  <c:v>6.7735000000000003</c:v>
                </c:pt>
                <c:pt idx="2">
                  <c:v>6.8837000000000002</c:v>
                </c:pt>
                <c:pt idx="3">
                  <c:v>6.9429999999999996</c:v>
                </c:pt>
                <c:pt idx="4">
                  <c:v>6.8768000000000002</c:v>
                </c:pt>
                <c:pt idx="5">
                  <c:v>6.8665000000000003</c:v>
                </c:pt>
                <c:pt idx="6">
                  <c:v>6.8832000000000004</c:v>
                </c:pt>
                <c:pt idx="7">
                  <c:v>6.89</c:v>
                </c:pt>
                <c:pt idx="8">
                  <c:v>6.8098000000000001</c:v>
                </c:pt>
                <c:pt idx="9">
                  <c:v>6.7793000000000001</c:v>
                </c:pt>
                <c:pt idx="10">
                  <c:v>6.7240000000000002</c:v>
                </c:pt>
                <c:pt idx="11">
                  <c:v>6.5888</c:v>
                </c:pt>
                <c:pt idx="12">
                  <c:v>6.6532999999999998</c:v>
                </c:pt>
                <c:pt idx="13">
                  <c:v>6.6327999999999996</c:v>
                </c:pt>
                <c:pt idx="14">
                  <c:v>6.609</c:v>
                </c:pt>
                <c:pt idx="15">
                  <c:v>6.5063000000000004</c:v>
                </c:pt>
                <c:pt idx="16">
                  <c:v>6.2840999999999996</c:v>
                </c:pt>
                <c:pt idx="17">
                  <c:v>6.3280000000000003</c:v>
                </c:pt>
                <c:pt idx="18">
                  <c:v>6.2725999999999997</c:v>
                </c:pt>
                <c:pt idx="19">
                  <c:v>6.3324999999999996</c:v>
                </c:pt>
                <c:pt idx="20">
                  <c:v>6.4096000000000002</c:v>
                </c:pt>
                <c:pt idx="21">
                  <c:v>6.6170999999999998</c:v>
                </c:pt>
                <c:pt idx="22">
                  <c:v>6.8037999999999998</c:v>
                </c:pt>
                <c:pt idx="23">
                  <c:v>6.83</c:v>
                </c:pt>
                <c:pt idx="24">
                  <c:v>6.8680000000000003</c:v>
                </c:pt>
                <c:pt idx="25">
                  <c:v>6.9737</c:v>
                </c:pt>
                <c:pt idx="26">
                  <c:v>6.9558</c:v>
                </c:pt>
                <c:pt idx="27">
                  <c:v>6.8754999999999997</c:v>
                </c:pt>
                <c:pt idx="28">
                  <c:v>6.6958000000000002</c:v>
                </c:pt>
                <c:pt idx="29">
                  <c:v>6.6912000000000003</c:v>
                </c:pt>
                <c:pt idx="30">
                  <c:v>6.7111999999999998</c:v>
                </c:pt>
                <c:pt idx="31">
                  <c:v>6.7347000000000001</c:v>
                </c:pt>
                <c:pt idx="32">
                  <c:v>6.9027000000000003</c:v>
                </c:pt>
                <c:pt idx="33">
                  <c:v>6.8650000000000002</c:v>
                </c:pt>
                <c:pt idx="34">
                  <c:v>6.8833000000000002</c:v>
                </c:pt>
                <c:pt idx="35">
                  <c:v>7.1543000000000001</c:v>
                </c:pt>
                <c:pt idx="36">
                  <c:v>7.1477000000000004</c:v>
                </c:pt>
                <c:pt idx="37">
                  <c:v>7.0378999999999996</c:v>
                </c:pt>
                <c:pt idx="38">
                  <c:v>7.0308000000000002</c:v>
                </c:pt>
                <c:pt idx="39">
                  <c:v>6.9618000000000002</c:v>
                </c:pt>
                <c:pt idx="40">
                  <c:v>6.9363999999999999</c:v>
                </c:pt>
                <c:pt idx="41">
                  <c:v>6.9905999999999997</c:v>
                </c:pt>
                <c:pt idx="42">
                  <c:v>7.0808</c:v>
                </c:pt>
                <c:pt idx="43">
                  <c:v>7.06</c:v>
                </c:pt>
                <c:pt idx="44">
                  <c:v>7.1348000000000003</c:v>
                </c:pt>
                <c:pt idx="45">
                  <c:v>7.0651000000000002</c:v>
                </c:pt>
                <c:pt idx="46">
                  <c:v>6.9744000000000002</c:v>
                </c:pt>
                <c:pt idx="47">
                  <c:v>6.8474000000000004</c:v>
                </c:pt>
                <c:pt idx="48">
                  <c:v>6.7896000000000001</c:v>
                </c:pt>
                <c:pt idx="49">
                  <c:v>6.6919000000000004</c:v>
                </c:pt>
                <c:pt idx="50">
                  <c:v>6.5759999999999996</c:v>
                </c:pt>
                <c:pt idx="51">
                  <c:v>6.5250000000000004</c:v>
                </c:pt>
                <c:pt idx="52">
                  <c:v>6.4249999999999998</c:v>
                </c:pt>
                <c:pt idx="53">
                  <c:v>6.4729999999999999</c:v>
                </c:pt>
                <c:pt idx="54">
                  <c:v>6.5518000000000001</c:v>
                </c:pt>
                <c:pt idx="55">
                  <c:v>6.4729999999999999</c:v>
                </c:pt>
                <c:pt idx="56">
                  <c:v>6.3688000000000002</c:v>
                </c:pt>
                <c:pt idx="57">
                  <c:v>6.4565999999999999</c:v>
                </c:pt>
                <c:pt idx="58">
                  <c:v>6.4608999999999996</c:v>
                </c:pt>
                <c:pt idx="59">
                  <c:v>6.4603999999999999</c:v>
                </c:pt>
                <c:pt idx="60">
                  <c:v>6.4451999999999998</c:v>
                </c:pt>
                <c:pt idx="61">
                  <c:v>6.4050000000000002</c:v>
                </c:pt>
                <c:pt idx="62">
                  <c:v>6.3639999999999999</c:v>
                </c:pt>
                <c:pt idx="63">
                  <c:v>6.3521000000000001</c:v>
                </c:pt>
                <c:pt idx="64">
                  <c:v>6.3605</c:v>
                </c:pt>
                <c:pt idx="65">
                  <c:v>6.3083999999999998</c:v>
                </c:pt>
                <c:pt idx="66">
                  <c:v>6.3392999999999997</c:v>
                </c:pt>
                <c:pt idx="67">
                  <c:v>6.6079999999999997</c:v>
                </c:pt>
                <c:pt idx="68">
                  <c:v>6.6715</c:v>
                </c:pt>
                <c:pt idx="69">
                  <c:v>6.6981000000000002</c:v>
                </c:pt>
                <c:pt idx="70">
                  <c:v>6.7432999999999996</c:v>
                </c:pt>
                <c:pt idx="71">
                  <c:v>6.8890000000000002</c:v>
                </c:pt>
                <c:pt idx="72">
                  <c:v>7.1135000000000002</c:v>
                </c:pt>
                <c:pt idx="73">
                  <c:v>7.3014999999999999</c:v>
                </c:pt>
                <c:pt idx="74">
                  <c:v>7.0879000000000003</c:v>
                </c:pt>
                <c:pt idx="75">
                  <c:v>6.8971999999999998</c:v>
                </c:pt>
                <c:pt idx="76">
                  <c:v>6.7539999999999996</c:v>
                </c:pt>
                <c:pt idx="77">
                  <c:v>6.9325000000000001</c:v>
                </c:pt>
                <c:pt idx="78">
                  <c:v>6.8676000000000004</c:v>
                </c:pt>
                <c:pt idx="79">
                  <c:v>6.9109999999999996</c:v>
                </c:pt>
                <c:pt idx="80">
                  <c:v>7.1109</c:v>
                </c:pt>
                <c:pt idx="81">
                  <c:v>7.2512999999999996</c:v>
                </c:pt>
                <c:pt idx="82">
                  <c:v>7.1425999999999998</c:v>
                </c:pt>
                <c:pt idx="83">
                  <c:v>7.2582000000000004</c:v>
                </c:pt>
                <c:pt idx="84">
                  <c:v>7.3010000000000002</c:v>
                </c:pt>
                <c:pt idx="85">
                  <c:v>7.3158000000000003</c:v>
                </c:pt>
                <c:pt idx="86">
                  <c:v>7.1360000000000001</c:v>
                </c:pt>
                <c:pt idx="87">
                  <c:v>7.0978000000000003</c:v>
                </c:pt>
                <c:pt idx="88">
                  <c:v>7.1673</c:v>
                </c:pt>
                <c:pt idx="89">
                  <c:v>7.1877000000000004</c:v>
                </c:pt>
                <c:pt idx="90">
                  <c:v>7.2202999999999999</c:v>
                </c:pt>
                <c:pt idx="91">
                  <c:v>7.2401</c:v>
                </c:pt>
                <c:pt idx="92">
                  <c:v>7.2415000000000003</c:v>
                </c:pt>
                <c:pt idx="93">
                  <c:v>7.2671999999999999</c:v>
                </c:pt>
                <c:pt idx="94">
                  <c:v>7.2192999999999996</c:v>
                </c:pt>
                <c:pt idx="95">
                  <c:v>7.09</c:v>
                </c:pt>
                <c:pt idx="96">
                  <c:v>7.0175999999999998</c:v>
                </c:pt>
                <c:pt idx="97">
                  <c:v>7.1177999999999999</c:v>
                </c:pt>
                <c:pt idx="98">
                  <c:v>7.2423000000000002</c:v>
                </c:pt>
                <c:pt idx="99">
                  <c:v>7.2992999999999997</c:v>
                </c:pt>
                <c:pt idx="100">
                  <c:v>7.2507000000000001</c:v>
                </c:pt>
                <c:pt idx="101">
                  <c:v>7.2827999999999999</c:v>
                </c:pt>
                <c:pt idx="102">
                  <c:v>7.2567000000000004</c:v>
                </c:pt>
                <c:pt idx="103">
                  <c:v>7.2706</c:v>
                </c:pt>
                <c:pt idx="104">
                  <c:v>7.1990999999999996</c:v>
                </c:pt>
                <c:pt idx="105">
                  <c:v>7.1635999999999997</c:v>
                </c:pt>
                <c:pt idx="106">
                  <c:v>7.2001999999999997</c:v>
                </c:pt>
                <c:pt idx="107">
                  <c:v>7.1303999999999998</c:v>
                </c:pt>
                <c:pt idx="108">
                  <c:v>7.1189999999999998</c:v>
                </c:pt>
                <c:pt idx="109">
                  <c:v>7.1169000000000002</c:v>
                </c:pt>
                <c:pt idx="110">
                  <c:v>7.0750000000000002</c:v>
                </c:pt>
                <c:pt idx="111">
                  <c:v>6.9931000000000001</c:v>
                </c:pt>
                <c:pt idx="112">
                  <c:v>6.9509999999999996</c:v>
                </c:pt>
                <c:pt idx="113">
                  <c:v>6.8578999999999999</c:v>
                </c:pt>
                <c:pt idx="114">
                  <c:v>6.8979999999999997</c:v>
                </c:pt>
                <c:pt idx="115">
                  <c:v>6.8273000000000001</c:v>
                </c:pt>
                <c:pt idx="116">
                  <c:v>6.7662000000000004</c:v>
                </c:pt>
                <c:pt idx="117">
                  <c:v>6.7850999999999999</c:v>
                </c:pt>
                <c:pt idx="118">
                  <c:v>6.7508999999999997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5-294C-972D-D5AC7B7AF93B}"/>
            </c:ext>
          </c:extLst>
        </c:ser>
        <c:ser>
          <c:idx val="1"/>
          <c:order val="1"/>
          <c:tx>
            <c:strRef>
              <c:f>China!$M$4</c:f>
              <c:strCache>
                <c:ptCount val="1"/>
                <c:pt idx="0">
                  <c:v>Exports YoY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China!$K$5:$K$123</c:f>
              <c:numCache>
                <c:formatCode>m/d/yy</c:formatCode>
                <c:ptCount val="119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  <c:pt idx="116">
                  <c:v>46143</c:v>
                </c:pt>
                <c:pt idx="117">
                  <c:v>46174</c:v>
                </c:pt>
                <c:pt idx="118">
                  <c:v>46204</c:v>
                </c:pt>
              </c:numCache>
            </c:numRef>
          </c:cat>
          <c:val>
            <c:numRef>
              <c:f>China!$M$5:$M$123</c:f>
              <c:numCache>
                <c:formatCode>General</c:formatCode>
                <c:ptCount val="119"/>
                <c:pt idx="0">
                  <c:v>-10.4</c:v>
                </c:pt>
                <c:pt idx="1">
                  <c:v>-7.9</c:v>
                </c:pt>
                <c:pt idx="2">
                  <c:v>-1.5</c:v>
                </c:pt>
                <c:pt idx="3">
                  <c:v>-6.2</c:v>
                </c:pt>
                <c:pt idx="4">
                  <c:v>6.6</c:v>
                </c:pt>
                <c:pt idx="5">
                  <c:v>-2.4</c:v>
                </c:pt>
                <c:pt idx="6">
                  <c:v>15.4</c:v>
                </c:pt>
                <c:pt idx="7">
                  <c:v>6.5</c:v>
                </c:pt>
                <c:pt idx="8">
                  <c:v>7.6</c:v>
                </c:pt>
                <c:pt idx="9">
                  <c:v>10.3</c:v>
                </c:pt>
                <c:pt idx="10">
                  <c:v>6.4</c:v>
                </c:pt>
                <c:pt idx="11">
                  <c:v>4.9000000000000004</c:v>
                </c:pt>
                <c:pt idx="12">
                  <c:v>7.9</c:v>
                </c:pt>
                <c:pt idx="13">
                  <c:v>6.3</c:v>
                </c:pt>
                <c:pt idx="14">
                  <c:v>11.5</c:v>
                </c:pt>
                <c:pt idx="15">
                  <c:v>10.9</c:v>
                </c:pt>
                <c:pt idx="16">
                  <c:v>10.7</c:v>
                </c:pt>
                <c:pt idx="17">
                  <c:v>43.6</c:v>
                </c:pt>
                <c:pt idx="18">
                  <c:v>-2.7</c:v>
                </c:pt>
                <c:pt idx="19">
                  <c:v>11.9</c:v>
                </c:pt>
                <c:pt idx="20">
                  <c:v>11.9</c:v>
                </c:pt>
                <c:pt idx="21">
                  <c:v>10.7</c:v>
                </c:pt>
                <c:pt idx="22">
                  <c:v>11.6</c:v>
                </c:pt>
                <c:pt idx="23">
                  <c:v>9.6</c:v>
                </c:pt>
                <c:pt idx="24">
                  <c:v>13.9</c:v>
                </c:pt>
                <c:pt idx="25">
                  <c:v>14.3</c:v>
                </c:pt>
                <c:pt idx="26">
                  <c:v>3.9</c:v>
                </c:pt>
                <c:pt idx="27">
                  <c:v>-4.4000000000000004</c:v>
                </c:pt>
                <c:pt idx="28">
                  <c:v>9.3000000000000007</c:v>
                </c:pt>
                <c:pt idx="29">
                  <c:v>-20.7</c:v>
                </c:pt>
                <c:pt idx="30">
                  <c:v>14</c:v>
                </c:pt>
                <c:pt idx="31">
                  <c:v>-2.7</c:v>
                </c:pt>
                <c:pt idx="32">
                  <c:v>1.1000000000000001</c:v>
                </c:pt>
                <c:pt idx="33">
                  <c:v>-1.5</c:v>
                </c:pt>
                <c:pt idx="34">
                  <c:v>3.4</c:v>
                </c:pt>
                <c:pt idx="35">
                  <c:v>-1</c:v>
                </c:pt>
                <c:pt idx="36">
                  <c:v>-3.2</c:v>
                </c:pt>
                <c:pt idx="37">
                  <c:v>-0.8</c:v>
                </c:pt>
                <c:pt idx="38">
                  <c:v>-1.3</c:v>
                </c:pt>
                <c:pt idx="39">
                  <c:v>7.9</c:v>
                </c:pt>
                <c:pt idx="40">
                  <c:v>-2.9</c:v>
                </c:pt>
                <c:pt idx="41">
                  <c:v>-40.6</c:v>
                </c:pt>
                <c:pt idx="42">
                  <c:v>-6.9</c:v>
                </c:pt>
                <c:pt idx="43">
                  <c:v>3.1</c:v>
                </c:pt>
                <c:pt idx="44">
                  <c:v>-3.5</c:v>
                </c:pt>
                <c:pt idx="45">
                  <c:v>0.2</c:v>
                </c:pt>
                <c:pt idx="46">
                  <c:v>6.8</c:v>
                </c:pt>
                <c:pt idx="47">
                  <c:v>9.1</c:v>
                </c:pt>
                <c:pt idx="48">
                  <c:v>9.4</c:v>
                </c:pt>
                <c:pt idx="49">
                  <c:v>10.9</c:v>
                </c:pt>
                <c:pt idx="50">
                  <c:v>20.6</c:v>
                </c:pt>
                <c:pt idx="51">
                  <c:v>18.100000000000001</c:v>
                </c:pt>
                <c:pt idx="52">
                  <c:v>24.6</c:v>
                </c:pt>
                <c:pt idx="53">
                  <c:v>154.6</c:v>
                </c:pt>
                <c:pt idx="54">
                  <c:v>30.4</c:v>
                </c:pt>
                <c:pt idx="55">
                  <c:v>32.1</c:v>
                </c:pt>
                <c:pt idx="56">
                  <c:v>27.7</c:v>
                </c:pt>
                <c:pt idx="57">
                  <c:v>32.1</c:v>
                </c:pt>
                <c:pt idx="58">
                  <c:v>19.2</c:v>
                </c:pt>
                <c:pt idx="59">
                  <c:v>25.4</c:v>
                </c:pt>
                <c:pt idx="60">
                  <c:v>28</c:v>
                </c:pt>
                <c:pt idx="61">
                  <c:v>26.9</c:v>
                </c:pt>
                <c:pt idx="62">
                  <c:v>21.7</c:v>
                </c:pt>
                <c:pt idx="63">
                  <c:v>20.9</c:v>
                </c:pt>
                <c:pt idx="64">
                  <c:v>24</c:v>
                </c:pt>
                <c:pt idx="65">
                  <c:v>6</c:v>
                </c:pt>
                <c:pt idx="66">
                  <c:v>14.3</c:v>
                </c:pt>
                <c:pt idx="67">
                  <c:v>3.5</c:v>
                </c:pt>
                <c:pt idx="68">
                  <c:v>16.399999999999999</c:v>
                </c:pt>
                <c:pt idx="69">
                  <c:v>17.100000000000001</c:v>
                </c:pt>
                <c:pt idx="70">
                  <c:v>18.100000000000001</c:v>
                </c:pt>
                <c:pt idx="71">
                  <c:v>7.4</c:v>
                </c:pt>
                <c:pt idx="72">
                  <c:v>5.6</c:v>
                </c:pt>
                <c:pt idx="73">
                  <c:v>-0.3</c:v>
                </c:pt>
                <c:pt idx="74">
                  <c:v>-9</c:v>
                </c:pt>
                <c:pt idx="75">
                  <c:v>-9.9</c:v>
                </c:pt>
                <c:pt idx="76">
                  <c:v>-12</c:v>
                </c:pt>
                <c:pt idx="77">
                  <c:v>-2.8</c:v>
                </c:pt>
                <c:pt idx="78">
                  <c:v>10.9</c:v>
                </c:pt>
                <c:pt idx="79">
                  <c:v>7.1</c:v>
                </c:pt>
                <c:pt idx="80">
                  <c:v>-7.6</c:v>
                </c:pt>
                <c:pt idx="81">
                  <c:v>-12.4</c:v>
                </c:pt>
                <c:pt idx="82">
                  <c:v>-14.2</c:v>
                </c:pt>
                <c:pt idx="83">
                  <c:v>-8.5</c:v>
                </c:pt>
                <c:pt idx="84">
                  <c:v>-6.8</c:v>
                </c:pt>
                <c:pt idx="85">
                  <c:v>-6.6</c:v>
                </c:pt>
                <c:pt idx="86">
                  <c:v>0.7</c:v>
                </c:pt>
                <c:pt idx="87">
                  <c:v>2.2999999999999998</c:v>
                </c:pt>
                <c:pt idx="88">
                  <c:v>7.7</c:v>
                </c:pt>
                <c:pt idx="89">
                  <c:v>6.3</c:v>
                </c:pt>
                <c:pt idx="90">
                  <c:v>-7.6</c:v>
                </c:pt>
                <c:pt idx="91">
                  <c:v>1.3</c:v>
                </c:pt>
                <c:pt idx="92">
                  <c:v>7.4</c:v>
                </c:pt>
                <c:pt idx="93">
                  <c:v>8.5</c:v>
                </c:pt>
                <c:pt idx="94">
                  <c:v>6.9</c:v>
                </c:pt>
                <c:pt idx="95">
                  <c:v>8.6</c:v>
                </c:pt>
                <c:pt idx="96">
                  <c:v>2.4</c:v>
                </c:pt>
                <c:pt idx="97">
                  <c:v>12.7</c:v>
                </c:pt>
                <c:pt idx="98">
                  <c:v>6.6</c:v>
                </c:pt>
                <c:pt idx="99">
                  <c:v>10.7</c:v>
                </c:pt>
                <c:pt idx="100">
                  <c:v>5.9</c:v>
                </c:pt>
                <c:pt idx="101">
                  <c:v>-3.1</c:v>
                </c:pt>
                <c:pt idx="102">
                  <c:v>12.2</c:v>
                </c:pt>
                <c:pt idx="103">
                  <c:v>8</c:v>
                </c:pt>
                <c:pt idx="104">
                  <c:v>4.5999999999999996</c:v>
                </c:pt>
                <c:pt idx="105">
                  <c:v>5.8</c:v>
                </c:pt>
                <c:pt idx="106">
                  <c:v>7.1</c:v>
                </c:pt>
                <c:pt idx="107">
                  <c:v>4.3</c:v>
                </c:pt>
                <c:pt idx="108">
                  <c:v>8.1999999999999993</c:v>
                </c:pt>
                <c:pt idx="109">
                  <c:v>-1.2</c:v>
                </c:pt>
                <c:pt idx="110">
                  <c:v>5.9</c:v>
                </c:pt>
                <c:pt idx="111">
                  <c:v>6.6</c:v>
                </c:pt>
                <c:pt idx="112">
                  <c:v>10</c:v>
                </c:pt>
                <c:pt idx="113">
                  <c:v>39.6</c:v>
                </c:pt>
                <c:pt idx="114">
                  <c:v>2.5</c:v>
                </c:pt>
                <c:pt idx="115">
                  <c:v>14</c:v>
                </c:pt>
                <c:pt idx="116">
                  <c:v>19.2</c:v>
                </c:pt>
                <c:pt idx="117">
                  <c:v>27</c:v>
                </c:pt>
                <c:pt idx="118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5-294C-972D-D5AC7B7A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979327"/>
        <c:axId val="347490943"/>
      </c:lineChart>
      <c:dateAx>
        <c:axId val="52097932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490943"/>
        <c:crosses val="autoZero"/>
        <c:auto val="1"/>
        <c:lblOffset val="100"/>
        <c:baseTimeUnit val="months"/>
        <c:majorUnit val="12"/>
        <c:majorTimeUnit val="months"/>
      </c:dateAx>
      <c:valAx>
        <c:axId val="3474909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7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 dirty="0">
                <a:solidFill>
                  <a:schemeClr val="tx1"/>
                </a:solidFill>
              </a:rPr>
              <a:t>Property Investment Is Down 19% Year-to-Date as the Slump Drags Into a Fifth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China!$W$5</c:f>
              <c:strCache>
                <c:ptCount val="1"/>
                <c:pt idx="0">
                  <c:v>QCNN628BIS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China!$V$6:$V$89</c:f>
              <c:numCache>
                <c:formatCode>m/d/yy</c:formatCode>
                <c:ptCount val="84"/>
                <c:pt idx="0">
                  <c:v>38443</c:v>
                </c:pt>
                <c:pt idx="1">
                  <c:v>38534</c:v>
                </c:pt>
                <c:pt idx="2">
                  <c:v>38626</c:v>
                </c:pt>
                <c:pt idx="3">
                  <c:v>38718</c:v>
                </c:pt>
                <c:pt idx="4">
                  <c:v>38808</c:v>
                </c:pt>
                <c:pt idx="5">
                  <c:v>38899</c:v>
                </c:pt>
                <c:pt idx="6">
                  <c:v>38991</c:v>
                </c:pt>
                <c:pt idx="7">
                  <c:v>39083</c:v>
                </c:pt>
                <c:pt idx="8">
                  <c:v>39173</c:v>
                </c:pt>
                <c:pt idx="9">
                  <c:v>39264</c:v>
                </c:pt>
                <c:pt idx="10">
                  <c:v>39356</c:v>
                </c:pt>
                <c:pt idx="11">
                  <c:v>39448</c:v>
                </c:pt>
                <c:pt idx="12">
                  <c:v>39539</c:v>
                </c:pt>
                <c:pt idx="13">
                  <c:v>39630</c:v>
                </c:pt>
                <c:pt idx="14">
                  <c:v>39722</c:v>
                </c:pt>
                <c:pt idx="15">
                  <c:v>39814</c:v>
                </c:pt>
                <c:pt idx="16">
                  <c:v>39904</c:v>
                </c:pt>
                <c:pt idx="17">
                  <c:v>39995</c:v>
                </c:pt>
                <c:pt idx="18">
                  <c:v>40087</c:v>
                </c:pt>
                <c:pt idx="19">
                  <c:v>40179</c:v>
                </c:pt>
                <c:pt idx="20">
                  <c:v>40269</c:v>
                </c:pt>
                <c:pt idx="21">
                  <c:v>40360</c:v>
                </c:pt>
                <c:pt idx="22">
                  <c:v>40452</c:v>
                </c:pt>
                <c:pt idx="23">
                  <c:v>40544</c:v>
                </c:pt>
                <c:pt idx="24">
                  <c:v>40634</c:v>
                </c:pt>
                <c:pt idx="25">
                  <c:v>40725</c:v>
                </c:pt>
                <c:pt idx="26">
                  <c:v>40817</c:v>
                </c:pt>
                <c:pt idx="27">
                  <c:v>40909</c:v>
                </c:pt>
                <c:pt idx="28">
                  <c:v>41000</c:v>
                </c:pt>
                <c:pt idx="29">
                  <c:v>41091</c:v>
                </c:pt>
                <c:pt idx="30">
                  <c:v>41183</c:v>
                </c:pt>
                <c:pt idx="31">
                  <c:v>41275</c:v>
                </c:pt>
                <c:pt idx="32">
                  <c:v>41365</c:v>
                </c:pt>
                <c:pt idx="33">
                  <c:v>41456</c:v>
                </c:pt>
                <c:pt idx="34">
                  <c:v>41548</c:v>
                </c:pt>
                <c:pt idx="35">
                  <c:v>41640</c:v>
                </c:pt>
                <c:pt idx="36">
                  <c:v>41730</c:v>
                </c:pt>
                <c:pt idx="37">
                  <c:v>41821</c:v>
                </c:pt>
                <c:pt idx="38">
                  <c:v>41913</c:v>
                </c:pt>
                <c:pt idx="39">
                  <c:v>42005</c:v>
                </c:pt>
                <c:pt idx="40">
                  <c:v>42095</c:v>
                </c:pt>
                <c:pt idx="41">
                  <c:v>42186</c:v>
                </c:pt>
                <c:pt idx="42">
                  <c:v>42278</c:v>
                </c:pt>
                <c:pt idx="43">
                  <c:v>42370</c:v>
                </c:pt>
                <c:pt idx="44">
                  <c:v>42461</c:v>
                </c:pt>
                <c:pt idx="45">
                  <c:v>42552</c:v>
                </c:pt>
                <c:pt idx="46">
                  <c:v>42644</c:v>
                </c:pt>
                <c:pt idx="47">
                  <c:v>42736</c:v>
                </c:pt>
                <c:pt idx="48">
                  <c:v>42826</c:v>
                </c:pt>
                <c:pt idx="49">
                  <c:v>42917</c:v>
                </c:pt>
                <c:pt idx="50">
                  <c:v>43009</c:v>
                </c:pt>
                <c:pt idx="51">
                  <c:v>43101</c:v>
                </c:pt>
                <c:pt idx="52">
                  <c:v>43191</c:v>
                </c:pt>
                <c:pt idx="53">
                  <c:v>43282</c:v>
                </c:pt>
                <c:pt idx="54">
                  <c:v>43374</c:v>
                </c:pt>
                <c:pt idx="55">
                  <c:v>43466</c:v>
                </c:pt>
                <c:pt idx="56">
                  <c:v>43556</c:v>
                </c:pt>
                <c:pt idx="57">
                  <c:v>43647</c:v>
                </c:pt>
                <c:pt idx="58">
                  <c:v>43739</c:v>
                </c:pt>
                <c:pt idx="59">
                  <c:v>43831</c:v>
                </c:pt>
                <c:pt idx="60">
                  <c:v>43922</c:v>
                </c:pt>
                <c:pt idx="61">
                  <c:v>44013</c:v>
                </c:pt>
                <c:pt idx="62">
                  <c:v>44105</c:v>
                </c:pt>
                <c:pt idx="63">
                  <c:v>44197</c:v>
                </c:pt>
                <c:pt idx="64">
                  <c:v>44287</c:v>
                </c:pt>
                <c:pt idx="65">
                  <c:v>44378</c:v>
                </c:pt>
                <c:pt idx="66">
                  <c:v>44470</c:v>
                </c:pt>
                <c:pt idx="67">
                  <c:v>44562</c:v>
                </c:pt>
                <c:pt idx="68">
                  <c:v>44652</c:v>
                </c:pt>
                <c:pt idx="69">
                  <c:v>44743</c:v>
                </c:pt>
                <c:pt idx="70">
                  <c:v>44835</c:v>
                </c:pt>
                <c:pt idx="71">
                  <c:v>44927</c:v>
                </c:pt>
                <c:pt idx="72">
                  <c:v>45017</c:v>
                </c:pt>
                <c:pt idx="73">
                  <c:v>45108</c:v>
                </c:pt>
                <c:pt idx="74">
                  <c:v>45200</c:v>
                </c:pt>
                <c:pt idx="75">
                  <c:v>45292</c:v>
                </c:pt>
                <c:pt idx="76">
                  <c:v>45383</c:v>
                </c:pt>
                <c:pt idx="77">
                  <c:v>45474</c:v>
                </c:pt>
                <c:pt idx="78">
                  <c:v>45566</c:v>
                </c:pt>
                <c:pt idx="79">
                  <c:v>45658</c:v>
                </c:pt>
                <c:pt idx="80">
                  <c:v>45748</c:v>
                </c:pt>
                <c:pt idx="81">
                  <c:v>45839</c:v>
                </c:pt>
                <c:pt idx="82">
                  <c:v>45931</c:v>
                </c:pt>
                <c:pt idx="83">
                  <c:v>46023</c:v>
                </c:pt>
              </c:numCache>
            </c:numRef>
          </c:cat>
          <c:val>
            <c:numRef>
              <c:f>China!$W$6:$W$89</c:f>
              <c:numCache>
                <c:formatCode>General</c:formatCode>
                <c:ptCount val="84"/>
                <c:pt idx="0">
                  <c:v>75.867500000000007</c:v>
                </c:pt>
                <c:pt idx="1">
                  <c:v>77.064499999999995</c:v>
                </c:pt>
                <c:pt idx="2">
                  <c:v>77.919499999999999</c:v>
                </c:pt>
                <c:pt idx="3">
                  <c:v>78.004999999999995</c:v>
                </c:pt>
                <c:pt idx="4">
                  <c:v>79.543999999999997</c:v>
                </c:pt>
                <c:pt idx="5">
                  <c:v>80.855000000000004</c:v>
                </c:pt>
                <c:pt idx="6">
                  <c:v>81.823999999999998</c:v>
                </c:pt>
                <c:pt idx="7">
                  <c:v>82.137500000000003</c:v>
                </c:pt>
                <c:pt idx="8">
                  <c:v>84.218000000000004</c:v>
                </c:pt>
                <c:pt idx="9">
                  <c:v>86.498000000000005</c:v>
                </c:pt>
                <c:pt idx="10">
                  <c:v>89.148600000000002</c:v>
                </c:pt>
                <c:pt idx="11">
                  <c:v>89.861099999999993</c:v>
                </c:pt>
                <c:pt idx="12">
                  <c:v>90.830100000000002</c:v>
                </c:pt>
                <c:pt idx="13">
                  <c:v>91.257599999999996</c:v>
                </c:pt>
                <c:pt idx="14">
                  <c:v>90.744600000000005</c:v>
                </c:pt>
                <c:pt idx="15">
                  <c:v>89.690100000000001</c:v>
                </c:pt>
                <c:pt idx="16">
                  <c:v>90.402600000000007</c:v>
                </c:pt>
                <c:pt idx="17">
                  <c:v>92.340599999999995</c:v>
                </c:pt>
                <c:pt idx="18">
                  <c:v>94.763099999999994</c:v>
                </c:pt>
                <c:pt idx="19">
                  <c:v>97.755600000000001</c:v>
                </c:pt>
                <c:pt idx="20">
                  <c:v>100.00709999999999</c:v>
                </c:pt>
                <c:pt idx="21">
                  <c:v>100.3776</c:v>
                </c:pt>
                <c:pt idx="22">
                  <c:v>101.8596</c:v>
                </c:pt>
                <c:pt idx="23">
                  <c:v>103.51260000000001</c:v>
                </c:pt>
                <c:pt idx="24">
                  <c:v>104.2822</c:v>
                </c:pt>
                <c:pt idx="25">
                  <c:v>104.4817</c:v>
                </c:pt>
                <c:pt idx="26">
                  <c:v>104.19670000000001</c:v>
                </c:pt>
                <c:pt idx="27">
                  <c:v>103.6551</c:v>
                </c:pt>
                <c:pt idx="28">
                  <c:v>103.11360000000001</c:v>
                </c:pt>
                <c:pt idx="29">
                  <c:v>103.2561</c:v>
                </c:pt>
                <c:pt idx="30">
                  <c:v>103.6551</c:v>
                </c:pt>
                <c:pt idx="31">
                  <c:v>105.5932</c:v>
                </c:pt>
                <c:pt idx="32">
                  <c:v>108.55719999999999</c:v>
                </c:pt>
                <c:pt idx="33">
                  <c:v>111.0082</c:v>
                </c:pt>
                <c:pt idx="34">
                  <c:v>113.06019999999999</c:v>
                </c:pt>
                <c:pt idx="35">
                  <c:v>114.28570000000001</c:v>
                </c:pt>
                <c:pt idx="36">
                  <c:v>114.34269999999999</c:v>
                </c:pt>
                <c:pt idx="37">
                  <c:v>111.72069999999999</c:v>
                </c:pt>
                <c:pt idx="38">
                  <c:v>109.1557</c:v>
                </c:pt>
                <c:pt idx="39">
                  <c:v>107.81619999999999</c:v>
                </c:pt>
                <c:pt idx="40">
                  <c:v>107.5882</c:v>
                </c:pt>
                <c:pt idx="41">
                  <c:v>108.2437</c:v>
                </c:pt>
                <c:pt idx="42">
                  <c:v>108.84220000000001</c:v>
                </c:pt>
                <c:pt idx="43">
                  <c:v>111.53319999999999</c:v>
                </c:pt>
                <c:pt idx="44">
                  <c:v>113.8325</c:v>
                </c:pt>
                <c:pt idx="45">
                  <c:v>116.4238</c:v>
                </c:pt>
                <c:pt idx="46">
                  <c:v>119.19750000000001</c:v>
                </c:pt>
                <c:pt idx="47">
                  <c:v>120.62090000000001</c:v>
                </c:pt>
                <c:pt idx="48">
                  <c:v>122.9931</c:v>
                </c:pt>
                <c:pt idx="49">
                  <c:v>124.38</c:v>
                </c:pt>
                <c:pt idx="50">
                  <c:v>125.1464</c:v>
                </c:pt>
                <c:pt idx="51">
                  <c:v>125.8764</c:v>
                </c:pt>
                <c:pt idx="52">
                  <c:v>127.7012</c:v>
                </c:pt>
                <c:pt idx="53">
                  <c:v>131.56979999999999</c:v>
                </c:pt>
                <c:pt idx="54">
                  <c:v>134.1611</c:v>
                </c:pt>
                <c:pt idx="55">
                  <c:v>135.4384</c:v>
                </c:pt>
                <c:pt idx="56">
                  <c:v>137.15379999999999</c:v>
                </c:pt>
                <c:pt idx="57">
                  <c:v>138.50409999999999</c:v>
                </c:pt>
                <c:pt idx="58">
                  <c:v>139.23410000000001</c:v>
                </c:pt>
                <c:pt idx="59">
                  <c:v>139.48949999999999</c:v>
                </c:pt>
                <c:pt idx="60">
                  <c:v>140.256</c:v>
                </c:pt>
                <c:pt idx="61">
                  <c:v>141.56979999999999</c:v>
                </c:pt>
                <c:pt idx="62">
                  <c:v>142.44579999999999</c:v>
                </c:pt>
                <c:pt idx="63">
                  <c:v>143.72309999999999</c:v>
                </c:pt>
                <c:pt idx="64">
                  <c:v>145.40199999999999</c:v>
                </c:pt>
                <c:pt idx="65">
                  <c:v>145.91290000000001</c:v>
                </c:pt>
                <c:pt idx="66">
                  <c:v>144.745</c:v>
                </c:pt>
                <c:pt idx="67">
                  <c:v>143.5042</c:v>
                </c:pt>
                <c:pt idx="68">
                  <c:v>142.2268</c:v>
                </c:pt>
                <c:pt idx="69">
                  <c:v>141.1319</c:v>
                </c:pt>
                <c:pt idx="70">
                  <c:v>139.3801</c:v>
                </c:pt>
                <c:pt idx="71">
                  <c:v>138.6866</c:v>
                </c:pt>
                <c:pt idx="72">
                  <c:v>138.43109999999999</c:v>
                </c:pt>
                <c:pt idx="73">
                  <c:v>136.64279999999999</c:v>
                </c:pt>
                <c:pt idx="74">
                  <c:v>134.19759999999999</c:v>
                </c:pt>
                <c:pt idx="75">
                  <c:v>131.5333</c:v>
                </c:pt>
                <c:pt idx="76">
                  <c:v>128.21209999999999</c:v>
                </c:pt>
                <c:pt idx="77">
                  <c:v>124.92740000000001</c:v>
                </c:pt>
                <c:pt idx="78">
                  <c:v>122.7012</c:v>
                </c:pt>
                <c:pt idx="79">
                  <c:v>121.64279999999999</c:v>
                </c:pt>
                <c:pt idx="80">
                  <c:v>120.0004</c:v>
                </c:pt>
                <c:pt idx="81">
                  <c:v>118.0296</c:v>
                </c:pt>
                <c:pt idx="82">
                  <c:v>115.65730000000001</c:v>
                </c:pt>
                <c:pt idx="83">
                  <c:v>113.9785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CA-D54B-804F-1D0E79A91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4271615"/>
        <c:axId val="398551103"/>
      </c:lineChart>
      <c:dateAx>
        <c:axId val="584271615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51103"/>
        <c:crosses val="autoZero"/>
        <c:auto val="1"/>
        <c:lblOffset val="100"/>
        <c:baseTimeUnit val="months"/>
        <c:majorUnit val="2"/>
        <c:majorTimeUnit val="years"/>
      </c:dateAx>
      <c:valAx>
        <c:axId val="39855110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7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 dirty="0">
                <a:solidFill>
                  <a:schemeClr val="tx1"/>
                </a:solidFill>
              </a:rPr>
              <a:t>Steady Indonesia, Volatile Mexico, Weak India: A Mixed Picture Across Emerging Markets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Emerging!$B$4</c:f>
              <c:strCache>
                <c:ptCount val="1"/>
                <c:pt idx="0">
                  <c:v>India GDP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Emerging!$A$5:$A$13</c:f>
              <c:numCache>
                <c:formatCode>m/d/yy</c:formatCode>
                <c:ptCount val="9"/>
                <c:pt idx="0">
                  <c:v>46113</c:v>
                </c:pt>
                <c:pt idx="1">
                  <c:v>46023</c:v>
                </c:pt>
                <c:pt idx="2">
                  <c:v>45931</c:v>
                </c:pt>
                <c:pt idx="3">
                  <c:v>45839</c:v>
                </c:pt>
                <c:pt idx="4">
                  <c:v>45748</c:v>
                </c:pt>
                <c:pt idx="5">
                  <c:v>45658</c:v>
                </c:pt>
                <c:pt idx="6">
                  <c:v>45566</c:v>
                </c:pt>
                <c:pt idx="7">
                  <c:v>45474</c:v>
                </c:pt>
                <c:pt idx="8">
                  <c:v>45383</c:v>
                </c:pt>
              </c:numCache>
            </c:numRef>
          </c:cat>
          <c:val>
            <c:numRef>
              <c:f>Emerging!$B$5:$B$13</c:f>
              <c:numCache>
                <c:formatCode>General</c:formatCode>
                <c:ptCount val="9"/>
                <c:pt idx="0">
                  <c:v>-0.5</c:v>
                </c:pt>
                <c:pt idx="1">
                  <c:v>0.7</c:v>
                </c:pt>
                <c:pt idx="2">
                  <c:v>-1.3</c:v>
                </c:pt>
                <c:pt idx="3">
                  <c:v>-1.3</c:v>
                </c:pt>
                <c:pt idx="4">
                  <c:v>-0.3</c:v>
                </c:pt>
                <c:pt idx="5">
                  <c:v>1.3</c:v>
                </c:pt>
                <c:pt idx="6">
                  <c:v>-1.1000000000000001</c:v>
                </c:pt>
                <c:pt idx="7">
                  <c:v>-2.2000000000000002</c:v>
                </c:pt>
                <c:pt idx="8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1-7E44-A182-8585316EFB98}"/>
            </c:ext>
          </c:extLst>
        </c:ser>
        <c:ser>
          <c:idx val="1"/>
          <c:order val="1"/>
          <c:tx>
            <c:strRef>
              <c:f>Emerging!$C$4</c:f>
              <c:strCache>
                <c:ptCount val="1"/>
                <c:pt idx="0">
                  <c:v>Mexico GDP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Emerging!$A$5:$A$13</c:f>
              <c:numCache>
                <c:formatCode>m/d/yy</c:formatCode>
                <c:ptCount val="9"/>
                <c:pt idx="0">
                  <c:v>46113</c:v>
                </c:pt>
                <c:pt idx="1">
                  <c:v>46023</c:v>
                </c:pt>
                <c:pt idx="2">
                  <c:v>45931</c:v>
                </c:pt>
                <c:pt idx="3">
                  <c:v>45839</c:v>
                </c:pt>
                <c:pt idx="4">
                  <c:v>45748</c:v>
                </c:pt>
                <c:pt idx="5">
                  <c:v>45658</c:v>
                </c:pt>
                <c:pt idx="6">
                  <c:v>45566</c:v>
                </c:pt>
                <c:pt idx="7">
                  <c:v>45474</c:v>
                </c:pt>
                <c:pt idx="8">
                  <c:v>45383</c:v>
                </c:pt>
              </c:numCache>
            </c:numRef>
          </c:cat>
          <c:val>
            <c:numRef>
              <c:f>Emerging!$C$5:$C$13</c:f>
              <c:numCache>
                <c:formatCode>General</c:formatCode>
                <c:ptCount val="9"/>
                <c:pt idx="0">
                  <c:v>1.65</c:v>
                </c:pt>
                <c:pt idx="1">
                  <c:v>-3.61</c:v>
                </c:pt>
                <c:pt idx="2">
                  <c:v>1.54</c:v>
                </c:pt>
                <c:pt idx="3">
                  <c:v>0.2</c:v>
                </c:pt>
                <c:pt idx="4">
                  <c:v>-0.99</c:v>
                </c:pt>
                <c:pt idx="5">
                  <c:v>-3.21</c:v>
                </c:pt>
                <c:pt idx="6">
                  <c:v>2.4700000000000002</c:v>
                </c:pt>
                <c:pt idx="7">
                  <c:v>-0.54</c:v>
                </c:pt>
                <c:pt idx="8">
                  <c:v>-0.16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1-7E44-A182-8585316EFB98}"/>
            </c:ext>
          </c:extLst>
        </c:ser>
        <c:ser>
          <c:idx val="2"/>
          <c:order val="2"/>
          <c:tx>
            <c:strRef>
              <c:f>Emerging!$D$4</c:f>
              <c:strCache>
                <c:ptCount val="1"/>
                <c:pt idx="0">
                  <c:v>South Africa GDP (%)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Emerging!$A$5:$A$13</c:f>
              <c:numCache>
                <c:formatCode>m/d/yy</c:formatCode>
                <c:ptCount val="9"/>
                <c:pt idx="0">
                  <c:v>46113</c:v>
                </c:pt>
                <c:pt idx="1">
                  <c:v>46023</c:v>
                </c:pt>
                <c:pt idx="2">
                  <c:v>45931</c:v>
                </c:pt>
                <c:pt idx="3">
                  <c:v>45839</c:v>
                </c:pt>
                <c:pt idx="4">
                  <c:v>45748</c:v>
                </c:pt>
                <c:pt idx="5">
                  <c:v>45658</c:v>
                </c:pt>
                <c:pt idx="6">
                  <c:v>45566</c:v>
                </c:pt>
                <c:pt idx="7">
                  <c:v>45474</c:v>
                </c:pt>
                <c:pt idx="8">
                  <c:v>45383</c:v>
                </c:pt>
              </c:numCache>
            </c:numRef>
          </c:cat>
          <c:val>
            <c:numRef>
              <c:f>Emerging!$D$5:$D$13</c:f>
              <c:numCache>
                <c:formatCode>General</c:formatCode>
                <c:ptCount val="9"/>
                <c:pt idx="0">
                  <c:v>1.9</c:v>
                </c:pt>
                <c:pt idx="1">
                  <c:v>0.8</c:v>
                </c:pt>
                <c:pt idx="2">
                  <c:v>2.1</c:v>
                </c:pt>
                <c:pt idx="3">
                  <c:v>0.7</c:v>
                </c:pt>
                <c:pt idx="4">
                  <c:v>0.9</c:v>
                </c:pt>
                <c:pt idx="5">
                  <c:v>0.8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1-7E44-A182-8585316EFB98}"/>
            </c:ext>
          </c:extLst>
        </c:ser>
        <c:ser>
          <c:idx val="3"/>
          <c:order val="3"/>
          <c:tx>
            <c:strRef>
              <c:f>Emerging!$E$4</c:f>
              <c:strCache>
                <c:ptCount val="1"/>
                <c:pt idx="0">
                  <c:v>Indonesia GDP (%)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Emerging!$A$5:$A$13</c:f>
              <c:numCache>
                <c:formatCode>m/d/yy</c:formatCode>
                <c:ptCount val="9"/>
                <c:pt idx="0">
                  <c:v>46113</c:v>
                </c:pt>
                <c:pt idx="1">
                  <c:v>46023</c:v>
                </c:pt>
                <c:pt idx="2">
                  <c:v>45931</c:v>
                </c:pt>
                <c:pt idx="3">
                  <c:v>45839</c:v>
                </c:pt>
                <c:pt idx="4">
                  <c:v>45748</c:v>
                </c:pt>
                <c:pt idx="5">
                  <c:v>45658</c:v>
                </c:pt>
                <c:pt idx="6">
                  <c:v>45566</c:v>
                </c:pt>
                <c:pt idx="7">
                  <c:v>45474</c:v>
                </c:pt>
                <c:pt idx="8">
                  <c:v>45383</c:v>
                </c:pt>
              </c:numCache>
            </c:numRef>
          </c:cat>
          <c:val>
            <c:numRef>
              <c:f>Emerging!$E$5:$E$13</c:f>
              <c:numCache>
                <c:formatCode>General</c:formatCode>
                <c:ptCount val="9"/>
                <c:pt idx="0">
                  <c:v>5.29</c:v>
                </c:pt>
                <c:pt idx="1">
                  <c:v>5.61</c:v>
                </c:pt>
                <c:pt idx="2">
                  <c:v>5.39</c:v>
                </c:pt>
                <c:pt idx="3">
                  <c:v>5.04</c:v>
                </c:pt>
                <c:pt idx="4">
                  <c:v>5.12</c:v>
                </c:pt>
                <c:pt idx="5">
                  <c:v>4.87</c:v>
                </c:pt>
                <c:pt idx="6">
                  <c:v>5.0199999999999996</c:v>
                </c:pt>
                <c:pt idx="7">
                  <c:v>4.95</c:v>
                </c:pt>
                <c:pt idx="8">
                  <c:v>5.05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F1-7E44-A182-8585316EF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1872384"/>
        <c:axId val="1121862080"/>
      </c:barChart>
      <c:dateAx>
        <c:axId val="11218723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62080"/>
        <c:crosses val="autoZero"/>
        <c:auto val="1"/>
        <c:lblOffset val="100"/>
        <c:baseTimeUnit val="months"/>
        <c:majorUnit val="12"/>
        <c:majorTimeUnit val="months"/>
      </c:dateAx>
      <c:valAx>
        <c:axId val="11218620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>
                <a:solidFill>
                  <a:schemeClr val="tx1"/>
                </a:solidFill>
              </a:rPr>
              <a:t>South Africa Cools to 4.3%, India Climbs to 4.45%: Inflation Paths Diverge Across 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Emerging!$B$17</c:f>
              <c:strCache>
                <c:ptCount val="1"/>
                <c:pt idx="0">
                  <c:v>India CPI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Emerging!$A$18:$A$38</c:f>
              <c:numCache>
                <c:formatCode>m/d/yy</c:formatCode>
                <c:ptCount val="21"/>
                <c:pt idx="0">
                  <c:v>44378</c:v>
                </c:pt>
                <c:pt idx="1">
                  <c:v>44470</c:v>
                </c:pt>
                <c:pt idx="2">
                  <c:v>44562</c:v>
                </c:pt>
                <c:pt idx="3">
                  <c:v>44652</c:v>
                </c:pt>
                <c:pt idx="4">
                  <c:v>44743</c:v>
                </c:pt>
                <c:pt idx="5">
                  <c:v>44835</c:v>
                </c:pt>
                <c:pt idx="6">
                  <c:v>44927</c:v>
                </c:pt>
                <c:pt idx="7">
                  <c:v>45017</c:v>
                </c:pt>
                <c:pt idx="8">
                  <c:v>45108</c:v>
                </c:pt>
                <c:pt idx="9">
                  <c:v>45200</c:v>
                </c:pt>
                <c:pt idx="10">
                  <c:v>45292</c:v>
                </c:pt>
                <c:pt idx="11">
                  <c:v>45383</c:v>
                </c:pt>
                <c:pt idx="12">
                  <c:v>45474</c:v>
                </c:pt>
                <c:pt idx="13">
                  <c:v>45566</c:v>
                </c:pt>
                <c:pt idx="14">
                  <c:v>45658</c:v>
                </c:pt>
                <c:pt idx="15">
                  <c:v>45748</c:v>
                </c:pt>
                <c:pt idx="16">
                  <c:v>45839</c:v>
                </c:pt>
                <c:pt idx="17">
                  <c:v>45931</c:v>
                </c:pt>
                <c:pt idx="18">
                  <c:v>46023</c:v>
                </c:pt>
                <c:pt idx="19">
                  <c:v>46113</c:v>
                </c:pt>
                <c:pt idx="20">
                  <c:v>46204</c:v>
                </c:pt>
              </c:numCache>
            </c:numRef>
          </c:cat>
          <c:val>
            <c:numRef>
              <c:f>Emerging!$B$18:$B$38</c:f>
              <c:numCache>
                <c:formatCode>General</c:formatCode>
                <c:ptCount val="21"/>
                <c:pt idx="0">
                  <c:v>5.07</c:v>
                </c:pt>
                <c:pt idx="1">
                  <c:v>5.05</c:v>
                </c:pt>
                <c:pt idx="2">
                  <c:v>6.35</c:v>
                </c:pt>
                <c:pt idx="3">
                  <c:v>7.25</c:v>
                </c:pt>
                <c:pt idx="4">
                  <c:v>6.99</c:v>
                </c:pt>
                <c:pt idx="5">
                  <c:v>6.13</c:v>
                </c:pt>
                <c:pt idx="6">
                  <c:v>6.2</c:v>
                </c:pt>
                <c:pt idx="7">
                  <c:v>4.6100000000000003</c:v>
                </c:pt>
                <c:pt idx="8">
                  <c:v>6.47</c:v>
                </c:pt>
                <c:pt idx="9">
                  <c:v>5.35</c:v>
                </c:pt>
                <c:pt idx="10">
                  <c:v>5.05</c:v>
                </c:pt>
                <c:pt idx="11">
                  <c:v>4.9400000000000004</c:v>
                </c:pt>
                <c:pt idx="12">
                  <c:v>4.2699999999999996</c:v>
                </c:pt>
                <c:pt idx="13">
                  <c:v>5.65</c:v>
                </c:pt>
                <c:pt idx="14">
                  <c:v>3.7</c:v>
                </c:pt>
                <c:pt idx="15">
                  <c:v>2.89</c:v>
                </c:pt>
                <c:pt idx="16">
                  <c:v>1.68</c:v>
                </c:pt>
                <c:pt idx="17">
                  <c:v>0.56999999999999995</c:v>
                </c:pt>
                <c:pt idx="18">
                  <c:v>3.11</c:v>
                </c:pt>
                <c:pt idx="19">
                  <c:v>3.93</c:v>
                </c:pt>
                <c:pt idx="20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B-E542-877D-52C80B575D14}"/>
            </c:ext>
          </c:extLst>
        </c:ser>
        <c:ser>
          <c:idx val="1"/>
          <c:order val="1"/>
          <c:tx>
            <c:strRef>
              <c:f>Emerging!$C$17</c:f>
              <c:strCache>
                <c:ptCount val="1"/>
                <c:pt idx="0">
                  <c:v>Brazil CPI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Emerging!$A$18:$A$38</c:f>
              <c:numCache>
                <c:formatCode>m/d/yy</c:formatCode>
                <c:ptCount val="21"/>
                <c:pt idx="0">
                  <c:v>44378</c:v>
                </c:pt>
                <c:pt idx="1">
                  <c:v>44470</c:v>
                </c:pt>
                <c:pt idx="2">
                  <c:v>44562</c:v>
                </c:pt>
                <c:pt idx="3">
                  <c:v>44652</c:v>
                </c:pt>
                <c:pt idx="4">
                  <c:v>44743</c:v>
                </c:pt>
                <c:pt idx="5">
                  <c:v>44835</c:v>
                </c:pt>
                <c:pt idx="6">
                  <c:v>44927</c:v>
                </c:pt>
                <c:pt idx="7">
                  <c:v>45017</c:v>
                </c:pt>
                <c:pt idx="8">
                  <c:v>45108</c:v>
                </c:pt>
                <c:pt idx="9">
                  <c:v>45200</c:v>
                </c:pt>
                <c:pt idx="10">
                  <c:v>45292</c:v>
                </c:pt>
                <c:pt idx="11">
                  <c:v>45383</c:v>
                </c:pt>
                <c:pt idx="12">
                  <c:v>45474</c:v>
                </c:pt>
                <c:pt idx="13">
                  <c:v>45566</c:v>
                </c:pt>
                <c:pt idx="14">
                  <c:v>45658</c:v>
                </c:pt>
                <c:pt idx="15">
                  <c:v>45748</c:v>
                </c:pt>
                <c:pt idx="16">
                  <c:v>45839</c:v>
                </c:pt>
                <c:pt idx="17">
                  <c:v>45931</c:v>
                </c:pt>
                <c:pt idx="18">
                  <c:v>46023</c:v>
                </c:pt>
                <c:pt idx="19">
                  <c:v>46113</c:v>
                </c:pt>
                <c:pt idx="20">
                  <c:v>46204</c:v>
                </c:pt>
              </c:numCache>
            </c:numRef>
          </c:cat>
          <c:val>
            <c:numRef>
              <c:f>Emerging!$C$18:$C$38</c:f>
              <c:numCache>
                <c:formatCode>General</c:formatCode>
                <c:ptCount val="21"/>
                <c:pt idx="0">
                  <c:v>9.64</c:v>
                </c:pt>
                <c:pt idx="1">
                  <c:v>10.49</c:v>
                </c:pt>
                <c:pt idx="2">
                  <c:v>10.74</c:v>
                </c:pt>
                <c:pt idx="3">
                  <c:v>11.92</c:v>
                </c:pt>
                <c:pt idx="4">
                  <c:v>8.66</c:v>
                </c:pt>
                <c:pt idx="5">
                  <c:v>6.05</c:v>
                </c:pt>
                <c:pt idx="6">
                  <c:v>5.34</c:v>
                </c:pt>
                <c:pt idx="7">
                  <c:v>3.76</c:v>
                </c:pt>
                <c:pt idx="8">
                  <c:v>4.5999999999999996</c:v>
                </c:pt>
                <c:pt idx="9">
                  <c:v>4.71</c:v>
                </c:pt>
                <c:pt idx="10">
                  <c:v>4.3099999999999996</c:v>
                </c:pt>
                <c:pt idx="11">
                  <c:v>3.95</c:v>
                </c:pt>
                <c:pt idx="12">
                  <c:v>4.3899999999999997</c:v>
                </c:pt>
                <c:pt idx="13">
                  <c:v>4.82</c:v>
                </c:pt>
                <c:pt idx="14">
                  <c:v>5.03</c:v>
                </c:pt>
                <c:pt idx="15">
                  <c:v>5.4</c:v>
                </c:pt>
                <c:pt idx="16">
                  <c:v>5.18</c:v>
                </c:pt>
                <c:pt idx="17">
                  <c:v>4.47</c:v>
                </c:pt>
                <c:pt idx="18">
                  <c:v>4.13</c:v>
                </c:pt>
                <c:pt idx="19">
                  <c:v>4.58</c:v>
                </c:pt>
                <c:pt idx="20">
                  <c:v>4.4400000000000004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B-E542-877D-52C80B575D14}"/>
            </c:ext>
          </c:extLst>
        </c:ser>
        <c:ser>
          <c:idx val="2"/>
          <c:order val="2"/>
          <c:tx>
            <c:strRef>
              <c:f>Emerging!$D$17</c:f>
              <c:strCache>
                <c:ptCount val="1"/>
                <c:pt idx="0">
                  <c:v>Mexico CPI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Emerging!$A$18:$A$38</c:f>
              <c:numCache>
                <c:formatCode>m/d/yy</c:formatCode>
                <c:ptCount val="21"/>
                <c:pt idx="0">
                  <c:v>44378</c:v>
                </c:pt>
                <c:pt idx="1">
                  <c:v>44470</c:v>
                </c:pt>
                <c:pt idx="2">
                  <c:v>44562</c:v>
                </c:pt>
                <c:pt idx="3">
                  <c:v>44652</c:v>
                </c:pt>
                <c:pt idx="4">
                  <c:v>44743</c:v>
                </c:pt>
                <c:pt idx="5">
                  <c:v>44835</c:v>
                </c:pt>
                <c:pt idx="6">
                  <c:v>44927</c:v>
                </c:pt>
                <c:pt idx="7">
                  <c:v>45017</c:v>
                </c:pt>
                <c:pt idx="8">
                  <c:v>45108</c:v>
                </c:pt>
                <c:pt idx="9">
                  <c:v>45200</c:v>
                </c:pt>
                <c:pt idx="10">
                  <c:v>45292</c:v>
                </c:pt>
                <c:pt idx="11">
                  <c:v>45383</c:v>
                </c:pt>
                <c:pt idx="12">
                  <c:v>45474</c:v>
                </c:pt>
                <c:pt idx="13">
                  <c:v>45566</c:v>
                </c:pt>
                <c:pt idx="14">
                  <c:v>45658</c:v>
                </c:pt>
                <c:pt idx="15">
                  <c:v>45748</c:v>
                </c:pt>
                <c:pt idx="16">
                  <c:v>45839</c:v>
                </c:pt>
                <c:pt idx="17">
                  <c:v>45931</c:v>
                </c:pt>
                <c:pt idx="18">
                  <c:v>46023</c:v>
                </c:pt>
                <c:pt idx="19">
                  <c:v>46113</c:v>
                </c:pt>
                <c:pt idx="20">
                  <c:v>46204</c:v>
                </c:pt>
              </c:numCache>
            </c:numRef>
          </c:cat>
          <c:val>
            <c:numRef>
              <c:f>Emerging!$D$18:$D$38</c:f>
              <c:numCache>
                <c:formatCode>General</c:formatCode>
                <c:ptCount val="21"/>
                <c:pt idx="0">
                  <c:v>5.8</c:v>
                </c:pt>
                <c:pt idx="1">
                  <c:v>6.99</c:v>
                </c:pt>
                <c:pt idx="2">
                  <c:v>7.27</c:v>
                </c:pt>
                <c:pt idx="3">
                  <c:v>7.77</c:v>
                </c:pt>
                <c:pt idx="4">
                  <c:v>8.52</c:v>
                </c:pt>
                <c:pt idx="5">
                  <c:v>8.01</c:v>
                </c:pt>
                <c:pt idx="6">
                  <c:v>7.46</c:v>
                </c:pt>
                <c:pt idx="7">
                  <c:v>5.72</c:v>
                </c:pt>
                <c:pt idx="8">
                  <c:v>4.63</c:v>
                </c:pt>
                <c:pt idx="9">
                  <c:v>4.41</c:v>
                </c:pt>
                <c:pt idx="10">
                  <c:v>4.57</c:v>
                </c:pt>
                <c:pt idx="11">
                  <c:v>4.7699999999999996</c:v>
                </c:pt>
                <c:pt idx="12">
                  <c:v>5.05</c:v>
                </c:pt>
                <c:pt idx="13">
                  <c:v>4.51</c:v>
                </c:pt>
                <c:pt idx="14">
                  <c:v>3.72</c:v>
                </c:pt>
                <c:pt idx="15">
                  <c:v>4.22</c:v>
                </c:pt>
                <c:pt idx="16">
                  <c:v>3.61</c:v>
                </c:pt>
                <c:pt idx="17">
                  <c:v>3.69</c:v>
                </c:pt>
                <c:pt idx="18">
                  <c:v>4.13</c:v>
                </c:pt>
                <c:pt idx="19">
                  <c:v>3.92</c:v>
                </c:pt>
                <c:pt idx="20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4B-E542-877D-52C80B575D14}"/>
            </c:ext>
          </c:extLst>
        </c:ser>
        <c:ser>
          <c:idx val="3"/>
          <c:order val="3"/>
          <c:tx>
            <c:strRef>
              <c:f>Emerging!$E$17</c:f>
              <c:strCache>
                <c:ptCount val="1"/>
                <c:pt idx="0">
                  <c:v>South Africa CPI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Emerging!$A$18:$A$38</c:f>
              <c:numCache>
                <c:formatCode>m/d/yy</c:formatCode>
                <c:ptCount val="21"/>
                <c:pt idx="0">
                  <c:v>44378</c:v>
                </c:pt>
                <c:pt idx="1">
                  <c:v>44470</c:v>
                </c:pt>
                <c:pt idx="2">
                  <c:v>44562</c:v>
                </c:pt>
                <c:pt idx="3">
                  <c:v>44652</c:v>
                </c:pt>
                <c:pt idx="4">
                  <c:v>44743</c:v>
                </c:pt>
                <c:pt idx="5">
                  <c:v>44835</c:v>
                </c:pt>
                <c:pt idx="6">
                  <c:v>44927</c:v>
                </c:pt>
                <c:pt idx="7">
                  <c:v>45017</c:v>
                </c:pt>
                <c:pt idx="8">
                  <c:v>45108</c:v>
                </c:pt>
                <c:pt idx="9">
                  <c:v>45200</c:v>
                </c:pt>
                <c:pt idx="10">
                  <c:v>45292</c:v>
                </c:pt>
                <c:pt idx="11">
                  <c:v>45383</c:v>
                </c:pt>
                <c:pt idx="12">
                  <c:v>45474</c:v>
                </c:pt>
                <c:pt idx="13">
                  <c:v>45566</c:v>
                </c:pt>
                <c:pt idx="14">
                  <c:v>45658</c:v>
                </c:pt>
                <c:pt idx="15">
                  <c:v>45748</c:v>
                </c:pt>
                <c:pt idx="16">
                  <c:v>45839</c:v>
                </c:pt>
                <c:pt idx="17">
                  <c:v>45931</c:v>
                </c:pt>
                <c:pt idx="18">
                  <c:v>46023</c:v>
                </c:pt>
                <c:pt idx="19">
                  <c:v>46113</c:v>
                </c:pt>
                <c:pt idx="20">
                  <c:v>46204</c:v>
                </c:pt>
              </c:numCache>
            </c:numRef>
          </c:cat>
          <c:val>
            <c:numRef>
              <c:f>Emerging!$E$18:$E$38</c:f>
              <c:numCache>
                <c:formatCode>General</c:formatCode>
                <c:ptCount val="21"/>
                <c:pt idx="0">
                  <c:v>4.8</c:v>
                </c:pt>
                <c:pt idx="1">
                  <c:v>5.43</c:v>
                </c:pt>
                <c:pt idx="2">
                  <c:v>5.7</c:v>
                </c:pt>
                <c:pt idx="3">
                  <c:v>6.63</c:v>
                </c:pt>
                <c:pt idx="4">
                  <c:v>7.67</c:v>
                </c:pt>
                <c:pt idx="5">
                  <c:v>7.4</c:v>
                </c:pt>
                <c:pt idx="6">
                  <c:v>6.97</c:v>
                </c:pt>
                <c:pt idx="7">
                  <c:v>6.13</c:v>
                </c:pt>
                <c:pt idx="8">
                  <c:v>4.97</c:v>
                </c:pt>
                <c:pt idx="9">
                  <c:v>5.57</c:v>
                </c:pt>
                <c:pt idx="10">
                  <c:v>5.43</c:v>
                </c:pt>
                <c:pt idx="11">
                  <c:v>5.17</c:v>
                </c:pt>
                <c:pt idx="12">
                  <c:v>4.2699999999999996</c:v>
                </c:pt>
                <c:pt idx="13">
                  <c:v>2.9</c:v>
                </c:pt>
                <c:pt idx="14">
                  <c:v>3.03</c:v>
                </c:pt>
                <c:pt idx="15">
                  <c:v>2.87</c:v>
                </c:pt>
                <c:pt idx="16">
                  <c:v>3.4</c:v>
                </c:pt>
                <c:pt idx="17">
                  <c:v>3.57</c:v>
                </c:pt>
                <c:pt idx="18">
                  <c:v>3.2</c:v>
                </c:pt>
                <c:pt idx="19">
                  <c:v>4.5</c:v>
                </c:pt>
                <c:pt idx="20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4B-E542-877D-52C80B575D14}"/>
            </c:ext>
          </c:extLst>
        </c:ser>
        <c:ser>
          <c:idx val="4"/>
          <c:order val="4"/>
          <c:tx>
            <c:strRef>
              <c:f>Emerging!$F$17</c:f>
              <c:strCache>
                <c:ptCount val="1"/>
                <c:pt idx="0">
                  <c:v>Indonesia CPI (%)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Emerging!$A$18:$A$38</c:f>
              <c:numCache>
                <c:formatCode>m/d/yy</c:formatCode>
                <c:ptCount val="21"/>
                <c:pt idx="0">
                  <c:v>44378</c:v>
                </c:pt>
                <c:pt idx="1">
                  <c:v>44470</c:v>
                </c:pt>
                <c:pt idx="2">
                  <c:v>44562</c:v>
                </c:pt>
                <c:pt idx="3">
                  <c:v>44652</c:v>
                </c:pt>
                <c:pt idx="4">
                  <c:v>44743</c:v>
                </c:pt>
                <c:pt idx="5">
                  <c:v>44835</c:v>
                </c:pt>
                <c:pt idx="6">
                  <c:v>44927</c:v>
                </c:pt>
                <c:pt idx="7">
                  <c:v>45017</c:v>
                </c:pt>
                <c:pt idx="8">
                  <c:v>45108</c:v>
                </c:pt>
                <c:pt idx="9">
                  <c:v>45200</c:v>
                </c:pt>
                <c:pt idx="10">
                  <c:v>45292</c:v>
                </c:pt>
                <c:pt idx="11">
                  <c:v>45383</c:v>
                </c:pt>
                <c:pt idx="12">
                  <c:v>45474</c:v>
                </c:pt>
                <c:pt idx="13">
                  <c:v>45566</c:v>
                </c:pt>
                <c:pt idx="14">
                  <c:v>45658</c:v>
                </c:pt>
                <c:pt idx="15">
                  <c:v>45748</c:v>
                </c:pt>
                <c:pt idx="16">
                  <c:v>45839</c:v>
                </c:pt>
                <c:pt idx="17">
                  <c:v>45931</c:v>
                </c:pt>
                <c:pt idx="18">
                  <c:v>46023</c:v>
                </c:pt>
                <c:pt idx="19">
                  <c:v>46113</c:v>
                </c:pt>
                <c:pt idx="20">
                  <c:v>46204</c:v>
                </c:pt>
              </c:numCache>
            </c:numRef>
          </c:cat>
          <c:val>
            <c:numRef>
              <c:f>Emerging!$F$18:$F$38</c:f>
              <c:numCache>
                <c:formatCode>General</c:formatCode>
                <c:ptCount val="21"/>
                <c:pt idx="0">
                  <c:v>1.57</c:v>
                </c:pt>
                <c:pt idx="1">
                  <c:v>1.76</c:v>
                </c:pt>
                <c:pt idx="2">
                  <c:v>2.23</c:v>
                </c:pt>
                <c:pt idx="3">
                  <c:v>3.7</c:v>
                </c:pt>
                <c:pt idx="4">
                  <c:v>5.13</c:v>
                </c:pt>
                <c:pt idx="5">
                  <c:v>5.48</c:v>
                </c:pt>
                <c:pt idx="6">
                  <c:v>5.16</c:v>
                </c:pt>
                <c:pt idx="7">
                  <c:v>3.99</c:v>
                </c:pt>
                <c:pt idx="8">
                  <c:v>2.95</c:v>
                </c:pt>
                <c:pt idx="9">
                  <c:v>2.81</c:v>
                </c:pt>
                <c:pt idx="10">
                  <c:v>2.79</c:v>
                </c:pt>
                <c:pt idx="11">
                  <c:v>2.78</c:v>
                </c:pt>
                <c:pt idx="12">
                  <c:v>2.0299999999999998</c:v>
                </c:pt>
                <c:pt idx="13">
                  <c:v>1.61</c:v>
                </c:pt>
                <c:pt idx="14">
                  <c:v>0.56999999999999995</c:v>
                </c:pt>
                <c:pt idx="15">
                  <c:v>1.81</c:v>
                </c:pt>
                <c:pt idx="16">
                  <c:v>2.44</c:v>
                </c:pt>
                <c:pt idx="17">
                  <c:v>2.83</c:v>
                </c:pt>
                <c:pt idx="18">
                  <c:v>3.93</c:v>
                </c:pt>
                <c:pt idx="19">
                  <c:v>2.95</c:v>
                </c:pt>
                <c:pt idx="20">
                  <c:v>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4B-E542-877D-52C80B575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604416"/>
        <c:axId val="1121867008"/>
      </c:lineChart>
      <c:dateAx>
        <c:axId val="20996044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67008"/>
        <c:crosses val="autoZero"/>
        <c:auto val="1"/>
        <c:lblOffset val="100"/>
        <c:baseTimeUnit val="months"/>
        <c:majorUnit val="12"/>
        <c:majorTimeUnit val="months"/>
      </c:dateAx>
      <c:valAx>
        <c:axId val="1121867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0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Emerging!$B$42</c:f>
              <c:strCache>
                <c:ptCount val="1"/>
                <c:pt idx="0">
                  <c:v>MSCI EM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Emerging!$A$43:$A$103</c:f>
              <c:numCache>
                <c:formatCode>m/d/yy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  <c:pt idx="53">
                  <c:v>46054</c:v>
                </c:pt>
                <c:pt idx="54">
                  <c:v>46082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46235</c:v>
                </c:pt>
                <c:pt idx="60">
                  <c:v>46266</c:v>
                </c:pt>
              </c:numCache>
            </c:numRef>
          </c:cat>
          <c:val>
            <c:numRef>
              <c:f>Emerging!$B$43:$B$103</c:f>
              <c:numCache>
                <c:formatCode>General</c:formatCode>
                <c:ptCount val="61"/>
                <c:pt idx="0">
                  <c:v>1253.0999999999999</c:v>
                </c:pt>
                <c:pt idx="1">
                  <c:v>1264.75</c:v>
                </c:pt>
                <c:pt idx="2">
                  <c:v>1212.42</c:v>
                </c:pt>
                <c:pt idx="3">
                  <c:v>1232.01</c:v>
                </c:pt>
                <c:pt idx="4">
                  <c:v>1208.23</c:v>
                </c:pt>
                <c:pt idx="5">
                  <c:v>1171.31</c:v>
                </c:pt>
                <c:pt idx="6">
                  <c:v>1141.79</c:v>
                </c:pt>
                <c:pt idx="7">
                  <c:v>1076.19</c:v>
                </c:pt>
                <c:pt idx="8">
                  <c:v>1077.67</c:v>
                </c:pt>
                <c:pt idx="9">
                  <c:v>1000.67</c:v>
                </c:pt>
                <c:pt idx="10">
                  <c:v>993.78</c:v>
                </c:pt>
                <c:pt idx="11">
                  <c:v>994.11</c:v>
                </c:pt>
                <c:pt idx="12">
                  <c:v>875.79</c:v>
                </c:pt>
                <c:pt idx="13">
                  <c:v>848.16</c:v>
                </c:pt>
                <c:pt idx="14">
                  <c:v>972.29</c:v>
                </c:pt>
                <c:pt idx="15">
                  <c:v>956.38</c:v>
                </c:pt>
                <c:pt idx="16">
                  <c:v>1031.5</c:v>
                </c:pt>
                <c:pt idx="17">
                  <c:v>964.01</c:v>
                </c:pt>
                <c:pt idx="18">
                  <c:v>990.28</c:v>
                </c:pt>
                <c:pt idx="19">
                  <c:v>977.05</c:v>
                </c:pt>
                <c:pt idx="20">
                  <c:v>958.53</c:v>
                </c:pt>
                <c:pt idx="21">
                  <c:v>989.48</c:v>
                </c:pt>
                <c:pt idx="22">
                  <c:v>1046.9100000000001</c:v>
                </c:pt>
                <c:pt idx="23">
                  <c:v>980.33</c:v>
                </c:pt>
                <c:pt idx="24">
                  <c:v>952.78</c:v>
                </c:pt>
                <c:pt idx="25">
                  <c:v>915.2</c:v>
                </c:pt>
                <c:pt idx="26">
                  <c:v>987.1</c:v>
                </c:pt>
                <c:pt idx="27">
                  <c:v>1023.74</c:v>
                </c:pt>
                <c:pt idx="28">
                  <c:v>975.8</c:v>
                </c:pt>
                <c:pt idx="29">
                  <c:v>1020.94</c:v>
                </c:pt>
                <c:pt idx="30">
                  <c:v>1043.2</c:v>
                </c:pt>
                <c:pt idx="31">
                  <c:v>1045.95</c:v>
                </c:pt>
                <c:pt idx="32">
                  <c:v>1048.96</c:v>
                </c:pt>
                <c:pt idx="33">
                  <c:v>1086.25</c:v>
                </c:pt>
                <c:pt idx="34">
                  <c:v>1084.77</c:v>
                </c:pt>
                <c:pt idx="35">
                  <c:v>1099.92</c:v>
                </c:pt>
                <c:pt idx="36">
                  <c:v>1170.8499999999999</c:v>
                </c:pt>
                <c:pt idx="37">
                  <c:v>1119.52</c:v>
                </c:pt>
                <c:pt idx="38">
                  <c:v>1078.57</c:v>
                </c:pt>
                <c:pt idx="39">
                  <c:v>1075.48</c:v>
                </c:pt>
                <c:pt idx="40">
                  <c:v>1093.3699999999999</c:v>
                </c:pt>
                <c:pt idx="41">
                  <c:v>1097.25</c:v>
                </c:pt>
                <c:pt idx="42">
                  <c:v>1101.4000000000001</c:v>
                </c:pt>
                <c:pt idx="43">
                  <c:v>1112.8399999999999</c:v>
                </c:pt>
                <c:pt idx="44">
                  <c:v>1157.3399999999999</c:v>
                </c:pt>
                <c:pt idx="45">
                  <c:v>1222.78</c:v>
                </c:pt>
                <c:pt idx="46">
                  <c:v>1243.23</c:v>
                </c:pt>
                <c:pt idx="47">
                  <c:v>1258.44</c:v>
                </c:pt>
                <c:pt idx="48">
                  <c:v>1346.05</c:v>
                </c:pt>
                <c:pt idx="49">
                  <c:v>1401.55</c:v>
                </c:pt>
                <c:pt idx="50">
                  <c:v>1366.92</c:v>
                </c:pt>
                <c:pt idx="51">
                  <c:v>1404.37</c:v>
                </c:pt>
                <c:pt idx="52">
                  <c:v>1528.09</c:v>
                </c:pt>
                <c:pt idx="53">
                  <c:v>1610.7</c:v>
                </c:pt>
                <c:pt idx="54">
                  <c:v>1397.2</c:v>
                </c:pt>
                <c:pt idx="55">
                  <c:v>1600.21</c:v>
                </c:pt>
                <c:pt idx="56">
                  <c:v>1752.15</c:v>
                </c:pt>
                <c:pt idx="57">
                  <c:v>1722.89</c:v>
                </c:pt>
                <c:pt idx="58">
                  <c:v>1665.89</c:v>
                </c:pt>
                <c:pt idx="59">
                  <c:v>1719.31</c:v>
                </c:pt>
                <c:pt idx="60">
                  <c:v>1726.32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6-B645-AF8C-FE512AF54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741120"/>
        <c:axId val="2099746496"/>
      </c:lineChart>
      <c:dateAx>
        <c:axId val="209974112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46496"/>
        <c:crosses val="autoZero"/>
        <c:auto val="1"/>
        <c:lblOffset val="100"/>
        <c:baseTimeUnit val="days"/>
      </c:dateAx>
      <c:valAx>
        <c:axId val="209974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4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Emerging-Market Equities Claw Back From a 2022 Bear Market to Record Highs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Emerging!$B$42</c:f>
              <c:strCache>
                <c:ptCount val="1"/>
                <c:pt idx="0">
                  <c:v>MSCI EM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Emerging!$A$43:$A$103</c:f>
              <c:numCache>
                <c:formatCode>m/d/yy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  <c:pt idx="53">
                  <c:v>46054</c:v>
                </c:pt>
                <c:pt idx="54">
                  <c:v>46082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46235</c:v>
                </c:pt>
                <c:pt idx="60">
                  <c:v>46266</c:v>
                </c:pt>
              </c:numCache>
            </c:numRef>
          </c:cat>
          <c:val>
            <c:numRef>
              <c:f>Emerging!$B$43:$B$103</c:f>
              <c:numCache>
                <c:formatCode>General</c:formatCode>
                <c:ptCount val="61"/>
                <c:pt idx="0">
                  <c:v>1253.0999999999999</c:v>
                </c:pt>
                <c:pt idx="1">
                  <c:v>1264.75</c:v>
                </c:pt>
                <c:pt idx="2">
                  <c:v>1212.42</c:v>
                </c:pt>
                <c:pt idx="3">
                  <c:v>1232.01</c:v>
                </c:pt>
                <c:pt idx="4">
                  <c:v>1208.23</c:v>
                </c:pt>
                <c:pt idx="5">
                  <c:v>1171.31</c:v>
                </c:pt>
                <c:pt idx="6">
                  <c:v>1141.79</c:v>
                </c:pt>
                <c:pt idx="7">
                  <c:v>1076.19</c:v>
                </c:pt>
                <c:pt idx="8">
                  <c:v>1077.67</c:v>
                </c:pt>
                <c:pt idx="9">
                  <c:v>1000.67</c:v>
                </c:pt>
                <c:pt idx="10">
                  <c:v>993.78</c:v>
                </c:pt>
                <c:pt idx="11">
                  <c:v>994.11</c:v>
                </c:pt>
                <c:pt idx="12">
                  <c:v>875.79</c:v>
                </c:pt>
                <c:pt idx="13">
                  <c:v>848.16</c:v>
                </c:pt>
                <c:pt idx="14">
                  <c:v>972.29</c:v>
                </c:pt>
                <c:pt idx="15">
                  <c:v>956.38</c:v>
                </c:pt>
                <c:pt idx="16">
                  <c:v>1031.5</c:v>
                </c:pt>
                <c:pt idx="17">
                  <c:v>964.01</c:v>
                </c:pt>
                <c:pt idx="18">
                  <c:v>990.28</c:v>
                </c:pt>
                <c:pt idx="19">
                  <c:v>977.05</c:v>
                </c:pt>
                <c:pt idx="20">
                  <c:v>958.53</c:v>
                </c:pt>
                <c:pt idx="21">
                  <c:v>989.48</c:v>
                </c:pt>
                <c:pt idx="22">
                  <c:v>1046.9100000000001</c:v>
                </c:pt>
                <c:pt idx="23">
                  <c:v>980.33</c:v>
                </c:pt>
                <c:pt idx="24">
                  <c:v>952.78</c:v>
                </c:pt>
                <c:pt idx="25">
                  <c:v>915.2</c:v>
                </c:pt>
                <c:pt idx="26">
                  <c:v>987.1</c:v>
                </c:pt>
                <c:pt idx="27">
                  <c:v>1023.74</c:v>
                </c:pt>
                <c:pt idx="28">
                  <c:v>975.8</c:v>
                </c:pt>
                <c:pt idx="29">
                  <c:v>1020.94</c:v>
                </c:pt>
                <c:pt idx="30">
                  <c:v>1043.2</c:v>
                </c:pt>
                <c:pt idx="31">
                  <c:v>1045.95</c:v>
                </c:pt>
                <c:pt idx="32">
                  <c:v>1048.96</c:v>
                </c:pt>
                <c:pt idx="33">
                  <c:v>1086.25</c:v>
                </c:pt>
                <c:pt idx="34">
                  <c:v>1084.77</c:v>
                </c:pt>
                <c:pt idx="35">
                  <c:v>1099.92</c:v>
                </c:pt>
                <c:pt idx="36">
                  <c:v>1170.8499999999999</c:v>
                </c:pt>
                <c:pt idx="37">
                  <c:v>1119.52</c:v>
                </c:pt>
                <c:pt idx="38">
                  <c:v>1078.57</c:v>
                </c:pt>
                <c:pt idx="39">
                  <c:v>1075.48</c:v>
                </c:pt>
                <c:pt idx="40">
                  <c:v>1093.3699999999999</c:v>
                </c:pt>
                <c:pt idx="41">
                  <c:v>1097.25</c:v>
                </c:pt>
                <c:pt idx="42">
                  <c:v>1101.4000000000001</c:v>
                </c:pt>
                <c:pt idx="43">
                  <c:v>1112.8399999999999</c:v>
                </c:pt>
                <c:pt idx="44">
                  <c:v>1157.3399999999999</c:v>
                </c:pt>
                <c:pt idx="45">
                  <c:v>1222.78</c:v>
                </c:pt>
                <c:pt idx="46">
                  <c:v>1243.23</c:v>
                </c:pt>
                <c:pt idx="47">
                  <c:v>1258.44</c:v>
                </c:pt>
                <c:pt idx="48">
                  <c:v>1346.05</c:v>
                </c:pt>
                <c:pt idx="49">
                  <c:v>1401.55</c:v>
                </c:pt>
                <c:pt idx="50">
                  <c:v>1366.92</c:v>
                </c:pt>
                <c:pt idx="51">
                  <c:v>1404.37</c:v>
                </c:pt>
                <c:pt idx="52">
                  <c:v>1528.09</c:v>
                </c:pt>
                <c:pt idx="53">
                  <c:v>1610.7</c:v>
                </c:pt>
                <c:pt idx="54">
                  <c:v>1397.2</c:v>
                </c:pt>
                <c:pt idx="55">
                  <c:v>1600.21</c:v>
                </c:pt>
                <c:pt idx="56">
                  <c:v>1752.15</c:v>
                </c:pt>
                <c:pt idx="57">
                  <c:v>1722.89</c:v>
                </c:pt>
                <c:pt idx="58">
                  <c:v>1665.89</c:v>
                </c:pt>
                <c:pt idx="59">
                  <c:v>1719.31</c:v>
                </c:pt>
                <c:pt idx="60">
                  <c:v>1726.32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8-924F-AAC1-A4A88B886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94783"/>
        <c:axId val="1121922880"/>
      </c:lineChart>
      <c:dateAx>
        <c:axId val="186494783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922880"/>
        <c:crosses val="autoZero"/>
        <c:auto val="1"/>
        <c:lblOffset val="100"/>
        <c:baseTimeUnit val="months"/>
        <c:majorUnit val="12"/>
        <c:majorTimeUnit val="months"/>
      </c:dateAx>
      <c:valAx>
        <c:axId val="11219228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The Dollar's Grip on Emerging Markets Peaked in Early 2025, And Hasn't Fully Let 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Emerging!$S$3</c:f>
              <c:strCache>
                <c:ptCount val="1"/>
                <c:pt idx="0">
                  <c:v>TWEXEMEGSMTH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Emerging!$R$4:$R$64</c:f>
              <c:numCache>
                <c:formatCode>m/d/yy</c:formatCode>
                <c:ptCount val="61"/>
                <c:pt idx="0">
                  <c:v>44409</c:v>
                </c:pt>
                <c:pt idx="1">
                  <c:v>44440</c:v>
                </c:pt>
                <c:pt idx="2">
                  <c:v>44470</c:v>
                </c:pt>
                <c:pt idx="3">
                  <c:v>44501</c:v>
                </c:pt>
                <c:pt idx="4">
                  <c:v>44531</c:v>
                </c:pt>
                <c:pt idx="5">
                  <c:v>44562</c:v>
                </c:pt>
                <c:pt idx="6">
                  <c:v>44593</c:v>
                </c:pt>
                <c:pt idx="7">
                  <c:v>44621</c:v>
                </c:pt>
                <c:pt idx="8">
                  <c:v>44652</c:v>
                </c:pt>
                <c:pt idx="9">
                  <c:v>44682</c:v>
                </c:pt>
                <c:pt idx="10">
                  <c:v>44713</c:v>
                </c:pt>
                <c:pt idx="11">
                  <c:v>44743</c:v>
                </c:pt>
                <c:pt idx="12">
                  <c:v>44774</c:v>
                </c:pt>
                <c:pt idx="13">
                  <c:v>44805</c:v>
                </c:pt>
                <c:pt idx="14">
                  <c:v>44835</c:v>
                </c:pt>
                <c:pt idx="15">
                  <c:v>44866</c:v>
                </c:pt>
                <c:pt idx="16">
                  <c:v>44896</c:v>
                </c:pt>
                <c:pt idx="17">
                  <c:v>44927</c:v>
                </c:pt>
                <c:pt idx="18">
                  <c:v>44958</c:v>
                </c:pt>
                <c:pt idx="19">
                  <c:v>44986</c:v>
                </c:pt>
                <c:pt idx="20">
                  <c:v>45017</c:v>
                </c:pt>
                <c:pt idx="21">
                  <c:v>45047</c:v>
                </c:pt>
                <c:pt idx="22">
                  <c:v>45078</c:v>
                </c:pt>
                <c:pt idx="23">
                  <c:v>45108</c:v>
                </c:pt>
                <c:pt idx="24">
                  <c:v>45139</c:v>
                </c:pt>
                <c:pt idx="25">
                  <c:v>45170</c:v>
                </c:pt>
                <c:pt idx="26">
                  <c:v>45200</c:v>
                </c:pt>
                <c:pt idx="27">
                  <c:v>45231</c:v>
                </c:pt>
                <c:pt idx="28">
                  <c:v>45261</c:v>
                </c:pt>
                <c:pt idx="29">
                  <c:v>45292</c:v>
                </c:pt>
                <c:pt idx="30">
                  <c:v>45323</c:v>
                </c:pt>
                <c:pt idx="31">
                  <c:v>45352</c:v>
                </c:pt>
                <c:pt idx="32">
                  <c:v>45383</c:v>
                </c:pt>
                <c:pt idx="33">
                  <c:v>45413</c:v>
                </c:pt>
                <c:pt idx="34">
                  <c:v>45444</c:v>
                </c:pt>
                <c:pt idx="35">
                  <c:v>45474</c:v>
                </c:pt>
                <c:pt idx="36">
                  <c:v>45505</c:v>
                </c:pt>
                <c:pt idx="37">
                  <c:v>45536</c:v>
                </c:pt>
                <c:pt idx="38">
                  <c:v>45566</c:v>
                </c:pt>
                <c:pt idx="39">
                  <c:v>45597</c:v>
                </c:pt>
                <c:pt idx="40">
                  <c:v>45627</c:v>
                </c:pt>
                <c:pt idx="41">
                  <c:v>45658</c:v>
                </c:pt>
                <c:pt idx="42">
                  <c:v>45689</c:v>
                </c:pt>
                <c:pt idx="43">
                  <c:v>45717</c:v>
                </c:pt>
                <c:pt idx="44">
                  <c:v>45748</c:v>
                </c:pt>
                <c:pt idx="45">
                  <c:v>45778</c:v>
                </c:pt>
                <c:pt idx="46">
                  <c:v>45809</c:v>
                </c:pt>
                <c:pt idx="47">
                  <c:v>45839</c:v>
                </c:pt>
                <c:pt idx="48">
                  <c:v>45870</c:v>
                </c:pt>
                <c:pt idx="49">
                  <c:v>45901</c:v>
                </c:pt>
                <c:pt idx="50">
                  <c:v>45931</c:v>
                </c:pt>
                <c:pt idx="51">
                  <c:v>45962</c:v>
                </c:pt>
                <c:pt idx="52">
                  <c:v>45992</c:v>
                </c:pt>
                <c:pt idx="53">
                  <c:v>46023</c:v>
                </c:pt>
                <c:pt idx="54">
                  <c:v>46054</c:v>
                </c:pt>
                <c:pt idx="55">
                  <c:v>46082</c:v>
                </c:pt>
                <c:pt idx="56">
                  <c:v>46113</c:v>
                </c:pt>
                <c:pt idx="57">
                  <c:v>46143</c:v>
                </c:pt>
                <c:pt idx="58">
                  <c:v>46174</c:v>
                </c:pt>
                <c:pt idx="59">
                  <c:v>46204</c:v>
                </c:pt>
                <c:pt idx="60">
                  <c:v>46235</c:v>
                </c:pt>
              </c:numCache>
            </c:numRef>
          </c:cat>
          <c:val>
            <c:numRef>
              <c:f>Emerging!$S$4:$S$64</c:f>
              <c:numCache>
                <c:formatCode>General</c:formatCode>
                <c:ptCount val="61"/>
                <c:pt idx="0">
                  <c:v>123.7116</c:v>
                </c:pt>
                <c:pt idx="1">
                  <c:v>123.464</c:v>
                </c:pt>
                <c:pt idx="2">
                  <c:v>124.3734</c:v>
                </c:pt>
                <c:pt idx="3">
                  <c:v>124.8764</c:v>
                </c:pt>
                <c:pt idx="4">
                  <c:v>125.298</c:v>
                </c:pt>
                <c:pt idx="5">
                  <c:v>124.33159999999999</c:v>
                </c:pt>
                <c:pt idx="6">
                  <c:v>124.04179999999999</c:v>
                </c:pt>
                <c:pt idx="7">
                  <c:v>124.76179999999999</c:v>
                </c:pt>
                <c:pt idx="8">
                  <c:v>124.54430000000001</c:v>
                </c:pt>
                <c:pt idx="9">
                  <c:v>126.89919999999999</c:v>
                </c:pt>
                <c:pt idx="10">
                  <c:v>127.1571</c:v>
                </c:pt>
                <c:pt idx="11">
                  <c:v>129.77250000000001</c:v>
                </c:pt>
                <c:pt idx="12">
                  <c:v>129.023</c:v>
                </c:pt>
                <c:pt idx="13">
                  <c:v>131.64510000000001</c:v>
                </c:pt>
                <c:pt idx="14">
                  <c:v>133.66200000000001</c:v>
                </c:pt>
                <c:pt idx="15">
                  <c:v>131.8784</c:v>
                </c:pt>
                <c:pt idx="16">
                  <c:v>129.74340000000001</c:v>
                </c:pt>
                <c:pt idx="17">
                  <c:v>126.64449999999999</c:v>
                </c:pt>
                <c:pt idx="18">
                  <c:v>126.758</c:v>
                </c:pt>
                <c:pt idx="19">
                  <c:v>127.01479999999999</c:v>
                </c:pt>
                <c:pt idx="20">
                  <c:v>126.1816</c:v>
                </c:pt>
                <c:pt idx="21">
                  <c:v>126.0915</c:v>
                </c:pt>
                <c:pt idx="22">
                  <c:v>125.5637</c:v>
                </c:pt>
                <c:pt idx="23">
                  <c:v>124.8058</c:v>
                </c:pt>
                <c:pt idx="24">
                  <c:v>126.3969</c:v>
                </c:pt>
                <c:pt idx="25">
                  <c:v>127.98090000000001</c:v>
                </c:pt>
                <c:pt idx="26">
                  <c:v>130.4229</c:v>
                </c:pt>
                <c:pt idx="27">
                  <c:v>127.44889999999999</c:v>
                </c:pt>
                <c:pt idx="28">
                  <c:v>126.84480000000001</c:v>
                </c:pt>
                <c:pt idx="29">
                  <c:v>127.46720000000001</c:v>
                </c:pt>
                <c:pt idx="30">
                  <c:v>127.92100000000001</c:v>
                </c:pt>
                <c:pt idx="31">
                  <c:v>127.3586</c:v>
                </c:pt>
                <c:pt idx="32">
                  <c:v>128.5728</c:v>
                </c:pt>
                <c:pt idx="33">
                  <c:v>128.46729999999999</c:v>
                </c:pt>
                <c:pt idx="34">
                  <c:v>132.10079999999999</c:v>
                </c:pt>
                <c:pt idx="35">
                  <c:v>132.02010000000001</c:v>
                </c:pt>
                <c:pt idx="36">
                  <c:v>132.80799999999999</c:v>
                </c:pt>
                <c:pt idx="37">
                  <c:v>132.72049999999999</c:v>
                </c:pt>
                <c:pt idx="38">
                  <c:v>133.77090000000001</c:v>
                </c:pt>
                <c:pt idx="39">
                  <c:v>136.5813</c:v>
                </c:pt>
                <c:pt idx="40">
                  <c:v>137.4717</c:v>
                </c:pt>
                <c:pt idx="41">
                  <c:v>138.34379999999999</c:v>
                </c:pt>
                <c:pt idx="42">
                  <c:v>137.6507</c:v>
                </c:pt>
                <c:pt idx="43">
                  <c:v>137.10560000000001</c:v>
                </c:pt>
                <c:pt idx="44">
                  <c:v>136.86080000000001</c:v>
                </c:pt>
                <c:pt idx="45">
                  <c:v>133.77539999999999</c:v>
                </c:pt>
                <c:pt idx="46">
                  <c:v>132.2201</c:v>
                </c:pt>
                <c:pt idx="47">
                  <c:v>131.5744</c:v>
                </c:pt>
                <c:pt idx="48">
                  <c:v>132.0667</c:v>
                </c:pt>
                <c:pt idx="49">
                  <c:v>131.42500000000001</c:v>
                </c:pt>
                <c:pt idx="50">
                  <c:v>131.66679999999999</c:v>
                </c:pt>
                <c:pt idx="51">
                  <c:v>131.8663</c:v>
                </c:pt>
                <c:pt idx="52">
                  <c:v>130.93170000000001</c:v>
                </c:pt>
                <c:pt idx="53">
                  <c:v>129.36189999999999</c:v>
                </c:pt>
                <c:pt idx="54">
                  <c:v>127.6815</c:v>
                </c:pt>
                <c:pt idx="55">
                  <c:v>129.83179999999999</c:v>
                </c:pt>
                <c:pt idx="56">
                  <c:v>128.63560000000001</c:v>
                </c:pt>
                <c:pt idx="57">
                  <c:v>128.31039999999999</c:v>
                </c:pt>
                <c:pt idx="58">
                  <c:v>128.93530000000001</c:v>
                </c:pt>
                <c:pt idx="59">
                  <c:v>129.1848</c:v>
                </c:pt>
                <c:pt idx="60">
                  <c:v>127.31959999999999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8-F747-BB45-22D0510F7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9735040"/>
        <c:axId val="1122035776"/>
      </c:lineChart>
      <c:dateAx>
        <c:axId val="2099735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035776"/>
        <c:crosses val="autoZero"/>
        <c:auto val="1"/>
        <c:lblOffset val="100"/>
        <c:baseTimeUnit val="months"/>
        <c:majorUnit val="12"/>
        <c:majorTimeUnit val="months"/>
      </c:dateAx>
      <c:valAx>
        <c:axId val="1122035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3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spc="0" baseline="0" dirty="0">
                <a:solidFill>
                  <a:schemeClr val="tx1"/>
                </a:solidFill>
              </a:rPr>
              <a:t>CPI Eases to 3.5% in July as Q2 GDP Beats Consensus at 0.4% Q/Q</a:t>
            </a:r>
            <a:endParaRPr lang="en-GB" sz="14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Australia!$B$4</c:f>
              <c:strCache>
                <c:ptCount val="1"/>
                <c:pt idx="0">
                  <c:v>GDP Y/Y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Australia!$A$5:$A$25</c:f>
              <c:numCache>
                <c:formatCode>m/d/yy</c:formatCode>
                <c:ptCount val="21"/>
                <c:pt idx="0">
                  <c:v>46113</c:v>
                </c:pt>
                <c:pt idx="1">
                  <c:v>46023</c:v>
                </c:pt>
                <c:pt idx="2">
                  <c:v>45931</c:v>
                </c:pt>
                <c:pt idx="3">
                  <c:v>45839</c:v>
                </c:pt>
                <c:pt idx="4">
                  <c:v>45748</c:v>
                </c:pt>
                <c:pt idx="5">
                  <c:v>45658</c:v>
                </c:pt>
                <c:pt idx="6">
                  <c:v>45566</c:v>
                </c:pt>
                <c:pt idx="7">
                  <c:v>45474</c:v>
                </c:pt>
                <c:pt idx="8">
                  <c:v>45383</c:v>
                </c:pt>
                <c:pt idx="9">
                  <c:v>45292</c:v>
                </c:pt>
                <c:pt idx="10">
                  <c:v>45200</c:v>
                </c:pt>
                <c:pt idx="11">
                  <c:v>45108</c:v>
                </c:pt>
                <c:pt idx="12">
                  <c:v>45017</c:v>
                </c:pt>
                <c:pt idx="13">
                  <c:v>44927</c:v>
                </c:pt>
                <c:pt idx="14">
                  <c:v>44835</c:v>
                </c:pt>
                <c:pt idx="15">
                  <c:v>44743</c:v>
                </c:pt>
                <c:pt idx="16">
                  <c:v>44652</c:v>
                </c:pt>
                <c:pt idx="17">
                  <c:v>44562</c:v>
                </c:pt>
                <c:pt idx="18">
                  <c:v>44470</c:v>
                </c:pt>
                <c:pt idx="19">
                  <c:v>44378</c:v>
                </c:pt>
                <c:pt idx="20">
                  <c:v>44287</c:v>
                </c:pt>
              </c:numCache>
            </c:numRef>
          </c:cat>
          <c:val>
            <c:numRef>
              <c:f>Australia!$B$5:$B$25</c:f>
              <c:numCache>
                <c:formatCode>General</c:formatCode>
                <c:ptCount val="21"/>
                <c:pt idx="0">
                  <c:v>2.1</c:v>
                </c:pt>
                <c:pt idx="1">
                  <c:v>2.5</c:v>
                </c:pt>
                <c:pt idx="2">
                  <c:v>2.6</c:v>
                </c:pt>
                <c:pt idx="3">
                  <c:v>2.1</c:v>
                </c:pt>
                <c:pt idx="4">
                  <c:v>1.9</c:v>
                </c:pt>
                <c:pt idx="5">
                  <c:v>1.3</c:v>
                </c:pt>
                <c:pt idx="6">
                  <c:v>1.2</c:v>
                </c:pt>
                <c:pt idx="7">
                  <c:v>0.8</c:v>
                </c:pt>
                <c:pt idx="8">
                  <c:v>0.9</c:v>
                </c:pt>
                <c:pt idx="9">
                  <c:v>1.1000000000000001</c:v>
                </c:pt>
                <c:pt idx="10">
                  <c:v>1.3</c:v>
                </c:pt>
                <c:pt idx="11">
                  <c:v>2.2000000000000002</c:v>
                </c:pt>
                <c:pt idx="12">
                  <c:v>2.2000000000000002</c:v>
                </c:pt>
                <c:pt idx="13">
                  <c:v>2.8</c:v>
                </c:pt>
                <c:pt idx="14">
                  <c:v>3.3</c:v>
                </c:pt>
                <c:pt idx="15">
                  <c:v>6.1</c:v>
                </c:pt>
                <c:pt idx="16">
                  <c:v>3.8</c:v>
                </c:pt>
                <c:pt idx="17">
                  <c:v>3.6</c:v>
                </c:pt>
                <c:pt idx="18">
                  <c:v>4.9000000000000004</c:v>
                </c:pt>
                <c:pt idx="19">
                  <c:v>4.7</c:v>
                </c:pt>
                <c:pt idx="20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A-C84F-B575-FB9E889DA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4113216"/>
        <c:axId val="1729832128"/>
      </c:barChart>
      <c:lineChart>
        <c:grouping val="standard"/>
        <c:varyColors val="0"/>
        <c:ser>
          <c:idx val="1"/>
          <c:order val="1"/>
          <c:tx>
            <c:strRef>
              <c:f>Australia!$C$4</c:f>
              <c:strCache>
                <c:ptCount val="1"/>
                <c:pt idx="0">
                  <c:v>CPI Y/Y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Australia!$A$5:$A$25</c:f>
              <c:numCache>
                <c:formatCode>m/d/yy</c:formatCode>
                <c:ptCount val="21"/>
                <c:pt idx="0">
                  <c:v>46113</c:v>
                </c:pt>
                <c:pt idx="1">
                  <c:v>46023</c:v>
                </c:pt>
                <c:pt idx="2">
                  <c:v>45931</c:v>
                </c:pt>
                <c:pt idx="3">
                  <c:v>45839</c:v>
                </c:pt>
                <c:pt idx="4">
                  <c:v>45748</c:v>
                </c:pt>
                <c:pt idx="5">
                  <c:v>45658</c:v>
                </c:pt>
                <c:pt idx="6">
                  <c:v>45566</c:v>
                </c:pt>
                <c:pt idx="7">
                  <c:v>45474</c:v>
                </c:pt>
                <c:pt idx="8">
                  <c:v>45383</c:v>
                </c:pt>
                <c:pt idx="9">
                  <c:v>45292</c:v>
                </c:pt>
                <c:pt idx="10">
                  <c:v>45200</c:v>
                </c:pt>
                <c:pt idx="11">
                  <c:v>45108</c:v>
                </c:pt>
                <c:pt idx="12">
                  <c:v>45017</c:v>
                </c:pt>
                <c:pt idx="13">
                  <c:v>44927</c:v>
                </c:pt>
                <c:pt idx="14">
                  <c:v>44835</c:v>
                </c:pt>
                <c:pt idx="15">
                  <c:v>44743</c:v>
                </c:pt>
                <c:pt idx="16">
                  <c:v>44652</c:v>
                </c:pt>
                <c:pt idx="17">
                  <c:v>44562</c:v>
                </c:pt>
                <c:pt idx="18">
                  <c:v>44470</c:v>
                </c:pt>
                <c:pt idx="19">
                  <c:v>44378</c:v>
                </c:pt>
                <c:pt idx="20">
                  <c:v>44287</c:v>
                </c:pt>
              </c:numCache>
            </c:numRef>
          </c:cat>
          <c:val>
            <c:numRef>
              <c:f>Australia!$C$5:$C$25</c:f>
              <c:numCache>
                <c:formatCode>General</c:formatCode>
                <c:ptCount val="21"/>
                <c:pt idx="0">
                  <c:v>4</c:v>
                </c:pt>
                <c:pt idx="1">
                  <c:v>4.0999999999999996</c:v>
                </c:pt>
                <c:pt idx="2">
                  <c:v>3.6</c:v>
                </c:pt>
                <c:pt idx="3">
                  <c:v>3.2</c:v>
                </c:pt>
                <c:pt idx="4">
                  <c:v>2.1</c:v>
                </c:pt>
                <c:pt idx="5">
                  <c:v>2.4</c:v>
                </c:pt>
                <c:pt idx="6">
                  <c:v>2.4</c:v>
                </c:pt>
                <c:pt idx="7">
                  <c:v>2.9</c:v>
                </c:pt>
                <c:pt idx="8">
                  <c:v>3.8</c:v>
                </c:pt>
                <c:pt idx="9">
                  <c:v>3.6</c:v>
                </c:pt>
                <c:pt idx="10">
                  <c:v>4.0999999999999996</c:v>
                </c:pt>
                <c:pt idx="11">
                  <c:v>5.3</c:v>
                </c:pt>
                <c:pt idx="12">
                  <c:v>6</c:v>
                </c:pt>
                <c:pt idx="13">
                  <c:v>7</c:v>
                </c:pt>
                <c:pt idx="14">
                  <c:v>7.9</c:v>
                </c:pt>
                <c:pt idx="15">
                  <c:v>7.3</c:v>
                </c:pt>
                <c:pt idx="16">
                  <c:v>6.2</c:v>
                </c:pt>
                <c:pt idx="17">
                  <c:v>5.0999999999999996</c:v>
                </c:pt>
                <c:pt idx="18">
                  <c:v>3.5</c:v>
                </c:pt>
                <c:pt idx="19">
                  <c:v>3.1</c:v>
                </c:pt>
                <c:pt idx="20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A-C84F-B575-FB9E889DA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4113216"/>
        <c:axId val="1729832128"/>
      </c:lineChart>
      <c:dateAx>
        <c:axId val="169411321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2128"/>
        <c:crosses val="autoZero"/>
        <c:auto val="1"/>
        <c:lblOffset val="100"/>
        <c:baseTimeUnit val="months"/>
        <c:majorUnit val="12"/>
        <c:majorTimeUnit val="months"/>
      </c:dateAx>
      <c:valAx>
        <c:axId val="1729832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1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0" u="none" strike="noStrike" kern="1200" spc="0" baseline="0" dirty="0">
                <a:solidFill>
                  <a:schemeClr val="tx1"/>
                </a:solidFill>
              </a:rPr>
              <a:t>ASX 200 Dips to a Four-Week Low of 8,978 Before Closing at 9,020, With Valuations Stretched to 18.1x</a:t>
            </a:r>
            <a:endParaRPr lang="en-GB" sz="12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Australia!$Q$4</c:f>
              <c:strCache>
                <c:ptCount val="1"/>
                <c:pt idx="0">
                  <c:v>S&amp;P ASX200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Australia!$P$5:$P$65</c:f>
              <c:numCache>
                <c:formatCode>dd/m/yyyy;@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44565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44683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44837</c:v>
                </c:pt>
                <c:pt idx="14">
                  <c:v>44866</c:v>
                </c:pt>
                <c:pt idx="15">
                  <c:v>44896</c:v>
                </c:pt>
                <c:pt idx="16">
                  <c:v>44929</c:v>
                </c:pt>
                <c:pt idx="17">
                  <c:v>44958</c:v>
                </c:pt>
                <c:pt idx="18">
                  <c:v>44986</c:v>
                </c:pt>
                <c:pt idx="19">
                  <c:v>45019</c:v>
                </c:pt>
                <c:pt idx="20">
                  <c:v>45047</c:v>
                </c:pt>
                <c:pt idx="21">
                  <c:v>45078</c:v>
                </c:pt>
                <c:pt idx="22">
                  <c:v>45110</c:v>
                </c:pt>
                <c:pt idx="23">
                  <c:v>45139</c:v>
                </c:pt>
                <c:pt idx="24">
                  <c:v>45170</c:v>
                </c:pt>
                <c:pt idx="25">
                  <c:v>45201</c:v>
                </c:pt>
                <c:pt idx="26">
                  <c:v>45231</c:v>
                </c:pt>
                <c:pt idx="27">
                  <c:v>45261</c:v>
                </c:pt>
                <c:pt idx="28">
                  <c:v>45293</c:v>
                </c:pt>
                <c:pt idx="29">
                  <c:v>45323</c:v>
                </c:pt>
                <c:pt idx="30">
                  <c:v>45352</c:v>
                </c:pt>
                <c:pt idx="31">
                  <c:v>45384</c:v>
                </c:pt>
                <c:pt idx="32">
                  <c:v>45413</c:v>
                </c:pt>
                <c:pt idx="33">
                  <c:v>45446</c:v>
                </c:pt>
                <c:pt idx="34">
                  <c:v>45474</c:v>
                </c:pt>
                <c:pt idx="35">
                  <c:v>45505</c:v>
                </c:pt>
                <c:pt idx="36">
                  <c:v>45537</c:v>
                </c:pt>
                <c:pt idx="37">
                  <c:v>45566</c:v>
                </c:pt>
                <c:pt idx="38">
                  <c:v>45597</c:v>
                </c:pt>
                <c:pt idx="39">
                  <c:v>45628</c:v>
                </c:pt>
                <c:pt idx="40">
                  <c:v>45659</c:v>
                </c:pt>
                <c:pt idx="41">
                  <c:v>45691</c:v>
                </c:pt>
                <c:pt idx="42">
                  <c:v>45719</c:v>
                </c:pt>
                <c:pt idx="43">
                  <c:v>45748</c:v>
                </c:pt>
                <c:pt idx="44">
                  <c:v>45778</c:v>
                </c:pt>
                <c:pt idx="45">
                  <c:v>45810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45964</c:v>
                </c:pt>
                <c:pt idx="51">
                  <c:v>45992</c:v>
                </c:pt>
                <c:pt idx="52">
                  <c:v>46024</c:v>
                </c:pt>
                <c:pt idx="53">
                  <c:v>46055</c:v>
                </c:pt>
                <c:pt idx="54">
                  <c:v>46083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46237</c:v>
                </c:pt>
                <c:pt idx="60">
                  <c:v>46266</c:v>
                </c:pt>
              </c:numCache>
            </c:numRef>
          </c:cat>
          <c:val>
            <c:numRef>
              <c:f>Australia!$Q$5:$Q$65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99.88407299309894</c:v>
                </c:pt>
                <c:pt idx="2">
                  <c:v>98.960748479310439</c:v>
                </c:pt>
                <c:pt idx="3">
                  <c:v>101.53296418537411</c:v>
                </c:pt>
                <c:pt idx="4">
                  <c:v>95.081967213114766</c:v>
                </c:pt>
                <c:pt idx="5">
                  <c:v>96.138948746624493</c:v>
                </c:pt>
                <c:pt idx="6">
                  <c:v>102.28308011238101</c:v>
                </c:pt>
                <c:pt idx="7">
                  <c:v>101.40203485993291</c:v>
                </c:pt>
                <c:pt idx="8">
                  <c:v>98.349744960584815</c:v>
                </c:pt>
                <c:pt idx="9">
                  <c:v>89.578844003164136</c:v>
                </c:pt>
                <c:pt idx="10">
                  <c:v>94.721911568151441</c:v>
                </c:pt>
                <c:pt idx="11">
                  <c:v>95.289271978396656</c:v>
                </c:pt>
                <c:pt idx="12">
                  <c:v>88.298191538692336</c:v>
                </c:pt>
                <c:pt idx="13">
                  <c:v>93.60764845476119</c:v>
                </c:pt>
                <c:pt idx="14">
                  <c:v>99.34535337279398</c:v>
                </c:pt>
                <c:pt idx="15">
                  <c:v>95.997108644063175</c:v>
                </c:pt>
                <c:pt idx="16">
                  <c:v>101.97075911731812</c:v>
                </c:pt>
                <c:pt idx="17">
                  <c:v>98.993480810670746</c:v>
                </c:pt>
                <c:pt idx="18">
                  <c:v>97.894220015820636</c:v>
                </c:pt>
                <c:pt idx="19">
                  <c:v>99.686315157797111</c:v>
                </c:pt>
                <c:pt idx="20">
                  <c:v>96.714492239709784</c:v>
                </c:pt>
                <c:pt idx="21">
                  <c:v>98.242001036523831</c:v>
                </c:pt>
                <c:pt idx="22">
                  <c:v>101.0665284634898</c:v>
                </c:pt>
                <c:pt idx="23">
                  <c:v>99.633125119336626</c:v>
                </c:pt>
                <c:pt idx="24">
                  <c:v>96.132129510924429</c:v>
                </c:pt>
                <c:pt idx="25">
                  <c:v>92.478383022830798</c:v>
                </c:pt>
                <c:pt idx="26">
                  <c:v>96.659938354109272</c:v>
                </c:pt>
                <c:pt idx="27">
                  <c:v>103.52690870407247</c:v>
                </c:pt>
                <c:pt idx="28">
                  <c:v>104.75300728294373</c:v>
                </c:pt>
                <c:pt idx="29">
                  <c:v>104.99849976814599</c:v>
                </c:pt>
                <c:pt idx="30">
                  <c:v>107.70164479965085</c:v>
                </c:pt>
                <c:pt idx="31">
                  <c:v>104.52660865770164</c:v>
                </c:pt>
                <c:pt idx="32">
                  <c:v>105.03941518234636</c:v>
                </c:pt>
                <c:pt idx="33">
                  <c:v>105.93682660047463</c:v>
                </c:pt>
                <c:pt idx="34">
                  <c:v>110.36660211123537</c:v>
                </c:pt>
                <c:pt idx="35">
                  <c:v>110.36114672267531</c:v>
                </c:pt>
                <c:pt idx="36">
                  <c:v>112.78743078475763</c:v>
                </c:pt>
                <c:pt idx="37">
                  <c:v>111.28992662502387</c:v>
                </c:pt>
                <c:pt idx="38">
                  <c:v>115.05687242573855</c:v>
                </c:pt>
                <c:pt idx="39">
                  <c:v>111.27765200076377</c:v>
                </c:pt>
                <c:pt idx="40">
                  <c:v>116.36752952729057</c:v>
                </c:pt>
                <c:pt idx="41">
                  <c:v>111.45904367038541</c:v>
                </c:pt>
                <c:pt idx="42">
                  <c:v>106.97198657974414</c:v>
                </c:pt>
                <c:pt idx="43">
                  <c:v>110.82894629169964</c:v>
                </c:pt>
                <c:pt idx="44">
                  <c:v>115.03641471863834</c:v>
                </c:pt>
                <c:pt idx="45">
                  <c:v>116.50391424129182</c:v>
                </c:pt>
                <c:pt idx="46">
                  <c:v>119.23842775701698</c:v>
                </c:pt>
                <c:pt idx="47">
                  <c:v>122.37936772046589</c:v>
                </c:pt>
                <c:pt idx="48">
                  <c:v>120.68410572543029</c:v>
                </c:pt>
                <c:pt idx="49">
                  <c:v>121.13553912877444</c:v>
                </c:pt>
                <c:pt idx="50">
                  <c:v>117.48315648782086</c:v>
                </c:pt>
                <c:pt idx="51">
                  <c:v>118.8497313221134</c:v>
                </c:pt>
                <c:pt idx="52">
                  <c:v>120.96096669485286</c:v>
                </c:pt>
                <c:pt idx="53">
                  <c:v>125.45484302119418</c:v>
                </c:pt>
                <c:pt idx="54">
                  <c:v>115.67878672158425</c:v>
                </c:pt>
                <c:pt idx="55">
                  <c:v>118.18826545920733</c:v>
                </c:pt>
                <c:pt idx="56">
                  <c:v>119.08704072447563</c:v>
                </c:pt>
                <c:pt idx="57">
                  <c:v>119.72804888028151</c:v>
                </c:pt>
                <c:pt idx="58">
                  <c:v>122.42983006464634</c:v>
                </c:pt>
                <c:pt idx="59">
                  <c:v>123.7827664275388</c:v>
                </c:pt>
                <c:pt idx="60">
                  <c:v>122.82670958239001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F-064C-B3DB-4A714005419A}"/>
            </c:ext>
          </c:extLst>
        </c:ser>
        <c:ser>
          <c:idx val="1"/>
          <c:order val="1"/>
          <c:tx>
            <c:strRef>
              <c:f>Australia!$R$4</c:f>
              <c:strCache>
                <c:ptCount val="1"/>
                <c:pt idx="0">
                  <c:v>AUD/USD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Australia!$P$5:$P$65</c:f>
              <c:numCache>
                <c:formatCode>dd/m/yyyy;@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44565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44683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44837</c:v>
                </c:pt>
                <c:pt idx="14">
                  <c:v>44866</c:v>
                </c:pt>
                <c:pt idx="15">
                  <c:v>44896</c:v>
                </c:pt>
                <c:pt idx="16">
                  <c:v>44929</c:v>
                </c:pt>
                <c:pt idx="17">
                  <c:v>44958</c:v>
                </c:pt>
                <c:pt idx="18">
                  <c:v>44986</c:v>
                </c:pt>
                <c:pt idx="19">
                  <c:v>45019</c:v>
                </c:pt>
                <c:pt idx="20">
                  <c:v>45047</c:v>
                </c:pt>
                <c:pt idx="21">
                  <c:v>45078</c:v>
                </c:pt>
                <c:pt idx="22">
                  <c:v>45110</c:v>
                </c:pt>
                <c:pt idx="23">
                  <c:v>45139</c:v>
                </c:pt>
                <c:pt idx="24">
                  <c:v>45170</c:v>
                </c:pt>
                <c:pt idx="25">
                  <c:v>45201</c:v>
                </c:pt>
                <c:pt idx="26">
                  <c:v>45231</c:v>
                </c:pt>
                <c:pt idx="27">
                  <c:v>45261</c:v>
                </c:pt>
                <c:pt idx="28">
                  <c:v>45293</c:v>
                </c:pt>
                <c:pt idx="29">
                  <c:v>45323</c:v>
                </c:pt>
                <c:pt idx="30">
                  <c:v>45352</c:v>
                </c:pt>
                <c:pt idx="31">
                  <c:v>45384</c:v>
                </c:pt>
                <c:pt idx="32">
                  <c:v>45413</c:v>
                </c:pt>
                <c:pt idx="33">
                  <c:v>45446</c:v>
                </c:pt>
                <c:pt idx="34">
                  <c:v>45474</c:v>
                </c:pt>
                <c:pt idx="35">
                  <c:v>45505</c:v>
                </c:pt>
                <c:pt idx="36">
                  <c:v>45537</c:v>
                </c:pt>
                <c:pt idx="37">
                  <c:v>45566</c:v>
                </c:pt>
                <c:pt idx="38">
                  <c:v>45597</c:v>
                </c:pt>
                <c:pt idx="39">
                  <c:v>45628</c:v>
                </c:pt>
                <c:pt idx="40">
                  <c:v>45659</c:v>
                </c:pt>
                <c:pt idx="41">
                  <c:v>45691</c:v>
                </c:pt>
                <c:pt idx="42">
                  <c:v>45719</c:v>
                </c:pt>
                <c:pt idx="43">
                  <c:v>45748</c:v>
                </c:pt>
                <c:pt idx="44">
                  <c:v>45778</c:v>
                </c:pt>
                <c:pt idx="45">
                  <c:v>45810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45964</c:v>
                </c:pt>
                <c:pt idx="51">
                  <c:v>45992</c:v>
                </c:pt>
                <c:pt idx="52">
                  <c:v>46024</c:v>
                </c:pt>
                <c:pt idx="53">
                  <c:v>46055</c:v>
                </c:pt>
                <c:pt idx="54">
                  <c:v>46083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46237</c:v>
                </c:pt>
                <c:pt idx="60">
                  <c:v>46266</c:v>
                </c:pt>
              </c:numCache>
            </c:numRef>
          </c:cat>
          <c:val>
            <c:numRef>
              <c:f>Australia!$R$5:$R$65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104.0824799335732</c:v>
                </c:pt>
                <c:pt idx="2">
                  <c:v>98.57459175200664</c:v>
                </c:pt>
                <c:pt idx="3">
                  <c:v>100.4705231109881</c:v>
                </c:pt>
                <c:pt idx="4">
                  <c:v>97.758095765291998</c:v>
                </c:pt>
                <c:pt idx="5">
                  <c:v>100.49820094104622</c:v>
                </c:pt>
                <c:pt idx="6">
                  <c:v>103.51508441738166</c:v>
                </c:pt>
                <c:pt idx="7">
                  <c:v>97.744256850262943</c:v>
                </c:pt>
                <c:pt idx="8">
                  <c:v>99.26653750345973</c:v>
                </c:pt>
                <c:pt idx="9">
                  <c:v>95.50235261555494</c:v>
                </c:pt>
                <c:pt idx="10">
                  <c:v>96.664821477996128</c:v>
                </c:pt>
                <c:pt idx="11">
                  <c:v>94.644339883753105</c:v>
                </c:pt>
                <c:pt idx="12">
                  <c:v>88.596734016053134</c:v>
                </c:pt>
                <c:pt idx="13">
                  <c:v>88.52753944090783</c:v>
                </c:pt>
                <c:pt idx="14">
                  <c:v>93.910877387212835</c:v>
                </c:pt>
                <c:pt idx="15">
                  <c:v>94.284528092997505</c:v>
                </c:pt>
                <c:pt idx="16">
                  <c:v>97.619706615001391</c:v>
                </c:pt>
                <c:pt idx="17">
                  <c:v>93.108220315527262</c:v>
                </c:pt>
                <c:pt idx="18">
                  <c:v>92.513146969277599</c:v>
                </c:pt>
                <c:pt idx="19">
                  <c:v>91.433711597010785</c:v>
                </c:pt>
                <c:pt idx="20">
                  <c:v>89.95294768890119</c:v>
                </c:pt>
                <c:pt idx="21">
                  <c:v>92.250207583725427</c:v>
                </c:pt>
                <c:pt idx="22">
                  <c:v>92.99750899529478</c:v>
                </c:pt>
                <c:pt idx="23">
                  <c:v>89.717686133407142</c:v>
                </c:pt>
                <c:pt idx="24">
                  <c:v>89.039579296983106</c:v>
                </c:pt>
                <c:pt idx="25">
                  <c:v>87.683365624135064</c:v>
                </c:pt>
                <c:pt idx="26">
                  <c:v>91.40603376695266</c:v>
                </c:pt>
                <c:pt idx="27">
                  <c:v>94.24301134791034</c:v>
                </c:pt>
                <c:pt idx="28">
                  <c:v>90.852477165790191</c:v>
                </c:pt>
                <c:pt idx="29">
                  <c:v>89.883753113755873</c:v>
                </c:pt>
                <c:pt idx="30">
                  <c:v>90.243564904511487</c:v>
                </c:pt>
                <c:pt idx="31">
                  <c:v>89.565458068087452</c:v>
                </c:pt>
                <c:pt idx="32">
                  <c:v>92.056462773318572</c:v>
                </c:pt>
                <c:pt idx="33">
                  <c:v>92.264046498754496</c:v>
                </c:pt>
                <c:pt idx="34">
                  <c:v>90.50650429006366</c:v>
                </c:pt>
                <c:pt idx="35">
                  <c:v>93.606421256573483</c:v>
                </c:pt>
                <c:pt idx="36">
                  <c:v>95.668419595903686</c:v>
                </c:pt>
                <c:pt idx="37">
                  <c:v>91.073899806255184</c:v>
                </c:pt>
                <c:pt idx="38">
                  <c:v>90.091336839191811</c:v>
                </c:pt>
                <c:pt idx="39">
                  <c:v>85.621367284804876</c:v>
                </c:pt>
                <c:pt idx="40">
                  <c:v>85.953501245502352</c:v>
                </c:pt>
                <c:pt idx="41">
                  <c:v>85.898145585386104</c:v>
                </c:pt>
                <c:pt idx="42">
                  <c:v>86.437863271519518</c:v>
                </c:pt>
                <c:pt idx="43">
                  <c:v>88.596734016053134</c:v>
                </c:pt>
                <c:pt idx="44">
                  <c:v>88.998062551895927</c:v>
                </c:pt>
                <c:pt idx="45">
                  <c:v>91.060060891226129</c:v>
                </c:pt>
                <c:pt idx="46">
                  <c:v>88.92886797675061</c:v>
                </c:pt>
                <c:pt idx="47">
                  <c:v>90.492665375034591</c:v>
                </c:pt>
                <c:pt idx="48">
                  <c:v>91.489067257127047</c:v>
                </c:pt>
                <c:pt idx="49">
                  <c:v>90.548021035150839</c:v>
                </c:pt>
                <c:pt idx="50">
                  <c:v>90.603376695267073</c:v>
                </c:pt>
                <c:pt idx="51">
                  <c:v>92.333241073899814</c:v>
                </c:pt>
                <c:pt idx="52">
                  <c:v>96.305009687240513</c:v>
                </c:pt>
                <c:pt idx="53">
                  <c:v>98.436202601716033</c:v>
                </c:pt>
                <c:pt idx="54">
                  <c:v>95.488513700525871</c:v>
                </c:pt>
                <c:pt idx="55">
                  <c:v>99.626349294215331</c:v>
                </c:pt>
                <c:pt idx="56">
                  <c:v>99.404926653750351</c:v>
                </c:pt>
                <c:pt idx="57">
                  <c:v>95.751453086078044</c:v>
                </c:pt>
                <c:pt idx="58">
                  <c:v>97.163022419042335</c:v>
                </c:pt>
                <c:pt idx="59">
                  <c:v>99.169665098256303</c:v>
                </c:pt>
                <c:pt idx="60">
                  <c:v>99.737060614447827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F-064C-B3DB-4A7140054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898304"/>
        <c:axId val="1729837056"/>
      </c:lineChart>
      <c:dateAx>
        <c:axId val="17318983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837056"/>
        <c:crosses val="autoZero"/>
        <c:auto val="1"/>
        <c:lblOffset val="100"/>
        <c:baseTimeUnit val="months"/>
        <c:majorUnit val="12"/>
        <c:majorTimeUnit val="months"/>
      </c:dateAx>
      <c:valAx>
        <c:axId val="17298370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89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spc="-1" baseline="0" dirty="0">
                <a:solidFill>
                  <a:srgbClr val="000000"/>
                </a:solidFill>
                <a:latin typeface="Calibri"/>
              </a:rPr>
              <a:t>The 10-Year ACGB Hits a 15-Year High of 5.17% While the Cash Rate Holds at 4.35%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Australia!$AF$4</c:f>
              <c:strCache>
                <c:ptCount val="1"/>
                <c:pt idx="0">
                  <c:v>RBA Cash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Australia!$AE$5:$AE$125</c:f>
              <c:numCache>
                <c:formatCode>mmm\-yy</c:formatCode>
                <c:ptCount val="121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  <c:pt idx="107">
                  <c:v>45839</c:v>
                </c:pt>
                <c:pt idx="108">
                  <c:v>45870</c:v>
                </c:pt>
                <c:pt idx="109">
                  <c:v>45901</c:v>
                </c:pt>
                <c:pt idx="110">
                  <c:v>45931</c:v>
                </c:pt>
                <c:pt idx="111">
                  <c:v>45962</c:v>
                </c:pt>
                <c:pt idx="112">
                  <c:v>45992</c:v>
                </c:pt>
                <c:pt idx="113">
                  <c:v>46023</c:v>
                </c:pt>
                <c:pt idx="114">
                  <c:v>46054</c:v>
                </c:pt>
                <c:pt idx="115">
                  <c:v>46082</c:v>
                </c:pt>
                <c:pt idx="116">
                  <c:v>46113</c:v>
                </c:pt>
                <c:pt idx="117">
                  <c:v>46143</c:v>
                </c:pt>
                <c:pt idx="118">
                  <c:v>46174</c:v>
                </c:pt>
                <c:pt idx="119">
                  <c:v>46204</c:v>
                </c:pt>
                <c:pt idx="120">
                  <c:v>46235</c:v>
                </c:pt>
              </c:numCache>
            </c:numRef>
          </c:cat>
          <c:val>
            <c:numRef>
              <c:f>Australia!$AF$5:$AF$125</c:f>
              <c:numCache>
                <c:formatCode>0.00</c:formatCode>
                <c:ptCount val="121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1.5</c:v>
                </c:pt>
                <c:pt idx="7">
                  <c:v>1.5</c:v>
                </c:pt>
                <c:pt idx="8">
                  <c:v>1.5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1.5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1.5</c:v>
                </c:pt>
                <c:pt idx="22">
                  <c:v>1.5</c:v>
                </c:pt>
                <c:pt idx="23">
                  <c:v>1.5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1.5</c:v>
                </c:pt>
                <c:pt idx="29">
                  <c:v>1.5</c:v>
                </c:pt>
                <c:pt idx="30">
                  <c:v>1.5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1.25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0.35</c:v>
                </c:pt>
                <c:pt idx="70">
                  <c:v>0.85</c:v>
                </c:pt>
                <c:pt idx="71">
                  <c:v>1.35</c:v>
                </c:pt>
                <c:pt idx="72">
                  <c:v>1.85</c:v>
                </c:pt>
                <c:pt idx="73">
                  <c:v>2.35</c:v>
                </c:pt>
                <c:pt idx="74">
                  <c:v>2.6</c:v>
                </c:pt>
                <c:pt idx="75">
                  <c:v>2.85</c:v>
                </c:pt>
                <c:pt idx="76">
                  <c:v>3.1</c:v>
                </c:pt>
                <c:pt idx="77">
                  <c:v>3.1</c:v>
                </c:pt>
                <c:pt idx="78">
                  <c:v>3.35</c:v>
                </c:pt>
                <c:pt idx="79">
                  <c:v>3.6</c:v>
                </c:pt>
                <c:pt idx="80">
                  <c:v>3.6</c:v>
                </c:pt>
                <c:pt idx="81">
                  <c:v>3.85</c:v>
                </c:pt>
                <c:pt idx="82">
                  <c:v>4.0999999999999996</c:v>
                </c:pt>
                <c:pt idx="83">
                  <c:v>4.0999999999999996</c:v>
                </c:pt>
                <c:pt idx="84">
                  <c:v>4.0999999999999996</c:v>
                </c:pt>
                <c:pt idx="85">
                  <c:v>4.0999999999999996</c:v>
                </c:pt>
                <c:pt idx="86">
                  <c:v>4.0999999999999996</c:v>
                </c:pt>
                <c:pt idx="87">
                  <c:v>4.3499999999999996</c:v>
                </c:pt>
                <c:pt idx="88">
                  <c:v>4.3499999999999996</c:v>
                </c:pt>
                <c:pt idx="89">
                  <c:v>4.3499999999999996</c:v>
                </c:pt>
                <c:pt idx="90">
                  <c:v>4.3499999999999996</c:v>
                </c:pt>
                <c:pt idx="91">
                  <c:v>4.3499999999999996</c:v>
                </c:pt>
                <c:pt idx="92">
                  <c:v>4.3499999999999996</c:v>
                </c:pt>
                <c:pt idx="93">
                  <c:v>4.3499999999999996</c:v>
                </c:pt>
                <c:pt idx="94">
                  <c:v>4.3499999999999996</c:v>
                </c:pt>
                <c:pt idx="95">
                  <c:v>4.3499999999999996</c:v>
                </c:pt>
                <c:pt idx="96">
                  <c:v>4.3499999999999996</c:v>
                </c:pt>
                <c:pt idx="97">
                  <c:v>4.3499999999999996</c:v>
                </c:pt>
                <c:pt idx="98">
                  <c:v>4.3499999999999996</c:v>
                </c:pt>
                <c:pt idx="99">
                  <c:v>4.3499999999999996</c:v>
                </c:pt>
                <c:pt idx="100">
                  <c:v>4.3499999999999996</c:v>
                </c:pt>
                <c:pt idx="101">
                  <c:v>4.3499999999999996</c:v>
                </c:pt>
                <c:pt idx="102">
                  <c:v>4.0999999999999996</c:v>
                </c:pt>
                <c:pt idx="103">
                  <c:v>4.0999999999999996</c:v>
                </c:pt>
                <c:pt idx="104">
                  <c:v>4.0999999999999996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3.6</c:v>
                </c:pt>
                <c:pt idx="109">
                  <c:v>3.6</c:v>
                </c:pt>
                <c:pt idx="110">
                  <c:v>3.6</c:v>
                </c:pt>
                <c:pt idx="111">
                  <c:v>3.6</c:v>
                </c:pt>
                <c:pt idx="112">
                  <c:v>3.6</c:v>
                </c:pt>
                <c:pt idx="113">
                  <c:v>3.6</c:v>
                </c:pt>
                <c:pt idx="114">
                  <c:v>3.85</c:v>
                </c:pt>
                <c:pt idx="115">
                  <c:v>4.0999999999999996</c:v>
                </c:pt>
                <c:pt idx="116">
                  <c:v>4.0999999999999996</c:v>
                </c:pt>
                <c:pt idx="117">
                  <c:v>4.3499999999999996</c:v>
                </c:pt>
                <c:pt idx="118">
                  <c:v>4.3499999999999996</c:v>
                </c:pt>
                <c:pt idx="119">
                  <c:v>4.3499999999999996</c:v>
                </c:pt>
                <c:pt idx="120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B-9641-B90D-DEE150878C4C}"/>
            </c:ext>
          </c:extLst>
        </c:ser>
        <c:ser>
          <c:idx val="1"/>
          <c:order val="1"/>
          <c:tx>
            <c:strRef>
              <c:f>Australia!$AG$4</c:f>
              <c:strCache>
                <c:ptCount val="1"/>
                <c:pt idx="0">
                  <c:v>10Y ACGB Yield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Australia!$AE$5:$AE$125</c:f>
              <c:numCache>
                <c:formatCode>mmm\-yy</c:formatCode>
                <c:ptCount val="121"/>
                <c:pt idx="0">
                  <c:v>42583</c:v>
                </c:pt>
                <c:pt idx="1">
                  <c:v>42614</c:v>
                </c:pt>
                <c:pt idx="2">
                  <c:v>42644</c:v>
                </c:pt>
                <c:pt idx="3">
                  <c:v>42675</c:v>
                </c:pt>
                <c:pt idx="4">
                  <c:v>42705</c:v>
                </c:pt>
                <c:pt idx="5">
                  <c:v>42736</c:v>
                </c:pt>
                <c:pt idx="6">
                  <c:v>42767</c:v>
                </c:pt>
                <c:pt idx="7">
                  <c:v>42795</c:v>
                </c:pt>
                <c:pt idx="8">
                  <c:v>42826</c:v>
                </c:pt>
                <c:pt idx="9">
                  <c:v>42856</c:v>
                </c:pt>
                <c:pt idx="10">
                  <c:v>42887</c:v>
                </c:pt>
                <c:pt idx="11">
                  <c:v>42917</c:v>
                </c:pt>
                <c:pt idx="12">
                  <c:v>42948</c:v>
                </c:pt>
                <c:pt idx="13">
                  <c:v>42979</c:v>
                </c:pt>
                <c:pt idx="14">
                  <c:v>43009</c:v>
                </c:pt>
                <c:pt idx="15">
                  <c:v>43040</c:v>
                </c:pt>
                <c:pt idx="16">
                  <c:v>43070</c:v>
                </c:pt>
                <c:pt idx="17">
                  <c:v>43101</c:v>
                </c:pt>
                <c:pt idx="18">
                  <c:v>43132</c:v>
                </c:pt>
                <c:pt idx="19">
                  <c:v>43160</c:v>
                </c:pt>
                <c:pt idx="20">
                  <c:v>43191</c:v>
                </c:pt>
                <c:pt idx="21">
                  <c:v>43221</c:v>
                </c:pt>
                <c:pt idx="22">
                  <c:v>43252</c:v>
                </c:pt>
                <c:pt idx="23">
                  <c:v>43282</c:v>
                </c:pt>
                <c:pt idx="24">
                  <c:v>43313</c:v>
                </c:pt>
                <c:pt idx="25">
                  <c:v>43344</c:v>
                </c:pt>
                <c:pt idx="26">
                  <c:v>43374</c:v>
                </c:pt>
                <c:pt idx="27">
                  <c:v>43405</c:v>
                </c:pt>
                <c:pt idx="28">
                  <c:v>43435</c:v>
                </c:pt>
                <c:pt idx="29">
                  <c:v>43466</c:v>
                </c:pt>
                <c:pt idx="30">
                  <c:v>43497</c:v>
                </c:pt>
                <c:pt idx="31">
                  <c:v>43525</c:v>
                </c:pt>
                <c:pt idx="32">
                  <c:v>43556</c:v>
                </c:pt>
                <c:pt idx="33">
                  <c:v>43586</c:v>
                </c:pt>
                <c:pt idx="34">
                  <c:v>43617</c:v>
                </c:pt>
                <c:pt idx="35">
                  <c:v>43647</c:v>
                </c:pt>
                <c:pt idx="36">
                  <c:v>43678</c:v>
                </c:pt>
                <c:pt idx="37">
                  <c:v>43709</c:v>
                </c:pt>
                <c:pt idx="38">
                  <c:v>43739</c:v>
                </c:pt>
                <c:pt idx="39">
                  <c:v>43770</c:v>
                </c:pt>
                <c:pt idx="40">
                  <c:v>43800</c:v>
                </c:pt>
                <c:pt idx="41">
                  <c:v>43831</c:v>
                </c:pt>
                <c:pt idx="42">
                  <c:v>43862</c:v>
                </c:pt>
                <c:pt idx="43">
                  <c:v>43891</c:v>
                </c:pt>
                <c:pt idx="44">
                  <c:v>43922</c:v>
                </c:pt>
                <c:pt idx="45">
                  <c:v>43952</c:v>
                </c:pt>
                <c:pt idx="46">
                  <c:v>43983</c:v>
                </c:pt>
                <c:pt idx="47">
                  <c:v>44013</c:v>
                </c:pt>
                <c:pt idx="48">
                  <c:v>44044</c:v>
                </c:pt>
                <c:pt idx="49">
                  <c:v>44075</c:v>
                </c:pt>
                <c:pt idx="50">
                  <c:v>44105</c:v>
                </c:pt>
                <c:pt idx="51">
                  <c:v>44136</c:v>
                </c:pt>
                <c:pt idx="52">
                  <c:v>44166</c:v>
                </c:pt>
                <c:pt idx="53">
                  <c:v>44197</c:v>
                </c:pt>
                <c:pt idx="54">
                  <c:v>44228</c:v>
                </c:pt>
                <c:pt idx="55">
                  <c:v>44256</c:v>
                </c:pt>
                <c:pt idx="56">
                  <c:v>44287</c:v>
                </c:pt>
                <c:pt idx="57">
                  <c:v>44317</c:v>
                </c:pt>
                <c:pt idx="58">
                  <c:v>44348</c:v>
                </c:pt>
                <c:pt idx="59">
                  <c:v>44378</c:v>
                </c:pt>
                <c:pt idx="60">
                  <c:v>44409</c:v>
                </c:pt>
                <c:pt idx="61">
                  <c:v>44440</c:v>
                </c:pt>
                <c:pt idx="62">
                  <c:v>44470</c:v>
                </c:pt>
                <c:pt idx="63">
                  <c:v>44501</c:v>
                </c:pt>
                <c:pt idx="64">
                  <c:v>44531</c:v>
                </c:pt>
                <c:pt idx="65">
                  <c:v>44562</c:v>
                </c:pt>
                <c:pt idx="66">
                  <c:v>44593</c:v>
                </c:pt>
                <c:pt idx="67">
                  <c:v>44621</c:v>
                </c:pt>
                <c:pt idx="68">
                  <c:v>44652</c:v>
                </c:pt>
                <c:pt idx="69">
                  <c:v>44682</c:v>
                </c:pt>
                <c:pt idx="70">
                  <c:v>44713</c:v>
                </c:pt>
                <c:pt idx="71">
                  <c:v>44743</c:v>
                </c:pt>
                <c:pt idx="72">
                  <c:v>44774</c:v>
                </c:pt>
                <c:pt idx="73">
                  <c:v>44805</c:v>
                </c:pt>
                <c:pt idx="74">
                  <c:v>44835</c:v>
                </c:pt>
                <c:pt idx="75">
                  <c:v>44866</c:v>
                </c:pt>
                <c:pt idx="76">
                  <c:v>44896</c:v>
                </c:pt>
                <c:pt idx="77">
                  <c:v>44927</c:v>
                </c:pt>
                <c:pt idx="78">
                  <c:v>44958</c:v>
                </c:pt>
                <c:pt idx="79">
                  <c:v>44986</c:v>
                </c:pt>
                <c:pt idx="80">
                  <c:v>45017</c:v>
                </c:pt>
                <c:pt idx="81">
                  <c:v>45047</c:v>
                </c:pt>
                <c:pt idx="82">
                  <c:v>45078</c:v>
                </c:pt>
                <c:pt idx="83">
                  <c:v>45108</c:v>
                </c:pt>
                <c:pt idx="84">
                  <c:v>45139</c:v>
                </c:pt>
                <c:pt idx="85">
                  <c:v>45170</c:v>
                </c:pt>
                <c:pt idx="86">
                  <c:v>45200</c:v>
                </c:pt>
                <c:pt idx="87">
                  <c:v>45231</c:v>
                </c:pt>
                <c:pt idx="88">
                  <c:v>45261</c:v>
                </c:pt>
                <c:pt idx="89">
                  <c:v>45292</c:v>
                </c:pt>
                <c:pt idx="90">
                  <c:v>45323</c:v>
                </c:pt>
                <c:pt idx="91">
                  <c:v>45352</c:v>
                </c:pt>
                <c:pt idx="92">
                  <c:v>45383</c:v>
                </c:pt>
                <c:pt idx="93">
                  <c:v>45413</c:v>
                </c:pt>
                <c:pt idx="94">
                  <c:v>45444</c:v>
                </c:pt>
                <c:pt idx="95">
                  <c:v>45474</c:v>
                </c:pt>
                <c:pt idx="96">
                  <c:v>45505</c:v>
                </c:pt>
                <c:pt idx="97">
                  <c:v>45536</c:v>
                </c:pt>
                <c:pt idx="98">
                  <c:v>45566</c:v>
                </c:pt>
                <c:pt idx="99">
                  <c:v>45597</c:v>
                </c:pt>
                <c:pt idx="100">
                  <c:v>45627</c:v>
                </c:pt>
                <c:pt idx="101">
                  <c:v>45658</c:v>
                </c:pt>
                <c:pt idx="102">
                  <c:v>45689</c:v>
                </c:pt>
                <c:pt idx="103">
                  <c:v>45717</c:v>
                </c:pt>
                <c:pt idx="104">
                  <c:v>45748</c:v>
                </c:pt>
                <c:pt idx="105">
                  <c:v>45778</c:v>
                </c:pt>
                <c:pt idx="106">
                  <c:v>45809</c:v>
                </c:pt>
                <c:pt idx="107">
                  <c:v>45839</c:v>
                </c:pt>
                <c:pt idx="108">
                  <c:v>45870</c:v>
                </c:pt>
                <c:pt idx="109">
                  <c:v>45901</c:v>
                </c:pt>
                <c:pt idx="110">
                  <c:v>45931</c:v>
                </c:pt>
                <c:pt idx="111">
                  <c:v>45962</c:v>
                </c:pt>
                <c:pt idx="112">
                  <c:v>45992</c:v>
                </c:pt>
                <c:pt idx="113">
                  <c:v>46023</c:v>
                </c:pt>
                <c:pt idx="114">
                  <c:v>46054</c:v>
                </c:pt>
                <c:pt idx="115">
                  <c:v>46082</c:v>
                </c:pt>
                <c:pt idx="116">
                  <c:v>46113</c:v>
                </c:pt>
                <c:pt idx="117">
                  <c:v>46143</c:v>
                </c:pt>
                <c:pt idx="118">
                  <c:v>46174</c:v>
                </c:pt>
                <c:pt idx="119">
                  <c:v>46204</c:v>
                </c:pt>
                <c:pt idx="120">
                  <c:v>46235</c:v>
                </c:pt>
              </c:numCache>
            </c:numRef>
          </c:cat>
          <c:val>
            <c:numRef>
              <c:f>Australia!$AG$5:$AG$125</c:f>
              <c:numCache>
                <c:formatCode>0.00</c:formatCode>
                <c:ptCount val="121"/>
                <c:pt idx="0">
                  <c:v>1.8919999999999999</c:v>
                </c:pt>
                <c:pt idx="1">
                  <c:v>2.004</c:v>
                </c:pt>
                <c:pt idx="2">
                  <c:v>2.2309999999999999</c:v>
                </c:pt>
                <c:pt idx="3">
                  <c:v>2.5350000000000001</c:v>
                </c:pt>
                <c:pt idx="4">
                  <c:v>2.7989999999999999</c:v>
                </c:pt>
                <c:pt idx="5">
                  <c:v>2.7109999999999999</c:v>
                </c:pt>
                <c:pt idx="6">
                  <c:v>2.738</c:v>
                </c:pt>
                <c:pt idx="7">
                  <c:v>2.8039999999999998</c:v>
                </c:pt>
                <c:pt idx="8">
                  <c:v>2.5569999999999999</c:v>
                </c:pt>
                <c:pt idx="9">
                  <c:v>2.548</c:v>
                </c:pt>
                <c:pt idx="10">
                  <c:v>2.4209999999999998</c:v>
                </c:pt>
                <c:pt idx="11">
                  <c:v>2.6640000000000001</c:v>
                </c:pt>
                <c:pt idx="12">
                  <c:v>2.6259999999999999</c:v>
                </c:pt>
                <c:pt idx="13">
                  <c:v>2.71</c:v>
                </c:pt>
                <c:pt idx="14">
                  <c:v>2.7679999999999998</c:v>
                </c:pt>
                <c:pt idx="15">
                  <c:v>2.5649999999999999</c:v>
                </c:pt>
                <c:pt idx="16">
                  <c:v>2.5830000000000002</c:v>
                </c:pt>
                <c:pt idx="17">
                  <c:v>2.7469999999999999</c:v>
                </c:pt>
                <c:pt idx="18">
                  <c:v>2.8450000000000002</c:v>
                </c:pt>
                <c:pt idx="19">
                  <c:v>2.7130000000000001</c:v>
                </c:pt>
                <c:pt idx="20">
                  <c:v>2.734</c:v>
                </c:pt>
                <c:pt idx="21">
                  <c:v>2.79</c:v>
                </c:pt>
                <c:pt idx="22">
                  <c:v>2.6970000000000001</c:v>
                </c:pt>
                <c:pt idx="23">
                  <c:v>2.637</c:v>
                </c:pt>
                <c:pt idx="24">
                  <c:v>2.59</c:v>
                </c:pt>
                <c:pt idx="25">
                  <c:v>2.6309999999999998</c:v>
                </c:pt>
                <c:pt idx="26">
                  <c:v>2.6819999999999999</c:v>
                </c:pt>
                <c:pt idx="27">
                  <c:v>2.6829999999999998</c:v>
                </c:pt>
                <c:pt idx="28">
                  <c:v>2.431</c:v>
                </c:pt>
                <c:pt idx="29">
                  <c:v>2.2709999999999999</c:v>
                </c:pt>
                <c:pt idx="30">
                  <c:v>2.1259999999999999</c:v>
                </c:pt>
                <c:pt idx="31">
                  <c:v>1.9570000000000001</c:v>
                </c:pt>
                <c:pt idx="32">
                  <c:v>1.865</c:v>
                </c:pt>
                <c:pt idx="33">
                  <c:v>1.655</c:v>
                </c:pt>
                <c:pt idx="34">
                  <c:v>1.3859999999999999</c:v>
                </c:pt>
                <c:pt idx="35">
                  <c:v>1.32</c:v>
                </c:pt>
                <c:pt idx="36">
                  <c:v>0.95899999999999996</c:v>
                </c:pt>
                <c:pt idx="37">
                  <c:v>1.0349999999999999</c:v>
                </c:pt>
                <c:pt idx="38">
                  <c:v>1.0369999999999999</c:v>
                </c:pt>
                <c:pt idx="39">
                  <c:v>1.1519999999999999</c:v>
                </c:pt>
                <c:pt idx="40">
                  <c:v>1.202</c:v>
                </c:pt>
                <c:pt idx="41">
                  <c:v>1.159</c:v>
                </c:pt>
                <c:pt idx="42">
                  <c:v>0.98399999999999999</c:v>
                </c:pt>
                <c:pt idx="43">
                  <c:v>0.88400000000000001</c:v>
                </c:pt>
                <c:pt idx="44">
                  <c:v>0.85399999999999998</c:v>
                </c:pt>
                <c:pt idx="45">
                  <c:v>0.90300000000000002</c:v>
                </c:pt>
                <c:pt idx="46">
                  <c:v>0.92800000000000005</c:v>
                </c:pt>
                <c:pt idx="47">
                  <c:v>0.89700000000000002</c:v>
                </c:pt>
                <c:pt idx="48">
                  <c:v>0.90500000000000003</c:v>
                </c:pt>
                <c:pt idx="49">
                  <c:v>0.89400000000000002</c:v>
                </c:pt>
                <c:pt idx="50">
                  <c:v>0.80200000000000005</c:v>
                </c:pt>
                <c:pt idx="51">
                  <c:v>0.85599999999999998</c:v>
                </c:pt>
                <c:pt idx="52">
                  <c:v>0.97599999999999998</c:v>
                </c:pt>
                <c:pt idx="53">
                  <c:v>1.0529999999999999</c:v>
                </c:pt>
                <c:pt idx="54">
                  <c:v>1.3340000000000001</c:v>
                </c:pt>
                <c:pt idx="55">
                  <c:v>1.7070000000000001</c:v>
                </c:pt>
                <c:pt idx="56">
                  <c:v>1.6759999999999999</c:v>
                </c:pt>
                <c:pt idx="57">
                  <c:v>1.66</c:v>
                </c:pt>
                <c:pt idx="58">
                  <c:v>1.5309999999999999</c:v>
                </c:pt>
                <c:pt idx="59">
                  <c:v>1.254</c:v>
                </c:pt>
                <c:pt idx="60">
                  <c:v>1.135</c:v>
                </c:pt>
                <c:pt idx="61">
                  <c:v>1.282</c:v>
                </c:pt>
                <c:pt idx="62">
                  <c:v>1.71</c:v>
                </c:pt>
                <c:pt idx="63">
                  <c:v>1.806</c:v>
                </c:pt>
                <c:pt idx="64">
                  <c:v>1.609</c:v>
                </c:pt>
                <c:pt idx="65">
                  <c:v>1.8879999999999999</c:v>
                </c:pt>
                <c:pt idx="66">
                  <c:v>2.1110000000000002</c:v>
                </c:pt>
                <c:pt idx="67">
                  <c:v>2.5</c:v>
                </c:pt>
                <c:pt idx="68">
                  <c:v>3.008</c:v>
                </c:pt>
                <c:pt idx="69">
                  <c:v>3.3809999999999998</c:v>
                </c:pt>
                <c:pt idx="70">
                  <c:v>3.7669999999999999</c:v>
                </c:pt>
                <c:pt idx="71">
                  <c:v>3.4289999999999998</c:v>
                </c:pt>
                <c:pt idx="72">
                  <c:v>3.3610000000000002</c:v>
                </c:pt>
                <c:pt idx="73">
                  <c:v>3.7469999999999999</c:v>
                </c:pt>
                <c:pt idx="74">
                  <c:v>3.919</c:v>
                </c:pt>
                <c:pt idx="75">
                  <c:v>3.6960000000000002</c:v>
                </c:pt>
                <c:pt idx="76">
                  <c:v>3.5510000000000002</c:v>
                </c:pt>
                <c:pt idx="77">
                  <c:v>3.6040000000000001</c:v>
                </c:pt>
                <c:pt idx="78">
                  <c:v>3.702</c:v>
                </c:pt>
                <c:pt idx="79">
                  <c:v>3.468</c:v>
                </c:pt>
                <c:pt idx="80">
                  <c:v>3.343</c:v>
                </c:pt>
                <c:pt idx="81">
                  <c:v>3.5</c:v>
                </c:pt>
                <c:pt idx="82">
                  <c:v>3.9159999999999999</c:v>
                </c:pt>
                <c:pt idx="83">
                  <c:v>4.0359999999999996</c:v>
                </c:pt>
                <c:pt idx="84">
                  <c:v>4.1280000000000001</c:v>
                </c:pt>
                <c:pt idx="85">
                  <c:v>4.2110000000000003</c:v>
                </c:pt>
                <c:pt idx="86">
                  <c:v>4.633</c:v>
                </c:pt>
                <c:pt idx="87">
                  <c:v>4.5780000000000003</c:v>
                </c:pt>
                <c:pt idx="88">
                  <c:v>4.1870000000000003</c:v>
                </c:pt>
                <c:pt idx="89">
                  <c:v>4.1479999999999997</c:v>
                </c:pt>
                <c:pt idx="90">
                  <c:v>4.141</c:v>
                </c:pt>
                <c:pt idx="91">
                  <c:v>4.0449999999999999</c:v>
                </c:pt>
                <c:pt idx="92">
                  <c:v>4.2679999999999998</c:v>
                </c:pt>
                <c:pt idx="93">
                  <c:v>4.3250000000000002</c:v>
                </c:pt>
                <c:pt idx="94">
                  <c:v>4.242</c:v>
                </c:pt>
                <c:pt idx="95">
                  <c:v>4.3259999999999996</c:v>
                </c:pt>
                <c:pt idx="96">
                  <c:v>3.976</c:v>
                </c:pt>
                <c:pt idx="97">
                  <c:v>3.9220000000000002</c:v>
                </c:pt>
                <c:pt idx="98">
                  <c:v>4.2670000000000003</c:v>
                </c:pt>
                <c:pt idx="99">
                  <c:v>4.5439999999999996</c:v>
                </c:pt>
                <c:pt idx="100">
                  <c:v>4.3129999999999997</c:v>
                </c:pt>
                <c:pt idx="101">
                  <c:v>4.4809999999999999</c:v>
                </c:pt>
                <c:pt idx="102">
                  <c:v>4.423</c:v>
                </c:pt>
                <c:pt idx="103">
                  <c:v>4.4210000000000003</c:v>
                </c:pt>
                <c:pt idx="104">
                  <c:v>4.2670000000000003</c:v>
                </c:pt>
                <c:pt idx="105">
                  <c:v>4.3499999999999996</c:v>
                </c:pt>
                <c:pt idx="106">
                  <c:v>4.2080000000000002</c:v>
                </c:pt>
                <c:pt idx="107">
                  <c:v>4.2910000000000004</c:v>
                </c:pt>
                <c:pt idx="108">
                  <c:v>4.2750000000000004</c:v>
                </c:pt>
                <c:pt idx="109">
                  <c:v>4.298</c:v>
                </c:pt>
                <c:pt idx="110">
                  <c:v>4.234</c:v>
                </c:pt>
                <c:pt idx="111">
                  <c:v>4.4160000000000004</c:v>
                </c:pt>
                <c:pt idx="112">
                  <c:v>4.7190000000000003</c:v>
                </c:pt>
                <c:pt idx="113">
                  <c:v>4.75</c:v>
                </c:pt>
                <c:pt idx="114">
                  <c:v>4.758</c:v>
                </c:pt>
                <c:pt idx="115">
                  <c:v>4.9260000000000002</c:v>
                </c:pt>
                <c:pt idx="116">
                  <c:v>4.9690000000000003</c:v>
                </c:pt>
                <c:pt idx="117">
                  <c:v>4.9820000000000002</c:v>
                </c:pt>
                <c:pt idx="118">
                  <c:v>4.8310000000000004</c:v>
                </c:pt>
                <c:pt idx="119">
                  <c:v>4.9189999999999996</c:v>
                </c:pt>
                <c:pt idx="120">
                  <c:v>5.0149999999999997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B-9641-B90D-DEE15087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900992"/>
        <c:axId val="1781059072"/>
      </c:lineChart>
      <c:dateAx>
        <c:axId val="17319009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059072"/>
        <c:crosses val="autoZero"/>
        <c:auto val="1"/>
        <c:lblOffset val="100"/>
        <c:baseTimeUnit val="months"/>
        <c:majorUnit val="12"/>
        <c:majorTimeUnit val="months"/>
      </c:dateAx>
      <c:valAx>
        <c:axId val="17810590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0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0" u="none" strike="noStrike" kern="1200" spc="0" baseline="0" dirty="0">
                <a:solidFill>
                  <a:schemeClr val="tx1"/>
                </a:solidFill>
              </a:rPr>
              <a:t>Unemployment Drifts Higher as Treasury Flags a Genuine Stagflation Risk</a:t>
            </a:r>
            <a:endParaRPr lang="en-US" sz="12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Australia!$AO$13</c:f>
              <c:strCache>
                <c:ptCount val="1"/>
                <c:pt idx="0">
                  <c:v>Australia Unemployment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Australia!$AN$14:$AN$139</c:f>
              <c:numCache>
                <c:formatCode>mmm\-yy</c:formatCode>
                <c:ptCount val="126"/>
                <c:pt idx="0">
                  <c:v>42401</c:v>
                </c:pt>
                <c:pt idx="1">
                  <c:v>42430</c:v>
                </c:pt>
                <c:pt idx="2">
                  <c:v>42461</c:v>
                </c:pt>
                <c:pt idx="3">
                  <c:v>42491</c:v>
                </c:pt>
                <c:pt idx="4">
                  <c:v>42522</c:v>
                </c:pt>
                <c:pt idx="5">
                  <c:v>42552</c:v>
                </c:pt>
                <c:pt idx="6">
                  <c:v>42583</c:v>
                </c:pt>
                <c:pt idx="7">
                  <c:v>42614</c:v>
                </c:pt>
                <c:pt idx="8">
                  <c:v>42644</c:v>
                </c:pt>
                <c:pt idx="9">
                  <c:v>42675</c:v>
                </c:pt>
                <c:pt idx="10">
                  <c:v>42705</c:v>
                </c:pt>
                <c:pt idx="11">
                  <c:v>42736</c:v>
                </c:pt>
                <c:pt idx="12">
                  <c:v>42767</c:v>
                </c:pt>
                <c:pt idx="13">
                  <c:v>42795</c:v>
                </c:pt>
                <c:pt idx="14">
                  <c:v>42826</c:v>
                </c:pt>
                <c:pt idx="15">
                  <c:v>42856</c:v>
                </c:pt>
                <c:pt idx="16">
                  <c:v>42887</c:v>
                </c:pt>
                <c:pt idx="17">
                  <c:v>42917</c:v>
                </c:pt>
                <c:pt idx="18">
                  <c:v>42948</c:v>
                </c:pt>
                <c:pt idx="19">
                  <c:v>42979</c:v>
                </c:pt>
                <c:pt idx="20">
                  <c:v>43009</c:v>
                </c:pt>
                <c:pt idx="21">
                  <c:v>43040</c:v>
                </c:pt>
                <c:pt idx="22">
                  <c:v>43070</c:v>
                </c:pt>
                <c:pt idx="23">
                  <c:v>43101</c:v>
                </c:pt>
                <c:pt idx="24">
                  <c:v>43132</c:v>
                </c:pt>
                <c:pt idx="25">
                  <c:v>43160</c:v>
                </c:pt>
                <c:pt idx="26">
                  <c:v>43191</c:v>
                </c:pt>
                <c:pt idx="27">
                  <c:v>43221</c:v>
                </c:pt>
                <c:pt idx="28">
                  <c:v>43252</c:v>
                </c:pt>
                <c:pt idx="29">
                  <c:v>43282</c:v>
                </c:pt>
                <c:pt idx="30">
                  <c:v>43313</c:v>
                </c:pt>
                <c:pt idx="31">
                  <c:v>43344</c:v>
                </c:pt>
                <c:pt idx="32">
                  <c:v>43374</c:v>
                </c:pt>
                <c:pt idx="33">
                  <c:v>43405</c:v>
                </c:pt>
                <c:pt idx="34">
                  <c:v>43435</c:v>
                </c:pt>
                <c:pt idx="35">
                  <c:v>43466</c:v>
                </c:pt>
                <c:pt idx="36">
                  <c:v>43497</c:v>
                </c:pt>
                <c:pt idx="37">
                  <c:v>43525</c:v>
                </c:pt>
                <c:pt idx="38">
                  <c:v>43556</c:v>
                </c:pt>
                <c:pt idx="39">
                  <c:v>43586</c:v>
                </c:pt>
                <c:pt idx="40">
                  <c:v>43617</c:v>
                </c:pt>
                <c:pt idx="41">
                  <c:v>43647</c:v>
                </c:pt>
                <c:pt idx="42">
                  <c:v>43678</c:v>
                </c:pt>
                <c:pt idx="43">
                  <c:v>43709</c:v>
                </c:pt>
                <c:pt idx="44">
                  <c:v>43739</c:v>
                </c:pt>
                <c:pt idx="45">
                  <c:v>43770</c:v>
                </c:pt>
                <c:pt idx="46">
                  <c:v>43800</c:v>
                </c:pt>
                <c:pt idx="47">
                  <c:v>43831</c:v>
                </c:pt>
                <c:pt idx="48">
                  <c:v>43862</c:v>
                </c:pt>
                <c:pt idx="49">
                  <c:v>43891</c:v>
                </c:pt>
                <c:pt idx="50">
                  <c:v>43922</c:v>
                </c:pt>
                <c:pt idx="51">
                  <c:v>43952</c:v>
                </c:pt>
                <c:pt idx="52">
                  <c:v>43983</c:v>
                </c:pt>
                <c:pt idx="53">
                  <c:v>44013</c:v>
                </c:pt>
                <c:pt idx="54">
                  <c:v>44044</c:v>
                </c:pt>
                <c:pt idx="55">
                  <c:v>44075</c:v>
                </c:pt>
                <c:pt idx="56">
                  <c:v>44105</c:v>
                </c:pt>
                <c:pt idx="57">
                  <c:v>44136</c:v>
                </c:pt>
                <c:pt idx="58">
                  <c:v>44166</c:v>
                </c:pt>
                <c:pt idx="59">
                  <c:v>44197</c:v>
                </c:pt>
                <c:pt idx="60">
                  <c:v>44228</c:v>
                </c:pt>
                <c:pt idx="61">
                  <c:v>44256</c:v>
                </c:pt>
                <c:pt idx="62">
                  <c:v>44287</c:v>
                </c:pt>
                <c:pt idx="63">
                  <c:v>44317</c:v>
                </c:pt>
                <c:pt idx="64">
                  <c:v>44348</c:v>
                </c:pt>
                <c:pt idx="65">
                  <c:v>44378</c:v>
                </c:pt>
                <c:pt idx="66">
                  <c:v>44409</c:v>
                </c:pt>
                <c:pt idx="67">
                  <c:v>44440</c:v>
                </c:pt>
                <c:pt idx="68">
                  <c:v>44470</c:v>
                </c:pt>
                <c:pt idx="69">
                  <c:v>44501</c:v>
                </c:pt>
                <c:pt idx="70">
                  <c:v>44531</c:v>
                </c:pt>
                <c:pt idx="71">
                  <c:v>44562</c:v>
                </c:pt>
                <c:pt idx="72">
                  <c:v>44593</c:v>
                </c:pt>
                <c:pt idx="73">
                  <c:v>44621</c:v>
                </c:pt>
                <c:pt idx="74">
                  <c:v>44652</c:v>
                </c:pt>
                <c:pt idx="75">
                  <c:v>44682</c:v>
                </c:pt>
                <c:pt idx="76">
                  <c:v>44713</c:v>
                </c:pt>
                <c:pt idx="77">
                  <c:v>44743</c:v>
                </c:pt>
                <c:pt idx="78">
                  <c:v>44774</c:v>
                </c:pt>
                <c:pt idx="79">
                  <c:v>44805</c:v>
                </c:pt>
                <c:pt idx="80">
                  <c:v>44835</c:v>
                </c:pt>
                <c:pt idx="81">
                  <c:v>44866</c:v>
                </c:pt>
                <c:pt idx="82">
                  <c:v>44896</c:v>
                </c:pt>
                <c:pt idx="83">
                  <c:v>44927</c:v>
                </c:pt>
                <c:pt idx="84">
                  <c:v>44958</c:v>
                </c:pt>
                <c:pt idx="85">
                  <c:v>44986</c:v>
                </c:pt>
                <c:pt idx="86">
                  <c:v>45017</c:v>
                </c:pt>
                <c:pt idx="87">
                  <c:v>45047</c:v>
                </c:pt>
                <c:pt idx="88">
                  <c:v>45078</c:v>
                </c:pt>
                <c:pt idx="89">
                  <c:v>45108</c:v>
                </c:pt>
                <c:pt idx="90">
                  <c:v>45139</c:v>
                </c:pt>
                <c:pt idx="91">
                  <c:v>45170</c:v>
                </c:pt>
                <c:pt idx="92">
                  <c:v>45200</c:v>
                </c:pt>
                <c:pt idx="93">
                  <c:v>45231</c:v>
                </c:pt>
                <c:pt idx="94">
                  <c:v>45261</c:v>
                </c:pt>
                <c:pt idx="95">
                  <c:v>45292</c:v>
                </c:pt>
                <c:pt idx="96">
                  <c:v>45323</c:v>
                </c:pt>
                <c:pt idx="97">
                  <c:v>45352</c:v>
                </c:pt>
                <c:pt idx="98">
                  <c:v>45383</c:v>
                </c:pt>
                <c:pt idx="99">
                  <c:v>45413</c:v>
                </c:pt>
                <c:pt idx="100">
                  <c:v>45444</c:v>
                </c:pt>
                <c:pt idx="101">
                  <c:v>45474</c:v>
                </c:pt>
                <c:pt idx="102">
                  <c:v>45505</c:v>
                </c:pt>
                <c:pt idx="103">
                  <c:v>45536</c:v>
                </c:pt>
                <c:pt idx="104">
                  <c:v>45566</c:v>
                </c:pt>
                <c:pt idx="105">
                  <c:v>45597</c:v>
                </c:pt>
                <c:pt idx="106">
                  <c:v>45627</c:v>
                </c:pt>
                <c:pt idx="107">
                  <c:v>45658</c:v>
                </c:pt>
                <c:pt idx="108">
                  <c:v>45689</c:v>
                </c:pt>
                <c:pt idx="109">
                  <c:v>45717</c:v>
                </c:pt>
                <c:pt idx="110">
                  <c:v>45748</c:v>
                </c:pt>
                <c:pt idx="111">
                  <c:v>45778</c:v>
                </c:pt>
                <c:pt idx="112">
                  <c:v>45809</c:v>
                </c:pt>
                <c:pt idx="113">
                  <c:v>45839</c:v>
                </c:pt>
                <c:pt idx="114">
                  <c:v>45870</c:v>
                </c:pt>
                <c:pt idx="115">
                  <c:v>45901</c:v>
                </c:pt>
                <c:pt idx="116">
                  <c:v>45931</c:v>
                </c:pt>
                <c:pt idx="117">
                  <c:v>45962</c:v>
                </c:pt>
                <c:pt idx="118">
                  <c:v>45992</c:v>
                </c:pt>
                <c:pt idx="119">
                  <c:v>46023</c:v>
                </c:pt>
                <c:pt idx="120">
                  <c:v>46054</c:v>
                </c:pt>
                <c:pt idx="121">
                  <c:v>46082</c:v>
                </c:pt>
                <c:pt idx="122">
                  <c:v>46113</c:v>
                </c:pt>
                <c:pt idx="123">
                  <c:v>46143</c:v>
                </c:pt>
                <c:pt idx="124">
                  <c:v>46174</c:v>
                </c:pt>
                <c:pt idx="125">
                  <c:v>46204</c:v>
                </c:pt>
              </c:numCache>
            </c:numRef>
          </c:cat>
          <c:val>
            <c:numRef>
              <c:f>Australia!$AO$14:$AO$139</c:f>
              <c:numCache>
                <c:formatCode>General</c:formatCode>
                <c:ptCount val="126"/>
                <c:pt idx="0">
                  <c:v>5.9</c:v>
                </c:pt>
                <c:pt idx="1">
                  <c:v>5.9</c:v>
                </c:pt>
                <c:pt idx="2">
                  <c:v>5.8</c:v>
                </c:pt>
                <c:pt idx="3">
                  <c:v>5.8</c:v>
                </c:pt>
                <c:pt idx="4">
                  <c:v>5.7</c:v>
                </c:pt>
                <c:pt idx="5">
                  <c:v>5.7</c:v>
                </c:pt>
                <c:pt idx="6">
                  <c:v>5.7</c:v>
                </c:pt>
                <c:pt idx="7">
                  <c:v>5.8</c:v>
                </c:pt>
                <c:pt idx="8">
                  <c:v>5.8</c:v>
                </c:pt>
                <c:pt idx="9">
                  <c:v>5.9</c:v>
                </c:pt>
                <c:pt idx="10">
                  <c:v>6</c:v>
                </c:pt>
                <c:pt idx="11">
                  <c:v>6</c:v>
                </c:pt>
                <c:pt idx="12">
                  <c:v>5.9</c:v>
                </c:pt>
                <c:pt idx="13">
                  <c:v>5.9</c:v>
                </c:pt>
                <c:pt idx="14">
                  <c:v>5.8</c:v>
                </c:pt>
                <c:pt idx="15">
                  <c:v>5.7</c:v>
                </c:pt>
                <c:pt idx="16">
                  <c:v>5.6</c:v>
                </c:pt>
                <c:pt idx="17">
                  <c:v>5.5</c:v>
                </c:pt>
                <c:pt idx="18">
                  <c:v>5.5</c:v>
                </c:pt>
                <c:pt idx="19">
                  <c:v>5.5</c:v>
                </c:pt>
                <c:pt idx="20">
                  <c:v>5.5</c:v>
                </c:pt>
                <c:pt idx="21">
                  <c:v>5.5</c:v>
                </c:pt>
                <c:pt idx="22">
                  <c:v>5.5</c:v>
                </c:pt>
                <c:pt idx="23">
                  <c:v>5.6</c:v>
                </c:pt>
                <c:pt idx="24">
                  <c:v>5.6</c:v>
                </c:pt>
                <c:pt idx="25">
                  <c:v>5.6</c:v>
                </c:pt>
                <c:pt idx="26">
                  <c:v>5.6</c:v>
                </c:pt>
                <c:pt idx="27">
                  <c:v>5.5</c:v>
                </c:pt>
                <c:pt idx="28">
                  <c:v>5.5</c:v>
                </c:pt>
                <c:pt idx="29">
                  <c:v>5.4</c:v>
                </c:pt>
                <c:pt idx="30">
                  <c:v>5.3</c:v>
                </c:pt>
                <c:pt idx="31">
                  <c:v>5.2</c:v>
                </c:pt>
                <c:pt idx="32">
                  <c:v>5.0999999999999996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5.0999999999999996</c:v>
                </c:pt>
                <c:pt idx="37">
                  <c:v>5.0999999999999996</c:v>
                </c:pt>
                <c:pt idx="38">
                  <c:v>5.0999999999999996</c:v>
                </c:pt>
                <c:pt idx="39">
                  <c:v>5.2</c:v>
                </c:pt>
                <c:pt idx="40">
                  <c:v>5.2</c:v>
                </c:pt>
                <c:pt idx="41">
                  <c:v>5.3</c:v>
                </c:pt>
                <c:pt idx="42">
                  <c:v>5.3</c:v>
                </c:pt>
                <c:pt idx="43">
                  <c:v>5.3</c:v>
                </c:pt>
                <c:pt idx="44">
                  <c:v>5.2</c:v>
                </c:pt>
                <c:pt idx="45">
                  <c:v>5.2</c:v>
                </c:pt>
                <c:pt idx="46">
                  <c:v>5.2</c:v>
                </c:pt>
                <c:pt idx="47">
                  <c:v>5.2</c:v>
                </c:pt>
                <c:pt idx="48">
                  <c:v>5.2</c:v>
                </c:pt>
                <c:pt idx="49">
                  <c:v>5.3</c:v>
                </c:pt>
                <c:pt idx="50">
                  <c:v>7.2</c:v>
                </c:pt>
                <c:pt idx="51">
                  <c:v>7.3</c:v>
                </c:pt>
                <c:pt idx="52">
                  <c:v>7.4</c:v>
                </c:pt>
                <c:pt idx="53">
                  <c:v>7.5</c:v>
                </c:pt>
                <c:pt idx="54">
                  <c:v>7.5</c:v>
                </c:pt>
                <c:pt idx="55">
                  <c:v>7.4</c:v>
                </c:pt>
                <c:pt idx="56">
                  <c:v>7.3</c:v>
                </c:pt>
                <c:pt idx="57">
                  <c:v>7.1</c:v>
                </c:pt>
                <c:pt idx="58">
                  <c:v>6.8</c:v>
                </c:pt>
                <c:pt idx="59">
                  <c:v>6.6</c:v>
                </c:pt>
                <c:pt idx="60">
                  <c:v>6</c:v>
                </c:pt>
                <c:pt idx="61">
                  <c:v>5.7</c:v>
                </c:pt>
                <c:pt idx="62">
                  <c:v>5.5</c:v>
                </c:pt>
                <c:pt idx="63">
                  <c:v>5.2</c:v>
                </c:pt>
                <c:pt idx="64">
                  <c:v>5</c:v>
                </c:pt>
                <c:pt idx="65">
                  <c:v>4.8</c:v>
                </c:pt>
                <c:pt idx="66">
                  <c:v>4.5999999999999996</c:v>
                </c:pt>
                <c:pt idx="67">
                  <c:v>4.5</c:v>
                </c:pt>
                <c:pt idx="68">
                  <c:v>4.5</c:v>
                </c:pt>
                <c:pt idx="69">
                  <c:v>4.4000000000000004</c:v>
                </c:pt>
                <c:pt idx="70">
                  <c:v>4.0999999999999996</c:v>
                </c:pt>
                <c:pt idx="71">
                  <c:v>4</c:v>
                </c:pt>
                <c:pt idx="72">
                  <c:v>3.9</c:v>
                </c:pt>
                <c:pt idx="73">
                  <c:v>3.9</c:v>
                </c:pt>
                <c:pt idx="74">
                  <c:v>3.8</c:v>
                </c:pt>
                <c:pt idx="75">
                  <c:v>3.7</c:v>
                </c:pt>
                <c:pt idx="76">
                  <c:v>3.6</c:v>
                </c:pt>
                <c:pt idx="77">
                  <c:v>3.5</c:v>
                </c:pt>
                <c:pt idx="78">
                  <c:v>3.4</c:v>
                </c:pt>
                <c:pt idx="79">
                  <c:v>3.3</c:v>
                </c:pt>
                <c:pt idx="80">
                  <c:v>3.3</c:v>
                </c:pt>
                <c:pt idx="81">
                  <c:v>3.3</c:v>
                </c:pt>
                <c:pt idx="82">
                  <c:v>3.3</c:v>
                </c:pt>
                <c:pt idx="83">
                  <c:v>3.4</c:v>
                </c:pt>
                <c:pt idx="84">
                  <c:v>3.4</c:v>
                </c:pt>
                <c:pt idx="85">
                  <c:v>3.4</c:v>
                </c:pt>
                <c:pt idx="86">
                  <c:v>3.4</c:v>
                </c:pt>
                <c:pt idx="87">
                  <c:v>3.4</c:v>
                </c:pt>
                <c:pt idx="88">
                  <c:v>3.4</c:v>
                </c:pt>
                <c:pt idx="89">
                  <c:v>3.4</c:v>
                </c:pt>
                <c:pt idx="90">
                  <c:v>3.4</c:v>
                </c:pt>
                <c:pt idx="91">
                  <c:v>3.5</c:v>
                </c:pt>
                <c:pt idx="92">
                  <c:v>3.6</c:v>
                </c:pt>
                <c:pt idx="93">
                  <c:v>3.7</c:v>
                </c:pt>
                <c:pt idx="94">
                  <c:v>3.7</c:v>
                </c:pt>
                <c:pt idx="95">
                  <c:v>3.7</c:v>
                </c:pt>
                <c:pt idx="96">
                  <c:v>3.7</c:v>
                </c:pt>
                <c:pt idx="97">
                  <c:v>3.8</c:v>
                </c:pt>
                <c:pt idx="98">
                  <c:v>3.8</c:v>
                </c:pt>
                <c:pt idx="99">
                  <c:v>3.8</c:v>
                </c:pt>
                <c:pt idx="100">
                  <c:v>3.9</c:v>
                </c:pt>
                <c:pt idx="101">
                  <c:v>3.9</c:v>
                </c:pt>
                <c:pt idx="102">
                  <c:v>3.9</c:v>
                </c:pt>
                <c:pt idx="103">
                  <c:v>3.9</c:v>
                </c:pt>
                <c:pt idx="104">
                  <c:v>3.9</c:v>
                </c:pt>
                <c:pt idx="105">
                  <c:v>3.9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4.0999999999999996</c:v>
                </c:pt>
                <c:pt idx="111">
                  <c:v>4.0999999999999996</c:v>
                </c:pt>
                <c:pt idx="112">
                  <c:v>4.0999999999999996</c:v>
                </c:pt>
                <c:pt idx="113">
                  <c:v>4.2</c:v>
                </c:pt>
                <c:pt idx="114">
                  <c:v>4.2</c:v>
                </c:pt>
                <c:pt idx="115">
                  <c:v>4.2</c:v>
                </c:pt>
                <c:pt idx="116">
                  <c:v>4.2</c:v>
                </c:pt>
                <c:pt idx="117">
                  <c:v>4.2</c:v>
                </c:pt>
                <c:pt idx="118">
                  <c:v>4.0999999999999996</c:v>
                </c:pt>
                <c:pt idx="119">
                  <c:v>4.0999999999999996</c:v>
                </c:pt>
                <c:pt idx="120">
                  <c:v>4.0999999999999996</c:v>
                </c:pt>
                <c:pt idx="121">
                  <c:v>4.2</c:v>
                </c:pt>
                <c:pt idx="122">
                  <c:v>4.2</c:v>
                </c:pt>
                <c:pt idx="123">
                  <c:v>4.2</c:v>
                </c:pt>
                <c:pt idx="124">
                  <c:v>4.3</c:v>
                </c:pt>
                <c:pt idx="125">
                  <c:v>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E-6A4D-9320-F3F1D957D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19104"/>
        <c:axId val="1842452608"/>
      </c:lineChart>
      <c:dateAx>
        <c:axId val="18419191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452608"/>
        <c:crosses val="autoZero"/>
        <c:auto val="1"/>
        <c:lblOffset val="100"/>
        <c:baseTimeUnit val="months"/>
        <c:majorUnit val="12"/>
        <c:majorTimeUnit val="months"/>
      </c:dateAx>
      <c:valAx>
        <c:axId val="18424526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spc="0" baseline="0" dirty="0">
                <a:solidFill>
                  <a:schemeClr val="tx1"/>
                </a:solidFill>
              </a:rPr>
              <a:t>WTI Jumps 9% to $91 as US Strikes on Iran Resume, Feeding Inflation Risk the Fed Can't Ignore</a:t>
            </a:r>
            <a:endParaRPr lang="en-GB" sz="14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US!$F$4</c:f>
              <c:strCache>
                <c:ptCount val="1"/>
                <c:pt idx="0">
                  <c:v>WTC Oil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US!$E$5:$E$65</c:f>
              <c:numCache>
                <c:formatCode>dd/m/yyyy;@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44564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44683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44837</c:v>
                </c:pt>
                <c:pt idx="14">
                  <c:v>44866</c:v>
                </c:pt>
                <c:pt idx="15">
                  <c:v>44896</c:v>
                </c:pt>
                <c:pt idx="16">
                  <c:v>44929</c:v>
                </c:pt>
                <c:pt idx="17">
                  <c:v>44958</c:v>
                </c:pt>
                <c:pt idx="18">
                  <c:v>44986</c:v>
                </c:pt>
                <c:pt idx="19">
                  <c:v>45019</c:v>
                </c:pt>
                <c:pt idx="20">
                  <c:v>45047</c:v>
                </c:pt>
                <c:pt idx="21">
                  <c:v>45078</c:v>
                </c:pt>
                <c:pt idx="22">
                  <c:v>45110</c:v>
                </c:pt>
                <c:pt idx="23">
                  <c:v>45139</c:v>
                </c:pt>
                <c:pt idx="24">
                  <c:v>45170</c:v>
                </c:pt>
                <c:pt idx="25">
                  <c:v>45201</c:v>
                </c:pt>
                <c:pt idx="26">
                  <c:v>45231</c:v>
                </c:pt>
                <c:pt idx="27">
                  <c:v>45261</c:v>
                </c:pt>
                <c:pt idx="28">
                  <c:v>45293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45446</c:v>
                </c:pt>
                <c:pt idx="34">
                  <c:v>45474</c:v>
                </c:pt>
                <c:pt idx="35">
                  <c:v>45505</c:v>
                </c:pt>
                <c:pt idx="36">
                  <c:v>45538</c:v>
                </c:pt>
                <c:pt idx="37">
                  <c:v>45566</c:v>
                </c:pt>
                <c:pt idx="38">
                  <c:v>45597</c:v>
                </c:pt>
                <c:pt idx="39">
                  <c:v>45628</c:v>
                </c:pt>
                <c:pt idx="40">
                  <c:v>45659</c:v>
                </c:pt>
                <c:pt idx="41">
                  <c:v>45691</c:v>
                </c:pt>
                <c:pt idx="42">
                  <c:v>45719</c:v>
                </c:pt>
                <c:pt idx="43">
                  <c:v>45748</c:v>
                </c:pt>
                <c:pt idx="44">
                  <c:v>45778</c:v>
                </c:pt>
                <c:pt idx="45">
                  <c:v>45810</c:v>
                </c:pt>
                <c:pt idx="46">
                  <c:v>45839</c:v>
                </c:pt>
                <c:pt idx="47">
                  <c:v>45870</c:v>
                </c:pt>
                <c:pt idx="48">
                  <c:v>45902</c:v>
                </c:pt>
                <c:pt idx="49">
                  <c:v>45931</c:v>
                </c:pt>
                <c:pt idx="50">
                  <c:v>45964</c:v>
                </c:pt>
                <c:pt idx="51">
                  <c:v>45992</c:v>
                </c:pt>
                <c:pt idx="52">
                  <c:v>46024</c:v>
                </c:pt>
                <c:pt idx="53">
                  <c:v>46055</c:v>
                </c:pt>
                <c:pt idx="54">
                  <c:v>46083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46237</c:v>
                </c:pt>
                <c:pt idx="60">
                  <c:v>46266</c:v>
                </c:pt>
              </c:numCache>
            </c:numRef>
          </c:cat>
          <c:val>
            <c:numRef>
              <c:f>US!$F$5:$F$65</c:f>
              <c:numCache>
                <c:formatCode>_(* #,##0.00_);_(* \(#,##0.00\);_(* "-"??_);_(@_)</c:formatCode>
                <c:ptCount val="61"/>
                <c:pt idx="0">
                  <c:v>100</c:v>
                </c:pt>
                <c:pt idx="1">
                  <c:v>111.00771071523532</c:v>
                </c:pt>
                <c:pt idx="2">
                  <c:v>87.928742355756455</c:v>
                </c:pt>
                <c:pt idx="3">
                  <c:v>100.14623770273863</c:v>
                </c:pt>
                <c:pt idx="4">
                  <c:v>118.53230523796863</c:v>
                </c:pt>
                <c:pt idx="5">
                  <c:v>127.79845785695294</c:v>
                </c:pt>
                <c:pt idx="6">
                  <c:v>133.64796596649828</c:v>
                </c:pt>
                <c:pt idx="7">
                  <c:v>139.04546663121511</c:v>
                </c:pt>
                <c:pt idx="8">
                  <c:v>152.06062217495347</c:v>
                </c:pt>
                <c:pt idx="9">
                  <c:v>143.25977133741029</c:v>
                </c:pt>
                <c:pt idx="10">
                  <c:v>134.68492422228132</c:v>
                </c:pt>
                <c:pt idx="11">
                  <c:v>119.76867854294071</c:v>
                </c:pt>
                <c:pt idx="12">
                  <c:v>106.23504387131082</c:v>
                </c:pt>
                <c:pt idx="13">
                  <c:v>115.04918904546663</c:v>
                </c:pt>
                <c:pt idx="14">
                  <c:v>106.9928210582292</c:v>
                </c:pt>
                <c:pt idx="15">
                  <c:v>106.56740228662589</c:v>
                </c:pt>
                <c:pt idx="16">
                  <c:v>104.95878755650094</c:v>
                </c:pt>
                <c:pt idx="17">
                  <c:v>102.2068598776921</c:v>
                </c:pt>
                <c:pt idx="18">
                  <c:v>100.61153948417976</c:v>
                </c:pt>
                <c:pt idx="19">
                  <c:v>102.07391651156608</c:v>
                </c:pt>
                <c:pt idx="20">
                  <c:v>90.547726668439239</c:v>
                </c:pt>
                <c:pt idx="21">
                  <c:v>93.937782504653015</c:v>
                </c:pt>
                <c:pt idx="22">
                  <c:v>108.7476734910928</c:v>
                </c:pt>
                <c:pt idx="23">
                  <c:v>111.07418239829832</c:v>
                </c:pt>
                <c:pt idx="24">
                  <c:v>120.6726934325977</c:v>
                </c:pt>
                <c:pt idx="25">
                  <c:v>108.53496410529115</c:v>
                </c:pt>
                <c:pt idx="26">
                  <c:v>100.58495081095454</c:v>
                </c:pt>
                <c:pt idx="27">
                  <c:v>95.57298590800319</c:v>
                </c:pt>
                <c:pt idx="28">
                  <c:v>101.40919968093594</c:v>
                </c:pt>
                <c:pt idx="29">
                  <c:v>105.31773464504121</c:v>
                </c:pt>
                <c:pt idx="30">
                  <c:v>111.61925019941503</c:v>
                </c:pt>
                <c:pt idx="31">
                  <c:v>110.9944163786227</c:v>
                </c:pt>
                <c:pt idx="32">
                  <c:v>103.65594256846585</c:v>
                </c:pt>
                <c:pt idx="33">
                  <c:v>110.1169901621909</c:v>
                </c:pt>
                <c:pt idx="34">
                  <c:v>105.50385535761765</c:v>
                </c:pt>
                <c:pt idx="35">
                  <c:v>99.069396437117788</c:v>
                </c:pt>
                <c:pt idx="36">
                  <c:v>91.398564211645834</c:v>
                </c:pt>
                <c:pt idx="37">
                  <c:v>92.501994150491882</c:v>
                </c:pt>
                <c:pt idx="38">
                  <c:v>90.747141717628296</c:v>
                </c:pt>
                <c:pt idx="39">
                  <c:v>96.304174421696359</c:v>
                </c:pt>
                <c:pt idx="40">
                  <c:v>96.835947886200486</c:v>
                </c:pt>
                <c:pt idx="41">
                  <c:v>93.020473278383406</c:v>
                </c:pt>
                <c:pt idx="42">
                  <c:v>95.546397234777984</c:v>
                </c:pt>
                <c:pt idx="43">
                  <c:v>79.167774528051055</c:v>
                </c:pt>
                <c:pt idx="44">
                  <c:v>81.706992821058236</c:v>
                </c:pt>
                <c:pt idx="45">
                  <c:v>88.1414517415581</c:v>
                </c:pt>
                <c:pt idx="46">
                  <c:v>93.538952406274916</c:v>
                </c:pt>
                <c:pt idx="47">
                  <c:v>85.562350438713111</c:v>
                </c:pt>
                <c:pt idx="48">
                  <c:v>83.980324381813347</c:v>
                </c:pt>
                <c:pt idx="49">
                  <c:v>82.092528582823718</c:v>
                </c:pt>
                <c:pt idx="50">
                  <c:v>77.878223876628567</c:v>
                </c:pt>
                <c:pt idx="51">
                  <c:v>76.123371443764952</c:v>
                </c:pt>
                <c:pt idx="52">
                  <c:v>85.74847115128955</c:v>
                </c:pt>
                <c:pt idx="53">
                  <c:v>89.018877957989901</c:v>
                </c:pt>
                <c:pt idx="54">
                  <c:v>136.74554639723476</c:v>
                </c:pt>
                <c:pt idx="55">
                  <c:v>144.42967295931933</c:v>
                </c:pt>
                <c:pt idx="56">
                  <c:v>121.19117256048924</c:v>
                </c:pt>
                <c:pt idx="57">
                  <c:v>93.804839138527001</c:v>
                </c:pt>
                <c:pt idx="58">
                  <c:v>114.54400425418771</c:v>
                </c:pt>
                <c:pt idx="59">
                  <c:v>115.70061153948419</c:v>
                </c:pt>
                <c:pt idx="60">
                  <c:v>123.2252060622175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6-DC4A-9817-EF0BE6DC838E}"/>
            </c:ext>
          </c:extLst>
        </c:ser>
        <c:ser>
          <c:idx val="1"/>
          <c:order val="1"/>
          <c:tx>
            <c:strRef>
              <c:f>US!$G$4</c:f>
              <c:strCache>
                <c:ptCount val="1"/>
                <c:pt idx="0">
                  <c:v>USD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US!$E$5:$E$65</c:f>
              <c:numCache>
                <c:formatCode>dd/m/yyyy;@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44564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44683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44837</c:v>
                </c:pt>
                <c:pt idx="14">
                  <c:v>44866</c:v>
                </c:pt>
                <c:pt idx="15">
                  <c:v>44896</c:v>
                </c:pt>
                <c:pt idx="16">
                  <c:v>44929</c:v>
                </c:pt>
                <c:pt idx="17">
                  <c:v>44958</c:v>
                </c:pt>
                <c:pt idx="18">
                  <c:v>44986</c:v>
                </c:pt>
                <c:pt idx="19">
                  <c:v>45019</c:v>
                </c:pt>
                <c:pt idx="20">
                  <c:v>45047</c:v>
                </c:pt>
                <c:pt idx="21">
                  <c:v>45078</c:v>
                </c:pt>
                <c:pt idx="22">
                  <c:v>45110</c:v>
                </c:pt>
                <c:pt idx="23">
                  <c:v>45139</c:v>
                </c:pt>
                <c:pt idx="24">
                  <c:v>45170</c:v>
                </c:pt>
                <c:pt idx="25">
                  <c:v>45201</c:v>
                </c:pt>
                <c:pt idx="26">
                  <c:v>45231</c:v>
                </c:pt>
                <c:pt idx="27">
                  <c:v>45261</c:v>
                </c:pt>
                <c:pt idx="28">
                  <c:v>45293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45446</c:v>
                </c:pt>
                <c:pt idx="34">
                  <c:v>45474</c:v>
                </c:pt>
                <c:pt idx="35">
                  <c:v>45505</c:v>
                </c:pt>
                <c:pt idx="36">
                  <c:v>45538</c:v>
                </c:pt>
                <c:pt idx="37">
                  <c:v>45566</c:v>
                </c:pt>
                <c:pt idx="38">
                  <c:v>45597</c:v>
                </c:pt>
                <c:pt idx="39">
                  <c:v>45628</c:v>
                </c:pt>
                <c:pt idx="40">
                  <c:v>45659</c:v>
                </c:pt>
                <c:pt idx="41">
                  <c:v>45691</c:v>
                </c:pt>
                <c:pt idx="42">
                  <c:v>45719</c:v>
                </c:pt>
                <c:pt idx="43">
                  <c:v>45748</c:v>
                </c:pt>
                <c:pt idx="44">
                  <c:v>45778</c:v>
                </c:pt>
                <c:pt idx="45">
                  <c:v>45810</c:v>
                </c:pt>
                <c:pt idx="46">
                  <c:v>45839</c:v>
                </c:pt>
                <c:pt idx="47">
                  <c:v>45870</c:v>
                </c:pt>
                <c:pt idx="48">
                  <c:v>45902</c:v>
                </c:pt>
                <c:pt idx="49">
                  <c:v>45931</c:v>
                </c:pt>
                <c:pt idx="50">
                  <c:v>45964</c:v>
                </c:pt>
                <c:pt idx="51">
                  <c:v>45992</c:v>
                </c:pt>
                <c:pt idx="52">
                  <c:v>46024</c:v>
                </c:pt>
                <c:pt idx="53">
                  <c:v>46055</c:v>
                </c:pt>
                <c:pt idx="54">
                  <c:v>46083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46237</c:v>
                </c:pt>
                <c:pt idx="60">
                  <c:v>46266</c:v>
                </c:pt>
              </c:numCache>
            </c:numRef>
          </c:cat>
          <c:val>
            <c:numRef>
              <c:f>US!$G$5:$G$65</c:f>
              <c:numCache>
                <c:formatCode>_(* #,##0.00_);_(* \(#,##0.00\);_(* "-"??_);_(@_)</c:formatCode>
                <c:ptCount val="61"/>
                <c:pt idx="0">
                  <c:v>125.27253390055837</c:v>
                </c:pt>
                <c:pt idx="1">
                  <c:v>125.13028449880352</c:v>
                </c:pt>
                <c:pt idx="2">
                  <c:v>127.61765487902154</c:v>
                </c:pt>
                <c:pt idx="3">
                  <c:v>127.58308960382878</c:v>
                </c:pt>
                <c:pt idx="4">
                  <c:v>128.34352565806967</c:v>
                </c:pt>
                <c:pt idx="5">
                  <c:v>128.56554107950012</c:v>
                </c:pt>
                <c:pt idx="6">
                  <c:v>130.6992821058229</c:v>
                </c:pt>
                <c:pt idx="7">
                  <c:v>136.87716032969956</c:v>
                </c:pt>
                <c:pt idx="8">
                  <c:v>135.27253390055836</c:v>
                </c:pt>
                <c:pt idx="9">
                  <c:v>139.17176282903483</c:v>
                </c:pt>
                <c:pt idx="10">
                  <c:v>140.7910130284499</c:v>
                </c:pt>
                <c:pt idx="11">
                  <c:v>144.50943897899495</c:v>
                </c:pt>
                <c:pt idx="12">
                  <c:v>149.05211379952141</c:v>
                </c:pt>
                <c:pt idx="13">
                  <c:v>148.26774793937781</c:v>
                </c:pt>
                <c:pt idx="14">
                  <c:v>140.85349641052912</c:v>
                </c:pt>
                <c:pt idx="15">
                  <c:v>137.62563148098911</c:v>
                </c:pt>
                <c:pt idx="16">
                  <c:v>135.73118851369316</c:v>
                </c:pt>
                <c:pt idx="17">
                  <c:v>139.41637862270673</c:v>
                </c:pt>
                <c:pt idx="18">
                  <c:v>136.27492688114864</c:v>
                </c:pt>
                <c:pt idx="19">
                  <c:v>135.14889657006117</c:v>
                </c:pt>
                <c:pt idx="20">
                  <c:v>138.69449614464239</c:v>
                </c:pt>
                <c:pt idx="21">
                  <c:v>136.81467694762034</c:v>
                </c:pt>
                <c:pt idx="22">
                  <c:v>135.40946556766818</c:v>
                </c:pt>
                <c:pt idx="23">
                  <c:v>137.75458654613135</c:v>
                </c:pt>
                <c:pt idx="24">
                  <c:v>141.21776123371444</c:v>
                </c:pt>
                <c:pt idx="25">
                  <c:v>141.80138261100771</c:v>
                </c:pt>
                <c:pt idx="26">
                  <c:v>137.59239563945761</c:v>
                </c:pt>
                <c:pt idx="27">
                  <c:v>134.71550119649029</c:v>
                </c:pt>
                <c:pt idx="28">
                  <c:v>137.29593193299655</c:v>
                </c:pt>
                <c:pt idx="29">
                  <c:v>138.46849242222814</c:v>
                </c:pt>
                <c:pt idx="30">
                  <c:v>138.98697155011965</c:v>
                </c:pt>
                <c:pt idx="31">
                  <c:v>141.21377293273068</c:v>
                </c:pt>
                <c:pt idx="32">
                  <c:v>139.15315075777718</c:v>
                </c:pt>
                <c:pt idx="33">
                  <c:v>140.74182398298325</c:v>
                </c:pt>
                <c:pt idx="34">
                  <c:v>138.38872640255252</c:v>
                </c:pt>
                <c:pt idx="35">
                  <c:v>135.2007444828503</c:v>
                </c:pt>
                <c:pt idx="36">
                  <c:v>133.97899494815209</c:v>
                </c:pt>
                <c:pt idx="37">
                  <c:v>138.22919436320126</c:v>
                </c:pt>
                <c:pt idx="38">
                  <c:v>140.57032704068067</c:v>
                </c:pt>
                <c:pt idx="39">
                  <c:v>144.2262696091465</c:v>
                </c:pt>
                <c:pt idx="40">
                  <c:v>144.07072587077906</c:v>
                </c:pt>
                <c:pt idx="41">
                  <c:v>143.06567402286626</c:v>
                </c:pt>
                <c:pt idx="42">
                  <c:v>138.5402818399362</c:v>
                </c:pt>
                <c:pt idx="43">
                  <c:v>132.23610741823984</c:v>
                </c:pt>
                <c:pt idx="44">
                  <c:v>132.05131613932463</c:v>
                </c:pt>
                <c:pt idx="45">
                  <c:v>128.78888593459186</c:v>
                </c:pt>
                <c:pt idx="46">
                  <c:v>132.90082424887001</c:v>
                </c:pt>
                <c:pt idx="47">
                  <c:v>129.9800584950811</c:v>
                </c:pt>
                <c:pt idx="48">
                  <c:v>129.98537622972614</c:v>
                </c:pt>
                <c:pt idx="49">
                  <c:v>132.68279712842329</c:v>
                </c:pt>
                <c:pt idx="50">
                  <c:v>132.20420101036959</c:v>
                </c:pt>
                <c:pt idx="51">
                  <c:v>130.71257644243553</c:v>
                </c:pt>
                <c:pt idx="52">
                  <c:v>128.94310023929808</c:v>
                </c:pt>
                <c:pt idx="53">
                  <c:v>129.76336080829566</c:v>
                </c:pt>
                <c:pt idx="54">
                  <c:v>132.89151821324117</c:v>
                </c:pt>
                <c:pt idx="55">
                  <c:v>130.35894708854028</c:v>
                </c:pt>
                <c:pt idx="56">
                  <c:v>131.49162456793405</c:v>
                </c:pt>
                <c:pt idx="57">
                  <c:v>134.5214038819463</c:v>
                </c:pt>
                <c:pt idx="58">
                  <c:v>132.82903483116192</c:v>
                </c:pt>
                <c:pt idx="59">
                  <c:v>132.1829300717894</c:v>
                </c:pt>
                <c:pt idx="60">
                  <c:v>131.83461845253922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6-DC4A-9817-EF0BE6DC8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1617536"/>
        <c:axId val="1730748736"/>
      </c:lineChart>
      <c:dateAx>
        <c:axId val="17616175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48736"/>
        <c:crosses val="autoZero"/>
        <c:auto val="1"/>
        <c:lblOffset val="100"/>
        <c:baseTimeUnit val="months"/>
        <c:majorUnit val="12"/>
        <c:majorTimeUnit val="months"/>
      </c:dateAx>
      <c:valAx>
        <c:axId val="173074873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61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0" u="none" strike="noStrike" baseline="0"/>
              <a:t>Market Momentum Craters Each Time the Fed Hikes Fastest</a:t>
            </a:r>
            <a:endParaRPr lang="en-GB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US!$AQ$3</c:f>
              <c:strCache>
                <c:ptCount val="1"/>
                <c:pt idx="0">
                  <c:v>Fed Funds Rate (%) RHS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US!$AP$4:$AP$111</c:f>
              <c:numCache>
                <c:formatCode>mmm\-yy</c:formatCode>
                <c:ptCount val="108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  <c:pt idx="10">
                  <c:v>43282</c:v>
                </c:pt>
                <c:pt idx="11">
                  <c:v>43313</c:v>
                </c:pt>
                <c:pt idx="12">
                  <c:v>43344</c:v>
                </c:pt>
                <c:pt idx="13">
                  <c:v>43374</c:v>
                </c:pt>
                <c:pt idx="14">
                  <c:v>43405</c:v>
                </c:pt>
                <c:pt idx="15">
                  <c:v>43435</c:v>
                </c:pt>
                <c:pt idx="16">
                  <c:v>43466</c:v>
                </c:pt>
                <c:pt idx="17">
                  <c:v>43497</c:v>
                </c:pt>
                <c:pt idx="18">
                  <c:v>43525</c:v>
                </c:pt>
                <c:pt idx="19">
                  <c:v>43556</c:v>
                </c:pt>
                <c:pt idx="20">
                  <c:v>43586</c:v>
                </c:pt>
                <c:pt idx="21">
                  <c:v>43617</c:v>
                </c:pt>
                <c:pt idx="22">
                  <c:v>43647</c:v>
                </c:pt>
                <c:pt idx="23">
                  <c:v>43678</c:v>
                </c:pt>
                <c:pt idx="24">
                  <c:v>43709</c:v>
                </c:pt>
                <c:pt idx="25">
                  <c:v>43739</c:v>
                </c:pt>
                <c:pt idx="26">
                  <c:v>43770</c:v>
                </c:pt>
                <c:pt idx="27">
                  <c:v>43800</c:v>
                </c:pt>
                <c:pt idx="28">
                  <c:v>43831</c:v>
                </c:pt>
                <c:pt idx="29">
                  <c:v>43862</c:v>
                </c:pt>
                <c:pt idx="30">
                  <c:v>43891</c:v>
                </c:pt>
                <c:pt idx="31">
                  <c:v>43922</c:v>
                </c:pt>
                <c:pt idx="32">
                  <c:v>43952</c:v>
                </c:pt>
                <c:pt idx="33">
                  <c:v>43983</c:v>
                </c:pt>
                <c:pt idx="34">
                  <c:v>44013</c:v>
                </c:pt>
                <c:pt idx="35">
                  <c:v>44044</c:v>
                </c:pt>
                <c:pt idx="36">
                  <c:v>44075</c:v>
                </c:pt>
                <c:pt idx="37">
                  <c:v>44105</c:v>
                </c:pt>
                <c:pt idx="38">
                  <c:v>44136</c:v>
                </c:pt>
                <c:pt idx="39">
                  <c:v>44166</c:v>
                </c:pt>
                <c:pt idx="40">
                  <c:v>44197</c:v>
                </c:pt>
                <c:pt idx="41">
                  <c:v>44228</c:v>
                </c:pt>
                <c:pt idx="42">
                  <c:v>44256</c:v>
                </c:pt>
                <c:pt idx="43">
                  <c:v>44287</c:v>
                </c:pt>
                <c:pt idx="44">
                  <c:v>44317</c:v>
                </c:pt>
                <c:pt idx="45">
                  <c:v>44348</c:v>
                </c:pt>
                <c:pt idx="46">
                  <c:v>44378</c:v>
                </c:pt>
                <c:pt idx="47">
                  <c:v>44409</c:v>
                </c:pt>
                <c:pt idx="48">
                  <c:v>44440</c:v>
                </c:pt>
                <c:pt idx="49">
                  <c:v>44470</c:v>
                </c:pt>
                <c:pt idx="50">
                  <c:v>44501</c:v>
                </c:pt>
                <c:pt idx="51">
                  <c:v>44531</c:v>
                </c:pt>
                <c:pt idx="52">
                  <c:v>44562</c:v>
                </c:pt>
                <c:pt idx="53">
                  <c:v>44593</c:v>
                </c:pt>
                <c:pt idx="54">
                  <c:v>44621</c:v>
                </c:pt>
                <c:pt idx="55">
                  <c:v>44652</c:v>
                </c:pt>
                <c:pt idx="56">
                  <c:v>44682</c:v>
                </c:pt>
                <c:pt idx="57">
                  <c:v>44713</c:v>
                </c:pt>
                <c:pt idx="58">
                  <c:v>44743</c:v>
                </c:pt>
                <c:pt idx="59">
                  <c:v>44774</c:v>
                </c:pt>
                <c:pt idx="60">
                  <c:v>44805</c:v>
                </c:pt>
                <c:pt idx="61">
                  <c:v>44835</c:v>
                </c:pt>
                <c:pt idx="62">
                  <c:v>44866</c:v>
                </c:pt>
                <c:pt idx="63">
                  <c:v>44896</c:v>
                </c:pt>
                <c:pt idx="64">
                  <c:v>44927</c:v>
                </c:pt>
                <c:pt idx="65">
                  <c:v>44958</c:v>
                </c:pt>
                <c:pt idx="66">
                  <c:v>44986</c:v>
                </c:pt>
                <c:pt idx="67">
                  <c:v>45017</c:v>
                </c:pt>
                <c:pt idx="68">
                  <c:v>45047</c:v>
                </c:pt>
                <c:pt idx="69">
                  <c:v>45078</c:v>
                </c:pt>
                <c:pt idx="70">
                  <c:v>45108</c:v>
                </c:pt>
                <c:pt idx="71">
                  <c:v>45139</c:v>
                </c:pt>
                <c:pt idx="72">
                  <c:v>45170</c:v>
                </c:pt>
                <c:pt idx="73">
                  <c:v>45200</c:v>
                </c:pt>
                <c:pt idx="74">
                  <c:v>45231</c:v>
                </c:pt>
                <c:pt idx="75">
                  <c:v>45261</c:v>
                </c:pt>
                <c:pt idx="76">
                  <c:v>45292</c:v>
                </c:pt>
                <c:pt idx="77">
                  <c:v>45323</c:v>
                </c:pt>
                <c:pt idx="78">
                  <c:v>45352</c:v>
                </c:pt>
                <c:pt idx="79">
                  <c:v>45383</c:v>
                </c:pt>
                <c:pt idx="80">
                  <c:v>45413</c:v>
                </c:pt>
                <c:pt idx="81">
                  <c:v>45444</c:v>
                </c:pt>
                <c:pt idx="82">
                  <c:v>45474</c:v>
                </c:pt>
                <c:pt idx="83">
                  <c:v>45505</c:v>
                </c:pt>
                <c:pt idx="84">
                  <c:v>45536</c:v>
                </c:pt>
                <c:pt idx="85">
                  <c:v>45566</c:v>
                </c:pt>
                <c:pt idx="86">
                  <c:v>45597</c:v>
                </c:pt>
                <c:pt idx="87">
                  <c:v>45627</c:v>
                </c:pt>
                <c:pt idx="88">
                  <c:v>45658</c:v>
                </c:pt>
                <c:pt idx="89">
                  <c:v>45689</c:v>
                </c:pt>
                <c:pt idx="90">
                  <c:v>45717</c:v>
                </c:pt>
                <c:pt idx="91">
                  <c:v>45748</c:v>
                </c:pt>
                <c:pt idx="92">
                  <c:v>45778</c:v>
                </c:pt>
                <c:pt idx="93">
                  <c:v>45809</c:v>
                </c:pt>
                <c:pt idx="94">
                  <c:v>45839</c:v>
                </c:pt>
                <c:pt idx="95">
                  <c:v>45870</c:v>
                </c:pt>
                <c:pt idx="96">
                  <c:v>45901</c:v>
                </c:pt>
                <c:pt idx="97">
                  <c:v>45931</c:v>
                </c:pt>
                <c:pt idx="98">
                  <c:v>45962</c:v>
                </c:pt>
                <c:pt idx="99">
                  <c:v>45992</c:v>
                </c:pt>
                <c:pt idx="100">
                  <c:v>46023</c:v>
                </c:pt>
                <c:pt idx="101">
                  <c:v>46054</c:v>
                </c:pt>
                <c:pt idx="102">
                  <c:v>46082</c:v>
                </c:pt>
                <c:pt idx="103">
                  <c:v>46113</c:v>
                </c:pt>
                <c:pt idx="104">
                  <c:v>46143</c:v>
                </c:pt>
                <c:pt idx="105">
                  <c:v>46174</c:v>
                </c:pt>
                <c:pt idx="106">
                  <c:v>46204</c:v>
                </c:pt>
                <c:pt idx="107">
                  <c:v>46235</c:v>
                </c:pt>
              </c:numCache>
            </c:numRef>
          </c:cat>
          <c:val>
            <c:numRef>
              <c:f>US!$AQ$4:$AQ$111</c:f>
              <c:numCache>
                <c:formatCode>0.00</c:formatCode>
                <c:ptCount val="108"/>
                <c:pt idx="0">
                  <c:v>1.1499999999999999</c:v>
                </c:pt>
                <c:pt idx="1">
                  <c:v>1.1499999999999999</c:v>
                </c:pt>
                <c:pt idx="2">
                  <c:v>1.1599999999999999</c:v>
                </c:pt>
                <c:pt idx="3">
                  <c:v>1.3</c:v>
                </c:pt>
                <c:pt idx="4">
                  <c:v>1.41</c:v>
                </c:pt>
                <c:pt idx="5">
                  <c:v>1.42</c:v>
                </c:pt>
                <c:pt idx="6">
                  <c:v>1.51</c:v>
                </c:pt>
                <c:pt idx="7">
                  <c:v>1.69</c:v>
                </c:pt>
                <c:pt idx="8">
                  <c:v>1.7</c:v>
                </c:pt>
                <c:pt idx="9">
                  <c:v>1.82</c:v>
                </c:pt>
                <c:pt idx="10">
                  <c:v>1.91</c:v>
                </c:pt>
                <c:pt idx="11">
                  <c:v>1.91</c:v>
                </c:pt>
                <c:pt idx="12">
                  <c:v>1.95</c:v>
                </c:pt>
                <c:pt idx="13">
                  <c:v>2.19</c:v>
                </c:pt>
                <c:pt idx="14">
                  <c:v>2.2000000000000002</c:v>
                </c:pt>
                <c:pt idx="15">
                  <c:v>2.27</c:v>
                </c:pt>
                <c:pt idx="16">
                  <c:v>2.4</c:v>
                </c:pt>
                <c:pt idx="17">
                  <c:v>2.4</c:v>
                </c:pt>
                <c:pt idx="18">
                  <c:v>2.41</c:v>
                </c:pt>
                <c:pt idx="19">
                  <c:v>2.42</c:v>
                </c:pt>
                <c:pt idx="20">
                  <c:v>2.39</c:v>
                </c:pt>
                <c:pt idx="21">
                  <c:v>2.38</c:v>
                </c:pt>
                <c:pt idx="22">
                  <c:v>2.4</c:v>
                </c:pt>
                <c:pt idx="23">
                  <c:v>2.13</c:v>
                </c:pt>
                <c:pt idx="24">
                  <c:v>2.04</c:v>
                </c:pt>
                <c:pt idx="25">
                  <c:v>1.83</c:v>
                </c:pt>
                <c:pt idx="26">
                  <c:v>1.55</c:v>
                </c:pt>
                <c:pt idx="27">
                  <c:v>1.55</c:v>
                </c:pt>
                <c:pt idx="28">
                  <c:v>1.55</c:v>
                </c:pt>
                <c:pt idx="29">
                  <c:v>1.58</c:v>
                </c:pt>
                <c:pt idx="30">
                  <c:v>0.65</c:v>
                </c:pt>
                <c:pt idx="31">
                  <c:v>0.05</c:v>
                </c:pt>
                <c:pt idx="32">
                  <c:v>0.05</c:v>
                </c:pt>
                <c:pt idx="33">
                  <c:v>0.08</c:v>
                </c:pt>
                <c:pt idx="34">
                  <c:v>0.09</c:v>
                </c:pt>
                <c:pt idx="35">
                  <c:v>0.1</c:v>
                </c:pt>
                <c:pt idx="36">
                  <c:v>0.09</c:v>
                </c:pt>
                <c:pt idx="37">
                  <c:v>0.09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0.08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0.06</c:v>
                </c:pt>
                <c:pt idx="45">
                  <c:v>0.08</c:v>
                </c:pt>
                <c:pt idx="46">
                  <c:v>0.1</c:v>
                </c:pt>
                <c:pt idx="47">
                  <c:v>0.09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0.2</c:v>
                </c:pt>
                <c:pt idx="55">
                  <c:v>0.33</c:v>
                </c:pt>
                <c:pt idx="56">
                  <c:v>0.77</c:v>
                </c:pt>
                <c:pt idx="57">
                  <c:v>1.21</c:v>
                </c:pt>
                <c:pt idx="58">
                  <c:v>1.68</c:v>
                </c:pt>
                <c:pt idx="59">
                  <c:v>2.33</c:v>
                </c:pt>
                <c:pt idx="60">
                  <c:v>2.56</c:v>
                </c:pt>
                <c:pt idx="61">
                  <c:v>3.08</c:v>
                </c:pt>
                <c:pt idx="62">
                  <c:v>3.78</c:v>
                </c:pt>
                <c:pt idx="63">
                  <c:v>4.0999999999999996</c:v>
                </c:pt>
                <c:pt idx="64">
                  <c:v>4.33</c:v>
                </c:pt>
                <c:pt idx="65">
                  <c:v>4.57</c:v>
                </c:pt>
                <c:pt idx="66">
                  <c:v>4.6500000000000004</c:v>
                </c:pt>
                <c:pt idx="67">
                  <c:v>4.83</c:v>
                </c:pt>
                <c:pt idx="68">
                  <c:v>5.0599999999999996</c:v>
                </c:pt>
                <c:pt idx="69">
                  <c:v>5.08</c:v>
                </c:pt>
                <c:pt idx="70">
                  <c:v>5.12</c:v>
                </c:pt>
                <c:pt idx="71">
                  <c:v>5.33</c:v>
                </c:pt>
                <c:pt idx="72">
                  <c:v>5.33</c:v>
                </c:pt>
                <c:pt idx="73">
                  <c:v>5.33</c:v>
                </c:pt>
                <c:pt idx="74">
                  <c:v>5.33</c:v>
                </c:pt>
                <c:pt idx="75">
                  <c:v>5.33</c:v>
                </c:pt>
                <c:pt idx="76">
                  <c:v>5.33</c:v>
                </c:pt>
                <c:pt idx="77">
                  <c:v>5.33</c:v>
                </c:pt>
                <c:pt idx="78">
                  <c:v>5.33</c:v>
                </c:pt>
                <c:pt idx="79">
                  <c:v>5.33</c:v>
                </c:pt>
                <c:pt idx="80">
                  <c:v>5.33</c:v>
                </c:pt>
                <c:pt idx="81">
                  <c:v>5.33</c:v>
                </c:pt>
                <c:pt idx="82">
                  <c:v>5.33</c:v>
                </c:pt>
                <c:pt idx="83">
                  <c:v>5.33</c:v>
                </c:pt>
                <c:pt idx="84">
                  <c:v>5.13</c:v>
                </c:pt>
                <c:pt idx="85">
                  <c:v>4.83</c:v>
                </c:pt>
                <c:pt idx="86">
                  <c:v>4.6399999999999997</c:v>
                </c:pt>
                <c:pt idx="87">
                  <c:v>4.4800000000000004</c:v>
                </c:pt>
                <c:pt idx="88">
                  <c:v>4.33</c:v>
                </c:pt>
                <c:pt idx="89">
                  <c:v>4.33</c:v>
                </c:pt>
                <c:pt idx="90">
                  <c:v>4.33</c:v>
                </c:pt>
                <c:pt idx="91">
                  <c:v>4.33</c:v>
                </c:pt>
                <c:pt idx="92">
                  <c:v>4.33</c:v>
                </c:pt>
                <c:pt idx="93">
                  <c:v>4.33</c:v>
                </c:pt>
                <c:pt idx="94">
                  <c:v>4.33</c:v>
                </c:pt>
                <c:pt idx="95">
                  <c:v>4.33</c:v>
                </c:pt>
                <c:pt idx="96">
                  <c:v>4.22</c:v>
                </c:pt>
                <c:pt idx="97">
                  <c:v>4.09</c:v>
                </c:pt>
                <c:pt idx="98">
                  <c:v>3.88</c:v>
                </c:pt>
                <c:pt idx="99">
                  <c:v>3.72</c:v>
                </c:pt>
                <c:pt idx="100">
                  <c:v>3.64</c:v>
                </c:pt>
                <c:pt idx="101">
                  <c:v>3.64</c:v>
                </c:pt>
                <c:pt idx="102">
                  <c:v>3.64</c:v>
                </c:pt>
                <c:pt idx="103">
                  <c:v>3.64</c:v>
                </c:pt>
                <c:pt idx="104">
                  <c:v>3.63</c:v>
                </c:pt>
                <c:pt idx="105">
                  <c:v>3.63</c:v>
                </c:pt>
                <c:pt idx="106">
                  <c:v>3.63</c:v>
                </c:pt>
                <c:pt idx="107">
                  <c:v>3.63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1-CB4D-A036-6F06B945F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909760"/>
        <c:axId val="1802322368"/>
      </c:barChart>
      <c:lineChart>
        <c:grouping val="standard"/>
        <c:varyColors val="0"/>
        <c:ser>
          <c:idx val="1"/>
          <c:order val="1"/>
          <c:tx>
            <c:strRef>
              <c:f>US!$AR$3</c:f>
              <c:strCache>
                <c:ptCount val="1"/>
                <c:pt idx="0">
                  <c:v>SPY Close ($) LHS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US!$AP$4:$AP$111</c:f>
              <c:numCache>
                <c:formatCode>mmm\-yy</c:formatCode>
                <c:ptCount val="108"/>
                <c:pt idx="0">
                  <c:v>42979</c:v>
                </c:pt>
                <c:pt idx="1">
                  <c:v>43009</c:v>
                </c:pt>
                <c:pt idx="2">
                  <c:v>43040</c:v>
                </c:pt>
                <c:pt idx="3">
                  <c:v>43070</c:v>
                </c:pt>
                <c:pt idx="4">
                  <c:v>43101</c:v>
                </c:pt>
                <c:pt idx="5">
                  <c:v>43132</c:v>
                </c:pt>
                <c:pt idx="6">
                  <c:v>43160</c:v>
                </c:pt>
                <c:pt idx="7">
                  <c:v>43191</c:v>
                </c:pt>
                <c:pt idx="8">
                  <c:v>43221</c:v>
                </c:pt>
                <c:pt idx="9">
                  <c:v>43252</c:v>
                </c:pt>
                <c:pt idx="10">
                  <c:v>43282</c:v>
                </c:pt>
                <c:pt idx="11">
                  <c:v>43313</c:v>
                </c:pt>
                <c:pt idx="12">
                  <c:v>43344</c:v>
                </c:pt>
                <c:pt idx="13">
                  <c:v>43374</c:v>
                </c:pt>
                <c:pt idx="14">
                  <c:v>43405</c:v>
                </c:pt>
                <c:pt idx="15">
                  <c:v>43435</c:v>
                </c:pt>
                <c:pt idx="16">
                  <c:v>43466</c:v>
                </c:pt>
                <c:pt idx="17">
                  <c:v>43497</c:v>
                </c:pt>
                <c:pt idx="18">
                  <c:v>43525</c:v>
                </c:pt>
                <c:pt idx="19">
                  <c:v>43556</c:v>
                </c:pt>
                <c:pt idx="20">
                  <c:v>43586</c:v>
                </c:pt>
                <c:pt idx="21">
                  <c:v>43617</c:v>
                </c:pt>
                <c:pt idx="22">
                  <c:v>43647</c:v>
                </c:pt>
                <c:pt idx="23">
                  <c:v>43678</c:v>
                </c:pt>
                <c:pt idx="24">
                  <c:v>43709</c:v>
                </c:pt>
                <c:pt idx="25">
                  <c:v>43739</c:v>
                </c:pt>
                <c:pt idx="26">
                  <c:v>43770</c:v>
                </c:pt>
                <c:pt idx="27">
                  <c:v>43800</c:v>
                </c:pt>
                <c:pt idx="28">
                  <c:v>43831</c:v>
                </c:pt>
                <c:pt idx="29">
                  <c:v>43862</c:v>
                </c:pt>
                <c:pt idx="30">
                  <c:v>43891</c:v>
                </c:pt>
                <c:pt idx="31">
                  <c:v>43922</c:v>
                </c:pt>
                <c:pt idx="32">
                  <c:v>43952</c:v>
                </c:pt>
                <c:pt idx="33">
                  <c:v>43983</c:v>
                </c:pt>
                <c:pt idx="34">
                  <c:v>44013</c:v>
                </c:pt>
                <c:pt idx="35">
                  <c:v>44044</c:v>
                </c:pt>
                <c:pt idx="36">
                  <c:v>44075</c:v>
                </c:pt>
                <c:pt idx="37">
                  <c:v>44105</c:v>
                </c:pt>
                <c:pt idx="38">
                  <c:v>44136</c:v>
                </c:pt>
                <c:pt idx="39">
                  <c:v>44166</c:v>
                </c:pt>
                <c:pt idx="40">
                  <c:v>44197</c:v>
                </c:pt>
                <c:pt idx="41">
                  <c:v>44228</c:v>
                </c:pt>
                <c:pt idx="42">
                  <c:v>44256</c:v>
                </c:pt>
                <c:pt idx="43">
                  <c:v>44287</c:v>
                </c:pt>
                <c:pt idx="44">
                  <c:v>44317</c:v>
                </c:pt>
                <c:pt idx="45">
                  <c:v>44348</c:v>
                </c:pt>
                <c:pt idx="46">
                  <c:v>44378</c:v>
                </c:pt>
                <c:pt idx="47">
                  <c:v>44409</c:v>
                </c:pt>
                <c:pt idx="48">
                  <c:v>44440</c:v>
                </c:pt>
                <c:pt idx="49">
                  <c:v>44470</c:v>
                </c:pt>
                <c:pt idx="50">
                  <c:v>44501</c:v>
                </c:pt>
                <c:pt idx="51">
                  <c:v>44531</c:v>
                </c:pt>
                <c:pt idx="52">
                  <c:v>44562</c:v>
                </c:pt>
                <c:pt idx="53">
                  <c:v>44593</c:v>
                </c:pt>
                <c:pt idx="54">
                  <c:v>44621</c:v>
                </c:pt>
                <c:pt idx="55">
                  <c:v>44652</c:v>
                </c:pt>
                <c:pt idx="56">
                  <c:v>44682</c:v>
                </c:pt>
                <c:pt idx="57">
                  <c:v>44713</c:v>
                </c:pt>
                <c:pt idx="58">
                  <c:v>44743</c:v>
                </c:pt>
                <c:pt idx="59">
                  <c:v>44774</c:v>
                </c:pt>
                <c:pt idx="60">
                  <c:v>44805</c:v>
                </c:pt>
                <c:pt idx="61">
                  <c:v>44835</c:v>
                </c:pt>
                <c:pt idx="62">
                  <c:v>44866</c:v>
                </c:pt>
                <c:pt idx="63">
                  <c:v>44896</c:v>
                </c:pt>
                <c:pt idx="64">
                  <c:v>44927</c:v>
                </c:pt>
                <c:pt idx="65">
                  <c:v>44958</c:v>
                </c:pt>
                <c:pt idx="66">
                  <c:v>44986</c:v>
                </c:pt>
                <c:pt idx="67">
                  <c:v>45017</c:v>
                </c:pt>
                <c:pt idx="68">
                  <c:v>45047</c:v>
                </c:pt>
                <c:pt idx="69">
                  <c:v>45078</c:v>
                </c:pt>
                <c:pt idx="70">
                  <c:v>45108</c:v>
                </c:pt>
                <c:pt idx="71">
                  <c:v>45139</c:v>
                </c:pt>
                <c:pt idx="72">
                  <c:v>45170</c:v>
                </c:pt>
                <c:pt idx="73">
                  <c:v>45200</c:v>
                </c:pt>
                <c:pt idx="74">
                  <c:v>45231</c:v>
                </c:pt>
                <c:pt idx="75">
                  <c:v>45261</c:v>
                </c:pt>
                <c:pt idx="76">
                  <c:v>45292</c:v>
                </c:pt>
                <c:pt idx="77">
                  <c:v>45323</c:v>
                </c:pt>
                <c:pt idx="78">
                  <c:v>45352</c:v>
                </c:pt>
                <c:pt idx="79">
                  <c:v>45383</c:v>
                </c:pt>
                <c:pt idx="80">
                  <c:v>45413</c:v>
                </c:pt>
                <c:pt idx="81">
                  <c:v>45444</c:v>
                </c:pt>
                <c:pt idx="82">
                  <c:v>45474</c:v>
                </c:pt>
                <c:pt idx="83">
                  <c:v>45505</c:v>
                </c:pt>
                <c:pt idx="84">
                  <c:v>45536</c:v>
                </c:pt>
                <c:pt idx="85">
                  <c:v>45566</c:v>
                </c:pt>
                <c:pt idx="86">
                  <c:v>45597</c:v>
                </c:pt>
                <c:pt idx="87">
                  <c:v>45627</c:v>
                </c:pt>
                <c:pt idx="88">
                  <c:v>45658</c:v>
                </c:pt>
                <c:pt idx="89">
                  <c:v>45689</c:v>
                </c:pt>
                <c:pt idx="90">
                  <c:v>45717</c:v>
                </c:pt>
                <c:pt idx="91">
                  <c:v>45748</c:v>
                </c:pt>
                <c:pt idx="92">
                  <c:v>45778</c:v>
                </c:pt>
                <c:pt idx="93">
                  <c:v>45809</c:v>
                </c:pt>
                <c:pt idx="94">
                  <c:v>45839</c:v>
                </c:pt>
                <c:pt idx="95">
                  <c:v>45870</c:v>
                </c:pt>
                <c:pt idx="96">
                  <c:v>45901</c:v>
                </c:pt>
                <c:pt idx="97">
                  <c:v>45931</c:v>
                </c:pt>
                <c:pt idx="98">
                  <c:v>45962</c:v>
                </c:pt>
                <c:pt idx="99">
                  <c:v>45992</c:v>
                </c:pt>
                <c:pt idx="100">
                  <c:v>46023</c:v>
                </c:pt>
                <c:pt idx="101">
                  <c:v>46054</c:v>
                </c:pt>
                <c:pt idx="102">
                  <c:v>46082</c:v>
                </c:pt>
                <c:pt idx="103">
                  <c:v>46113</c:v>
                </c:pt>
                <c:pt idx="104">
                  <c:v>46143</c:v>
                </c:pt>
                <c:pt idx="105">
                  <c:v>46174</c:v>
                </c:pt>
                <c:pt idx="106">
                  <c:v>46204</c:v>
                </c:pt>
                <c:pt idx="107">
                  <c:v>46235</c:v>
                </c:pt>
              </c:numCache>
            </c:numRef>
          </c:cat>
          <c:val>
            <c:numRef>
              <c:f>US!$AR$4:$AR$111</c:f>
              <c:numCache>
                <c:formatCode>0.0\%</c:formatCode>
                <c:ptCount val="108"/>
                <c:pt idx="0">
                  <c:v>16.148867313915851</c:v>
                </c:pt>
                <c:pt idx="1">
                  <c:v>20.983298047518218</c:v>
                </c:pt>
                <c:pt idx="2">
                  <c:v>20.251383973137305</c:v>
                </c:pt>
                <c:pt idx="3">
                  <c:v>19.384422672571922</c:v>
                </c:pt>
                <c:pt idx="4">
                  <c:v>23.895750010987559</c:v>
                </c:pt>
                <c:pt idx="5">
                  <c:v>14.877151435700075</c:v>
                </c:pt>
                <c:pt idx="6">
                  <c:v>11.627216424874852</c:v>
                </c:pt>
                <c:pt idx="7">
                  <c:v>11.101310483870952</c:v>
                </c:pt>
                <c:pt idx="8">
                  <c:v>12.218356527501651</c:v>
                </c:pt>
                <c:pt idx="9">
                  <c:v>12.191894127377978</c:v>
                </c:pt>
                <c:pt idx="10">
                  <c:v>14.004943874863219</c:v>
                </c:pt>
                <c:pt idx="11">
                  <c:v>17.301709159966052</c:v>
                </c:pt>
                <c:pt idx="12">
                  <c:v>15.718664172272433</c:v>
                </c:pt>
                <c:pt idx="13">
                  <c:v>5.2420766089830817</c:v>
                </c:pt>
                <c:pt idx="14">
                  <c:v>4.0149428323459357</c:v>
                </c:pt>
                <c:pt idx="15">
                  <c:v>-6.3478977741137754</c:v>
                </c:pt>
                <c:pt idx="16">
                  <c:v>-4.2461865909896979</c:v>
                </c:pt>
                <c:pt idx="17">
                  <c:v>2.587888827535445</c:v>
                </c:pt>
                <c:pt idx="18">
                  <c:v>7.3456203686110833</c:v>
                </c:pt>
                <c:pt idx="19">
                  <c:v>11.156478015954029</c:v>
                </c:pt>
                <c:pt idx="20">
                  <c:v>1.5981398095519239</c:v>
                </c:pt>
                <c:pt idx="21">
                  <c:v>8.0064877617222141</c:v>
                </c:pt>
                <c:pt idx="22">
                  <c:v>5.7228166210500309</c:v>
                </c:pt>
                <c:pt idx="23">
                  <c:v>0.73714305397678537</c:v>
                </c:pt>
                <c:pt idx="24">
                  <c:v>2.081040176114457</c:v>
                </c:pt>
                <c:pt idx="25">
                  <c:v>12.082917636625655</c:v>
                </c:pt>
                <c:pt idx="26">
                  <c:v>14.02503174315255</c:v>
                </c:pt>
                <c:pt idx="27">
                  <c:v>28.785211267605646</c:v>
                </c:pt>
                <c:pt idx="28">
                  <c:v>19.190160411958669</c:v>
                </c:pt>
                <c:pt idx="29">
                  <c:v>6.3083106071479822</c:v>
                </c:pt>
                <c:pt idx="30">
                  <c:v>-8.7546020957235964</c:v>
                </c:pt>
                <c:pt idx="31">
                  <c:v>-1.2039997279096548</c:v>
                </c:pt>
                <c:pt idx="32">
                  <c:v>10.553274966396643</c:v>
                </c:pt>
                <c:pt idx="33">
                  <c:v>5.2423208191126225</c:v>
                </c:pt>
                <c:pt idx="34">
                  <c:v>9.7804525434555867</c:v>
                </c:pt>
                <c:pt idx="35">
                  <c:v>19.442639767481616</c:v>
                </c:pt>
                <c:pt idx="36">
                  <c:v>12.844964113623348</c:v>
                </c:pt>
                <c:pt idx="37">
                  <c:v>7.6517324366201844</c:v>
                </c:pt>
                <c:pt idx="38">
                  <c:v>15.192007890299376</c:v>
                </c:pt>
                <c:pt idx="39">
                  <c:v>16.162306592928587</c:v>
                </c:pt>
                <c:pt idx="40">
                  <c:v>15.025020980325099</c:v>
                </c:pt>
                <c:pt idx="41">
                  <c:v>28.387227435360842</c:v>
                </c:pt>
                <c:pt idx="42">
                  <c:v>53.765276430649855</c:v>
                </c:pt>
                <c:pt idx="43">
                  <c:v>43.658771688240151</c:v>
                </c:pt>
                <c:pt idx="44">
                  <c:v>38.025762355415374</c:v>
                </c:pt>
                <c:pt idx="45">
                  <c:v>38.818264366325074</c:v>
                </c:pt>
                <c:pt idx="46">
                  <c:v>34.298052186696083</c:v>
                </c:pt>
                <c:pt idx="47">
                  <c:v>29.271993358335013</c:v>
                </c:pt>
                <c:pt idx="48">
                  <c:v>28.143569530293533</c:v>
                </c:pt>
                <c:pt idx="49">
                  <c:v>40.641269063514414</c:v>
                </c:pt>
                <c:pt idx="50">
                  <c:v>25.824448986355854</c:v>
                </c:pt>
                <c:pt idx="51">
                  <c:v>27.035412431796303</c:v>
                </c:pt>
                <c:pt idx="52">
                  <c:v>21.574296754668044</c:v>
                </c:pt>
                <c:pt idx="53">
                  <c:v>14.793879482595429</c:v>
                </c:pt>
                <c:pt idx="54">
                  <c:v>13.955542098756091</c:v>
                </c:pt>
                <c:pt idx="55">
                  <c:v>-1.2700694943685642</c:v>
                </c:pt>
                <c:pt idx="56">
                  <c:v>-1.6926959337206005</c:v>
                </c:pt>
                <c:pt idx="57">
                  <c:v>-11.869831332056258</c:v>
                </c:pt>
                <c:pt idx="58">
                  <c:v>-6.0477526168160267</c:v>
                </c:pt>
                <c:pt idx="59">
                  <c:v>-12.485605456639204</c:v>
                </c:pt>
                <c:pt idx="60">
                  <c:v>-16.768420562054342</c:v>
                </c:pt>
                <c:pt idx="61">
                  <c:v>-15.904191616766472</c:v>
                </c:pt>
                <c:pt idx="62">
                  <c:v>-10.510141364474491</c:v>
                </c:pt>
                <c:pt idx="63">
                  <c:v>-19.481640559204983</c:v>
                </c:pt>
                <c:pt idx="64">
                  <c:v>-9.6530417194550022</c:v>
                </c:pt>
                <c:pt idx="65">
                  <c:v>-9.2458145340448503</c:v>
                </c:pt>
                <c:pt idx="66">
                  <c:v>-9.3547958551058343</c:v>
                </c:pt>
                <c:pt idx="67">
                  <c:v>0.95388349514562432</c:v>
                </c:pt>
                <c:pt idx="68">
                  <c:v>1.1914852396289977</c:v>
                </c:pt>
                <c:pt idx="69">
                  <c:v>17.502982107355859</c:v>
                </c:pt>
                <c:pt idx="70">
                  <c:v>11.116774678997054</c:v>
                </c:pt>
                <c:pt idx="71">
                  <c:v>13.96072675742699</c:v>
                </c:pt>
                <c:pt idx="72">
                  <c:v>19.68195307688001</c:v>
                </c:pt>
                <c:pt idx="73">
                  <c:v>8.283058439708979</c:v>
                </c:pt>
                <c:pt idx="74">
                  <c:v>11.950549450549453</c:v>
                </c:pt>
                <c:pt idx="75">
                  <c:v>24.286797583871554</c:v>
                </c:pt>
                <c:pt idx="76">
                  <c:v>18.795512694351491</c:v>
                </c:pt>
                <c:pt idx="77">
                  <c:v>28.218846212082973</c:v>
                </c:pt>
                <c:pt idx="78">
                  <c:v>27.768142846674326</c:v>
                </c:pt>
                <c:pt idx="79">
                  <c:v>20.68857740485177</c:v>
                </c:pt>
                <c:pt idx="80">
                  <c:v>26.21036257030034</c:v>
                </c:pt>
                <c:pt idx="81">
                  <c:v>22.771160440353743</c:v>
                </c:pt>
                <c:pt idx="82">
                  <c:v>20.319360405426057</c:v>
                </c:pt>
                <c:pt idx="83">
                  <c:v>25.164871766403895</c:v>
                </c:pt>
                <c:pt idx="84">
                  <c:v>34.219144755310182</c:v>
                </c:pt>
                <c:pt idx="85">
                  <c:v>35.973218555714958</c:v>
                </c:pt>
                <c:pt idx="86">
                  <c:v>32.022348816827353</c:v>
                </c:pt>
                <c:pt idx="87">
                  <c:v>23.304790557741264</c:v>
                </c:pt>
                <c:pt idx="88">
                  <c:v>24.631378396288952</c:v>
                </c:pt>
                <c:pt idx="89">
                  <c:v>16.946150212564937</c:v>
                </c:pt>
                <c:pt idx="90">
                  <c:v>6.9436213126350177</c:v>
                </c:pt>
                <c:pt idx="91">
                  <c:v>10.470536674767917</c:v>
                </c:pt>
                <c:pt idx="92">
                  <c:v>11.760244230805682</c:v>
                </c:pt>
                <c:pt idx="93">
                  <c:v>13.529454999816259</c:v>
                </c:pt>
                <c:pt idx="94">
                  <c:v>14.754634084348517</c:v>
                </c:pt>
                <c:pt idx="95">
                  <c:v>14.43549531649162</c:v>
                </c:pt>
                <c:pt idx="96">
                  <c:v>16.107780256553262</c:v>
                </c:pt>
                <c:pt idx="97">
                  <c:v>19.945835678109169</c:v>
                </c:pt>
                <c:pt idx="98">
                  <c:v>13.41631399883827</c:v>
                </c:pt>
                <c:pt idx="99">
                  <c:v>16.352716352716335</c:v>
                </c:pt>
                <c:pt idx="100">
                  <c:v>14.979561995280966</c:v>
                </c:pt>
                <c:pt idx="101">
                  <c:v>15.451546669359463</c:v>
                </c:pt>
                <c:pt idx="102">
                  <c:v>16.258781887413075</c:v>
                </c:pt>
                <c:pt idx="103">
                  <c:v>29.595700941320736</c:v>
                </c:pt>
                <c:pt idx="104">
                  <c:v>28.349649637761075</c:v>
                </c:pt>
                <c:pt idx="105">
                  <c:v>20.865905964230791</c:v>
                </c:pt>
                <c:pt idx="106">
                  <c:v>18.185989115301847</c:v>
                </c:pt>
                <c:pt idx="107">
                  <c:v>18.91326253778778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1-CB4D-A036-6F06B945F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763328"/>
        <c:axId val="1781671552"/>
      </c:lineChart>
      <c:dateAx>
        <c:axId val="173076332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71552"/>
        <c:crosses val="autoZero"/>
        <c:auto val="1"/>
        <c:lblOffset val="100"/>
        <c:baseTimeUnit val="months"/>
        <c:majorUnit val="12"/>
        <c:majorTimeUnit val="months"/>
      </c:dateAx>
      <c:valAx>
        <c:axId val="17816715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\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763328"/>
        <c:crosses val="autoZero"/>
        <c:crossBetween val="between"/>
      </c:valAx>
      <c:valAx>
        <c:axId val="180232236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09760"/>
        <c:crosses val="max"/>
        <c:crossBetween val="between"/>
      </c:valAx>
      <c:dateAx>
        <c:axId val="17319097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802322368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spc="0" baseline="0" dirty="0">
                <a:solidFill>
                  <a:schemeClr val="tx1"/>
                </a:solidFill>
              </a:rPr>
              <a:t>Q2 Growth Slows to 1.5% as Headline CPI Eases to 3.4%</a:t>
            </a:r>
            <a:endParaRPr lang="en-GB" sz="14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US!$O$4</c:f>
              <c:strCache>
                <c:ptCount val="1"/>
                <c:pt idx="0">
                  <c:v>CPI YoY Inflation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US!$N$5:$N$24</c:f>
              <c:numCache>
                <c:formatCode>m/d/yy</c:formatCode>
                <c:ptCount val="20"/>
                <c:pt idx="0">
                  <c:v>44470</c:v>
                </c:pt>
                <c:pt idx="1">
                  <c:v>44562</c:v>
                </c:pt>
                <c:pt idx="2">
                  <c:v>44652</c:v>
                </c:pt>
                <c:pt idx="3">
                  <c:v>44743</c:v>
                </c:pt>
                <c:pt idx="4">
                  <c:v>44835</c:v>
                </c:pt>
                <c:pt idx="5">
                  <c:v>44927</c:v>
                </c:pt>
                <c:pt idx="6">
                  <c:v>45017</c:v>
                </c:pt>
                <c:pt idx="7">
                  <c:v>45108</c:v>
                </c:pt>
                <c:pt idx="8">
                  <c:v>45200</c:v>
                </c:pt>
                <c:pt idx="9">
                  <c:v>45292</c:v>
                </c:pt>
                <c:pt idx="10">
                  <c:v>45383</c:v>
                </c:pt>
                <c:pt idx="11">
                  <c:v>45474</c:v>
                </c:pt>
                <c:pt idx="12">
                  <c:v>45566</c:v>
                </c:pt>
                <c:pt idx="13">
                  <c:v>45658</c:v>
                </c:pt>
                <c:pt idx="14">
                  <c:v>45748</c:v>
                </c:pt>
                <c:pt idx="15">
                  <c:v>45839</c:v>
                </c:pt>
                <c:pt idx="16">
                  <c:v>45931</c:v>
                </c:pt>
                <c:pt idx="17">
                  <c:v>46023</c:v>
                </c:pt>
                <c:pt idx="18">
                  <c:v>46113</c:v>
                </c:pt>
                <c:pt idx="19">
                  <c:v>46204</c:v>
                </c:pt>
              </c:numCache>
            </c:numRef>
          </c:cat>
          <c:val>
            <c:numRef>
              <c:f>US!$O$5:$O$24</c:f>
              <c:numCache>
                <c:formatCode>General</c:formatCode>
                <c:ptCount val="20"/>
                <c:pt idx="0">
                  <c:v>6.24</c:v>
                </c:pt>
                <c:pt idx="1">
                  <c:v>7.56</c:v>
                </c:pt>
                <c:pt idx="2">
                  <c:v>8.23</c:v>
                </c:pt>
                <c:pt idx="3">
                  <c:v>8.4600000000000009</c:v>
                </c:pt>
                <c:pt idx="4">
                  <c:v>7.76</c:v>
                </c:pt>
                <c:pt idx="5">
                  <c:v>6.33</c:v>
                </c:pt>
                <c:pt idx="6">
                  <c:v>4.95</c:v>
                </c:pt>
                <c:pt idx="7">
                  <c:v>3.29</c:v>
                </c:pt>
                <c:pt idx="8">
                  <c:v>3.25</c:v>
                </c:pt>
                <c:pt idx="9">
                  <c:v>3.09</c:v>
                </c:pt>
                <c:pt idx="10">
                  <c:v>3.36</c:v>
                </c:pt>
                <c:pt idx="11">
                  <c:v>2.94</c:v>
                </c:pt>
                <c:pt idx="12">
                  <c:v>2.58</c:v>
                </c:pt>
                <c:pt idx="13">
                  <c:v>2.99</c:v>
                </c:pt>
                <c:pt idx="14">
                  <c:v>2.33</c:v>
                </c:pt>
                <c:pt idx="15">
                  <c:v>2.74</c:v>
                </c:pt>
                <c:pt idx="16">
                  <c:v>2.86</c:v>
                </c:pt>
                <c:pt idx="17">
                  <c:v>2.39</c:v>
                </c:pt>
                <c:pt idx="18">
                  <c:v>3.78</c:v>
                </c:pt>
                <c:pt idx="19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D-0B45-8D65-18BACBBE9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1824640"/>
        <c:axId val="1790169920"/>
      </c:barChart>
      <c:lineChart>
        <c:grouping val="standard"/>
        <c:varyColors val="0"/>
        <c:ser>
          <c:idx val="1"/>
          <c:order val="1"/>
          <c:tx>
            <c:strRef>
              <c:f>US!$P$4</c:f>
              <c:strCache>
                <c:ptCount val="1"/>
                <c:pt idx="0">
                  <c:v>Real GDP Growth, Annualized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US!$N$5:$N$24</c:f>
              <c:numCache>
                <c:formatCode>m/d/yy</c:formatCode>
                <c:ptCount val="20"/>
                <c:pt idx="0">
                  <c:v>44470</c:v>
                </c:pt>
                <c:pt idx="1">
                  <c:v>44562</c:v>
                </c:pt>
                <c:pt idx="2">
                  <c:v>44652</c:v>
                </c:pt>
                <c:pt idx="3">
                  <c:v>44743</c:v>
                </c:pt>
                <c:pt idx="4">
                  <c:v>44835</c:v>
                </c:pt>
                <c:pt idx="5">
                  <c:v>44927</c:v>
                </c:pt>
                <c:pt idx="6">
                  <c:v>45017</c:v>
                </c:pt>
                <c:pt idx="7">
                  <c:v>45108</c:v>
                </c:pt>
                <c:pt idx="8">
                  <c:v>45200</c:v>
                </c:pt>
                <c:pt idx="9">
                  <c:v>45292</c:v>
                </c:pt>
                <c:pt idx="10">
                  <c:v>45383</c:v>
                </c:pt>
                <c:pt idx="11">
                  <c:v>45474</c:v>
                </c:pt>
                <c:pt idx="12">
                  <c:v>45566</c:v>
                </c:pt>
                <c:pt idx="13">
                  <c:v>45658</c:v>
                </c:pt>
                <c:pt idx="14">
                  <c:v>45748</c:v>
                </c:pt>
                <c:pt idx="15">
                  <c:v>45839</c:v>
                </c:pt>
                <c:pt idx="16">
                  <c:v>45931</c:v>
                </c:pt>
                <c:pt idx="17">
                  <c:v>46023</c:v>
                </c:pt>
                <c:pt idx="18">
                  <c:v>46113</c:v>
                </c:pt>
                <c:pt idx="19">
                  <c:v>46204</c:v>
                </c:pt>
              </c:numCache>
            </c:numRef>
          </c:cat>
          <c:val>
            <c:numRef>
              <c:f>US!$P$5:$P$24</c:f>
              <c:numCache>
                <c:formatCode>General</c:formatCode>
                <c:ptCount val="20"/>
                <c:pt idx="0">
                  <c:v>6.5</c:v>
                </c:pt>
                <c:pt idx="1">
                  <c:v>2</c:v>
                </c:pt>
                <c:pt idx="2">
                  <c:v>6.9</c:v>
                </c:pt>
                <c:pt idx="3">
                  <c:v>-1.4</c:v>
                </c:pt>
                <c:pt idx="4">
                  <c:v>-0.9</c:v>
                </c:pt>
                <c:pt idx="5">
                  <c:v>2.6</c:v>
                </c:pt>
                <c:pt idx="6">
                  <c:v>2.9</c:v>
                </c:pt>
                <c:pt idx="7">
                  <c:v>1.1000000000000001</c:v>
                </c:pt>
                <c:pt idx="8">
                  <c:v>2.4</c:v>
                </c:pt>
                <c:pt idx="9">
                  <c:v>4.9000000000000004</c:v>
                </c:pt>
                <c:pt idx="10">
                  <c:v>3.3</c:v>
                </c:pt>
                <c:pt idx="11">
                  <c:v>1.6</c:v>
                </c:pt>
                <c:pt idx="12">
                  <c:v>2.8</c:v>
                </c:pt>
                <c:pt idx="13">
                  <c:v>2.8</c:v>
                </c:pt>
                <c:pt idx="14">
                  <c:v>2.2999999999999998</c:v>
                </c:pt>
                <c:pt idx="15">
                  <c:v>-0.3</c:v>
                </c:pt>
                <c:pt idx="16">
                  <c:v>3</c:v>
                </c:pt>
                <c:pt idx="17">
                  <c:v>4.3</c:v>
                </c:pt>
                <c:pt idx="18">
                  <c:v>1.4</c:v>
                </c:pt>
                <c:pt idx="1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3D-0B45-8D65-18BACBBE9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1824640"/>
        <c:axId val="1790169920"/>
      </c:lineChart>
      <c:dateAx>
        <c:axId val="18418246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69920"/>
        <c:crosses val="autoZero"/>
        <c:auto val="1"/>
        <c:lblOffset val="100"/>
        <c:baseTimeUnit val="months"/>
        <c:majorUnit val="12"/>
        <c:majorTimeUnit val="months"/>
      </c:dateAx>
      <c:valAx>
        <c:axId val="17901699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2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0" u="none" strike="noStrike" baseline="0">
                <a:solidFill>
                  <a:schemeClr val="tx1"/>
                </a:solidFill>
              </a:rPr>
              <a:t>Long Yields Are Stuck Near Cycle Highs, Reinforcing 'Higher for Longer</a:t>
            </a:r>
            <a:endParaRPr lang="en-US" sz="12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US!$W$3</c:f>
              <c:strCache>
                <c:ptCount val="1"/>
                <c:pt idx="0">
                  <c:v>US 10 yr treasury yield  -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US!$V$4:$V$2611</c:f>
              <c:numCache>
                <c:formatCode>yyyy\-mm\-dd</c:formatCode>
                <c:ptCount val="2608"/>
                <c:pt idx="0">
                  <c:v>42619</c:v>
                </c:pt>
                <c:pt idx="1">
                  <c:v>42620</c:v>
                </c:pt>
                <c:pt idx="2">
                  <c:v>42621</c:v>
                </c:pt>
                <c:pt idx="3">
                  <c:v>42622</c:v>
                </c:pt>
                <c:pt idx="4">
                  <c:v>42625</c:v>
                </c:pt>
                <c:pt idx="5">
                  <c:v>42626</c:v>
                </c:pt>
                <c:pt idx="6">
                  <c:v>42627</c:v>
                </c:pt>
                <c:pt idx="7">
                  <c:v>42628</c:v>
                </c:pt>
                <c:pt idx="8">
                  <c:v>42629</c:v>
                </c:pt>
                <c:pt idx="9">
                  <c:v>42632</c:v>
                </c:pt>
                <c:pt idx="10">
                  <c:v>42633</c:v>
                </c:pt>
                <c:pt idx="11">
                  <c:v>42634</c:v>
                </c:pt>
                <c:pt idx="12">
                  <c:v>42635</c:v>
                </c:pt>
                <c:pt idx="13">
                  <c:v>42636</c:v>
                </c:pt>
                <c:pt idx="14">
                  <c:v>42639</c:v>
                </c:pt>
                <c:pt idx="15">
                  <c:v>42640</c:v>
                </c:pt>
                <c:pt idx="16">
                  <c:v>42641</c:v>
                </c:pt>
                <c:pt idx="17">
                  <c:v>42642</c:v>
                </c:pt>
                <c:pt idx="18">
                  <c:v>42643</c:v>
                </c:pt>
                <c:pt idx="19">
                  <c:v>42646</c:v>
                </c:pt>
                <c:pt idx="20">
                  <c:v>42647</c:v>
                </c:pt>
                <c:pt idx="21">
                  <c:v>42648</c:v>
                </c:pt>
                <c:pt idx="22">
                  <c:v>42649</c:v>
                </c:pt>
                <c:pt idx="23">
                  <c:v>42650</c:v>
                </c:pt>
                <c:pt idx="24">
                  <c:v>42653</c:v>
                </c:pt>
                <c:pt idx="25">
                  <c:v>42654</c:v>
                </c:pt>
                <c:pt idx="26">
                  <c:v>42655</c:v>
                </c:pt>
                <c:pt idx="27">
                  <c:v>42656</c:v>
                </c:pt>
                <c:pt idx="28">
                  <c:v>42657</c:v>
                </c:pt>
                <c:pt idx="29">
                  <c:v>42660</c:v>
                </c:pt>
                <c:pt idx="30">
                  <c:v>42661</c:v>
                </c:pt>
                <c:pt idx="31">
                  <c:v>42662</c:v>
                </c:pt>
                <c:pt idx="32">
                  <c:v>42663</c:v>
                </c:pt>
                <c:pt idx="33">
                  <c:v>42664</c:v>
                </c:pt>
                <c:pt idx="34">
                  <c:v>42667</c:v>
                </c:pt>
                <c:pt idx="35">
                  <c:v>42668</c:v>
                </c:pt>
                <c:pt idx="36">
                  <c:v>42669</c:v>
                </c:pt>
                <c:pt idx="37">
                  <c:v>42670</c:v>
                </c:pt>
                <c:pt idx="38">
                  <c:v>42671</c:v>
                </c:pt>
                <c:pt idx="39">
                  <c:v>42674</c:v>
                </c:pt>
                <c:pt idx="40">
                  <c:v>42675</c:v>
                </c:pt>
                <c:pt idx="41">
                  <c:v>42676</c:v>
                </c:pt>
                <c:pt idx="42">
                  <c:v>42677</c:v>
                </c:pt>
                <c:pt idx="43">
                  <c:v>42678</c:v>
                </c:pt>
                <c:pt idx="44">
                  <c:v>42681</c:v>
                </c:pt>
                <c:pt idx="45">
                  <c:v>42682</c:v>
                </c:pt>
                <c:pt idx="46">
                  <c:v>42683</c:v>
                </c:pt>
                <c:pt idx="47">
                  <c:v>42684</c:v>
                </c:pt>
                <c:pt idx="48">
                  <c:v>42685</c:v>
                </c:pt>
                <c:pt idx="49">
                  <c:v>42688</c:v>
                </c:pt>
                <c:pt idx="50">
                  <c:v>42689</c:v>
                </c:pt>
                <c:pt idx="51">
                  <c:v>42690</c:v>
                </c:pt>
                <c:pt idx="52">
                  <c:v>42691</c:v>
                </c:pt>
                <c:pt idx="53">
                  <c:v>42692</c:v>
                </c:pt>
                <c:pt idx="54">
                  <c:v>42695</c:v>
                </c:pt>
                <c:pt idx="55">
                  <c:v>42696</c:v>
                </c:pt>
                <c:pt idx="56">
                  <c:v>42697</c:v>
                </c:pt>
                <c:pt idx="57">
                  <c:v>42698</c:v>
                </c:pt>
                <c:pt idx="58">
                  <c:v>42699</c:v>
                </c:pt>
                <c:pt idx="59">
                  <c:v>42702</c:v>
                </c:pt>
                <c:pt idx="60">
                  <c:v>42703</c:v>
                </c:pt>
                <c:pt idx="61">
                  <c:v>42704</c:v>
                </c:pt>
                <c:pt idx="62">
                  <c:v>42705</c:v>
                </c:pt>
                <c:pt idx="63">
                  <c:v>42706</c:v>
                </c:pt>
                <c:pt idx="64">
                  <c:v>42709</c:v>
                </c:pt>
                <c:pt idx="65">
                  <c:v>42710</c:v>
                </c:pt>
                <c:pt idx="66">
                  <c:v>42711</c:v>
                </c:pt>
                <c:pt idx="67">
                  <c:v>42712</c:v>
                </c:pt>
                <c:pt idx="68">
                  <c:v>42713</c:v>
                </c:pt>
                <c:pt idx="69">
                  <c:v>42716</c:v>
                </c:pt>
                <c:pt idx="70">
                  <c:v>42717</c:v>
                </c:pt>
                <c:pt idx="71">
                  <c:v>42718</c:v>
                </c:pt>
                <c:pt idx="72">
                  <c:v>42719</c:v>
                </c:pt>
                <c:pt idx="73">
                  <c:v>42720</c:v>
                </c:pt>
                <c:pt idx="74">
                  <c:v>42723</c:v>
                </c:pt>
                <c:pt idx="75">
                  <c:v>42724</c:v>
                </c:pt>
                <c:pt idx="76">
                  <c:v>42725</c:v>
                </c:pt>
                <c:pt idx="77">
                  <c:v>42726</c:v>
                </c:pt>
                <c:pt idx="78">
                  <c:v>42727</c:v>
                </c:pt>
                <c:pt idx="79">
                  <c:v>42730</c:v>
                </c:pt>
                <c:pt idx="80">
                  <c:v>42731</c:v>
                </c:pt>
                <c:pt idx="81">
                  <c:v>42732</c:v>
                </c:pt>
                <c:pt idx="82">
                  <c:v>42733</c:v>
                </c:pt>
                <c:pt idx="83">
                  <c:v>42734</c:v>
                </c:pt>
                <c:pt idx="84">
                  <c:v>42737</c:v>
                </c:pt>
                <c:pt idx="85">
                  <c:v>42738</c:v>
                </c:pt>
                <c:pt idx="86">
                  <c:v>42739</c:v>
                </c:pt>
                <c:pt idx="87">
                  <c:v>42740</c:v>
                </c:pt>
                <c:pt idx="88">
                  <c:v>42741</c:v>
                </c:pt>
                <c:pt idx="89">
                  <c:v>42744</c:v>
                </c:pt>
                <c:pt idx="90">
                  <c:v>42745</c:v>
                </c:pt>
                <c:pt idx="91">
                  <c:v>42746</c:v>
                </c:pt>
                <c:pt idx="92">
                  <c:v>42747</c:v>
                </c:pt>
                <c:pt idx="93">
                  <c:v>42748</c:v>
                </c:pt>
                <c:pt idx="94">
                  <c:v>42751</c:v>
                </c:pt>
                <c:pt idx="95">
                  <c:v>42752</c:v>
                </c:pt>
                <c:pt idx="96">
                  <c:v>42753</c:v>
                </c:pt>
                <c:pt idx="97">
                  <c:v>42754</c:v>
                </c:pt>
                <c:pt idx="98">
                  <c:v>42755</c:v>
                </c:pt>
                <c:pt idx="99">
                  <c:v>42758</c:v>
                </c:pt>
                <c:pt idx="100">
                  <c:v>42759</c:v>
                </c:pt>
                <c:pt idx="101">
                  <c:v>42760</c:v>
                </c:pt>
                <c:pt idx="102">
                  <c:v>42761</c:v>
                </c:pt>
                <c:pt idx="103">
                  <c:v>42762</c:v>
                </c:pt>
                <c:pt idx="104">
                  <c:v>42765</c:v>
                </c:pt>
                <c:pt idx="105">
                  <c:v>42766</c:v>
                </c:pt>
                <c:pt idx="106">
                  <c:v>42767</c:v>
                </c:pt>
                <c:pt idx="107">
                  <c:v>42768</c:v>
                </c:pt>
                <c:pt idx="108">
                  <c:v>42769</c:v>
                </c:pt>
                <c:pt idx="109">
                  <c:v>42772</c:v>
                </c:pt>
                <c:pt idx="110">
                  <c:v>42773</c:v>
                </c:pt>
                <c:pt idx="111">
                  <c:v>42774</c:v>
                </c:pt>
                <c:pt idx="112">
                  <c:v>42775</c:v>
                </c:pt>
                <c:pt idx="113">
                  <c:v>42776</c:v>
                </c:pt>
                <c:pt idx="114">
                  <c:v>42779</c:v>
                </c:pt>
                <c:pt idx="115">
                  <c:v>42780</c:v>
                </c:pt>
                <c:pt idx="116">
                  <c:v>42781</c:v>
                </c:pt>
                <c:pt idx="117">
                  <c:v>42782</c:v>
                </c:pt>
                <c:pt idx="118">
                  <c:v>42783</c:v>
                </c:pt>
                <c:pt idx="119">
                  <c:v>42786</c:v>
                </c:pt>
                <c:pt idx="120">
                  <c:v>42787</c:v>
                </c:pt>
                <c:pt idx="121">
                  <c:v>42788</c:v>
                </c:pt>
                <c:pt idx="122">
                  <c:v>42789</c:v>
                </c:pt>
                <c:pt idx="123">
                  <c:v>42790</c:v>
                </c:pt>
                <c:pt idx="124">
                  <c:v>42793</c:v>
                </c:pt>
                <c:pt idx="125">
                  <c:v>42794</c:v>
                </c:pt>
                <c:pt idx="126">
                  <c:v>42795</c:v>
                </c:pt>
                <c:pt idx="127">
                  <c:v>42796</c:v>
                </c:pt>
                <c:pt idx="128">
                  <c:v>42797</c:v>
                </c:pt>
                <c:pt idx="129">
                  <c:v>42800</c:v>
                </c:pt>
                <c:pt idx="130">
                  <c:v>42801</c:v>
                </c:pt>
                <c:pt idx="131">
                  <c:v>42802</c:v>
                </c:pt>
                <c:pt idx="132">
                  <c:v>42803</c:v>
                </c:pt>
                <c:pt idx="133">
                  <c:v>42804</c:v>
                </c:pt>
                <c:pt idx="134">
                  <c:v>42807</c:v>
                </c:pt>
                <c:pt idx="135">
                  <c:v>42808</c:v>
                </c:pt>
                <c:pt idx="136">
                  <c:v>42809</c:v>
                </c:pt>
                <c:pt idx="137">
                  <c:v>42810</c:v>
                </c:pt>
                <c:pt idx="138">
                  <c:v>42811</c:v>
                </c:pt>
                <c:pt idx="139">
                  <c:v>42814</c:v>
                </c:pt>
                <c:pt idx="140">
                  <c:v>42815</c:v>
                </c:pt>
                <c:pt idx="141">
                  <c:v>42816</c:v>
                </c:pt>
                <c:pt idx="142">
                  <c:v>42817</c:v>
                </c:pt>
                <c:pt idx="143">
                  <c:v>42818</c:v>
                </c:pt>
                <c:pt idx="144">
                  <c:v>42821</c:v>
                </c:pt>
                <c:pt idx="145">
                  <c:v>42822</c:v>
                </c:pt>
                <c:pt idx="146">
                  <c:v>42823</c:v>
                </c:pt>
                <c:pt idx="147">
                  <c:v>42824</c:v>
                </c:pt>
                <c:pt idx="148">
                  <c:v>42825</c:v>
                </c:pt>
                <c:pt idx="149">
                  <c:v>42828</c:v>
                </c:pt>
                <c:pt idx="150">
                  <c:v>42829</c:v>
                </c:pt>
                <c:pt idx="151">
                  <c:v>42830</c:v>
                </c:pt>
                <c:pt idx="152">
                  <c:v>42831</c:v>
                </c:pt>
                <c:pt idx="153">
                  <c:v>42832</c:v>
                </c:pt>
                <c:pt idx="154">
                  <c:v>42835</c:v>
                </c:pt>
                <c:pt idx="155">
                  <c:v>42836</c:v>
                </c:pt>
                <c:pt idx="156">
                  <c:v>42837</c:v>
                </c:pt>
                <c:pt idx="157">
                  <c:v>42838</c:v>
                </c:pt>
                <c:pt idx="158">
                  <c:v>42839</c:v>
                </c:pt>
                <c:pt idx="159">
                  <c:v>42842</c:v>
                </c:pt>
                <c:pt idx="160">
                  <c:v>42843</c:v>
                </c:pt>
                <c:pt idx="161">
                  <c:v>42844</c:v>
                </c:pt>
                <c:pt idx="162">
                  <c:v>42845</c:v>
                </c:pt>
                <c:pt idx="163">
                  <c:v>42846</c:v>
                </c:pt>
                <c:pt idx="164">
                  <c:v>42849</c:v>
                </c:pt>
                <c:pt idx="165">
                  <c:v>42850</c:v>
                </c:pt>
                <c:pt idx="166">
                  <c:v>42851</c:v>
                </c:pt>
                <c:pt idx="167">
                  <c:v>42852</c:v>
                </c:pt>
                <c:pt idx="168">
                  <c:v>42853</c:v>
                </c:pt>
                <c:pt idx="169">
                  <c:v>42856</c:v>
                </c:pt>
                <c:pt idx="170">
                  <c:v>42857</c:v>
                </c:pt>
                <c:pt idx="171">
                  <c:v>42858</c:v>
                </c:pt>
                <c:pt idx="172">
                  <c:v>42859</c:v>
                </c:pt>
                <c:pt idx="173">
                  <c:v>42860</c:v>
                </c:pt>
                <c:pt idx="174">
                  <c:v>42863</c:v>
                </c:pt>
                <c:pt idx="175">
                  <c:v>42864</c:v>
                </c:pt>
                <c:pt idx="176">
                  <c:v>42865</c:v>
                </c:pt>
                <c:pt idx="177">
                  <c:v>42866</c:v>
                </c:pt>
                <c:pt idx="178">
                  <c:v>42867</c:v>
                </c:pt>
                <c:pt idx="179">
                  <c:v>42870</c:v>
                </c:pt>
                <c:pt idx="180">
                  <c:v>42871</c:v>
                </c:pt>
                <c:pt idx="181">
                  <c:v>42872</c:v>
                </c:pt>
                <c:pt idx="182">
                  <c:v>42873</c:v>
                </c:pt>
                <c:pt idx="183">
                  <c:v>42874</c:v>
                </c:pt>
                <c:pt idx="184">
                  <c:v>42877</c:v>
                </c:pt>
                <c:pt idx="185">
                  <c:v>42878</c:v>
                </c:pt>
                <c:pt idx="186">
                  <c:v>42879</c:v>
                </c:pt>
                <c:pt idx="187">
                  <c:v>42880</c:v>
                </c:pt>
                <c:pt idx="188">
                  <c:v>42881</c:v>
                </c:pt>
                <c:pt idx="189">
                  <c:v>42884</c:v>
                </c:pt>
                <c:pt idx="190">
                  <c:v>42885</c:v>
                </c:pt>
                <c:pt idx="191">
                  <c:v>42886</c:v>
                </c:pt>
                <c:pt idx="192">
                  <c:v>42887</c:v>
                </c:pt>
                <c:pt idx="193">
                  <c:v>42888</c:v>
                </c:pt>
                <c:pt idx="194">
                  <c:v>42891</c:v>
                </c:pt>
                <c:pt idx="195">
                  <c:v>42892</c:v>
                </c:pt>
                <c:pt idx="196">
                  <c:v>42893</c:v>
                </c:pt>
                <c:pt idx="197">
                  <c:v>42894</c:v>
                </c:pt>
                <c:pt idx="198">
                  <c:v>42895</c:v>
                </c:pt>
                <c:pt idx="199">
                  <c:v>42898</c:v>
                </c:pt>
                <c:pt idx="200">
                  <c:v>42899</c:v>
                </c:pt>
                <c:pt idx="201">
                  <c:v>42900</c:v>
                </c:pt>
                <c:pt idx="202">
                  <c:v>42901</c:v>
                </c:pt>
                <c:pt idx="203">
                  <c:v>42902</c:v>
                </c:pt>
                <c:pt idx="204">
                  <c:v>42905</c:v>
                </c:pt>
                <c:pt idx="205">
                  <c:v>42906</c:v>
                </c:pt>
                <c:pt idx="206">
                  <c:v>42907</c:v>
                </c:pt>
                <c:pt idx="207">
                  <c:v>42908</c:v>
                </c:pt>
                <c:pt idx="208">
                  <c:v>42909</c:v>
                </c:pt>
                <c:pt idx="209">
                  <c:v>42912</c:v>
                </c:pt>
                <c:pt idx="210">
                  <c:v>42913</c:v>
                </c:pt>
                <c:pt idx="211">
                  <c:v>42914</c:v>
                </c:pt>
                <c:pt idx="212">
                  <c:v>42915</c:v>
                </c:pt>
                <c:pt idx="213">
                  <c:v>42916</c:v>
                </c:pt>
                <c:pt idx="214">
                  <c:v>42919</c:v>
                </c:pt>
                <c:pt idx="215">
                  <c:v>42920</c:v>
                </c:pt>
                <c:pt idx="216">
                  <c:v>42921</c:v>
                </c:pt>
                <c:pt idx="217">
                  <c:v>42922</c:v>
                </c:pt>
                <c:pt idx="218">
                  <c:v>42923</c:v>
                </c:pt>
                <c:pt idx="219">
                  <c:v>42926</c:v>
                </c:pt>
                <c:pt idx="220">
                  <c:v>42927</c:v>
                </c:pt>
                <c:pt idx="221">
                  <c:v>42928</c:v>
                </c:pt>
                <c:pt idx="222">
                  <c:v>42929</c:v>
                </c:pt>
                <c:pt idx="223">
                  <c:v>42930</c:v>
                </c:pt>
                <c:pt idx="224">
                  <c:v>42933</c:v>
                </c:pt>
                <c:pt idx="225">
                  <c:v>42934</c:v>
                </c:pt>
                <c:pt idx="226">
                  <c:v>42935</c:v>
                </c:pt>
                <c:pt idx="227">
                  <c:v>42936</c:v>
                </c:pt>
                <c:pt idx="228">
                  <c:v>42937</c:v>
                </c:pt>
                <c:pt idx="229">
                  <c:v>42940</c:v>
                </c:pt>
                <c:pt idx="230">
                  <c:v>42941</c:v>
                </c:pt>
                <c:pt idx="231">
                  <c:v>42942</c:v>
                </c:pt>
                <c:pt idx="232">
                  <c:v>42943</c:v>
                </c:pt>
                <c:pt idx="233">
                  <c:v>42944</c:v>
                </c:pt>
                <c:pt idx="234">
                  <c:v>42947</c:v>
                </c:pt>
                <c:pt idx="235">
                  <c:v>42948</c:v>
                </c:pt>
                <c:pt idx="236">
                  <c:v>42949</c:v>
                </c:pt>
                <c:pt idx="237">
                  <c:v>42950</c:v>
                </c:pt>
                <c:pt idx="238">
                  <c:v>42951</c:v>
                </c:pt>
                <c:pt idx="239">
                  <c:v>42954</c:v>
                </c:pt>
                <c:pt idx="240">
                  <c:v>42955</c:v>
                </c:pt>
                <c:pt idx="241">
                  <c:v>42956</c:v>
                </c:pt>
                <c:pt idx="242">
                  <c:v>42957</c:v>
                </c:pt>
                <c:pt idx="243">
                  <c:v>42958</c:v>
                </c:pt>
                <c:pt idx="244">
                  <c:v>42961</c:v>
                </c:pt>
                <c:pt idx="245">
                  <c:v>42962</c:v>
                </c:pt>
                <c:pt idx="246">
                  <c:v>42963</c:v>
                </c:pt>
                <c:pt idx="247">
                  <c:v>42964</c:v>
                </c:pt>
                <c:pt idx="248">
                  <c:v>42965</c:v>
                </c:pt>
                <c:pt idx="249">
                  <c:v>42968</c:v>
                </c:pt>
                <c:pt idx="250">
                  <c:v>42969</c:v>
                </c:pt>
                <c:pt idx="251">
                  <c:v>42970</c:v>
                </c:pt>
                <c:pt idx="252">
                  <c:v>42971</c:v>
                </c:pt>
                <c:pt idx="253">
                  <c:v>42972</c:v>
                </c:pt>
                <c:pt idx="254">
                  <c:v>42975</c:v>
                </c:pt>
                <c:pt idx="255">
                  <c:v>42976</c:v>
                </c:pt>
                <c:pt idx="256">
                  <c:v>42977</c:v>
                </c:pt>
                <c:pt idx="257">
                  <c:v>42978</c:v>
                </c:pt>
                <c:pt idx="258">
                  <c:v>42979</c:v>
                </c:pt>
                <c:pt idx="259">
                  <c:v>42982</c:v>
                </c:pt>
                <c:pt idx="260">
                  <c:v>42983</c:v>
                </c:pt>
                <c:pt idx="261">
                  <c:v>42984</c:v>
                </c:pt>
                <c:pt idx="262">
                  <c:v>42985</c:v>
                </c:pt>
                <c:pt idx="263">
                  <c:v>42986</c:v>
                </c:pt>
                <c:pt idx="264">
                  <c:v>42989</c:v>
                </c:pt>
                <c:pt idx="265">
                  <c:v>42990</c:v>
                </c:pt>
                <c:pt idx="266">
                  <c:v>42991</c:v>
                </c:pt>
                <c:pt idx="267">
                  <c:v>42992</c:v>
                </c:pt>
                <c:pt idx="268">
                  <c:v>42993</c:v>
                </c:pt>
                <c:pt idx="269">
                  <c:v>42996</c:v>
                </c:pt>
                <c:pt idx="270">
                  <c:v>42997</c:v>
                </c:pt>
                <c:pt idx="271">
                  <c:v>42998</c:v>
                </c:pt>
                <c:pt idx="272">
                  <c:v>42999</c:v>
                </c:pt>
                <c:pt idx="273">
                  <c:v>43000</c:v>
                </c:pt>
                <c:pt idx="274">
                  <c:v>43003</c:v>
                </c:pt>
                <c:pt idx="275">
                  <c:v>43004</c:v>
                </c:pt>
                <c:pt idx="276">
                  <c:v>43005</c:v>
                </c:pt>
                <c:pt idx="277">
                  <c:v>43006</c:v>
                </c:pt>
                <c:pt idx="278">
                  <c:v>43007</c:v>
                </c:pt>
                <c:pt idx="279">
                  <c:v>43010</c:v>
                </c:pt>
                <c:pt idx="280">
                  <c:v>43011</c:v>
                </c:pt>
                <c:pt idx="281">
                  <c:v>43012</c:v>
                </c:pt>
                <c:pt idx="282">
                  <c:v>43013</c:v>
                </c:pt>
                <c:pt idx="283">
                  <c:v>43014</c:v>
                </c:pt>
                <c:pt idx="284">
                  <c:v>43017</c:v>
                </c:pt>
                <c:pt idx="285">
                  <c:v>43018</c:v>
                </c:pt>
                <c:pt idx="286">
                  <c:v>43019</c:v>
                </c:pt>
                <c:pt idx="287">
                  <c:v>43020</c:v>
                </c:pt>
                <c:pt idx="288">
                  <c:v>43021</c:v>
                </c:pt>
                <c:pt idx="289">
                  <c:v>43024</c:v>
                </c:pt>
                <c:pt idx="290">
                  <c:v>43025</c:v>
                </c:pt>
                <c:pt idx="291">
                  <c:v>43026</c:v>
                </c:pt>
                <c:pt idx="292">
                  <c:v>43027</c:v>
                </c:pt>
                <c:pt idx="293">
                  <c:v>43028</c:v>
                </c:pt>
                <c:pt idx="294">
                  <c:v>43031</c:v>
                </c:pt>
                <c:pt idx="295">
                  <c:v>43032</c:v>
                </c:pt>
                <c:pt idx="296">
                  <c:v>43033</c:v>
                </c:pt>
                <c:pt idx="297">
                  <c:v>43034</c:v>
                </c:pt>
                <c:pt idx="298">
                  <c:v>43035</c:v>
                </c:pt>
                <c:pt idx="299">
                  <c:v>43038</c:v>
                </c:pt>
                <c:pt idx="300">
                  <c:v>43039</c:v>
                </c:pt>
                <c:pt idx="301">
                  <c:v>43040</c:v>
                </c:pt>
                <c:pt idx="302">
                  <c:v>43041</c:v>
                </c:pt>
                <c:pt idx="303">
                  <c:v>43042</c:v>
                </c:pt>
                <c:pt idx="304">
                  <c:v>43045</c:v>
                </c:pt>
                <c:pt idx="305">
                  <c:v>43046</c:v>
                </c:pt>
                <c:pt idx="306">
                  <c:v>43047</c:v>
                </c:pt>
                <c:pt idx="307">
                  <c:v>43048</c:v>
                </c:pt>
                <c:pt idx="308">
                  <c:v>43049</c:v>
                </c:pt>
                <c:pt idx="309">
                  <c:v>43052</c:v>
                </c:pt>
                <c:pt idx="310">
                  <c:v>43053</c:v>
                </c:pt>
                <c:pt idx="311">
                  <c:v>43054</c:v>
                </c:pt>
                <c:pt idx="312">
                  <c:v>43055</c:v>
                </c:pt>
                <c:pt idx="313">
                  <c:v>43056</c:v>
                </c:pt>
                <c:pt idx="314">
                  <c:v>43059</c:v>
                </c:pt>
                <c:pt idx="315">
                  <c:v>43060</c:v>
                </c:pt>
                <c:pt idx="316">
                  <c:v>43061</c:v>
                </c:pt>
                <c:pt idx="317">
                  <c:v>43062</c:v>
                </c:pt>
                <c:pt idx="318">
                  <c:v>43063</c:v>
                </c:pt>
                <c:pt idx="319">
                  <c:v>43066</c:v>
                </c:pt>
                <c:pt idx="320">
                  <c:v>43067</c:v>
                </c:pt>
                <c:pt idx="321">
                  <c:v>43068</c:v>
                </c:pt>
                <c:pt idx="322">
                  <c:v>43069</c:v>
                </c:pt>
                <c:pt idx="323">
                  <c:v>43070</c:v>
                </c:pt>
                <c:pt idx="324">
                  <c:v>43073</c:v>
                </c:pt>
                <c:pt idx="325">
                  <c:v>43074</c:v>
                </c:pt>
                <c:pt idx="326">
                  <c:v>43075</c:v>
                </c:pt>
                <c:pt idx="327">
                  <c:v>43076</c:v>
                </c:pt>
                <c:pt idx="328">
                  <c:v>43077</c:v>
                </c:pt>
                <c:pt idx="329">
                  <c:v>43080</c:v>
                </c:pt>
                <c:pt idx="330">
                  <c:v>43081</c:v>
                </c:pt>
                <c:pt idx="331">
                  <c:v>43082</c:v>
                </c:pt>
                <c:pt idx="332">
                  <c:v>43083</c:v>
                </c:pt>
                <c:pt idx="333">
                  <c:v>43084</c:v>
                </c:pt>
                <c:pt idx="334">
                  <c:v>43087</c:v>
                </c:pt>
                <c:pt idx="335">
                  <c:v>43088</c:v>
                </c:pt>
                <c:pt idx="336">
                  <c:v>43089</c:v>
                </c:pt>
                <c:pt idx="337">
                  <c:v>43090</c:v>
                </c:pt>
                <c:pt idx="338">
                  <c:v>43091</c:v>
                </c:pt>
                <c:pt idx="339">
                  <c:v>43094</c:v>
                </c:pt>
                <c:pt idx="340">
                  <c:v>43095</c:v>
                </c:pt>
                <c:pt idx="341">
                  <c:v>43096</c:v>
                </c:pt>
                <c:pt idx="342">
                  <c:v>43097</c:v>
                </c:pt>
                <c:pt idx="343">
                  <c:v>43098</c:v>
                </c:pt>
                <c:pt idx="344">
                  <c:v>43101</c:v>
                </c:pt>
                <c:pt idx="345">
                  <c:v>43102</c:v>
                </c:pt>
                <c:pt idx="346">
                  <c:v>43103</c:v>
                </c:pt>
                <c:pt idx="347">
                  <c:v>43104</c:v>
                </c:pt>
                <c:pt idx="348">
                  <c:v>43105</c:v>
                </c:pt>
                <c:pt idx="349">
                  <c:v>43108</c:v>
                </c:pt>
                <c:pt idx="350">
                  <c:v>43109</c:v>
                </c:pt>
                <c:pt idx="351">
                  <c:v>43110</c:v>
                </c:pt>
                <c:pt idx="352">
                  <c:v>43111</c:v>
                </c:pt>
                <c:pt idx="353">
                  <c:v>43112</c:v>
                </c:pt>
                <c:pt idx="354">
                  <c:v>43115</c:v>
                </c:pt>
                <c:pt idx="355">
                  <c:v>43116</c:v>
                </c:pt>
                <c:pt idx="356">
                  <c:v>43117</c:v>
                </c:pt>
                <c:pt idx="357">
                  <c:v>43118</c:v>
                </c:pt>
                <c:pt idx="358">
                  <c:v>43119</c:v>
                </c:pt>
                <c:pt idx="359">
                  <c:v>43122</c:v>
                </c:pt>
                <c:pt idx="360">
                  <c:v>43123</c:v>
                </c:pt>
                <c:pt idx="361">
                  <c:v>43124</c:v>
                </c:pt>
                <c:pt idx="362">
                  <c:v>43125</c:v>
                </c:pt>
                <c:pt idx="363">
                  <c:v>43126</c:v>
                </c:pt>
                <c:pt idx="364">
                  <c:v>43129</c:v>
                </c:pt>
                <c:pt idx="365">
                  <c:v>43130</c:v>
                </c:pt>
                <c:pt idx="366">
                  <c:v>43131</c:v>
                </c:pt>
                <c:pt idx="367">
                  <c:v>43132</c:v>
                </c:pt>
                <c:pt idx="368">
                  <c:v>43133</c:v>
                </c:pt>
                <c:pt idx="369">
                  <c:v>43136</c:v>
                </c:pt>
                <c:pt idx="370">
                  <c:v>43137</c:v>
                </c:pt>
                <c:pt idx="371">
                  <c:v>43138</c:v>
                </c:pt>
                <c:pt idx="372">
                  <c:v>43139</c:v>
                </c:pt>
                <c:pt idx="373">
                  <c:v>43140</c:v>
                </c:pt>
                <c:pt idx="374">
                  <c:v>43143</c:v>
                </c:pt>
                <c:pt idx="375">
                  <c:v>43144</c:v>
                </c:pt>
                <c:pt idx="376">
                  <c:v>43145</c:v>
                </c:pt>
                <c:pt idx="377">
                  <c:v>43146</c:v>
                </c:pt>
                <c:pt idx="378">
                  <c:v>43147</c:v>
                </c:pt>
                <c:pt idx="379">
                  <c:v>43150</c:v>
                </c:pt>
                <c:pt idx="380">
                  <c:v>43151</c:v>
                </c:pt>
                <c:pt idx="381">
                  <c:v>43152</c:v>
                </c:pt>
                <c:pt idx="382">
                  <c:v>43153</c:v>
                </c:pt>
                <c:pt idx="383">
                  <c:v>43154</c:v>
                </c:pt>
                <c:pt idx="384">
                  <c:v>43157</c:v>
                </c:pt>
                <c:pt idx="385">
                  <c:v>43158</c:v>
                </c:pt>
                <c:pt idx="386">
                  <c:v>43159</c:v>
                </c:pt>
                <c:pt idx="387">
                  <c:v>43160</c:v>
                </c:pt>
                <c:pt idx="388">
                  <c:v>43161</c:v>
                </c:pt>
                <c:pt idx="389">
                  <c:v>43164</c:v>
                </c:pt>
                <c:pt idx="390">
                  <c:v>43165</c:v>
                </c:pt>
                <c:pt idx="391">
                  <c:v>43166</c:v>
                </c:pt>
                <c:pt idx="392">
                  <c:v>43167</c:v>
                </c:pt>
                <c:pt idx="393">
                  <c:v>43168</c:v>
                </c:pt>
                <c:pt idx="394">
                  <c:v>43171</c:v>
                </c:pt>
                <c:pt idx="395">
                  <c:v>43172</c:v>
                </c:pt>
                <c:pt idx="396">
                  <c:v>43173</c:v>
                </c:pt>
                <c:pt idx="397">
                  <c:v>43174</c:v>
                </c:pt>
                <c:pt idx="398">
                  <c:v>43175</c:v>
                </c:pt>
                <c:pt idx="399">
                  <c:v>43178</c:v>
                </c:pt>
                <c:pt idx="400">
                  <c:v>43179</c:v>
                </c:pt>
                <c:pt idx="401">
                  <c:v>43180</c:v>
                </c:pt>
                <c:pt idx="402">
                  <c:v>43181</c:v>
                </c:pt>
                <c:pt idx="403">
                  <c:v>43182</c:v>
                </c:pt>
                <c:pt idx="404">
                  <c:v>43185</c:v>
                </c:pt>
                <c:pt idx="405">
                  <c:v>43186</c:v>
                </c:pt>
                <c:pt idx="406">
                  <c:v>43187</c:v>
                </c:pt>
                <c:pt idx="407">
                  <c:v>43188</c:v>
                </c:pt>
                <c:pt idx="408">
                  <c:v>43189</c:v>
                </c:pt>
                <c:pt idx="409">
                  <c:v>43192</c:v>
                </c:pt>
                <c:pt idx="410">
                  <c:v>43193</c:v>
                </c:pt>
                <c:pt idx="411">
                  <c:v>43194</c:v>
                </c:pt>
                <c:pt idx="412">
                  <c:v>43195</c:v>
                </c:pt>
                <c:pt idx="413">
                  <c:v>43196</c:v>
                </c:pt>
                <c:pt idx="414">
                  <c:v>43199</c:v>
                </c:pt>
                <c:pt idx="415">
                  <c:v>43200</c:v>
                </c:pt>
                <c:pt idx="416">
                  <c:v>43201</c:v>
                </c:pt>
                <c:pt idx="417">
                  <c:v>43202</c:v>
                </c:pt>
                <c:pt idx="418">
                  <c:v>43203</c:v>
                </c:pt>
                <c:pt idx="419">
                  <c:v>43206</c:v>
                </c:pt>
                <c:pt idx="420">
                  <c:v>43207</c:v>
                </c:pt>
                <c:pt idx="421">
                  <c:v>43208</c:v>
                </c:pt>
                <c:pt idx="422">
                  <c:v>43209</c:v>
                </c:pt>
                <c:pt idx="423">
                  <c:v>43210</c:v>
                </c:pt>
                <c:pt idx="424">
                  <c:v>43213</c:v>
                </c:pt>
                <c:pt idx="425">
                  <c:v>43214</c:v>
                </c:pt>
                <c:pt idx="426">
                  <c:v>43215</c:v>
                </c:pt>
                <c:pt idx="427">
                  <c:v>43216</c:v>
                </c:pt>
                <c:pt idx="428">
                  <c:v>43217</c:v>
                </c:pt>
                <c:pt idx="429">
                  <c:v>43220</c:v>
                </c:pt>
                <c:pt idx="430">
                  <c:v>43221</c:v>
                </c:pt>
                <c:pt idx="431">
                  <c:v>43222</c:v>
                </c:pt>
                <c:pt idx="432">
                  <c:v>43223</c:v>
                </c:pt>
                <c:pt idx="433">
                  <c:v>43224</c:v>
                </c:pt>
                <c:pt idx="434">
                  <c:v>43227</c:v>
                </c:pt>
                <c:pt idx="435">
                  <c:v>43228</c:v>
                </c:pt>
                <c:pt idx="436">
                  <c:v>43229</c:v>
                </c:pt>
                <c:pt idx="437">
                  <c:v>43230</c:v>
                </c:pt>
                <c:pt idx="438">
                  <c:v>43231</c:v>
                </c:pt>
                <c:pt idx="439">
                  <c:v>43234</c:v>
                </c:pt>
                <c:pt idx="440">
                  <c:v>43235</c:v>
                </c:pt>
                <c:pt idx="441">
                  <c:v>43236</c:v>
                </c:pt>
                <c:pt idx="442">
                  <c:v>43237</c:v>
                </c:pt>
                <c:pt idx="443">
                  <c:v>43238</c:v>
                </c:pt>
                <c:pt idx="444">
                  <c:v>43241</c:v>
                </c:pt>
                <c:pt idx="445">
                  <c:v>43242</c:v>
                </c:pt>
                <c:pt idx="446">
                  <c:v>43243</c:v>
                </c:pt>
                <c:pt idx="447">
                  <c:v>43244</c:v>
                </c:pt>
                <c:pt idx="448">
                  <c:v>43245</c:v>
                </c:pt>
                <c:pt idx="449">
                  <c:v>43248</c:v>
                </c:pt>
                <c:pt idx="450">
                  <c:v>43249</c:v>
                </c:pt>
                <c:pt idx="451">
                  <c:v>43250</c:v>
                </c:pt>
                <c:pt idx="452">
                  <c:v>43251</c:v>
                </c:pt>
                <c:pt idx="453">
                  <c:v>43252</c:v>
                </c:pt>
                <c:pt idx="454">
                  <c:v>43255</c:v>
                </c:pt>
                <c:pt idx="455">
                  <c:v>43256</c:v>
                </c:pt>
                <c:pt idx="456">
                  <c:v>43257</c:v>
                </c:pt>
                <c:pt idx="457">
                  <c:v>43258</c:v>
                </c:pt>
                <c:pt idx="458">
                  <c:v>43259</c:v>
                </c:pt>
                <c:pt idx="459">
                  <c:v>43262</c:v>
                </c:pt>
                <c:pt idx="460">
                  <c:v>43263</c:v>
                </c:pt>
                <c:pt idx="461">
                  <c:v>43264</c:v>
                </c:pt>
                <c:pt idx="462">
                  <c:v>43265</c:v>
                </c:pt>
                <c:pt idx="463">
                  <c:v>43266</c:v>
                </c:pt>
                <c:pt idx="464">
                  <c:v>43269</c:v>
                </c:pt>
                <c:pt idx="465">
                  <c:v>43270</c:v>
                </c:pt>
                <c:pt idx="466">
                  <c:v>43271</c:v>
                </c:pt>
                <c:pt idx="467">
                  <c:v>43272</c:v>
                </c:pt>
                <c:pt idx="468">
                  <c:v>43273</c:v>
                </c:pt>
                <c:pt idx="469">
                  <c:v>43276</c:v>
                </c:pt>
                <c:pt idx="470">
                  <c:v>43277</c:v>
                </c:pt>
                <c:pt idx="471">
                  <c:v>43278</c:v>
                </c:pt>
                <c:pt idx="472">
                  <c:v>43279</c:v>
                </c:pt>
                <c:pt idx="473">
                  <c:v>43280</c:v>
                </c:pt>
                <c:pt idx="474">
                  <c:v>43283</c:v>
                </c:pt>
                <c:pt idx="475">
                  <c:v>43284</c:v>
                </c:pt>
                <c:pt idx="476">
                  <c:v>43285</c:v>
                </c:pt>
                <c:pt idx="477">
                  <c:v>43286</c:v>
                </c:pt>
                <c:pt idx="478">
                  <c:v>43287</c:v>
                </c:pt>
                <c:pt idx="479">
                  <c:v>43290</c:v>
                </c:pt>
                <c:pt idx="480">
                  <c:v>43291</c:v>
                </c:pt>
                <c:pt idx="481">
                  <c:v>43292</c:v>
                </c:pt>
                <c:pt idx="482">
                  <c:v>43293</c:v>
                </c:pt>
                <c:pt idx="483">
                  <c:v>43294</c:v>
                </c:pt>
                <c:pt idx="484">
                  <c:v>43297</c:v>
                </c:pt>
                <c:pt idx="485">
                  <c:v>43298</c:v>
                </c:pt>
                <c:pt idx="486">
                  <c:v>43299</c:v>
                </c:pt>
                <c:pt idx="487">
                  <c:v>43300</c:v>
                </c:pt>
                <c:pt idx="488">
                  <c:v>43301</c:v>
                </c:pt>
                <c:pt idx="489">
                  <c:v>43304</c:v>
                </c:pt>
                <c:pt idx="490">
                  <c:v>43305</c:v>
                </c:pt>
                <c:pt idx="491">
                  <c:v>43306</c:v>
                </c:pt>
                <c:pt idx="492">
                  <c:v>43307</c:v>
                </c:pt>
                <c:pt idx="493">
                  <c:v>43308</c:v>
                </c:pt>
                <c:pt idx="494">
                  <c:v>43311</c:v>
                </c:pt>
                <c:pt idx="495">
                  <c:v>43312</c:v>
                </c:pt>
                <c:pt idx="496">
                  <c:v>43313</c:v>
                </c:pt>
                <c:pt idx="497">
                  <c:v>43314</c:v>
                </c:pt>
                <c:pt idx="498">
                  <c:v>43315</c:v>
                </c:pt>
                <c:pt idx="499">
                  <c:v>43318</c:v>
                </c:pt>
                <c:pt idx="500">
                  <c:v>43319</c:v>
                </c:pt>
                <c:pt idx="501">
                  <c:v>43320</c:v>
                </c:pt>
                <c:pt idx="502">
                  <c:v>43321</c:v>
                </c:pt>
                <c:pt idx="503">
                  <c:v>43322</c:v>
                </c:pt>
                <c:pt idx="504">
                  <c:v>43325</c:v>
                </c:pt>
                <c:pt idx="505">
                  <c:v>43326</c:v>
                </c:pt>
                <c:pt idx="506">
                  <c:v>43327</c:v>
                </c:pt>
                <c:pt idx="507">
                  <c:v>43328</c:v>
                </c:pt>
                <c:pt idx="508">
                  <c:v>43329</c:v>
                </c:pt>
                <c:pt idx="509">
                  <c:v>43332</c:v>
                </c:pt>
                <c:pt idx="510">
                  <c:v>43333</c:v>
                </c:pt>
                <c:pt idx="511">
                  <c:v>43334</c:v>
                </c:pt>
                <c:pt idx="512">
                  <c:v>43335</c:v>
                </c:pt>
                <c:pt idx="513">
                  <c:v>43336</c:v>
                </c:pt>
                <c:pt idx="514">
                  <c:v>43339</c:v>
                </c:pt>
                <c:pt idx="515">
                  <c:v>43340</c:v>
                </c:pt>
                <c:pt idx="516">
                  <c:v>43341</c:v>
                </c:pt>
                <c:pt idx="517">
                  <c:v>43342</c:v>
                </c:pt>
                <c:pt idx="518">
                  <c:v>43343</c:v>
                </c:pt>
                <c:pt idx="519">
                  <c:v>43346</c:v>
                </c:pt>
                <c:pt idx="520">
                  <c:v>43347</c:v>
                </c:pt>
                <c:pt idx="521">
                  <c:v>43348</c:v>
                </c:pt>
                <c:pt idx="522">
                  <c:v>43349</c:v>
                </c:pt>
                <c:pt idx="523">
                  <c:v>43350</c:v>
                </c:pt>
                <c:pt idx="524">
                  <c:v>43353</c:v>
                </c:pt>
                <c:pt idx="525">
                  <c:v>43354</c:v>
                </c:pt>
                <c:pt idx="526">
                  <c:v>43355</c:v>
                </c:pt>
                <c:pt idx="527">
                  <c:v>43356</c:v>
                </c:pt>
                <c:pt idx="528">
                  <c:v>43357</c:v>
                </c:pt>
                <c:pt idx="529">
                  <c:v>43360</c:v>
                </c:pt>
                <c:pt idx="530">
                  <c:v>43361</c:v>
                </c:pt>
                <c:pt idx="531">
                  <c:v>43362</c:v>
                </c:pt>
                <c:pt idx="532">
                  <c:v>43363</c:v>
                </c:pt>
                <c:pt idx="533">
                  <c:v>43364</c:v>
                </c:pt>
                <c:pt idx="534">
                  <c:v>43367</c:v>
                </c:pt>
                <c:pt idx="535">
                  <c:v>43368</c:v>
                </c:pt>
                <c:pt idx="536">
                  <c:v>43369</c:v>
                </c:pt>
                <c:pt idx="537">
                  <c:v>43370</c:v>
                </c:pt>
                <c:pt idx="538">
                  <c:v>43371</c:v>
                </c:pt>
                <c:pt idx="539">
                  <c:v>43374</c:v>
                </c:pt>
                <c:pt idx="540">
                  <c:v>43375</c:v>
                </c:pt>
                <c:pt idx="541">
                  <c:v>43376</c:v>
                </c:pt>
                <c:pt idx="542">
                  <c:v>43377</c:v>
                </c:pt>
                <c:pt idx="543">
                  <c:v>43378</c:v>
                </c:pt>
                <c:pt idx="544">
                  <c:v>43381</c:v>
                </c:pt>
                <c:pt idx="545">
                  <c:v>43382</c:v>
                </c:pt>
                <c:pt idx="546">
                  <c:v>43383</c:v>
                </c:pt>
                <c:pt idx="547">
                  <c:v>43384</c:v>
                </c:pt>
                <c:pt idx="548">
                  <c:v>43385</c:v>
                </c:pt>
                <c:pt idx="549">
                  <c:v>43388</c:v>
                </c:pt>
                <c:pt idx="550">
                  <c:v>43389</c:v>
                </c:pt>
                <c:pt idx="551">
                  <c:v>43390</c:v>
                </c:pt>
                <c:pt idx="552">
                  <c:v>43391</c:v>
                </c:pt>
                <c:pt idx="553">
                  <c:v>43392</c:v>
                </c:pt>
                <c:pt idx="554">
                  <c:v>43395</c:v>
                </c:pt>
                <c:pt idx="555">
                  <c:v>43396</c:v>
                </c:pt>
                <c:pt idx="556">
                  <c:v>43397</c:v>
                </c:pt>
                <c:pt idx="557">
                  <c:v>43398</c:v>
                </c:pt>
                <c:pt idx="558">
                  <c:v>43399</c:v>
                </c:pt>
                <c:pt idx="559">
                  <c:v>43402</c:v>
                </c:pt>
                <c:pt idx="560">
                  <c:v>43403</c:v>
                </c:pt>
                <c:pt idx="561">
                  <c:v>43404</c:v>
                </c:pt>
                <c:pt idx="562">
                  <c:v>43405</c:v>
                </c:pt>
                <c:pt idx="563">
                  <c:v>43406</c:v>
                </c:pt>
                <c:pt idx="564">
                  <c:v>43409</c:v>
                </c:pt>
                <c:pt idx="565">
                  <c:v>43410</c:v>
                </c:pt>
                <c:pt idx="566">
                  <c:v>43411</c:v>
                </c:pt>
                <c:pt idx="567">
                  <c:v>43412</c:v>
                </c:pt>
                <c:pt idx="568">
                  <c:v>43413</c:v>
                </c:pt>
                <c:pt idx="569">
                  <c:v>43416</c:v>
                </c:pt>
                <c:pt idx="570">
                  <c:v>43417</c:v>
                </c:pt>
                <c:pt idx="571">
                  <c:v>43418</c:v>
                </c:pt>
                <c:pt idx="572">
                  <c:v>43419</c:v>
                </c:pt>
                <c:pt idx="573">
                  <c:v>43420</c:v>
                </c:pt>
                <c:pt idx="574">
                  <c:v>43423</c:v>
                </c:pt>
                <c:pt idx="575">
                  <c:v>43424</c:v>
                </c:pt>
                <c:pt idx="576">
                  <c:v>43425</c:v>
                </c:pt>
                <c:pt idx="577">
                  <c:v>43426</c:v>
                </c:pt>
                <c:pt idx="578">
                  <c:v>43427</c:v>
                </c:pt>
                <c:pt idx="579">
                  <c:v>43430</c:v>
                </c:pt>
                <c:pt idx="580">
                  <c:v>43431</c:v>
                </c:pt>
                <c:pt idx="581">
                  <c:v>43432</c:v>
                </c:pt>
                <c:pt idx="582">
                  <c:v>43433</c:v>
                </c:pt>
                <c:pt idx="583">
                  <c:v>43434</c:v>
                </c:pt>
                <c:pt idx="584">
                  <c:v>43437</c:v>
                </c:pt>
                <c:pt idx="585">
                  <c:v>43438</c:v>
                </c:pt>
                <c:pt idx="586">
                  <c:v>43439</c:v>
                </c:pt>
                <c:pt idx="587">
                  <c:v>43440</c:v>
                </c:pt>
                <c:pt idx="588">
                  <c:v>43441</c:v>
                </c:pt>
                <c:pt idx="589">
                  <c:v>43444</c:v>
                </c:pt>
                <c:pt idx="590">
                  <c:v>43445</c:v>
                </c:pt>
                <c:pt idx="591">
                  <c:v>43446</c:v>
                </c:pt>
                <c:pt idx="592">
                  <c:v>43447</c:v>
                </c:pt>
                <c:pt idx="593">
                  <c:v>43448</c:v>
                </c:pt>
                <c:pt idx="594">
                  <c:v>43451</c:v>
                </c:pt>
                <c:pt idx="595">
                  <c:v>43452</c:v>
                </c:pt>
                <c:pt idx="596">
                  <c:v>43453</c:v>
                </c:pt>
                <c:pt idx="597">
                  <c:v>43454</c:v>
                </c:pt>
                <c:pt idx="598">
                  <c:v>43455</c:v>
                </c:pt>
                <c:pt idx="599">
                  <c:v>43458</c:v>
                </c:pt>
                <c:pt idx="600">
                  <c:v>43459</c:v>
                </c:pt>
                <c:pt idx="601">
                  <c:v>43460</c:v>
                </c:pt>
                <c:pt idx="602">
                  <c:v>43461</c:v>
                </c:pt>
                <c:pt idx="603">
                  <c:v>43462</c:v>
                </c:pt>
                <c:pt idx="604">
                  <c:v>43465</c:v>
                </c:pt>
                <c:pt idx="605">
                  <c:v>43466</c:v>
                </c:pt>
                <c:pt idx="606">
                  <c:v>43467</c:v>
                </c:pt>
                <c:pt idx="607">
                  <c:v>43468</c:v>
                </c:pt>
                <c:pt idx="608">
                  <c:v>43469</c:v>
                </c:pt>
                <c:pt idx="609">
                  <c:v>43472</c:v>
                </c:pt>
                <c:pt idx="610">
                  <c:v>43473</c:v>
                </c:pt>
                <c:pt idx="611">
                  <c:v>43474</c:v>
                </c:pt>
                <c:pt idx="612">
                  <c:v>43475</c:v>
                </c:pt>
                <c:pt idx="613">
                  <c:v>43476</c:v>
                </c:pt>
                <c:pt idx="614">
                  <c:v>43479</c:v>
                </c:pt>
                <c:pt idx="615">
                  <c:v>43480</c:v>
                </c:pt>
                <c:pt idx="616">
                  <c:v>43481</c:v>
                </c:pt>
                <c:pt idx="617">
                  <c:v>43482</c:v>
                </c:pt>
                <c:pt idx="618">
                  <c:v>43483</c:v>
                </c:pt>
                <c:pt idx="619">
                  <c:v>43486</c:v>
                </c:pt>
                <c:pt idx="620">
                  <c:v>43487</c:v>
                </c:pt>
                <c:pt idx="621">
                  <c:v>43488</c:v>
                </c:pt>
                <c:pt idx="622">
                  <c:v>43489</c:v>
                </c:pt>
                <c:pt idx="623">
                  <c:v>43490</c:v>
                </c:pt>
                <c:pt idx="624">
                  <c:v>43493</c:v>
                </c:pt>
                <c:pt idx="625">
                  <c:v>43494</c:v>
                </c:pt>
                <c:pt idx="626">
                  <c:v>43495</c:v>
                </c:pt>
                <c:pt idx="627">
                  <c:v>43496</c:v>
                </c:pt>
                <c:pt idx="628">
                  <c:v>43497</c:v>
                </c:pt>
                <c:pt idx="629">
                  <c:v>43500</c:v>
                </c:pt>
                <c:pt idx="630">
                  <c:v>43501</c:v>
                </c:pt>
                <c:pt idx="631">
                  <c:v>43502</c:v>
                </c:pt>
                <c:pt idx="632">
                  <c:v>43503</c:v>
                </c:pt>
                <c:pt idx="633">
                  <c:v>43504</c:v>
                </c:pt>
                <c:pt idx="634">
                  <c:v>43507</c:v>
                </c:pt>
                <c:pt idx="635">
                  <c:v>43508</c:v>
                </c:pt>
                <c:pt idx="636">
                  <c:v>43509</c:v>
                </c:pt>
                <c:pt idx="637">
                  <c:v>43510</c:v>
                </c:pt>
                <c:pt idx="638">
                  <c:v>43511</c:v>
                </c:pt>
                <c:pt idx="639">
                  <c:v>43514</c:v>
                </c:pt>
                <c:pt idx="640">
                  <c:v>43515</c:v>
                </c:pt>
                <c:pt idx="641">
                  <c:v>43516</c:v>
                </c:pt>
                <c:pt idx="642">
                  <c:v>43517</c:v>
                </c:pt>
                <c:pt idx="643">
                  <c:v>43518</c:v>
                </c:pt>
                <c:pt idx="644">
                  <c:v>43521</c:v>
                </c:pt>
                <c:pt idx="645">
                  <c:v>43522</c:v>
                </c:pt>
                <c:pt idx="646">
                  <c:v>43523</c:v>
                </c:pt>
                <c:pt idx="647">
                  <c:v>43524</c:v>
                </c:pt>
                <c:pt idx="648">
                  <c:v>43525</c:v>
                </c:pt>
                <c:pt idx="649">
                  <c:v>43528</c:v>
                </c:pt>
                <c:pt idx="650">
                  <c:v>43529</c:v>
                </c:pt>
                <c:pt idx="651">
                  <c:v>43530</c:v>
                </c:pt>
                <c:pt idx="652">
                  <c:v>43531</c:v>
                </c:pt>
                <c:pt idx="653">
                  <c:v>43532</c:v>
                </c:pt>
                <c:pt idx="654">
                  <c:v>43535</c:v>
                </c:pt>
                <c:pt idx="655">
                  <c:v>43536</c:v>
                </c:pt>
                <c:pt idx="656">
                  <c:v>43537</c:v>
                </c:pt>
                <c:pt idx="657">
                  <c:v>43538</c:v>
                </c:pt>
                <c:pt idx="658">
                  <c:v>43539</c:v>
                </c:pt>
                <c:pt idx="659">
                  <c:v>43542</c:v>
                </c:pt>
                <c:pt idx="660">
                  <c:v>43543</c:v>
                </c:pt>
                <c:pt idx="661">
                  <c:v>43544</c:v>
                </c:pt>
                <c:pt idx="662">
                  <c:v>43545</c:v>
                </c:pt>
                <c:pt idx="663">
                  <c:v>43546</c:v>
                </c:pt>
                <c:pt idx="664">
                  <c:v>43549</c:v>
                </c:pt>
                <c:pt idx="665">
                  <c:v>43550</c:v>
                </c:pt>
                <c:pt idx="666">
                  <c:v>43551</c:v>
                </c:pt>
                <c:pt idx="667">
                  <c:v>43552</c:v>
                </c:pt>
                <c:pt idx="668">
                  <c:v>43553</c:v>
                </c:pt>
                <c:pt idx="669">
                  <c:v>43556</c:v>
                </c:pt>
                <c:pt idx="670">
                  <c:v>43557</c:v>
                </c:pt>
                <c:pt idx="671">
                  <c:v>43558</c:v>
                </c:pt>
                <c:pt idx="672">
                  <c:v>43559</c:v>
                </c:pt>
                <c:pt idx="673">
                  <c:v>43560</c:v>
                </c:pt>
                <c:pt idx="674">
                  <c:v>43563</c:v>
                </c:pt>
                <c:pt idx="675">
                  <c:v>43564</c:v>
                </c:pt>
                <c:pt idx="676">
                  <c:v>43565</c:v>
                </c:pt>
                <c:pt idx="677">
                  <c:v>43566</c:v>
                </c:pt>
                <c:pt idx="678">
                  <c:v>43567</c:v>
                </c:pt>
                <c:pt idx="679">
                  <c:v>43570</c:v>
                </c:pt>
                <c:pt idx="680">
                  <c:v>43571</c:v>
                </c:pt>
                <c:pt idx="681">
                  <c:v>43572</c:v>
                </c:pt>
                <c:pt idx="682">
                  <c:v>43573</c:v>
                </c:pt>
                <c:pt idx="683">
                  <c:v>43574</c:v>
                </c:pt>
                <c:pt idx="684">
                  <c:v>43577</c:v>
                </c:pt>
                <c:pt idx="685">
                  <c:v>43578</c:v>
                </c:pt>
                <c:pt idx="686">
                  <c:v>43579</c:v>
                </c:pt>
                <c:pt idx="687">
                  <c:v>43580</c:v>
                </c:pt>
                <c:pt idx="688">
                  <c:v>43581</c:v>
                </c:pt>
                <c:pt idx="689">
                  <c:v>43584</c:v>
                </c:pt>
                <c:pt idx="690">
                  <c:v>43585</c:v>
                </c:pt>
                <c:pt idx="691">
                  <c:v>43586</c:v>
                </c:pt>
                <c:pt idx="692">
                  <c:v>43587</c:v>
                </c:pt>
                <c:pt idx="693">
                  <c:v>43588</c:v>
                </c:pt>
                <c:pt idx="694">
                  <c:v>43591</c:v>
                </c:pt>
                <c:pt idx="695">
                  <c:v>43592</c:v>
                </c:pt>
                <c:pt idx="696">
                  <c:v>43593</c:v>
                </c:pt>
                <c:pt idx="697">
                  <c:v>43594</c:v>
                </c:pt>
                <c:pt idx="698">
                  <c:v>43595</c:v>
                </c:pt>
                <c:pt idx="699">
                  <c:v>43598</c:v>
                </c:pt>
                <c:pt idx="700">
                  <c:v>43599</c:v>
                </c:pt>
                <c:pt idx="701">
                  <c:v>43600</c:v>
                </c:pt>
                <c:pt idx="702">
                  <c:v>43601</c:v>
                </c:pt>
                <c:pt idx="703">
                  <c:v>43602</c:v>
                </c:pt>
                <c:pt idx="704">
                  <c:v>43605</c:v>
                </c:pt>
                <c:pt idx="705">
                  <c:v>43606</c:v>
                </c:pt>
                <c:pt idx="706">
                  <c:v>43607</c:v>
                </c:pt>
                <c:pt idx="707">
                  <c:v>43608</c:v>
                </c:pt>
                <c:pt idx="708">
                  <c:v>43609</c:v>
                </c:pt>
                <c:pt idx="709">
                  <c:v>43612</c:v>
                </c:pt>
                <c:pt idx="710">
                  <c:v>43613</c:v>
                </c:pt>
                <c:pt idx="711">
                  <c:v>43614</c:v>
                </c:pt>
                <c:pt idx="712">
                  <c:v>43615</c:v>
                </c:pt>
                <c:pt idx="713">
                  <c:v>43616</c:v>
                </c:pt>
                <c:pt idx="714">
                  <c:v>43619</c:v>
                </c:pt>
                <c:pt idx="715">
                  <c:v>43620</c:v>
                </c:pt>
                <c:pt idx="716">
                  <c:v>43621</c:v>
                </c:pt>
                <c:pt idx="717">
                  <c:v>43622</c:v>
                </c:pt>
                <c:pt idx="718">
                  <c:v>43623</c:v>
                </c:pt>
                <c:pt idx="719">
                  <c:v>43626</c:v>
                </c:pt>
                <c:pt idx="720">
                  <c:v>43627</c:v>
                </c:pt>
                <c:pt idx="721">
                  <c:v>43628</c:v>
                </c:pt>
                <c:pt idx="722">
                  <c:v>43629</c:v>
                </c:pt>
                <c:pt idx="723">
                  <c:v>43630</c:v>
                </c:pt>
                <c:pt idx="724">
                  <c:v>43633</c:v>
                </c:pt>
                <c:pt idx="725">
                  <c:v>43634</c:v>
                </c:pt>
                <c:pt idx="726">
                  <c:v>43635</c:v>
                </c:pt>
                <c:pt idx="727">
                  <c:v>43636</c:v>
                </c:pt>
                <c:pt idx="728">
                  <c:v>43637</c:v>
                </c:pt>
                <c:pt idx="729">
                  <c:v>43640</c:v>
                </c:pt>
                <c:pt idx="730">
                  <c:v>43641</c:v>
                </c:pt>
                <c:pt idx="731">
                  <c:v>43642</c:v>
                </c:pt>
                <c:pt idx="732">
                  <c:v>43643</c:v>
                </c:pt>
                <c:pt idx="733">
                  <c:v>43644</c:v>
                </c:pt>
                <c:pt idx="734">
                  <c:v>43647</c:v>
                </c:pt>
                <c:pt idx="735">
                  <c:v>43648</c:v>
                </c:pt>
                <c:pt idx="736">
                  <c:v>43649</c:v>
                </c:pt>
                <c:pt idx="737">
                  <c:v>43650</c:v>
                </c:pt>
                <c:pt idx="738">
                  <c:v>43651</c:v>
                </c:pt>
                <c:pt idx="739">
                  <c:v>43654</c:v>
                </c:pt>
                <c:pt idx="740">
                  <c:v>43655</c:v>
                </c:pt>
                <c:pt idx="741">
                  <c:v>43656</c:v>
                </c:pt>
                <c:pt idx="742">
                  <c:v>43657</c:v>
                </c:pt>
                <c:pt idx="743">
                  <c:v>43658</c:v>
                </c:pt>
                <c:pt idx="744">
                  <c:v>43661</c:v>
                </c:pt>
                <c:pt idx="745">
                  <c:v>43662</c:v>
                </c:pt>
                <c:pt idx="746">
                  <c:v>43663</c:v>
                </c:pt>
                <c:pt idx="747">
                  <c:v>43664</c:v>
                </c:pt>
                <c:pt idx="748">
                  <c:v>43665</c:v>
                </c:pt>
                <c:pt idx="749">
                  <c:v>43668</c:v>
                </c:pt>
                <c:pt idx="750">
                  <c:v>43669</c:v>
                </c:pt>
                <c:pt idx="751">
                  <c:v>43670</c:v>
                </c:pt>
                <c:pt idx="752">
                  <c:v>43671</c:v>
                </c:pt>
                <c:pt idx="753">
                  <c:v>43672</c:v>
                </c:pt>
                <c:pt idx="754">
                  <c:v>43675</c:v>
                </c:pt>
                <c:pt idx="755">
                  <c:v>43676</c:v>
                </c:pt>
                <c:pt idx="756">
                  <c:v>43677</c:v>
                </c:pt>
                <c:pt idx="757">
                  <c:v>43678</c:v>
                </c:pt>
                <c:pt idx="758">
                  <c:v>43679</c:v>
                </c:pt>
                <c:pt idx="759">
                  <c:v>43682</c:v>
                </c:pt>
                <c:pt idx="760">
                  <c:v>43683</c:v>
                </c:pt>
                <c:pt idx="761">
                  <c:v>43684</c:v>
                </c:pt>
                <c:pt idx="762">
                  <c:v>43685</c:v>
                </c:pt>
                <c:pt idx="763">
                  <c:v>43686</c:v>
                </c:pt>
                <c:pt idx="764">
                  <c:v>43689</c:v>
                </c:pt>
                <c:pt idx="765">
                  <c:v>43690</c:v>
                </c:pt>
                <c:pt idx="766">
                  <c:v>43691</c:v>
                </c:pt>
                <c:pt idx="767">
                  <c:v>43692</c:v>
                </c:pt>
                <c:pt idx="768">
                  <c:v>43693</c:v>
                </c:pt>
                <c:pt idx="769">
                  <c:v>43696</c:v>
                </c:pt>
                <c:pt idx="770">
                  <c:v>43697</c:v>
                </c:pt>
                <c:pt idx="771">
                  <c:v>43698</c:v>
                </c:pt>
                <c:pt idx="772">
                  <c:v>43699</c:v>
                </c:pt>
                <c:pt idx="773">
                  <c:v>43700</c:v>
                </c:pt>
                <c:pt idx="774">
                  <c:v>43703</c:v>
                </c:pt>
                <c:pt idx="775">
                  <c:v>43704</c:v>
                </c:pt>
                <c:pt idx="776">
                  <c:v>43705</c:v>
                </c:pt>
                <c:pt idx="777">
                  <c:v>43706</c:v>
                </c:pt>
                <c:pt idx="778">
                  <c:v>43707</c:v>
                </c:pt>
                <c:pt idx="779">
                  <c:v>43710</c:v>
                </c:pt>
                <c:pt idx="780">
                  <c:v>43711</c:v>
                </c:pt>
                <c:pt idx="781">
                  <c:v>43712</c:v>
                </c:pt>
                <c:pt idx="782">
                  <c:v>43713</c:v>
                </c:pt>
                <c:pt idx="783">
                  <c:v>43714</c:v>
                </c:pt>
                <c:pt idx="784">
                  <c:v>43717</c:v>
                </c:pt>
                <c:pt idx="785">
                  <c:v>43718</c:v>
                </c:pt>
                <c:pt idx="786">
                  <c:v>43719</c:v>
                </c:pt>
                <c:pt idx="787">
                  <c:v>43720</c:v>
                </c:pt>
                <c:pt idx="788">
                  <c:v>43721</c:v>
                </c:pt>
                <c:pt idx="789">
                  <c:v>43724</c:v>
                </c:pt>
                <c:pt idx="790">
                  <c:v>43725</c:v>
                </c:pt>
                <c:pt idx="791">
                  <c:v>43726</c:v>
                </c:pt>
                <c:pt idx="792">
                  <c:v>43727</c:v>
                </c:pt>
                <c:pt idx="793">
                  <c:v>43728</c:v>
                </c:pt>
                <c:pt idx="794">
                  <c:v>43731</c:v>
                </c:pt>
                <c:pt idx="795">
                  <c:v>43732</c:v>
                </c:pt>
                <c:pt idx="796">
                  <c:v>43733</c:v>
                </c:pt>
                <c:pt idx="797">
                  <c:v>43734</c:v>
                </c:pt>
                <c:pt idx="798">
                  <c:v>43735</c:v>
                </c:pt>
                <c:pt idx="799">
                  <c:v>43738</c:v>
                </c:pt>
                <c:pt idx="800">
                  <c:v>43739</c:v>
                </c:pt>
                <c:pt idx="801">
                  <c:v>43740</c:v>
                </c:pt>
                <c:pt idx="802">
                  <c:v>43741</c:v>
                </c:pt>
                <c:pt idx="803">
                  <c:v>43742</c:v>
                </c:pt>
                <c:pt idx="804">
                  <c:v>43745</c:v>
                </c:pt>
                <c:pt idx="805">
                  <c:v>43746</c:v>
                </c:pt>
                <c:pt idx="806">
                  <c:v>43747</c:v>
                </c:pt>
                <c:pt idx="807">
                  <c:v>43748</c:v>
                </c:pt>
                <c:pt idx="808">
                  <c:v>43749</c:v>
                </c:pt>
                <c:pt idx="809">
                  <c:v>43752</c:v>
                </c:pt>
                <c:pt idx="810">
                  <c:v>43753</c:v>
                </c:pt>
                <c:pt idx="811">
                  <c:v>43754</c:v>
                </c:pt>
                <c:pt idx="812">
                  <c:v>43755</c:v>
                </c:pt>
                <c:pt idx="813">
                  <c:v>43756</c:v>
                </c:pt>
                <c:pt idx="814">
                  <c:v>43759</c:v>
                </c:pt>
                <c:pt idx="815">
                  <c:v>43760</c:v>
                </c:pt>
                <c:pt idx="816">
                  <c:v>43761</c:v>
                </c:pt>
                <c:pt idx="817">
                  <c:v>43762</c:v>
                </c:pt>
                <c:pt idx="818">
                  <c:v>43763</c:v>
                </c:pt>
                <c:pt idx="819">
                  <c:v>43766</c:v>
                </c:pt>
                <c:pt idx="820">
                  <c:v>43767</c:v>
                </c:pt>
                <c:pt idx="821">
                  <c:v>43768</c:v>
                </c:pt>
                <c:pt idx="822">
                  <c:v>43769</c:v>
                </c:pt>
                <c:pt idx="823">
                  <c:v>43770</c:v>
                </c:pt>
                <c:pt idx="824">
                  <c:v>43773</c:v>
                </c:pt>
                <c:pt idx="825">
                  <c:v>43774</c:v>
                </c:pt>
                <c:pt idx="826">
                  <c:v>43775</c:v>
                </c:pt>
                <c:pt idx="827">
                  <c:v>43776</c:v>
                </c:pt>
                <c:pt idx="828">
                  <c:v>43777</c:v>
                </c:pt>
                <c:pt idx="829">
                  <c:v>43780</c:v>
                </c:pt>
                <c:pt idx="830">
                  <c:v>43781</c:v>
                </c:pt>
                <c:pt idx="831">
                  <c:v>43782</c:v>
                </c:pt>
                <c:pt idx="832">
                  <c:v>43783</c:v>
                </c:pt>
                <c:pt idx="833">
                  <c:v>43784</c:v>
                </c:pt>
                <c:pt idx="834">
                  <c:v>43787</c:v>
                </c:pt>
                <c:pt idx="835">
                  <c:v>43788</c:v>
                </c:pt>
                <c:pt idx="836">
                  <c:v>43789</c:v>
                </c:pt>
                <c:pt idx="837">
                  <c:v>43790</c:v>
                </c:pt>
                <c:pt idx="838">
                  <c:v>43791</c:v>
                </c:pt>
                <c:pt idx="839">
                  <c:v>43794</c:v>
                </c:pt>
                <c:pt idx="840">
                  <c:v>43795</c:v>
                </c:pt>
                <c:pt idx="841">
                  <c:v>43796</c:v>
                </c:pt>
                <c:pt idx="842">
                  <c:v>43797</c:v>
                </c:pt>
                <c:pt idx="843">
                  <c:v>43798</c:v>
                </c:pt>
                <c:pt idx="844">
                  <c:v>43801</c:v>
                </c:pt>
                <c:pt idx="845">
                  <c:v>43802</c:v>
                </c:pt>
                <c:pt idx="846">
                  <c:v>43803</c:v>
                </c:pt>
                <c:pt idx="847">
                  <c:v>43804</c:v>
                </c:pt>
                <c:pt idx="848">
                  <c:v>43805</c:v>
                </c:pt>
                <c:pt idx="849">
                  <c:v>43808</c:v>
                </c:pt>
                <c:pt idx="850">
                  <c:v>43809</c:v>
                </c:pt>
                <c:pt idx="851">
                  <c:v>43810</c:v>
                </c:pt>
                <c:pt idx="852">
                  <c:v>43811</c:v>
                </c:pt>
                <c:pt idx="853">
                  <c:v>43812</c:v>
                </c:pt>
                <c:pt idx="854">
                  <c:v>43815</c:v>
                </c:pt>
                <c:pt idx="855">
                  <c:v>43816</c:v>
                </c:pt>
                <c:pt idx="856">
                  <c:v>43817</c:v>
                </c:pt>
                <c:pt idx="857">
                  <c:v>43818</c:v>
                </c:pt>
                <c:pt idx="858">
                  <c:v>43819</c:v>
                </c:pt>
                <c:pt idx="859">
                  <c:v>43822</c:v>
                </c:pt>
                <c:pt idx="860">
                  <c:v>43823</c:v>
                </c:pt>
                <c:pt idx="861">
                  <c:v>43824</c:v>
                </c:pt>
                <c:pt idx="862">
                  <c:v>43825</c:v>
                </c:pt>
                <c:pt idx="863">
                  <c:v>43826</c:v>
                </c:pt>
                <c:pt idx="864">
                  <c:v>43829</c:v>
                </c:pt>
                <c:pt idx="865">
                  <c:v>43830</c:v>
                </c:pt>
                <c:pt idx="866">
                  <c:v>43831</c:v>
                </c:pt>
                <c:pt idx="867">
                  <c:v>43832</c:v>
                </c:pt>
                <c:pt idx="868">
                  <c:v>43833</c:v>
                </c:pt>
                <c:pt idx="869">
                  <c:v>43836</c:v>
                </c:pt>
                <c:pt idx="870">
                  <c:v>43837</c:v>
                </c:pt>
                <c:pt idx="871">
                  <c:v>43838</c:v>
                </c:pt>
                <c:pt idx="872">
                  <c:v>43839</c:v>
                </c:pt>
                <c:pt idx="873">
                  <c:v>43840</c:v>
                </c:pt>
                <c:pt idx="874">
                  <c:v>43843</c:v>
                </c:pt>
                <c:pt idx="875">
                  <c:v>43844</c:v>
                </c:pt>
                <c:pt idx="876">
                  <c:v>43845</c:v>
                </c:pt>
                <c:pt idx="877">
                  <c:v>43846</c:v>
                </c:pt>
                <c:pt idx="878">
                  <c:v>43847</c:v>
                </c:pt>
                <c:pt idx="879">
                  <c:v>43850</c:v>
                </c:pt>
                <c:pt idx="880">
                  <c:v>43851</c:v>
                </c:pt>
                <c:pt idx="881">
                  <c:v>43852</c:v>
                </c:pt>
                <c:pt idx="882">
                  <c:v>43853</c:v>
                </c:pt>
                <c:pt idx="883">
                  <c:v>43854</c:v>
                </c:pt>
                <c:pt idx="884">
                  <c:v>43857</c:v>
                </c:pt>
                <c:pt idx="885">
                  <c:v>43858</c:v>
                </c:pt>
                <c:pt idx="886">
                  <c:v>43859</c:v>
                </c:pt>
                <c:pt idx="887">
                  <c:v>43860</c:v>
                </c:pt>
                <c:pt idx="888">
                  <c:v>43861</c:v>
                </c:pt>
                <c:pt idx="889">
                  <c:v>43864</c:v>
                </c:pt>
                <c:pt idx="890">
                  <c:v>43865</c:v>
                </c:pt>
                <c:pt idx="891">
                  <c:v>43866</c:v>
                </c:pt>
                <c:pt idx="892">
                  <c:v>43867</c:v>
                </c:pt>
                <c:pt idx="893">
                  <c:v>43868</c:v>
                </c:pt>
                <c:pt idx="894">
                  <c:v>43871</c:v>
                </c:pt>
                <c:pt idx="895">
                  <c:v>43872</c:v>
                </c:pt>
                <c:pt idx="896">
                  <c:v>43873</c:v>
                </c:pt>
                <c:pt idx="897">
                  <c:v>43874</c:v>
                </c:pt>
                <c:pt idx="898">
                  <c:v>43875</c:v>
                </c:pt>
                <c:pt idx="899">
                  <c:v>43878</c:v>
                </c:pt>
                <c:pt idx="900">
                  <c:v>43879</c:v>
                </c:pt>
                <c:pt idx="901">
                  <c:v>43880</c:v>
                </c:pt>
                <c:pt idx="902">
                  <c:v>43881</c:v>
                </c:pt>
                <c:pt idx="903">
                  <c:v>43882</c:v>
                </c:pt>
                <c:pt idx="904">
                  <c:v>43885</c:v>
                </c:pt>
                <c:pt idx="905">
                  <c:v>43886</c:v>
                </c:pt>
                <c:pt idx="906">
                  <c:v>43887</c:v>
                </c:pt>
                <c:pt idx="907">
                  <c:v>43888</c:v>
                </c:pt>
                <c:pt idx="908">
                  <c:v>43889</c:v>
                </c:pt>
                <c:pt idx="909">
                  <c:v>43892</c:v>
                </c:pt>
                <c:pt idx="910">
                  <c:v>43893</c:v>
                </c:pt>
                <c:pt idx="911">
                  <c:v>43894</c:v>
                </c:pt>
                <c:pt idx="912">
                  <c:v>43895</c:v>
                </c:pt>
                <c:pt idx="913">
                  <c:v>43896</c:v>
                </c:pt>
                <c:pt idx="914">
                  <c:v>43899</c:v>
                </c:pt>
                <c:pt idx="915">
                  <c:v>43900</c:v>
                </c:pt>
                <c:pt idx="916">
                  <c:v>43901</c:v>
                </c:pt>
                <c:pt idx="917">
                  <c:v>43902</c:v>
                </c:pt>
                <c:pt idx="918">
                  <c:v>43903</c:v>
                </c:pt>
                <c:pt idx="919">
                  <c:v>43906</c:v>
                </c:pt>
                <c:pt idx="920">
                  <c:v>43907</c:v>
                </c:pt>
                <c:pt idx="921">
                  <c:v>43908</c:v>
                </c:pt>
                <c:pt idx="922">
                  <c:v>43909</c:v>
                </c:pt>
                <c:pt idx="923">
                  <c:v>43910</c:v>
                </c:pt>
                <c:pt idx="924">
                  <c:v>43913</c:v>
                </c:pt>
                <c:pt idx="925">
                  <c:v>43914</c:v>
                </c:pt>
                <c:pt idx="926">
                  <c:v>43915</c:v>
                </c:pt>
                <c:pt idx="927">
                  <c:v>43916</c:v>
                </c:pt>
                <c:pt idx="928">
                  <c:v>43917</c:v>
                </c:pt>
                <c:pt idx="929">
                  <c:v>43920</c:v>
                </c:pt>
                <c:pt idx="930">
                  <c:v>43921</c:v>
                </c:pt>
                <c:pt idx="931">
                  <c:v>43922</c:v>
                </c:pt>
                <c:pt idx="932">
                  <c:v>43923</c:v>
                </c:pt>
                <c:pt idx="933">
                  <c:v>43924</c:v>
                </c:pt>
                <c:pt idx="934">
                  <c:v>43927</c:v>
                </c:pt>
                <c:pt idx="935">
                  <c:v>43928</c:v>
                </c:pt>
                <c:pt idx="936">
                  <c:v>43929</c:v>
                </c:pt>
                <c:pt idx="937">
                  <c:v>43930</c:v>
                </c:pt>
                <c:pt idx="938">
                  <c:v>43931</c:v>
                </c:pt>
                <c:pt idx="939">
                  <c:v>43934</c:v>
                </c:pt>
                <c:pt idx="940">
                  <c:v>43935</c:v>
                </c:pt>
                <c:pt idx="941">
                  <c:v>43936</c:v>
                </c:pt>
                <c:pt idx="942">
                  <c:v>43937</c:v>
                </c:pt>
                <c:pt idx="943">
                  <c:v>43938</c:v>
                </c:pt>
                <c:pt idx="944">
                  <c:v>43941</c:v>
                </c:pt>
                <c:pt idx="945">
                  <c:v>43942</c:v>
                </c:pt>
                <c:pt idx="946">
                  <c:v>43943</c:v>
                </c:pt>
                <c:pt idx="947">
                  <c:v>43944</c:v>
                </c:pt>
                <c:pt idx="948">
                  <c:v>43945</c:v>
                </c:pt>
                <c:pt idx="949">
                  <c:v>43948</c:v>
                </c:pt>
                <c:pt idx="950">
                  <c:v>43949</c:v>
                </c:pt>
                <c:pt idx="951">
                  <c:v>43950</c:v>
                </c:pt>
                <c:pt idx="952">
                  <c:v>43951</c:v>
                </c:pt>
                <c:pt idx="953">
                  <c:v>43952</c:v>
                </c:pt>
                <c:pt idx="954">
                  <c:v>43955</c:v>
                </c:pt>
                <c:pt idx="955">
                  <c:v>43956</c:v>
                </c:pt>
                <c:pt idx="956">
                  <c:v>43957</c:v>
                </c:pt>
                <c:pt idx="957">
                  <c:v>43958</c:v>
                </c:pt>
                <c:pt idx="958">
                  <c:v>43959</c:v>
                </c:pt>
                <c:pt idx="959">
                  <c:v>43962</c:v>
                </c:pt>
                <c:pt idx="960">
                  <c:v>43963</c:v>
                </c:pt>
                <c:pt idx="961">
                  <c:v>43964</c:v>
                </c:pt>
                <c:pt idx="962">
                  <c:v>43965</c:v>
                </c:pt>
                <c:pt idx="963">
                  <c:v>43966</c:v>
                </c:pt>
                <c:pt idx="964">
                  <c:v>43969</c:v>
                </c:pt>
                <c:pt idx="965">
                  <c:v>43970</c:v>
                </c:pt>
                <c:pt idx="966">
                  <c:v>43971</c:v>
                </c:pt>
                <c:pt idx="967">
                  <c:v>43972</c:v>
                </c:pt>
                <c:pt idx="968">
                  <c:v>43973</c:v>
                </c:pt>
                <c:pt idx="969">
                  <c:v>43976</c:v>
                </c:pt>
                <c:pt idx="970">
                  <c:v>43977</c:v>
                </c:pt>
                <c:pt idx="971">
                  <c:v>43978</c:v>
                </c:pt>
                <c:pt idx="972">
                  <c:v>43979</c:v>
                </c:pt>
                <c:pt idx="973">
                  <c:v>43980</c:v>
                </c:pt>
                <c:pt idx="974">
                  <c:v>43983</c:v>
                </c:pt>
                <c:pt idx="975">
                  <c:v>43984</c:v>
                </c:pt>
                <c:pt idx="976">
                  <c:v>43985</c:v>
                </c:pt>
                <c:pt idx="977">
                  <c:v>43986</c:v>
                </c:pt>
                <c:pt idx="978">
                  <c:v>43987</c:v>
                </c:pt>
                <c:pt idx="979">
                  <c:v>43990</c:v>
                </c:pt>
                <c:pt idx="980">
                  <c:v>43991</c:v>
                </c:pt>
                <c:pt idx="981">
                  <c:v>43992</c:v>
                </c:pt>
                <c:pt idx="982">
                  <c:v>43993</c:v>
                </c:pt>
                <c:pt idx="983">
                  <c:v>43994</c:v>
                </c:pt>
                <c:pt idx="984">
                  <c:v>43997</c:v>
                </c:pt>
                <c:pt idx="985">
                  <c:v>43998</c:v>
                </c:pt>
                <c:pt idx="986">
                  <c:v>43999</c:v>
                </c:pt>
                <c:pt idx="987">
                  <c:v>44000</c:v>
                </c:pt>
                <c:pt idx="988">
                  <c:v>44001</c:v>
                </c:pt>
                <c:pt idx="989">
                  <c:v>44004</c:v>
                </c:pt>
                <c:pt idx="990">
                  <c:v>44005</c:v>
                </c:pt>
                <c:pt idx="991">
                  <c:v>44006</c:v>
                </c:pt>
                <c:pt idx="992">
                  <c:v>44007</c:v>
                </c:pt>
                <c:pt idx="993">
                  <c:v>44008</c:v>
                </c:pt>
                <c:pt idx="994">
                  <c:v>44011</c:v>
                </c:pt>
                <c:pt idx="995">
                  <c:v>44012</c:v>
                </c:pt>
                <c:pt idx="996">
                  <c:v>44013</c:v>
                </c:pt>
                <c:pt idx="997">
                  <c:v>44014</c:v>
                </c:pt>
                <c:pt idx="998">
                  <c:v>44015</c:v>
                </c:pt>
                <c:pt idx="999">
                  <c:v>44018</c:v>
                </c:pt>
                <c:pt idx="1000">
                  <c:v>44019</c:v>
                </c:pt>
                <c:pt idx="1001">
                  <c:v>44020</c:v>
                </c:pt>
                <c:pt idx="1002">
                  <c:v>44021</c:v>
                </c:pt>
                <c:pt idx="1003">
                  <c:v>44022</c:v>
                </c:pt>
                <c:pt idx="1004">
                  <c:v>44025</c:v>
                </c:pt>
                <c:pt idx="1005">
                  <c:v>44026</c:v>
                </c:pt>
                <c:pt idx="1006">
                  <c:v>44027</c:v>
                </c:pt>
                <c:pt idx="1007">
                  <c:v>44028</c:v>
                </c:pt>
                <c:pt idx="1008">
                  <c:v>44029</c:v>
                </c:pt>
                <c:pt idx="1009">
                  <c:v>44032</c:v>
                </c:pt>
                <c:pt idx="1010">
                  <c:v>44033</c:v>
                </c:pt>
                <c:pt idx="1011">
                  <c:v>44034</c:v>
                </c:pt>
                <c:pt idx="1012">
                  <c:v>44035</c:v>
                </c:pt>
                <c:pt idx="1013">
                  <c:v>44036</c:v>
                </c:pt>
                <c:pt idx="1014">
                  <c:v>44039</c:v>
                </c:pt>
                <c:pt idx="1015">
                  <c:v>44040</c:v>
                </c:pt>
                <c:pt idx="1016">
                  <c:v>44041</c:v>
                </c:pt>
                <c:pt idx="1017">
                  <c:v>44042</c:v>
                </c:pt>
                <c:pt idx="1018">
                  <c:v>44043</c:v>
                </c:pt>
                <c:pt idx="1019">
                  <c:v>44046</c:v>
                </c:pt>
                <c:pt idx="1020">
                  <c:v>44047</c:v>
                </c:pt>
                <c:pt idx="1021">
                  <c:v>44048</c:v>
                </c:pt>
                <c:pt idx="1022">
                  <c:v>44049</c:v>
                </c:pt>
                <c:pt idx="1023">
                  <c:v>44050</c:v>
                </c:pt>
                <c:pt idx="1024">
                  <c:v>44053</c:v>
                </c:pt>
                <c:pt idx="1025">
                  <c:v>44054</c:v>
                </c:pt>
                <c:pt idx="1026">
                  <c:v>44055</c:v>
                </c:pt>
                <c:pt idx="1027">
                  <c:v>44056</c:v>
                </c:pt>
                <c:pt idx="1028">
                  <c:v>44057</c:v>
                </c:pt>
                <c:pt idx="1029">
                  <c:v>44060</c:v>
                </c:pt>
                <c:pt idx="1030">
                  <c:v>44061</c:v>
                </c:pt>
                <c:pt idx="1031">
                  <c:v>44062</c:v>
                </c:pt>
                <c:pt idx="1032">
                  <c:v>44063</c:v>
                </c:pt>
                <c:pt idx="1033">
                  <c:v>44064</c:v>
                </c:pt>
                <c:pt idx="1034">
                  <c:v>44067</c:v>
                </c:pt>
                <c:pt idx="1035">
                  <c:v>44068</c:v>
                </c:pt>
                <c:pt idx="1036">
                  <c:v>44069</c:v>
                </c:pt>
                <c:pt idx="1037">
                  <c:v>44070</c:v>
                </c:pt>
                <c:pt idx="1038">
                  <c:v>44071</c:v>
                </c:pt>
                <c:pt idx="1039">
                  <c:v>44074</c:v>
                </c:pt>
                <c:pt idx="1040">
                  <c:v>44075</c:v>
                </c:pt>
                <c:pt idx="1041">
                  <c:v>44076</c:v>
                </c:pt>
                <c:pt idx="1042">
                  <c:v>44077</c:v>
                </c:pt>
                <c:pt idx="1043">
                  <c:v>44078</c:v>
                </c:pt>
                <c:pt idx="1044">
                  <c:v>44081</c:v>
                </c:pt>
                <c:pt idx="1045">
                  <c:v>44082</c:v>
                </c:pt>
                <c:pt idx="1046">
                  <c:v>44083</c:v>
                </c:pt>
                <c:pt idx="1047">
                  <c:v>44084</c:v>
                </c:pt>
                <c:pt idx="1048">
                  <c:v>44085</c:v>
                </c:pt>
                <c:pt idx="1049">
                  <c:v>44088</c:v>
                </c:pt>
                <c:pt idx="1050">
                  <c:v>44089</c:v>
                </c:pt>
                <c:pt idx="1051">
                  <c:v>44090</c:v>
                </c:pt>
                <c:pt idx="1052">
                  <c:v>44091</c:v>
                </c:pt>
                <c:pt idx="1053">
                  <c:v>44092</c:v>
                </c:pt>
                <c:pt idx="1054">
                  <c:v>44095</c:v>
                </c:pt>
                <c:pt idx="1055">
                  <c:v>44096</c:v>
                </c:pt>
                <c:pt idx="1056">
                  <c:v>44097</c:v>
                </c:pt>
                <c:pt idx="1057">
                  <c:v>44098</c:v>
                </c:pt>
                <c:pt idx="1058">
                  <c:v>44099</c:v>
                </c:pt>
                <c:pt idx="1059">
                  <c:v>44102</c:v>
                </c:pt>
                <c:pt idx="1060">
                  <c:v>44103</c:v>
                </c:pt>
                <c:pt idx="1061">
                  <c:v>44104</c:v>
                </c:pt>
                <c:pt idx="1062">
                  <c:v>44105</c:v>
                </c:pt>
                <c:pt idx="1063">
                  <c:v>44106</c:v>
                </c:pt>
                <c:pt idx="1064">
                  <c:v>44109</c:v>
                </c:pt>
                <c:pt idx="1065">
                  <c:v>44110</c:v>
                </c:pt>
                <c:pt idx="1066">
                  <c:v>44111</c:v>
                </c:pt>
                <c:pt idx="1067">
                  <c:v>44112</c:v>
                </c:pt>
                <c:pt idx="1068">
                  <c:v>44113</c:v>
                </c:pt>
                <c:pt idx="1069">
                  <c:v>44116</c:v>
                </c:pt>
                <c:pt idx="1070">
                  <c:v>44117</c:v>
                </c:pt>
                <c:pt idx="1071">
                  <c:v>44118</c:v>
                </c:pt>
                <c:pt idx="1072">
                  <c:v>44119</c:v>
                </c:pt>
                <c:pt idx="1073">
                  <c:v>44120</c:v>
                </c:pt>
                <c:pt idx="1074">
                  <c:v>44123</c:v>
                </c:pt>
                <c:pt idx="1075">
                  <c:v>44124</c:v>
                </c:pt>
                <c:pt idx="1076">
                  <c:v>44125</c:v>
                </c:pt>
                <c:pt idx="1077">
                  <c:v>44126</c:v>
                </c:pt>
                <c:pt idx="1078">
                  <c:v>44127</c:v>
                </c:pt>
                <c:pt idx="1079">
                  <c:v>44130</c:v>
                </c:pt>
                <c:pt idx="1080">
                  <c:v>44131</c:v>
                </c:pt>
                <c:pt idx="1081">
                  <c:v>44132</c:v>
                </c:pt>
                <c:pt idx="1082">
                  <c:v>44133</c:v>
                </c:pt>
                <c:pt idx="1083">
                  <c:v>44134</c:v>
                </c:pt>
                <c:pt idx="1084">
                  <c:v>44137</c:v>
                </c:pt>
                <c:pt idx="1085">
                  <c:v>44138</c:v>
                </c:pt>
                <c:pt idx="1086">
                  <c:v>44139</c:v>
                </c:pt>
                <c:pt idx="1087">
                  <c:v>44140</c:v>
                </c:pt>
                <c:pt idx="1088">
                  <c:v>44141</c:v>
                </c:pt>
                <c:pt idx="1089">
                  <c:v>44144</c:v>
                </c:pt>
                <c:pt idx="1090">
                  <c:v>44145</c:v>
                </c:pt>
                <c:pt idx="1091">
                  <c:v>44146</c:v>
                </c:pt>
                <c:pt idx="1092">
                  <c:v>44147</c:v>
                </c:pt>
                <c:pt idx="1093">
                  <c:v>44148</c:v>
                </c:pt>
                <c:pt idx="1094">
                  <c:v>44151</c:v>
                </c:pt>
                <c:pt idx="1095">
                  <c:v>44152</c:v>
                </c:pt>
                <c:pt idx="1096">
                  <c:v>44153</c:v>
                </c:pt>
                <c:pt idx="1097">
                  <c:v>44154</c:v>
                </c:pt>
                <c:pt idx="1098">
                  <c:v>44155</c:v>
                </c:pt>
                <c:pt idx="1099">
                  <c:v>44158</c:v>
                </c:pt>
                <c:pt idx="1100">
                  <c:v>44159</c:v>
                </c:pt>
                <c:pt idx="1101">
                  <c:v>44160</c:v>
                </c:pt>
                <c:pt idx="1102">
                  <c:v>44161</c:v>
                </c:pt>
                <c:pt idx="1103">
                  <c:v>44162</c:v>
                </c:pt>
                <c:pt idx="1104">
                  <c:v>44165</c:v>
                </c:pt>
                <c:pt idx="1105">
                  <c:v>44166</c:v>
                </c:pt>
                <c:pt idx="1106">
                  <c:v>44167</c:v>
                </c:pt>
                <c:pt idx="1107">
                  <c:v>44168</c:v>
                </c:pt>
                <c:pt idx="1108">
                  <c:v>44169</c:v>
                </c:pt>
                <c:pt idx="1109">
                  <c:v>44172</c:v>
                </c:pt>
                <c:pt idx="1110">
                  <c:v>44173</c:v>
                </c:pt>
                <c:pt idx="1111">
                  <c:v>44174</c:v>
                </c:pt>
                <c:pt idx="1112">
                  <c:v>44175</c:v>
                </c:pt>
                <c:pt idx="1113">
                  <c:v>44176</c:v>
                </c:pt>
                <c:pt idx="1114">
                  <c:v>44179</c:v>
                </c:pt>
                <c:pt idx="1115">
                  <c:v>44180</c:v>
                </c:pt>
                <c:pt idx="1116">
                  <c:v>44181</c:v>
                </c:pt>
                <c:pt idx="1117">
                  <c:v>44182</c:v>
                </c:pt>
                <c:pt idx="1118">
                  <c:v>44183</c:v>
                </c:pt>
                <c:pt idx="1119">
                  <c:v>44186</c:v>
                </c:pt>
                <c:pt idx="1120">
                  <c:v>44187</c:v>
                </c:pt>
                <c:pt idx="1121">
                  <c:v>44188</c:v>
                </c:pt>
                <c:pt idx="1122">
                  <c:v>44189</c:v>
                </c:pt>
                <c:pt idx="1123">
                  <c:v>44190</c:v>
                </c:pt>
                <c:pt idx="1124">
                  <c:v>44193</c:v>
                </c:pt>
                <c:pt idx="1125">
                  <c:v>44194</c:v>
                </c:pt>
                <c:pt idx="1126">
                  <c:v>44195</c:v>
                </c:pt>
                <c:pt idx="1127">
                  <c:v>44196</c:v>
                </c:pt>
                <c:pt idx="1128">
                  <c:v>44197</c:v>
                </c:pt>
                <c:pt idx="1129">
                  <c:v>44200</c:v>
                </c:pt>
                <c:pt idx="1130">
                  <c:v>44201</c:v>
                </c:pt>
                <c:pt idx="1131">
                  <c:v>44202</c:v>
                </c:pt>
                <c:pt idx="1132">
                  <c:v>44203</c:v>
                </c:pt>
                <c:pt idx="1133">
                  <c:v>44204</c:v>
                </c:pt>
                <c:pt idx="1134">
                  <c:v>44207</c:v>
                </c:pt>
                <c:pt idx="1135">
                  <c:v>44208</c:v>
                </c:pt>
                <c:pt idx="1136">
                  <c:v>44209</c:v>
                </c:pt>
                <c:pt idx="1137">
                  <c:v>44210</c:v>
                </c:pt>
                <c:pt idx="1138">
                  <c:v>44211</c:v>
                </c:pt>
                <c:pt idx="1139">
                  <c:v>44214</c:v>
                </c:pt>
                <c:pt idx="1140">
                  <c:v>44215</c:v>
                </c:pt>
                <c:pt idx="1141">
                  <c:v>44216</c:v>
                </c:pt>
                <c:pt idx="1142">
                  <c:v>44217</c:v>
                </c:pt>
                <c:pt idx="1143">
                  <c:v>44218</c:v>
                </c:pt>
                <c:pt idx="1144">
                  <c:v>44221</c:v>
                </c:pt>
                <c:pt idx="1145">
                  <c:v>44222</c:v>
                </c:pt>
                <c:pt idx="1146">
                  <c:v>44223</c:v>
                </c:pt>
                <c:pt idx="1147">
                  <c:v>44224</c:v>
                </c:pt>
                <c:pt idx="1148">
                  <c:v>44225</c:v>
                </c:pt>
                <c:pt idx="1149">
                  <c:v>44228</c:v>
                </c:pt>
                <c:pt idx="1150">
                  <c:v>44229</c:v>
                </c:pt>
                <c:pt idx="1151">
                  <c:v>44230</c:v>
                </c:pt>
                <c:pt idx="1152">
                  <c:v>44231</c:v>
                </c:pt>
                <c:pt idx="1153">
                  <c:v>44232</c:v>
                </c:pt>
                <c:pt idx="1154">
                  <c:v>44235</c:v>
                </c:pt>
                <c:pt idx="1155">
                  <c:v>44236</c:v>
                </c:pt>
                <c:pt idx="1156">
                  <c:v>44237</c:v>
                </c:pt>
                <c:pt idx="1157">
                  <c:v>44238</c:v>
                </c:pt>
                <c:pt idx="1158">
                  <c:v>44239</c:v>
                </c:pt>
                <c:pt idx="1159">
                  <c:v>44242</c:v>
                </c:pt>
                <c:pt idx="1160">
                  <c:v>44243</c:v>
                </c:pt>
                <c:pt idx="1161">
                  <c:v>44244</c:v>
                </c:pt>
                <c:pt idx="1162">
                  <c:v>44245</c:v>
                </c:pt>
                <c:pt idx="1163">
                  <c:v>44246</c:v>
                </c:pt>
                <c:pt idx="1164">
                  <c:v>44249</c:v>
                </c:pt>
                <c:pt idx="1165">
                  <c:v>44250</c:v>
                </c:pt>
                <c:pt idx="1166">
                  <c:v>44251</c:v>
                </c:pt>
                <c:pt idx="1167">
                  <c:v>44252</c:v>
                </c:pt>
                <c:pt idx="1168">
                  <c:v>44253</c:v>
                </c:pt>
                <c:pt idx="1169">
                  <c:v>44256</c:v>
                </c:pt>
                <c:pt idx="1170">
                  <c:v>44257</c:v>
                </c:pt>
                <c:pt idx="1171">
                  <c:v>44258</c:v>
                </c:pt>
                <c:pt idx="1172">
                  <c:v>44259</c:v>
                </c:pt>
                <c:pt idx="1173">
                  <c:v>44260</c:v>
                </c:pt>
                <c:pt idx="1174">
                  <c:v>44263</c:v>
                </c:pt>
                <c:pt idx="1175">
                  <c:v>44264</c:v>
                </c:pt>
                <c:pt idx="1176">
                  <c:v>44265</c:v>
                </c:pt>
                <c:pt idx="1177">
                  <c:v>44266</c:v>
                </c:pt>
                <c:pt idx="1178">
                  <c:v>44267</c:v>
                </c:pt>
                <c:pt idx="1179">
                  <c:v>44270</c:v>
                </c:pt>
                <c:pt idx="1180">
                  <c:v>44271</c:v>
                </c:pt>
                <c:pt idx="1181">
                  <c:v>44272</c:v>
                </c:pt>
                <c:pt idx="1182">
                  <c:v>44273</c:v>
                </c:pt>
                <c:pt idx="1183">
                  <c:v>44274</c:v>
                </c:pt>
                <c:pt idx="1184">
                  <c:v>44277</c:v>
                </c:pt>
                <c:pt idx="1185">
                  <c:v>44278</c:v>
                </c:pt>
                <c:pt idx="1186">
                  <c:v>44279</c:v>
                </c:pt>
                <c:pt idx="1187">
                  <c:v>44280</c:v>
                </c:pt>
                <c:pt idx="1188">
                  <c:v>44281</c:v>
                </c:pt>
                <c:pt idx="1189">
                  <c:v>44284</c:v>
                </c:pt>
                <c:pt idx="1190">
                  <c:v>44285</c:v>
                </c:pt>
                <c:pt idx="1191">
                  <c:v>44286</c:v>
                </c:pt>
                <c:pt idx="1192">
                  <c:v>44287</c:v>
                </c:pt>
                <c:pt idx="1193">
                  <c:v>44288</c:v>
                </c:pt>
                <c:pt idx="1194">
                  <c:v>44291</c:v>
                </c:pt>
                <c:pt idx="1195">
                  <c:v>44292</c:v>
                </c:pt>
                <c:pt idx="1196">
                  <c:v>44293</c:v>
                </c:pt>
                <c:pt idx="1197">
                  <c:v>44294</c:v>
                </c:pt>
                <c:pt idx="1198">
                  <c:v>44295</c:v>
                </c:pt>
                <c:pt idx="1199">
                  <c:v>44298</c:v>
                </c:pt>
                <c:pt idx="1200">
                  <c:v>44299</c:v>
                </c:pt>
                <c:pt idx="1201">
                  <c:v>44300</c:v>
                </c:pt>
                <c:pt idx="1202">
                  <c:v>44301</c:v>
                </c:pt>
                <c:pt idx="1203">
                  <c:v>44302</c:v>
                </c:pt>
                <c:pt idx="1204">
                  <c:v>44305</c:v>
                </c:pt>
                <c:pt idx="1205">
                  <c:v>44306</c:v>
                </c:pt>
                <c:pt idx="1206">
                  <c:v>44307</c:v>
                </c:pt>
                <c:pt idx="1207">
                  <c:v>44308</c:v>
                </c:pt>
                <c:pt idx="1208">
                  <c:v>44309</c:v>
                </c:pt>
                <c:pt idx="1209">
                  <c:v>44312</c:v>
                </c:pt>
                <c:pt idx="1210">
                  <c:v>44313</c:v>
                </c:pt>
                <c:pt idx="1211">
                  <c:v>44314</c:v>
                </c:pt>
                <c:pt idx="1212">
                  <c:v>44315</c:v>
                </c:pt>
                <c:pt idx="1213">
                  <c:v>44316</c:v>
                </c:pt>
                <c:pt idx="1214">
                  <c:v>44319</c:v>
                </c:pt>
                <c:pt idx="1215">
                  <c:v>44320</c:v>
                </c:pt>
                <c:pt idx="1216">
                  <c:v>44321</c:v>
                </c:pt>
                <c:pt idx="1217">
                  <c:v>44322</c:v>
                </c:pt>
                <c:pt idx="1218">
                  <c:v>44323</c:v>
                </c:pt>
                <c:pt idx="1219">
                  <c:v>44326</c:v>
                </c:pt>
                <c:pt idx="1220">
                  <c:v>44327</c:v>
                </c:pt>
                <c:pt idx="1221">
                  <c:v>44328</c:v>
                </c:pt>
                <c:pt idx="1222">
                  <c:v>44329</c:v>
                </c:pt>
                <c:pt idx="1223">
                  <c:v>44330</c:v>
                </c:pt>
                <c:pt idx="1224">
                  <c:v>44333</c:v>
                </c:pt>
                <c:pt idx="1225">
                  <c:v>44334</c:v>
                </c:pt>
                <c:pt idx="1226">
                  <c:v>44335</c:v>
                </c:pt>
                <c:pt idx="1227">
                  <c:v>44336</c:v>
                </c:pt>
                <c:pt idx="1228">
                  <c:v>44337</c:v>
                </c:pt>
                <c:pt idx="1229">
                  <c:v>44340</c:v>
                </c:pt>
                <c:pt idx="1230">
                  <c:v>44341</c:v>
                </c:pt>
                <c:pt idx="1231">
                  <c:v>44342</c:v>
                </c:pt>
                <c:pt idx="1232">
                  <c:v>44343</c:v>
                </c:pt>
                <c:pt idx="1233">
                  <c:v>44344</c:v>
                </c:pt>
                <c:pt idx="1234">
                  <c:v>44347</c:v>
                </c:pt>
                <c:pt idx="1235">
                  <c:v>44348</c:v>
                </c:pt>
                <c:pt idx="1236">
                  <c:v>44349</c:v>
                </c:pt>
                <c:pt idx="1237">
                  <c:v>44350</c:v>
                </c:pt>
                <c:pt idx="1238">
                  <c:v>44351</c:v>
                </c:pt>
                <c:pt idx="1239">
                  <c:v>44354</c:v>
                </c:pt>
                <c:pt idx="1240">
                  <c:v>44355</c:v>
                </c:pt>
                <c:pt idx="1241">
                  <c:v>44356</c:v>
                </c:pt>
                <c:pt idx="1242">
                  <c:v>44357</c:v>
                </c:pt>
                <c:pt idx="1243">
                  <c:v>44358</c:v>
                </c:pt>
                <c:pt idx="1244">
                  <c:v>44361</c:v>
                </c:pt>
                <c:pt idx="1245">
                  <c:v>44362</c:v>
                </c:pt>
                <c:pt idx="1246">
                  <c:v>44363</c:v>
                </c:pt>
                <c:pt idx="1247">
                  <c:v>44364</c:v>
                </c:pt>
                <c:pt idx="1248">
                  <c:v>44365</c:v>
                </c:pt>
                <c:pt idx="1249">
                  <c:v>44368</c:v>
                </c:pt>
                <c:pt idx="1250">
                  <c:v>44369</c:v>
                </c:pt>
                <c:pt idx="1251">
                  <c:v>44370</c:v>
                </c:pt>
                <c:pt idx="1252">
                  <c:v>44371</c:v>
                </c:pt>
                <c:pt idx="1253">
                  <c:v>44372</c:v>
                </c:pt>
                <c:pt idx="1254">
                  <c:v>44375</c:v>
                </c:pt>
                <c:pt idx="1255">
                  <c:v>44376</c:v>
                </c:pt>
                <c:pt idx="1256">
                  <c:v>44377</c:v>
                </c:pt>
                <c:pt idx="1257">
                  <c:v>44378</c:v>
                </c:pt>
                <c:pt idx="1258">
                  <c:v>44379</c:v>
                </c:pt>
                <c:pt idx="1259">
                  <c:v>44382</c:v>
                </c:pt>
                <c:pt idx="1260">
                  <c:v>44383</c:v>
                </c:pt>
                <c:pt idx="1261">
                  <c:v>44384</c:v>
                </c:pt>
                <c:pt idx="1262">
                  <c:v>44385</c:v>
                </c:pt>
                <c:pt idx="1263">
                  <c:v>44386</c:v>
                </c:pt>
                <c:pt idx="1264">
                  <c:v>44389</c:v>
                </c:pt>
                <c:pt idx="1265">
                  <c:v>44390</c:v>
                </c:pt>
                <c:pt idx="1266">
                  <c:v>44391</c:v>
                </c:pt>
                <c:pt idx="1267">
                  <c:v>44392</c:v>
                </c:pt>
                <c:pt idx="1268">
                  <c:v>44393</c:v>
                </c:pt>
                <c:pt idx="1269">
                  <c:v>44396</c:v>
                </c:pt>
                <c:pt idx="1270">
                  <c:v>44397</c:v>
                </c:pt>
                <c:pt idx="1271">
                  <c:v>44398</c:v>
                </c:pt>
                <c:pt idx="1272">
                  <c:v>44399</c:v>
                </c:pt>
                <c:pt idx="1273">
                  <c:v>44400</c:v>
                </c:pt>
                <c:pt idx="1274">
                  <c:v>44403</c:v>
                </c:pt>
                <c:pt idx="1275">
                  <c:v>44404</c:v>
                </c:pt>
                <c:pt idx="1276">
                  <c:v>44405</c:v>
                </c:pt>
                <c:pt idx="1277">
                  <c:v>44406</c:v>
                </c:pt>
                <c:pt idx="1278">
                  <c:v>44407</c:v>
                </c:pt>
                <c:pt idx="1279">
                  <c:v>44410</c:v>
                </c:pt>
                <c:pt idx="1280">
                  <c:v>44411</c:v>
                </c:pt>
                <c:pt idx="1281">
                  <c:v>44412</c:v>
                </c:pt>
                <c:pt idx="1282">
                  <c:v>44413</c:v>
                </c:pt>
                <c:pt idx="1283">
                  <c:v>44414</c:v>
                </c:pt>
                <c:pt idx="1284">
                  <c:v>44417</c:v>
                </c:pt>
                <c:pt idx="1285">
                  <c:v>44418</c:v>
                </c:pt>
                <c:pt idx="1286">
                  <c:v>44419</c:v>
                </c:pt>
                <c:pt idx="1287">
                  <c:v>44420</c:v>
                </c:pt>
                <c:pt idx="1288">
                  <c:v>44421</c:v>
                </c:pt>
                <c:pt idx="1289">
                  <c:v>44424</c:v>
                </c:pt>
                <c:pt idx="1290">
                  <c:v>44425</c:v>
                </c:pt>
                <c:pt idx="1291">
                  <c:v>44426</c:v>
                </c:pt>
                <c:pt idx="1292">
                  <c:v>44427</c:v>
                </c:pt>
                <c:pt idx="1293">
                  <c:v>44428</c:v>
                </c:pt>
                <c:pt idx="1294">
                  <c:v>44431</c:v>
                </c:pt>
                <c:pt idx="1295">
                  <c:v>44432</c:v>
                </c:pt>
                <c:pt idx="1296">
                  <c:v>44433</c:v>
                </c:pt>
                <c:pt idx="1297">
                  <c:v>44434</c:v>
                </c:pt>
                <c:pt idx="1298">
                  <c:v>44435</c:v>
                </c:pt>
                <c:pt idx="1299">
                  <c:v>44438</c:v>
                </c:pt>
                <c:pt idx="1300">
                  <c:v>44439</c:v>
                </c:pt>
                <c:pt idx="1301">
                  <c:v>44440</c:v>
                </c:pt>
                <c:pt idx="1302">
                  <c:v>44441</c:v>
                </c:pt>
                <c:pt idx="1303">
                  <c:v>44442</c:v>
                </c:pt>
                <c:pt idx="1304">
                  <c:v>44445</c:v>
                </c:pt>
                <c:pt idx="1305">
                  <c:v>44446</c:v>
                </c:pt>
                <c:pt idx="1306">
                  <c:v>44447</c:v>
                </c:pt>
                <c:pt idx="1307">
                  <c:v>44448</c:v>
                </c:pt>
                <c:pt idx="1308">
                  <c:v>44449</c:v>
                </c:pt>
                <c:pt idx="1309">
                  <c:v>44452</c:v>
                </c:pt>
                <c:pt idx="1310">
                  <c:v>44453</c:v>
                </c:pt>
                <c:pt idx="1311">
                  <c:v>44454</c:v>
                </c:pt>
                <c:pt idx="1312">
                  <c:v>44455</c:v>
                </c:pt>
                <c:pt idx="1313">
                  <c:v>44456</c:v>
                </c:pt>
                <c:pt idx="1314">
                  <c:v>44459</c:v>
                </c:pt>
                <c:pt idx="1315">
                  <c:v>44460</c:v>
                </c:pt>
                <c:pt idx="1316">
                  <c:v>44461</c:v>
                </c:pt>
                <c:pt idx="1317">
                  <c:v>44462</c:v>
                </c:pt>
                <c:pt idx="1318">
                  <c:v>44463</c:v>
                </c:pt>
                <c:pt idx="1319">
                  <c:v>44466</c:v>
                </c:pt>
                <c:pt idx="1320">
                  <c:v>44467</c:v>
                </c:pt>
                <c:pt idx="1321">
                  <c:v>44468</c:v>
                </c:pt>
                <c:pt idx="1322">
                  <c:v>44469</c:v>
                </c:pt>
                <c:pt idx="1323">
                  <c:v>44470</c:v>
                </c:pt>
                <c:pt idx="1324">
                  <c:v>44473</c:v>
                </c:pt>
                <c:pt idx="1325">
                  <c:v>44474</c:v>
                </c:pt>
                <c:pt idx="1326">
                  <c:v>44475</c:v>
                </c:pt>
                <c:pt idx="1327">
                  <c:v>44476</c:v>
                </c:pt>
                <c:pt idx="1328">
                  <c:v>44477</c:v>
                </c:pt>
                <c:pt idx="1329">
                  <c:v>44480</c:v>
                </c:pt>
                <c:pt idx="1330">
                  <c:v>44481</c:v>
                </c:pt>
                <c:pt idx="1331">
                  <c:v>44482</c:v>
                </c:pt>
                <c:pt idx="1332">
                  <c:v>44483</c:v>
                </c:pt>
                <c:pt idx="1333">
                  <c:v>44484</c:v>
                </c:pt>
                <c:pt idx="1334">
                  <c:v>44487</c:v>
                </c:pt>
                <c:pt idx="1335">
                  <c:v>44488</c:v>
                </c:pt>
                <c:pt idx="1336">
                  <c:v>44489</c:v>
                </c:pt>
                <c:pt idx="1337">
                  <c:v>44490</c:v>
                </c:pt>
                <c:pt idx="1338">
                  <c:v>44491</c:v>
                </c:pt>
                <c:pt idx="1339">
                  <c:v>44494</c:v>
                </c:pt>
                <c:pt idx="1340">
                  <c:v>44495</c:v>
                </c:pt>
                <c:pt idx="1341">
                  <c:v>44496</c:v>
                </c:pt>
                <c:pt idx="1342">
                  <c:v>44497</c:v>
                </c:pt>
                <c:pt idx="1343">
                  <c:v>44498</c:v>
                </c:pt>
                <c:pt idx="1344">
                  <c:v>44501</c:v>
                </c:pt>
                <c:pt idx="1345">
                  <c:v>44502</c:v>
                </c:pt>
                <c:pt idx="1346">
                  <c:v>44503</c:v>
                </c:pt>
                <c:pt idx="1347">
                  <c:v>44504</c:v>
                </c:pt>
                <c:pt idx="1348">
                  <c:v>44505</c:v>
                </c:pt>
                <c:pt idx="1349">
                  <c:v>44508</c:v>
                </c:pt>
                <c:pt idx="1350">
                  <c:v>44509</c:v>
                </c:pt>
                <c:pt idx="1351">
                  <c:v>44510</c:v>
                </c:pt>
                <c:pt idx="1352">
                  <c:v>44511</c:v>
                </c:pt>
                <c:pt idx="1353">
                  <c:v>44512</c:v>
                </c:pt>
                <c:pt idx="1354">
                  <c:v>44515</c:v>
                </c:pt>
                <c:pt idx="1355">
                  <c:v>44516</c:v>
                </c:pt>
                <c:pt idx="1356">
                  <c:v>44517</c:v>
                </c:pt>
                <c:pt idx="1357">
                  <c:v>44518</c:v>
                </c:pt>
                <c:pt idx="1358">
                  <c:v>44519</c:v>
                </c:pt>
                <c:pt idx="1359">
                  <c:v>44522</c:v>
                </c:pt>
                <c:pt idx="1360">
                  <c:v>44523</c:v>
                </c:pt>
                <c:pt idx="1361">
                  <c:v>44524</c:v>
                </c:pt>
                <c:pt idx="1362">
                  <c:v>44525</c:v>
                </c:pt>
                <c:pt idx="1363">
                  <c:v>44526</c:v>
                </c:pt>
                <c:pt idx="1364">
                  <c:v>44529</c:v>
                </c:pt>
                <c:pt idx="1365">
                  <c:v>44530</c:v>
                </c:pt>
                <c:pt idx="1366">
                  <c:v>44531</c:v>
                </c:pt>
                <c:pt idx="1367">
                  <c:v>44532</c:v>
                </c:pt>
                <c:pt idx="1368">
                  <c:v>44533</c:v>
                </c:pt>
                <c:pt idx="1369">
                  <c:v>44536</c:v>
                </c:pt>
                <c:pt idx="1370">
                  <c:v>44537</c:v>
                </c:pt>
                <c:pt idx="1371">
                  <c:v>44538</c:v>
                </c:pt>
                <c:pt idx="1372">
                  <c:v>44539</c:v>
                </c:pt>
                <c:pt idx="1373">
                  <c:v>44540</c:v>
                </c:pt>
                <c:pt idx="1374">
                  <c:v>44543</c:v>
                </c:pt>
                <c:pt idx="1375">
                  <c:v>44544</c:v>
                </c:pt>
                <c:pt idx="1376">
                  <c:v>44545</c:v>
                </c:pt>
                <c:pt idx="1377">
                  <c:v>44546</c:v>
                </c:pt>
                <c:pt idx="1378">
                  <c:v>44547</c:v>
                </c:pt>
                <c:pt idx="1379">
                  <c:v>44550</c:v>
                </c:pt>
                <c:pt idx="1380">
                  <c:v>44551</c:v>
                </c:pt>
                <c:pt idx="1381">
                  <c:v>44552</c:v>
                </c:pt>
                <c:pt idx="1382">
                  <c:v>44553</c:v>
                </c:pt>
                <c:pt idx="1383">
                  <c:v>44554</c:v>
                </c:pt>
                <c:pt idx="1384">
                  <c:v>44557</c:v>
                </c:pt>
                <c:pt idx="1385">
                  <c:v>44558</c:v>
                </c:pt>
                <c:pt idx="1386">
                  <c:v>44559</c:v>
                </c:pt>
                <c:pt idx="1387">
                  <c:v>44560</c:v>
                </c:pt>
                <c:pt idx="1388">
                  <c:v>44561</c:v>
                </c:pt>
                <c:pt idx="1389">
                  <c:v>44564</c:v>
                </c:pt>
                <c:pt idx="1390">
                  <c:v>44565</c:v>
                </c:pt>
                <c:pt idx="1391">
                  <c:v>44566</c:v>
                </c:pt>
                <c:pt idx="1392">
                  <c:v>44567</c:v>
                </c:pt>
                <c:pt idx="1393">
                  <c:v>44568</c:v>
                </c:pt>
                <c:pt idx="1394">
                  <c:v>44571</c:v>
                </c:pt>
                <c:pt idx="1395">
                  <c:v>44572</c:v>
                </c:pt>
                <c:pt idx="1396">
                  <c:v>44573</c:v>
                </c:pt>
                <c:pt idx="1397">
                  <c:v>44574</c:v>
                </c:pt>
                <c:pt idx="1398">
                  <c:v>44575</c:v>
                </c:pt>
                <c:pt idx="1399">
                  <c:v>44578</c:v>
                </c:pt>
                <c:pt idx="1400">
                  <c:v>44579</c:v>
                </c:pt>
                <c:pt idx="1401">
                  <c:v>44580</c:v>
                </c:pt>
                <c:pt idx="1402">
                  <c:v>44581</c:v>
                </c:pt>
                <c:pt idx="1403">
                  <c:v>44582</c:v>
                </c:pt>
                <c:pt idx="1404">
                  <c:v>44585</c:v>
                </c:pt>
                <c:pt idx="1405">
                  <c:v>44586</c:v>
                </c:pt>
                <c:pt idx="1406">
                  <c:v>44587</c:v>
                </c:pt>
                <c:pt idx="1407">
                  <c:v>44588</c:v>
                </c:pt>
                <c:pt idx="1408">
                  <c:v>44589</c:v>
                </c:pt>
                <c:pt idx="1409">
                  <c:v>44592</c:v>
                </c:pt>
                <c:pt idx="1410">
                  <c:v>44593</c:v>
                </c:pt>
                <c:pt idx="1411">
                  <c:v>44594</c:v>
                </c:pt>
                <c:pt idx="1412">
                  <c:v>44595</c:v>
                </c:pt>
                <c:pt idx="1413">
                  <c:v>44596</c:v>
                </c:pt>
                <c:pt idx="1414">
                  <c:v>44599</c:v>
                </c:pt>
                <c:pt idx="1415">
                  <c:v>44600</c:v>
                </c:pt>
                <c:pt idx="1416">
                  <c:v>44601</c:v>
                </c:pt>
                <c:pt idx="1417">
                  <c:v>44602</c:v>
                </c:pt>
                <c:pt idx="1418">
                  <c:v>44603</c:v>
                </c:pt>
                <c:pt idx="1419">
                  <c:v>44606</c:v>
                </c:pt>
                <c:pt idx="1420">
                  <c:v>44607</c:v>
                </c:pt>
                <c:pt idx="1421">
                  <c:v>44608</c:v>
                </c:pt>
                <c:pt idx="1422">
                  <c:v>44609</c:v>
                </c:pt>
                <c:pt idx="1423">
                  <c:v>44610</c:v>
                </c:pt>
                <c:pt idx="1424">
                  <c:v>44613</c:v>
                </c:pt>
                <c:pt idx="1425">
                  <c:v>44614</c:v>
                </c:pt>
                <c:pt idx="1426">
                  <c:v>44615</c:v>
                </c:pt>
                <c:pt idx="1427">
                  <c:v>44616</c:v>
                </c:pt>
                <c:pt idx="1428">
                  <c:v>44617</c:v>
                </c:pt>
                <c:pt idx="1429">
                  <c:v>44620</c:v>
                </c:pt>
                <c:pt idx="1430">
                  <c:v>44621</c:v>
                </c:pt>
                <c:pt idx="1431">
                  <c:v>44622</c:v>
                </c:pt>
                <c:pt idx="1432">
                  <c:v>44623</c:v>
                </c:pt>
                <c:pt idx="1433">
                  <c:v>44624</c:v>
                </c:pt>
                <c:pt idx="1434">
                  <c:v>44627</c:v>
                </c:pt>
                <c:pt idx="1435">
                  <c:v>44628</c:v>
                </c:pt>
                <c:pt idx="1436">
                  <c:v>44629</c:v>
                </c:pt>
                <c:pt idx="1437">
                  <c:v>44630</c:v>
                </c:pt>
                <c:pt idx="1438">
                  <c:v>44631</c:v>
                </c:pt>
                <c:pt idx="1439">
                  <c:v>44634</c:v>
                </c:pt>
                <c:pt idx="1440">
                  <c:v>44635</c:v>
                </c:pt>
                <c:pt idx="1441">
                  <c:v>44636</c:v>
                </c:pt>
                <c:pt idx="1442">
                  <c:v>44637</c:v>
                </c:pt>
                <c:pt idx="1443">
                  <c:v>44638</c:v>
                </c:pt>
                <c:pt idx="1444">
                  <c:v>44641</c:v>
                </c:pt>
                <c:pt idx="1445">
                  <c:v>44642</c:v>
                </c:pt>
                <c:pt idx="1446">
                  <c:v>44643</c:v>
                </c:pt>
                <c:pt idx="1447">
                  <c:v>44644</c:v>
                </c:pt>
                <c:pt idx="1448">
                  <c:v>44645</c:v>
                </c:pt>
                <c:pt idx="1449">
                  <c:v>44648</c:v>
                </c:pt>
                <c:pt idx="1450">
                  <c:v>44649</c:v>
                </c:pt>
                <c:pt idx="1451">
                  <c:v>44650</c:v>
                </c:pt>
                <c:pt idx="1452">
                  <c:v>44651</c:v>
                </c:pt>
                <c:pt idx="1453">
                  <c:v>44652</c:v>
                </c:pt>
                <c:pt idx="1454">
                  <c:v>44655</c:v>
                </c:pt>
                <c:pt idx="1455">
                  <c:v>44656</c:v>
                </c:pt>
                <c:pt idx="1456">
                  <c:v>44657</c:v>
                </c:pt>
                <c:pt idx="1457">
                  <c:v>44658</c:v>
                </c:pt>
                <c:pt idx="1458">
                  <c:v>44659</c:v>
                </c:pt>
                <c:pt idx="1459">
                  <c:v>44662</c:v>
                </c:pt>
                <c:pt idx="1460">
                  <c:v>44663</c:v>
                </c:pt>
                <c:pt idx="1461">
                  <c:v>44664</c:v>
                </c:pt>
                <c:pt idx="1462">
                  <c:v>44665</c:v>
                </c:pt>
                <c:pt idx="1463">
                  <c:v>44666</c:v>
                </c:pt>
                <c:pt idx="1464">
                  <c:v>44669</c:v>
                </c:pt>
                <c:pt idx="1465">
                  <c:v>44670</c:v>
                </c:pt>
                <c:pt idx="1466">
                  <c:v>44671</c:v>
                </c:pt>
                <c:pt idx="1467">
                  <c:v>44672</c:v>
                </c:pt>
                <c:pt idx="1468">
                  <c:v>44673</c:v>
                </c:pt>
                <c:pt idx="1469">
                  <c:v>44676</c:v>
                </c:pt>
                <c:pt idx="1470">
                  <c:v>44677</c:v>
                </c:pt>
                <c:pt idx="1471">
                  <c:v>44678</c:v>
                </c:pt>
                <c:pt idx="1472">
                  <c:v>44679</c:v>
                </c:pt>
                <c:pt idx="1473">
                  <c:v>44680</c:v>
                </c:pt>
                <c:pt idx="1474">
                  <c:v>44683</c:v>
                </c:pt>
                <c:pt idx="1475">
                  <c:v>44684</c:v>
                </c:pt>
                <c:pt idx="1476">
                  <c:v>44685</c:v>
                </c:pt>
                <c:pt idx="1477">
                  <c:v>44686</c:v>
                </c:pt>
                <c:pt idx="1478">
                  <c:v>44687</c:v>
                </c:pt>
                <c:pt idx="1479">
                  <c:v>44690</c:v>
                </c:pt>
                <c:pt idx="1480">
                  <c:v>44691</c:v>
                </c:pt>
                <c:pt idx="1481">
                  <c:v>44692</c:v>
                </c:pt>
                <c:pt idx="1482">
                  <c:v>44693</c:v>
                </c:pt>
                <c:pt idx="1483">
                  <c:v>44694</c:v>
                </c:pt>
                <c:pt idx="1484">
                  <c:v>44697</c:v>
                </c:pt>
                <c:pt idx="1485">
                  <c:v>44698</c:v>
                </c:pt>
                <c:pt idx="1486">
                  <c:v>44699</c:v>
                </c:pt>
                <c:pt idx="1487">
                  <c:v>44700</c:v>
                </c:pt>
                <c:pt idx="1488">
                  <c:v>44701</c:v>
                </c:pt>
                <c:pt idx="1489">
                  <c:v>44704</c:v>
                </c:pt>
                <c:pt idx="1490">
                  <c:v>44705</c:v>
                </c:pt>
                <c:pt idx="1491">
                  <c:v>44706</c:v>
                </c:pt>
                <c:pt idx="1492">
                  <c:v>44707</c:v>
                </c:pt>
                <c:pt idx="1493">
                  <c:v>44708</c:v>
                </c:pt>
                <c:pt idx="1494">
                  <c:v>44711</c:v>
                </c:pt>
                <c:pt idx="1495">
                  <c:v>44712</c:v>
                </c:pt>
                <c:pt idx="1496">
                  <c:v>44713</c:v>
                </c:pt>
                <c:pt idx="1497">
                  <c:v>44714</c:v>
                </c:pt>
                <c:pt idx="1498">
                  <c:v>44715</c:v>
                </c:pt>
                <c:pt idx="1499">
                  <c:v>44718</c:v>
                </c:pt>
                <c:pt idx="1500">
                  <c:v>44719</c:v>
                </c:pt>
                <c:pt idx="1501">
                  <c:v>44720</c:v>
                </c:pt>
                <c:pt idx="1502">
                  <c:v>44721</c:v>
                </c:pt>
                <c:pt idx="1503">
                  <c:v>44722</c:v>
                </c:pt>
                <c:pt idx="1504">
                  <c:v>44725</c:v>
                </c:pt>
                <c:pt idx="1505">
                  <c:v>44726</c:v>
                </c:pt>
                <c:pt idx="1506">
                  <c:v>44727</c:v>
                </c:pt>
                <c:pt idx="1507">
                  <c:v>44728</c:v>
                </c:pt>
                <c:pt idx="1508">
                  <c:v>44729</c:v>
                </c:pt>
                <c:pt idx="1509">
                  <c:v>44732</c:v>
                </c:pt>
                <c:pt idx="1510">
                  <c:v>44733</c:v>
                </c:pt>
                <c:pt idx="1511">
                  <c:v>44734</c:v>
                </c:pt>
                <c:pt idx="1512">
                  <c:v>44735</c:v>
                </c:pt>
                <c:pt idx="1513">
                  <c:v>44736</c:v>
                </c:pt>
                <c:pt idx="1514">
                  <c:v>44739</c:v>
                </c:pt>
                <c:pt idx="1515">
                  <c:v>44740</c:v>
                </c:pt>
                <c:pt idx="1516">
                  <c:v>44741</c:v>
                </c:pt>
                <c:pt idx="1517">
                  <c:v>44742</c:v>
                </c:pt>
                <c:pt idx="1518">
                  <c:v>44743</c:v>
                </c:pt>
                <c:pt idx="1519">
                  <c:v>44746</c:v>
                </c:pt>
                <c:pt idx="1520">
                  <c:v>44747</c:v>
                </c:pt>
                <c:pt idx="1521">
                  <c:v>44748</c:v>
                </c:pt>
                <c:pt idx="1522">
                  <c:v>44749</c:v>
                </c:pt>
                <c:pt idx="1523">
                  <c:v>44750</c:v>
                </c:pt>
                <c:pt idx="1524">
                  <c:v>44753</c:v>
                </c:pt>
                <c:pt idx="1525">
                  <c:v>44754</c:v>
                </c:pt>
                <c:pt idx="1526">
                  <c:v>44755</c:v>
                </c:pt>
                <c:pt idx="1527">
                  <c:v>44756</c:v>
                </c:pt>
                <c:pt idx="1528">
                  <c:v>44757</c:v>
                </c:pt>
                <c:pt idx="1529">
                  <c:v>44760</c:v>
                </c:pt>
                <c:pt idx="1530">
                  <c:v>44761</c:v>
                </c:pt>
                <c:pt idx="1531">
                  <c:v>44762</c:v>
                </c:pt>
                <c:pt idx="1532">
                  <c:v>44763</c:v>
                </c:pt>
                <c:pt idx="1533">
                  <c:v>44764</c:v>
                </c:pt>
                <c:pt idx="1534">
                  <c:v>44767</c:v>
                </c:pt>
                <c:pt idx="1535">
                  <c:v>44768</c:v>
                </c:pt>
                <c:pt idx="1536">
                  <c:v>44769</c:v>
                </c:pt>
                <c:pt idx="1537">
                  <c:v>44770</c:v>
                </c:pt>
                <c:pt idx="1538">
                  <c:v>44771</c:v>
                </c:pt>
                <c:pt idx="1539">
                  <c:v>44774</c:v>
                </c:pt>
                <c:pt idx="1540">
                  <c:v>44775</c:v>
                </c:pt>
                <c:pt idx="1541">
                  <c:v>44776</c:v>
                </c:pt>
                <c:pt idx="1542">
                  <c:v>44777</c:v>
                </c:pt>
                <c:pt idx="1543">
                  <c:v>44778</c:v>
                </c:pt>
                <c:pt idx="1544">
                  <c:v>44781</c:v>
                </c:pt>
                <c:pt idx="1545">
                  <c:v>44782</c:v>
                </c:pt>
                <c:pt idx="1546">
                  <c:v>44783</c:v>
                </c:pt>
                <c:pt idx="1547">
                  <c:v>44784</c:v>
                </c:pt>
                <c:pt idx="1548">
                  <c:v>44785</c:v>
                </c:pt>
                <c:pt idx="1549">
                  <c:v>44788</c:v>
                </c:pt>
                <c:pt idx="1550">
                  <c:v>44789</c:v>
                </c:pt>
                <c:pt idx="1551">
                  <c:v>44790</c:v>
                </c:pt>
                <c:pt idx="1552">
                  <c:v>44791</c:v>
                </c:pt>
                <c:pt idx="1553">
                  <c:v>44792</c:v>
                </c:pt>
                <c:pt idx="1554">
                  <c:v>44795</c:v>
                </c:pt>
                <c:pt idx="1555">
                  <c:v>44796</c:v>
                </c:pt>
                <c:pt idx="1556">
                  <c:v>44797</c:v>
                </c:pt>
                <c:pt idx="1557">
                  <c:v>44798</c:v>
                </c:pt>
                <c:pt idx="1558">
                  <c:v>44799</c:v>
                </c:pt>
                <c:pt idx="1559">
                  <c:v>44802</c:v>
                </c:pt>
                <c:pt idx="1560">
                  <c:v>44803</c:v>
                </c:pt>
                <c:pt idx="1561">
                  <c:v>44804</c:v>
                </c:pt>
                <c:pt idx="1562">
                  <c:v>44805</c:v>
                </c:pt>
                <c:pt idx="1563">
                  <c:v>44806</c:v>
                </c:pt>
                <c:pt idx="1564">
                  <c:v>44809</c:v>
                </c:pt>
                <c:pt idx="1565">
                  <c:v>44810</c:v>
                </c:pt>
                <c:pt idx="1566">
                  <c:v>44811</c:v>
                </c:pt>
                <c:pt idx="1567">
                  <c:v>44812</c:v>
                </c:pt>
                <c:pt idx="1568">
                  <c:v>44813</c:v>
                </c:pt>
                <c:pt idx="1569">
                  <c:v>44816</c:v>
                </c:pt>
                <c:pt idx="1570">
                  <c:v>44817</c:v>
                </c:pt>
                <c:pt idx="1571">
                  <c:v>44818</c:v>
                </c:pt>
                <c:pt idx="1572">
                  <c:v>44819</c:v>
                </c:pt>
                <c:pt idx="1573">
                  <c:v>44820</c:v>
                </c:pt>
                <c:pt idx="1574">
                  <c:v>44823</c:v>
                </c:pt>
                <c:pt idx="1575">
                  <c:v>44824</c:v>
                </c:pt>
                <c:pt idx="1576">
                  <c:v>44825</c:v>
                </c:pt>
                <c:pt idx="1577">
                  <c:v>44826</c:v>
                </c:pt>
                <c:pt idx="1578">
                  <c:v>44827</c:v>
                </c:pt>
                <c:pt idx="1579">
                  <c:v>44830</c:v>
                </c:pt>
                <c:pt idx="1580">
                  <c:v>44831</c:v>
                </c:pt>
                <c:pt idx="1581">
                  <c:v>44832</c:v>
                </c:pt>
                <c:pt idx="1582">
                  <c:v>44833</c:v>
                </c:pt>
                <c:pt idx="1583">
                  <c:v>44834</c:v>
                </c:pt>
                <c:pt idx="1584">
                  <c:v>44837</c:v>
                </c:pt>
                <c:pt idx="1585">
                  <c:v>44838</c:v>
                </c:pt>
                <c:pt idx="1586">
                  <c:v>44839</c:v>
                </c:pt>
                <c:pt idx="1587">
                  <c:v>44840</c:v>
                </c:pt>
                <c:pt idx="1588">
                  <c:v>44841</c:v>
                </c:pt>
                <c:pt idx="1589">
                  <c:v>44844</c:v>
                </c:pt>
                <c:pt idx="1590">
                  <c:v>44845</c:v>
                </c:pt>
                <c:pt idx="1591">
                  <c:v>44846</c:v>
                </c:pt>
                <c:pt idx="1592">
                  <c:v>44847</c:v>
                </c:pt>
                <c:pt idx="1593">
                  <c:v>44848</c:v>
                </c:pt>
                <c:pt idx="1594">
                  <c:v>44851</c:v>
                </c:pt>
                <c:pt idx="1595">
                  <c:v>44852</c:v>
                </c:pt>
                <c:pt idx="1596">
                  <c:v>44853</c:v>
                </c:pt>
                <c:pt idx="1597">
                  <c:v>44854</c:v>
                </c:pt>
                <c:pt idx="1598">
                  <c:v>44855</c:v>
                </c:pt>
                <c:pt idx="1599">
                  <c:v>44858</c:v>
                </c:pt>
                <c:pt idx="1600">
                  <c:v>44859</c:v>
                </c:pt>
                <c:pt idx="1601">
                  <c:v>44860</c:v>
                </c:pt>
                <c:pt idx="1602">
                  <c:v>44861</c:v>
                </c:pt>
                <c:pt idx="1603">
                  <c:v>44862</c:v>
                </c:pt>
                <c:pt idx="1604">
                  <c:v>44865</c:v>
                </c:pt>
                <c:pt idx="1605">
                  <c:v>44866</c:v>
                </c:pt>
                <c:pt idx="1606">
                  <c:v>44867</c:v>
                </c:pt>
                <c:pt idx="1607">
                  <c:v>44868</c:v>
                </c:pt>
                <c:pt idx="1608">
                  <c:v>44869</c:v>
                </c:pt>
                <c:pt idx="1609">
                  <c:v>44872</c:v>
                </c:pt>
                <c:pt idx="1610">
                  <c:v>44873</c:v>
                </c:pt>
                <c:pt idx="1611">
                  <c:v>44874</c:v>
                </c:pt>
                <c:pt idx="1612">
                  <c:v>44875</c:v>
                </c:pt>
                <c:pt idx="1613">
                  <c:v>44876</c:v>
                </c:pt>
                <c:pt idx="1614">
                  <c:v>44879</c:v>
                </c:pt>
                <c:pt idx="1615">
                  <c:v>44880</c:v>
                </c:pt>
                <c:pt idx="1616">
                  <c:v>44881</c:v>
                </c:pt>
                <c:pt idx="1617">
                  <c:v>44882</c:v>
                </c:pt>
                <c:pt idx="1618">
                  <c:v>44883</c:v>
                </c:pt>
                <c:pt idx="1619">
                  <c:v>44886</c:v>
                </c:pt>
                <c:pt idx="1620">
                  <c:v>44887</c:v>
                </c:pt>
                <c:pt idx="1621">
                  <c:v>44888</c:v>
                </c:pt>
                <c:pt idx="1622">
                  <c:v>44889</c:v>
                </c:pt>
                <c:pt idx="1623">
                  <c:v>44890</c:v>
                </c:pt>
                <c:pt idx="1624">
                  <c:v>44893</c:v>
                </c:pt>
                <c:pt idx="1625">
                  <c:v>44894</c:v>
                </c:pt>
                <c:pt idx="1626">
                  <c:v>44895</c:v>
                </c:pt>
                <c:pt idx="1627">
                  <c:v>44896</c:v>
                </c:pt>
                <c:pt idx="1628">
                  <c:v>44897</c:v>
                </c:pt>
                <c:pt idx="1629">
                  <c:v>44900</c:v>
                </c:pt>
                <c:pt idx="1630">
                  <c:v>44901</c:v>
                </c:pt>
                <c:pt idx="1631">
                  <c:v>44902</c:v>
                </c:pt>
                <c:pt idx="1632">
                  <c:v>44903</c:v>
                </c:pt>
                <c:pt idx="1633">
                  <c:v>44904</c:v>
                </c:pt>
                <c:pt idx="1634">
                  <c:v>44907</c:v>
                </c:pt>
                <c:pt idx="1635">
                  <c:v>44908</c:v>
                </c:pt>
                <c:pt idx="1636">
                  <c:v>44909</c:v>
                </c:pt>
                <c:pt idx="1637">
                  <c:v>44910</c:v>
                </c:pt>
                <c:pt idx="1638">
                  <c:v>44911</c:v>
                </c:pt>
                <c:pt idx="1639">
                  <c:v>44914</c:v>
                </c:pt>
                <c:pt idx="1640">
                  <c:v>44915</c:v>
                </c:pt>
                <c:pt idx="1641">
                  <c:v>44916</c:v>
                </c:pt>
                <c:pt idx="1642">
                  <c:v>44917</c:v>
                </c:pt>
                <c:pt idx="1643">
                  <c:v>44918</c:v>
                </c:pt>
                <c:pt idx="1644">
                  <c:v>44921</c:v>
                </c:pt>
                <c:pt idx="1645">
                  <c:v>44922</c:v>
                </c:pt>
                <c:pt idx="1646">
                  <c:v>44923</c:v>
                </c:pt>
                <c:pt idx="1647">
                  <c:v>44924</c:v>
                </c:pt>
                <c:pt idx="1648">
                  <c:v>44925</c:v>
                </c:pt>
                <c:pt idx="1649">
                  <c:v>44928</c:v>
                </c:pt>
                <c:pt idx="1650">
                  <c:v>44929</c:v>
                </c:pt>
                <c:pt idx="1651">
                  <c:v>44930</c:v>
                </c:pt>
                <c:pt idx="1652">
                  <c:v>44931</c:v>
                </c:pt>
                <c:pt idx="1653">
                  <c:v>44932</c:v>
                </c:pt>
                <c:pt idx="1654">
                  <c:v>44935</c:v>
                </c:pt>
                <c:pt idx="1655">
                  <c:v>44936</c:v>
                </c:pt>
                <c:pt idx="1656">
                  <c:v>44937</c:v>
                </c:pt>
                <c:pt idx="1657">
                  <c:v>44938</c:v>
                </c:pt>
                <c:pt idx="1658">
                  <c:v>44939</c:v>
                </c:pt>
                <c:pt idx="1659">
                  <c:v>44942</c:v>
                </c:pt>
                <c:pt idx="1660">
                  <c:v>44943</c:v>
                </c:pt>
                <c:pt idx="1661">
                  <c:v>44944</c:v>
                </c:pt>
                <c:pt idx="1662">
                  <c:v>44945</c:v>
                </c:pt>
                <c:pt idx="1663">
                  <c:v>44946</c:v>
                </c:pt>
                <c:pt idx="1664">
                  <c:v>44949</c:v>
                </c:pt>
                <c:pt idx="1665">
                  <c:v>44950</c:v>
                </c:pt>
                <c:pt idx="1666">
                  <c:v>44951</c:v>
                </c:pt>
                <c:pt idx="1667">
                  <c:v>44952</c:v>
                </c:pt>
                <c:pt idx="1668">
                  <c:v>44953</c:v>
                </c:pt>
                <c:pt idx="1669">
                  <c:v>44956</c:v>
                </c:pt>
                <c:pt idx="1670">
                  <c:v>44957</c:v>
                </c:pt>
                <c:pt idx="1671">
                  <c:v>44958</c:v>
                </c:pt>
                <c:pt idx="1672">
                  <c:v>44959</c:v>
                </c:pt>
                <c:pt idx="1673">
                  <c:v>44960</c:v>
                </c:pt>
                <c:pt idx="1674">
                  <c:v>44963</c:v>
                </c:pt>
                <c:pt idx="1675">
                  <c:v>44964</c:v>
                </c:pt>
                <c:pt idx="1676">
                  <c:v>44965</c:v>
                </c:pt>
                <c:pt idx="1677">
                  <c:v>44966</c:v>
                </c:pt>
                <c:pt idx="1678">
                  <c:v>44967</c:v>
                </c:pt>
                <c:pt idx="1679">
                  <c:v>44970</c:v>
                </c:pt>
                <c:pt idx="1680">
                  <c:v>44971</c:v>
                </c:pt>
                <c:pt idx="1681">
                  <c:v>44972</c:v>
                </c:pt>
                <c:pt idx="1682">
                  <c:v>44973</c:v>
                </c:pt>
                <c:pt idx="1683">
                  <c:v>44974</c:v>
                </c:pt>
                <c:pt idx="1684">
                  <c:v>44977</c:v>
                </c:pt>
                <c:pt idx="1685">
                  <c:v>44978</c:v>
                </c:pt>
                <c:pt idx="1686">
                  <c:v>44979</c:v>
                </c:pt>
                <c:pt idx="1687">
                  <c:v>44980</c:v>
                </c:pt>
                <c:pt idx="1688">
                  <c:v>44981</c:v>
                </c:pt>
                <c:pt idx="1689">
                  <c:v>44984</c:v>
                </c:pt>
                <c:pt idx="1690">
                  <c:v>44985</c:v>
                </c:pt>
                <c:pt idx="1691">
                  <c:v>44986</c:v>
                </c:pt>
                <c:pt idx="1692">
                  <c:v>44987</c:v>
                </c:pt>
                <c:pt idx="1693">
                  <c:v>44988</c:v>
                </c:pt>
                <c:pt idx="1694">
                  <c:v>44991</c:v>
                </c:pt>
                <c:pt idx="1695">
                  <c:v>44992</c:v>
                </c:pt>
                <c:pt idx="1696">
                  <c:v>44993</c:v>
                </c:pt>
                <c:pt idx="1697">
                  <c:v>44994</c:v>
                </c:pt>
                <c:pt idx="1698">
                  <c:v>44995</c:v>
                </c:pt>
                <c:pt idx="1699">
                  <c:v>44998</c:v>
                </c:pt>
                <c:pt idx="1700">
                  <c:v>44999</c:v>
                </c:pt>
                <c:pt idx="1701">
                  <c:v>45000</c:v>
                </c:pt>
                <c:pt idx="1702">
                  <c:v>45001</c:v>
                </c:pt>
                <c:pt idx="1703">
                  <c:v>45002</c:v>
                </c:pt>
                <c:pt idx="1704">
                  <c:v>45005</c:v>
                </c:pt>
                <c:pt idx="1705">
                  <c:v>45006</c:v>
                </c:pt>
                <c:pt idx="1706">
                  <c:v>45007</c:v>
                </c:pt>
                <c:pt idx="1707">
                  <c:v>45008</c:v>
                </c:pt>
                <c:pt idx="1708">
                  <c:v>45009</c:v>
                </c:pt>
                <c:pt idx="1709">
                  <c:v>45012</c:v>
                </c:pt>
                <c:pt idx="1710">
                  <c:v>45013</c:v>
                </c:pt>
                <c:pt idx="1711">
                  <c:v>45014</c:v>
                </c:pt>
                <c:pt idx="1712">
                  <c:v>45015</c:v>
                </c:pt>
                <c:pt idx="1713">
                  <c:v>45016</c:v>
                </c:pt>
                <c:pt idx="1714">
                  <c:v>45019</c:v>
                </c:pt>
                <c:pt idx="1715">
                  <c:v>45020</c:v>
                </c:pt>
                <c:pt idx="1716">
                  <c:v>45021</c:v>
                </c:pt>
                <c:pt idx="1717">
                  <c:v>45022</c:v>
                </c:pt>
                <c:pt idx="1718">
                  <c:v>45023</c:v>
                </c:pt>
                <c:pt idx="1719">
                  <c:v>45026</c:v>
                </c:pt>
                <c:pt idx="1720">
                  <c:v>45027</c:v>
                </c:pt>
                <c:pt idx="1721">
                  <c:v>45028</c:v>
                </c:pt>
                <c:pt idx="1722">
                  <c:v>45029</c:v>
                </c:pt>
                <c:pt idx="1723">
                  <c:v>45030</c:v>
                </c:pt>
                <c:pt idx="1724">
                  <c:v>45033</c:v>
                </c:pt>
                <c:pt idx="1725">
                  <c:v>45034</c:v>
                </c:pt>
                <c:pt idx="1726">
                  <c:v>45035</c:v>
                </c:pt>
                <c:pt idx="1727">
                  <c:v>45036</c:v>
                </c:pt>
                <c:pt idx="1728">
                  <c:v>45037</c:v>
                </c:pt>
                <c:pt idx="1729">
                  <c:v>45040</c:v>
                </c:pt>
                <c:pt idx="1730">
                  <c:v>45041</c:v>
                </c:pt>
                <c:pt idx="1731">
                  <c:v>45042</c:v>
                </c:pt>
                <c:pt idx="1732">
                  <c:v>45043</c:v>
                </c:pt>
                <c:pt idx="1733">
                  <c:v>45044</c:v>
                </c:pt>
                <c:pt idx="1734">
                  <c:v>45047</c:v>
                </c:pt>
                <c:pt idx="1735">
                  <c:v>45048</c:v>
                </c:pt>
                <c:pt idx="1736">
                  <c:v>45049</c:v>
                </c:pt>
                <c:pt idx="1737">
                  <c:v>45050</c:v>
                </c:pt>
                <c:pt idx="1738">
                  <c:v>45051</c:v>
                </c:pt>
                <c:pt idx="1739">
                  <c:v>45054</c:v>
                </c:pt>
                <c:pt idx="1740">
                  <c:v>45055</c:v>
                </c:pt>
                <c:pt idx="1741">
                  <c:v>45056</c:v>
                </c:pt>
                <c:pt idx="1742">
                  <c:v>45057</c:v>
                </c:pt>
                <c:pt idx="1743">
                  <c:v>45058</c:v>
                </c:pt>
                <c:pt idx="1744">
                  <c:v>45061</c:v>
                </c:pt>
                <c:pt idx="1745">
                  <c:v>45062</c:v>
                </c:pt>
                <c:pt idx="1746">
                  <c:v>45063</c:v>
                </c:pt>
                <c:pt idx="1747">
                  <c:v>45064</c:v>
                </c:pt>
                <c:pt idx="1748">
                  <c:v>45065</c:v>
                </c:pt>
                <c:pt idx="1749">
                  <c:v>45068</c:v>
                </c:pt>
                <c:pt idx="1750">
                  <c:v>45069</c:v>
                </c:pt>
                <c:pt idx="1751">
                  <c:v>45070</c:v>
                </c:pt>
                <c:pt idx="1752">
                  <c:v>45071</c:v>
                </c:pt>
                <c:pt idx="1753">
                  <c:v>45072</c:v>
                </c:pt>
                <c:pt idx="1754">
                  <c:v>45075</c:v>
                </c:pt>
                <c:pt idx="1755">
                  <c:v>45076</c:v>
                </c:pt>
                <c:pt idx="1756">
                  <c:v>45077</c:v>
                </c:pt>
                <c:pt idx="1757">
                  <c:v>45078</c:v>
                </c:pt>
                <c:pt idx="1758">
                  <c:v>45079</c:v>
                </c:pt>
                <c:pt idx="1759">
                  <c:v>45082</c:v>
                </c:pt>
                <c:pt idx="1760">
                  <c:v>45083</c:v>
                </c:pt>
                <c:pt idx="1761">
                  <c:v>45084</c:v>
                </c:pt>
                <c:pt idx="1762">
                  <c:v>45085</c:v>
                </c:pt>
                <c:pt idx="1763">
                  <c:v>45086</c:v>
                </c:pt>
                <c:pt idx="1764">
                  <c:v>45089</c:v>
                </c:pt>
                <c:pt idx="1765">
                  <c:v>45090</c:v>
                </c:pt>
                <c:pt idx="1766">
                  <c:v>45091</c:v>
                </c:pt>
                <c:pt idx="1767">
                  <c:v>45092</c:v>
                </c:pt>
                <c:pt idx="1768">
                  <c:v>45093</c:v>
                </c:pt>
                <c:pt idx="1769">
                  <c:v>45096</c:v>
                </c:pt>
                <c:pt idx="1770">
                  <c:v>45097</c:v>
                </c:pt>
                <c:pt idx="1771">
                  <c:v>45098</c:v>
                </c:pt>
                <c:pt idx="1772">
                  <c:v>45099</c:v>
                </c:pt>
                <c:pt idx="1773">
                  <c:v>45100</c:v>
                </c:pt>
                <c:pt idx="1774">
                  <c:v>45103</c:v>
                </c:pt>
                <c:pt idx="1775">
                  <c:v>45104</c:v>
                </c:pt>
                <c:pt idx="1776">
                  <c:v>45105</c:v>
                </c:pt>
                <c:pt idx="1777">
                  <c:v>45106</c:v>
                </c:pt>
                <c:pt idx="1778">
                  <c:v>45107</c:v>
                </c:pt>
                <c:pt idx="1779">
                  <c:v>45110</c:v>
                </c:pt>
                <c:pt idx="1780">
                  <c:v>45111</c:v>
                </c:pt>
                <c:pt idx="1781">
                  <c:v>45112</c:v>
                </c:pt>
                <c:pt idx="1782">
                  <c:v>45113</c:v>
                </c:pt>
                <c:pt idx="1783">
                  <c:v>45114</c:v>
                </c:pt>
                <c:pt idx="1784">
                  <c:v>45117</c:v>
                </c:pt>
                <c:pt idx="1785">
                  <c:v>45118</c:v>
                </c:pt>
                <c:pt idx="1786">
                  <c:v>45119</c:v>
                </c:pt>
                <c:pt idx="1787">
                  <c:v>45120</c:v>
                </c:pt>
                <c:pt idx="1788">
                  <c:v>45121</c:v>
                </c:pt>
                <c:pt idx="1789">
                  <c:v>45124</c:v>
                </c:pt>
                <c:pt idx="1790">
                  <c:v>45125</c:v>
                </c:pt>
                <c:pt idx="1791">
                  <c:v>45126</c:v>
                </c:pt>
                <c:pt idx="1792">
                  <c:v>45127</c:v>
                </c:pt>
                <c:pt idx="1793">
                  <c:v>45128</c:v>
                </c:pt>
                <c:pt idx="1794">
                  <c:v>45131</c:v>
                </c:pt>
                <c:pt idx="1795">
                  <c:v>45132</c:v>
                </c:pt>
                <c:pt idx="1796">
                  <c:v>45133</c:v>
                </c:pt>
                <c:pt idx="1797">
                  <c:v>45134</c:v>
                </c:pt>
                <c:pt idx="1798">
                  <c:v>45135</c:v>
                </c:pt>
                <c:pt idx="1799">
                  <c:v>45138</c:v>
                </c:pt>
                <c:pt idx="1800">
                  <c:v>45139</c:v>
                </c:pt>
                <c:pt idx="1801">
                  <c:v>45140</c:v>
                </c:pt>
                <c:pt idx="1802">
                  <c:v>45141</c:v>
                </c:pt>
                <c:pt idx="1803">
                  <c:v>45142</c:v>
                </c:pt>
                <c:pt idx="1804">
                  <c:v>45145</c:v>
                </c:pt>
                <c:pt idx="1805">
                  <c:v>45146</c:v>
                </c:pt>
                <c:pt idx="1806">
                  <c:v>45147</c:v>
                </c:pt>
                <c:pt idx="1807">
                  <c:v>45148</c:v>
                </c:pt>
                <c:pt idx="1808">
                  <c:v>45149</c:v>
                </c:pt>
                <c:pt idx="1809">
                  <c:v>45152</c:v>
                </c:pt>
                <c:pt idx="1810">
                  <c:v>45153</c:v>
                </c:pt>
                <c:pt idx="1811">
                  <c:v>45154</c:v>
                </c:pt>
                <c:pt idx="1812">
                  <c:v>45155</c:v>
                </c:pt>
                <c:pt idx="1813">
                  <c:v>45156</c:v>
                </c:pt>
                <c:pt idx="1814">
                  <c:v>45159</c:v>
                </c:pt>
                <c:pt idx="1815">
                  <c:v>45160</c:v>
                </c:pt>
                <c:pt idx="1816">
                  <c:v>45161</c:v>
                </c:pt>
                <c:pt idx="1817">
                  <c:v>45162</c:v>
                </c:pt>
                <c:pt idx="1818">
                  <c:v>45163</c:v>
                </c:pt>
                <c:pt idx="1819">
                  <c:v>45166</c:v>
                </c:pt>
                <c:pt idx="1820">
                  <c:v>45167</c:v>
                </c:pt>
                <c:pt idx="1821">
                  <c:v>45168</c:v>
                </c:pt>
                <c:pt idx="1822">
                  <c:v>45169</c:v>
                </c:pt>
                <c:pt idx="1823">
                  <c:v>45170</c:v>
                </c:pt>
                <c:pt idx="1824">
                  <c:v>45173</c:v>
                </c:pt>
                <c:pt idx="1825">
                  <c:v>45174</c:v>
                </c:pt>
                <c:pt idx="1826">
                  <c:v>45175</c:v>
                </c:pt>
                <c:pt idx="1827">
                  <c:v>45176</c:v>
                </c:pt>
                <c:pt idx="1828">
                  <c:v>45177</c:v>
                </c:pt>
                <c:pt idx="1829">
                  <c:v>45180</c:v>
                </c:pt>
                <c:pt idx="1830">
                  <c:v>45181</c:v>
                </c:pt>
                <c:pt idx="1831">
                  <c:v>45182</c:v>
                </c:pt>
                <c:pt idx="1832">
                  <c:v>45183</c:v>
                </c:pt>
                <c:pt idx="1833">
                  <c:v>45184</c:v>
                </c:pt>
                <c:pt idx="1834">
                  <c:v>45187</c:v>
                </c:pt>
                <c:pt idx="1835">
                  <c:v>45188</c:v>
                </c:pt>
                <c:pt idx="1836">
                  <c:v>45189</c:v>
                </c:pt>
                <c:pt idx="1837">
                  <c:v>45190</c:v>
                </c:pt>
                <c:pt idx="1838">
                  <c:v>45191</c:v>
                </c:pt>
                <c:pt idx="1839">
                  <c:v>45194</c:v>
                </c:pt>
                <c:pt idx="1840">
                  <c:v>45195</c:v>
                </c:pt>
                <c:pt idx="1841">
                  <c:v>45196</c:v>
                </c:pt>
                <c:pt idx="1842">
                  <c:v>45197</c:v>
                </c:pt>
                <c:pt idx="1843">
                  <c:v>45198</c:v>
                </c:pt>
                <c:pt idx="1844">
                  <c:v>45201</c:v>
                </c:pt>
                <c:pt idx="1845">
                  <c:v>45202</c:v>
                </c:pt>
                <c:pt idx="1846">
                  <c:v>45203</c:v>
                </c:pt>
                <c:pt idx="1847">
                  <c:v>45204</c:v>
                </c:pt>
                <c:pt idx="1848">
                  <c:v>45205</c:v>
                </c:pt>
                <c:pt idx="1849">
                  <c:v>45208</c:v>
                </c:pt>
                <c:pt idx="1850">
                  <c:v>45209</c:v>
                </c:pt>
                <c:pt idx="1851">
                  <c:v>45210</c:v>
                </c:pt>
                <c:pt idx="1852">
                  <c:v>45211</c:v>
                </c:pt>
                <c:pt idx="1853">
                  <c:v>45212</c:v>
                </c:pt>
                <c:pt idx="1854">
                  <c:v>45215</c:v>
                </c:pt>
                <c:pt idx="1855">
                  <c:v>45216</c:v>
                </c:pt>
                <c:pt idx="1856">
                  <c:v>45217</c:v>
                </c:pt>
                <c:pt idx="1857">
                  <c:v>45218</c:v>
                </c:pt>
                <c:pt idx="1858">
                  <c:v>45219</c:v>
                </c:pt>
                <c:pt idx="1859">
                  <c:v>45222</c:v>
                </c:pt>
                <c:pt idx="1860">
                  <c:v>45223</c:v>
                </c:pt>
                <c:pt idx="1861">
                  <c:v>45224</c:v>
                </c:pt>
                <c:pt idx="1862">
                  <c:v>45225</c:v>
                </c:pt>
                <c:pt idx="1863">
                  <c:v>45226</c:v>
                </c:pt>
                <c:pt idx="1864">
                  <c:v>45229</c:v>
                </c:pt>
                <c:pt idx="1865">
                  <c:v>45230</c:v>
                </c:pt>
                <c:pt idx="1866">
                  <c:v>45231</c:v>
                </c:pt>
                <c:pt idx="1867">
                  <c:v>45232</c:v>
                </c:pt>
                <c:pt idx="1868">
                  <c:v>45233</c:v>
                </c:pt>
                <c:pt idx="1869">
                  <c:v>45236</c:v>
                </c:pt>
                <c:pt idx="1870">
                  <c:v>45237</c:v>
                </c:pt>
                <c:pt idx="1871">
                  <c:v>45238</c:v>
                </c:pt>
                <c:pt idx="1872">
                  <c:v>45239</c:v>
                </c:pt>
                <c:pt idx="1873">
                  <c:v>45240</c:v>
                </c:pt>
                <c:pt idx="1874">
                  <c:v>45243</c:v>
                </c:pt>
                <c:pt idx="1875">
                  <c:v>45244</c:v>
                </c:pt>
                <c:pt idx="1876">
                  <c:v>45245</c:v>
                </c:pt>
                <c:pt idx="1877">
                  <c:v>45246</c:v>
                </c:pt>
                <c:pt idx="1878">
                  <c:v>45247</c:v>
                </c:pt>
                <c:pt idx="1879">
                  <c:v>45250</c:v>
                </c:pt>
                <c:pt idx="1880">
                  <c:v>45251</c:v>
                </c:pt>
                <c:pt idx="1881">
                  <c:v>45252</c:v>
                </c:pt>
                <c:pt idx="1882">
                  <c:v>45253</c:v>
                </c:pt>
                <c:pt idx="1883">
                  <c:v>45254</c:v>
                </c:pt>
                <c:pt idx="1884">
                  <c:v>45257</c:v>
                </c:pt>
                <c:pt idx="1885">
                  <c:v>45258</c:v>
                </c:pt>
                <c:pt idx="1886">
                  <c:v>45259</c:v>
                </c:pt>
                <c:pt idx="1887">
                  <c:v>45260</c:v>
                </c:pt>
                <c:pt idx="1888">
                  <c:v>45261</c:v>
                </c:pt>
                <c:pt idx="1889">
                  <c:v>45264</c:v>
                </c:pt>
                <c:pt idx="1890">
                  <c:v>45265</c:v>
                </c:pt>
                <c:pt idx="1891">
                  <c:v>45266</c:v>
                </c:pt>
                <c:pt idx="1892">
                  <c:v>45267</c:v>
                </c:pt>
                <c:pt idx="1893">
                  <c:v>45268</c:v>
                </c:pt>
                <c:pt idx="1894">
                  <c:v>45271</c:v>
                </c:pt>
                <c:pt idx="1895">
                  <c:v>45272</c:v>
                </c:pt>
                <c:pt idx="1896">
                  <c:v>45273</c:v>
                </c:pt>
                <c:pt idx="1897">
                  <c:v>45274</c:v>
                </c:pt>
                <c:pt idx="1898">
                  <c:v>45275</c:v>
                </c:pt>
                <c:pt idx="1899">
                  <c:v>45278</c:v>
                </c:pt>
                <c:pt idx="1900">
                  <c:v>45279</c:v>
                </c:pt>
                <c:pt idx="1901">
                  <c:v>45280</c:v>
                </c:pt>
                <c:pt idx="1902">
                  <c:v>45281</c:v>
                </c:pt>
                <c:pt idx="1903">
                  <c:v>45282</c:v>
                </c:pt>
                <c:pt idx="1904">
                  <c:v>45285</c:v>
                </c:pt>
                <c:pt idx="1905">
                  <c:v>45286</c:v>
                </c:pt>
                <c:pt idx="1906">
                  <c:v>45287</c:v>
                </c:pt>
                <c:pt idx="1907">
                  <c:v>45288</c:v>
                </c:pt>
                <c:pt idx="1908">
                  <c:v>45289</c:v>
                </c:pt>
                <c:pt idx="1909">
                  <c:v>45292</c:v>
                </c:pt>
                <c:pt idx="1910">
                  <c:v>45293</c:v>
                </c:pt>
                <c:pt idx="1911">
                  <c:v>45294</c:v>
                </c:pt>
                <c:pt idx="1912">
                  <c:v>45295</c:v>
                </c:pt>
                <c:pt idx="1913">
                  <c:v>45296</c:v>
                </c:pt>
                <c:pt idx="1914">
                  <c:v>45299</c:v>
                </c:pt>
                <c:pt idx="1915">
                  <c:v>45300</c:v>
                </c:pt>
                <c:pt idx="1916">
                  <c:v>45301</c:v>
                </c:pt>
                <c:pt idx="1917">
                  <c:v>45302</c:v>
                </c:pt>
                <c:pt idx="1918">
                  <c:v>45303</c:v>
                </c:pt>
                <c:pt idx="1919">
                  <c:v>45306</c:v>
                </c:pt>
                <c:pt idx="1920">
                  <c:v>45307</c:v>
                </c:pt>
                <c:pt idx="1921">
                  <c:v>45308</c:v>
                </c:pt>
                <c:pt idx="1922">
                  <c:v>45309</c:v>
                </c:pt>
                <c:pt idx="1923">
                  <c:v>45310</c:v>
                </c:pt>
                <c:pt idx="1924">
                  <c:v>45313</c:v>
                </c:pt>
                <c:pt idx="1925">
                  <c:v>45314</c:v>
                </c:pt>
                <c:pt idx="1926">
                  <c:v>45315</c:v>
                </c:pt>
                <c:pt idx="1927">
                  <c:v>45316</c:v>
                </c:pt>
                <c:pt idx="1928">
                  <c:v>45317</c:v>
                </c:pt>
                <c:pt idx="1929">
                  <c:v>45320</c:v>
                </c:pt>
                <c:pt idx="1930">
                  <c:v>45321</c:v>
                </c:pt>
                <c:pt idx="1931">
                  <c:v>45322</c:v>
                </c:pt>
                <c:pt idx="1932">
                  <c:v>45323</c:v>
                </c:pt>
                <c:pt idx="1933">
                  <c:v>45324</c:v>
                </c:pt>
                <c:pt idx="1934">
                  <c:v>45327</c:v>
                </c:pt>
                <c:pt idx="1935">
                  <c:v>45328</c:v>
                </c:pt>
                <c:pt idx="1936">
                  <c:v>45329</c:v>
                </c:pt>
                <c:pt idx="1937">
                  <c:v>45330</c:v>
                </c:pt>
                <c:pt idx="1938">
                  <c:v>45331</c:v>
                </c:pt>
                <c:pt idx="1939">
                  <c:v>45334</c:v>
                </c:pt>
                <c:pt idx="1940">
                  <c:v>45335</c:v>
                </c:pt>
                <c:pt idx="1941">
                  <c:v>45336</c:v>
                </c:pt>
                <c:pt idx="1942">
                  <c:v>45337</c:v>
                </c:pt>
                <c:pt idx="1943">
                  <c:v>45338</c:v>
                </c:pt>
                <c:pt idx="1944">
                  <c:v>45341</c:v>
                </c:pt>
                <c:pt idx="1945">
                  <c:v>45342</c:v>
                </c:pt>
                <c:pt idx="1946">
                  <c:v>45343</c:v>
                </c:pt>
                <c:pt idx="1947">
                  <c:v>45344</c:v>
                </c:pt>
                <c:pt idx="1948">
                  <c:v>45345</c:v>
                </c:pt>
                <c:pt idx="1949">
                  <c:v>45348</c:v>
                </c:pt>
                <c:pt idx="1950">
                  <c:v>45349</c:v>
                </c:pt>
                <c:pt idx="1951">
                  <c:v>45350</c:v>
                </c:pt>
                <c:pt idx="1952">
                  <c:v>45351</c:v>
                </c:pt>
                <c:pt idx="1953">
                  <c:v>45352</c:v>
                </c:pt>
                <c:pt idx="1954">
                  <c:v>45355</c:v>
                </c:pt>
                <c:pt idx="1955">
                  <c:v>45356</c:v>
                </c:pt>
                <c:pt idx="1956">
                  <c:v>45357</c:v>
                </c:pt>
                <c:pt idx="1957">
                  <c:v>45358</c:v>
                </c:pt>
                <c:pt idx="1958">
                  <c:v>45359</c:v>
                </c:pt>
                <c:pt idx="1959">
                  <c:v>45362</c:v>
                </c:pt>
                <c:pt idx="1960">
                  <c:v>45363</c:v>
                </c:pt>
                <c:pt idx="1961">
                  <c:v>45364</c:v>
                </c:pt>
                <c:pt idx="1962">
                  <c:v>45365</c:v>
                </c:pt>
                <c:pt idx="1963">
                  <c:v>45366</c:v>
                </c:pt>
                <c:pt idx="1964">
                  <c:v>45369</c:v>
                </c:pt>
                <c:pt idx="1965">
                  <c:v>45370</c:v>
                </c:pt>
                <c:pt idx="1966">
                  <c:v>45371</c:v>
                </c:pt>
                <c:pt idx="1967">
                  <c:v>45372</c:v>
                </c:pt>
                <c:pt idx="1968">
                  <c:v>45373</c:v>
                </c:pt>
                <c:pt idx="1969">
                  <c:v>45376</c:v>
                </c:pt>
                <c:pt idx="1970">
                  <c:v>45377</c:v>
                </c:pt>
                <c:pt idx="1971">
                  <c:v>45378</c:v>
                </c:pt>
                <c:pt idx="1972">
                  <c:v>45379</c:v>
                </c:pt>
                <c:pt idx="1973">
                  <c:v>45380</c:v>
                </c:pt>
                <c:pt idx="1974">
                  <c:v>45383</c:v>
                </c:pt>
                <c:pt idx="1975">
                  <c:v>45384</c:v>
                </c:pt>
                <c:pt idx="1976">
                  <c:v>45385</c:v>
                </c:pt>
                <c:pt idx="1977">
                  <c:v>45386</c:v>
                </c:pt>
                <c:pt idx="1978">
                  <c:v>45387</c:v>
                </c:pt>
                <c:pt idx="1979">
                  <c:v>45390</c:v>
                </c:pt>
                <c:pt idx="1980">
                  <c:v>45391</c:v>
                </c:pt>
                <c:pt idx="1981">
                  <c:v>45392</c:v>
                </c:pt>
                <c:pt idx="1982">
                  <c:v>45393</c:v>
                </c:pt>
                <c:pt idx="1983">
                  <c:v>45394</c:v>
                </c:pt>
                <c:pt idx="1984">
                  <c:v>45397</c:v>
                </c:pt>
                <c:pt idx="1985">
                  <c:v>45398</c:v>
                </c:pt>
                <c:pt idx="1986">
                  <c:v>45399</c:v>
                </c:pt>
                <c:pt idx="1987">
                  <c:v>45400</c:v>
                </c:pt>
                <c:pt idx="1988">
                  <c:v>45401</c:v>
                </c:pt>
                <c:pt idx="1989">
                  <c:v>45404</c:v>
                </c:pt>
                <c:pt idx="1990">
                  <c:v>45405</c:v>
                </c:pt>
                <c:pt idx="1991">
                  <c:v>45406</c:v>
                </c:pt>
                <c:pt idx="1992">
                  <c:v>45407</c:v>
                </c:pt>
                <c:pt idx="1993">
                  <c:v>45408</c:v>
                </c:pt>
                <c:pt idx="1994">
                  <c:v>45411</c:v>
                </c:pt>
                <c:pt idx="1995">
                  <c:v>45412</c:v>
                </c:pt>
                <c:pt idx="1996">
                  <c:v>45413</c:v>
                </c:pt>
                <c:pt idx="1997">
                  <c:v>45414</c:v>
                </c:pt>
                <c:pt idx="1998">
                  <c:v>45415</c:v>
                </c:pt>
                <c:pt idx="1999">
                  <c:v>45418</c:v>
                </c:pt>
                <c:pt idx="2000">
                  <c:v>45419</c:v>
                </c:pt>
                <c:pt idx="2001">
                  <c:v>45420</c:v>
                </c:pt>
                <c:pt idx="2002">
                  <c:v>45421</c:v>
                </c:pt>
                <c:pt idx="2003">
                  <c:v>45422</c:v>
                </c:pt>
                <c:pt idx="2004">
                  <c:v>45425</c:v>
                </c:pt>
                <c:pt idx="2005">
                  <c:v>45426</c:v>
                </c:pt>
                <c:pt idx="2006">
                  <c:v>45427</c:v>
                </c:pt>
                <c:pt idx="2007">
                  <c:v>45428</c:v>
                </c:pt>
                <c:pt idx="2008">
                  <c:v>45429</c:v>
                </c:pt>
                <c:pt idx="2009">
                  <c:v>45432</c:v>
                </c:pt>
                <c:pt idx="2010">
                  <c:v>45433</c:v>
                </c:pt>
                <c:pt idx="2011">
                  <c:v>45434</c:v>
                </c:pt>
                <c:pt idx="2012">
                  <c:v>45435</c:v>
                </c:pt>
                <c:pt idx="2013">
                  <c:v>45436</c:v>
                </c:pt>
                <c:pt idx="2014">
                  <c:v>45439</c:v>
                </c:pt>
                <c:pt idx="2015">
                  <c:v>45440</c:v>
                </c:pt>
                <c:pt idx="2016">
                  <c:v>45441</c:v>
                </c:pt>
                <c:pt idx="2017">
                  <c:v>45442</c:v>
                </c:pt>
                <c:pt idx="2018">
                  <c:v>45443</c:v>
                </c:pt>
                <c:pt idx="2019">
                  <c:v>45446</c:v>
                </c:pt>
                <c:pt idx="2020">
                  <c:v>45447</c:v>
                </c:pt>
                <c:pt idx="2021">
                  <c:v>45448</c:v>
                </c:pt>
                <c:pt idx="2022">
                  <c:v>45449</c:v>
                </c:pt>
                <c:pt idx="2023">
                  <c:v>45450</c:v>
                </c:pt>
                <c:pt idx="2024">
                  <c:v>45453</c:v>
                </c:pt>
                <c:pt idx="2025">
                  <c:v>45454</c:v>
                </c:pt>
                <c:pt idx="2026">
                  <c:v>45455</c:v>
                </c:pt>
                <c:pt idx="2027">
                  <c:v>45456</c:v>
                </c:pt>
                <c:pt idx="2028">
                  <c:v>45457</c:v>
                </c:pt>
                <c:pt idx="2029">
                  <c:v>45460</c:v>
                </c:pt>
                <c:pt idx="2030">
                  <c:v>45461</c:v>
                </c:pt>
                <c:pt idx="2031">
                  <c:v>45462</c:v>
                </c:pt>
                <c:pt idx="2032">
                  <c:v>45463</c:v>
                </c:pt>
                <c:pt idx="2033">
                  <c:v>45464</c:v>
                </c:pt>
                <c:pt idx="2034">
                  <c:v>45467</c:v>
                </c:pt>
                <c:pt idx="2035">
                  <c:v>45468</c:v>
                </c:pt>
                <c:pt idx="2036">
                  <c:v>45469</c:v>
                </c:pt>
                <c:pt idx="2037">
                  <c:v>45470</c:v>
                </c:pt>
                <c:pt idx="2038">
                  <c:v>45471</c:v>
                </c:pt>
                <c:pt idx="2039">
                  <c:v>45474</c:v>
                </c:pt>
                <c:pt idx="2040">
                  <c:v>45475</c:v>
                </c:pt>
                <c:pt idx="2041">
                  <c:v>45476</c:v>
                </c:pt>
                <c:pt idx="2042">
                  <c:v>45477</c:v>
                </c:pt>
                <c:pt idx="2043">
                  <c:v>45478</c:v>
                </c:pt>
                <c:pt idx="2044">
                  <c:v>45481</c:v>
                </c:pt>
                <c:pt idx="2045">
                  <c:v>45482</c:v>
                </c:pt>
                <c:pt idx="2046">
                  <c:v>45483</c:v>
                </c:pt>
                <c:pt idx="2047">
                  <c:v>45484</c:v>
                </c:pt>
                <c:pt idx="2048">
                  <c:v>45485</c:v>
                </c:pt>
                <c:pt idx="2049">
                  <c:v>45488</c:v>
                </c:pt>
                <c:pt idx="2050">
                  <c:v>45489</c:v>
                </c:pt>
                <c:pt idx="2051">
                  <c:v>45490</c:v>
                </c:pt>
                <c:pt idx="2052">
                  <c:v>45491</c:v>
                </c:pt>
                <c:pt idx="2053">
                  <c:v>45492</c:v>
                </c:pt>
                <c:pt idx="2054">
                  <c:v>45495</c:v>
                </c:pt>
                <c:pt idx="2055">
                  <c:v>45496</c:v>
                </c:pt>
                <c:pt idx="2056">
                  <c:v>45497</c:v>
                </c:pt>
                <c:pt idx="2057">
                  <c:v>45498</c:v>
                </c:pt>
                <c:pt idx="2058">
                  <c:v>45499</c:v>
                </c:pt>
                <c:pt idx="2059">
                  <c:v>45502</c:v>
                </c:pt>
                <c:pt idx="2060">
                  <c:v>45503</c:v>
                </c:pt>
                <c:pt idx="2061">
                  <c:v>45504</c:v>
                </c:pt>
                <c:pt idx="2062">
                  <c:v>45505</c:v>
                </c:pt>
                <c:pt idx="2063">
                  <c:v>45506</c:v>
                </c:pt>
                <c:pt idx="2064">
                  <c:v>45509</c:v>
                </c:pt>
                <c:pt idx="2065">
                  <c:v>45510</c:v>
                </c:pt>
                <c:pt idx="2066">
                  <c:v>45511</c:v>
                </c:pt>
                <c:pt idx="2067">
                  <c:v>45512</c:v>
                </c:pt>
                <c:pt idx="2068">
                  <c:v>45513</c:v>
                </c:pt>
                <c:pt idx="2069">
                  <c:v>45516</c:v>
                </c:pt>
                <c:pt idx="2070">
                  <c:v>45517</c:v>
                </c:pt>
                <c:pt idx="2071">
                  <c:v>45518</c:v>
                </c:pt>
                <c:pt idx="2072">
                  <c:v>45519</c:v>
                </c:pt>
                <c:pt idx="2073">
                  <c:v>45520</c:v>
                </c:pt>
                <c:pt idx="2074">
                  <c:v>45523</c:v>
                </c:pt>
                <c:pt idx="2075">
                  <c:v>45524</c:v>
                </c:pt>
                <c:pt idx="2076">
                  <c:v>45525</c:v>
                </c:pt>
                <c:pt idx="2077">
                  <c:v>45526</c:v>
                </c:pt>
                <c:pt idx="2078">
                  <c:v>45527</c:v>
                </c:pt>
                <c:pt idx="2079">
                  <c:v>45530</c:v>
                </c:pt>
                <c:pt idx="2080">
                  <c:v>45531</c:v>
                </c:pt>
                <c:pt idx="2081">
                  <c:v>45532</c:v>
                </c:pt>
                <c:pt idx="2082">
                  <c:v>45533</c:v>
                </c:pt>
                <c:pt idx="2083">
                  <c:v>45534</c:v>
                </c:pt>
                <c:pt idx="2084">
                  <c:v>45537</c:v>
                </c:pt>
                <c:pt idx="2085">
                  <c:v>45538</c:v>
                </c:pt>
                <c:pt idx="2086">
                  <c:v>45539</c:v>
                </c:pt>
                <c:pt idx="2087">
                  <c:v>45540</c:v>
                </c:pt>
                <c:pt idx="2088">
                  <c:v>45541</c:v>
                </c:pt>
                <c:pt idx="2089">
                  <c:v>45544</c:v>
                </c:pt>
                <c:pt idx="2090">
                  <c:v>45545</c:v>
                </c:pt>
                <c:pt idx="2091">
                  <c:v>45546</c:v>
                </c:pt>
                <c:pt idx="2092">
                  <c:v>45547</c:v>
                </c:pt>
                <c:pt idx="2093">
                  <c:v>45548</c:v>
                </c:pt>
                <c:pt idx="2094">
                  <c:v>45551</c:v>
                </c:pt>
                <c:pt idx="2095">
                  <c:v>45552</c:v>
                </c:pt>
                <c:pt idx="2096">
                  <c:v>45553</c:v>
                </c:pt>
                <c:pt idx="2097">
                  <c:v>45554</c:v>
                </c:pt>
                <c:pt idx="2098">
                  <c:v>45555</c:v>
                </c:pt>
                <c:pt idx="2099">
                  <c:v>45558</c:v>
                </c:pt>
                <c:pt idx="2100">
                  <c:v>45559</c:v>
                </c:pt>
                <c:pt idx="2101">
                  <c:v>45560</c:v>
                </c:pt>
                <c:pt idx="2102">
                  <c:v>45561</c:v>
                </c:pt>
                <c:pt idx="2103">
                  <c:v>45562</c:v>
                </c:pt>
                <c:pt idx="2104">
                  <c:v>45565</c:v>
                </c:pt>
                <c:pt idx="2105">
                  <c:v>45566</c:v>
                </c:pt>
                <c:pt idx="2106">
                  <c:v>45567</c:v>
                </c:pt>
                <c:pt idx="2107">
                  <c:v>45568</c:v>
                </c:pt>
                <c:pt idx="2108">
                  <c:v>45569</c:v>
                </c:pt>
                <c:pt idx="2109">
                  <c:v>45572</c:v>
                </c:pt>
                <c:pt idx="2110">
                  <c:v>45573</c:v>
                </c:pt>
                <c:pt idx="2111">
                  <c:v>45574</c:v>
                </c:pt>
                <c:pt idx="2112">
                  <c:v>45575</c:v>
                </c:pt>
                <c:pt idx="2113">
                  <c:v>45576</c:v>
                </c:pt>
                <c:pt idx="2114">
                  <c:v>45579</c:v>
                </c:pt>
                <c:pt idx="2115">
                  <c:v>45580</c:v>
                </c:pt>
                <c:pt idx="2116">
                  <c:v>45581</c:v>
                </c:pt>
                <c:pt idx="2117">
                  <c:v>45582</c:v>
                </c:pt>
                <c:pt idx="2118">
                  <c:v>45583</c:v>
                </c:pt>
                <c:pt idx="2119">
                  <c:v>45586</c:v>
                </c:pt>
                <c:pt idx="2120">
                  <c:v>45587</c:v>
                </c:pt>
                <c:pt idx="2121">
                  <c:v>45588</c:v>
                </c:pt>
                <c:pt idx="2122">
                  <c:v>45589</c:v>
                </c:pt>
                <c:pt idx="2123">
                  <c:v>45590</c:v>
                </c:pt>
                <c:pt idx="2124">
                  <c:v>45593</c:v>
                </c:pt>
                <c:pt idx="2125">
                  <c:v>45594</c:v>
                </c:pt>
                <c:pt idx="2126">
                  <c:v>45595</c:v>
                </c:pt>
                <c:pt idx="2127">
                  <c:v>45596</c:v>
                </c:pt>
                <c:pt idx="2128">
                  <c:v>45597</c:v>
                </c:pt>
                <c:pt idx="2129">
                  <c:v>45600</c:v>
                </c:pt>
                <c:pt idx="2130">
                  <c:v>45601</c:v>
                </c:pt>
                <c:pt idx="2131">
                  <c:v>45602</c:v>
                </c:pt>
                <c:pt idx="2132">
                  <c:v>45603</c:v>
                </c:pt>
                <c:pt idx="2133">
                  <c:v>45604</c:v>
                </c:pt>
                <c:pt idx="2134">
                  <c:v>45607</c:v>
                </c:pt>
                <c:pt idx="2135">
                  <c:v>45608</c:v>
                </c:pt>
                <c:pt idx="2136">
                  <c:v>45609</c:v>
                </c:pt>
                <c:pt idx="2137">
                  <c:v>45610</c:v>
                </c:pt>
                <c:pt idx="2138">
                  <c:v>45611</c:v>
                </c:pt>
                <c:pt idx="2139">
                  <c:v>45614</c:v>
                </c:pt>
                <c:pt idx="2140">
                  <c:v>45615</c:v>
                </c:pt>
                <c:pt idx="2141">
                  <c:v>45616</c:v>
                </c:pt>
                <c:pt idx="2142">
                  <c:v>45617</c:v>
                </c:pt>
                <c:pt idx="2143">
                  <c:v>45618</c:v>
                </c:pt>
                <c:pt idx="2144">
                  <c:v>45621</c:v>
                </c:pt>
                <c:pt idx="2145">
                  <c:v>45622</c:v>
                </c:pt>
                <c:pt idx="2146">
                  <c:v>45623</c:v>
                </c:pt>
                <c:pt idx="2147">
                  <c:v>45624</c:v>
                </c:pt>
                <c:pt idx="2148">
                  <c:v>45625</c:v>
                </c:pt>
                <c:pt idx="2149">
                  <c:v>45628</c:v>
                </c:pt>
                <c:pt idx="2150">
                  <c:v>45629</c:v>
                </c:pt>
                <c:pt idx="2151">
                  <c:v>45630</c:v>
                </c:pt>
                <c:pt idx="2152">
                  <c:v>45631</c:v>
                </c:pt>
                <c:pt idx="2153">
                  <c:v>45632</c:v>
                </c:pt>
                <c:pt idx="2154">
                  <c:v>45635</c:v>
                </c:pt>
                <c:pt idx="2155">
                  <c:v>45636</c:v>
                </c:pt>
                <c:pt idx="2156">
                  <c:v>45637</c:v>
                </c:pt>
                <c:pt idx="2157">
                  <c:v>45638</c:v>
                </c:pt>
                <c:pt idx="2158">
                  <c:v>45639</c:v>
                </c:pt>
                <c:pt idx="2159">
                  <c:v>45642</c:v>
                </c:pt>
                <c:pt idx="2160">
                  <c:v>45643</c:v>
                </c:pt>
                <c:pt idx="2161">
                  <c:v>45644</c:v>
                </c:pt>
                <c:pt idx="2162">
                  <c:v>45645</c:v>
                </c:pt>
                <c:pt idx="2163">
                  <c:v>45646</c:v>
                </c:pt>
                <c:pt idx="2164">
                  <c:v>45649</c:v>
                </c:pt>
                <c:pt idx="2165">
                  <c:v>45650</c:v>
                </c:pt>
                <c:pt idx="2166">
                  <c:v>45651</c:v>
                </c:pt>
                <c:pt idx="2167">
                  <c:v>45652</c:v>
                </c:pt>
                <c:pt idx="2168">
                  <c:v>45653</c:v>
                </c:pt>
                <c:pt idx="2169">
                  <c:v>45656</c:v>
                </c:pt>
                <c:pt idx="2170">
                  <c:v>45657</c:v>
                </c:pt>
                <c:pt idx="2171">
                  <c:v>45658</c:v>
                </c:pt>
                <c:pt idx="2172">
                  <c:v>45659</c:v>
                </c:pt>
                <c:pt idx="2173">
                  <c:v>45660</c:v>
                </c:pt>
                <c:pt idx="2174">
                  <c:v>45663</c:v>
                </c:pt>
                <c:pt idx="2175">
                  <c:v>45664</c:v>
                </c:pt>
                <c:pt idx="2176">
                  <c:v>45665</c:v>
                </c:pt>
                <c:pt idx="2177">
                  <c:v>45666</c:v>
                </c:pt>
                <c:pt idx="2178">
                  <c:v>45667</c:v>
                </c:pt>
                <c:pt idx="2179">
                  <c:v>45670</c:v>
                </c:pt>
                <c:pt idx="2180">
                  <c:v>45671</c:v>
                </c:pt>
                <c:pt idx="2181">
                  <c:v>45672</c:v>
                </c:pt>
                <c:pt idx="2182">
                  <c:v>45673</c:v>
                </c:pt>
                <c:pt idx="2183">
                  <c:v>45674</c:v>
                </c:pt>
                <c:pt idx="2184">
                  <c:v>45677</c:v>
                </c:pt>
                <c:pt idx="2185">
                  <c:v>45678</c:v>
                </c:pt>
                <c:pt idx="2186">
                  <c:v>45679</c:v>
                </c:pt>
                <c:pt idx="2187">
                  <c:v>45680</c:v>
                </c:pt>
                <c:pt idx="2188">
                  <c:v>45681</c:v>
                </c:pt>
                <c:pt idx="2189">
                  <c:v>45684</c:v>
                </c:pt>
                <c:pt idx="2190">
                  <c:v>45685</c:v>
                </c:pt>
                <c:pt idx="2191">
                  <c:v>45686</c:v>
                </c:pt>
                <c:pt idx="2192">
                  <c:v>45687</c:v>
                </c:pt>
                <c:pt idx="2193">
                  <c:v>45688</c:v>
                </c:pt>
                <c:pt idx="2194">
                  <c:v>45691</c:v>
                </c:pt>
                <c:pt idx="2195">
                  <c:v>45692</c:v>
                </c:pt>
                <c:pt idx="2196">
                  <c:v>45693</c:v>
                </c:pt>
                <c:pt idx="2197">
                  <c:v>45694</c:v>
                </c:pt>
                <c:pt idx="2198">
                  <c:v>45695</c:v>
                </c:pt>
                <c:pt idx="2199">
                  <c:v>45698</c:v>
                </c:pt>
                <c:pt idx="2200">
                  <c:v>45699</c:v>
                </c:pt>
                <c:pt idx="2201">
                  <c:v>45700</c:v>
                </c:pt>
                <c:pt idx="2202">
                  <c:v>45701</c:v>
                </c:pt>
                <c:pt idx="2203">
                  <c:v>45702</c:v>
                </c:pt>
                <c:pt idx="2204">
                  <c:v>45705</c:v>
                </c:pt>
                <c:pt idx="2205">
                  <c:v>45706</c:v>
                </c:pt>
                <c:pt idx="2206">
                  <c:v>45707</c:v>
                </c:pt>
                <c:pt idx="2207">
                  <c:v>45708</c:v>
                </c:pt>
                <c:pt idx="2208">
                  <c:v>45709</c:v>
                </c:pt>
                <c:pt idx="2209">
                  <c:v>45712</c:v>
                </c:pt>
                <c:pt idx="2210">
                  <c:v>45713</c:v>
                </c:pt>
                <c:pt idx="2211">
                  <c:v>45714</c:v>
                </c:pt>
                <c:pt idx="2212">
                  <c:v>45715</c:v>
                </c:pt>
                <c:pt idx="2213">
                  <c:v>45716</c:v>
                </c:pt>
                <c:pt idx="2214">
                  <c:v>45719</c:v>
                </c:pt>
                <c:pt idx="2215">
                  <c:v>45720</c:v>
                </c:pt>
                <c:pt idx="2216">
                  <c:v>45721</c:v>
                </c:pt>
                <c:pt idx="2217">
                  <c:v>45722</c:v>
                </c:pt>
                <c:pt idx="2218">
                  <c:v>45723</c:v>
                </c:pt>
                <c:pt idx="2219">
                  <c:v>45726</c:v>
                </c:pt>
                <c:pt idx="2220">
                  <c:v>45727</c:v>
                </c:pt>
                <c:pt idx="2221">
                  <c:v>45728</c:v>
                </c:pt>
                <c:pt idx="2222">
                  <c:v>45729</c:v>
                </c:pt>
                <c:pt idx="2223">
                  <c:v>45730</c:v>
                </c:pt>
                <c:pt idx="2224">
                  <c:v>45733</c:v>
                </c:pt>
                <c:pt idx="2225">
                  <c:v>45734</c:v>
                </c:pt>
                <c:pt idx="2226">
                  <c:v>45735</c:v>
                </c:pt>
                <c:pt idx="2227">
                  <c:v>45736</c:v>
                </c:pt>
                <c:pt idx="2228">
                  <c:v>45737</c:v>
                </c:pt>
                <c:pt idx="2229">
                  <c:v>45740</c:v>
                </c:pt>
                <c:pt idx="2230">
                  <c:v>45741</c:v>
                </c:pt>
                <c:pt idx="2231">
                  <c:v>45742</c:v>
                </c:pt>
                <c:pt idx="2232">
                  <c:v>45743</c:v>
                </c:pt>
                <c:pt idx="2233">
                  <c:v>45744</c:v>
                </c:pt>
                <c:pt idx="2234">
                  <c:v>45747</c:v>
                </c:pt>
                <c:pt idx="2235">
                  <c:v>45748</c:v>
                </c:pt>
                <c:pt idx="2236">
                  <c:v>45749</c:v>
                </c:pt>
                <c:pt idx="2237">
                  <c:v>45750</c:v>
                </c:pt>
                <c:pt idx="2238">
                  <c:v>45751</c:v>
                </c:pt>
                <c:pt idx="2239">
                  <c:v>45754</c:v>
                </c:pt>
                <c:pt idx="2240">
                  <c:v>45755</c:v>
                </c:pt>
                <c:pt idx="2241">
                  <c:v>45756</c:v>
                </c:pt>
                <c:pt idx="2242">
                  <c:v>45757</c:v>
                </c:pt>
                <c:pt idx="2243">
                  <c:v>45758</c:v>
                </c:pt>
                <c:pt idx="2244">
                  <c:v>45761</c:v>
                </c:pt>
                <c:pt idx="2245">
                  <c:v>45762</c:v>
                </c:pt>
                <c:pt idx="2246">
                  <c:v>45763</c:v>
                </c:pt>
                <c:pt idx="2247">
                  <c:v>45764</c:v>
                </c:pt>
                <c:pt idx="2248">
                  <c:v>45765</c:v>
                </c:pt>
                <c:pt idx="2249">
                  <c:v>45768</c:v>
                </c:pt>
                <c:pt idx="2250">
                  <c:v>45769</c:v>
                </c:pt>
                <c:pt idx="2251">
                  <c:v>45770</c:v>
                </c:pt>
                <c:pt idx="2252">
                  <c:v>45771</c:v>
                </c:pt>
                <c:pt idx="2253">
                  <c:v>45772</c:v>
                </c:pt>
                <c:pt idx="2254">
                  <c:v>45775</c:v>
                </c:pt>
                <c:pt idx="2255">
                  <c:v>45776</c:v>
                </c:pt>
                <c:pt idx="2256">
                  <c:v>45777</c:v>
                </c:pt>
                <c:pt idx="2257">
                  <c:v>45778</c:v>
                </c:pt>
                <c:pt idx="2258">
                  <c:v>45779</c:v>
                </c:pt>
                <c:pt idx="2259">
                  <c:v>45782</c:v>
                </c:pt>
                <c:pt idx="2260">
                  <c:v>45783</c:v>
                </c:pt>
                <c:pt idx="2261">
                  <c:v>45784</c:v>
                </c:pt>
                <c:pt idx="2262">
                  <c:v>45785</c:v>
                </c:pt>
                <c:pt idx="2263">
                  <c:v>45786</c:v>
                </c:pt>
                <c:pt idx="2264">
                  <c:v>45789</c:v>
                </c:pt>
                <c:pt idx="2265">
                  <c:v>45790</c:v>
                </c:pt>
                <c:pt idx="2266">
                  <c:v>45791</c:v>
                </c:pt>
                <c:pt idx="2267">
                  <c:v>45792</c:v>
                </c:pt>
                <c:pt idx="2268">
                  <c:v>45793</c:v>
                </c:pt>
                <c:pt idx="2269">
                  <c:v>45796</c:v>
                </c:pt>
                <c:pt idx="2270">
                  <c:v>45797</c:v>
                </c:pt>
                <c:pt idx="2271">
                  <c:v>45798</c:v>
                </c:pt>
                <c:pt idx="2272">
                  <c:v>45799</c:v>
                </c:pt>
                <c:pt idx="2273">
                  <c:v>45800</c:v>
                </c:pt>
                <c:pt idx="2274">
                  <c:v>45803</c:v>
                </c:pt>
                <c:pt idx="2275">
                  <c:v>45804</c:v>
                </c:pt>
                <c:pt idx="2276">
                  <c:v>45805</c:v>
                </c:pt>
                <c:pt idx="2277">
                  <c:v>45806</c:v>
                </c:pt>
                <c:pt idx="2278">
                  <c:v>45807</c:v>
                </c:pt>
                <c:pt idx="2279">
                  <c:v>45810</c:v>
                </c:pt>
                <c:pt idx="2280">
                  <c:v>45811</c:v>
                </c:pt>
                <c:pt idx="2281">
                  <c:v>45812</c:v>
                </c:pt>
                <c:pt idx="2282">
                  <c:v>45813</c:v>
                </c:pt>
                <c:pt idx="2283">
                  <c:v>45814</c:v>
                </c:pt>
                <c:pt idx="2284">
                  <c:v>45817</c:v>
                </c:pt>
                <c:pt idx="2285">
                  <c:v>45818</c:v>
                </c:pt>
                <c:pt idx="2286">
                  <c:v>45819</c:v>
                </c:pt>
                <c:pt idx="2287">
                  <c:v>45820</c:v>
                </c:pt>
                <c:pt idx="2288">
                  <c:v>45821</c:v>
                </c:pt>
                <c:pt idx="2289">
                  <c:v>45824</c:v>
                </c:pt>
                <c:pt idx="2290">
                  <c:v>45825</c:v>
                </c:pt>
                <c:pt idx="2291">
                  <c:v>45826</c:v>
                </c:pt>
                <c:pt idx="2292">
                  <c:v>45827</c:v>
                </c:pt>
                <c:pt idx="2293">
                  <c:v>45828</c:v>
                </c:pt>
                <c:pt idx="2294">
                  <c:v>45831</c:v>
                </c:pt>
                <c:pt idx="2295">
                  <c:v>45832</c:v>
                </c:pt>
                <c:pt idx="2296">
                  <c:v>45833</c:v>
                </c:pt>
                <c:pt idx="2297">
                  <c:v>45834</c:v>
                </c:pt>
                <c:pt idx="2298">
                  <c:v>45835</c:v>
                </c:pt>
                <c:pt idx="2299">
                  <c:v>45838</c:v>
                </c:pt>
                <c:pt idx="2300">
                  <c:v>45839</c:v>
                </c:pt>
                <c:pt idx="2301">
                  <c:v>45840</c:v>
                </c:pt>
                <c:pt idx="2302">
                  <c:v>45841</c:v>
                </c:pt>
                <c:pt idx="2303">
                  <c:v>45842</c:v>
                </c:pt>
                <c:pt idx="2304">
                  <c:v>45845</c:v>
                </c:pt>
                <c:pt idx="2305">
                  <c:v>45846</c:v>
                </c:pt>
                <c:pt idx="2306">
                  <c:v>45847</c:v>
                </c:pt>
                <c:pt idx="2307">
                  <c:v>45848</c:v>
                </c:pt>
                <c:pt idx="2308">
                  <c:v>45849</c:v>
                </c:pt>
                <c:pt idx="2309">
                  <c:v>45852</c:v>
                </c:pt>
                <c:pt idx="2310">
                  <c:v>45853</c:v>
                </c:pt>
                <c:pt idx="2311">
                  <c:v>45854</c:v>
                </c:pt>
                <c:pt idx="2312">
                  <c:v>45855</c:v>
                </c:pt>
                <c:pt idx="2313">
                  <c:v>45856</c:v>
                </c:pt>
                <c:pt idx="2314">
                  <c:v>45859</c:v>
                </c:pt>
                <c:pt idx="2315">
                  <c:v>45860</c:v>
                </c:pt>
                <c:pt idx="2316">
                  <c:v>45861</c:v>
                </c:pt>
                <c:pt idx="2317">
                  <c:v>45862</c:v>
                </c:pt>
                <c:pt idx="2318">
                  <c:v>45863</c:v>
                </c:pt>
                <c:pt idx="2319">
                  <c:v>45866</c:v>
                </c:pt>
                <c:pt idx="2320">
                  <c:v>45867</c:v>
                </c:pt>
                <c:pt idx="2321">
                  <c:v>45868</c:v>
                </c:pt>
                <c:pt idx="2322">
                  <c:v>45869</c:v>
                </c:pt>
                <c:pt idx="2323">
                  <c:v>45870</c:v>
                </c:pt>
                <c:pt idx="2324">
                  <c:v>45873</c:v>
                </c:pt>
                <c:pt idx="2325">
                  <c:v>45874</c:v>
                </c:pt>
                <c:pt idx="2326">
                  <c:v>45875</c:v>
                </c:pt>
                <c:pt idx="2327">
                  <c:v>45876</c:v>
                </c:pt>
                <c:pt idx="2328">
                  <c:v>45877</c:v>
                </c:pt>
                <c:pt idx="2329">
                  <c:v>45880</c:v>
                </c:pt>
                <c:pt idx="2330">
                  <c:v>45881</c:v>
                </c:pt>
                <c:pt idx="2331">
                  <c:v>45882</c:v>
                </c:pt>
                <c:pt idx="2332">
                  <c:v>45883</c:v>
                </c:pt>
                <c:pt idx="2333">
                  <c:v>45884</c:v>
                </c:pt>
                <c:pt idx="2334">
                  <c:v>45887</c:v>
                </c:pt>
                <c:pt idx="2335">
                  <c:v>45888</c:v>
                </c:pt>
                <c:pt idx="2336">
                  <c:v>45889</c:v>
                </c:pt>
                <c:pt idx="2337">
                  <c:v>45890</c:v>
                </c:pt>
                <c:pt idx="2338">
                  <c:v>45891</c:v>
                </c:pt>
                <c:pt idx="2339">
                  <c:v>45894</c:v>
                </c:pt>
                <c:pt idx="2340">
                  <c:v>45895</c:v>
                </c:pt>
                <c:pt idx="2341">
                  <c:v>45896</c:v>
                </c:pt>
                <c:pt idx="2342">
                  <c:v>45897</c:v>
                </c:pt>
                <c:pt idx="2343">
                  <c:v>45898</c:v>
                </c:pt>
                <c:pt idx="2344">
                  <c:v>45901</c:v>
                </c:pt>
                <c:pt idx="2345">
                  <c:v>45902</c:v>
                </c:pt>
                <c:pt idx="2346">
                  <c:v>45903</c:v>
                </c:pt>
                <c:pt idx="2347">
                  <c:v>45904</c:v>
                </c:pt>
                <c:pt idx="2348">
                  <c:v>45905</c:v>
                </c:pt>
                <c:pt idx="2349">
                  <c:v>45908</c:v>
                </c:pt>
                <c:pt idx="2350">
                  <c:v>45909</c:v>
                </c:pt>
                <c:pt idx="2351">
                  <c:v>45910</c:v>
                </c:pt>
                <c:pt idx="2352">
                  <c:v>45911</c:v>
                </c:pt>
                <c:pt idx="2353">
                  <c:v>45912</c:v>
                </c:pt>
                <c:pt idx="2354">
                  <c:v>45915</c:v>
                </c:pt>
                <c:pt idx="2355">
                  <c:v>45916</c:v>
                </c:pt>
                <c:pt idx="2356">
                  <c:v>45917</c:v>
                </c:pt>
                <c:pt idx="2357">
                  <c:v>45918</c:v>
                </c:pt>
                <c:pt idx="2358">
                  <c:v>45919</c:v>
                </c:pt>
                <c:pt idx="2359">
                  <c:v>45922</c:v>
                </c:pt>
                <c:pt idx="2360">
                  <c:v>45923</c:v>
                </c:pt>
                <c:pt idx="2361">
                  <c:v>45924</c:v>
                </c:pt>
                <c:pt idx="2362">
                  <c:v>45925</c:v>
                </c:pt>
                <c:pt idx="2363">
                  <c:v>45926</c:v>
                </c:pt>
                <c:pt idx="2364">
                  <c:v>45929</c:v>
                </c:pt>
                <c:pt idx="2365">
                  <c:v>45930</c:v>
                </c:pt>
                <c:pt idx="2366">
                  <c:v>45931</c:v>
                </c:pt>
                <c:pt idx="2367">
                  <c:v>45932</c:v>
                </c:pt>
                <c:pt idx="2368">
                  <c:v>45933</c:v>
                </c:pt>
                <c:pt idx="2369">
                  <c:v>45936</c:v>
                </c:pt>
                <c:pt idx="2370">
                  <c:v>45937</c:v>
                </c:pt>
                <c:pt idx="2371">
                  <c:v>45938</c:v>
                </c:pt>
                <c:pt idx="2372">
                  <c:v>45939</c:v>
                </c:pt>
                <c:pt idx="2373">
                  <c:v>45940</c:v>
                </c:pt>
                <c:pt idx="2374">
                  <c:v>45943</c:v>
                </c:pt>
                <c:pt idx="2375">
                  <c:v>45944</c:v>
                </c:pt>
                <c:pt idx="2376">
                  <c:v>45945</c:v>
                </c:pt>
                <c:pt idx="2377">
                  <c:v>45946</c:v>
                </c:pt>
                <c:pt idx="2378">
                  <c:v>45947</c:v>
                </c:pt>
                <c:pt idx="2379">
                  <c:v>45950</c:v>
                </c:pt>
                <c:pt idx="2380">
                  <c:v>45951</c:v>
                </c:pt>
                <c:pt idx="2381">
                  <c:v>45952</c:v>
                </c:pt>
                <c:pt idx="2382">
                  <c:v>45953</c:v>
                </c:pt>
                <c:pt idx="2383">
                  <c:v>45954</c:v>
                </c:pt>
                <c:pt idx="2384">
                  <c:v>45957</c:v>
                </c:pt>
                <c:pt idx="2385">
                  <c:v>45958</c:v>
                </c:pt>
                <c:pt idx="2386">
                  <c:v>45959</c:v>
                </c:pt>
                <c:pt idx="2387">
                  <c:v>45960</c:v>
                </c:pt>
                <c:pt idx="2388">
                  <c:v>45961</c:v>
                </c:pt>
                <c:pt idx="2389">
                  <c:v>45964</c:v>
                </c:pt>
                <c:pt idx="2390">
                  <c:v>45965</c:v>
                </c:pt>
                <c:pt idx="2391">
                  <c:v>45966</c:v>
                </c:pt>
                <c:pt idx="2392">
                  <c:v>45967</c:v>
                </c:pt>
                <c:pt idx="2393">
                  <c:v>45968</c:v>
                </c:pt>
                <c:pt idx="2394">
                  <c:v>45971</c:v>
                </c:pt>
                <c:pt idx="2395">
                  <c:v>45972</c:v>
                </c:pt>
                <c:pt idx="2396">
                  <c:v>45973</c:v>
                </c:pt>
                <c:pt idx="2397">
                  <c:v>45974</c:v>
                </c:pt>
                <c:pt idx="2398">
                  <c:v>45975</c:v>
                </c:pt>
                <c:pt idx="2399">
                  <c:v>45978</c:v>
                </c:pt>
                <c:pt idx="2400">
                  <c:v>45979</c:v>
                </c:pt>
                <c:pt idx="2401">
                  <c:v>45980</c:v>
                </c:pt>
                <c:pt idx="2402">
                  <c:v>45981</c:v>
                </c:pt>
                <c:pt idx="2403">
                  <c:v>45982</c:v>
                </c:pt>
                <c:pt idx="2404">
                  <c:v>45985</c:v>
                </c:pt>
                <c:pt idx="2405">
                  <c:v>45986</c:v>
                </c:pt>
                <c:pt idx="2406">
                  <c:v>45987</c:v>
                </c:pt>
                <c:pt idx="2407">
                  <c:v>45988</c:v>
                </c:pt>
                <c:pt idx="2408">
                  <c:v>45989</c:v>
                </c:pt>
                <c:pt idx="2409">
                  <c:v>45992</c:v>
                </c:pt>
                <c:pt idx="2410">
                  <c:v>45993</c:v>
                </c:pt>
                <c:pt idx="2411">
                  <c:v>45994</c:v>
                </c:pt>
                <c:pt idx="2412">
                  <c:v>45995</c:v>
                </c:pt>
                <c:pt idx="2413">
                  <c:v>45996</c:v>
                </c:pt>
                <c:pt idx="2414">
                  <c:v>45999</c:v>
                </c:pt>
                <c:pt idx="2415">
                  <c:v>46000</c:v>
                </c:pt>
                <c:pt idx="2416">
                  <c:v>46001</c:v>
                </c:pt>
                <c:pt idx="2417">
                  <c:v>46002</c:v>
                </c:pt>
                <c:pt idx="2418">
                  <c:v>46003</c:v>
                </c:pt>
                <c:pt idx="2419">
                  <c:v>46006</c:v>
                </c:pt>
                <c:pt idx="2420">
                  <c:v>46007</c:v>
                </c:pt>
                <c:pt idx="2421">
                  <c:v>46008</c:v>
                </c:pt>
                <c:pt idx="2422">
                  <c:v>46009</c:v>
                </c:pt>
                <c:pt idx="2423">
                  <c:v>46010</c:v>
                </c:pt>
                <c:pt idx="2424">
                  <c:v>46013</c:v>
                </c:pt>
                <c:pt idx="2425">
                  <c:v>46014</c:v>
                </c:pt>
                <c:pt idx="2426">
                  <c:v>46015</c:v>
                </c:pt>
                <c:pt idx="2427">
                  <c:v>46016</c:v>
                </c:pt>
                <c:pt idx="2428">
                  <c:v>46017</c:v>
                </c:pt>
                <c:pt idx="2429">
                  <c:v>46020</c:v>
                </c:pt>
                <c:pt idx="2430">
                  <c:v>46021</c:v>
                </c:pt>
                <c:pt idx="2431">
                  <c:v>46022</c:v>
                </c:pt>
                <c:pt idx="2432">
                  <c:v>46023</c:v>
                </c:pt>
                <c:pt idx="2433">
                  <c:v>46024</c:v>
                </c:pt>
                <c:pt idx="2434">
                  <c:v>46027</c:v>
                </c:pt>
                <c:pt idx="2435">
                  <c:v>46028</c:v>
                </c:pt>
                <c:pt idx="2436">
                  <c:v>46029</c:v>
                </c:pt>
                <c:pt idx="2437">
                  <c:v>46030</c:v>
                </c:pt>
                <c:pt idx="2438">
                  <c:v>46031</c:v>
                </c:pt>
                <c:pt idx="2439">
                  <c:v>46034</c:v>
                </c:pt>
                <c:pt idx="2440">
                  <c:v>46035</c:v>
                </c:pt>
                <c:pt idx="2441">
                  <c:v>46036</c:v>
                </c:pt>
                <c:pt idx="2442">
                  <c:v>46037</c:v>
                </c:pt>
                <c:pt idx="2443">
                  <c:v>46038</c:v>
                </c:pt>
                <c:pt idx="2444">
                  <c:v>46041</c:v>
                </c:pt>
                <c:pt idx="2445">
                  <c:v>46042</c:v>
                </c:pt>
                <c:pt idx="2446">
                  <c:v>46043</c:v>
                </c:pt>
                <c:pt idx="2447">
                  <c:v>46044</c:v>
                </c:pt>
                <c:pt idx="2448">
                  <c:v>46045</c:v>
                </c:pt>
                <c:pt idx="2449">
                  <c:v>46048</c:v>
                </c:pt>
                <c:pt idx="2450">
                  <c:v>46049</c:v>
                </c:pt>
                <c:pt idx="2451">
                  <c:v>46050</c:v>
                </c:pt>
                <c:pt idx="2452">
                  <c:v>46051</c:v>
                </c:pt>
                <c:pt idx="2453">
                  <c:v>46052</c:v>
                </c:pt>
                <c:pt idx="2454">
                  <c:v>46055</c:v>
                </c:pt>
                <c:pt idx="2455">
                  <c:v>46056</c:v>
                </c:pt>
                <c:pt idx="2456">
                  <c:v>46057</c:v>
                </c:pt>
                <c:pt idx="2457">
                  <c:v>46058</c:v>
                </c:pt>
                <c:pt idx="2458">
                  <c:v>46059</c:v>
                </c:pt>
                <c:pt idx="2459">
                  <c:v>46062</c:v>
                </c:pt>
                <c:pt idx="2460">
                  <c:v>46063</c:v>
                </c:pt>
                <c:pt idx="2461">
                  <c:v>46064</c:v>
                </c:pt>
                <c:pt idx="2462">
                  <c:v>46065</c:v>
                </c:pt>
                <c:pt idx="2463">
                  <c:v>46066</c:v>
                </c:pt>
                <c:pt idx="2464">
                  <c:v>46069</c:v>
                </c:pt>
                <c:pt idx="2465">
                  <c:v>46070</c:v>
                </c:pt>
                <c:pt idx="2466">
                  <c:v>46071</c:v>
                </c:pt>
                <c:pt idx="2467">
                  <c:v>46072</c:v>
                </c:pt>
                <c:pt idx="2468">
                  <c:v>46073</c:v>
                </c:pt>
                <c:pt idx="2469">
                  <c:v>46076</c:v>
                </c:pt>
                <c:pt idx="2470">
                  <c:v>46077</c:v>
                </c:pt>
                <c:pt idx="2471">
                  <c:v>46078</c:v>
                </c:pt>
                <c:pt idx="2472">
                  <c:v>46079</c:v>
                </c:pt>
                <c:pt idx="2473">
                  <c:v>46080</c:v>
                </c:pt>
                <c:pt idx="2474">
                  <c:v>46083</c:v>
                </c:pt>
                <c:pt idx="2475">
                  <c:v>46084</c:v>
                </c:pt>
                <c:pt idx="2476">
                  <c:v>46085</c:v>
                </c:pt>
                <c:pt idx="2477">
                  <c:v>46086</c:v>
                </c:pt>
                <c:pt idx="2478">
                  <c:v>46087</c:v>
                </c:pt>
                <c:pt idx="2479">
                  <c:v>46090</c:v>
                </c:pt>
                <c:pt idx="2480">
                  <c:v>46091</c:v>
                </c:pt>
                <c:pt idx="2481">
                  <c:v>46092</c:v>
                </c:pt>
                <c:pt idx="2482">
                  <c:v>46093</c:v>
                </c:pt>
                <c:pt idx="2483">
                  <c:v>46094</c:v>
                </c:pt>
                <c:pt idx="2484">
                  <c:v>46097</c:v>
                </c:pt>
                <c:pt idx="2485">
                  <c:v>46098</c:v>
                </c:pt>
                <c:pt idx="2486">
                  <c:v>46099</c:v>
                </c:pt>
                <c:pt idx="2487">
                  <c:v>46100</c:v>
                </c:pt>
                <c:pt idx="2488">
                  <c:v>46101</c:v>
                </c:pt>
                <c:pt idx="2489">
                  <c:v>46104</c:v>
                </c:pt>
                <c:pt idx="2490">
                  <c:v>46105</c:v>
                </c:pt>
                <c:pt idx="2491">
                  <c:v>46106</c:v>
                </c:pt>
                <c:pt idx="2492">
                  <c:v>46107</c:v>
                </c:pt>
                <c:pt idx="2493">
                  <c:v>46108</c:v>
                </c:pt>
                <c:pt idx="2494">
                  <c:v>46111</c:v>
                </c:pt>
                <c:pt idx="2495">
                  <c:v>46112</c:v>
                </c:pt>
                <c:pt idx="2496">
                  <c:v>46113</c:v>
                </c:pt>
                <c:pt idx="2497">
                  <c:v>46114</c:v>
                </c:pt>
                <c:pt idx="2498">
                  <c:v>46115</c:v>
                </c:pt>
                <c:pt idx="2499">
                  <c:v>46118</c:v>
                </c:pt>
                <c:pt idx="2500">
                  <c:v>46119</c:v>
                </c:pt>
                <c:pt idx="2501">
                  <c:v>46120</c:v>
                </c:pt>
                <c:pt idx="2502">
                  <c:v>46121</c:v>
                </c:pt>
                <c:pt idx="2503">
                  <c:v>46122</c:v>
                </c:pt>
                <c:pt idx="2504">
                  <c:v>46125</c:v>
                </c:pt>
                <c:pt idx="2505">
                  <c:v>46126</c:v>
                </c:pt>
                <c:pt idx="2506">
                  <c:v>46127</c:v>
                </c:pt>
                <c:pt idx="2507">
                  <c:v>46128</c:v>
                </c:pt>
                <c:pt idx="2508">
                  <c:v>46129</c:v>
                </c:pt>
                <c:pt idx="2509">
                  <c:v>46132</c:v>
                </c:pt>
                <c:pt idx="2510">
                  <c:v>46133</c:v>
                </c:pt>
                <c:pt idx="2511">
                  <c:v>46134</c:v>
                </c:pt>
                <c:pt idx="2512">
                  <c:v>46135</c:v>
                </c:pt>
                <c:pt idx="2513">
                  <c:v>46136</c:v>
                </c:pt>
                <c:pt idx="2514">
                  <c:v>46139</c:v>
                </c:pt>
                <c:pt idx="2515">
                  <c:v>46140</c:v>
                </c:pt>
                <c:pt idx="2516">
                  <c:v>46141</c:v>
                </c:pt>
                <c:pt idx="2517">
                  <c:v>46142</c:v>
                </c:pt>
                <c:pt idx="2518">
                  <c:v>46143</c:v>
                </c:pt>
                <c:pt idx="2519">
                  <c:v>46146</c:v>
                </c:pt>
                <c:pt idx="2520">
                  <c:v>46147</c:v>
                </c:pt>
                <c:pt idx="2521">
                  <c:v>46148</c:v>
                </c:pt>
                <c:pt idx="2522">
                  <c:v>46149</c:v>
                </c:pt>
                <c:pt idx="2523">
                  <c:v>46150</c:v>
                </c:pt>
                <c:pt idx="2524">
                  <c:v>46153</c:v>
                </c:pt>
                <c:pt idx="2525">
                  <c:v>46154</c:v>
                </c:pt>
                <c:pt idx="2526">
                  <c:v>46155</c:v>
                </c:pt>
                <c:pt idx="2527">
                  <c:v>46156</c:v>
                </c:pt>
                <c:pt idx="2528">
                  <c:v>46157</c:v>
                </c:pt>
                <c:pt idx="2529">
                  <c:v>46160</c:v>
                </c:pt>
                <c:pt idx="2530">
                  <c:v>46161</c:v>
                </c:pt>
                <c:pt idx="2531">
                  <c:v>46162</c:v>
                </c:pt>
                <c:pt idx="2532">
                  <c:v>46163</c:v>
                </c:pt>
                <c:pt idx="2533">
                  <c:v>46164</c:v>
                </c:pt>
                <c:pt idx="2534">
                  <c:v>46167</c:v>
                </c:pt>
                <c:pt idx="2535">
                  <c:v>46168</c:v>
                </c:pt>
                <c:pt idx="2536">
                  <c:v>46169</c:v>
                </c:pt>
                <c:pt idx="2537">
                  <c:v>46170</c:v>
                </c:pt>
                <c:pt idx="2538">
                  <c:v>46171</c:v>
                </c:pt>
                <c:pt idx="2539">
                  <c:v>46174</c:v>
                </c:pt>
                <c:pt idx="2540">
                  <c:v>46175</c:v>
                </c:pt>
                <c:pt idx="2541">
                  <c:v>46176</c:v>
                </c:pt>
                <c:pt idx="2542">
                  <c:v>46177</c:v>
                </c:pt>
                <c:pt idx="2543">
                  <c:v>46178</c:v>
                </c:pt>
                <c:pt idx="2544">
                  <c:v>46181</c:v>
                </c:pt>
                <c:pt idx="2545">
                  <c:v>46182</c:v>
                </c:pt>
                <c:pt idx="2546">
                  <c:v>46183</c:v>
                </c:pt>
                <c:pt idx="2547">
                  <c:v>46184</c:v>
                </c:pt>
                <c:pt idx="2548">
                  <c:v>46185</c:v>
                </c:pt>
                <c:pt idx="2549">
                  <c:v>46188</c:v>
                </c:pt>
                <c:pt idx="2550">
                  <c:v>46189</c:v>
                </c:pt>
                <c:pt idx="2551">
                  <c:v>46190</c:v>
                </c:pt>
                <c:pt idx="2552">
                  <c:v>46191</c:v>
                </c:pt>
                <c:pt idx="2553">
                  <c:v>46192</c:v>
                </c:pt>
                <c:pt idx="2554">
                  <c:v>46195</c:v>
                </c:pt>
                <c:pt idx="2555">
                  <c:v>46196</c:v>
                </c:pt>
                <c:pt idx="2556">
                  <c:v>46197</c:v>
                </c:pt>
                <c:pt idx="2557">
                  <c:v>46198</c:v>
                </c:pt>
                <c:pt idx="2558">
                  <c:v>46199</c:v>
                </c:pt>
                <c:pt idx="2559">
                  <c:v>46202</c:v>
                </c:pt>
                <c:pt idx="2560">
                  <c:v>46203</c:v>
                </c:pt>
                <c:pt idx="2561">
                  <c:v>46204</c:v>
                </c:pt>
                <c:pt idx="2562">
                  <c:v>46205</c:v>
                </c:pt>
                <c:pt idx="2563">
                  <c:v>46206</c:v>
                </c:pt>
                <c:pt idx="2564">
                  <c:v>46209</c:v>
                </c:pt>
                <c:pt idx="2565">
                  <c:v>46210</c:v>
                </c:pt>
                <c:pt idx="2566">
                  <c:v>46211</c:v>
                </c:pt>
                <c:pt idx="2567">
                  <c:v>46212</c:v>
                </c:pt>
                <c:pt idx="2568">
                  <c:v>46213</c:v>
                </c:pt>
                <c:pt idx="2569">
                  <c:v>46216</c:v>
                </c:pt>
                <c:pt idx="2570">
                  <c:v>46217</c:v>
                </c:pt>
                <c:pt idx="2571">
                  <c:v>46218</c:v>
                </c:pt>
                <c:pt idx="2572">
                  <c:v>46219</c:v>
                </c:pt>
                <c:pt idx="2573">
                  <c:v>46220</c:v>
                </c:pt>
                <c:pt idx="2574">
                  <c:v>46223</c:v>
                </c:pt>
                <c:pt idx="2575">
                  <c:v>46224</c:v>
                </c:pt>
                <c:pt idx="2576">
                  <c:v>46225</c:v>
                </c:pt>
                <c:pt idx="2577">
                  <c:v>46226</c:v>
                </c:pt>
                <c:pt idx="2578">
                  <c:v>46227</c:v>
                </c:pt>
                <c:pt idx="2579">
                  <c:v>46230</c:v>
                </c:pt>
                <c:pt idx="2580">
                  <c:v>46231</c:v>
                </c:pt>
                <c:pt idx="2581">
                  <c:v>46232</c:v>
                </c:pt>
                <c:pt idx="2582">
                  <c:v>46233</c:v>
                </c:pt>
                <c:pt idx="2583">
                  <c:v>46234</c:v>
                </c:pt>
                <c:pt idx="2584">
                  <c:v>46237</c:v>
                </c:pt>
                <c:pt idx="2585">
                  <c:v>46238</c:v>
                </c:pt>
                <c:pt idx="2586">
                  <c:v>46239</c:v>
                </c:pt>
                <c:pt idx="2587">
                  <c:v>46240</c:v>
                </c:pt>
                <c:pt idx="2588">
                  <c:v>46241</c:v>
                </c:pt>
                <c:pt idx="2589">
                  <c:v>46244</c:v>
                </c:pt>
                <c:pt idx="2590">
                  <c:v>46245</c:v>
                </c:pt>
                <c:pt idx="2591">
                  <c:v>46246</c:v>
                </c:pt>
                <c:pt idx="2592">
                  <c:v>46247</c:v>
                </c:pt>
                <c:pt idx="2593">
                  <c:v>46248</c:v>
                </c:pt>
                <c:pt idx="2594">
                  <c:v>46251</c:v>
                </c:pt>
                <c:pt idx="2595">
                  <c:v>46252</c:v>
                </c:pt>
                <c:pt idx="2596">
                  <c:v>46253</c:v>
                </c:pt>
                <c:pt idx="2597">
                  <c:v>46254</c:v>
                </c:pt>
                <c:pt idx="2598">
                  <c:v>46255</c:v>
                </c:pt>
                <c:pt idx="2599">
                  <c:v>46258</c:v>
                </c:pt>
                <c:pt idx="2600">
                  <c:v>46259</c:v>
                </c:pt>
                <c:pt idx="2601">
                  <c:v>46260</c:v>
                </c:pt>
                <c:pt idx="2602">
                  <c:v>46261</c:v>
                </c:pt>
                <c:pt idx="2603">
                  <c:v>46262</c:v>
                </c:pt>
                <c:pt idx="2604">
                  <c:v>46265</c:v>
                </c:pt>
                <c:pt idx="2605">
                  <c:v>46266</c:v>
                </c:pt>
                <c:pt idx="2606">
                  <c:v>46267</c:v>
                </c:pt>
                <c:pt idx="2607">
                  <c:v>46268</c:v>
                </c:pt>
              </c:numCache>
            </c:numRef>
          </c:cat>
          <c:val>
            <c:numRef>
              <c:f>US!$W$4:$W$2611</c:f>
              <c:numCache>
                <c:formatCode>0.00</c:formatCode>
                <c:ptCount val="2608"/>
                <c:pt idx="0">
                  <c:v>1.55</c:v>
                </c:pt>
                <c:pt idx="1">
                  <c:v>1.54</c:v>
                </c:pt>
                <c:pt idx="2">
                  <c:v>1.61</c:v>
                </c:pt>
                <c:pt idx="3">
                  <c:v>1.67</c:v>
                </c:pt>
                <c:pt idx="4">
                  <c:v>1.68</c:v>
                </c:pt>
                <c:pt idx="5">
                  <c:v>1.73</c:v>
                </c:pt>
                <c:pt idx="6">
                  <c:v>1.7</c:v>
                </c:pt>
                <c:pt idx="7">
                  <c:v>1.71</c:v>
                </c:pt>
                <c:pt idx="8">
                  <c:v>1.7</c:v>
                </c:pt>
                <c:pt idx="9">
                  <c:v>1.7</c:v>
                </c:pt>
                <c:pt idx="10">
                  <c:v>1.69</c:v>
                </c:pt>
                <c:pt idx="11">
                  <c:v>1.66</c:v>
                </c:pt>
                <c:pt idx="12">
                  <c:v>1.63</c:v>
                </c:pt>
                <c:pt idx="13">
                  <c:v>1.62</c:v>
                </c:pt>
                <c:pt idx="14">
                  <c:v>1.59</c:v>
                </c:pt>
                <c:pt idx="15">
                  <c:v>1.56</c:v>
                </c:pt>
                <c:pt idx="16">
                  <c:v>1.57</c:v>
                </c:pt>
                <c:pt idx="17">
                  <c:v>1.56</c:v>
                </c:pt>
                <c:pt idx="18">
                  <c:v>1.6</c:v>
                </c:pt>
                <c:pt idx="19">
                  <c:v>1.63</c:v>
                </c:pt>
                <c:pt idx="20">
                  <c:v>1.69</c:v>
                </c:pt>
                <c:pt idx="21">
                  <c:v>1.72</c:v>
                </c:pt>
                <c:pt idx="22">
                  <c:v>1.75</c:v>
                </c:pt>
                <c:pt idx="23">
                  <c:v>1.73</c:v>
                </c:pt>
                <c:pt idx="25">
                  <c:v>1.77</c:v>
                </c:pt>
                <c:pt idx="26">
                  <c:v>1.79</c:v>
                </c:pt>
                <c:pt idx="27">
                  <c:v>1.75</c:v>
                </c:pt>
                <c:pt idx="28">
                  <c:v>1.8</c:v>
                </c:pt>
                <c:pt idx="29">
                  <c:v>1.77</c:v>
                </c:pt>
                <c:pt idx="30">
                  <c:v>1.75</c:v>
                </c:pt>
                <c:pt idx="31">
                  <c:v>1.76</c:v>
                </c:pt>
                <c:pt idx="32">
                  <c:v>1.76</c:v>
                </c:pt>
                <c:pt idx="33">
                  <c:v>1.74</c:v>
                </c:pt>
                <c:pt idx="34">
                  <c:v>1.77</c:v>
                </c:pt>
                <c:pt idx="35">
                  <c:v>1.77</c:v>
                </c:pt>
                <c:pt idx="36">
                  <c:v>1.79</c:v>
                </c:pt>
                <c:pt idx="37">
                  <c:v>1.85</c:v>
                </c:pt>
                <c:pt idx="38">
                  <c:v>1.86</c:v>
                </c:pt>
                <c:pt idx="39">
                  <c:v>1.84</c:v>
                </c:pt>
                <c:pt idx="40">
                  <c:v>1.83</c:v>
                </c:pt>
                <c:pt idx="41">
                  <c:v>1.81</c:v>
                </c:pt>
                <c:pt idx="42">
                  <c:v>1.82</c:v>
                </c:pt>
                <c:pt idx="43">
                  <c:v>1.79</c:v>
                </c:pt>
                <c:pt idx="44">
                  <c:v>1.83</c:v>
                </c:pt>
                <c:pt idx="45">
                  <c:v>1.88</c:v>
                </c:pt>
                <c:pt idx="46">
                  <c:v>2.0699999999999998</c:v>
                </c:pt>
                <c:pt idx="47">
                  <c:v>2.15</c:v>
                </c:pt>
                <c:pt idx="49">
                  <c:v>2.23</c:v>
                </c:pt>
                <c:pt idx="50">
                  <c:v>2.23</c:v>
                </c:pt>
                <c:pt idx="51">
                  <c:v>2.2200000000000002</c:v>
                </c:pt>
                <c:pt idx="52">
                  <c:v>2.29</c:v>
                </c:pt>
                <c:pt idx="53">
                  <c:v>2.34</c:v>
                </c:pt>
                <c:pt idx="54">
                  <c:v>2.33</c:v>
                </c:pt>
                <c:pt idx="55">
                  <c:v>2.31</c:v>
                </c:pt>
                <c:pt idx="56">
                  <c:v>2.36</c:v>
                </c:pt>
                <c:pt idx="58">
                  <c:v>2.36</c:v>
                </c:pt>
                <c:pt idx="59">
                  <c:v>2.3199999999999998</c:v>
                </c:pt>
                <c:pt idx="60">
                  <c:v>2.2999999999999998</c:v>
                </c:pt>
                <c:pt idx="61">
                  <c:v>2.37</c:v>
                </c:pt>
                <c:pt idx="62">
                  <c:v>2.4500000000000002</c:v>
                </c:pt>
                <c:pt idx="63">
                  <c:v>2.4</c:v>
                </c:pt>
                <c:pt idx="64">
                  <c:v>2.39</c:v>
                </c:pt>
                <c:pt idx="65">
                  <c:v>2.39</c:v>
                </c:pt>
                <c:pt idx="66">
                  <c:v>2.34</c:v>
                </c:pt>
                <c:pt idx="67">
                  <c:v>2.4</c:v>
                </c:pt>
                <c:pt idx="68">
                  <c:v>2.4700000000000002</c:v>
                </c:pt>
                <c:pt idx="69">
                  <c:v>2.4900000000000002</c:v>
                </c:pt>
                <c:pt idx="70">
                  <c:v>2.48</c:v>
                </c:pt>
                <c:pt idx="71">
                  <c:v>2.54</c:v>
                </c:pt>
                <c:pt idx="72">
                  <c:v>2.6</c:v>
                </c:pt>
                <c:pt idx="73">
                  <c:v>2.6</c:v>
                </c:pt>
                <c:pt idx="74">
                  <c:v>2.54</c:v>
                </c:pt>
                <c:pt idx="75">
                  <c:v>2.57</c:v>
                </c:pt>
                <c:pt idx="76">
                  <c:v>2.5499999999999998</c:v>
                </c:pt>
                <c:pt idx="77">
                  <c:v>2.5499999999999998</c:v>
                </c:pt>
                <c:pt idx="78">
                  <c:v>2.5499999999999998</c:v>
                </c:pt>
                <c:pt idx="80">
                  <c:v>2.57</c:v>
                </c:pt>
                <c:pt idx="81">
                  <c:v>2.5099999999999998</c:v>
                </c:pt>
                <c:pt idx="82">
                  <c:v>2.4900000000000002</c:v>
                </c:pt>
                <c:pt idx="83">
                  <c:v>2.4500000000000002</c:v>
                </c:pt>
                <c:pt idx="85">
                  <c:v>2.4500000000000002</c:v>
                </c:pt>
                <c:pt idx="86">
                  <c:v>2.46</c:v>
                </c:pt>
                <c:pt idx="87">
                  <c:v>2.37</c:v>
                </c:pt>
                <c:pt idx="88">
                  <c:v>2.42</c:v>
                </c:pt>
                <c:pt idx="89">
                  <c:v>2.38</c:v>
                </c:pt>
                <c:pt idx="90">
                  <c:v>2.38</c:v>
                </c:pt>
                <c:pt idx="91">
                  <c:v>2.38</c:v>
                </c:pt>
                <c:pt idx="92">
                  <c:v>2.36</c:v>
                </c:pt>
                <c:pt idx="93">
                  <c:v>2.4</c:v>
                </c:pt>
                <c:pt idx="95">
                  <c:v>2.33</c:v>
                </c:pt>
                <c:pt idx="96">
                  <c:v>2.42</c:v>
                </c:pt>
                <c:pt idx="97">
                  <c:v>2.4700000000000002</c:v>
                </c:pt>
                <c:pt idx="98">
                  <c:v>2.48</c:v>
                </c:pt>
                <c:pt idx="99">
                  <c:v>2.41</c:v>
                </c:pt>
                <c:pt idx="100">
                  <c:v>2.4700000000000002</c:v>
                </c:pt>
                <c:pt idx="101">
                  <c:v>2.5299999999999998</c:v>
                </c:pt>
                <c:pt idx="102">
                  <c:v>2.5099999999999998</c:v>
                </c:pt>
                <c:pt idx="103">
                  <c:v>2.4900000000000002</c:v>
                </c:pt>
                <c:pt idx="104">
                  <c:v>2.4900000000000002</c:v>
                </c:pt>
                <c:pt idx="105">
                  <c:v>2.4500000000000002</c:v>
                </c:pt>
                <c:pt idx="106">
                  <c:v>2.48</c:v>
                </c:pt>
                <c:pt idx="107">
                  <c:v>2.48</c:v>
                </c:pt>
                <c:pt idx="108">
                  <c:v>2.4900000000000002</c:v>
                </c:pt>
                <c:pt idx="109">
                  <c:v>2.42</c:v>
                </c:pt>
                <c:pt idx="110">
                  <c:v>2.4</c:v>
                </c:pt>
                <c:pt idx="111">
                  <c:v>2.34</c:v>
                </c:pt>
                <c:pt idx="112">
                  <c:v>2.4</c:v>
                </c:pt>
                <c:pt idx="113">
                  <c:v>2.41</c:v>
                </c:pt>
                <c:pt idx="114">
                  <c:v>2.4300000000000002</c:v>
                </c:pt>
                <c:pt idx="115">
                  <c:v>2.4700000000000002</c:v>
                </c:pt>
                <c:pt idx="116">
                  <c:v>2.5099999999999998</c:v>
                </c:pt>
                <c:pt idx="117">
                  <c:v>2.4500000000000002</c:v>
                </c:pt>
                <c:pt idx="118">
                  <c:v>2.42</c:v>
                </c:pt>
                <c:pt idx="120">
                  <c:v>2.4300000000000002</c:v>
                </c:pt>
                <c:pt idx="121">
                  <c:v>2.42</c:v>
                </c:pt>
                <c:pt idx="122">
                  <c:v>2.38</c:v>
                </c:pt>
                <c:pt idx="123">
                  <c:v>2.31</c:v>
                </c:pt>
                <c:pt idx="124">
                  <c:v>2.36</c:v>
                </c:pt>
                <c:pt idx="125">
                  <c:v>2.36</c:v>
                </c:pt>
                <c:pt idx="126">
                  <c:v>2.46</c:v>
                </c:pt>
                <c:pt idx="127">
                  <c:v>2.4900000000000002</c:v>
                </c:pt>
                <c:pt idx="128">
                  <c:v>2.4900000000000002</c:v>
                </c:pt>
                <c:pt idx="129">
                  <c:v>2.4900000000000002</c:v>
                </c:pt>
                <c:pt idx="130">
                  <c:v>2.52</c:v>
                </c:pt>
                <c:pt idx="131">
                  <c:v>2.57</c:v>
                </c:pt>
                <c:pt idx="132">
                  <c:v>2.6</c:v>
                </c:pt>
                <c:pt idx="133">
                  <c:v>2.58</c:v>
                </c:pt>
                <c:pt idx="134">
                  <c:v>2.62</c:v>
                </c:pt>
                <c:pt idx="135">
                  <c:v>2.6</c:v>
                </c:pt>
                <c:pt idx="136">
                  <c:v>2.5099999999999998</c:v>
                </c:pt>
                <c:pt idx="137">
                  <c:v>2.5299999999999998</c:v>
                </c:pt>
                <c:pt idx="138">
                  <c:v>2.5</c:v>
                </c:pt>
                <c:pt idx="139">
                  <c:v>2.4700000000000002</c:v>
                </c:pt>
                <c:pt idx="140">
                  <c:v>2.4300000000000002</c:v>
                </c:pt>
                <c:pt idx="141">
                  <c:v>2.4</c:v>
                </c:pt>
                <c:pt idx="142">
                  <c:v>2.41</c:v>
                </c:pt>
                <c:pt idx="143">
                  <c:v>2.4</c:v>
                </c:pt>
                <c:pt idx="144">
                  <c:v>2.38</c:v>
                </c:pt>
                <c:pt idx="145">
                  <c:v>2.42</c:v>
                </c:pt>
                <c:pt idx="146">
                  <c:v>2.39</c:v>
                </c:pt>
                <c:pt idx="147">
                  <c:v>2.42</c:v>
                </c:pt>
                <c:pt idx="148">
                  <c:v>2.4</c:v>
                </c:pt>
                <c:pt idx="149">
                  <c:v>2.35</c:v>
                </c:pt>
                <c:pt idx="150">
                  <c:v>2.36</c:v>
                </c:pt>
                <c:pt idx="151">
                  <c:v>2.34</c:v>
                </c:pt>
                <c:pt idx="152">
                  <c:v>2.34</c:v>
                </c:pt>
                <c:pt idx="153">
                  <c:v>2.38</c:v>
                </c:pt>
                <c:pt idx="154">
                  <c:v>2.37</c:v>
                </c:pt>
                <c:pt idx="155">
                  <c:v>2.3199999999999998</c:v>
                </c:pt>
                <c:pt idx="156">
                  <c:v>2.2799999999999998</c:v>
                </c:pt>
                <c:pt idx="157">
                  <c:v>2.2400000000000002</c:v>
                </c:pt>
                <c:pt idx="159">
                  <c:v>2.2599999999999998</c:v>
                </c:pt>
                <c:pt idx="160">
                  <c:v>2.1800000000000002</c:v>
                </c:pt>
                <c:pt idx="161">
                  <c:v>2.21</c:v>
                </c:pt>
                <c:pt idx="162">
                  <c:v>2.2400000000000002</c:v>
                </c:pt>
                <c:pt idx="163">
                  <c:v>2.2400000000000002</c:v>
                </c:pt>
                <c:pt idx="164">
                  <c:v>2.2799999999999998</c:v>
                </c:pt>
                <c:pt idx="165">
                  <c:v>2.35</c:v>
                </c:pt>
                <c:pt idx="166">
                  <c:v>2.3199999999999998</c:v>
                </c:pt>
                <c:pt idx="167">
                  <c:v>2.2999999999999998</c:v>
                </c:pt>
                <c:pt idx="168">
                  <c:v>2.29</c:v>
                </c:pt>
                <c:pt idx="169">
                  <c:v>2.33</c:v>
                </c:pt>
                <c:pt idx="170">
                  <c:v>2.29</c:v>
                </c:pt>
                <c:pt idx="171">
                  <c:v>2.33</c:v>
                </c:pt>
                <c:pt idx="172">
                  <c:v>2.36</c:v>
                </c:pt>
                <c:pt idx="173">
                  <c:v>2.36</c:v>
                </c:pt>
                <c:pt idx="174">
                  <c:v>2.39</c:v>
                </c:pt>
                <c:pt idx="175">
                  <c:v>2.42</c:v>
                </c:pt>
                <c:pt idx="176">
                  <c:v>2.41</c:v>
                </c:pt>
                <c:pt idx="177">
                  <c:v>2.39</c:v>
                </c:pt>
                <c:pt idx="178">
                  <c:v>2.33</c:v>
                </c:pt>
                <c:pt idx="179">
                  <c:v>2.34</c:v>
                </c:pt>
                <c:pt idx="180">
                  <c:v>2.33</c:v>
                </c:pt>
                <c:pt idx="181">
                  <c:v>2.2200000000000002</c:v>
                </c:pt>
                <c:pt idx="182">
                  <c:v>2.23</c:v>
                </c:pt>
                <c:pt idx="183">
                  <c:v>2.23</c:v>
                </c:pt>
                <c:pt idx="184">
                  <c:v>2.25</c:v>
                </c:pt>
                <c:pt idx="185">
                  <c:v>2.29</c:v>
                </c:pt>
                <c:pt idx="186">
                  <c:v>2.2599999999999998</c:v>
                </c:pt>
                <c:pt idx="187">
                  <c:v>2.25</c:v>
                </c:pt>
                <c:pt idx="188">
                  <c:v>2.25</c:v>
                </c:pt>
                <c:pt idx="190">
                  <c:v>2.21</c:v>
                </c:pt>
                <c:pt idx="191">
                  <c:v>2.21</c:v>
                </c:pt>
                <c:pt idx="192">
                  <c:v>2.21</c:v>
                </c:pt>
                <c:pt idx="193">
                  <c:v>2.15</c:v>
                </c:pt>
                <c:pt idx="194">
                  <c:v>2.1800000000000002</c:v>
                </c:pt>
                <c:pt idx="195">
                  <c:v>2.14</c:v>
                </c:pt>
                <c:pt idx="196">
                  <c:v>2.1800000000000002</c:v>
                </c:pt>
                <c:pt idx="197">
                  <c:v>2.19</c:v>
                </c:pt>
                <c:pt idx="198">
                  <c:v>2.21</c:v>
                </c:pt>
                <c:pt idx="199">
                  <c:v>2.21</c:v>
                </c:pt>
                <c:pt idx="200">
                  <c:v>2.21</c:v>
                </c:pt>
                <c:pt idx="201">
                  <c:v>2.15</c:v>
                </c:pt>
                <c:pt idx="202">
                  <c:v>2.16</c:v>
                </c:pt>
                <c:pt idx="203">
                  <c:v>2.16</c:v>
                </c:pt>
                <c:pt idx="204">
                  <c:v>2.19</c:v>
                </c:pt>
                <c:pt idx="205">
                  <c:v>2.16</c:v>
                </c:pt>
                <c:pt idx="206">
                  <c:v>2.16</c:v>
                </c:pt>
                <c:pt idx="207">
                  <c:v>2.15</c:v>
                </c:pt>
                <c:pt idx="208">
                  <c:v>2.15</c:v>
                </c:pt>
                <c:pt idx="209">
                  <c:v>2.14</c:v>
                </c:pt>
                <c:pt idx="210">
                  <c:v>2.21</c:v>
                </c:pt>
                <c:pt idx="211">
                  <c:v>2.2200000000000002</c:v>
                </c:pt>
                <c:pt idx="212">
                  <c:v>2.27</c:v>
                </c:pt>
                <c:pt idx="213">
                  <c:v>2.31</c:v>
                </c:pt>
                <c:pt idx="214">
                  <c:v>2.35</c:v>
                </c:pt>
                <c:pt idx="216">
                  <c:v>2.33</c:v>
                </c:pt>
                <c:pt idx="217">
                  <c:v>2.37</c:v>
                </c:pt>
                <c:pt idx="218">
                  <c:v>2.39</c:v>
                </c:pt>
                <c:pt idx="219">
                  <c:v>2.38</c:v>
                </c:pt>
                <c:pt idx="220">
                  <c:v>2.37</c:v>
                </c:pt>
                <c:pt idx="221">
                  <c:v>2.33</c:v>
                </c:pt>
                <c:pt idx="222">
                  <c:v>2.35</c:v>
                </c:pt>
                <c:pt idx="223">
                  <c:v>2.33</c:v>
                </c:pt>
                <c:pt idx="224">
                  <c:v>2.31</c:v>
                </c:pt>
                <c:pt idx="225">
                  <c:v>2.27</c:v>
                </c:pt>
                <c:pt idx="226">
                  <c:v>2.27</c:v>
                </c:pt>
                <c:pt idx="227">
                  <c:v>2.27</c:v>
                </c:pt>
                <c:pt idx="228">
                  <c:v>2.2400000000000002</c:v>
                </c:pt>
                <c:pt idx="229">
                  <c:v>2.2599999999999998</c:v>
                </c:pt>
                <c:pt idx="230">
                  <c:v>2.33</c:v>
                </c:pt>
                <c:pt idx="231">
                  <c:v>2.29</c:v>
                </c:pt>
                <c:pt idx="232">
                  <c:v>2.3199999999999998</c:v>
                </c:pt>
                <c:pt idx="233">
                  <c:v>2.2999999999999998</c:v>
                </c:pt>
                <c:pt idx="234">
                  <c:v>2.2999999999999998</c:v>
                </c:pt>
                <c:pt idx="235">
                  <c:v>2.2599999999999998</c:v>
                </c:pt>
                <c:pt idx="236">
                  <c:v>2.27</c:v>
                </c:pt>
                <c:pt idx="237">
                  <c:v>2.2400000000000002</c:v>
                </c:pt>
                <c:pt idx="238">
                  <c:v>2.27</c:v>
                </c:pt>
                <c:pt idx="239">
                  <c:v>2.2599999999999998</c:v>
                </c:pt>
                <c:pt idx="240">
                  <c:v>2.29</c:v>
                </c:pt>
                <c:pt idx="241">
                  <c:v>2.2400000000000002</c:v>
                </c:pt>
                <c:pt idx="242">
                  <c:v>2.2000000000000002</c:v>
                </c:pt>
                <c:pt idx="243">
                  <c:v>2.19</c:v>
                </c:pt>
                <c:pt idx="244">
                  <c:v>2.2200000000000002</c:v>
                </c:pt>
                <c:pt idx="245">
                  <c:v>2.27</c:v>
                </c:pt>
                <c:pt idx="246">
                  <c:v>2.23</c:v>
                </c:pt>
                <c:pt idx="247">
                  <c:v>2.19</c:v>
                </c:pt>
                <c:pt idx="248">
                  <c:v>2.19</c:v>
                </c:pt>
                <c:pt idx="249">
                  <c:v>2.1800000000000002</c:v>
                </c:pt>
                <c:pt idx="250">
                  <c:v>2.2200000000000002</c:v>
                </c:pt>
                <c:pt idx="251">
                  <c:v>2.17</c:v>
                </c:pt>
                <c:pt idx="252">
                  <c:v>2.19</c:v>
                </c:pt>
                <c:pt idx="253">
                  <c:v>2.17</c:v>
                </c:pt>
                <c:pt idx="254">
                  <c:v>2.16</c:v>
                </c:pt>
                <c:pt idx="255">
                  <c:v>2.13</c:v>
                </c:pt>
                <c:pt idx="256">
                  <c:v>2.15</c:v>
                </c:pt>
                <c:pt idx="257">
                  <c:v>2.12</c:v>
                </c:pt>
                <c:pt idx="258">
                  <c:v>2.16</c:v>
                </c:pt>
                <c:pt idx="260">
                  <c:v>2.0699999999999998</c:v>
                </c:pt>
                <c:pt idx="261">
                  <c:v>2.1</c:v>
                </c:pt>
                <c:pt idx="262">
                  <c:v>2.0499999999999998</c:v>
                </c:pt>
                <c:pt idx="263">
                  <c:v>2.06</c:v>
                </c:pt>
                <c:pt idx="264">
                  <c:v>2.14</c:v>
                </c:pt>
                <c:pt idx="265">
                  <c:v>2.17</c:v>
                </c:pt>
                <c:pt idx="266">
                  <c:v>2.2000000000000002</c:v>
                </c:pt>
                <c:pt idx="267">
                  <c:v>2.2000000000000002</c:v>
                </c:pt>
                <c:pt idx="268">
                  <c:v>2.2000000000000002</c:v>
                </c:pt>
                <c:pt idx="269">
                  <c:v>2.23</c:v>
                </c:pt>
                <c:pt idx="270">
                  <c:v>2.2400000000000002</c:v>
                </c:pt>
                <c:pt idx="271">
                  <c:v>2.2799999999999998</c:v>
                </c:pt>
                <c:pt idx="272">
                  <c:v>2.27</c:v>
                </c:pt>
                <c:pt idx="273">
                  <c:v>2.2599999999999998</c:v>
                </c:pt>
                <c:pt idx="274">
                  <c:v>2.2200000000000002</c:v>
                </c:pt>
                <c:pt idx="275">
                  <c:v>2.2400000000000002</c:v>
                </c:pt>
                <c:pt idx="276">
                  <c:v>2.31</c:v>
                </c:pt>
                <c:pt idx="277">
                  <c:v>2.31</c:v>
                </c:pt>
                <c:pt idx="278">
                  <c:v>2.33</c:v>
                </c:pt>
                <c:pt idx="279">
                  <c:v>2.34</c:v>
                </c:pt>
                <c:pt idx="280">
                  <c:v>2.33</c:v>
                </c:pt>
                <c:pt idx="281">
                  <c:v>2.33</c:v>
                </c:pt>
                <c:pt idx="282">
                  <c:v>2.35</c:v>
                </c:pt>
                <c:pt idx="283">
                  <c:v>2.37</c:v>
                </c:pt>
                <c:pt idx="285">
                  <c:v>2.35</c:v>
                </c:pt>
                <c:pt idx="286">
                  <c:v>2.35</c:v>
                </c:pt>
                <c:pt idx="287">
                  <c:v>2.33</c:v>
                </c:pt>
                <c:pt idx="288">
                  <c:v>2.2799999999999998</c:v>
                </c:pt>
                <c:pt idx="289">
                  <c:v>2.2999999999999998</c:v>
                </c:pt>
                <c:pt idx="290">
                  <c:v>2.2999999999999998</c:v>
                </c:pt>
                <c:pt idx="291">
                  <c:v>2.34</c:v>
                </c:pt>
                <c:pt idx="292">
                  <c:v>2.33</c:v>
                </c:pt>
                <c:pt idx="293">
                  <c:v>2.39</c:v>
                </c:pt>
                <c:pt idx="294">
                  <c:v>2.38</c:v>
                </c:pt>
                <c:pt idx="295">
                  <c:v>2.42</c:v>
                </c:pt>
                <c:pt idx="296">
                  <c:v>2.44</c:v>
                </c:pt>
                <c:pt idx="297">
                  <c:v>2.46</c:v>
                </c:pt>
                <c:pt idx="298">
                  <c:v>2.42</c:v>
                </c:pt>
                <c:pt idx="299">
                  <c:v>2.37</c:v>
                </c:pt>
                <c:pt idx="300">
                  <c:v>2.38</c:v>
                </c:pt>
                <c:pt idx="301">
                  <c:v>2.37</c:v>
                </c:pt>
                <c:pt idx="302">
                  <c:v>2.35</c:v>
                </c:pt>
                <c:pt idx="303">
                  <c:v>2.34</c:v>
                </c:pt>
                <c:pt idx="304">
                  <c:v>2.3199999999999998</c:v>
                </c:pt>
                <c:pt idx="305">
                  <c:v>2.3199999999999998</c:v>
                </c:pt>
                <c:pt idx="306">
                  <c:v>2.3199999999999998</c:v>
                </c:pt>
                <c:pt idx="307">
                  <c:v>2.33</c:v>
                </c:pt>
                <c:pt idx="308">
                  <c:v>2.4</c:v>
                </c:pt>
                <c:pt idx="309">
                  <c:v>2.4</c:v>
                </c:pt>
                <c:pt idx="310">
                  <c:v>2.38</c:v>
                </c:pt>
                <c:pt idx="311">
                  <c:v>2.33</c:v>
                </c:pt>
                <c:pt idx="312">
                  <c:v>2.37</c:v>
                </c:pt>
                <c:pt idx="313">
                  <c:v>2.35</c:v>
                </c:pt>
                <c:pt idx="314">
                  <c:v>2.37</c:v>
                </c:pt>
                <c:pt idx="315">
                  <c:v>2.36</c:v>
                </c:pt>
                <c:pt idx="316">
                  <c:v>2.3199999999999998</c:v>
                </c:pt>
                <c:pt idx="318">
                  <c:v>2.34</c:v>
                </c:pt>
                <c:pt idx="319">
                  <c:v>2.3199999999999998</c:v>
                </c:pt>
                <c:pt idx="320">
                  <c:v>2.34</c:v>
                </c:pt>
                <c:pt idx="321">
                  <c:v>2.37</c:v>
                </c:pt>
                <c:pt idx="322">
                  <c:v>2.42</c:v>
                </c:pt>
                <c:pt idx="323">
                  <c:v>2.37</c:v>
                </c:pt>
                <c:pt idx="324">
                  <c:v>2.37</c:v>
                </c:pt>
                <c:pt idx="325">
                  <c:v>2.36</c:v>
                </c:pt>
                <c:pt idx="326">
                  <c:v>2.33</c:v>
                </c:pt>
                <c:pt idx="327">
                  <c:v>2.37</c:v>
                </c:pt>
                <c:pt idx="328">
                  <c:v>2.38</c:v>
                </c:pt>
                <c:pt idx="329">
                  <c:v>2.39</c:v>
                </c:pt>
                <c:pt idx="330">
                  <c:v>2.4</c:v>
                </c:pt>
                <c:pt idx="331">
                  <c:v>2.36</c:v>
                </c:pt>
                <c:pt idx="332">
                  <c:v>2.35</c:v>
                </c:pt>
                <c:pt idx="333">
                  <c:v>2.35</c:v>
                </c:pt>
                <c:pt idx="334">
                  <c:v>2.39</c:v>
                </c:pt>
                <c:pt idx="335">
                  <c:v>2.46</c:v>
                </c:pt>
                <c:pt idx="336">
                  <c:v>2.4900000000000002</c:v>
                </c:pt>
                <c:pt idx="337">
                  <c:v>2.48</c:v>
                </c:pt>
                <c:pt idx="338">
                  <c:v>2.48</c:v>
                </c:pt>
                <c:pt idx="340">
                  <c:v>2.4700000000000002</c:v>
                </c:pt>
                <c:pt idx="341">
                  <c:v>2.42</c:v>
                </c:pt>
                <c:pt idx="342">
                  <c:v>2.4300000000000002</c:v>
                </c:pt>
                <c:pt idx="343">
                  <c:v>2.4</c:v>
                </c:pt>
                <c:pt idx="345">
                  <c:v>2.46</c:v>
                </c:pt>
                <c:pt idx="346">
                  <c:v>2.44</c:v>
                </c:pt>
                <c:pt idx="347">
                  <c:v>2.46</c:v>
                </c:pt>
                <c:pt idx="348">
                  <c:v>2.4700000000000002</c:v>
                </c:pt>
                <c:pt idx="349">
                  <c:v>2.4900000000000002</c:v>
                </c:pt>
                <c:pt idx="350">
                  <c:v>2.5499999999999998</c:v>
                </c:pt>
                <c:pt idx="351">
                  <c:v>2.5499999999999998</c:v>
                </c:pt>
                <c:pt idx="352">
                  <c:v>2.54</c:v>
                </c:pt>
                <c:pt idx="353">
                  <c:v>2.5499999999999998</c:v>
                </c:pt>
                <c:pt idx="355">
                  <c:v>2.54</c:v>
                </c:pt>
                <c:pt idx="356">
                  <c:v>2.57</c:v>
                </c:pt>
                <c:pt idx="357">
                  <c:v>2.62</c:v>
                </c:pt>
                <c:pt idx="358">
                  <c:v>2.64</c:v>
                </c:pt>
                <c:pt idx="359">
                  <c:v>2.66</c:v>
                </c:pt>
                <c:pt idx="360">
                  <c:v>2.63</c:v>
                </c:pt>
                <c:pt idx="361">
                  <c:v>2.65</c:v>
                </c:pt>
                <c:pt idx="362">
                  <c:v>2.63</c:v>
                </c:pt>
                <c:pt idx="363">
                  <c:v>2.66</c:v>
                </c:pt>
                <c:pt idx="364">
                  <c:v>2.7</c:v>
                </c:pt>
                <c:pt idx="365">
                  <c:v>2.73</c:v>
                </c:pt>
                <c:pt idx="366">
                  <c:v>2.72</c:v>
                </c:pt>
                <c:pt idx="367">
                  <c:v>2.78</c:v>
                </c:pt>
                <c:pt idx="368">
                  <c:v>2.84</c:v>
                </c:pt>
                <c:pt idx="369">
                  <c:v>2.77</c:v>
                </c:pt>
                <c:pt idx="370">
                  <c:v>2.79</c:v>
                </c:pt>
                <c:pt idx="371">
                  <c:v>2.84</c:v>
                </c:pt>
                <c:pt idx="372">
                  <c:v>2.85</c:v>
                </c:pt>
                <c:pt idx="373">
                  <c:v>2.83</c:v>
                </c:pt>
                <c:pt idx="374">
                  <c:v>2.86</c:v>
                </c:pt>
                <c:pt idx="375">
                  <c:v>2.83</c:v>
                </c:pt>
                <c:pt idx="376">
                  <c:v>2.91</c:v>
                </c:pt>
                <c:pt idx="377">
                  <c:v>2.9</c:v>
                </c:pt>
                <c:pt idx="378">
                  <c:v>2.87</c:v>
                </c:pt>
                <c:pt idx="380">
                  <c:v>2.88</c:v>
                </c:pt>
                <c:pt idx="381">
                  <c:v>2.94</c:v>
                </c:pt>
                <c:pt idx="382">
                  <c:v>2.92</c:v>
                </c:pt>
                <c:pt idx="383">
                  <c:v>2.88</c:v>
                </c:pt>
                <c:pt idx="384">
                  <c:v>2.86</c:v>
                </c:pt>
                <c:pt idx="385">
                  <c:v>2.9</c:v>
                </c:pt>
                <c:pt idx="386">
                  <c:v>2.87</c:v>
                </c:pt>
                <c:pt idx="387">
                  <c:v>2.81</c:v>
                </c:pt>
                <c:pt idx="388">
                  <c:v>2.86</c:v>
                </c:pt>
                <c:pt idx="389">
                  <c:v>2.88</c:v>
                </c:pt>
                <c:pt idx="390">
                  <c:v>2.88</c:v>
                </c:pt>
                <c:pt idx="391">
                  <c:v>2.89</c:v>
                </c:pt>
                <c:pt idx="392">
                  <c:v>2.86</c:v>
                </c:pt>
                <c:pt idx="393">
                  <c:v>2.9</c:v>
                </c:pt>
                <c:pt idx="394">
                  <c:v>2.87</c:v>
                </c:pt>
                <c:pt idx="395">
                  <c:v>2.84</c:v>
                </c:pt>
                <c:pt idx="396">
                  <c:v>2.81</c:v>
                </c:pt>
                <c:pt idx="397">
                  <c:v>2.82</c:v>
                </c:pt>
                <c:pt idx="398">
                  <c:v>2.85</c:v>
                </c:pt>
                <c:pt idx="399">
                  <c:v>2.85</c:v>
                </c:pt>
                <c:pt idx="400">
                  <c:v>2.89</c:v>
                </c:pt>
                <c:pt idx="401">
                  <c:v>2.89</c:v>
                </c:pt>
                <c:pt idx="402">
                  <c:v>2.83</c:v>
                </c:pt>
                <c:pt idx="403">
                  <c:v>2.82</c:v>
                </c:pt>
                <c:pt idx="404">
                  <c:v>2.85</c:v>
                </c:pt>
                <c:pt idx="405">
                  <c:v>2.78</c:v>
                </c:pt>
                <c:pt idx="406">
                  <c:v>2.77</c:v>
                </c:pt>
                <c:pt idx="407">
                  <c:v>2.74</c:v>
                </c:pt>
                <c:pt idx="409">
                  <c:v>2.73</c:v>
                </c:pt>
                <c:pt idx="410">
                  <c:v>2.79</c:v>
                </c:pt>
                <c:pt idx="411">
                  <c:v>2.79</c:v>
                </c:pt>
                <c:pt idx="412">
                  <c:v>2.83</c:v>
                </c:pt>
                <c:pt idx="413">
                  <c:v>2.77</c:v>
                </c:pt>
                <c:pt idx="414">
                  <c:v>2.78</c:v>
                </c:pt>
                <c:pt idx="415">
                  <c:v>2.8</c:v>
                </c:pt>
                <c:pt idx="416">
                  <c:v>2.79</c:v>
                </c:pt>
                <c:pt idx="417">
                  <c:v>2.83</c:v>
                </c:pt>
                <c:pt idx="418">
                  <c:v>2.82</c:v>
                </c:pt>
                <c:pt idx="419">
                  <c:v>2.83</c:v>
                </c:pt>
                <c:pt idx="420">
                  <c:v>2.82</c:v>
                </c:pt>
                <c:pt idx="421">
                  <c:v>2.87</c:v>
                </c:pt>
                <c:pt idx="422">
                  <c:v>2.92</c:v>
                </c:pt>
                <c:pt idx="423">
                  <c:v>2.96</c:v>
                </c:pt>
                <c:pt idx="424">
                  <c:v>2.98</c:v>
                </c:pt>
                <c:pt idx="425">
                  <c:v>3</c:v>
                </c:pt>
                <c:pt idx="426">
                  <c:v>3.03</c:v>
                </c:pt>
                <c:pt idx="427">
                  <c:v>3</c:v>
                </c:pt>
                <c:pt idx="428">
                  <c:v>2.96</c:v>
                </c:pt>
                <c:pt idx="429">
                  <c:v>2.95</c:v>
                </c:pt>
                <c:pt idx="430">
                  <c:v>2.97</c:v>
                </c:pt>
                <c:pt idx="431">
                  <c:v>2.97</c:v>
                </c:pt>
                <c:pt idx="432">
                  <c:v>2.94</c:v>
                </c:pt>
                <c:pt idx="433">
                  <c:v>2.95</c:v>
                </c:pt>
                <c:pt idx="434">
                  <c:v>2.95</c:v>
                </c:pt>
                <c:pt idx="435">
                  <c:v>2.97</c:v>
                </c:pt>
                <c:pt idx="436">
                  <c:v>3</c:v>
                </c:pt>
                <c:pt idx="437">
                  <c:v>2.97</c:v>
                </c:pt>
                <c:pt idx="438">
                  <c:v>2.97</c:v>
                </c:pt>
                <c:pt idx="439">
                  <c:v>3</c:v>
                </c:pt>
                <c:pt idx="440">
                  <c:v>3.08</c:v>
                </c:pt>
                <c:pt idx="441">
                  <c:v>3.09</c:v>
                </c:pt>
                <c:pt idx="442">
                  <c:v>3.11</c:v>
                </c:pt>
                <c:pt idx="443">
                  <c:v>3.06</c:v>
                </c:pt>
                <c:pt idx="444">
                  <c:v>3.06</c:v>
                </c:pt>
                <c:pt idx="445">
                  <c:v>3.06</c:v>
                </c:pt>
                <c:pt idx="446">
                  <c:v>3.01</c:v>
                </c:pt>
                <c:pt idx="447">
                  <c:v>2.98</c:v>
                </c:pt>
                <c:pt idx="448">
                  <c:v>2.93</c:v>
                </c:pt>
                <c:pt idx="450">
                  <c:v>2.77</c:v>
                </c:pt>
                <c:pt idx="451">
                  <c:v>2.84</c:v>
                </c:pt>
                <c:pt idx="452">
                  <c:v>2.83</c:v>
                </c:pt>
                <c:pt idx="453">
                  <c:v>2.89</c:v>
                </c:pt>
                <c:pt idx="454">
                  <c:v>2.94</c:v>
                </c:pt>
                <c:pt idx="455">
                  <c:v>2.92</c:v>
                </c:pt>
                <c:pt idx="456">
                  <c:v>2.97</c:v>
                </c:pt>
                <c:pt idx="457">
                  <c:v>2.93</c:v>
                </c:pt>
                <c:pt idx="458">
                  <c:v>2.93</c:v>
                </c:pt>
                <c:pt idx="459">
                  <c:v>2.96</c:v>
                </c:pt>
                <c:pt idx="460">
                  <c:v>2.96</c:v>
                </c:pt>
                <c:pt idx="461">
                  <c:v>2.98</c:v>
                </c:pt>
                <c:pt idx="462">
                  <c:v>2.94</c:v>
                </c:pt>
                <c:pt idx="463">
                  <c:v>2.93</c:v>
                </c:pt>
                <c:pt idx="464">
                  <c:v>2.92</c:v>
                </c:pt>
                <c:pt idx="465">
                  <c:v>2.89</c:v>
                </c:pt>
                <c:pt idx="466">
                  <c:v>2.93</c:v>
                </c:pt>
                <c:pt idx="467">
                  <c:v>2.9</c:v>
                </c:pt>
                <c:pt idx="468">
                  <c:v>2.9</c:v>
                </c:pt>
                <c:pt idx="469">
                  <c:v>2.87</c:v>
                </c:pt>
                <c:pt idx="470">
                  <c:v>2.88</c:v>
                </c:pt>
                <c:pt idx="471">
                  <c:v>2.83</c:v>
                </c:pt>
                <c:pt idx="472">
                  <c:v>2.84</c:v>
                </c:pt>
                <c:pt idx="473">
                  <c:v>2.85</c:v>
                </c:pt>
                <c:pt idx="474">
                  <c:v>2.87</c:v>
                </c:pt>
                <c:pt idx="475">
                  <c:v>2.83</c:v>
                </c:pt>
                <c:pt idx="477">
                  <c:v>2.84</c:v>
                </c:pt>
                <c:pt idx="478">
                  <c:v>2.82</c:v>
                </c:pt>
                <c:pt idx="479">
                  <c:v>2.86</c:v>
                </c:pt>
                <c:pt idx="480">
                  <c:v>2.87</c:v>
                </c:pt>
                <c:pt idx="481">
                  <c:v>2.85</c:v>
                </c:pt>
                <c:pt idx="482">
                  <c:v>2.85</c:v>
                </c:pt>
                <c:pt idx="483">
                  <c:v>2.83</c:v>
                </c:pt>
                <c:pt idx="484">
                  <c:v>2.85</c:v>
                </c:pt>
                <c:pt idx="485">
                  <c:v>2.86</c:v>
                </c:pt>
                <c:pt idx="486">
                  <c:v>2.88</c:v>
                </c:pt>
                <c:pt idx="487">
                  <c:v>2.84</c:v>
                </c:pt>
                <c:pt idx="488">
                  <c:v>2.89</c:v>
                </c:pt>
                <c:pt idx="489">
                  <c:v>2.96</c:v>
                </c:pt>
                <c:pt idx="490">
                  <c:v>2.95</c:v>
                </c:pt>
                <c:pt idx="491">
                  <c:v>2.94</c:v>
                </c:pt>
                <c:pt idx="492">
                  <c:v>2.98</c:v>
                </c:pt>
                <c:pt idx="493">
                  <c:v>2.96</c:v>
                </c:pt>
                <c:pt idx="494">
                  <c:v>2.98</c:v>
                </c:pt>
                <c:pt idx="495">
                  <c:v>2.96</c:v>
                </c:pt>
                <c:pt idx="496">
                  <c:v>3</c:v>
                </c:pt>
                <c:pt idx="497">
                  <c:v>2.98</c:v>
                </c:pt>
                <c:pt idx="498">
                  <c:v>2.95</c:v>
                </c:pt>
                <c:pt idx="499">
                  <c:v>2.94</c:v>
                </c:pt>
                <c:pt idx="500">
                  <c:v>2.98</c:v>
                </c:pt>
                <c:pt idx="501">
                  <c:v>2.96</c:v>
                </c:pt>
                <c:pt idx="502">
                  <c:v>2.93</c:v>
                </c:pt>
                <c:pt idx="503">
                  <c:v>2.87</c:v>
                </c:pt>
                <c:pt idx="504">
                  <c:v>2.88</c:v>
                </c:pt>
                <c:pt idx="505">
                  <c:v>2.89</c:v>
                </c:pt>
                <c:pt idx="506">
                  <c:v>2.86</c:v>
                </c:pt>
                <c:pt idx="507">
                  <c:v>2.87</c:v>
                </c:pt>
                <c:pt idx="508">
                  <c:v>2.87</c:v>
                </c:pt>
                <c:pt idx="509">
                  <c:v>2.82</c:v>
                </c:pt>
                <c:pt idx="510">
                  <c:v>2.85</c:v>
                </c:pt>
                <c:pt idx="511">
                  <c:v>2.82</c:v>
                </c:pt>
                <c:pt idx="512">
                  <c:v>2.82</c:v>
                </c:pt>
                <c:pt idx="513">
                  <c:v>2.82</c:v>
                </c:pt>
                <c:pt idx="514">
                  <c:v>2.85</c:v>
                </c:pt>
                <c:pt idx="515">
                  <c:v>2.88</c:v>
                </c:pt>
                <c:pt idx="516">
                  <c:v>2.89</c:v>
                </c:pt>
                <c:pt idx="517">
                  <c:v>2.86</c:v>
                </c:pt>
                <c:pt idx="518">
                  <c:v>2.86</c:v>
                </c:pt>
                <c:pt idx="520">
                  <c:v>2.9</c:v>
                </c:pt>
                <c:pt idx="521">
                  <c:v>2.9</c:v>
                </c:pt>
                <c:pt idx="522">
                  <c:v>2.88</c:v>
                </c:pt>
                <c:pt idx="523">
                  <c:v>2.94</c:v>
                </c:pt>
                <c:pt idx="524">
                  <c:v>2.94</c:v>
                </c:pt>
                <c:pt idx="525">
                  <c:v>2.98</c:v>
                </c:pt>
                <c:pt idx="526">
                  <c:v>2.97</c:v>
                </c:pt>
                <c:pt idx="527">
                  <c:v>2.97</c:v>
                </c:pt>
                <c:pt idx="528">
                  <c:v>2.99</c:v>
                </c:pt>
                <c:pt idx="529">
                  <c:v>2.99</c:v>
                </c:pt>
                <c:pt idx="530">
                  <c:v>3.05</c:v>
                </c:pt>
                <c:pt idx="531">
                  <c:v>3.08</c:v>
                </c:pt>
                <c:pt idx="532">
                  <c:v>3.07</c:v>
                </c:pt>
                <c:pt idx="533">
                  <c:v>3.07</c:v>
                </c:pt>
                <c:pt idx="534">
                  <c:v>3.08</c:v>
                </c:pt>
                <c:pt idx="535">
                  <c:v>3.1</c:v>
                </c:pt>
                <c:pt idx="536">
                  <c:v>3.06</c:v>
                </c:pt>
                <c:pt idx="537">
                  <c:v>3.06</c:v>
                </c:pt>
                <c:pt idx="538">
                  <c:v>3.05</c:v>
                </c:pt>
                <c:pt idx="539">
                  <c:v>3.09</c:v>
                </c:pt>
                <c:pt idx="540">
                  <c:v>3.05</c:v>
                </c:pt>
                <c:pt idx="541">
                  <c:v>3.15</c:v>
                </c:pt>
                <c:pt idx="542">
                  <c:v>3.19</c:v>
                </c:pt>
                <c:pt idx="543">
                  <c:v>3.23</c:v>
                </c:pt>
                <c:pt idx="545">
                  <c:v>3.21</c:v>
                </c:pt>
                <c:pt idx="546">
                  <c:v>3.22</c:v>
                </c:pt>
                <c:pt idx="547">
                  <c:v>3.14</c:v>
                </c:pt>
                <c:pt idx="548">
                  <c:v>3.15</c:v>
                </c:pt>
                <c:pt idx="549">
                  <c:v>3.16</c:v>
                </c:pt>
                <c:pt idx="550">
                  <c:v>3.16</c:v>
                </c:pt>
                <c:pt idx="551">
                  <c:v>3.19</c:v>
                </c:pt>
                <c:pt idx="552">
                  <c:v>3.17</c:v>
                </c:pt>
                <c:pt idx="553">
                  <c:v>3.2</c:v>
                </c:pt>
                <c:pt idx="554">
                  <c:v>3.2</c:v>
                </c:pt>
                <c:pt idx="555">
                  <c:v>3.17</c:v>
                </c:pt>
                <c:pt idx="556">
                  <c:v>3.1</c:v>
                </c:pt>
                <c:pt idx="557">
                  <c:v>3.14</c:v>
                </c:pt>
                <c:pt idx="558">
                  <c:v>3.08</c:v>
                </c:pt>
                <c:pt idx="559">
                  <c:v>3.08</c:v>
                </c:pt>
                <c:pt idx="560">
                  <c:v>3.12</c:v>
                </c:pt>
                <c:pt idx="561">
                  <c:v>3.15</c:v>
                </c:pt>
                <c:pt idx="562">
                  <c:v>3.14</c:v>
                </c:pt>
                <c:pt idx="563">
                  <c:v>3.22</c:v>
                </c:pt>
                <c:pt idx="564">
                  <c:v>3.2</c:v>
                </c:pt>
                <c:pt idx="565">
                  <c:v>3.22</c:v>
                </c:pt>
                <c:pt idx="566">
                  <c:v>3.22</c:v>
                </c:pt>
                <c:pt idx="567">
                  <c:v>3.24</c:v>
                </c:pt>
                <c:pt idx="568">
                  <c:v>3.19</c:v>
                </c:pt>
                <c:pt idx="570">
                  <c:v>3.14</c:v>
                </c:pt>
                <c:pt idx="571">
                  <c:v>3.12</c:v>
                </c:pt>
                <c:pt idx="572">
                  <c:v>3.11</c:v>
                </c:pt>
                <c:pt idx="573">
                  <c:v>3.08</c:v>
                </c:pt>
                <c:pt idx="574">
                  <c:v>3.06</c:v>
                </c:pt>
                <c:pt idx="575">
                  <c:v>3.06</c:v>
                </c:pt>
                <c:pt idx="576">
                  <c:v>3.06</c:v>
                </c:pt>
                <c:pt idx="578">
                  <c:v>3.05</c:v>
                </c:pt>
                <c:pt idx="579">
                  <c:v>3.07</c:v>
                </c:pt>
                <c:pt idx="580">
                  <c:v>3.06</c:v>
                </c:pt>
                <c:pt idx="581">
                  <c:v>3.06</c:v>
                </c:pt>
                <c:pt idx="582">
                  <c:v>3.03</c:v>
                </c:pt>
                <c:pt idx="583">
                  <c:v>3.01</c:v>
                </c:pt>
                <c:pt idx="584">
                  <c:v>2.98</c:v>
                </c:pt>
                <c:pt idx="585">
                  <c:v>2.91</c:v>
                </c:pt>
                <c:pt idx="587">
                  <c:v>2.87</c:v>
                </c:pt>
                <c:pt idx="588">
                  <c:v>2.85</c:v>
                </c:pt>
                <c:pt idx="589">
                  <c:v>2.85</c:v>
                </c:pt>
                <c:pt idx="590">
                  <c:v>2.89</c:v>
                </c:pt>
                <c:pt idx="591">
                  <c:v>2.91</c:v>
                </c:pt>
                <c:pt idx="592">
                  <c:v>2.91</c:v>
                </c:pt>
                <c:pt idx="593">
                  <c:v>2.89</c:v>
                </c:pt>
                <c:pt idx="594">
                  <c:v>2.86</c:v>
                </c:pt>
                <c:pt idx="595">
                  <c:v>2.82</c:v>
                </c:pt>
                <c:pt idx="596">
                  <c:v>2.77</c:v>
                </c:pt>
                <c:pt idx="597">
                  <c:v>2.79</c:v>
                </c:pt>
                <c:pt idx="598">
                  <c:v>2.79</c:v>
                </c:pt>
                <c:pt idx="599">
                  <c:v>2.74</c:v>
                </c:pt>
                <c:pt idx="601">
                  <c:v>2.81</c:v>
                </c:pt>
                <c:pt idx="602">
                  <c:v>2.77</c:v>
                </c:pt>
                <c:pt idx="603">
                  <c:v>2.72</c:v>
                </c:pt>
                <c:pt idx="604">
                  <c:v>2.69</c:v>
                </c:pt>
                <c:pt idx="606">
                  <c:v>2.66</c:v>
                </c:pt>
                <c:pt idx="607">
                  <c:v>2.56</c:v>
                </c:pt>
                <c:pt idx="608">
                  <c:v>2.67</c:v>
                </c:pt>
                <c:pt idx="609">
                  <c:v>2.7</c:v>
                </c:pt>
                <c:pt idx="610">
                  <c:v>2.73</c:v>
                </c:pt>
                <c:pt idx="611">
                  <c:v>2.74</c:v>
                </c:pt>
                <c:pt idx="612">
                  <c:v>2.74</c:v>
                </c:pt>
                <c:pt idx="613">
                  <c:v>2.71</c:v>
                </c:pt>
                <c:pt idx="614">
                  <c:v>2.71</c:v>
                </c:pt>
                <c:pt idx="615">
                  <c:v>2.72</c:v>
                </c:pt>
                <c:pt idx="616">
                  <c:v>2.73</c:v>
                </c:pt>
                <c:pt idx="617">
                  <c:v>2.75</c:v>
                </c:pt>
                <c:pt idx="618">
                  <c:v>2.79</c:v>
                </c:pt>
                <c:pt idx="620">
                  <c:v>2.74</c:v>
                </c:pt>
                <c:pt idx="621">
                  <c:v>2.76</c:v>
                </c:pt>
                <c:pt idx="622">
                  <c:v>2.72</c:v>
                </c:pt>
                <c:pt idx="623">
                  <c:v>2.76</c:v>
                </c:pt>
                <c:pt idx="624">
                  <c:v>2.75</c:v>
                </c:pt>
                <c:pt idx="625">
                  <c:v>2.72</c:v>
                </c:pt>
                <c:pt idx="626">
                  <c:v>2.7</c:v>
                </c:pt>
                <c:pt idx="627">
                  <c:v>2.63</c:v>
                </c:pt>
                <c:pt idx="628">
                  <c:v>2.7</c:v>
                </c:pt>
                <c:pt idx="629">
                  <c:v>2.73</c:v>
                </c:pt>
                <c:pt idx="630">
                  <c:v>2.71</c:v>
                </c:pt>
                <c:pt idx="631">
                  <c:v>2.7</c:v>
                </c:pt>
                <c:pt idx="632">
                  <c:v>2.65</c:v>
                </c:pt>
                <c:pt idx="633">
                  <c:v>2.63</c:v>
                </c:pt>
                <c:pt idx="634">
                  <c:v>2.65</c:v>
                </c:pt>
                <c:pt idx="635">
                  <c:v>2.68</c:v>
                </c:pt>
                <c:pt idx="636">
                  <c:v>2.71</c:v>
                </c:pt>
                <c:pt idx="637">
                  <c:v>2.66</c:v>
                </c:pt>
                <c:pt idx="638">
                  <c:v>2.66</c:v>
                </c:pt>
                <c:pt idx="640">
                  <c:v>2.65</c:v>
                </c:pt>
                <c:pt idx="641">
                  <c:v>2.65</c:v>
                </c:pt>
                <c:pt idx="642">
                  <c:v>2.69</c:v>
                </c:pt>
                <c:pt idx="643">
                  <c:v>2.65</c:v>
                </c:pt>
                <c:pt idx="644">
                  <c:v>2.67</c:v>
                </c:pt>
                <c:pt idx="645">
                  <c:v>2.64</c:v>
                </c:pt>
                <c:pt idx="646">
                  <c:v>2.69</c:v>
                </c:pt>
                <c:pt idx="647">
                  <c:v>2.73</c:v>
                </c:pt>
                <c:pt idx="648">
                  <c:v>2.76</c:v>
                </c:pt>
                <c:pt idx="649">
                  <c:v>2.72</c:v>
                </c:pt>
                <c:pt idx="650">
                  <c:v>2.72</c:v>
                </c:pt>
                <c:pt idx="651">
                  <c:v>2.69</c:v>
                </c:pt>
                <c:pt idx="652">
                  <c:v>2.64</c:v>
                </c:pt>
                <c:pt idx="653">
                  <c:v>2.62</c:v>
                </c:pt>
                <c:pt idx="654">
                  <c:v>2.64</c:v>
                </c:pt>
                <c:pt idx="655">
                  <c:v>2.61</c:v>
                </c:pt>
                <c:pt idx="656">
                  <c:v>2.61</c:v>
                </c:pt>
                <c:pt idx="657">
                  <c:v>2.63</c:v>
                </c:pt>
                <c:pt idx="658">
                  <c:v>2.59</c:v>
                </c:pt>
                <c:pt idx="659">
                  <c:v>2.6</c:v>
                </c:pt>
                <c:pt idx="660">
                  <c:v>2.61</c:v>
                </c:pt>
                <c:pt idx="661">
                  <c:v>2.54</c:v>
                </c:pt>
                <c:pt idx="662">
                  <c:v>2.54</c:v>
                </c:pt>
                <c:pt idx="663">
                  <c:v>2.44</c:v>
                </c:pt>
                <c:pt idx="664">
                  <c:v>2.4300000000000002</c:v>
                </c:pt>
                <c:pt idx="665">
                  <c:v>2.41</c:v>
                </c:pt>
                <c:pt idx="666">
                  <c:v>2.39</c:v>
                </c:pt>
                <c:pt idx="667">
                  <c:v>2.39</c:v>
                </c:pt>
                <c:pt idx="668">
                  <c:v>2.41</c:v>
                </c:pt>
                <c:pt idx="669">
                  <c:v>2.4900000000000002</c:v>
                </c:pt>
                <c:pt idx="670">
                  <c:v>2.48</c:v>
                </c:pt>
                <c:pt idx="671">
                  <c:v>2.52</c:v>
                </c:pt>
                <c:pt idx="672">
                  <c:v>2.5099999999999998</c:v>
                </c:pt>
                <c:pt idx="673">
                  <c:v>2.5</c:v>
                </c:pt>
                <c:pt idx="674">
                  <c:v>2.52</c:v>
                </c:pt>
                <c:pt idx="675">
                  <c:v>2.5099999999999998</c:v>
                </c:pt>
                <c:pt idx="676">
                  <c:v>2.48</c:v>
                </c:pt>
                <c:pt idx="677">
                  <c:v>2.5099999999999998</c:v>
                </c:pt>
                <c:pt idx="678">
                  <c:v>2.56</c:v>
                </c:pt>
                <c:pt idx="679">
                  <c:v>2.5499999999999998</c:v>
                </c:pt>
                <c:pt idx="680">
                  <c:v>2.6</c:v>
                </c:pt>
                <c:pt idx="681">
                  <c:v>2.59</c:v>
                </c:pt>
                <c:pt idx="682">
                  <c:v>2.57</c:v>
                </c:pt>
                <c:pt idx="684">
                  <c:v>2.59</c:v>
                </c:pt>
                <c:pt idx="685">
                  <c:v>2.57</c:v>
                </c:pt>
                <c:pt idx="686">
                  <c:v>2.5299999999999998</c:v>
                </c:pt>
                <c:pt idx="687">
                  <c:v>2.54</c:v>
                </c:pt>
                <c:pt idx="688">
                  <c:v>2.5099999999999998</c:v>
                </c:pt>
                <c:pt idx="689">
                  <c:v>2.54</c:v>
                </c:pt>
                <c:pt idx="690">
                  <c:v>2.5099999999999998</c:v>
                </c:pt>
                <c:pt idx="691">
                  <c:v>2.52</c:v>
                </c:pt>
                <c:pt idx="692">
                  <c:v>2.5499999999999998</c:v>
                </c:pt>
                <c:pt idx="693">
                  <c:v>2.54</c:v>
                </c:pt>
                <c:pt idx="694">
                  <c:v>2.5099999999999998</c:v>
                </c:pt>
                <c:pt idx="695">
                  <c:v>2.4500000000000002</c:v>
                </c:pt>
                <c:pt idx="696">
                  <c:v>2.4900000000000002</c:v>
                </c:pt>
                <c:pt idx="697">
                  <c:v>2.4500000000000002</c:v>
                </c:pt>
                <c:pt idx="698">
                  <c:v>2.4700000000000002</c:v>
                </c:pt>
                <c:pt idx="699">
                  <c:v>2.4</c:v>
                </c:pt>
                <c:pt idx="700">
                  <c:v>2.42</c:v>
                </c:pt>
                <c:pt idx="701">
                  <c:v>2.37</c:v>
                </c:pt>
                <c:pt idx="702">
                  <c:v>2.4</c:v>
                </c:pt>
                <c:pt idx="703">
                  <c:v>2.39</c:v>
                </c:pt>
                <c:pt idx="704">
                  <c:v>2.41</c:v>
                </c:pt>
                <c:pt idx="705">
                  <c:v>2.4300000000000002</c:v>
                </c:pt>
                <c:pt idx="706">
                  <c:v>2.39</c:v>
                </c:pt>
                <c:pt idx="707">
                  <c:v>2.31</c:v>
                </c:pt>
                <c:pt idx="708">
                  <c:v>2.3199999999999998</c:v>
                </c:pt>
                <c:pt idx="710">
                  <c:v>2.2599999999999998</c:v>
                </c:pt>
                <c:pt idx="711">
                  <c:v>2.25</c:v>
                </c:pt>
                <c:pt idx="712">
                  <c:v>2.2200000000000002</c:v>
                </c:pt>
                <c:pt idx="713">
                  <c:v>2.14</c:v>
                </c:pt>
                <c:pt idx="714">
                  <c:v>2.0699999999999998</c:v>
                </c:pt>
                <c:pt idx="715">
                  <c:v>2.12</c:v>
                </c:pt>
                <c:pt idx="716">
                  <c:v>2.12</c:v>
                </c:pt>
                <c:pt idx="717">
                  <c:v>2.12</c:v>
                </c:pt>
                <c:pt idx="718">
                  <c:v>2.09</c:v>
                </c:pt>
                <c:pt idx="719">
                  <c:v>2.15</c:v>
                </c:pt>
                <c:pt idx="720">
                  <c:v>2.15</c:v>
                </c:pt>
                <c:pt idx="721">
                  <c:v>2.13</c:v>
                </c:pt>
                <c:pt idx="722">
                  <c:v>2.1</c:v>
                </c:pt>
                <c:pt idx="723">
                  <c:v>2.09</c:v>
                </c:pt>
                <c:pt idx="724">
                  <c:v>2.09</c:v>
                </c:pt>
                <c:pt idx="725">
                  <c:v>2.06</c:v>
                </c:pt>
                <c:pt idx="726">
                  <c:v>2.0299999999999998</c:v>
                </c:pt>
                <c:pt idx="727">
                  <c:v>2.0099999999999998</c:v>
                </c:pt>
                <c:pt idx="728">
                  <c:v>2.0699999999999998</c:v>
                </c:pt>
                <c:pt idx="729">
                  <c:v>2.02</c:v>
                </c:pt>
                <c:pt idx="730">
                  <c:v>2</c:v>
                </c:pt>
                <c:pt idx="731">
                  <c:v>2.0499999999999998</c:v>
                </c:pt>
                <c:pt idx="732">
                  <c:v>2.0099999999999998</c:v>
                </c:pt>
                <c:pt idx="733">
                  <c:v>2</c:v>
                </c:pt>
                <c:pt idx="734">
                  <c:v>2.0299999999999998</c:v>
                </c:pt>
                <c:pt idx="735">
                  <c:v>1.98</c:v>
                </c:pt>
                <c:pt idx="736">
                  <c:v>1.96</c:v>
                </c:pt>
                <c:pt idx="738">
                  <c:v>2.04</c:v>
                </c:pt>
                <c:pt idx="739">
                  <c:v>2.0499999999999998</c:v>
                </c:pt>
                <c:pt idx="740">
                  <c:v>2.0699999999999998</c:v>
                </c:pt>
                <c:pt idx="741">
                  <c:v>2.0699999999999998</c:v>
                </c:pt>
                <c:pt idx="742">
                  <c:v>2.13</c:v>
                </c:pt>
                <c:pt idx="743">
                  <c:v>2.12</c:v>
                </c:pt>
                <c:pt idx="744">
                  <c:v>2.09</c:v>
                </c:pt>
                <c:pt idx="745">
                  <c:v>2.13</c:v>
                </c:pt>
                <c:pt idx="746">
                  <c:v>2.06</c:v>
                </c:pt>
                <c:pt idx="747">
                  <c:v>2.04</c:v>
                </c:pt>
                <c:pt idx="748">
                  <c:v>2.0499999999999998</c:v>
                </c:pt>
                <c:pt idx="749">
                  <c:v>2.0499999999999998</c:v>
                </c:pt>
                <c:pt idx="750">
                  <c:v>2.08</c:v>
                </c:pt>
                <c:pt idx="751">
                  <c:v>2.0499999999999998</c:v>
                </c:pt>
                <c:pt idx="752">
                  <c:v>2.08</c:v>
                </c:pt>
                <c:pt idx="753">
                  <c:v>2.08</c:v>
                </c:pt>
                <c:pt idx="754">
                  <c:v>2.06</c:v>
                </c:pt>
                <c:pt idx="755">
                  <c:v>2.06</c:v>
                </c:pt>
                <c:pt idx="756">
                  <c:v>2.02</c:v>
                </c:pt>
                <c:pt idx="757">
                  <c:v>1.9</c:v>
                </c:pt>
                <c:pt idx="758">
                  <c:v>1.86</c:v>
                </c:pt>
                <c:pt idx="759">
                  <c:v>1.75</c:v>
                </c:pt>
                <c:pt idx="760">
                  <c:v>1.73</c:v>
                </c:pt>
                <c:pt idx="761">
                  <c:v>1.71</c:v>
                </c:pt>
                <c:pt idx="762">
                  <c:v>1.72</c:v>
                </c:pt>
                <c:pt idx="763">
                  <c:v>1.74</c:v>
                </c:pt>
                <c:pt idx="764">
                  <c:v>1.65</c:v>
                </c:pt>
                <c:pt idx="765">
                  <c:v>1.68</c:v>
                </c:pt>
                <c:pt idx="766">
                  <c:v>1.59</c:v>
                </c:pt>
                <c:pt idx="767">
                  <c:v>1.52</c:v>
                </c:pt>
                <c:pt idx="768">
                  <c:v>1.55</c:v>
                </c:pt>
                <c:pt idx="769">
                  <c:v>1.6</c:v>
                </c:pt>
                <c:pt idx="770">
                  <c:v>1.55</c:v>
                </c:pt>
                <c:pt idx="771">
                  <c:v>1.59</c:v>
                </c:pt>
                <c:pt idx="772">
                  <c:v>1.62</c:v>
                </c:pt>
                <c:pt idx="773">
                  <c:v>1.52</c:v>
                </c:pt>
                <c:pt idx="774">
                  <c:v>1.54</c:v>
                </c:pt>
                <c:pt idx="775">
                  <c:v>1.49</c:v>
                </c:pt>
                <c:pt idx="776">
                  <c:v>1.47</c:v>
                </c:pt>
                <c:pt idx="777">
                  <c:v>1.5</c:v>
                </c:pt>
                <c:pt idx="778">
                  <c:v>1.5</c:v>
                </c:pt>
                <c:pt idx="780">
                  <c:v>1.47</c:v>
                </c:pt>
                <c:pt idx="781">
                  <c:v>1.47</c:v>
                </c:pt>
                <c:pt idx="782">
                  <c:v>1.57</c:v>
                </c:pt>
                <c:pt idx="783">
                  <c:v>1.55</c:v>
                </c:pt>
                <c:pt idx="784">
                  <c:v>1.63</c:v>
                </c:pt>
                <c:pt idx="785">
                  <c:v>1.72</c:v>
                </c:pt>
                <c:pt idx="786">
                  <c:v>1.75</c:v>
                </c:pt>
                <c:pt idx="787">
                  <c:v>1.79</c:v>
                </c:pt>
                <c:pt idx="788">
                  <c:v>1.9</c:v>
                </c:pt>
                <c:pt idx="789">
                  <c:v>1.84</c:v>
                </c:pt>
                <c:pt idx="790">
                  <c:v>1.81</c:v>
                </c:pt>
                <c:pt idx="791">
                  <c:v>1.8</c:v>
                </c:pt>
                <c:pt idx="792">
                  <c:v>1.79</c:v>
                </c:pt>
                <c:pt idx="793">
                  <c:v>1.74</c:v>
                </c:pt>
                <c:pt idx="794">
                  <c:v>1.72</c:v>
                </c:pt>
                <c:pt idx="795">
                  <c:v>1.64</c:v>
                </c:pt>
                <c:pt idx="796">
                  <c:v>1.73</c:v>
                </c:pt>
                <c:pt idx="797">
                  <c:v>1.7</c:v>
                </c:pt>
                <c:pt idx="798">
                  <c:v>1.69</c:v>
                </c:pt>
                <c:pt idx="799">
                  <c:v>1.68</c:v>
                </c:pt>
                <c:pt idx="800">
                  <c:v>1.65</c:v>
                </c:pt>
                <c:pt idx="801">
                  <c:v>1.6</c:v>
                </c:pt>
                <c:pt idx="802">
                  <c:v>1.54</c:v>
                </c:pt>
                <c:pt idx="803">
                  <c:v>1.52</c:v>
                </c:pt>
                <c:pt idx="804">
                  <c:v>1.56</c:v>
                </c:pt>
                <c:pt idx="805">
                  <c:v>1.54</c:v>
                </c:pt>
                <c:pt idx="806">
                  <c:v>1.59</c:v>
                </c:pt>
                <c:pt idx="807">
                  <c:v>1.67</c:v>
                </c:pt>
                <c:pt idx="808">
                  <c:v>1.76</c:v>
                </c:pt>
                <c:pt idx="810">
                  <c:v>1.77</c:v>
                </c:pt>
                <c:pt idx="811">
                  <c:v>1.75</c:v>
                </c:pt>
                <c:pt idx="812">
                  <c:v>1.76</c:v>
                </c:pt>
                <c:pt idx="813">
                  <c:v>1.76</c:v>
                </c:pt>
                <c:pt idx="814">
                  <c:v>1.8</c:v>
                </c:pt>
                <c:pt idx="815">
                  <c:v>1.78</c:v>
                </c:pt>
                <c:pt idx="816">
                  <c:v>1.77</c:v>
                </c:pt>
                <c:pt idx="817">
                  <c:v>1.77</c:v>
                </c:pt>
                <c:pt idx="818">
                  <c:v>1.8</c:v>
                </c:pt>
                <c:pt idx="819">
                  <c:v>1.85</c:v>
                </c:pt>
                <c:pt idx="820">
                  <c:v>1.84</c:v>
                </c:pt>
                <c:pt idx="821">
                  <c:v>1.78</c:v>
                </c:pt>
                <c:pt idx="822">
                  <c:v>1.69</c:v>
                </c:pt>
                <c:pt idx="823">
                  <c:v>1.73</c:v>
                </c:pt>
                <c:pt idx="824">
                  <c:v>1.79</c:v>
                </c:pt>
                <c:pt idx="825">
                  <c:v>1.86</c:v>
                </c:pt>
                <c:pt idx="826">
                  <c:v>1.81</c:v>
                </c:pt>
                <c:pt idx="827">
                  <c:v>1.92</c:v>
                </c:pt>
                <c:pt idx="828">
                  <c:v>1.94</c:v>
                </c:pt>
                <c:pt idx="830">
                  <c:v>1.92</c:v>
                </c:pt>
                <c:pt idx="831">
                  <c:v>1.88</c:v>
                </c:pt>
                <c:pt idx="832">
                  <c:v>1.82</c:v>
                </c:pt>
                <c:pt idx="833">
                  <c:v>1.84</c:v>
                </c:pt>
                <c:pt idx="834">
                  <c:v>1.81</c:v>
                </c:pt>
                <c:pt idx="835">
                  <c:v>1.79</c:v>
                </c:pt>
                <c:pt idx="836">
                  <c:v>1.73</c:v>
                </c:pt>
                <c:pt idx="837">
                  <c:v>1.77</c:v>
                </c:pt>
                <c:pt idx="838">
                  <c:v>1.77</c:v>
                </c:pt>
                <c:pt idx="839">
                  <c:v>1.76</c:v>
                </c:pt>
                <c:pt idx="840">
                  <c:v>1.74</c:v>
                </c:pt>
                <c:pt idx="841">
                  <c:v>1.77</c:v>
                </c:pt>
                <c:pt idx="843">
                  <c:v>1.78</c:v>
                </c:pt>
                <c:pt idx="844">
                  <c:v>1.83</c:v>
                </c:pt>
                <c:pt idx="845">
                  <c:v>1.72</c:v>
                </c:pt>
                <c:pt idx="846">
                  <c:v>1.77</c:v>
                </c:pt>
                <c:pt idx="847">
                  <c:v>1.8</c:v>
                </c:pt>
                <c:pt idx="848">
                  <c:v>1.84</c:v>
                </c:pt>
                <c:pt idx="849">
                  <c:v>1.83</c:v>
                </c:pt>
                <c:pt idx="850">
                  <c:v>1.85</c:v>
                </c:pt>
                <c:pt idx="851">
                  <c:v>1.79</c:v>
                </c:pt>
                <c:pt idx="852">
                  <c:v>1.9</c:v>
                </c:pt>
                <c:pt idx="853">
                  <c:v>1.82</c:v>
                </c:pt>
                <c:pt idx="854">
                  <c:v>1.89</c:v>
                </c:pt>
                <c:pt idx="855">
                  <c:v>1.89</c:v>
                </c:pt>
                <c:pt idx="856">
                  <c:v>1.92</c:v>
                </c:pt>
                <c:pt idx="857">
                  <c:v>1.92</c:v>
                </c:pt>
                <c:pt idx="858">
                  <c:v>1.92</c:v>
                </c:pt>
                <c:pt idx="859">
                  <c:v>1.93</c:v>
                </c:pt>
                <c:pt idx="860">
                  <c:v>1.9</c:v>
                </c:pt>
                <c:pt idx="862">
                  <c:v>1.9</c:v>
                </c:pt>
                <c:pt idx="863">
                  <c:v>1.88</c:v>
                </c:pt>
                <c:pt idx="864">
                  <c:v>1.9</c:v>
                </c:pt>
                <c:pt idx="865">
                  <c:v>1.92</c:v>
                </c:pt>
                <c:pt idx="867">
                  <c:v>1.88</c:v>
                </c:pt>
                <c:pt idx="868">
                  <c:v>1.8</c:v>
                </c:pt>
                <c:pt idx="869">
                  <c:v>1.81</c:v>
                </c:pt>
                <c:pt idx="870">
                  <c:v>1.83</c:v>
                </c:pt>
                <c:pt idx="871">
                  <c:v>1.87</c:v>
                </c:pt>
                <c:pt idx="872">
                  <c:v>1.85</c:v>
                </c:pt>
                <c:pt idx="873">
                  <c:v>1.83</c:v>
                </c:pt>
                <c:pt idx="874">
                  <c:v>1.85</c:v>
                </c:pt>
                <c:pt idx="875">
                  <c:v>1.82</c:v>
                </c:pt>
                <c:pt idx="876">
                  <c:v>1.79</c:v>
                </c:pt>
                <c:pt idx="877">
                  <c:v>1.81</c:v>
                </c:pt>
                <c:pt idx="878">
                  <c:v>1.84</c:v>
                </c:pt>
                <c:pt idx="880">
                  <c:v>1.78</c:v>
                </c:pt>
                <c:pt idx="881">
                  <c:v>1.77</c:v>
                </c:pt>
                <c:pt idx="882">
                  <c:v>1.74</c:v>
                </c:pt>
                <c:pt idx="883">
                  <c:v>1.7</c:v>
                </c:pt>
                <c:pt idx="884">
                  <c:v>1.61</c:v>
                </c:pt>
                <c:pt idx="885">
                  <c:v>1.65</c:v>
                </c:pt>
                <c:pt idx="886">
                  <c:v>1.6</c:v>
                </c:pt>
                <c:pt idx="887">
                  <c:v>1.57</c:v>
                </c:pt>
                <c:pt idx="888">
                  <c:v>1.51</c:v>
                </c:pt>
                <c:pt idx="889">
                  <c:v>1.54</c:v>
                </c:pt>
                <c:pt idx="890">
                  <c:v>1.61</c:v>
                </c:pt>
                <c:pt idx="891">
                  <c:v>1.66</c:v>
                </c:pt>
                <c:pt idx="892">
                  <c:v>1.65</c:v>
                </c:pt>
                <c:pt idx="893">
                  <c:v>1.59</c:v>
                </c:pt>
                <c:pt idx="894">
                  <c:v>1.56</c:v>
                </c:pt>
                <c:pt idx="895">
                  <c:v>1.59</c:v>
                </c:pt>
                <c:pt idx="896">
                  <c:v>1.62</c:v>
                </c:pt>
                <c:pt idx="897">
                  <c:v>1.61</c:v>
                </c:pt>
                <c:pt idx="898">
                  <c:v>1.59</c:v>
                </c:pt>
                <c:pt idx="900">
                  <c:v>1.55</c:v>
                </c:pt>
                <c:pt idx="901">
                  <c:v>1.56</c:v>
                </c:pt>
                <c:pt idx="902">
                  <c:v>1.52</c:v>
                </c:pt>
                <c:pt idx="903">
                  <c:v>1.46</c:v>
                </c:pt>
                <c:pt idx="904">
                  <c:v>1.38</c:v>
                </c:pt>
                <c:pt idx="905">
                  <c:v>1.33</c:v>
                </c:pt>
                <c:pt idx="906">
                  <c:v>1.33</c:v>
                </c:pt>
                <c:pt idx="907">
                  <c:v>1.3</c:v>
                </c:pt>
                <c:pt idx="908">
                  <c:v>1.1299999999999999</c:v>
                </c:pt>
                <c:pt idx="909">
                  <c:v>1.1000000000000001</c:v>
                </c:pt>
                <c:pt idx="910">
                  <c:v>1.02</c:v>
                </c:pt>
                <c:pt idx="911">
                  <c:v>1.02</c:v>
                </c:pt>
                <c:pt idx="912">
                  <c:v>0.92</c:v>
                </c:pt>
                <c:pt idx="913">
                  <c:v>0.74</c:v>
                </c:pt>
                <c:pt idx="914">
                  <c:v>0.54</c:v>
                </c:pt>
                <c:pt idx="915">
                  <c:v>0.76</c:v>
                </c:pt>
                <c:pt idx="916">
                  <c:v>0.82</c:v>
                </c:pt>
                <c:pt idx="917">
                  <c:v>0.88</c:v>
                </c:pt>
                <c:pt idx="918">
                  <c:v>0.94</c:v>
                </c:pt>
                <c:pt idx="919">
                  <c:v>0.73</c:v>
                </c:pt>
                <c:pt idx="920">
                  <c:v>1.02</c:v>
                </c:pt>
                <c:pt idx="921">
                  <c:v>1.18</c:v>
                </c:pt>
                <c:pt idx="922">
                  <c:v>1.1200000000000001</c:v>
                </c:pt>
                <c:pt idx="923">
                  <c:v>0.92</c:v>
                </c:pt>
                <c:pt idx="924">
                  <c:v>0.76</c:v>
                </c:pt>
                <c:pt idx="925">
                  <c:v>0.84</c:v>
                </c:pt>
                <c:pt idx="926">
                  <c:v>0.88</c:v>
                </c:pt>
                <c:pt idx="927">
                  <c:v>0.83</c:v>
                </c:pt>
                <c:pt idx="928">
                  <c:v>0.72</c:v>
                </c:pt>
                <c:pt idx="929">
                  <c:v>0.7</c:v>
                </c:pt>
                <c:pt idx="930">
                  <c:v>0.7</c:v>
                </c:pt>
                <c:pt idx="931">
                  <c:v>0.62</c:v>
                </c:pt>
                <c:pt idx="932">
                  <c:v>0.63</c:v>
                </c:pt>
                <c:pt idx="933">
                  <c:v>0.62</c:v>
                </c:pt>
                <c:pt idx="934">
                  <c:v>0.67</c:v>
                </c:pt>
                <c:pt idx="935">
                  <c:v>0.75</c:v>
                </c:pt>
                <c:pt idx="936">
                  <c:v>0.77</c:v>
                </c:pt>
                <c:pt idx="937">
                  <c:v>0.73</c:v>
                </c:pt>
                <c:pt idx="939">
                  <c:v>0.76</c:v>
                </c:pt>
                <c:pt idx="940">
                  <c:v>0.76</c:v>
                </c:pt>
                <c:pt idx="941">
                  <c:v>0.63</c:v>
                </c:pt>
                <c:pt idx="942">
                  <c:v>0.61</c:v>
                </c:pt>
                <c:pt idx="943">
                  <c:v>0.65</c:v>
                </c:pt>
                <c:pt idx="944">
                  <c:v>0.63</c:v>
                </c:pt>
                <c:pt idx="945">
                  <c:v>0.57999999999999996</c:v>
                </c:pt>
                <c:pt idx="946">
                  <c:v>0.63</c:v>
                </c:pt>
                <c:pt idx="947">
                  <c:v>0.61</c:v>
                </c:pt>
                <c:pt idx="948">
                  <c:v>0.6</c:v>
                </c:pt>
                <c:pt idx="949">
                  <c:v>0.67</c:v>
                </c:pt>
                <c:pt idx="950">
                  <c:v>0.62</c:v>
                </c:pt>
                <c:pt idx="951">
                  <c:v>0.63</c:v>
                </c:pt>
                <c:pt idx="952">
                  <c:v>0.64</c:v>
                </c:pt>
                <c:pt idx="953">
                  <c:v>0.64</c:v>
                </c:pt>
                <c:pt idx="954">
                  <c:v>0.64</c:v>
                </c:pt>
                <c:pt idx="955">
                  <c:v>0.66</c:v>
                </c:pt>
                <c:pt idx="956">
                  <c:v>0.72</c:v>
                </c:pt>
                <c:pt idx="957">
                  <c:v>0.63</c:v>
                </c:pt>
                <c:pt idx="958">
                  <c:v>0.69</c:v>
                </c:pt>
                <c:pt idx="959">
                  <c:v>0.73</c:v>
                </c:pt>
                <c:pt idx="960">
                  <c:v>0.69</c:v>
                </c:pt>
                <c:pt idx="961">
                  <c:v>0.64</c:v>
                </c:pt>
                <c:pt idx="962">
                  <c:v>0.63</c:v>
                </c:pt>
                <c:pt idx="963">
                  <c:v>0.64</c:v>
                </c:pt>
                <c:pt idx="964">
                  <c:v>0.73</c:v>
                </c:pt>
                <c:pt idx="965">
                  <c:v>0.7</c:v>
                </c:pt>
                <c:pt idx="966">
                  <c:v>0.68</c:v>
                </c:pt>
                <c:pt idx="967">
                  <c:v>0.68</c:v>
                </c:pt>
                <c:pt idx="968">
                  <c:v>0.66</c:v>
                </c:pt>
                <c:pt idx="970">
                  <c:v>0.69</c:v>
                </c:pt>
                <c:pt idx="971">
                  <c:v>0.68</c:v>
                </c:pt>
                <c:pt idx="972">
                  <c:v>0.7</c:v>
                </c:pt>
                <c:pt idx="973">
                  <c:v>0.65</c:v>
                </c:pt>
                <c:pt idx="974">
                  <c:v>0.66</c:v>
                </c:pt>
                <c:pt idx="975">
                  <c:v>0.68</c:v>
                </c:pt>
                <c:pt idx="976">
                  <c:v>0.77</c:v>
                </c:pt>
                <c:pt idx="977">
                  <c:v>0.82</c:v>
                </c:pt>
                <c:pt idx="978">
                  <c:v>0.91</c:v>
                </c:pt>
                <c:pt idx="979">
                  <c:v>0.88</c:v>
                </c:pt>
                <c:pt idx="980">
                  <c:v>0.84</c:v>
                </c:pt>
                <c:pt idx="981">
                  <c:v>0.75</c:v>
                </c:pt>
                <c:pt idx="982">
                  <c:v>0.66</c:v>
                </c:pt>
                <c:pt idx="983">
                  <c:v>0.71</c:v>
                </c:pt>
                <c:pt idx="984">
                  <c:v>0.71</c:v>
                </c:pt>
                <c:pt idx="985">
                  <c:v>0.75</c:v>
                </c:pt>
                <c:pt idx="986">
                  <c:v>0.74</c:v>
                </c:pt>
                <c:pt idx="987">
                  <c:v>0.71</c:v>
                </c:pt>
                <c:pt idx="988">
                  <c:v>0.7</c:v>
                </c:pt>
                <c:pt idx="989">
                  <c:v>0.71</c:v>
                </c:pt>
                <c:pt idx="990">
                  <c:v>0.72</c:v>
                </c:pt>
                <c:pt idx="991">
                  <c:v>0.69</c:v>
                </c:pt>
                <c:pt idx="992">
                  <c:v>0.68</c:v>
                </c:pt>
                <c:pt idx="993">
                  <c:v>0.64</c:v>
                </c:pt>
                <c:pt idx="994">
                  <c:v>0.64</c:v>
                </c:pt>
                <c:pt idx="995">
                  <c:v>0.66</c:v>
                </c:pt>
                <c:pt idx="996">
                  <c:v>0.69</c:v>
                </c:pt>
                <c:pt idx="997">
                  <c:v>0.68</c:v>
                </c:pt>
                <c:pt idx="999">
                  <c:v>0.69</c:v>
                </c:pt>
                <c:pt idx="1000">
                  <c:v>0.65</c:v>
                </c:pt>
                <c:pt idx="1001">
                  <c:v>0.67</c:v>
                </c:pt>
                <c:pt idx="1002">
                  <c:v>0.62</c:v>
                </c:pt>
                <c:pt idx="1003">
                  <c:v>0.65</c:v>
                </c:pt>
                <c:pt idx="1004">
                  <c:v>0.64</c:v>
                </c:pt>
                <c:pt idx="1005">
                  <c:v>0.63</c:v>
                </c:pt>
                <c:pt idx="1006">
                  <c:v>0.64</c:v>
                </c:pt>
                <c:pt idx="1007">
                  <c:v>0.62</c:v>
                </c:pt>
                <c:pt idx="1008">
                  <c:v>0.64</c:v>
                </c:pt>
                <c:pt idx="1009">
                  <c:v>0.62</c:v>
                </c:pt>
                <c:pt idx="1010">
                  <c:v>0.61</c:v>
                </c:pt>
                <c:pt idx="1011">
                  <c:v>0.6</c:v>
                </c:pt>
                <c:pt idx="1012">
                  <c:v>0.59</c:v>
                </c:pt>
                <c:pt idx="1013">
                  <c:v>0.59</c:v>
                </c:pt>
                <c:pt idx="1014">
                  <c:v>0.62</c:v>
                </c:pt>
                <c:pt idx="1015">
                  <c:v>0.59</c:v>
                </c:pt>
                <c:pt idx="1016">
                  <c:v>0.57999999999999996</c:v>
                </c:pt>
                <c:pt idx="1017">
                  <c:v>0.55000000000000004</c:v>
                </c:pt>
                <c:pt idx="1018">
                  <c:v>0.55000000000000004</c:v>
                </c:pt>
                <c:pt idx="1019">
                  <c:v>0.56000000000000005</c:v>
                </c:pt>
                <c:pt idx="1020">
                  <c:v>0.52</c:v>
                </c:pt>
                <c:pt idx="1021">
                  <c:v>0.55000000000000004</c:v>
                </c:pt>
                <c:pt idx="1022">
                  <c:v>0.55000000000000004</c:v>
                </c:pt>
                <c:pt idx="1023">
                  <c:v>0.56999999999999995</c:v>
                </c:pt>
                <c:pt idx="1024">
                  <c:v>0.59</c:v>
                </c:pt>
                <c:pt idx="1025">
                  <c:v>0.64</c:v>
                </c:pt>
                <c:pt idx="1026">
                  <c:v>0.69</c:v>
                </c:pt>
                <c:pt idx="1027">
                  <c:v>0.71</c:v>
                </c:pt>
                <c:pt idx="1028">
                  <c:v>0.71</c:v>
                </c:pt>
                <c:pt idx="1029">
                  <c:v>0.69</c:v>
                </c:pt>
                <c:pt idx="1030">
                  <c:v>0.67</c:v>
                </c:pt>
                <c:pt idx="1031">
                  <c:v>0.68</c:v>
                </c:pt>
                <c:pt idx="1032">
                  <c:v>0.65</c:v>
                </c:pt>
                <c:pt idx="1033">
                  <c:v>0.64</c:v>
                </c:pt>
                <c:pt idx="1034">
                  <c:v>0.65</c:v>
                </c:pt>
                <c:pt idx="1035">
                  <c:v>0.69</c:v>
                </c:pt>
                <c:pt idx="1036">
                  <c:v>0.69</c:v>
                </c:pt>
                <c:pt idx="1037">
                  <c:v>0.74</c:v>
                </c:pt>
                <c:pt idx="1038">
                  <c:v>0.74</c:v>
                </c:pt>
                <c:pt idx="1039">
                  <c:v>0.72</c:v>
                </c:pt>
                <c:pt idx="1040">
                  <c:v>0.68</c:v>
                </c:pt>
                <c:pt idx="1041">
                  <c:v>0.66</c:v>
                </c:pt>
                <c:pt idx="1042">
                  <c:v>0.63</c:v>
                </c:pt>
                <c:pt idx="1043">
                  <c:v>0.72</c:v>
                </c:pt>
                <c:pt idx="1045">
                  <c:v>0.69</c:v>
                </c:pt>
                <c:pt idx="1046">
                  <c:v>0.71</c:v>
                </c:pt>
                <c:pt idx="1047">
                  <c:v>0.68</c:v>
                </c:pt>
                <c:pt idx="1048">
                  <c:v>0.67</c:v>
                </c:pt>
                <c:pt idx="1049">
                  <c:v>0.68</c:v>
                </c:pt>
                <c:pt idx="1050">
                  <c:v>0.68</c:v>
                </c:pt>
                <c:pt idx="1051">
                  <c:v>0.69</c:v>
                </c:pt>
                <c:pt idx="1052">
                  <c:v>0.69</c:v>
                </c:pt>
                <c:pt idx="1053">
                  <c:v>0.7</c:v>
                </c:pt>
                <c:pt idx="1054">
                  <c:v>0.68</c:v>
                </c:pt>
                <c:pt idx="1055">
                  <c:v>0.68</c:v>
                </c:pt>
                <c:pt idx="1056">
                  <c:v>0.68</c:v>
                </c:pt>
                <c:pt idx="1057">
                  <c:v>0.67</c:v>
                </c:pt>
                <c:pt idx="1058">
                  <c:v>0.66</c:v>
                </c:pt>
                <c:pt idx="1059">
                  <c:v>0.67</c:v>
                </c:pt>
                <c:pt idx="1060">
                  <c:v>0.66</c:v>
                </c:pt>
                <c:pt idx="1061">
                  <c:v>0.69</c:v>
                </c:pt>
                <c:pt idx="1062">
                  <c:v>0.68</c:v>
                </c:pt>
                <c:pt idx="1063">
                  <c:v>0.7</c:v>
                </c:pt>
                <c:pt idx="1064">
                  <c:v>0.78</c:v>
                </c:pt>
                <c:pt idx="1065">
                  <c:v>0.76</c:v>
                </c:pt>
                <c:pt idx="1066">
                  <c:v>0.81</c:v>
                </c:pt>
                <c:pt idx="1067">
                  <c:v>0.78</c:v>
                </c:pt>
                <c:pt idx="1068">
                  <c:v>0.79</c:v>
                </c:pt>
                <c:pt idx="1070">
                  <c:v>0.74</c:v>
                </c:pt>
                <c:pt idx="1071">
                  <c:v>0.73</c:v>
                </c:pt>
                <c:pt idx="1072">
                  <c:v>0.74</c:v>
                </c:pt>
                <c:pt idx="1073">
                  <c:v>0.76</c:v>
                </c:pt>
                <c:pt idx="1074">
                  <c:v>0.78</c:v>
                </c:pt>
                <c:pt idx="1075">
                  <c:v>0.81</c:v>
                </c:pt>
                <c:pt idx="1076">
                  <c:v>0.83</c:v>
                </c:pt>
                <c:pt idx="1077">
                  <c:v>0.87</c:v>
                </c:pt>
                <c:pt idx="1078">
                  <c:v>0.85</c:v>
                </c:pt>
                <c:pt idx="1079">
                  <c:v>0.81</c:v>
                </c:pt>
                <c:pt idx="1080">
                  <c:v>0.79</c:v>
                </c:pt>
                <c:pt idx="1081">
                  <c:v>0.79</c:v>
                </c:pt>
                <c:pt idx="1082">
                  <c:v>0.85</c:v>
                </c:pt>
                <c:pt idx="1083">
                  <c:v>0.88</c:v>
                </c:pt>
                <c:pt idx="1084">
                  <c:v>0.87</c:v>
                </c:pt>
                <c:pt idx="1085">
                  <c:v>0.9</c:v>
                </c:pt>
                <c:pt idx="1086">
                  <c:v>0.78</c:v>
                </c:pt>
                <c:pt idx="1087">
                  <c:v>0.79</c:v>
                </c:pt>
                <c:pt idx="1088">
                  <c:v>0.83</c:v>
                </c:pt>
                <c:pt idx="1089">
                  <c:v>0.96</c:v>
                </c:pt>
                <c:pt idx="1090">
                  <c:v>0.98</c:v>
                </c:pt>
                <c:pt idx="1092">
                  <c:v>0.88</c:v>
                </c:pt>
                <c:pt idx="1093">
                  <c:v>0.89</c:v>
                </c:pt>
                <c:pt idx="1094">
                  <c:v>0.91</c:v>
                </c:pt>
                <c:pt idx="1095">
                  <c:v>0.87</c:v>
                </c:pt>
                <c:pt idx="1096">
                  <c:v>0.88</c:v>
                </c:pt>
                <c:pt idx="1097">
                  <c:v>0.86</c:v>
                </c:pt>
                <c:pt idx="1098">
                  <c:v>0.83</c:v>
                </c:pt>
                <c:pt idx="1099">
                  <c:v>0.86</c:v>
                </c:pt>
                <c:pt idx="1100">
                  <c:v>0.88</c:v>
                </c:pt>
                <c:pt idx="1101">
                  <c:v>0.88</c:v>
                </c:pt>
                <c:pt idx="1103">
                  <c:v>0.84</c:v>
                </c:pt>
                <c:pt idx="1104">
                  <c:v>0.84</c:v>
                </c:pt>
                <c:pt idx="1105">
                  <c:v>0.92</c:v>
                </c:pt>
                <c:pt idx="1106">
                  <c:v>0.95</c:v>
                </c:pt>
                <c:pt idx="1107">
                  <c:v>0.92</c:v>
                </c:pt>
                <c:pt idx="1108">
                  <c:v>0.97</c:v>
                </c:pt>
                <c:pt idx="1109">
                  <c:v>0.94</c:v>
                </c:pt>
                <c:pt idx="1110">
                  <c:v>0.92</c:v>
                </c:pt>
                <c:pt idx="1111">
                  <c:v>0.95</c:v>
                </c:pt>
                <c:pt idx="1112">
                  <c:v>0.92</c:v>
                </c:pt>
                <c:pt idx="1113">
                  <c:v>0.9</c:v>
                </c:pt>
                <c:pt idx="1114">
                  <c:v>0.9</c:v>
                </c:pt>
                <c:pt idx="1115">
                  <c:v>0.92</c:v>
                </c:pt>
                <c:pt idx="1116">
                  <c:v>0.92</c:v>
                </c:pt>
                <c:pt idx="1117">
                  <c:v>0.94</c:v>
                </c:pt>
                <c:pt idx="1118">
                  <c:v>0.95</c:v>
                </c:pt>
                <c:pt idx="1119">
                  <c:v>0.95</c:v>
                </c:pt>
                <c:pt idx="1120">
                  <c:v>0.93</c:v>
                </c:pt>
                <c:pt idx="1121">
                  <c:v>0.96</c:v>
                </c:pt>
                <c:pt idx="1122">
                  <c:v>0.94</c:v>
                </c:pt>
                <c:pt idx="1124">
                  <c:v>0.94</c:v>
                </c:pt>
                <c:pt idx="1125">
                  <c:v>0.94</c:v>
                </c:pt>
                <c:pt idx="1126">
                  <c:v>0.93</c:v>
                </c:pt>
                <c:pt idx="1127">
                  <c:v>0.93</c:v>
                </c:pt>
                <c:pt idx="1129">
                  <c:v>0.93</c:v>
                </c:pt>
                <c:pt idx="1130">
                  <c:v>0.96</c:v>
                </c:pt>
                <c:pt idx="1131">
                  <c:v>1.04</c:v>
                </c:pt>
                <c:pt idx="1132">
                  <c:v>1.08</c:v>
                </c:pt>
                <c:pt idx="1133">
                  <c:v>1.1299999999999999</c:v>
                </c:pt>
                <c:pt idx="1134">
                  <c:v>1.1499999999999999</c:v>
                </c:pt>
                <c:pt idx="1135">
                  <c:v>1.1499999999999999</c:v>
                </c:pt>
                <c:pt idx="1136">
                  <c:v>1.1000000000000001</c:v>
                </c:pt>
                <c:pt idx="1137">
                  <c:v>1.1499999999999999</c:v>
                </c:pt>
                <c:pt idx="1138">
                  <c:v>1.1100000000000001</c:v>
                </c:pt>
                <c:pt idx="1140">
                  <c:v>1.1000000000000001</c:v>
                </c:pt>
                <c:pt idx="1141">
                  <c:v>1.1000000000000001</c:v>
                </c:pt>
                <c:pt idx="1142">
                  <c:v>1.1200000000000001</c:v>
                </c:pt>
                <c:pt idx="1143">
                  <c:v>1.1000000000000001</c:v>
                </c:pt>
                <c:pt idx="1144">
                  <c:v>1.05</c:v>
                </c:pt>
                <c:pt idx="1145">
                  <c:v>1.05</c:v>
                </c:pt>
                <c:pt idx="1146">
                  <c:v>1.04</c:v>
                </c:pt>
                <c:pt idx="1147">
                  <c:v>1.07</c:v>
                </c:pt>
                <c:pt idx="1148">
                  <c:v>1.1100000000000001</c:v>
                </c:pt>
                <c:pt idx="1149">
                  <c:v>1.0900000000000001</c:v>
                </c:pt>
                <c:pt idx="1150">
                  <c:v>1.1200000000000001</c:v>
                </c:pt>
                <c:pt idx="1151">
                  <c:v>1.1499999999999999</c:v>
                </c:pt>
                <c:pt idx="1152">
                  <c:v>1.1499999999999999</c:v>
                </c:pt>
                <c:pt idx="1153">
                  <c:v>1.19</c:v>
                </c:pt>
                <c:pt idx="1154">
                  <c:v>1.19</c:v>
                </c:pt>
                <c:pt idx="1155">
                  <c:v>1.18</c:v>
                </c:pt>
                <c:pt idx="1156">
                  <c:v>1.1499999999999999</c:v>
                </c:pt>
                <c:pt idx="1157">
                  <c:v>1.1599999999999999</c:v>
                </c:pt>
                <c:pt idx="1158">
                  <c:v>1.2</c:v>
                </c:pt>
                <c:pt idx="1160">
                  <c:v>1.3</c:v>
                </c:pt>
                <c:pt idx="1161">
                  <c:v>1.29</c:v>
                </c:pt>
                <c:pt idx="1162">
                  <c:v>1.29</c:v>
                </c:pt>
                <c:pt idx="1163">
                  <c:v>1.34</c:v>
                </c:pt>
                <c:pt idx="1164">
                  <c:v>1.37</c:v>
                </c:pt>
                <c:pt idx="1165">
                  <c:v>1.37</c:v>
                </c:pt>
                <c:pt idx="1166">
                  <c:v>1.38</c:v>
                </c:pt>
                <c:pt idx="1167">
                  <c:v>1.54</c:v>
                </c:pt>
                <c:pt idx="1168">
                  <c:v>1.44</c:v>
                </c:pt>
                <c:pt idx="1169">
                  <c:v>1.45</c:v>
                </c:pt>
                <c:pt idx="1170">
                  <c:v>1.42</c:v>
                </c:pt>
                <c:pt idx="1171">
                  <c:v>1.47</c:v>
                </c:pt>
                <c:pt idx="1172">
                  <c:v>1.54</c:v>
                </c:pt>
                <c:pt idx="1173">
                  <c:v>1.56</c:v>
                </c:pt>
                <c:pt idx="1174">
                  <c:v>1.59</c:v>
                </c:pt>
                <c:pt idx="1175">
                  <c:v>1.55</c:v>
                </c:pt>
                <c:pt idx="1176">
                  <c:v>1.53</c:v>
                </c:pt>
                <c:pt idx="1177">
                  <c:v>1.54</c:v>
                </c:pt>
                <c:pt idx="1178">
                  <c:v>1.64</c:v>
                </c:pt>
                <c:pt idx="1179">
                  <c:v>1.62</c:v>
                </c:pt>
                <c:pt idx="1180">
                  <c:v>1.62</c:v>
                </c:pt>
                <c:pt idx="1181">
                  <c:v>1.63</c:v>
                </c:pt>
                <c:pt idx="1182">
                  <c:v>1.71</c:v>
                </c:pt>
                <c:pt idx="1183">
                  <c:v>1.74</c:v>
                </c:pt>
                <c:pt idx="1184">
                  <c:v>1.69</c:v>
                </c:pt>
                <c:pt idx="1185">
                  <c:v>1.63</c:v>
                </c:pt>
                <c:pt idx="1186">
                  <c:v>1.62</c:v>
                </c:pt>
                <c:pt idx="1187">
                  <c:v>1.63</c:v>
                </c:pt>
                <c:pt idx="1188">
                  <c:v>1.67</c:v>
                </c:pt>
                <c:pt idx="1189">
                  <c:v>1.73</c:v>
                </c:pt>
                <c:pt idx="1190">
                  <c:v>1.73</c:v>
                </c:pt>
                <c:pt idx="1191">
                  <c:v>1.74</c:v>
                </c:pt>
                <c:pt idx="1192">
                  <c:v>1.69</c:v>
                </c:pt>
                <c:pt idx="1193">
                  <c:v>1.72</c:v>
                </c:pt>
                <c:pt idx="1194">
                  <c:v>1.73</c:v>
                </c:pt>
                <c:pt idx="1195">
                  <c:v>1.67</c:v>
                </c:pt>
                <c:pt idx="1196">
                  <c:v>1.68</c:v>
                </c:pt>
                <c:pt idx="1197">
                  <c:v>1.64</c:v>
                </c:pt>
                <c:pt idx="1198">
                  <c:v>1.67</c:v>
                </c:pt>
                <c:pt idx="1199">
                  <c:v>1.69</c:v>
                </c:pt>
                <c:pt idx="1200">
                  <c:v>1.64</c:v>
                </c:pt>
                <c:pt idx="1201">
                  <c:v>1.64</c:v>
                </c:pt>
                <c:pt idx="1202">
                  <c:v>1.56</c:v>
                </c:pt>
                <c:pt idx="1203">
                  <c:v>1.59</c:v>
                </c:pt>
                <c:pt idx="1204">
                  <c:v>1.61</c:v>
                </c:pt>
                <c:pt idx="1205">
                  <c:v>1.58</c:v>
                </c:pt>
                <c:pt idx="1206">
                  <c:v>1.57</c:v>
                </c:pt>
                <c:pt idx="1207">
                  <c:v>1.57</c:v>
                </c:pt>
                <c:pt idx="1208">
                  <c:v>1.58</c:v>
                </c:pt>
                <c:pt idx="1209">
                  <c:v>1.58</c:v>
                </c:pt>
                <c:pt idx="1210">
                  <c:v>1.63</c:v>
                </c:pt>
                <c:pt idx="1211">
                  <c:v>1.63</c:v>
                </c:pt>
                <c:pt idx="1212">
                  <c:v>1.65</c:v>
                </c:pt>
                <c:pt idx="1213">
                  <c:v>1.65</c:v>
                </c:pt>
                <c:pt idx="1214">
                  <c:v>1.63</c:v>
                </c:pt>
                <c:pt idx="1215">
                  <c:v>1.61</c:v>
                </c:pt>
                <c:pt idx="1216">
                  <c:v>1.59</c:v>
                </c:pt>
                <c:pt idx="1217">
                  <c:v>1.58</c:v>
                </c:pt>
                <c:pt idx="1218">
                  <c:v>1.6</c:v>
                </c:pt>
                <c:pt idx="1219">
                  <c:v>1.63</c:v>
                </c:pt>
                <c:pt idx="1220">
                  <c:v>1.64</c:v>
                </c:pt>
                <c:pt idx="1221">
                  <c:v>1.69</c:v>
                </c:pt>
                <c:pt idx="1222">
                  <c:v>1.66</c:v>
                </c:pt>
                <c:pt idx="1223">
                  <c:v>1.63</c:v>
                </c:pt>
                <c:pt idx="1224">
                  <c:v>1.64</c:v>
                </c:pt>
                <c:pt idx="1225">
                  <c:v>1.64</c:v>
                </c:pt>
                <c:pt idx="1226">
                  <c:v>1.68</c:v>
                </c:pt>
                <c:pt idx="1227">
                  <c:v>1.63</c:v>
                </c:pt>
                <c:pt idx="1228">
                  <c:v>1.63</c:v>
                </c:pt>
                <c:pt idx="1229">
                  <c:v>1.61</c:v>
                </c:pt>
                <c:pt idx="1230">
                  <c:v>1.56</c:v>
                </c:pt>
                <c:pt idx="1231">
                  <c:v>1.58</c:v>
                </c:pt>
                <c:pt idx="1232">
                  <c:v>1.61</c:v>
                </c:pt>
                <c:pt idx="1233">
                  <c:v>1.58</c:v>
                </c:pt>
                <c:pt idx="1235">
                  <c:v>1.62</c:v>
                </c:pt>
                <c:pt idx="1236">
                  <c:v>1.59</c:v>
                </c:pt>
                <c:pt idx="1237">
                  <c:v>1.63</c:v>
                </c:pt>
                <c:pt idx="1238">
                  <c:v>1.56</c:v>
                </c:pt>
                <c:pt idx="1239">
                  <c:v>1.57</c:v>
                </c:pt>
                <c:pt idx="1240">
                  <c:v>1.53</c:v>
                </c:pt>
                <c:pt idx="1241">
                  <c:v>1.5</c:v>
                </c:pt>
                <c:pt idx="1242">
                  <c:v>1.45</c:v>
                </c:pt>
                <c:pt idx="1243">
                  <c:v>1.47</c:v>
                </c:pt>
                <c:pt idx="1244">
                  <c:v>1.51</c:v>
                </c:pt>
                <c:pt idx="1245">
                  <c:v>1.51</c:v>
                </c:pt>
                <c:pt idx="1246">
                  <c:v>1.57</c:v>
                </c:pt>
                <c:pt idx="1247">
                  <c:v>1.52</c:v>
                </c:pt>
                <c:pt idx="1248">
                  <c:v>1.45</c:v>
                </c:pt>
                <c:pt idx="1249">
                  <c:v>1.5</c:v>
                </c:pt>
                <c:pt idx="1250">
                  <c:v>1.48</c:v>
                </c:pt>
                <c:pt idx="1251">
                  <c:v>1.5</c:v>
                </c:pt>
                <c:pt idx="1252">
                  <c:v>1.49</c:v>
                </c:pt>
                <c:pt idx="1253">
                  <c:v>1.54</c:v>
                </c:pt>
                <c:pt idx="1254">
                  <c:v>1.49</c:v>
                </c:pt>
                <c:pt idx="1255">
                  <c:v>1.49</c:v>
                </c:pt>
                <c:pt idx="1256">
                  <c:v>1.45</c:v>
                </c:pt>
                <c:pt idx="1257">
                  <c:v>1.48</c:v>
                </c:pt>
                <c:pt idx="1258">
                  <c:v>1.44</c:v>
                </c:pt>
                <c:pt idx="1260">
                  <c:v>1.37</c:v>
                </c:pt>
                <c:pt idx="1261">
                  <c:v>1.33</c:v>
                </c:pt>
                <c:pt idx="1262">
                  <c:v>1.3</c:v>
                </c:pt>
                <c:pt idx="1263">
                  <c:v>1.37</c:v>
                </c:pt>
                <c:pt idx="1264">
                  <c:v>1.38</c:v>
                </c:pt>
                <c:pt idx="1265">
                  <c:v>1.42</c:v>
                </c:pt>
                <c:pt idx="1266">
                  <c:v>1.37</c:v>
                </c:pt>
                <c:pt idx="1267">
                  <c:v>1.31</c:v>
                </c:pt>
                <c:pt idx="1268">
                  <c:v>1.31</c:v>
                </c:pt>
                <c:pt idx="1269">
                  <c:v>1.19</c:v>
                </c:pt>
                <c:pt idx="1270">
                  <c:v>1.23</c:v>
                </c:pt>
                <c:pt idx="1271">
                  <c:v>1.3</c:v>
                </c:pt>
                <c:pt idx="1272">
                  <c:v>1.27</c:v>
                </c:pt>
                <c:pt idx="1273">
                  <c:v>1.3</c:v>
                </c:pt>
                <c:pt idx="1274">
                  <c:v>1.29</c:v>
                </c:pt>
                <c:pt idx="1275">
                  <c:v>1.25</c:v>
                </c:pt>
                <c:pt idx="1276">
                  <c:v>1.26</c:v>
                </c:pt>
                <c:pt idx="1277">
                  <c:v>1.28</c:v>
                </c:pt>
                <c:pt idx="1278">
                  <c:v>1.24</c:v>
                </c:pt>
                <c:pt idx="1279">
                  <c:v>1.2</c:v>
                </c:pt>
                <c:pt idx="1280">
                  <c:v>1.19</c:v>
                </c:pt>
                <c:pt idx="1281">
                  <c:v>1.19</c:v>
                </c:pt>
                <c:pt idx="1282">
                  <c:v>1.23</c:v>
                </c:pt>
                <c:pt idx="1283">
                  <c:v>1.31</c:v>
                </c:pt>
                <c:pt idx="1284">
                  <c:v>1.33</c:v>
                </c:pt>
                <c:pt idx="1285">
                  <c:v>1.36</c:v>
                </c:pt>
                <c:pt idx="1286">
                  <c:v>1.35</c:v>
                </c:pt>
                <c:pt idx="1287">
                  <c:v>1.36</c:v>
                </c:pt>
                <c:pt idx="1288">
                  <c:v>1.29</c:v>
                </c:pt>
                <c:pt idx="1289">
                  <c:v>1.26</c:v>
                </c:pt>
                <c:pt idx="1290">
                  <c:v>1.26</c:v>
                </c:pt>
                <c:pt idx="1291">
                  <c:v>1.27</c:v>
                </c:pt>
                <c:pt idx="1292">
                  <c:v>1.24</c:v>
                </c:pt>
                <c:pt idx="1293">
                  <c:v>1.26</c:v>
                </c:pt>
                <c:pt idx="1294">
                  <c:v>1.25</c:v>
                </c:pt>
                <c:pt idx="1295">
                  <c:v>1.29</c:v>
                </c:pt>
                <c:pt idx="1296">
                  <c:v>1.35</c:v>
                </c:pt>
                <c:pt idx="1297">
                  <c:v>1.34</c:v>
                </c:pt>
                <c:pt idx="1298">
                  <c:v>1.31</c:v>
                </c:pt>
                <c:pt idx="1299">
                  <c:v>1.29</c:v>
                </c:pt>
                <c:pt idx="1300">
                  <c:v>1.3</c:v>
                </c:pt>
                <c:pt idx="1301">
                  <c:v>1.31</c:v>
                </c:pt>
                <c:pt idx="1302">
                  <c:v>1.29</c:v>
                </c:pt>
                <c:pt idx="1303">
                  <c:v>1.33</c:v>
                </c:pt>
                <c:pt idx="1305">
                  <c:v>1.38</c:v>
                </c:pt>
                <c:pt idx="1306">
                  <c:v>1.35</c:v>
                </c:pt>
                <c:pt idx="1307">
                  <c:v>1.3</c:v>
                </c:pt>
                <c:pt idx="1308">
                  <c:v>1.35</c:v>
                </c:pt>
                <c:pt idx="1309">
                  <c:v>1.33</c:v>
                </c:pt>
                <c:pt idx="1310">
                  <c:v>1.28</c:v>
                </c:pt>
                <c:pt idx="1311">
                  <c:v>1.31</c:v>
                </c:pt>
                <c:pt idx="1312">
                  <c:v>1.34</c:v>
                </c:pt>
                <c:pt idx="1313">
                  <c:v>1.37</c:v>
                </c:pt>
                <c:pt idx="1314">
                  <c:v>1.31</c:v>
                </c:pt>
                <c:pt idx="1315">
                  <c:v>1.33</c:v>
                </c:pt>
                <c:pt idx="1316">
                  <c:v>1.32</c:v>
                </c:pt>
                <c:pt idx="1317">
                  <c:v>1.41</c:v>
                </c:pt>
                <c:pt idx="1318">
                  <c:v>1.47</c:v>
                </c:pt>
                <c:pt idx="1319">
                  <c:v>1.48</c:v>
                </c:pt>
                <c:pt idx="1320">
                  <c:v>1.54</c:v>
                </c:pt>
                <c:pt idx="1321">
                  <c:v>1.55</c:v>
                </c:pt>
                <c:pt idx="1322">
                  <c:v>1.52</c:v>
                </c:pt>
                <c:pt idx="1323">
                  <c:v>1.48</c:v>
                </c:pt>
                <c:pt idx="1324">
                  <c:v>1.49</c:v>
                </c:pt>
                <c:pt idx="1325">
                  <c:v>1.54</c:v>
                </c:pt>
                <c:pt idx="1326">
                  <c:v>1.53</c:v>
                </c:pt>
                <c:pt idx="1327">
                  <c:v>1.58</c:v>
                </c:pt>
                <c:pt idx="1328">
                  <c:v>1.61</c:v>
                </c:pt>
                <c:pt idx="1330">
                  <c:v>1.59</c:v>
                </c:pt>
                <c:pt idx="1331">
                  <c:v>1.56</c:v>
                </c:pt>
                <c:pt idx="1332">
                  <c:v>1.52</c:v>
                </c:pt>
                <c:pt idx="1333">
                  <c:v>1.59</c:v>
                </c:pt>
                <c:pt idx="1334">
                  <c:v>1.59</c:v>
                </c:pt>
                <c:pt idx="1335">
                  <c:v>1.65</c:v>
                </c:pt>
                <c:pt idx="1336">
                  <c:v>1.65</c:v>
                </c:pt>
                <c:pt idx="1337">
                  <c:v>1.68</c:v>
                </c:pt>
                <c:pt idx="1338">
                  <c:v>1.66</c:v>
                </c:pt>
                <c:pt idx="1339">
                  <c:v>1.64</c:v>
                </c:pt>
                <c:pt idx="1340">
                  <c:v>1.63</c:v>
                </c:pt>
                <c:pt idx="1341">
                  <c:v>1.54</c:v>
                </c:pt>
                <c:pt idx="1342">
                  <c:v>1.57</c:v>
                </c:pt>
                <c:pt idx="1343">
                  <c:v>1.55</c:v>
                </c:pt>
                <c:pt idx="1344">
                  <c:v>1.58</c:v>
                </c:pt>
                <c:pt idx="1345">
                  <c:v>1.56</c:v>
                </c:pt>
                <c:pt idx="1346">
                  <c:v>1.6</c:v>
                </c:pt>
                <c:pt idx="1347">
                  <c:v>1.53</c:v>
                </c:pt>
                <c:pt idx="1348">
                  <c:v>1.45</c:v>
                </c:pt>
                <c:pt idx="1349">
                  <c:v>1.51</c:v>
                </c:pt>
                <c:pt idx="1350">
                  <c:v>1.46</c:v>
                </c:pt>
                <c:pt idx="1351">
                  <c:v>1.56</c:v>
                </c:pt>
                <c:pt idx="1353">
                  <c:v>1.58</c:v>
                </c:pt>
                <c:pt idx="1354">
                  <c:v>1.63</c:v>
                </c:pt>
                <c:pt idx="1355">
                  <c:v>1.63</c:v>
                </c:pt>
                <c:pt idx="1356">
                  <c:v>1.6</c:v>
                </c:pt>
                <c:pt idx="1357">
                  <c:v>1.59</c:v>
                </c:pt>
                <c:pt idx="1358">
                  <c:v>1.54</c:v>
                </c:pt>
                <c:pt idx="1359">
                  <c:v>1.63</c:v>
                </c:pt>
                <c:pt idx="1360">
                  <c:v>1.67</c:v>
                </c:pt>
                <c:pt idx="1361">
                  <c:v>1.64</c:v>
                </c:pt>
                <c:pt idx="1363">
                  <c:v>1.48</c:v>
                </c:pt>
                <c:pt idx="1364">
                  <c:v>1.52</c:v>
                </c:pt>
                <c:pt idx="1365">
                  <c:v>1.43</c:v>
                </c:pt>
                <c:pt idx="1366">
                  <c:v>1.43</c:v>
                </c:pt>
                <c:pt idx="1367">
                  <c:v>1.44</c:v>
                </c:pt>
                <c:pt idx="1368">
                  <c:v>1.35</c:v>
                </c:pt>
                <c:pt idx="1369">
                  <c:v>1.43</c:v>
                </c:pt>
                <c:pt idx="1370">
                  <c:v>1.48</c:v>
                </c:pt>
                <c:pt idx="1371">
                  <c:v>1.52</c:v>
                </c:pt>
                <c:pt idx="1372">
                  <c:v>1.49</c:v>
                </c:pt>
                <c:pt idx="1373">
                  <c:v>1.48</c:v>
                </c:pt>
                <c:pt idx="1374">
                  <c:v>1.42</c:v>
                </c:pt>
                <c:pt idx="1375">
                  <c:v>1.44</c:v>
                </c:pt>
                <c:pt idx="1376">
                  <c:v>1.47</c:v>
                </c:pt>
                <c:pt idx="1377">
                  <c:v>1.44</c:v>
                </c:pt>
                <c:pt idx="1378">
                  <c:v>1.41</c:v>
                </c:pt>
                <c:pt idx="1379">
                  <c:v>1.43</c:v>
                </c:pt>
                <c:pt idx="1380">
                  <c:v>1.48</c:v>
                </c:pt>
                <c:pt idx="1381">
                  <c:v>1.46</c:v>
                </c:pt>
                <c:pt idx="1382">
                  <c:v>1.5</c:v>
                </c:pt>
                <c:pt idx="1384">
                  <c:v>1.48</c:v>
                </c:pt>
                <c:pt idx="1385">
                  <c:v>1.49</c:v>
                </c:pt>
                <c:pt idx="1386">
                  <c:v>1.55</c:v>
                </c:pt>
                <c:pt idx="1387">
                  <c:v>1.52</c:v>
                </c:pt>
                <c:pt idx="1388">
                  <c:v>1.52</c:v>
                </c:pt>
                <c:pt idx="1389">
                  <c:v>1.63</c:v>
                </c:pt>
                <c:pt idx="1390">
                  <c:v>1.66</c:v>
                </c:pt>
                <c:pt idx="1391">
                  <c:v>1.71</c:v>
                </c:pt>
                <c:pt idx="1392">
                  <c:v>1.73</c:v>
                </c:pt>
                <c:pt idx="1393">
                  <c:v>1.76</c:v>
                </c:pt>
                <c:pt idx="1394">
                  <c:v>1.78</c:v>
                </c:pt>
                <c:pt idx="1395">
                  <c:v>1.75</c:v>
                </c:pt>
                <c:pt idx="1396">
                  <c:v>1.74</c:v>
                </c:pt>
                <c:pt idx="1397">
                  <c:v>1.7</c:v>
                </c:pt>
                <c:pt idx="1398">
                  <c:v>1.78</c:v>
                </c:pt>
                <c:pt idx="1400">
                  <c:v>1.87</c:v>
                </c:pt>
                <c:pt idx="1401">
                  <c:v>1.83</c:v>
                </c:pt>
                <c:pt idx="1402">
                  <c:v>1.83</c:v>
                </c:pt>
                <c:pt idx="1403">
                  <c:v>1.75</c:v>
                </c:pt>
                <c:pt idx="1404">
                  <c:v>1.75</c:v>
                </c:pt>
                <c:pt idx="1405">
                  <c:v>1.78</c:v>
                </c:pt>
                <c:pt idx="1406">
                  <c:v>1.85</c:v>
                </c:pt>
                <c:pt idx="1407">
                  <c:v>1.81</c:v>
                </c:pt>
                <c:pt idx="1408">
                  <c:v>1.78</c:v>
                </c:pt>
                <c:pt idx="1409">
                  <c:v>1.79</c:v>
                </c:pt>
                <c:pt idx="1410">
                  <c:v>1.81</c:v>
                </c:pt>
                <c:pt idx="1411">
                  <c:v>1.78</c:v>
                </c:pt>
                <c:pt idx="1412">
                  <c:v>1.82</c:v>
                </c:pt>
                <c:pt idx="1413">
                  <c:v>1.93</c:v>
                </c:pt>
                <c:pt idx="1414">
                  <c:v>1.92</c:v>
                </c:pt>
                <c:pt idx="1415">
                  <c:v>1.96</c:v>
                </c:pt>
                <c:pt idx="1416">
                  <c:v>1.94</c:v>
                </c:pt>
                <c:pt idx="1417">
                  <c:v>2.0299999999999998</c:v>
                </c:pt>
                <c:pt idx="1418">
                  <c:v>1.92</c:v>
                </c:pt>
                <c:pt idx="1419">
                  <c:v>1.98</c:v>
                </c:pt>
                <c:pt idx="1420">
                  <c:v>2.0499999999999998</c:v>
                </c:pt>
                <c:pt idx="1421">
                  <c:v>2.0299999999999998</c:v>
                </c:pt>
                <c:pt idx="1422">
                  <c:v>1.97</c:v>
                </c:pt>
                <c:pt idx="1423">
                  <c:v>1.92</c:v>
                </c:pt>
                <c:pt idx="1425">
                  <c:v>1.94</c:v>
                </c:pt>
                <c:pt idx="1426">
                  <c:v>1.99</c:v>
                </c:pt>
                <c:pt idx="1427">
                  <c:v>1.96</c:v>
                </c:pt>
                <c:pt idx="1428">
                  <c:v>1.97</c:v>
                </c:pt>
                <c:pt idx="1429">
                  <c:v>1.83</c:v>
                </c:pt>
                <c:pt idx="1430">
                  <c:v>1.72</c:v>
                </c:pt>
                <c:pt idx="1431">
                  <c:v>1.86</c:v>
                </c:pt>
                <c:pt idx="1432">
                  <c:v>1.86</c:v>
                </c:pt>
                <c:pt idx="1433">
                  <c:v>1.74</c:v>
                </c:pt>
                <c:pt idx="1434">
                  <c:v>1.78</c:v>
                </c:pt>
                <c:pt idx="1435">
                  <c:v>1.86</c:v>
                </c:pt>
                <c:pt idx="1436">
                  <c:v>1.94</c:v>
                </c:pt>
                <c:pt idx="1437">
                  <c:v>1.98</c:v>
                </c:pt>
                <c:pt idx="1438">
                  <c:v>2</c:v>
                </c:pt>
                <c:pt idx="1439">
                  <c:v>2.14</c:v>
                </c:pt>
                <c:pt idx="1440">
                  <c:v>2.15</c:v>
                </c:pt>
                <c:pt idx="1441">
                  <c:v>2.19</c:v>
                </c:pt>
                <c:pt idx="1442">
                  <c:v>2.2000000000000002</c:v>
                </c:pt>
                <c:pt idx="1443">
                  <c:v>2.14</c:v>
                </c:pt>
                <c:pt idx="1444">
                  <c:v>2.3199999999999998</c:v>
                </c:pt>
                <c:pt idx="1445">
                  <c:v>2.38</c:v>
                </c:pt>
                <c:pt idx="1446">
                  <c:v>2.3199999999999998</c:v>
                </c:pt>
                <c:pt idx="1447">
                  <c:v>2.34</c:v>
                </c:pt>
                <c:pt idx="1448">
                  <c:v>2.48</c:v>
                </c:pt>
                <c:pt idx="1449">
                  <c:v>2.46</c:v>
                </c:pt>
                <c:pt idx="1450">
                  <c:v>2.41</c:v>
                </c:pt>
                <c:pt idx="1451">
                  <c:v>2.35</c:v>
                </c:pt>
                <c:pt idx="1452">
                  <c:v>2.3199999999999998</c:v>
                </c:pt>
                <c:pt idx="1453">
                  <c:v>2.39</c:v>
                </c:pt>
                <c:pt idx="1454">
                  <c:v>2.42</c:v>
                </c:pt>
                <c:pt idx="1455">
                  <c:v>2.54</c:v>
                </c:pt>
                <c:pt idx="1456">
                  <c:v>2.61</c:v>
                </c:pt>
                <c:pt idx="1457">
                  <c:v>2.66</c:v>
                </c:pt>
                <c:pt idx="1458">
                  <c:v>2.72</c:v>
                </c:pt>
                <c:pt idx="1459">
                  <c:v>2.79</c:v>
                </c:pt>
                <c:pt idx="1460">
                  <c:v>2.72</c:v>
                </c:pt>
                <c:pt idx="1461">
                  <c:v>2.7</c:v>
                </c:pt>
                <c:pt idx="1462">
                  <c:v>2.83</c:v>
                </c:pt>
                <c:pt idx="1464">
                  <c:v>2.85</c:v>
                </c:pt>
                <c:pt idx="1465">
                  <c:v>2.93</c:v>
                </c:pt>
                <c:pt idx="1466">
                  <c:v>2.85</c:v>
                </c:pt>
                <c:pt idx="1467">
                  <c:v>2.9</c:v>
                </c:pt>
                <c:pt idx="1468">
                  <c:v>2.9</c:v>
                </c:pt>
                <c:pt idx="1469">
                  <c:v>2.81</c:v>
                </c:pt>
                <c:pt idx="1470">
                  <c:v>2.77</c:v>
                </c:pt>
                <c:pt idx="1471">
                  <c:v>2.82</c:v>
                </c:pt>
                <c:pt idx="1472">
                  <c:v>2.85</c:v>
                </c:pt>
                <c:pt idx="1473">
                  <c:v>2.89</c:v>
                </c:pt>
                <c:pt idx="1474">
                  <c:v>2.99</c:v>
                </c:pt>
                <c:pt idx="1475">
                  <c:v>2.97</c:v>
                </c:pt>
                <c:pt idx="1476">
                  <c:v>2.93</c:v>
                </c:pt>
                <c:pt idx="1477">
                  <c:v>3.05</c:v>
                </c:pt>
                <c:pt idx="1478">
                  <c:v>3.12</c:v>
                </c:pt>
                <c:pt idx="1479">
                  <c:v>3.05</c:v>
                </c:pt>
                <c:pt idx="1480">
                  <c:v>2.99</c:v>
                </c:pt>
                <c:pt idx="1481">
                  <c:v>2.91</c:v>
                </c:pt>
                <c:pt idx="1482">
                  <c:v>2.84</c:v>
                </c:pt>
                <c:pt idx="1483">
                  <c:v>2.93</c:v>
                </c:pt>
                <c:pt idx="1484">
                  <c:v>2.88</c:v>
                </c:pt>
                <c:pt idx="1485">
                  <c:v>2.98</c:v>
                </c:pt>
                <c:pt idx="1486">
                  <c:v>2.89</c:v>
                </c:pt>
                <c:pt idx="1487">
                  <c:v>2.84</c:v>
                </c:pt>
                <c:pt idx="1488">
                  <c:v>2.78</c:v>
                </c:pt>
                <c:pt idx="1489">
                  <c:v>2.86</c:v>
                </c:pt>
                <c:pt idx="1490">
                  <c:v>2.76</c:v>
                </c:pt>
                <c:pt idx="1491">
                  <c:v>2.75</c:v>
                </c:pt>
                <c:pt idx="1492">
                  <c:v>2.75</c:v>
                </c:pt>
                <c:pt idx="1493">
                  <c:v>2.74</c:v>
                </c:pt>
                <c:pt idx="1495">
                  <c:v>2.85</c:v>
                </c:pt>
                <c:pt idx="1496">
                  <c:v>2.94</c:v>
                </c:pt>
                <c:pt idx="1497">
                  <c:v>2.92</c:v>
                </c:pt>
                <c:pt idx="1498">
                  <c:v>2.96</c:v>
                </c:pt>
                <c:pt idx="1499">
                  <c:v>3.04</c:v>
                </c:pt>
                <c:pt idx="1500">
                  <c:v>2.98</c:v>
                </c:pt>
                <c:pt idx="1501">
                  <c:v>3.03</c:v>
                </c:pt>
                <c:pt idx="1502">
                  <c:v>3.04</c:v>
                </c:pt>
                <c:pt idx="1503">
                  <c:v>3.15</c:v>
                </c:pt>
                <c:pt idx="1504">
                  <c:v>3.43</c:v>
                </c:pt>
                <c:pt idx="1505">
                  <c:v>3.49</c:v>
                </c:pt>
                <c:pt idx="1506">
                  <c:v>3.33</c:v>
                </c:pt>
                <c:pt idx="1507">
                  <c:v>3.28</c:v>
                </c:pt>
                <c:pt idx="1508">
                  <c:v>3.25</c:v>
                </c:pt>
                <c:pt idx="1510">
                  <c:v>3.31</c:v>
                </c:pt>
                <c:pt idx="1511">
                  <c:v>3.16</c:v>
                </c:pt>
                <c:pt idx="1512">
                  <c:v>3.09</c:v>
                </c:pt>
                <c:pt idx="1513">
                  <c:v>3.13</c:v>
                </c:pt>
                <c:pt idx="1514">
                  <c:v>3.2</c:v>
                </c:pt>
                <c:pt idx="1515">
                  <c:v>3.2</c:v>
                </c:pt>
                <c:pt idx="1516">
                  <c:v>3.1</c:v>
                </c:pt>
                <c:pt idx="1517">
                  <c:v>2.98</c:v>
                </c:pt>
                <c:pt idx="1518">
                  <c:v>2.88</c:v>
                </c:pt>
                <c:pt idx="1520">
                  <c:v>2.82</c:v>
                </c:pt>
                <c:pt idx="1521">
                  <c:v>2.93</c:v>
                </c:pt>
                <c:pt idx="1522">
                  <c:v>3.01</c:v>
                </c:pt>
                <c:pt idx="1523">
                  <c:v>3.09</c:v>
                </c:pt>
                <c:pt idx="1524">
                  <c:v>2.99</c:v>
                </c:pt>
                <c:pt idx="1525">
                  <c:v>2.96</c:v>
                </c:pt>
                <c:pt idx="1526">
                  <c:v>2.91</c:v>
                </c:pt>
                <c:pt idx="1527">
                  <c:v>2.96</c:v>
                </c:pt>
                <c:pt idx="1528">
                  <c:v>2.93</c:v>
                </c:pt>
                <c:pt idx="1529">
                  <c:v>2.96</c:v>
                </c:pt>
                <c:pt idx="1530">
                  <c:v>3.01</c:v>
                </c:pt>
                <c:pt idx="1531">
                  <c:v>3.04</c:v>
                </c:pt>
                <c:pt idx="1532">
                  <c:v>2.91</c:v>
                </c:pt>
                <c:pt idx="1533">
                  <c:v>2.77</c:v>
                </c:pt>
                <c:pt idx="1534">
                  <c:v>2.81</c:v>
                </c:pt>
                <c:pt idx="1535">
                  <c:v>2.81</c:v>
                </c:pt>
                <c:pt idx="1536">
                  <c:v>2.78</c:v>
                </c:pt>
                <c:pt idx="1537">
                  <c:v>2.68</c:v>
                </c:pt>
                <c:pt idx="1538">
                  <c:v>2.67</c:v>
                </c:pt>
                <c:pt idx="1539">
                  <c:v>2.6</c:v>
                </c:pt>
                <c:pt idx="1540">
                  <c:v>2.75</c:v>
                </c:pt>
                <c:pt idx="1541">
                  <c:v>2.73</c:v>
                </c:pt>
                <c:pt idx="1542">
                  <c:v>2.68</c:v>
                </c:pt>
                <c:pt idx="1543">
                  <c:v>2.83</c:v>
                </c:pt>
                <c:pt idx="1544">
                  <c:v>2.77</c:v>
                </c:pt>
                <c:pt idx="1545">
                  <c:v>2.8</c:v>
                </c:pt>
                <c:pt idx="1546">
                  <c:v>2.78</c:v>
                </c:pt>
                <c:pt idx="1547">
                  <c:v>2.87</c:v>
                </c:pt>
                <c:pt idx="1548">
                  <c:v>2.84</c:v>
                </c:pt>
                <c:pt idx="1549">
                  <c:v>2.79</c:v>
                </c:pt>
                <c:pt idx="1550">
                  <c:v>2.82</c:v>
                </c:pt>
                <c:pt idx="1551">
                  <c:v>2.89</c:v>
                </c:pt>
                <c:pt idx="1552">
                  <c:v>2.88</c:v>
                </c:pt>
                <c:pt idx="1553">
                  <c:v>2.98</c:v>
                </c:pt>
                <c:pt idx="1554">
                  <c:v>3.03</c:v>
                </c:pt>
                <c:pt idx="1555">
                  <c:v>3.05</c:v>
                </c:pt>
                <c:pt idx="1556">
                  <c:v>3.11</c:v>
                </c:pt>
                <c:pt idx="1557">
                  <c:v>3.03</c:v>
                </c:pt>
                <c:pt idx="1558">
                  <c:v>3.04</c:v>
                </c:pt>
                <c:pt idx="1559">
                  <c:v>3.12</c:v>
                </c:pt>
                <c:pt idx="1560">
                  <c:v>3.11</c:v>
                </c:pt>
                <c:pt idx="1561">
                  <c:v>3.15</c:v>
                </c:pt>
                <c:pt idx="1562">
                  <c:v>3.26</c:v>
                </c:pt>
                <c:pt idx="1563">
                  <c:v>3.2</c:v>
                </c:pt>
                <c:pt idx="1565">
                  <c:v>3.33</c:v>
                </c:pt>
                <c:pt idx="1566">
                  <c:v>3.27</c:v>
                </c:pt>
                <c:pt idx="1567">
                  <c:v>3.29</c:v>
                </c:pt>
                <c:pt idx="1568">
                  <c:v>3.33</c:v>
                </c:pt>
                <c:pt idx="1569">
                  <c:v>3.37</c:v>
                </c:pt>
                <c:pt idx="1570">
                  <c:v>3.42</c:v>
                </c:pt>
                <c:pt idx="1571">
                  <c:v>3.41</c:v>
                </c:pt>
                <c:pt idx="1572">
                  <c:v>3.45</c:v>
                </c:pt>
                <c:pt idx="1573">
                  <c:v>3.45</c:v>
                </c:pt>
                <c:pt idx="1574">
                  <c:v>3.49</c:v>
                </c:pt>
                <c:pt idx="1575">
                  <c:v>3.57</c:v>
                </c:pt>
                <c:pt idx="1576">
                  <c:v>3.51</c:v>
                </c:pt>
                <c:pt idx="1577">
                  <c:v>3.7</c:v>
                </c:pt>
                <c:pt idx="1578">
                  <c:v>3.69</c:v>
                </c:pt>
                <c:pt idx="1579">
                  <c:v>3.88</c:v>
                </c:pt>
                <c:pt idx="1580">
                  <c:v>3.97</c:v>
                </c:pt>
                <c:pt idx="1581">
                  <c:v>3.72</c:v>
                </c:pt>
                <c:pt idx="1582">
                  <c:v>3.76</c:v>
                </c:pt>
                <c:pt idx="1583">
                  <c:v>3.83</c:v>
                </c:pt>
                <c:pt idx="1584">
                  <c:v>3.67</c:v>
                </c:pt>
                <c:pt idx="1585">
                  <c:v>3.62</c:v>
                </c:pt>
                <c:pt idx="1586">
                  <c:v>3.76</c:v>
                </c:pt>
                <c:pt idx="1587">
                  <c:v>3.83</c:v>
                </c:pt>
                <c:pt idx="1588">
                  <c:v>3.89</c:v>
                </c:pt>
                <c:pt idx="1590">
                  <c:v>3.93</c:v>
                </c:pt>
                <c:pt idx="1591">
                  <c:v>3.91</c:v>
                </c:pt>
                <c:pt idx="1592">
                  <c:v>3.97</c:v>
                </c:pt>
                <c:pt idx="1593">
                  <c:v>4</c:v>
                </c:pt>
                <c:pt idx="1594">
                  <c:v>4.0199999999999996</c:v>
                </c:pt>
                <c:pt idx="1595">
                  <c:v>4.01</c:v>
                </c:pt>
                <c:pt idx="1596">
                  <c:v>4.1399999999999997</c:v>
                </c:pt>
                <c:pt idx="1597">
                  <c:v>4.24</c:v>
                </c:pt>
                <c:pt idx="1598">
                  <c:v>4.21</c:v>
                </c:pt>
                <c:pt idx="1599">
                  <c:v>4.25</c:v>
                </c:pt>
                <c:pt idx="1600">
                  <c:v>4.0999999999999996</c:v>
                </c:pt>
                <c:pt idx="1601">
                  <c:v>4.04</c:v>
                </c:pt>
                <c:pt idx="1602">
                  <c:v>3.96</c:v>
                </c:pt>
                <c:pt idx="1603">
                  <c:v>4.0199999999999996</c:v>
                </c:pt>
                <c:pt idx="1604">
                  <c:v>4.0999999999999996</c:v>
                </c:pt>
                <c:pt idx="1605">
                  <c:v>4.07</c:v>
                </c:pt>
                <c:pt idx="1606">
                  <c:v>4.0999999999999996</c:v>
                </c:pt>
                <c:pt idx="1607">
                  <c:v>4.1399999999999997</c:v>
                </c:pt>
                <c:pt idx="1608">
                  <c:v>4.17</c:v>
                </c:pt>
                <c:pt idx="1609">
                  <c:v>4.22</c:v>
                </c:pt>
                <c:pt idx="1610">
                  <c:v>4.1399999999999997</c:v>
                </c:pt>
                <c:pt idx="1611">
                  <c:v>4.12</c:v>
                </c:pt>
                <c:pt idx="1612">
                  <c:v>3.82</c:v>
                </c:pt>
                <c:pt idx="1614">
                  <c:v>3.88</c:v>
                </c:pt>
                <c:pt idx="1615">
                  <c:v>3.8</c:v>
                </c:pt>
                <c:pt idx="1616">
                  <c:v>3.67</c:v>
                </c:pt>
                <c:pt idx="1617">
                  <c:v>3.77</c:v>
                </c:pt>
                <c:pt idx="1618">
                  <c:v>3.82</c:v>
                </c:pt>
                <c:pt idx="1619">
                  <c:v>3.83</c:v>
                </c:pt>
                <c:pt idx="1620">
                  <c:v>3.76</c:v>
                </c:pt>
                <c:pt idx="1621">
                  <c:v>3.71</c:v>
                </c:pt>
                <c:pt idx="1623">
                  <c:v>3.68</c:v>
                </c:pt>
                <c:pt idx="1624">
                  <c:v>3.69</c:v>
                </c:pt>
                <c:pt idx="1625">
                  <c:v>3.75</c:v>
                </c:pt>
                <c:pt idx="1626">
                  <c:v>3.68</c:v>
                </c:pt>
                <c:pt idx="1627">
                  <c:v>3.53</c:v>
                </c:pt>
                <c:pt idx="1628">
                  <c:v>3.51</c:v>
                </c:pt>
                <c:pt idx="1629">
                  <c:v>3.6</c:v>
                </c:pt>
                <c:pt idx="1630">
                  <c:v>3.51</c:v>
                </c:pt>
                <c:pt idx="1631">
                  <c:v>3.42</c:v>
                </c:pt>
                <c:pt idx="1632">
                  <c:v>3.48</c:v>
                </c:pt>
                <c:pt idx="1633">
                  <c:v>3.57</c:v>
                </c:pt>
                <c:pt idx="1634">
                  <c:v>3.61</c:v>
                </c:pt>
                <c:pt idx="1635">
                  <c:v>3.51</c:v>
                </c:pt>
                <c:pt idx="1636">
                  <c:v>3.49</c:v>
                </c:pt>
                <c:pt idx="1637">
                  <c:v>3.44</c:v>
                </c:pt>
                <c:pt idx="1638">
                  <c:v>3.48</c:v>
                </c:pt>
                <c:pt idx="1639">
                  <c:v>3.57</c:v>
                </c:pt>
                <c:pt idx="1640">
                  <c:v>3.69</c:v>
                </c:pt>
                <c:pt idx="1641">
                  <c:v>3.68</c:v>
                </c:pt>
                <c:pt idx="1642">
                  <c:v>3.67</c:v>
                </c:pt>
                <c:pt idx="1643">
                  <c:v>3.75</c:v>
                </c:pt>
                <c:pt idx="1645">
                  <c:v>3.84</c:v>
                </c:pt>
                <c:pt idx="1646">
                  <c:v>3.88</c:v>
                </c:pt>
                <c:pt idx="1647">
                  <c:v>3.83</c:v>
                </c:pt>
                <c:pt idx="1648">
                  <c:v>3.88</c:v>
                </c:pt>
                <c:pt idx="1650">
                  <c:v>3.79</c:v>
                </c:pt>
                <c:pt idx="1651">
                  <c:v>3.69</c:v>
                </c:pt>
                <c:pt idx="1652">
                  <c:v>3.71</c:v>
                </c:pt>
                <c:pt idx="1653">
                  <c:v>3.55</c:v>
                </c:pt>
                <c:pt idx="1654">
                  <c:v>3.53</c:v>
                </c:pt>
                <c:pt idx="1655">
                  <c:v>3.61</c:v>
                </c:pt>
                <c:pt idx="1656">
                  <c:v>3.54</c:v>
                </c:pt>
                <c:pt idx="1657">
                  <c:v>3.43</c:v>
                </c:pt>
                <c:pt idx="1658">
                  <c:v>3.49</c:v>
                </c:pt>
                <c:pt idx="1660">
                  <c:v>3.53</c:v>
                </c:pt>
                <c:pt idx="1661">
                  <c:v>3.37</c:v>
                </c:pt>
                <c:pt idx="1662">
                  <c:v>3.39</c:v>
                </c:pt>
                <c:pt idx="1663">
                  <c:v>3.48</c:v>
                </c:pt>
                <c:pt idx="1664">
                  <c:v>3.52</c:v>
                </c:pt>
                <c:pt idx="1665">
                  <c:v>3.46</c:v>
                </c:pt>
                <c:pt idx="1666">
                  <c:v>3.46</c:v>
                </c:pt>
                <c:pt idx="1667">
                  <c:v>3.49</c:v>
                </c:pt>
                <c:pt idx="1668">
                  <c:v>3.52</c:v>
                </c:pt>
                <c:pt idx="1669">
                  <c:v>3.55</c:v>
                </c:pt>
                <c:pt idx="1670">
                  <c:v>3.52</c:v>
                </c:pt>
                <c:pt idx="1671">
                  <c:v>3.39</c:v>
                </c:pt>
                <c:pt idx="1672">
                  <c:v>3.4</c:v>
                </c:pt>
                <c:pt idx="1673">
                  <c:v>3.53</c:v>
                </c:pt>
                <c:pt idx="1674">
                  <c:v>3.63</c:v>
                </c:pt>
                <c:pt idx="1675">
                  <c:v>3.67</c:v>
                </c:pt>
                <c:pt idx="1676">
                  <c:v>3.63</c:v>
                </c:pt>
                <c:pt idx="1677">
                  <c:v>3.67</c:v>
                </c:pt>
                <c:pt idx="1678">
                  <c:v>3.74</c:v>
                </c:pt>
                <c:pt idx="1679">
                  <c:v>3.72</c:v>
                </c:pt>
                <c:pt idx="1680">
                  <c:v>3.77</c:v>
                </c:pt>
                <c:pt idx="1681">
                  <c:v>3.81</c:v>
                </c:pt>
                <c:pt idx="1682">
                  <c:v>3.86</c:v>
                </c:pt>
                <c:pt idx="1683">
                  <c:v>3.82</c:v>
                </c:pt>
                <c:pt idx="1685">
                  <c:v>3.95</c:v>
                </c:pt>
                <c:pt idx="1686">
                  <c:v>3.93</c:v>
                </c:pt>
                <c:pt idx="1687">
                  <c:v>3.88</c:v>
                </c:pt>
                <c:pt idx="1688">
                  <c:v>3.95</c:v>
                </c:pt>
                <c:pt idx="1689">
                  <c:v>3.92</c:v>
                </c:pt>
                <c:pt idx="1690">
                  <c:v>3.92</c:v>
                </c:pt>
                <c:pt idx="1691">
                  <c:v>4.01</c:v>
                </c:pt>
                <c:pt idx="1692">
                  <c:v>4.08</c:v>
                </c:pt>
                <c:pt idx="1693">
                  <c:v>3.97</c:v>
                </c:pt>
                <c:pt idx="1694">
                  <c:v>3.98</c:v>
                </c:pt>
                <c:pt idx="1695">
                  <c:v>3.97</c:v>
                </c:pt>
                <c:pt idx="1696">
                  <c:v>3.98</c:v>
                </c:pt>
                <c:pt idx="1697">
                  <c:v>3.93</c:v>
                </c:pt>
                <c:pt idx="1698">
                  <c:v>3.7</c:v>
                </c:pt>
                <c:pt idx="1699">
                  <c:v>3.55</c:v>
                </c:pt>
                <c:pt idx="1700">
                  <c:v>3.64</c:v>
                </c:pt>
                <c:pt idx="1701">
                  <c:v>3.51</c:v>
                </c:pt>
                <c:pt idx="1702">
                  <c:v>3.56</c:v>
                </c:pt>
                <c:pt idx="1703">
                  <c:v>3.39</c:v>
                </c:pt>
                <c:pt idx="1704">
                  <c:v>3.47</c:v>
                </c:pt>
                <c:pt idx="1705">
                  <c:v>3.59</c:v>
                </c:pt>
                <c:pt idx="1706">
                  <c:v>3.48</c:v>
                </c:pt>
                <c:pt idx="1707">
                  <c:v>3.38</c:v>
                </c:pt>
                <c:pt idx="1708">
                  <c:v>3.38</c:v>
                </c:pt>
                <c:pt idx="1709">
                  <c:v>3.53</c:v>
                </c:pt>
                <c:pt idx="1710">
                  <c:v>3.55</c:v>
                </c:pt>
                <c:pt idx="1711">
                  <c:v>3.57</c:v>
                </c:pt>
                <c:pt idx="1712">
                  <c:v>3.55</c:v>
                </c:pt>
                <c:pt idx="1713">
                  <c:v>3.48</c:v>
                </c:pt>
                <c:pt idx="1714">
                  <c:v>3.43</c:v>
                </c:pt>
                <c:pt idx="1715">
                  <c:v>3.35</c:v>
                </c:pt>
                <c:pt idx="1716">
                  <c:v>3.3</c:v>
                </c:pt>
                <c:pt idx="1717">
                  <c:v>3.3</c:v>
                </c:pt>
                <c:pt idx="1718">
                  <c:v>3.39</c:v>
                </c:pt>
                <c:pt idx="1719">
                  <c:v>3.41</c:v>
                </c:pt>
                <c:pt idx="1720">
                  <c:v>3.43</c:v>
                </c:pt>
                <c:pt idx="1721">
                  <c:v>3.41</c:v>
                </c:pt>
                <c:pt idx="1722">
                  <c:v>3.45</c:v>
                </c:pt>
                <c:pt idx="1723">
                  <c:v>3.52</c:v>
                </c:pt>
                <c:pt idx="1724">
                  <c:v>3.6</c:v>
                </c:pt>
                <c:pt idx="1725">
                  <c:v>3.58</c:v>
                </c:pt>
                <c:pt idx="1726">
                  <c:v>3.6</c:v>
                </c:pt>
                <c:pt idx="1727">
                  <c:v>3.54</c:v>
                </c:pt>
                <c:pt idx="1728">
                  <c:v>3.57</c:v>
                </c:pt>
                <c:pt idx="1729">
                  <c:v>3.52</c:v>
                </c:pt>
                <c:pt idx="1730">
                  <c:v>3.4</c:v>
                </c:pt>
                <c:pt idx="1731">
                  <c:v>3.43</c:v>
                </c:pt>
                <c:pt idx="1732">
                  <c:v>3.53</c:v>
                </c:pt>
                <c:pt idx="1733">
                  <c:v>3.44</c:v>
                </c:pt>
                <c:pt idx="1734">
                  <c:v>3.59</c:v>
                </c:pt>
                <c:pt idx="1735">
                  <c:v>3.44</c:v>
                </c:pt>
                <c:pt idx="1736">
                  <c:v>3.38</c:v>
                </c:pt>
                <c:pt idx="1737">
                  <c:v>3.37</c:v>
                </c:pt>
                <c:pt idx="1738">
                  <c:v>3.44</c:v>
                </c:pt>
                <c:pt idx="1739">
                  <c:v>3.52</c:v>
                </c:pt>
                <c:pt idx="1740">
                  <c:v>3.53</c:v>
                </c:pt>
                <c:pt idx="1741">
                  <c:v>3.43</c:v>
                </c:pt>
                <c:pt idx="1742">
                  <c:v>3.39</c:v>
                </c:pt>
                <c:pt idx="1743">
                  <c:v>3.46</c:v>
                </c:pt>
                <c:pt idx="1744">
                  <c:v>3.5</c:v>
                </c:pt>
                <c:pt idx="1745">
                  <c:v>3.54</c:v>
                </c:pt>
                <c:pt idx="1746">
                  <c:v>3.57</c:v>
                </c:pt>
                <c:pt idx="1747">
                  <c:v>3.65</c:v>
                </c:pt>
                <c:pt idx="1748">
                  <c:v>3.7</c:v>
                </c:pt>
                <c:pt idx="1749">
                  <c:v>3.72</c:v>
                </c:pt>
                <c:pt idx="1750">
                  <c:v>3.7</c:v>
                </c:pt>
                <c:pt idx="1751">
                  <c:v>3.73</c:v>
                </c:pt>
                <c:pt idx="1752">
                  <c:v>3.83</c:v>
                </c:pt>
                <c:pt idx="1753">
                  <c:v>3.8</c:v>
                </c:pt>
                <c:pt idx="1755">
                  <c:v>3.69</c:v>
                </c:pt>
                <c:pt idx="1756">
                  <c:v>3.64</c:v>
                </c:pt>
                <c:pt idx="1757">
                  <c:v>3.61</c:v>
                </c:pt>
                <c:pt idx="1758">
                  <c:v>3.69</c:v>
                </c:pt>
                <c:pt idx="1759">
                  <c:v>3.69</c:v>
                </c:pt>
                <c:pt idx="1760">
                  <c:v>3.7</c:v>
                </c:pt>
                <c:pt idx="1761">
                  <c:v>3.79</c:v>
                </c:pt>
                <c:pt idx="1762">
                  <c:v>3.73</c:v>
                </c:pt>
                <c:pt idx="1763">
                  <c:v>3.75</c:v>
                </c:pt>
                <c:pt idx="1764">
                  <c:v>3.73</c:v>
                </c:pt>
                <c:pt idx="1765">
                  <c:v>3.84</c:v>
                </c:pt>
                <c:pt idx="1766">
                  <c:v>3.83</c:v>
                </c:pt>
                <c:pt idx="1767">
                  <c:v>3.72</c:v>
                </c:pt>
                <c:pt idx="1768">
                  <c:v>3.77</c:v>
                </c:pt>
                <c:pt idx="1770">
                  <c:v>3.74</c:v>
                </c:pt>
                <c:pt idx="1771">
                  <c:v>3.72</c:v>
                </c:pt>
                <c:pt idx="1772">
                  <c:v>3.8</c:v>
                </c:pt>
                <c:pt idx="1773">
                  <c:v>3.74</c:v>
                </c:pt>
                <c:pt idx="1774">
                  <c:v>3.72</c:v>
                </c:pt>
                <c:pt idx="1775">
                  <c:v>3.77</c:v>
                </c:pt>
                <c:pt idx="1776">
                  <c:v>3.71</c:v>
                </c:pt>
                <c:pt idx="1777">
                  <c:v>3.85</c:v>
                </c:pt>
                <c:pt idx="1778">
                  <c:v>3.81</c:v>
                </c:pt>
                <c:pt idx="1779">
                  <c:v>3.86</c:v>
                </c:pt>
                <c:pt idx="1781">
                  <c:v>3.95</c:v>
                </c:pt>
                <c:pt idx="1782">
                  <c:v>4.05</c:v>
                </c:pt>
                <c:pt idx="1783">
                  <c:v>4.0599999999999996</c:v>
                </c:pt>
                <c:pt idx="1784">
                  <c:v>4.01</c:v>
                </c:pt>
                <c:pt idx="1785">
                  <c:v>3.99</c:v>
                </c:pt>
                <c:pt idx="1786">
                  <c:v>3.86</c:v>
                </c:pt>
                <c:pt idx="1787">
                  <c:v>3.76</c:v>
                </c:pt>
                <c:pt idx="1788">
                  <c:v>3.83</c:v>
                </c:pt>
                <c:pt idx="1789">
                  <c:v>3.81</c:v>
                </c:pt>
                <c:pt idx="1790">
                  <c:v>3.8</c:v>
                </c:pt>
                <c:pt idx="1791">
                  <c:v>3.75</c:v>
                </c:pt>
                <c:pt idx="1792">
                  <c:v>3.85</c:v>
                </c:pt>
                <c:pt idx="1793">
                  <c:v>3.84</c:v>
                </c:pt>
                <c:pt idx="1794">
                  <c:v>3.86</c:v>
                </c:pt>
                <c:pt idx="1795">
                  <c:v>3.91</c:v>
                </c:pt>
                <c:pt idx="1796">
                  <c:v>3.86</c:v>
                </c:pt>
                <c:pt idx="1797">
                  <c:v>4.01</c:v>
                </c:pt>
                <c:pt idx="1798">
                  <c:v>3.96</c:v>
                </c:pt>
                <c:pt idx="1799">
                  <c:v>3.97</c:v>
                </c:pt>
                <c:pt idx="1800">
                  <c:v>4.05</c:v>
                </c:pt>
                <c:pt idx="1801">
                  <c:v>4.08</c:v>
                </c:pt>
                <c:pt idx="1802">
                  <c:v>4.2</c:v>
                </c:pt>
                <c:pt idx="1803">
                  <c:v>4.05</c:v>
                </c:pt>
                <c:pt idx="1804">
                  <c:v>4.09</c:v>
                </c:pt>
                <c:pt idx="1805">
                  <c:v>4.0199999999999996</c:v>
                </c:pt>
                <c:pt idx="1806">
                  <c:v>4</c:v>
                </c:pt>
                <c:pt idx="1807">
                  <c:v>4.09</c:v>
                </c:pt>
                <c:pt idx="1808">
                  <c:v>4.16</c:v>
                </c:pt>
                <c:pt idx="1809">
                  <c:v>4.1900000000000004</c:v>
                </c:pt>
                <c:pt idx="1810">
                  <c:v>4.21</c:v>
                </c:pt>
                <c:pt idx="1811">
                  <c:v>4.28</c:v>
                </c:pt>
                <c:pt idx="1812">
                  <c:v>4.3</c:v>
                </c:pt>
                <c:pt idx="1813">
                  <c:v>4.26</c:v>
                </c:pt>
                <c:pt idx="1814">
                  <c:v>4.34</c:v>
                </c:pt>
                <c:pt idx="1815">
                  <c:v>4.34</c:v>
                </c:pt>
                <c:pt idx="1816">
                  <c:v>4.1900000000000004</c:v>
                </c:pt>
                <c:pt idx="1817">
                  <c:v>4.2300000000000004</c:v>
                </c:pt>
                <c:pt idx="1818">
                  <c:v>4.25</c:v>
                </c:pt>
                <c:pt idx="1819">
                  <c:v>4.2</c:v>
                </c:pt>
                <c:pt idx="1820">
                  <c:v>4.12</c:v>
                </c:pt>
                <c:pt idx="1821">
                  <c:v>4.12</c:v>
                </c:pt>
                <c:pt idx="1822">
                  <c:v>4.09</c:v>
                </c:pt>
                <c:pt idx="1823">
                  <c:v>4.18</c:v>
                </c:pt>
                <c:pt idx="1825">
                  <c:v>4.2699999999999996</c:v>
                </c:pt>
                <c:pt idx="1826">
                  <c:v>4.3</c:v>
                </c:pt>
                <c:pt idx="1827">
                  <c:v>4.2699999999999996</c:v>
                </c:pt>
                <c:pt idx="1828">
                  <c:v>4.26</c:v>
                </c:pt>
                <c:pt idx="1829">
                  <c:v>4.29</c:v>
                </c:pt>
                <c:pt idx="1830">
                  <c:v>4.2699999999999996</c:v>
                </c:pt>
                <c:pt idx="1831">
                  <c:v>4.25</c:v>
                </c:pt>
                <c:pt idx="1832">
                  <c:v>4.29</c:v>
                </c:pt>
                <c:pt idx="1833">
                  <c:v>4.33</c:v>
                </c:pt>
                <c:pt idx="1834">
                  <c:v>4.32</c:v>
                </c:pt>
                <c:pt idx="1835">
                  <c:v>4.37</c:v>
                </c:pt>
                <c:pt idx="1836">
                  <c:v>4.3499999999999996</c:v>
                </c:pt>
                <c:pt idx="1837">
                  <c:v>4.49</c:v>
                </c:pt>
                <c:pt idx="1838">
                  <c:v>4.4400000000000004</c:v>
                </c:pt>
                <c:pt idx="1839">
                  <c:v>4.55</c:v>
                </c:pt>
                <c:pt idx="1840">
                  <c:v>4.5599999999999996</c:v>
                </c:pt>
                <c:pt idx="1841">
                  <c:v>4.6100000000000003</c:v>
                </c:pt>
                <c:pt idx="1842">
                  <c:v>4.59</c:v>
                </c:pt>
                <c:pt idx="1843">
                  <c:v>4.59</c:v>
                </c:pt>
                <c:pt idx="1844">
                  <c:v>4.6900000000000004</c:v>
                </c:pt>
                <c:pt idx="1845">
                  <c:v>4.8099999999999996</c:v>
                </c:pt>
                <c:pt idx="1846">
                  <c:v>4.7300000000000004</c:v>
                </c:pt>
                <c:pt idx="1847">
                  <c:v>4.72</c:v>
                </c:pt>
                <c:pt idx="1848">
                  <c:v>4.78</c:v>
                </c:pt>
                <c:pt idx="1850">
                  <c:v>4.66</c:v>
                </c:pt>
                <c:pt idx="1851">
                  <c:v>4.58</c:v>
                </c:pt>
                <c:pt idx="1852">
                  <c:v>4.7</c:v>
                </c:pt>
                <c:pt idx="1853">
                  <c:v>4.63</c:v>
                </c:pt>
                <c:pt idx="1854">
                  <c:v>4.71</c:v>
                </c:pt>
                <c:pt idx="1855">
                  <c:v>4.83</c:v>
                </c:pt>
                <c:pt idx="1856">
                  <c:v>4.91</c:v>
                </c:pt>
                <c:pt idx="1857">
                  <c:v>4.9800000000000004</c:v>
                </c:pt>
                <c:pt idx="1858">
                  <c:v>4.93</c:v>
                </c:pt>
                <c:pt idx="1859">
                  <c:v>4.8600000000000003</c:v>
                </c:pt>
                <c:pt idx="1860">
                  <c:v>4.83</c:v>
                </c:pt>
                <c:pt idx="1861">
                  <c:v>4.95</c:v>
                </c:pt>
                <c:pt idx="1862">
                  <c:v>4.8600000000000003</c:v>
                </c:pt>
                <c:pt idx="1863">
                  <c:v>4.84</c:v>
                </c:pt>
                <c:pt idx="1864">
                  <c:v>4.88</c:v>
                </c:pt>
                <c:pt idx="1865">
                  <c:v>4.88</c:v>
                </c:pt>
                <c:pt idx="1866">
                  <c:v>4.7699999999999996</c:v>
                </c:pt>
                <c:pt idx="1867">
                  <c:v>4.67</c:v>
                </c:pt>
                <c:pt idx="1868">
                  <c:v>4.57</c:v>
                </c:pt>
                <c:pt idx="1869">
                  <c:v>4.67</c:v>
                </c:pt>
                <c:pt idx="1870">
                  <c:v>4.58</c:v>
                </c:pt>
                <c:pt idx="1871">
                  <c:v>4.49</c:v>
                </c:pt>
                <c:pt idx="1872">
                  <c:v>4.62</c:v>
                </c:pt>
                <c:pt idx="1873">
                  <c:v>4.6100000000000003</c:v>
                </c:pt>
                <c:pt idx="1874">
                  <c:v>4.63</c:v>
                </c:pt>
                <c:pt idx="1875">
                  <c:v>4.4400000000000004</c:v>
                </c:pt>
                <c:pt idx="1876">
                  <c:v>4.53</c:v>
                </c:pt>
                <c:pt idx="1877">
                  <c:v>4.45</c:v>
                </c:pt>
                <c:pt idx="1878">
                  <c:v>4.4400000000000004</c:v>
                </c:pt>
                <c:pt idx="1879">
                  <c:v>4.42</c:v>
                </c:pt>
                <c:pt idx="1880">
                  <c:v>4.41</c:v>
                </c:pt>
                <c:pt idx="1881">
                  <c:v>4.42</c:v>
                </c:pt>
                <c:pt idx="1883">
                  <c:v>4.47</c:v>
                </c:pt>
                <c:pt idx="1884">
                  <c:v>4.3899999999999997</c:v>
                </c:pt>
                <c:pt idx="1885">
                  <c:v>4.34</c:v>
                </c:pt>
                <c:pt idx="1886">
                  <c:v>4.2699999999999996</c:v>
                </c:pt>
                <c:pt idx="1887">
                  <c:v>4.37</c:v>
                </c:pt>
                <c:pt idx="1888">
                  <c:v>4.22</c:v>
                </c:pt>
                <c:pt idx="1889">
                  <c:v>4.28</c:v>
                </c:pt>
                <c:pt idx="1890">
                  <c:v>4.18</c:v>
                </c:pt>
                <c:pt idx="1891">
                  <c:v>4.12</c:v>
                </c:pt>
                <c:pt idx="1892">
                  <c:v>4.1399999999999997</c:v>
                </c:pt>
                <c:pt idx="1893">
                  <c:v>4.2300000000000004</c:v>
                </c:pt>
                <c:pt idx="1894">
                  <c:v>4.2300000000000004</c:v>
                </c:pt>
                <c:pt idx="1895">
                  <c:v>4.2</c:v>
                </c:pt>
                <c:pt idx="1896">
                  <c:v>4.04</c:v>
                </c:pt>
                <c:pt idx="1897">
                  <c:v>3.92</c:v>
                </c:pt>
                <c:pt idx="1898">
                  <c:v>3.91</c:v>
                </c:pt>
                <c:pt idx="1899">
                  <c:v>3.95</c:v>
                </c:pt>
                <c:pt idx="1900">
                  <c:v>3.93</c:v>
                </c:pt>
                <c:pt idx="1901">
                  <c:v>3.86</c:v>
                </c:pt>
                <c:pt idx="1902">
                  <c:v>3.89</c:v>
                </c:pt>
                <c:pt idx="1903">
                  <c:v>3.9</c:v>
                </c:pt>
                <c:pt idx="1905">
                  <c:v>3.89</c:v>
                </c:pt>
                <c:pt idx="1906">
                  <c:v>3.79</c:v>
                </c:pt>
                <c:pt idx="1907">
                  <c:v>3.84</c:v>
                </c:pt>
                <c:pt idx="1908">
                  <c:v>3.88</c:v>
                </c:pt>
                <c:pt idx="1910">
                  <c:v>3.95</c:v>
                </c:pt>
                <c:pt idx="1911">
                  <c:v>3.91</c:v>
                </c:pt>
                <c:pt idx="1912">
                  <c:v>3.99</c:v>
                </c:pt>
                <c:pt idx="1913">
                  <c:v>4.05</c:v>
                </c:pt>
                <c:pt idx="1914">
                  <c:v>4.01</c:v>
                </c:pt>
                <c:pt idx="1915">
                  <c:v>4.0199999999999996</c:v>
                </c:pt>
                <c:pt idx="1916">
                  <c:v>4.04</c:v>
                </c:pt>
                <c:pt idx="1917">
                  <c:v>3.98</c:v>
                </c:pt>
                <c:pt idx="1918">
                  <c:v>3.96</c:v>
                </c:pt>
                <c:pt idx="1920">
                  <c:v>4.07</c:v>
                </c:pt>
                <c:pt idx="1921">
                  <c:v>4.0999999999999996</c:v>
                </c:pt>
                <c:pt idx="1922">
                  <c:v>4.1399999999999997</c:v>
                </c:pt>
                <c:pt idx="1923">
                  <c:v>4.1500000000000004</c:v>
                </c:pt>
                <c:pt idx="1924">
                  <c:v>4.1100000000000003</c:v>
                </c:pt>
                <c:pt idx="1925">
                  <c:v>4.1399999999999997</c:v>
                </c:pt>
                <c:pt idx="1926">
                  <c:v>4.18</c:v>
                </c:pt>
                <c:pt idx="1927">
                  <c:v>4.1399999999999997</c:v>
                </c:pt>
                <c:pt idx="1928">
                  <c:v>4.1500000000000004</c:v>
                </c:pt>
                <c:pt idx="1929">
                  <c:v>4.08</c:v>
                </c:pt>
                <c:pt idx="1930">
                  <c:v>4.0599999999999996</c:v>
                </c:pt>
                <c:pt idx="1931">
                  <c:v>3.99</c:v>
                </c:pt>
                <c:pt idx="1932">
                  <c:v>3.87</c:v>
                </c:pt>
                <c:pt idx="1933">
                  <c:v>4.03</c:v>
                </c:pt>
                <c:pt idx="1934">
                  <c:v>4.17</c:v>
                </c:pt>
                <c:pt idx="1935">
                  <c:v>4.09</c:v>
                </c:pt>
                <c:pt idx="1936">
                  <c:v>4.09</c:v>
                </c:pt>
                <c:pt idx="1937">
                  <c:v>4.1500000000000004</c:v>
                </c:pt>
                <c:pt idx="1938">
                  <c:v>4.17</c:v>
                </c:pt>
                <c:pt idx="1939">
                  <c:v>4.17</c:v>
                </c:pt>
                <c:pt idx="1940">
                  <c:v>4.3099999999999996</c:v>
                </c:pt>
                <c:pt idx="1941">
                  <c:v>4.2699999999999996</c:v>
                </c:pt>
                <c:pt idx="1942">
                  <c:v>4.24</c:v>
                </c:pt>
                <c:pt idx="1943">
                  <c:v>4.3</c:v>
                </c:pt>
                <c:pt idx="1945">
                  <c:v>4.2699999999999996</c:v>
                </c:pt>
                <c:pt idx="1946">
                  <c:v>4.32</c:v>
                </c:pt>
                <c:pt idx="1947">
                  <c:v>4.33</c:v>
                </c:pt>
                <c:pt idx="1948">
                  <c:v>4.26</c:v>
                </c:pt>
                <c:pt idx="1949">
                  <c:v>4.28</c:v>
                </c:pt>
                <c:pt idx="1950">
                  <c:v>4.3099999999999996</c:v>
                </c:pt>
                <c:pt idx="1951">
                  <c:v>4.2699999999999996</c:v>
                </c:pt>
                <c:pt idx="1952">
                  <c:v>4.25</c:v>
                </c:pt>
                <c:pt idx="1953">
                  <c:v>4.1900000000000004</c:v>
                </c:pt>
                <c:pt idx="1954">
                  <c:v>4.22</c:v>
                </c:pt>
                <c:pt idx="1955">
                  <c:v>4.13</c:v>
                </c:pt>
                <c:pt idx="1956">
                  <c:v>4.1100000000000003</c:v>
                </c:pt>
                <c:pt idx="1957">
                  <c:v>4.09</c:v>
                </c:pt>
                <c:pt idx="1958">
                  <c:v>4.09</c:v>
                </c:pt>
                <c:pt idx="1959">
                  <c:v>4.0999999999999996</c:v>
                </c:pt>
                <c:pt idx="1960">
                  <c:v>4.16</c:v>
                </c:pt>
                <c:pt idx="1961">
                  <c:v>4.1900000000000004</c:v>
                </c:pt>
                <c:pt idx="1962">
                  <c:v>4.29</c:v>
                </c:pt>
                <c:pt idx="1963">
                  <c:v>4.3099999999999996</c:v>
                </c:pt>
                <c:pt idx="1964">
                  <c:v>4.34</c:v>
                </c:pt>
                <c:pt idx="1965">
                  <c:v>4.3</c:v>
                </c:pt>
                <c:pt idx="1966">
                  <c:v>4.2699999999999996</c:v>
                </c:pt>
                <c:pt idx="1967">
                  <c:v>4.2699999999999996</c:v>
                </c:pt>
                <c:pt idx="1968">
                  <c:v>4.22</c:v>
                </c:pt>
                <c:pt idx="1969">
                  <c:v>4.25</c:v>
                </c:pt>
                <c:pt idx="1970">
                  <c:v>4.24</c:v>
                </c:pt>
                <c:pt idx="1971">
                  <c:v>4.2</c:v>
                </c:pt>
                <c:pt idx="1972">
                  <c:v>4.2</c:v>
                </c:pt>
                <c:pt idx="1974">
                  <c:v>4.33</c:v>
                </c:pt>
                <c:pt idx="1975">
                  <c:v>4.3600000000000003</c:v>
                </c:pt>
                <c:pt idx="1976">
                  <c:v>4.3600000000000003</c:v>
                </c:pt>
                <c:pt idx="1977">
                  <c:v>4.3099999999999996</c:v>
                </c:pt>
                <c:pt idx="1978">
                  <c:v>4.3899999999999997</c:v>
                </c:pt>
                <c:pt idx="1979">
                  <c:v>4.42</c:v>
                </c:pt>
                <c:pt idx="1980">
                  <c:v>4.3600000000000003</c:v>
                </c:pt>
                <c:pt idx="1981">
                  <c:v>4.55</c:v>
                </c:pt>
                <c:pt idx="1982">
                  <c:v>4.5599999999999996</c:v>
                </c:pt>
                <c:pt idx="1983">
                  <c:v>4.5</c:v>
                </c:pt>
                <c:pt idx="1984">
                  <c:v>4.63</c:v>
                </c:pt>
                <c:pt idx="1985">
                  <c:v>4.67</c:v>
                </c:pt>
                <c:pt idx="1986">
                  <c:v>4.59</c:v>
                </c:pt>
                <c:pt idx="1987">
                  <c:v>4.6399999999999997</c:v>
                </c:pt>
                <c:pt idx="1988">
                  <c:v>4.62</c:v>
                </c:pt>
                <c:pt idx="1989">
                  <c:v>4.62</c:v>
                </c:pt>
                <c:pt idx="1990">
                  <c:v>4.6100000000000003</c:v>
                </c:pt>
                <c:pt idx="1991">
                  <c:v>4.6500000000000004</c:v>
                </c:pt>
                <c:pt idx="1992">
                  <c:v>4.7</c:v>
                </c:pt>
                <c:pt idx="1993">
                  <c:v>4.67</c:v>
                </c:pt>
                <c:pt idx="1994">
                  <c:v>4.63</c:v>
                </c:pt>
                <c:pt idx="1995">
                  <c:v>4.6900000000000004</c:v>
                </c:pt>
                <c:pt idx="1996">
                  <c:v>4.63</c:v>
                </c:pt>
                <c:pt idx="1997">
                  <c:v>4.58</c:v>
                </c:pt>
                <c:pt idx="1998">
                  <c:v>4.5</c:v>
                </c:pt>
                <c:pt idx="1999">
                  <c:v>4.49</c:v>
                </c:pt>
                <c:pt idx="2000">
                  <c:v>4.47</c:v>
                </c:pt>
                <c:pt idx="2001">
                  <c:v>4.4800000000000004</c:v>
                </c:pt>
                <c:pt idx="2002">
                  <c:v>4.45</c:v>
                </c:pt>
                <c:pt idx="2003">
                  <c:v>4.5</c:v>
                </c:pt>
                <c:pt idx="2004">
                  <c:v>4.4800000000000004</c:v>
                </c:pt>
                <c:pt idx="2005">
                  <c:v>4.45</c:v>
                </c:pt>
                <c:pt idx="2006">
                  <c:v>4.3600000000000003</c:v>
                </c:pt>
                <c:pt idx="2007">
                  <c:v>4.38</c:v>
                </c:pt>
                <c:pt idx="2008">
                  <c:v>4.42</c:v>
                </c:pt>
                <c:pt idx="2009">
                  <c:v>4.4400000000000004</c:v>
                </c:pt>
                <c:pt idx="2010">
                  <c:v>4.41</c:v>
                </c:pt>
                <c:pt idx="2011">
                  <c:v>4.43</c:v>
                </c:pt>
                <c:pt idx="2012">
                  <c:v>4.47</c:v>
                </c:pt>
                <c:pt idx="2013">
                  <c:v>4.46</c:v>
                </c:pt>
                <c:pt idx="2015">
                  <c:v>4.54</c:v>
                </c:pt>
                <c:pt idx="2016">
                  <c:v>4.6100000000000003</c:v>
                </c:pt>
                <c:pt idx="2017">
                  <c:v>4.55</c:v>
                </c:pt>
                <c:pt idx="2018">
                  <c:v>4.51</c:v>
                </c:pt>
                <c:pt idx="2019">
                  <c:v>4.41</c:v>
                </c:pt>
                <c:pt idx="2020">
                  <c:v>4.33</c:v>
                </c:pt>
                <c:pt idx="2021">
                  <c:v>4.29</c:v>
                </c:pt>
                <c:pt idx="2022">
                  <c:v>4.28</c:v>
                </c:pt>
                <c:pt idx="2023">
                  <c:v>4.43</c:v>
                </c:pt>
                <c:pt idx="2024">
                  <c:v>4.47</c:v>
                </c:pt>
                <c:pt idx="2025">
                  <c:v>4.3899999999999997</c:v>
                </c:pt>
                <c:pt idx="2026">
                  <c:v>4.3099999999999996</c:v>
                </c:pt>
                <c:pt idx="2027">
                  <c:v>4.24</c:v>
                </c:pt>
                <c:pt idx="2028">
                  <c:v>4.2</c:v>
                </c:pt>
                <c:pt idx="2029">
                  <c:v>4.28</c:v>
                </c:pt>
                <c:pt idx="2030">
                  <c:v>4.22</c:v>
                </c:pt>
                <c:pt idx="2032">
                  <c:v>4.25</c:v>
                </c:pt>
                <c:pt idx="2033">
                  <c:v>4.25</c:v>
                </c:pt>
                <c:pt idx="2034">
                  <c:v>4.25</c:v>
                </c:pt>
                <c:pt idx="2035">
                  <c:v>4.2300000000000004</c:v>
                </c:pt>
                <c:pt idx="2036">
                  <c:v>4.32</c:v>
                </c:pt>
                <c:pt idx="2037">
                  <c:v>4.29</c:v>
                </c:pt>
                <c:pt idx="2038">
                  <c:v>4.3600000000000003</c:v>
                </c:pt>
                <c:pt idx="2039">
                  <c:v>4.4800000000000004</c:v>
                </c:pt>
                <c:pt idx="2040">
                  <c:v>4.43</c:v>
                </c:pt>
                <c:pt idx="2041">
                  <c:v>4.3600000000000003</c:v>
                </c:pt>
                <c:pt idx="2043">
                  <c:v>4.28</c:v>
                </c:pt>
                <c:pt idx="2044">
                  <c:v>4.28</c:v>
                </c:pt>
                <c:pt idx="2045">
                  <c:v>4.3</c:v>
                </c:pt>
                <c:pt idx="2046">
                  <c:v>4.28</c:v>
                </c:pt>
                <c:pt idx="2047">
                  <c:v>4.2</c:v>
                </c:pt>
                <c:pt idx="2048">
                  <c:v>4.18</c:v>
                </c:pt>
                <c:pt idx="2049">
                  <c:v>4.2300000000000004</c:v>
                </c:pt>
                <c:pt idx="2050">
                  <c:v>4.17</c:v>
                </c:pt>
                <c:pt idx="2051">
                  <c:v>4.16</c:v>
                </c:pt>
                <c:pt idx="2052">
                  <c:v>4.2</c:v>
                </c:pt>
                <c:pt idx="2053">
                  <c:v>4.25</c:v>
                </c:pt>
                <c:pt idx="2054">
                  <c:v>4.26</c:v>
                </c:pt>
                <c:pt idx="2055">
                  <c:v>4.25</c:v>
                </c:pt>
                <c:pt idx="2056">
                  <c:v>4.28</c:v>
                </c:pt>
                <c:pt idx="2057">
                  <c:v>4.2699999999999996</c:v>
                </c:pt>
                <c:pt idx="2058">
                  <c:v>4.2</c:v>
                </c:pt>
                <c:pt idx="2059">
                  <c:v>4.17</c:v>
                </c:pt>
                <c:pt idx="2060">
                  <c:v>4.1500000000000004</c:v>
                </c:pt>
                <c:pt idx="2061">
                  <c:v>4.09</c:v>
                </c:pt>
                <c:pt idx="2062">
                  <c:v>3.99</c:v>
                </c:pt>
                <c:pt idx="2063">
                  <c:v>3.8</c:v>
                </c:pt>
                <c:pt idx="2064">
                  <c:v>3.78</c:v>
                </c:pt>
                <c:pt idx="2065">
                  <c:v>3.9</c:v>
                </c:pt>
                <c:pt idx="2066">
                  <c:v>3.96</c:v>
                </c:pt>
                <c:pt idx="2067">
                  <c:v>3.99</c:v>
                </c:pt>
                <c:pt idx="2068">
                  <c:v>3.94</c:v>
                </c:pt>
                <c:pt idx="2069">
                  <c:v>3.9</c:v>
                </c:pt>
                <c:pt idx="2070">
                  <c:v>3.85</c:v>
                </c:pt>
                <c:pt idx="2071">
                  <c:v>3.83</c:v>
                </c:pt>
                <c:pt idx="2072">
                  <c:v>3.92</c:v>
                </c:pt>
                <c:pt idx="2073">
                  <c:v>3.89</c:v>
                </c:pt>
                <c:pt idx="2074">
                  <c:v>3.86</c:v>
                </c:pt>
                <c:pt idx="2075">
                  <c:v>3.82</c:v>
                </c:pt>
                <c:pt idx="2076">
                  <c:v>3.79</c:v>
                </c:pt>
                <c:pt idx="2077">
                  <c:v>3.86</c:v>
                </c:pt>
                <c:pt idx="2078">
                  <c:v>3.81</c:v>
                </c:pt>
                <c:pt idx="2079">
                  <c:v>3.82</c:v>
                </c:pt>
                <c:pt idx="2080">
                  <c:v>3.83</c:v>
                </c:pt>
                <c:pt idx="2081">
                  <c:v>3.84</c:v>
                </c:pt>
                <c:pt idx="2082">
                  <c:v>3.87</c:v>
                </c:pt>
                <c:pt idx="2083">
                  <c:v>3.91</c:v>
                </c:pt>
                <c:pt idx="2085">
                  <c:v>3.84</c:v>
                </c:pt>
                <c:pt idx="2086">
                  <c:v>3.77</c:v>
                </c:pt>
                <c:pt idx="2087">
                  <c:v>3.73</c:v>
                </c:pt>
                <c:pt idx="2088">
                  <c:v>3.72</c:v>
                </c:pt>
                <c:pt idx="2089">
                  <c:v>3.7</c:v>
                </c:pt>
                <c:pt idx="2090">
                  <c:v>3.65</c:v>
                </c:pt>
                <c:pt idx="2091">
                  <c:v>3.65</c:v>
                </c:pt>
                <c:pt idx="2092">
                  <c:v>3.68</c:v>
                </c:pt>
                <c:pt idx="2093">
                  <c:v>3.66</c:v>
                </c:pt>
                <c:pt idx="2094">
                  <c:v>3.63</c:v>
                </c:pt>
                <c:pt idx="2095">
                  <c:v>3.65</c:v>
                </c:pt>
                <c:pt idx="2096">
                  <c:v>3.7</c:v>
                </c:pt>
                <c:pt idx="2097">
                  <c:v>3.73</c:v>
                </c:pt>
                <c:pt idx="2098">
                  <c:v>3.73</c:v>
                </c:pt>
                <c:pt idx="2099">
                  <c:v>3.75</c:v>
                </c:pt>
                <c:pt idx="2100">
                  <c:v>3.74</c:v>
                </c:pt>
                <c:pt idx="2101">
                  <c:v>3.79</c:v>
                </c:pt>
                <c:pt idx="2102">
                  <c:v>3.79</c:v>
                </c:pt>
                <c:pt idx="2103">
                  <c:v>3.75</c:v>
                </c:pt>
                <c:pt idx="2104">
                  <c:v>3.81</c:v>
                </c:pt>
                <c:pt idx="2105">
                  <c:v>3.74</c:v>
                </c:pt>
                <c:pt idx="2106">
                  <c:v>3.79</c:v>
                </c:pt>
                <c:pt idx="2107">
                  <c:v>3.85</c:v>
                </c:pt>
                <c:pt idx="2108">
                  <c:v>3.98</c:v>
                </c:pt>
                <c:pt idx="2109">
                  <c:v>4.03</c:v>
                </c:pt>
                <c:pt idx="2110">
                  <c:v>4.04</c:v>
                </c:pt>
                <c:pt idx="2111">
                  <c:v>4.0599999999999996</c:v>
                </c:pt>
                <c:pt idx="2112">
                  <c:v>4.09</c:v>
                </c:pt>
                <c:pt idx="2113">
                  <c:v>4.08</c:v>
                </c:pt>
                <c:pt idx="2115">
                  <c:v>4.03</c:v>
                </c:pt>
                <c:pt idx="2116">
                  <c:v>4.0199999999999996</c:v>
                </c:pt>
                <c:pt idx="2117">
                  <c:v>4.09</c:v>
                </c:pt>
                <c:pt idx="2118">
                  <c:v>4.08</c:v>
                </c:pt>
                <c:pt idx="2119">
                  <c:v>4.1900000000000004</c:v>
                </c:pt>
                <c:pt idx="2120">
                  <c:v>4.2</c:v>
                </c:pt>
                <c:pt idx="2121">
                  <c:v>4.24</c:v>
                </c:pt>
                <c:pt idx="2122">
                  <c:v>4.21</c:v>
                </c:pt>
                <c:pt idx="2123">
                  <c:v>4.25</c:v>
                </c:pt>
                <c:pt idx="2124">
                  <c:v>4.28</c:v>
                </c:pt>
                <c:pt idx="2125">
                  <c:v>4.28</c:v>
                </c:pt>
                <c:pt idx="2126">
                  <c:v>4.29</c:v>
                </c:pt>
                <c:pt idx="2127">
                  <c:v>4.28</c:v>
                </c:pt>
                <c:pt idx="2128">
                  <c:v>4.37</c:v>
                </c:pt>
                <c:pt idx="2129">
                  <c:v>4.3099999999999996</c:v>
                </c:pt>
                <c:pt idx="2130">
                  <c:v>4.26</c:v>
                </c:pt>
                <c:pt idx="2131">
                  <c:v>4.42</c:v>
                </c:pt>
                <c:pt idx="2132">
                  <c:v>4.3099999999999996</c:v>
                </c:pt>
                <c:pt idx="2133">
                  <c:v>4.3</c:v>
                </c:pt>
                <c:pt idx="2135">
                  <c:v>4.43</c:v>
                </c:pt>
                <c:pt idx="2136">
                  <c:v>4.4400000000000004</c:v>
                </c:pt>
                <c:pt idx="2137">
                  <c:v>4.43</c:v>
                </c:pt>
                <c:pt idx="2138">
                  <c:v>4.43</c:v>
                </c:pt>
                <c:pt idx="2139">
                  <c:v>4.42</c:v>
                </c:pt>
                <c:pt idx="2140">
                  <c:v>4.3899999999999997</c:v>
                </c:pt>
                <c:pt idx="2141">
                  <c:v>4.41</c:v>
                </c:pt>
                <c:pt idx="2142">
                  <c:v>4.43</c:v>
                </c:pt>
                <c:pt idx="2143">
                  <c:v>4.41</c:v>
                </c:pt>
                <c:pt idx="2144">
                  <c:v>4.2699999999999996</c:v>
                </c:pt>
                <c:pt idx="2145">
                  <c:v>4.3</c:v>
                </c:pt>
                <c:pt idx="2146">
                  <c:v>4.25</c:v>
                </c:pt>
                <c:pt idx="2148">
                  <c:v>4.18</c:v>
                </c:pt>
                <c:pt idx="2149">
                  <c:v>4.1900000000000004</c:v>
                </c:pt>
                <c:pt idx="2150">
                  <c:v>4.2300000000000004</c:v>
                </c:pt>
                <c:pt idx="2151">
                  <c:v>4.1900000000000004</c:v>
                </c:pt>
                <c:pt idx="2152">
                  <c:v>4.17</c:v>
                </c:pt>
                <c:pt idx="2153">
                  <c:v>4.1500000000000004</c:v>
                </c:pt>
                <c:pt idx="2154">
                  <c:v>4.2</c:v>
                </c:pt>
                <c:pt idx="2155">
                  <c:v>4.22</c:v>
                </c:pt>
                <c:pt idx="2156">
                  <c:v>4.26</c:v>
                </c:pt>
                <c:pt idx="2157">
                  <c:v>4.32</c:v>
                </c:pt>
                <c:pt idx="2158">
                  <c:v>4.4000000000000004</c:v>
                </c:pt>
                <c:pt idx="2159">
                  <c:v>4.3899999999999997</c:v>
                </c:pt>
                <c:pt idx="2160">
                  <c:v>4.4000000000000004</c:v>
                </c:pt>
                <c:pt idx="2161">
                  <c:v>4.5</c:v>
                </c:pt>
                <c:pt idx="2162">
                  <c:v>4.57</c:v>
                </c:pt>
                <c:pt idx="2163">
                  <c:v>4.5199999999999996</c:v>
                </c:pt>
                <c:pt idx="2164">
                  <c:v>4.59</c:v>
                </c:pt>
                <c:pt idx="2165">
                  <c:v>4.59</c:v>
                </c:pt>
                <c:pt idx="2167">
                  <c:v>4.58</c:v>
                </c:pt>
                <c:pt idx="2168">
                  <c:v>4.62</c:v>
                </c:pt>
                <c:pt idx="2169">
                  <c:v>4.55</c:v>
                </c:pt>
                <c:pt idx="2170">
                  <c:v>4.58</c:v>
                </c:pt>
                <c:pt idx="2172">
                  <c:v>4.57</c:v>
                </c:pt>
                <c:pt idx="2173">
                  <c:v>4.5999999999999996</c:v>
                </c:pt>
                <c:pt idx="2174">
                  <c:v>4.62</c:v>
                </c:pt>
                <c:pt idx="2175">
                  <c:v>4.67</c:v>
                </c:pt>
                <c:pt idx="2176">
                  <c:v>4.67</c:v>
                </c:pt>
                <c:pt idx="2177">
                  <c:v>4.68</c:v>
                </c:pt>
                <c:pt idx="2178">
                  <c:v>4.7699999999999996</c:v>
                </c:pt>
                <c:pt idx="2179">
                  <c:v>4.79</c:v>
                </c:pt>
                <c:pt idx="2180">
                  <c:v>4.78</c:v>
                </c:pt>
                <c:pt idx="2181">
                  <c:v>4.66</c:v>
                </c:pt>
                <c:pt idx="2182">
                  <c:v>4.6100000000000003</c:v>
                </c:pt>
                <c:pt idx="2183">
                  <c:v>4.6100000000000003</c:v>
                </c:pt>
                <c:pt idx="2185">
                  <c:v>4.57</c:v>
                </c:pt>
                <c:pt idx="2186">
                  <c:v>4.5999999999999996</c:v>
                </c:pt>
                <c:pt idx="2187">
                  <c:v>4.6500000000000004</c:v>
                </c:pt>
                <c:pt idx="2188">
                  <c:v>4.63</c:v>
                </c:pt>
                <c:pt idx="2189">
                  <c:v>4.53</c:v>
                </c:pt>
                <c:pt idx="2190">
                  <c:v>4.55</c:v>
                </c:pt>
                <c:pt idx="2191">
                  <c:v>4.55</c:v>
                </c:pt>
                <c:pt idx="2192">
                  <c:v>4.5199999999999996</c:v>
                </c:pt>
                <c:pt idx="2193">
                  <c:v>4.58</c:v>
                </c:pt>
                <c:pt idx="2194">
                  <c:v>4.54</c:v>
                </c:pt>
                <c:pt idx="2195">
                  <c:v>4.5199999999999996</c:v>
                </c:pt>
                <c:pt idx="2196">
                  <c:v>4.43</c:v>
                </c:pt>
                <c:pt idx="2197">
                  <c:v>4.45</c:v>
                </c:pt>
                <c:pt idx="2198">
                  <c:v>4.49</c:v>
                </c:pt>
                <c:pt idx="2199">
                  <c:v>4.51</c:v>
                </c:pt>
                <c:pt idx="2200">
                  <c:v>4.54</c:v>
                </c:pt>
                <c:pt idx="2201">
                  <c:v>4.62</c:v>
                </c:pt>
                <c:pt idx="2202">
                  <c:v>4.5199999999999996</c:v>
                </c:pt>
                <c:pt idx="2203">
                  <c:v>4.47</c:v>
                </c:pt>
                <c:pt idx="2205">
                  <c:v>4.55</c:v>
                </c:pt>
                <c:pt idx="2206">
                  <c:v>4.53</c:v>
                </c:pt>
                <c:pt idx="2207">
                  <c:v>4.5</c:v>
                </c:pt>
                <c:pt idx="2208">
                  <c:v>4.42</c:v>
                </c:pt>
                <c:pt idx="2209">
                  <c:v>4.4000000000000004</c:v>
                </c:pt>
                <c:pt idx="2210">
                  <c:v>4.3</c:v>
                </c:pt>
                <c:pt idx="2211">
                  <c:v>4.25</c:v>
                </c:pt>
                <c:pt idx="2212">
                  <c:v>4.29</c:v>
                </c:pt>
                <c:pt idx="2213">
                  <c:v>4.24</c:v>
                </c:pt>
                <c:pt idx="2214">
                  <c:v>4.16</c:v>
                </c:pt>
                <c:pt idx="2215">
                  <c:v>4.22</c:v>
                </c:pt>
                <c:pt idx="2216">
                  <c:v>4.28</c:v>
                </c:pt>
                <c:pt idx="2217">
                  <c:v>4.29</c:v>
                </c:pt>
                <c:pt idx="2218">
                  <c:v>4.32</c:v>
                </c:pt>
                <c:pt idx="2219">
                  <c:v>4.22</c:v>
                </c:pt>
                <c:pt idx="2220">
                  <c:v>4.28</c:v>
                </c:pt>
                <c:pt idx="2221">
                  <c:v>4.32</c:v>
                </c:pt>
                <c:pt idx="2222">
                  <c:v>4.2699999999999996</c:v>
                </c:pt>
                <c:pt idx="2223">
                  <c:v>4.3099999999999996</c:v>
                </c:pt>
                <c:pt idx="2224">
                  <c:v>4.3099999999999996</c:v>
                </c:pt>
                <c:pt idx="2225">
                  <c:v>4.29</c:v>
                </c:pt>
                <c:pt idx="2226">
                  <c:v>4.25</c:v>
                </c:pt>
                <c:pt idx="2227">
                  <c:v>4.24</c:v>
                </c:pt>
                <c:pt idx="2228">
                  <c:v>4.25</c:v>
                </c:pt>
                <c:pt idx="2229">
                  <c:v>4.34</c:v>
                </c:pt>
                <c:pt idx="2230">
                  <c:v>4.3099999999999996</c:v>
                </c:pt>
                <c:pt idx="2231">
                  <c:v>4.3499999999999996</c:v>
                </c:pt>
                <c:pt idx="2232">
                  <c:v>4.38</c:v>
                </c:pt>
                <c:pt idx="2233">
                  <c:v>4.2699999999999996</c:v>
                </c:pt>
                <c:pt idx="2234">
                  <c:v>4.2300000000000004</c:v>
                </c:pt>
                <c:pt idx="2235">
                  <c:v>4.17</c:v>
                </c:pt>
                <c:pt idx="2236">
                  <c:v>4.2</c:v>
                </c:pt>
                <c:pt idx="2237">
                  <c:v>4.0599999999999996</c:v>
                </c:pt>
                <c:pt idx="2238">
                  <c:v>4.01</c:v>
                </c:pt>
                <c:pt idx="2239">
                  <c:v>4.1500000000000004</c:v>
                </c:pt>
                <c:pt idx="2240">
                  <c:v>4.26</c:v>
                </c:pt>
                <c:pt idx="2241">
                  <c:v>4.34</c:v>
                </c:pt>
                <c:pt idx="2242">
                  <c:v>4.4000000000000004</c:v>
                </c:pt>
                <c:pt idx="2243">
                  <c:v>4.4800000000000004</c:v>
                </c:pt>
                <c:pt idx="2244">
                  <c:v>4.38</c:v>
                </c:pt>
                <c:pt idx="2245">
                  <c:v>4.3499999999999996</c:v>
                </c:pt>
                <c:pt idx="2246">
                  <c:v>4.29</c:v>
                </c:pt>
                <c:pt idx="2247">
                  <c:v>4.34</c:v>
                </c:pt>
                <c:pt idx="2249">
                  <c:v>4.42</c:v>
                </c:pt>
                <c:pt idx="2250">
                  <c:v>4.41</c:v>
                </c:pt>
                <c:pt idx="2251">
                  <c:v>4.4000000000000004</c:v>
                </c:pt>
                <c:pt idx="2252">
                  <c:v>4.32</c:v>
                </c:pt>
                <c:pt idx="2253">
                  <c:v>4.29</c:v>
                </c:pt>
                <c:pt idx="2254">
                  <c:v>4.2300000000000004</c:v>
                </c:pt>
                <c:pt idx="2255">
                  <c:v>4.1900000000000004</c:v>
                </c:pt>
                <c:pt idx="2256">
                  <c:v>4.17</c:v>
                </c:pt>
                <c:pt idx="2257">
                  <c:v>4.25</c:v>
                </c:pt>
                <c:pt idx="2258">
                  <c:v>4.33</c:v>
                </c:pt>
                <c:pt idx="2259">
                  <c:v>4.3600000000000003</c:v>
                </c:pt>
                <c:pt idx="2260">
                  <c:v>4.3</c:v>
                </c:pt>
                <c:pt idx="2261">
                  <c:v>4.26</c:v>
                </c:pt>
                <c:pt idx="2262">
                  <c:v>4.37</c:v>
                </c:pt>
                <c:pt idx="2263">
                  <c:v>4.37</c:v>
                </c:pt>
                <c:pt idx="2264">
                  <c:v>4.45</c:v>
                </c:pt>
                <c:pt idx="2265">
                  <c:v>4.49</c:v>
                </c:pt>
                <c:pt idx="2266">
                  <c:v>4.53</c:v>
                </c:pt>
                <c:pt idx="2267">
                  <c:v>4.45</c:v>
                </c:pt>
                <c:pt idx="2268">
                  <c:v>4.43</c:v>
                </c:pt>
                <c:pt idx="2269">
                  <c:v>4.46</c:v>
                </c:pt>
                <c:pt idx="2270">
                  <c:v>4.4800000000000004</c:v>
                </c:pt>
                <c:pt idx="2271">
                  <c:v>4.58</c:v>
                </c:pt>
                <c:pt idx="2272">
                  <c:v>4.54</c:v>
                </c:pt>
                <c:pt idx="2273">
                  <c:v>4.51</c:v>
                </c:pt>
                <c:pt idx="2275">
                  <c:v>4.43</c:v>
                </c:pt>
                <c:pt idx="2276">
                  <c:v>4.47</c:v>
                </c:pt>
                <c:pt idx="2277">
                  <c:v>4.43</c:v>
                </c:pt>
                <c:pt idx="2278">
                  <c:v>4.41</c:v>
                </c:pt>
                <c:pt idx="2279">
                  <c:v>4.46</c:v>
                </c:pt>
                <c:pt idx="2280">
                  <c:v>4.46</c:v>
                </c:pt>
                <c:pt idx="2281">
                  <c:v>4.37</c:v>
                </c:pt>
                <c:pt idx="2282">
                  <c:v>4.4000000000000004</c:v>
                </c:pt>
                <c:pt idx="2283">
                  <c:v>4.51</c:v>
                </c:pt>
                <c:pt idx="2284">
                  <c:v>4.49</c:v>
                </c:pt>
                <c:pt idx="2285">
                  <c:v>4.47</c:v>
                </c:pt>
                <c:pt idx="2286">
                  <c:v>4.41</c:v>
                </c:pt>
                <c:pt idx="2287">
                  <c:v>4.3600000000000003</c:v>
                </c:pt>
                <c:pt idx="2288">
                  <c:v>4.41</c:v>
                </c:pt>
                <c:pt idx="2289">
                  <c:v>4.46</c:v>
                </c:pt>
                <c:pt idx="2290">
                  <c:v>4.3899999999999997</c:v>
                </c:pt>
                <c:pt idx="2291">
                  <c:v>4.38</c:v>
                </c:pt>
                <c:pt idx="2293">
                  <c:v>4.38</c:v>
                </c:pt>
                <c:pt idx="2294">
                  <c:v>4.34</c:v>
                </c:pt>
                <c:pt idx="2295">
                  <c:v>4.3</c:v>
                </c:pt>
                <c:pt idx="2296">
                  <c:v>4.29</c:v>
                </c:pt>
                <c:pt idx="2297">
                  <c:v>4.26</c:v>
                </c:pt>
                <c:pt idx="2298">
                  <c:v>4.29</c:v>
                </c:pt>
                <c:pt idx="2299">
                  <c:v>4.24</c:v>
                </c:pt>
                <c:pt idx="2300">
                  <c:v>4.26</c:v>
                </c:pt>
                <c:pt idx="2301">
                  <c:v>4.3</c:v>
                </c:pt>
                <c:pt idx="2302">
                  <c:v>4.3499999999999996</c:v>
                </c:pt>
                <c:pt idx="2304">
                  <c:v>4.4000000000000004</c:v>
                </c:pt>
                <c:pt idx="2305">
                  <c:v>4.42</c:v>
                </c:pt>
                <c:pt idx="2306">
                  <c:v>4.34</c:v>
                </c:pt>
                <c:pt idx="2307">
                  <c:v>4.3499999999999996</c:v>
                </c:pt>
                <c:pt idx="2308">
                  <c:v>4.43</c:v>
                </c:pt>
                <c:pt idx="2309">
                  <c:v>4.43</c:v>
                </c:pt>
                <c:pt idx="2310">
                  <c:v>4.5</c:v>
                </c:pt>
                <c:pt idx="2311">
                  <c:v>4.46</c:v>
                </c:pt>
                <c:pt idx="2312">
                  <c:v>4.47</c:v>
                </c:pt>
                <c:pt idx="2313">
                  <c:v>4.4400000000000004</c:v>
                </c:pt>
                <c:pt idx="2314">
                  <c:v>4.38</c:v>
                </c:pt>
                <c:pt idx="2315">
                  <c:v>4.3499999999999996</c:v>
                </c:pt>
                <c:pt idx="2316">
                  <c:v>4.4000000000000004</c:v>
                </c:pt>
                <c:pt idx="2317">
                  <c:v>4.43</c:v>
                </c:pt>
                <c:pt idx="2318">
                  <c:v>4.4000000000000004</c:v>
                </c:pt>
                <c:pt idx="2319">
                  <c:v>4.42</c:v>
                </c:pt>
                <c:pt idx="2320">
                  <c:v>4.34</c:v>
                </c:pt>
                <c:pt idx="2321">
                  <c:v>4.38</c:v>
                </c:pt>
                <c:pt idx="2322">
                  <c:v>4.37</c:v>
                </c:pt>
                <c:pt idx="2323">
                  <c:v>4.2300000000000004</c:v>
                </c:pt>
                <c:pt idx="2324">
                  <c:v>4.22</c:v>
                </c:pt>
                <c:pt idx="2325">
                  <c:v>4.22</c:v>
                </c:pt>
                <c:pt idx="2326">
                  <c:v>4.22</c:v>
                </c:pt>
                <c:pt idx="2327">
                  <c:v>4.2300000000000004</c:v>
                </c:pt>
                <c:pt idx="2328">
                  <c:v>4.2699999999999996</c:v>
                </c:pt>
                <c:pt idx="2329">
                  <c:v>4.2699999999999996</c:v>
                </c:pt>
                <c:pt idx="2330">
                  <c:v>4.29</c:v>
                </c:pt>
                <c:pt idx="2331">
                  <c:v>4.24</c:v>
                </c:pt>
                <c:pt idx="2332">
                  <c:v>4.29</c:v>
                </c:pt>
                <c:pt idx="2333">
                  <c:v>4.33</c:v>
                </c:pt>
                <c:pt idx="2334">
                  <c:v>4.34</c:v>
                </c:pt>
                <c:pt idx="2335">
                  <c:v>4.3</c:v>
                </c:pt>
                <c:pt idx="2336">
                  <c:v>4.29</c:v>
                </c:pt>
                <c:pt idx="2337">
                  <c:v>4.33</c:v>
                </c:pt>
                <c:pt idx="2338">
                  <c:v>4.26</c:v>
                </c:pt>
                <c:pt idx="2339">
                  <c:v>4.28</c:v>
                </c:pt>
                <c:pt idx="2340">
                  <c:v>4.26</c:v>
                </c:pt>
                <c:pt idx="2341">
                  <c:v>4.24</c:v>
                </c:pt>
                <c:pt idx="2342">
                  <c:v>4.22</c:v>
                </c:pt>
                <c:pt idx="2343">
                  <c:v>4.2300000000000004</c:v>
                </c:pt>
                <c:pt idx="2345">
                  <c:v>4.28</c:v>
                </c:pt>
                <c:pt idx="2346">
                  <c:v>4.22</c:v>
                </c:pt>
                <c:pt idx="2347">
                  <c:v>4.17</c:v>
                </c:pt>
                <c:pt idx="2348">
                  <c:v>4.0999999999999996</c:v>
                </c:pt>
                <c:pt idx="2349">
                  <c:v>4.05</c:v>
                </c:pt>
                <c:pt idx="2350">
                  <c:v>4.08</c:v>
                </c:pt>
                <c:pt idx="2351">
                  <c:v>4.04</c:v>
                </c:pt>
                <c:pt idx="2352">
                  <c:v>4.01</c:v>
                </c:pt>
                <c:pt idx="2353">
                  <c:v>4.0599999999999996</c:v>
                </c:pt>
                <c:pt idx="2354">
                  <c:v>4.05</c:v>
                </c:pt>
                <c:pt idx="2355">
                  <c:v>4.04</c:v>
                </c:pt>
                <c:pt idx="2356">
                  <c:v>4.0599999999999996</c:v>
                </c:pt>
                <c:pt idx="2357">
                  <c:v>4.1100000000000003</c:v>
                </c:pt>
                <c:pt idx="2358">
                  <c:v>4.1399999999999997</c:v>
                </c:pt>
                <c:pt idx="2359">
                  <c:v>4.1500000000000004</c:v>
                </c:pt>
                <c:pt idx="2360">
                  <c:v>4.12</c:v>
                </c:pt>
                <c:pt idx="2361">
                  <c:v>4.16</c:v>
                </c:pt>
                <c:pt idx="2362">
                  <c:v>4.18</c:v>
                </c:pt>
                <c:pt idx="2363">
                  <c:v>4.2</c:v>
                </c:pt>
                <c:pt idx="2364">
                  <c:v>4.1500000000000004</c:v>
                </c:pt>
                <c:pt idx="2365">
                  <c:v>4.16</c:v>
                </c:pt>
                <c:pt idx="2366">
                  <c:v>4.12</c:v>
                </c:pt>
                <c:pt idx="2367">
                  <c:v>4.0999999999999996</c:v>
                </c:pt>
                <c:pt idx="2368">
                  <c:v>4.13</c:v>
                </c:pt>
                <c:pt idx="2369">
                  <c:v>4.18</c:v>
                </c:pt>
                <c:pt idx="2370">
                  <c:v>4.1399999999999997</c:v>
                </c:pt>
                <c:pt idx="2371">
                  <c:v>4.13</c:v>
                </c:pt>
                <c:pt idx="2372">
                  <c:v>4.1399999999999997</c:v>
                </c:pt>
                <c:pt idx="2373">
                  <c:v>4.05</c:v>
                </c:pt>
                <c:pt idx="2375">
                  <c:v>4.03</c:v>
                </c:pt>
                <c:pt idx="2376">
                  <c:v>4.05</c:v>
                </c:pt>
                <c:pt idx="2377">
                  <c:v>3.99</c:v>
                </c:pt>
                <c:pt idx="2378">
                  <c:v>4.0199999999999996</c:v>
                </c:pt>
                <c:pt idx="2379">
                  <c:v>4</c:v>
                </c:pt>
                <c:pt idx="2380">
                  <c:v>3.98</c:v>
                </c:pt>
                <c:pt idx="2381">
                  <c:v>3.97</c:v>
                </c:pt>
                <c:pt idx="2382">
                  <c:v>4.01</c:v>
                </c:pt>
                <c:pt idx="2383">
                  <c:v>4.0199999999999996</c:v>
                </c:pt>
                <c:pt idx="2384">
                  <c:v>4.01</c:v>
                </c:pt>
                <c:pt idx="2385">
                  <c:v>3.99</c:v>
                </c:pt>
                <c:pt idx="2386">
                  <c:v>4.08</c:v>
                </c:pt>
                <c:pt idx="2387">
                  <c:v>4.1100000000000003</c:v>
                </c:pt>
                <c:pt idx="2388">
                  <c:v>4.1100000000000003</c:v>
                </c:pt>
                <c:pt idx="2389">
                  <c:v>4.13</c:v>
                </c:pt>
                <c:pt idx="2390">
                  <c:v>4.0999999999999996</c:v>
                </c:pt>
                <c:pt idx="2391">
                  <c:v>4.17</c:v>
                </c:pt>
                <c:pt idx="2392">
                  <c:v>4.1100000000000003</c:v>
                </c:pt>
                <c:pt idx="2393">
                  <c:v>4.1100000000000003</c:v>
                </c:pt>
                <c:pt idx="2394">
                  <c:v>4.13</c:v>
                </c:pt>
                <c:pt idx="2396">
                  <c:v>4.08</c:v>
                </c:pt>
                <c:pt idx="2397">
                  <c:v>4.1100000000000003</c:v>
                </c:pt>
                <c:pt idx="2398">
                  <c:v>4.1399999999999997</c:v>
                </c:pt>
                <c:pt idx="2399">
                  <c:v>4.13</c:v>
                </c:pt>
                <c:pt idx="2400">
                  <c:v>4.12</c:v>
                </c:pt>
                <c:pt idx="2401">
                  <c:v>4.13</c:v>
                </c:pt>
                <c:pt idx="2402">
                  <c:v>4.0999999999999996</c:v>
                </c:pt>
                <c:pt idx="2403">
                  <c:v>4.0599999999999996</c:v>
                </c:pt>
                <c:pt idx="2404">
                  <c:v>4.04</c:v>
                </c:pt>
                <c:pt idx="2405">
                  <c:v>4.01</c:v>
                </c:pt>
                <c:pt idx="2406">
                  <c:v>4</c:v>
                </c:pt>
                <c:pt idx="2408">
                  <c:v>4.0199999999999996</c:v>
                </c:pt>
                <c:pt idx="2409">
                  <c:v>4.09</c:v>
                </c:pt>
                <c:pt idx="2410">
                  <c:v>4.09</c:v>
                </c:pt>
                <c:pt idx="2411">
                  <c:v>4.0599999999999996</c:v>
                </c:pt>
                <c:pt idx="2412">
                  <c:v>4.1100000000000003</c:v>
                </c:pt>
                <c:pt idx="2413">
                  <c:v>4.1399999999999997</c:v>
                </c:pt>
                <c:pt idx="2414">
                  <c:v>4.17</c:v>
                </c:pt>
                <c:pt idx="2415">
                  <c:v>4.18</c:v>
                </c:pt>
                <c:pt idx="2416">
                  <c:v>4.13</c:v>
                </c:pt>
                <c:pt idx="2417">
                  <c:v>4.1399999999999997</c:v>
                </c:pt>
                <c:pt idx="2418">
                  <c:v>4.1900000000000004</c:v>
                </c:pt>
                <c:pt idx="2419">
                  <c:v>4.18</c:v>
                </c:pt>
                <c:pt idx="2420">
                  <c:v>4.1500000000000004</c:v>
                </c:pt>
                <c:pt idx="2421">
                  <c:v>4.16</c:v>
                </c:pt>
                <c:pt idx="2422">
                  <c:v>4.12</c:v>
                </c:pt>
                <c:pt idx="2423">
                  <c:v>4.16</c:v>
                </c:pt>
                <c:pt idx="2424">
                  <c:v>4.17</c:v>
                </c:pt>
                <c:pt idx="2425">
                  <c:v>4.18</c:v>
                </c:pt>
                <c:pt idx="2426">
                  <c:v>4.1500000000000004</c:v>
                </c:pt>
                <c:pt idx="2428">
                  <c:v>4.1399999999999997</c:v>
                </c:pt>
                <c:pt idx="2429">
                  <c:v>4.12</c:v>
                </c:pt>
                <c:pt idx="2430">
                  <c:v>4.1399999999999997</c:v>
                </c:pt>
                <c:pt idx="2431">
                  <c:v>4.18</c:v>
                </c:pt>
                <c:pt idx="2433">
                  <c:v>4.1900000000000004</c:v>
                </c:pt>
                <c:pt idx="2434">
                  <c:v>4.17</c:v>
                </c:pt>
                <c:pt idx="2435">
                  <c:v>4.18</c:v>
                </c:pt>
                <c:pt idx="2436">
                  <c:v>4.1500000000000004</c:v>
                </c:pt>
                <c:pt idx="2437">
                  <c:v>4.1900000000000004</c:v>
                </c:pt>
                <c:pt idx="2438">
                  <c:v>4.18</c:v>
                </c:pt>
                <c:pt idx="2439">
                  <c:v>4.1900000000000004</c:v>
                </c:pt>
                <c:pt idx="2440">
                  <c:v>4.18</c:v>
                </c:pt>
                <c:pt idx="2441">
                  <c:v>4.1500000000000004</c:v>
                </c:pt>
                <c:pt idx="2442">
                  <c:v>4.17</c:v>
                </c:pt>
                <c:pt idx="2443">
                  <c:v>4.24</c:v>
                </c:pt>
                <c:pt idx="2445">
                  <c:v>4.3</c:v>
                </c:pt>
                <c:pt idx="2446">
                  <c:v>4.26</c:v>
                </c:pt>
                <c:pt idx="2447">
                  <c:v>4.26</c:v>
                </c:pt>
                <c:pt idx="2448">
                  <c:v>4.24</c:v>
                </c:pt>
                <c:pt idx="2449">
                  <c:v>4.22</c:v>
                </c:pt>
                <c:pt idx="2450">
                  <c:v>4.24</c:v>
                </c:pt>
                <c:pt idx="2451">
                  <c:v>4.26</c:v>
                </c:pt>
                <c:pt idx="2452">
                  <c:v>4.24</c:v>
                </c:pt>
                <c:pt idx="2453">
                  <c:v>4.26</c:v>
                </c:pt>
                <c:pt idx="2454">
                  <c:v>4.29</c:v>
                </c:pt>
                <c:pt idx="2455">
                  <c:v>4.28</c:v>
                </c:pt>
                <c:pt idx="2456">
                  <c:v>4.29</c:v>
                </c:pt>
                <c:pt idx="2457">
                  <c:v>4.21</c:v>
                </c:pt>
                <c:pt idx="2458">
                  <c:v>4.22</c:v>
                </c:pt>
                <c:pt idx="2459">
                  <c:v>4.22</c:v>
                </c:pt>
                <c:pt idx="2460">
                  <c:v>4.16</c:v>
                </c:pt>
                <c:pt idx="2461">
                  <c:v>4.18</c:v>
                </c:pt>
                <c:pt idx="2462">
                  <c:v>4.09</c:v>
                </c:pt>
                <c:pt idx="2463">
                  <c:v>4.04</c:v>
                </c:pt>
                <c:pt idx="2465">
                  <c:v>4.05</c:v>
                </c:pt>
                <c:pt idx="2466">
                  <c:v>4.09</c:v>
                </c:pt>
                <c:pt idx="2467">
                  <c:v>4.08</c:v>
                </c:pt>
                <c:pt idx="2468">
                  <c:v>4.08</c:v>
                </c:pt>
                <c:pt idx="2469">
                  <c:v>4.03</c:v>
                </c:pt>
                <c:pt idx="2470">
                  <c:v>4.04</c:v>
                </c:pt>
                <c:pt idx="2471">
                  <c:v>4.05</c:v>
                </c:pt>
                <c:pt idx="2472">
                  <c:v>4.0199999999999996</c:v>
                </c:pt>
                <c:pt idx="2473">
                  <c:v>3.97</c:v>
                </c:pt>
                <c:pt idx="2474">
                  <c:v>4.05</c:v>
                </c:pt>
                <c:pt idx="2475">
                  <c:v>4.0599999999999996</c:v>
                </c:pt>
                <c:pt idx="2476">
                  <c:v>4.09</c:v>
                </c:pt>
                <c:pt idx="2477">
                  <c:v>4.13</c:v>
                </c:pt>
                <c:pt idx="2478">
                  <c:v>4.1500000000000004</c:v>
                </c:pt>
                <c:pt idx="2479">
                  <c:v>4.12</c:v>
                </c:pt>
                <c:pt idx="2480">
                  <c:v>4.1500000000000004</c:v>
                </c:pt>
                <c:pt idx="2481">
                  <c:v>4.21</c:v>
                </c:pt>
                <c:pt idx="2482">
                  <c:v>4.2699999999999996</c:v>
                </c:pt>
                <c:pt idx="2483">
                  <c:v>4.28</c:v>
                </c:pt>
                <c:pt idx="2484">
                  <c:v>4.2300000000000004</c:v>
                </c:pt>
                <c:pt idx="2485">
                  <c:v>4.2</c:v>
                </c:pt>
                <c:pt idx="2486">
                  <c:v>4.26</c:v>
                </c:pt>
                <c:pt idx="2487">
                  <c:v>4.25</c:v>
                </c:pt>
                <c:pt idx="2488">
                  <c:v>4.3899999999999997</c:v>
                </c:pt>
                <c:pt idx="2489">
                  <c:v>4.34</c:v>
                </c:pt>
                <c:pt idx="2490">
                  <c:v>4.3899999999999997</c:v>
                </c:pt>
                <c:pt idx="2491">
                  <c:v>4.33</c:v>
                </c:pt>
                <c:pt idx="2492">
                  <c:v>4.42</c:v>
                </c:pt>
                <c:pt idx="2493">
                  <c:v>4.4400000000000004</c:v>
                </c:pt>
                <c:pt idx="2494">
                  <c:v>4.3499999999999996</c:v>
                </c:pt>
                <c:pt idx="2495">
                  <c:v>4.3</c:v>
                </c:pt>
                <c:pt idx="2496">
                  <c:v>4.33</c:v>
                </c:pt>
                <c:pt idx="2497">
                  <c:v>4.3099999999999996</c:v>
                </c:pt>
                <c:pt idx="2498">
                  <c:v>4.3499999999999996</c:v>
                </c:pt>
                <c:pt idx="2499">
                  <c:v>4.34</c:v>
                </c:pt>
                <c:pt idx="2500">
                  <c:v>4.33</c:v>
                </c:pt>
                <c:pt idx="2501">
                  <c:v>4.29</c:v>
                </c:pt>
                <c:pt idx="2502">
                  <c:v>4.29</c:v>
                </c:pt>
                <c:pt idx="2503">
                  <c:v>4.3099999999999996</c:v>
                </c:pt>
                <c:pt idx="2504">
                  <c:v>4.3</c:v>
                </c:pt>
                <c:pt idx="2505">
                  <c:v>4.26</c:v>
                </c:pt>
                <c:pt idx="2506">
                  <c:v>4.29</c:v>
                </c:pt>
                <c:pt idx="2507">
                  <c:v>4.32</c:v>
                </c:pt>
                <c:pt idx="2508">
                  <c:v>4.26</c:v>
                </c:pt>
                <c:pt idx="2509">
                  <c:v>4.26</c:v>
                </c:pt>
                <c:pt idx="2510">
                  <c:v>4.3</c:v>
                </c:pt>
                <c:pt idx="2511">
                  <c:v>4.3</c:v>
                </c:pt>
                <c:pt idx="2512">
                  <c:v>4.34</c:v>
                </c:pt>
                <c:pt idx="2513">
                  <c:v>4.3099999999999996</c:v>
                </c:pt>
                <c:pt idx="2514">
                  <c:v>4.3499999999999996</c:v>
                </c:pt>
                <c:pt idx="2515">
                  <c:v>4.3600000000000003</c:v>
                </c:pt>
                <c:pt idx="2516">
                  <c:v>4.42</c:v>
                </c:pt>
                <c:pt idx="2517">
                  <c:v>4.4000000000000004</c:v>
                </c:pt>
                <c:pt idx="2518">
                  <c:v>4.3899999999999997</c:v>
                </c:pt>
                <c:pt idx="2519">
                  <c:v>4.45</c:v>
                </c:pt>
                <c:pt idx="2520">
                  <c:v>4.43</c:v>
                </c:pt>
                <c:pt idx="2521">
                  <c:v>4.3600000000000003</c:v>
                </c:pt>
                <c:pt idx="2522">
                  <c:v>4.41</c:v>
                </c:pt>
                <c:pt idx="2523">
                  <c:v>4.38</c:v>
                </c:pt>
                <c:pt idx="2524">
                  <c:v>4.42</c:v>
                </c:pt>
                <c:pt idx="2525">
                  <c:v>4.46</c:v>
                </c:pt>
                <c:pt idx="2526">
                  <c:v>4.46</c:v>
                </c:pt>
                <c:pt idx="2527">
                  <c:v>4.47</c:v>
                </c:pt>
                <c:pt idx="2528">
                  <c:v>4.59</c:v>
                </c:pt>
                <c:pt idx="2529">
                  <c:v>4.6100000000000003</c:v>
                </c:pt>
                <c:pt idx="2530">
                  <c:v>4.67</c:v>
                </c:pt>
                <c:pt idx="2531">
                  <c:v>4.57</c:v>
                </c:pt>
                <c:pt idx="2532">
                  <c:v>4.57</c:v>
                </c:pt>
                <c:pt idx="2533">
                  <c:v>4.5599999999999996</c:v>
                </c:pt>
                <c:pt idx="2535">
                  <c:v>4.5</c:v>
                </c:pt>
                <c:pt idx="2536">
                  <c:v>4.4800000000000004</c:v>
                </c:pt>
                <c:pt idx="2537">
                  <c:v>4.45</c:v>
                </c:pt>
                <c:pt idx="2538">
                  <c:v>4.45</c:v>
                </c:pt>
                <c:pt idx="2539">
                  <c:v>4.47</c:v>
                </c:pt>
                <c:pt idx="2540">
                  <c:v>4.46</c:v>
                </c:pt>
                <c:pt idx="2541">
                  <c:v>4.49</c:v>
                </c:pt>
                <c:pt idx="2542">
                  <c:v>4.47</c:v>
                </c:pt>
                <c:pt idx="2543">
                  <c:v>4.55</c:v>
                </c:pt>
                <c:pt idx="2544">
                  <c:v>4.5599999999999996</c:v>
                </c:pt>
                <c:pt idx="2545">
                  <c:v>4.53</c:v>
                </c:pt>
                <c:pt idx="2546">
                  <c:v>4.55</c:v>
                </c:pt>
                <c:pt idx="2547">
                  <c:v>4.45</c:v>
                </c:pt>
                <c:pt idx="2548">
                  <c:v>4.4800000000000004</c:v>
                </c:pt>
                <c:pt idx="2549">
                  <c:v>4.47</c:v>
                </c:pt>
                <c:pt idx="2550">
                  <c:v>4.43</c:v>
                </c:pt>
                <c:pt idx="2551">
                  <c:v>4.49</c:v>
                </c:pt>
                <c:pt idx="2552">
                  <c:v>4.46</c:v>
                </c:pt>
                <c:pt idx="2554">
                  <c:v>4.51</c:v>
                </c:pt>
                <c:pt idx="2555">
                  <c:v>4.5</c:v>
                </c:pt>
                <c:pt idx="2556">
                  <c:v>4.41</c:v>
                </c:pt>
                <c:pt idx="2557">
                  <c:v>4.4000000000000004</c:v>
                </c:pt>
                <c:pt idx="2558">
                  <c:v>4.38</c:v>
                </c:pt>
                <c:pt idx="2559">
                  <c:v>4.38</c:v>
                </c:pt>
                <c:pt idx="2560">
                  <c:v>4.4400000000000004</c:v>
                </c:pt>
                <c:pt idx="2561">
                  <c:v>4.4800000000000004</c:v>
                </c:pt>
                <c:pt idx="2562">
                  <c:v>4.49</c:v>
                </c:pt>
                <c:pt idx="2564">
                  <c:v>4.4800000000000004</c:v>
                </c:pt>
                <c:pt idx="2565">
                  <c:v>4.55</c:v>
                </c:pt>
                <c:pt idx="2566">
                  <c:v>4.5599999999999996</c:v>
                </c:pt>
                <c:pt idx="2567">
                  <c:v>4.54</c:v>
                </c:pt>
                <c:pt idx="2568">
                  <c:v>4.5599999999999996</c:v>
                </c:pt>
                <c:pt idx="2569">
                  <c:v>4.62</c:v>
                </c:pt>
                <c:pt idx="2570">
                  <c:v>4.58</c:v>
                </c:pt>
                <c:pt idx="2571">
                  <c:v>4.55</c:v>
                </c:pt>
                <c:pt idx="2572">
                  <c:v>4.57</c:v>
                </c:pt>
                <c:pt idx="2573">
                  <c:v>4.55</c:v>
                </c:pt>
                <c:pt idx="2574">
                  <c:v>4.5999999999999996</c:v>
                </c:pt>
                <c:pt idx="2575">
                  <c:v>4.63</c:v>
                </c:pt>
                <c:pt idx="2576">
                  <c:v>4.67</c:v>
                </c:pt>
                <c:pt idx="2577">
                  <c:v>4.71</c:v>
                </c:pt>
                <c:pt idx="2578">
                  <c:v>4.6900000000000004</c:v>
                </c:pt>
                <c:pt idx="2579">
                  <c:v>4.6500000000000004</c:v>
                </c:pt>
                <c:pt idx="2580">
                  <c:v>4.6100000000000003</c:v>
                </c:pt>
                <c:pt idx="2581">
                  <c:v>4.67</c:v>
                </c:pt>
                <c:pt idx="2582">
                  <c:v>4.68</c:v>
                </c:pt>
                <c:pt idx="2583">
                  <c:v>4.75</c:v>
                </c:pt>
                <c:pt idx="2584">
                  <c:v>4.7</c:v>
                </c:pt>
                <c:pt idx="2585">
                  <c:v>4.63</c:v>
                </c:pt>
                <c:pt idx="2586">
                  <c:v>4.63</c:v>
                </c:pt>
                <c:pt idx="2587">
                  <c:v>4.6900000000000004</c:v>
                </c:pt>
                <c:pt idx="2588">
                  <c:v>4.6500000000000004</c:v>
                </c:pt>
                <c:pt idx="2589">
                  <c:v>4.72</c:v>
                </c:pt>
                <c:pt idx="2590">
                  <c:v>4.7</c:v>
                </c:pt>
                <c:pt idx="2591">
                  <c:v>4.68</c:v>
                </c:pt>
                <c:pt idx="2592">
                  <c:v>4.63</c:v>
                </c:pt>
                <c:pt idx="2593">
                  <c:v>4.68</c:v>
                </c:pt>
                <c:pt idx="2594">
                  <c:v>4.72</c:v>
                </c:pt>
                <c:pt idx="2595">
                  <c:v>4.71</c:v>
                </c:pt>
                <c:pt idx="2596">
                  <c:v>4.6500000000000004</c:v>
                </c:pt>
                <c:pt idx="2597">
                  <c:v>4.6900000000000004</c:v>
                </c:pt>
                <c:pt idx="2598">
                  <c:v>4.74</c:v>
                </c:pt>
                <c:pt idx="2599">
                  <c:v>4.7</c:v>
                </c:pt>
                <c:pt idx="2600">
                  <c:v>4.6399999999999997</c:v>
                </c:pt>
                <c:pt idx="2601">
                  <c:v>4.66</c:v>
                </c:pt>
                <c:pt idx="2602">
                  <c:v>4.67</c:v>
                </c:pt>
                <c:pt idx="2603">
                  <c:v>4.7300000000000004</c:v>
                </c:pt>
                <c:pt idx="2604">
                  <c:v>4.75</c:v>
                </c:pt>
                <c:pt idx="2605">
                  <c:v>4.79</c:v>
                </c:pt>
                <c:pt idx="2606">
                  <c:v>4.79</c:v>
                </c:pt>
                <c:pt idx="2607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0-43A0-8968-9FD32B92D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9367104"/>
        <c:axId val="1790179776"/>
      </c:lineChart>
      <c:dateAx>
        <c:axId val="181936710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79776"/>
        <c:crosses val="autoZero"/>
        <c:auto val="1"/>
        <c:lblOffset val="100"/>
        <c:baseTimeUnit val="days"/>
      </c:dateAx>
      <c:valAx>
        <c:axId val="179017977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36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0" u="none" strike="noStrike" kern="1200" spc="0" baseline="0" dirty="0">
                <a:solidFill>
                  <a:schemeClr val="tx1"/>
                </a:solidFill>
              </a:rPr>
              <a:t>Flash HICP Jumps to 3.3% in August as a 14.3% Energy Spike Outruns 0.4% Growth</a:t>
            </a:r>
            <a:endParaRPr lang="en-GB" sz="12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Euro!$B$3</c:f>
              <c:strCache>
                <c:ptCount val="1"/>
                <c:pt idx="0">
                  <c:v>Euro Area Real GDP YoY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Euro!$A$4:$A$43</c:f>
              <c:numCache>
                <c:formatCode>mmm\-yy</c:formatCode>
                <c:ptCount val="40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</c:numCache>
            </c:numRef>
          </c:cat>
          <c:val>
            <c:numRef>
              <c:f>Euro!$B$4:$B$43</c:f>
              <c:numCache>
                <c:formatCode>0.000"%"</c:formatCode>
                <c:ptCount val="40"/>
                <c:pt idx="0">
                  <c:v>1.6</c:v>
                </c:pt>
                <c:pt idx="1">
                  <c:v>1.8</c:v>
                </c:pt>
                <c:pt idx="2">
                  <c:v>1.7</c:v>
                </c:pt>
                <c:pt idx="3">
                  <c:v>2.1</c:v>
                </c:pt>
                <c:pt idx="4">
                  <c:v>2.8</c:v>
                </c:pt>
                <c:pt idx="5">
                  <c:v>2.8</c:v>
                </c:pt>
                <c:pt idx="6">
                  <c:v>2.5</c:v>
                </c:pt>
                <c:pt idx="7">
                  <c:v>2.2000000000000002</c:v>
                </c:pt>
                <c:pt idx="8">
                  <c:v>1.7</c:v>
                </c:pt>
                <c:pt idx="9">
                  <c:v>1.2</c:v>
                </c:pt>
                <c:pt idx="10">
                  <c:v>1.2</c:v>
                </c:pt>
                <c:pt idx="11">
                  <c:v>1.1000000000000001</c:v>
                </c:pt>
                <c:pt idx="12">
                  <c:v>1.1000000000000001</c:v>
                </c:pt>
                <c:pt idx="13">
                  <c:v>1</c:v>
                </c:pt>
                <c:pt idx="14">
                  <c:v>-3.3</c:v>
                </c:pt>
                <c:pt idx="15">
                  <c:v>-14.8</c:v>
                </c:pt>
                <c:pt idx="16">
                  <c:v>-4.3</c:v>
                </c:pt>
                <c:pt idx="17">
                  <c:v>-5.0999999999999996</c:v>
                </c:pt>
                <c:pt idx="18">
                  <c:v>-1.8</c:v>
                </c:pt>
                <c:pt idx="19">
                  <c:v>13.7</c:v>
                </c:pt>
                <c:pt idx="20">
                  <c:v>3.7</c:v>
                </c:pt>
                <c:pt idx="21">
                  <c:v>4.5999999999999996</c:v>
                </c:pt>
                <c:pt idx="22">
                  <c:v>5</c:v>
                </c:pt>
                <c:pt idx="23">
                  <c:v>4</c:v>
                </c:pt>
                <c:pt idx="24">
                  <c:v>2.1</c:v>
                </c:pt>
                <c:pt idx="25">
                  <c:v>1.9</c:v>
                </c:pt>
                <c:pt idx="26">
                  <c:v>1.3</c:v>
                </c:pt>
                <c:pt idx="27">
                  <c:v>0.6</c:v>
                </c:pt>
                <c:pt idx="28">
                  <c:v>0.1</c:v>
                </c:pt>
                <c:pt idx="29">
                  <c:v>0.1</c:v>
                </c:pt>
                <c:pt idx="30">
                  <c:v>0.4</c:v>
                </c:pt>
                <c:pt idx="31">
                  <c:v>0.6</c:v>
                </c:pt>
                <c:pt idx="32">
                  <c:v>0.9</c:v>
                </c:pt>
                <c:pt idx="33">
                  <c:v>0.9</c:v>
                </c:pt>
                <c:pt idx="34">
                  <c:v>1.2</c:v>
                </c:pt>
                <c:pt idx="35">
                  <c:v>1.4</c:v>
                </c:pt>
                <c:pt idx="36">
                  <c:v>1.3</c:v>
                </c:pt>
                <c:pt idx="37">
                  <c:v>1.3</c:v>
                </c:pt>
                <c:pt idx="38">
                  <c:v>0.8</c:v>
                </c:pt>
                <c:pt idx="3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6-1A4B-B3EC-27694545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2151424"/>
        <c:axId val="1790213440"/>
      </c:barChart>
      <c:lineChart>
        <c:grouping val="standard"/>
        <c:varyColors val="0"/>
        <c:ser>
          <c:idx val="1"/>
          <c:order val="1"/>
          <c:tx>
            <c:strRef>
              <c:f>Euro!$C$3</c:f>
              <c:strCache>
                <c:ptCount val="1"/>
                <c:pt idx="0">
                  <c:v>Euro Area HICP Inflation YoY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Euro!$A$4:$A$43</c:f>
              <c:numCache>
                <c:formatCode>mmm\-yy</c:formatCode>
                <c:ptCount val="40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</c:numCache>
            </c:numRef>
          </c:cat>
          <c:val>
            <c:numRef>
              <c:f>Euro!$C$4:$C$43</c:f>
              <c:numCache>
                <c:formatCode>0.000"%"</c:formatCode>
                <c:ptCount val="40"/>
                <c:pt idx="0">
                  <c:v>0.27</c:v>
                </c:pt>
                <c:pt idx="1">
                  <c:v>0.73</c:v>
                </c:pt>
                <c:pt idx="2">
                  <c:v>1.73</c:v>
                </c:pt>
                <c:pt idx="3">
                  <c:v>1.53</c:v>
                </c:pt>
                <c:pt idx="4">
                  <c:v>1.47</c:v>
                </c:pt>
                <c:pt idx="5">
                  <c:v>1.4</c:v>
                </c:pt>
                <c:pt idx="6">
                  <c:v>1.27</c:v>
                </c:pt>
                <c:pt idx="7">
                  <c:v>1.73</c:v>
                </c:pt>
                <c:pt idx="8">
                  <c:v>2.13</c:v>
                </c:pt>
                <c:pt idx="9">
                  <c:v>1.9</c:v>
                </c:pt>
                <c:pt idx="10">
                  <c:v>1.43</c:v>
                </c:pt>
                <c:pt idx="11">
                  <c:v>1.4</c:v>
                </c:pt>
                <c:pt idx="12">
                  <c:v>0.93</c:v>
                </c:pt>
                <c:pt idx="13">
                  <c:v>1</c:v>
                </c:pt>
                <c:pt idx="14">
                  <c:v>1.1000000000000001</c:v>
                </c:pt>
                <c:pt idx="15">
                  <c:v>0.23</c:v>
                </c:pt>
                <c:pt idx="16">
                  <c:v>-0.03</c:v>
                </c:pt>
                <c:pt idx="17">
                  <c:v>-0.3</c:v>
                </c:pt>
                <c:pt idx="18">
                  <c:v>1.03</c:v>
                </c:pt>
                <c:pt idx="19">
                  <c:v>1.83</c:v>
                </c:pt>
                <c:pt idx="20">
                  <c:v>2.87</c:v>
                </c:pt>
                <c:pt idx="21">
                  <c:v>4.67</c:v>
                </c:pt>
                <c:pt idx="22">
                  <c:v>6.13</c:v>
                </c:pt>
                <c:pt idx="23">
                  <c:v>8.07</c:v>
                </c:pt>
                <c:pt idx="24">
                  <c:v>9.3000000000000007</c:v>
                </c:pt>
                <c:pt idx="25">
                  <c:v>9.9700000000000006</c:v>
                </c:pt>
                <c:pt idx="26">
                  <c:v>8</c:v>
                </c:pt>
                <c:pt idx="27">
                  <c:v>6.17</c:v>
                </c:pt>
                <c:pt idx="28">
                  <c:v>4.93</c:v>
                </c:pt>
                <c:pt idx="29">
                  <c:v>2.73</c:v>
                </c:pt>
                <c:pt idx="30">
                  <c:v>2.6</c:v>
                </c:pt>
                <c:pt idx="31">
                  <c:v>2.5</c:v>
                </c:pt>
                <c:pt idx="32">
                  <c:v>2.17</c:v>
                </c:pt>
                <c:pt idx="33">
                  <c:v>2.2000000000000002</c:v>
                </c:pt>
                <c:pt idx="34">
                  <c:v>2.33</c:v>
                </c:pt>
                <c:pt idx="35">
                  <c:v>2.0299999999999998</c:v>
                </c:pt>
                <c:pt idx="36">
                  <c:v>2.0699999999999998</c:v>
                </c:pt>
                <c:pt idx="37">
                  <c:v>2.0699999999999998</c:v>
                </c:pt>
                <c:pt idx="38">
                  <c:v>2.0699999999999998</c:v>
                </c:pt>
                <c:pt idx="3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86-1A4B-B3EC-27694545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151424"/>
        <c:axId val="1790213440"/>
      </c:lineChart>
      <c:dateAx>
        <c:axId val="18421514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13440"/>
        <c:crosses val="autoZero"/>
        <c:auto val="1"/>
        <c:lblOffset val="100"/>
        <c:baseTimeUnit val="months"/>
        <c:majorUnit val="12"/>
        <c:majorTimeUnit val="months"/>
      </c:dateAx>
      <c:valAx>
        <c:axId val="1790213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15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i="0" u="none" strike="noStrike" kern="1200" spc="-1" baseline="0" dirty="0">
                <a:solidFill>
                  <a:srgbClr val="000000"/>
                </a:solidFill>
              </a:rPr>
              <a:t>Energy Equities Extend Their Lead as a 14.3% Energy-Inflation Surge Ripples Through Markets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Euro!$T$1</c:f>
              <c:strCache>
                <c:ptCount val="1"/>
                <c:pt idx="0">
                  <c:v>STOXX 50 (Indexed)</c:v>
                </c:pt>
              </c:strCache>
            </c:strRef>
          </c:tx>
          <c:spPr>
            <a:ln w="20160">
              <a:solidFill>
                <a:srgbClr val="1F4E5F"/>
              </a:solidFill>
              <a:round/>
            </a:ln>
          </c:spPr>
          <c:marker>
            <c:symbol val="none"/>
          </c:marker>
          <c:cat>
            <c:numRef>
              <c:f>Euro!$P$2:$P$42</c:f>
              <c:numCache>
                <c:formatCode>mmm\-yy</c:formatCode>
                <c:ptCount val="41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  <c:pt idx="40">
                  <c:v>46204</c:v>
                </c:pt>
              </c:numCache>
            </c:numRef>
          </c:cat>
          <c:val>
            <c:numRef>
              <c:f>Euro!$T$2:$T$42</c:f>
              <c:numCache>
                <c:formatCode>0.00</c:formatCode>
                <c:ptCount val="41"/>
                <c:pt idx="0">
                  <c:v>100</c:v>
                </c:pt>
                <c:pt idx="1">
                  <c:v>109.60216371775742</c:v>
                </c:pt>
                <c:pt idx="2">
                  <c:v>116.61059742059263</c:v>
                </c:pt>
                <c:pt idx="3">
                  <c:v>114.64373267959924</c:v>
                </c:pt>
                <c:pt idx="4">
                  <c:v>119.73892826689405</c:v>
                </c:pt>
                <c:pt idx="5">
                  <c:v>116.7115220635259</c:v>
                </c:pt>
                <c:pt idx="6">
                  <c:v>111.96639842251119</c:v>
                </c:pt>
                <c:pt idx="7">
                  <c:v>113.10221701129824</c:v>
                </c:pt>
                <c:pt idx="8">
                  <c:v>113.22212747814966</c:v>
                </c:pt>
                <c:pt idx="9">
                  <c:v>99.972687060328298</c:v>
                </c:pt>
                <c:pt idx="10">
                  <c:v>111.64030856960136</c:v>
                </c:pt>
                <c:pt idx="11">
                  <c:v>115.70327488808358</c:v>
                </c:pt>
                <c:pt idx="12">
                  <c:v>118.89289330633129</c:v>
                </c:pt>
                <c:pt idx="13">
                  <c:v>124.74519025794075</c:v>
                </c:pt>
                <c:pt idx="14">
                  <c:v>92.827355574504381</c:v>
                </c:pt>
                <c:pt idx="15">
                  <c:v>107.72190098060118</c:v>
                </c:pt>
                <c:pt idx="16">
                  <c:v>106.37424056704327</c:v>
                </c:pt>
                <c:pt idx="17">
                  <c:v>118.33297804306117</c:v>
                </c:pt>
                <c:pt idx="18">
                  <c:v>130.54286133020679</c:v>
                </c:pt>
                <c:pt idx="19">
                  <c:v>135.37558622894906</c:v>
                </c:pt>
                <c:pt idx="20">
                  <c:v>134.83532295885738</c:v>
                </c:pt>
                <c:pt idx="21">
                  <c:v>143.17343050522277</c:v>
                </c:pt>
                <c:pt idx="22">
                  <c:v>129.98694308249841</c:v>
                </c:pt>
                <c:pt idx="23">
                  <c:v>115.07607652952463</c:v>
                </c:pt>
                <c:pt idx="24">
                  <c:v>110.52414197399276</c:v>
                </c:pt>
                <c:pt idx="25">
                  <c:v>126.35965146024301</c:v>
                </c:pt>
                <c:pt idx="26">
                  <c:v>143.72768332978046</c:v>
                </c:pt>
                <c:pt idx="27">
                  <c:v>146.52692656150077</c:v>
                </c:pt>
                <c:pt idx="28">
                  <c:v>139.0515082072053</c:v>
                </c:pt>
                <c:pt idx="29">
                  <c:v>150.60221701129822</c:v>
                </c:pt>
                <c:pt idx="30">
                  <c:v>169.32090705606481</c:v>
                </c:pt>
                <c:pt idx="31">
                  <c:v>163.0122841611597</c:v>
                </c:pt>
                <c:pt idx="32">
                  <c:v>166.55730387976976</c:v>
                </c:pt>
                <c:pt idx="33">
                  <c:v>163.07756874866766</c:v>
                </c:pt>
                <c:pt idx="34">
                  <c:v>174.81580419953104</c:v>
                </c:pt>
                <c:pt idx="35">
                  <c:v>176.64277339586442</c:v>
                </c:pt>
                <c:pt idx="36">
                  <c:v>184.19446813046261</c:v>
                </c:pt>
                <c:pt idx="37">
                  <c:v>192.9029657855468</c:v>
                </c:pt>
                <c:pt idx="38">
                  <c:v>185.51914570454059</c:v>
                </c:pt>
                <c:pt idx="39">
                  <c:v>210.77895171605206</c:v>
                </c:pt>
                <c:pt idx="40">
                  <c:v>212.93867245789815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57-7D45-A3B4-E7B02C6A6A3E}"/>
            </c:ext>
          </c:extLst>
        </c:ser>
        <c:ser>
          <c:idx val="1"/>
          <c:order val="1"/>
          <c:tx>
            <c:strRef>
              <c:f>Euro!$U$1</c:f>
              <c:strCache>
                <c:ptCount val="1"/>
                <c:pt idx="0">
                  <c:v>Oil &amp; Gas Index (Indexed)</c:v>
                </c:pt>
              </c:strCache>
            </c:strRef>
          </c:tx>
          <c:spPr>
            <a:ln w="20160">
              <a:solidFill>
                <a:srgbClr val="E36C09"/>
              </a:solidFill>
              <a:round/>
            </a:ln>
          </c:spPr>
          <c:marker>
            <c:symbol val="none"/>
          </c:marker>
          <c:cat>
            <c:numRef>
              <c:f>Euro!$P$2:$P$42</c:f>
              <c:numCache>
                <c:formatCode>mmm\-yy</c:formatCode>
                <c:ptCount val="41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  <c:pt idx="40">
                  <c:v>46204</c:v>
                </c:pt>
              </c:numCache>
            </c:numRef>
          </c:cat>
          <c:val>
            <c:numRef>
              <c:f>Euro!$U$2:$U$42</c:f>
              <c:numCache>
                <c:formatCode>0.00</c:formatCode>
                <c:ptCount val="41"/>
                <c:pt idx="0">
                  <c:v>100</c:v>
                </c:pt>
                <c:pt idx="1">
                  <c:v>115.91242442671627</c:v>
                </c:pt>
                <c:pt idx="2">
                  <c:v>114.19167888956463</c:v>
                </c:pt>
                <c:pt idx="3">
                  <c:v>103.20180302650881</c:v>
                </c:pt>
                <c:pt idx="4">
                  <c:v>108.78259936321683</c:v>
                </c:pt>
                <c:pt idx="5">
                  <c:v>110.83246878689231</c:v>
                </c:pt>
                <c:pt idx="6">
                  <c:v>110.48188029907344</c:v>
                </c:pt>
                <c:pt idx="7">
                  <c:v>124.30508353307339</c:v>
                </c:pt>
                <c:pt idx="8">
                  <c:v>130.5655922441241</c:v>
                </c:pt>
                <c:pt idx="9">
                  <c:v>108.3175330018245</c:v>
                </c:pt>
                <c:pt idx="10">
                  <c:v>121.31077165241658</c:v>
                </c:pt>
                <c:pt idx="11">
                  <c:v>117.73333810324476</c:v>
                </c:pt>
                <c:pt idx="12">
                  <c:v>115.93031159446214</c:v>
                </c:pt>
                <c:pt idx="13">
                  <c:v>117.49365005545023</c:v>
                </c:pt>
                <c:pt idx="14">
                  <c:v>81.855257038600513</c:v>
                </c:pt>
                <c:pt idx="15">
                  <c:v>80.739097771258912</c:v>
                </c:pt>
                <c:pt idx="16">
                  <c:v>72.925982899867634</c:v>
                </c:pt>
                <c:pt idx="17">
                  <c:v>90.251493578506796</c:v>
                </c:pt>
                <c:pt idx="18">
                  <c:v>98.501055342897004</c:v>
                </c:pt>
                <c:pt idx="19">
                  <c:v>96.308088577254679</c:v>
                </c:pt>
                <c:pt idx="20">
                  <c:v>100.46506636139235</c:v>
                </c:pt>
                <c:pt idx="21">
                  <c:v>103.20180302650881</c:v>
                </c:pt>
                <c:pt idx="22">
                  <c:v>107.01534718992596</c:v>
                </c:pt>
                <c:pt idx="23">
                  <c:v>109.83436482667335</c:v>
                </c:pt>
                <c:pt idx="24">
                  <c:v>103.44864594140167</c:v>
                </c:pt>
                <c:pt idx="25">
                  <c:v>124.10474725431978</c:v>
                </c:pt>
                <c:pt idx="26">
                  <c:v>118.11970092655531</c:v>
                </c:pt>
                <c:pt idx="27">
                  <c:v>112.68200193181413</c:v>
                </c:pt>
                <c:pt idx="28">
                  <c:v>127.54266089507389</c:v>
                </c:pt>
                <c:pt idx="29">
                  <c:v>125.2674131578006</c:v>
                </c:pt>
                <c:pt idx="30">
                  <c:v>129.42439094193824</c:v>
                </c:pt>
                <c:pt idx="31">
                  <c:v>127.08832683432907</c:v>
                </c:pt>
                <c:pt idx="32">
                  <c:v>122.66661896755269</c:v>
                </c:pt>
                <c:pt idx="33">
                  <c:v>121.37516545630164</c:v>
                </c:pt>
                <c:pt idx="34">
                  <c:v>132.15397273995637</c:v>
                </c:pt>
                <c:pt idx="35">
                  <c:v>139.49128894930777</c:v>
                </c:pt>
                <c:pt idx="36">
                  <c:v>143.07587736557795</c:v>
                </c:pt>
                <c:pt idx="37">
                  <c:v>157.46789253389622</c:v>
                </c:pt>
                <c:pt idx="38">
                  <c:v>215.98755053124893</c:v>
                </c:pt>
                <c:pt idx="39">
                  <c:v>203.95664150538403</c:v>
                </c:pt>
                <c:pt idx="40">
                  <c:v>211.62665903480843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57-7D45-A3B4-E7B02C6A6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17380"/>
        <c:axId val="814341"/>
      </c:lineChart>
      <c:dateAx>
        <c:axId val="7441738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4341"/>
        <c:crosses val="autoZero"/>
        <c:auto val="1"/>
        <c:lblOffset val="100"/>
        <c:baseTimeUnit val="months"/>
        <c:majorUnit val="12"/>
        <c:majorTimeUnit val="months"/>
      </c:dateAx>
      <c:valAx>
        <c:axId val="814341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254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4173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i="0" u="none" strike="noStrike" kern="1200" spc="-1" baseline="0" dirty="0">
                <a:solidFill>
                  <a:srgbClr val="000000"/>
                </a:solidFill>
              </a:rPr>
              <a:t>Brussels Warns Oil Could Hit $180 and Gas €80/MWh if the Strait of Hormuz Stays Shut, the Euro Won't Cushion 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Euro!$V$1</c:f>
              <c:strCache>
                <c:ptCount val="1"/>
                <c:pt idx="0">
                  <c:v>EUR/USD (Indexed)</c:v>
                </c:pt>
              </c:strCache>
            </c:strRef>
          </c:tx>
          <c:spPr>
            <a:ln w="20160">
              <a:solidFill>
                <a:srgbClr val="1F4E5F"/>
              </a:solidFill>
              <a:round/>
            </a:ln>
          </c:spPr>
          <c:marker>
            <c:symbol val="none"/>
          </c:marker>
          <c:cat>
            <c:numRef>
              <c:f>Euro!$P$2:$P$42</c:f>
              <c:numCache>
                <c:formatCode>mmm\-yy</c:formatCode>
                <c:ptCount val="41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  <c:pt idx="40">
                  <c:v>46204</c:v>
                </c:pt>
              </c:numCache>
            </c:numRef>
          </c:cat>
          <c:val>
            <c:numRef>
              <c:f>Euro!$V$2:$V$42</c:f>
              <c:numCache>
                <c:formatCode>0.00</c:formatCode>
                <c:ptCount val="41"/>
                <c:pt idx="0">
                  <c:v>100</c:v>
                </c:pt>
                <c:pt idx="1">
                  <c:v>93.548674141306279</c:v>
                </c:pt>
                <c:pt idx="2">
                  <c:v>94.75885388859227</c:v>
                </c:pt>
                <c:pt idx="3">
                  <c:v>101.64620039152877</c:v>
                </c:pt>
                <c:pt idx="4">
                  <c:v>105.10767040398648</c:v>
                </c:pt>
                <c:pt idx="5">
                  <c:v>106.74497241502048</c:v>
                </c:pt>
                <c:pt idx="6">
                  <c:v>109.63694607581419</c:v>
                </c:pt>
                <c:pt idx="7">
                  <c:v>103.95977932016373</c:v>
                </c:pt>
                <c:pt idx="8">
                  <c:v>103.2924007830575</c:v>
                </c:pt>
                <c:pt idx="9">
                  <c:v>102.05552589428726</c:v>
                </c:pt>
                <c:pt idx="10">
                  <c:v>99.813134009610252</c:v>
                </c:pt>
                <c:pt idx="11">
                  <c:v>101.1567894643175</c:v>
                </c:pt>
                <c:pt idx="12">
                  <c:v>96.974550631785021</c:v>
                </c:pt>
                <c:pt idx="13">
                  <c:v>99.750845346147017</c:v>
                </c:pt>
                <c:pt idx="14">
                  <c:v>98.140238476597261</c:v>
                </c:pt>
                <c:pt idx="15">
                  <c:v>99.937711336536765</c:v>
                </c:pt>
                <c:pt idx="16">
                  <c:v>104.27122263747999</c:v>
                </c:pt>
                <c:pt idx="17">
                  <c:v>108.67592098238121</c:v>
                </c:pt>
                <c:pt idx="18">
                  <c:v>104.3602064424275</c:v>
                </c:pt>
                <c:pt idx="19">
                  <c:v>105.49030076526074</c:v>
                </c:pt>
                <c:pt idx="20">
                  <c:v>103.05214450969925</c:v>
                </c:pt>
                <c:pt idx="21">
                  <c:v>101.1567894643175</c:v>
                </c:pt>
                <c:pt idx="22">
                  <c:v>98.460580174408278</c:v>
                </c:pt>
                <c:pt idx="23">
                  <c:v>93.272824345969042</c:v>
                </c:pt>
                <c:pt idx="24">
                  <c:v>87.195230468054817</c:v>
                </c:pt>
                <c:pt idx="25">
                  <c:v>95.230468054814025</c:v>
                </c:pt>
                <c:pt idx="26">
                  <c:v>96.449546182594787</c:v>
                </c:pt>
                <c:pt idx="27">
                  <c:v>97.081331197722022</c:v>
                </c:pt>
                <c:pt idx="28">
                  <c:v>94.05588182950703</c:v>
                </c:pt>
                <c:pt idx="29">
                  <c:v>98.202527140060511</c:v>
                </c:pt>
                <c:pt idx="30">
                  <c:v>96.040220679836281</c:v>
                </c:pt>
                <c:pt idx="31">
                  <c:v>95.32835024025627</c:v>
                </c:pt>
                <c:pt idx="32">
                  <c:v>99.074568428546002</c:v>
                </c:pt>
                <c:pt idx="33">
                  <c:v>92.1249332621463</c:v>
                </c:pt>
                <c:pt idx="34">
                  <c:v>96.253781811710283</c:v>
                </c:pt>
                <c:pt idx="35">
                  <c:v>104.87631251112299</c:v>
                </c:pt>
                <c:pt idx="36">
                  <c:v>104.40469834490125</c:v>
                </c:pt>
                <c:pt idx="37">
                  <c:v>104.51147891083825</c:v>
                </c:pt>
                <c:pt idx="38">
                  <c:v>102.79409147535151</c:v>
                </c:pt>
                <c:pt idx="39">
                  <c:v>101.62840363053924</c:v>
                </c:pt>
                <c:pt idx="40">
                  <c:v>103.30129916355224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E-1648-869B-347A245961E5}"/>
            </c:ext>
          </c:extLst>
        </c:ser>
        <c:ser>
          <c:idx val="1"/>
          <c:order val="1"/>
          <c:tx>
            <c:strRef>
              <c:f>Euro!$U$1</c:f>
              <c:strCache>
                <c:ptCount val="1"/>
                <c:pt idx="0">
                  <c:v>Oil &amp; Gas Index (Indexed)</c:v>
                </c:pt>
              </c:strCache>
            </c:strRef>
          </c:tx>
          <c:spPr>
            <a:ln w="20160">
              <a:solidFill>
                <a:srgbClr val="E36C09"/>
              </a:solidFill>
              <a:round/>
            </a:ln>
          </c:spPr>
          <c:marker>
            <c:symbol val="none"/>
          </c:marker>
          <c:cat>
            <c:numRef>
              <c:f>Euro!$P$2:$P$42</c:f>
              <c:numCache>
                <c:formatCode>mmm\-yy</c:formatCode>
                <c:ptCount val="41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  <c:pt idx="40">
                  <c:v>46204</c:v>
                </c:pt>
              </c:numCache>
            </c:numRef>
          </c:cat>
          <c:val>
            <c:numRef>
              <c:f>Euro!$U$2:$U$42</c:f>
              <c:numCache>
                <c:formatCode>0.00</c:formatCode>
                <c:ptCount val="41"/>
                <c:pt idx="0">
                  <c:v>100</c:v>
                </c:pt>
                <c:pt idx="1">
                  <c:v>115.91242442671627</c:v>
                </c:pt>
                <c:pt idx="2">
                  <c:v>114.19167888956463</c:v>
                </c:pt>
                <c:pt idx="3">
                  <c:v>103.20180302650881</c:v>
                </c:pt>
                <c:pt idx="4">
                  <c:v>108.78259936321683</c:v>
                </c:pt>
                <c:pt idx="5">
                  <c:v>110.83246878689231</c:v>
                </c:pt>
                <c:pt idx="6">
                  <c:v>110.48188029907344</c:v>
                </c:pt>
                <c:pt idx="7">
                  <c:v>124.30508353307339</c:v>
                </c:pt>
                <c:pt idx="8">
                  <c:v>130.5655922441241</c:v>
                </c:pt>
                <c:pt idx="9">
                  <c:v>108.3175330018245</c:v>
                </c:pt>
                <c:pt idx="10">
                  <c:v>121.31077165241658</c:v>
                </c:pt>
                <c:pt idx="11">
                  <c:v>117.73333810324476</c:v>
                </c:pt>
                <c:pt idx="12">
                  <c:v>115.93031159446214</c:v>
                </c:pt>
                <c:pt idx="13">
                  <c:v>117.49365005545023</c:v>
                </c:pt>
                <c:pt idx="14">
                  <c:v>81.855257038600513</c:v>
                </c:pt>
                <c:pt idx="15">
                  <c:v>80.739097771258912</c:v>
                </c:pt>
                <c:pt idx="16">
                  <c:v>72.925982899867634</c:v>
                </c:pt>
                <c:pt idx="17">
                  <c:v>90.251493578506796</c:v>
                </c:pt>
                <c:pt idx="18">
                  <c:v>98.501055342897004</c:v>
                </c:pt>
                <c:pt idx="19">
                  <c:v>96.308088577254679</c:v>
                </c:pt>
                <c:pt idx="20">
                  <c:v>100.46506636139235</c:v>
                </c:pt>
                <c:pt idx="21">
                  <c:v>103.20180302650881</c:v>
                </c:pt>
                <c:pt idx="22">
                  <c:v>107.01534718992596</c:v>
                </c:pt>
                <c:pt idx="23">
                  <c:v>109.83436482667335</c:v>
                </c:pt>
                <c:pt idx="24">
                  <c:v>103.44864594140167</c:v>
                </c:pt>
                <c:pt idx="25">
                  <c:v>124.10474725431978</c:v>
                </c:pt>
                <c:pt idx="26">
                  <c:v>118.11970092655531</c:v>
                </c:pt>
                <c:pt idx="27">
                  <c:v>112.68200193181413</c:v>
                </c:pt>
                <c:pt idx="28">
                  <c:v>127.54266089507389</c:v>
                </c:pt>
                <c:pt idx="29">
                  <c:v>125.2674131578006</c:v>
                </c:pt>
                <c:pt idx="30">
                  <c:v>129.42439094193824</c:v>
                </c:pt>
                <c:pt idx="31">
                  <c:v>127.08832683432907</c:v>
                </c:pt>
                <c:pt idx="32">
                  <c:v>122.66661896755269</c:v>
                </c:pt>
                <c:pt idx="33">
                  <c:v>121.37516545630164</c:v>
                </c:pt>
                <c:pt idx="34">
                  <c:v>132.15397273995637</c:v>
                </c:pt>
                <c:pt idx="35">
                  <c:v>139.49128894930777</c:v>
                </c:pt>
                <c:pt idx="36">
                  <c:v>143.07587736557795</c:v>
                </c:pt>
                <c:pt idx="37">
                  <c:v>157.46789253389622</c:v>
                </c:pt>
                <c:pt idx="38">
                  <c:v>215.98755053124893</c:v>
                </c:pt>
                <c:pt idx="39">
                  <c:v>203.95664150538403</c:v>
                </c:pt>
                <c:pt idx="40">
                  <c:v>211.62665903480843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E-1648-869B-347A24596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46180"/>
        <c:axId val="48141407"/>
      </c:lineChart>
      <c:dateAx>
        <c:axId val="4344618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360">
            <a:noFill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41407"/>
        <c:crosses val="autoZero"/>
        <c:auto val="1"/>
        <c:lblOffset val="100"/>
        <c:baseTimeUnit val="months"/>
        <c:majorUnit val="12"/>
        <c:majorTimeUnit val="months"/>
      </c:dateAx>
      <c:valAx>
        <c:axId val="48141407"/>
        <c:scaling>
          <c:orientation val="minMax"/>
        </c:scaling>
        <c:delete val="0"/>
        <c:axPos val="l"/>
        <c:majorGridlines>
          <c:spPr>
            <a:ln w="9360">
              <a:noFill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2540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461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sz="1200" b="1" i="0" u="none" strike="noStrike" kern="1200" spc="0" baseline="0" dirty="0">
                <a:solidFill>
                  <a:schemeClr val="tx1"/>
                </a:solidFill>
              </a:rPr>
              <a:t>The ECB Just Hiked for the First Time Since 2023, and Bunds Are Already Near a 15-Year High</a:t>
            </a:r>
            <a:endParaRPr lang="en-GB" sz="1200" b="1" i="0" u="none" strike="noStrike" kern="1200" spc="0" baseline="0" dirty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Euro!$AJ$4</c:f>
              <c:strCache>
                <c:ptCount val="1"/>
                <c:pt idx="0">
                  <c:v>ECB Deposit Facility Rate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Euro!$AI$5:$AI$122</c:f>
              <c:numCache>
                <c:formatCode>mmm\-yy</c:formatCode>
                <c:ptCount val="118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  <c:pt idx="116">
                  <c:v>46143</c:v>
                </c:pt>
                <c:pt idx="117">
                  <c:v>46174</c:v>
                </c:pt>
              </c:numCache>
            </c:numRef>
          </c:cat>
          <c:val>
            <c:numRef>
              <c:f>Euro!$AJ$5:$AJ$122</c:f>
              <c:numCache>
                <c:formatCode>0.00\%</c:formatCode>
                <c:ptCount val="118"/>
                <c:pt idx="0">
                  <c:v>-0.4</c:v>
                </c:pt>
                <c:pt idx="1">
                  <c:v>-0.4</c:v>
                </c:pt>
                <c:pt idx="2">
                  <c:v>-0.4</c:v>
                </c:pt>
                <c:pt idx="3">
                  <c:v>-0.4</c:v>
                </c:pt>
                <c:pt idx="4">
                  <c:v>-0.4</c:v>
                </c:pt>
                <c:pt idx="5">
                  <c:v>-0.4</c:v>
                </c:pt>
                <c:pt idx="6">
                  <c:v>-0.4</c:v>
                </c:pt>
                <c:pt idx="7">
                  <c:v>-0.4</c:v>
                </c:pt>
                <c:pt idx="8">
                  <c:v>-0.4</c:v>
                </c:pt>
                <c:pt idx="9">
                  <c:v>-0.4</c:v>
                </c:pt>
                <c:pt idx="10">
                  <c:v>-0.4</c:v>
                </c:pt>
                <c:pt idx="11">
                  <c:v>-0.4</c:v>
                </c:pt>
                <c:pt idx="12">
                  <c:v>-0.4</c:v>
                </c:pt>
                <c:pt idx="13">
                  <c:v>-0.4</c:v>
                </c:pt>
                <c:pt idx="14">
                  <c:v>-0.4</c:v>
                </c:pt>
                <c:pt idx="15">
                  <c:v>-0.4</c:v>
                </c:pt>
                <c:pt idx="16">
                  <c:v>-0.4</c:v>
                </c:pt>
                <c:pt idx="17">
                  <c:v>-0.4</c:v>
                </c:pt>
                <c:pt idx="18">
                  <c:v>-0.4</c:v>
                </c:pt>
                <c:pt idx="19">
                  <c:v>-0.4</c:v>
                </c:pt>
                <c:pt idx="20">
                  <c:v>-0.4</c:v>
                </c:pt>
                <c:pt idx="21">
                  <c:v>-0.4</c:v>
                </c:pt>
                <c:pt idx="22">
                  <c:v>-0.4</c:v>
                </c:pt>
                <c:pt idx="23">
                  <c:v>-0.4</c:v>
                </c:pt>
                <c:pt idx="24">
                  <c:v>-0.4</c:v>
                </c:pt>
                <c:pt idx="25">
                  <c:v>-0.4</c:v>
                </c:pt>
                <c:pt idx="26">
                  <c:v>-0.4</c:v>
                </c:pt>
                <c:pt idx="27">
                  <c:v>-0.4</c:v>
                </c:pt>
                <c:pt idx="28">
                  <c:v>-0.4</c:v>
                </c:pt>
                <c:pt idx="29">
                  <c:v>-0.4</c:v>
                </c:pt>
                <c:pt idx="30">
                  <c:v>-0.4</c:v>
                </c:pt>
                <c:pt idx="31">
                  <c:v>-0.4</c:v>
                </c:pt>
                <c:pt idx="32">
                  <c:v>-0.4</c:v>
                </c:pt>
                <c:pt idx="33">
                  <c:v>-0.4</c:v>
                </c:pt>
                <c:pt idx="34">
                  <c:v>-0.4</c:v>
                </c:pt>
                <c:pt idx="35">
                  <c:v>-0.4</c:v>
                </c:pt>
                <c:pt idx="36">
                  <c:v>-0.5</c:v>
                </c:pt>
                <c:pt idx="37">
                  <c:v>-0.5</c:v>
                </c:pt>
                <c:pt idx="38">
                  <c:v>-0.5</c:v>
                </c:pt>
                <c:pt idx="39">
                  <c:v>-0.5</c:v>
                </c:pt>
                <c:pt idx="40">
                  <c:v>-0.5</c:v>
                </c:pt>
                <c:pt idx="41">
                  <c:v>-0.5</c:v>
                </c:pt>
                <c:pt idx="42">
                  <c:v>-0.5</c:v>
                </c:pt>
                <c:pt idx="43">
                  <c:v>-0.5</c:v>
                </c:pt>
                <c:pt idx="44">
                  <c:v>-0.5</c:v>
                </c:pt>
                <c:pt idx="45">
                  <c:v>-0.5</c:v>
                </c:pt>
                <c:pt idx="46">
                  <c:v>-0.5</c:v>
                </c:pt>
                <c:pt idx="47">
                  <c:v>-0.5</c:v>
                </c:pt>
                <c:pt idx="48">
                  <c:v>-0.5</c:v>
                </c:pt>
                <c:pt idx="49">
                  <c:v>-0.5</c:v>
                </c:pt>
                <c:pt idx="50">
                  <c:v>-0.5</c:v>
                </c:pt>
                <c:pt idx="51">
                  <c:v>-0.5</c:v>
                </c:pt>
                <c:pt idx="52">
                  <c:v>-0.5</c:v>
                </c:pt>
                <c:pt idx="53">
                  <c:v>-0.5</c:v>
                </c:pt>
                <c:pt idx="54">
                  <c:v>-0.5</c:v>
                </c:pt>
                <c:pt idx="55">
                  <c:v>-0.5</c:v>
                </c:pt>
                <c:pt idx="56">
                  <c:v>-0.5</c:v>
                </c:pt>
                <c:pt idx="57">
                  <c:v>-0.5</c:v>
                </c:pt>
                <c:pt idx="58">
                  <c:v>-0.5</c:v>
                </c:pt>
                <c:pt idx="59">
                  <c:v>-0.5</c:v>
                </c:pt>
                <c:pt idx="60">
                  <c:v>-0.5</c:v>
                </c:pt>
                <c:pt idx="61">
                  <c:v>-0.5</c:v>
                </c:pt>
                <c:pt idx="62">
                  <c:v>-0.5</c:v>
                </c:pt>
                <c:pt idx="63">
                  <c:v>-0.5</c:v>
                </c:pt>
                <c:pt idx="64">
                  <c:v>-0.5</c:v>
                </c:pt>
                <c:pt idx="65">
                  <c:v>-0.5</c:v>
                </c:pt>
                <c:pt idx="66">
                  <c:v>-0.5</c:v>
                </c:pt>
                <c:pt idx="67">
                  <c:v>-0.5</c:v>
                </c:pt>
                <c:pt idx="68">
                  <c:v>-0.5</c:v>
                </c:pt>
                <c:pt idx="69">
                  <c:v>-0.5</c:v>
                </c:pt>
                <c:pt idx="70">
                  <c:v>0</c:v>
                </c:pt>
                <c:pt idx="71">
                  <c:v>0</c:v>
                </c:pt>
                <c:pt idx="72">
                  <c:v>0.75</c:v>
                </c:pt>
                <c:pt idx="73">
                  <c:v>0.75</c:v>
                </c:pt>
                <c:pt idx="74">
                  <c:v>1.5</c:v>
                </c:pt>
                <c:pt idx="75">
                  <c:v>2</c:v>
                </c:pt>
                <c:pt idx="76">
                  <c:v>2</c:v>
                </c:pt>
                <c:pt idx="77">
                  <c:v>2.5</c:v>
                </c:pt>
                <c:pt idx="78">
                  <c:v>3</c:v>
                </c:pt>
                <c:pt idx="79">
                  <c:v>3</c:v>
                </c:pt>
                <c:pt idx="80">
                  <c:v>3.25</c:v>
                </c:pt>
                <c:pt idx="81">
                  <c:v>3.5</c:v>
                </c:pt>
                <c:pt idx="82">
                  <c:v>3.5</c:v>
                </c:pt>
                <c:pt idx="83">
                  <c:v>3.75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3.75</c:v>
                </c:pt>
                <c:pt idx="94">
                  <c:v>3.75</c:v>
                </c:pt>
                <c:pt idx="95">
                  <c:v>3.75</c:v>
                </c:pt>
                <c:pt idx="96">
                  <c:v>3.5</c:v>
                </c:pt>
                <c:pt idx="97">
                  <c:v>3.25</c:v>
                </c:pt>
                <c:pt idx="98">
                  <c:v>3.25</c:v>
                </c:pt>
                <c:pt idx="99">
                  <c:v>3</c:v>
                </c:pt>
                <c:pt idx="100">
                  <c:v>3</c:v>
                </c:pt>
                <c:pt idx="101">
                  <c:v>2.75</c:v>
                </c:pt>
                <c:pt idx="102">
                  <c:v>2.5</c:v>
                </c:pt>
                <c:pt idx="103">
                  <c:v>2.25</c:v>
                </c:pt>
                <c:pt idx="104">
                  <c:v>2.25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16-B249-8EC5-BDEE888438ED}"/>
            </c:ext>
          </c:extLst>
        </c:ser>
        <c:ser>
          <c:idx val="1"/>
          <c:order val="1"/>
          <c:tx>
            <c:strRef>
              <c:f>Euro!$AK$4</c:f>
              <c:strCache>
                <c:ptCount val="1"/>
                <c:pt idx="0">
                  <c:v>German 10Y Bund Yield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Euro!$AI$5:$AI$122</c:f>
              <c:numCache>
                <c:formatCode>mmm\-yy</c:formatCode>
                <c:ptCount val="118"/>
                <c:pt idx="0">
                  <c:v>42614</c:v>
                </c:pt>
                <c:pt idx="1">
                  <c:v>42644</c:v>
                </c:pt>
                <c:pt idx="2">
                  <c:v>42675</c:v>
                </c:pt>
                <c:pt idx="3">
                  <c:v>42705</c:v>
                </c:pt>
                <c:pt idx="4">
                  <c:v>42736</c:v>
                </c:pt>
                <c:pt idx="5">
                  <c:v>42767</c:v>
                </c:pt>
                <c:pt idx="6">
                  <c:v>42795</c:v>
                </c:pt>
                <c:pt idx="7">
                  <c:v>42826</c:v>
                </c:pt>
                <c:pt idx="8">
                  <c:v>42856</c:v>
                </c:pt>
                <c:pt idx="9">
                  <c:v>42887</c:v>
                </c:pt>
                <c:pt idx="10">
                  <c:v>42917</c:v>
                </c:pt>
                <c:pt idx="11">
                  <c:v>42948</c:v>
                </c:pt>
                <c:pt idx="12">
                  <c:v>42979</c:v>
                </c:pt>
                <c:pt idx="13">
                  <c:v>43009</c:v>
                </c:pt>
                <c:pt idx="14">
                  <c:v>43040</c:v>
                </c:pt>
                <c:pt idx="15">
                  <c:v>43070</c:v>
                </c:pt>
                <c:pt idx="16">
                  <c:v>43101</c:v>
                </c:pt>
                <c:pt idx="17">
                  <c:v>43132</c:v>
                </c:pt>
                <c:pt idx="18">
                  <c:v>43160</c:v>
                </c:pt>
                <c:pt idx="19">
                  <c:v>43191</c:v>
                </c:pt>
                <c:pt idx="20">
                  <c:v>43221</c:v>
                </c:pt>
                <c:pt idx="21">
                  <c:v>43252</c:v>
                </c:pt>
                <c:pt idx="22">
                  <c:v>43282</c:v>
                </c:pt>
                <c:pt idx="23">
                  <c:v>43313</c:v>
                </c:pt>
                <c:pt idx="24">
                  <c:v>43344</c:v>
                </c:pt>
                <c:pt idx="25">
                  <c:v>43374</c:v>
                </c:pt>
                <c:pt idx="26">
                  <c:v>43405</c:v>
                </c:pt>
                <c:pt idx="27">
                  <c:v>43435</c:v>
                </c:pt>
                <c:pt idx="28">
                  <c:v>43466</c:v>
                </c:pt>
                <c:pt idx="29">
                  <c:v>43497</c:v>
                </c:pt>
                <c:pt idx="30">
                  <c:v>43525</c:v>
                </c:pt>
                <c:pt idx="31">
                  <c:v>43556</c:v>
                </c:pt>
                <c:pt idx="32">
                  <c:v>43586</c:v>
                </c:pt>
                <c:pt idx="33">
                  <c:v>43617</c:v>
                </c:pt>
                <c:pt idx="34">
                  <c:v>43647</c:v>
                </c:pt>
                <c:pt idx="35">
                  <c:v>43678</c:v>
                </c:pt>
                <c:pt idx="36">
                  <c:v>43709</c:v>
                </c:pt>
                <c:pt idx="37">
                  <c:v>43739</c:v>
                </c:pt>
                <c:pt idx="38">
                  <c:v>43770</c:v>
                </c:pt>
                <c:pt idx="39">
                  <c:v>43800</c:v>
                </c:pt>
                <c:pt idx="40">
                  <c:v>43831</c:v>
                </c:pt>
                <c:pt idx="41">
                  <c:v>43862</c:v>
                </c:pt>
                <c:pt idx="42">
                  <c:v>43891</c:v>
                </c:pt>
                <c:pt idx="43">
                  <c:v>43922</c:v>
                </c:pt>
                <c:pt idx="44">
                  <c:v>43952</c:v>
                </c:pt>
                <c:pt idx="45">
                  <c:v>43983</c:v>
                </c:pt>
                <c:pt idx="46">
                  <c:v>44013</c:v>
                </c:pt>
                <c:pt idx="47">
                  <c:v>44044</c:v>
                </c:pt>
                <c:pt idx="48">
                  <c:v>44075</c:v>
                </c:pt>
                <c:pt idx="49">
                  <c:v>44105</c:v>
                </c:pt>
                <c:pt idx="50">
                  <c:v>44136</c:v>
                </c:pt>
                <c:pt idx="51">
                  <c:v>44166</c:v>
                </c:pt>
                <c:pt idx="52">
                  <c:v>44197</c:v>
                </c:pt>
                <c:pt idx="53">
                  <c:v>44228</c:v>
                </c:pt>
                <c:pt idx="54">
                  <c:v>44256</c:v>
                </c:pt>
                <c:pt idx="55">
                  <c:v>44287</c:v>
                </c:pt>
                <c:pt idx="56">
                  <c:v>44317</c:v>
                </c:pt>
                <c:pt idx="57">
                  <c:v>44348</c:v>
                </c:pt>
                <c:pt idx="58">
                  <c:v>44378</c:v>
                </c:pt>
                <c:pt idx="59">
                  <c:v>44409</c:v>
                </c:pt>
                <c:pt idx="60">
                  <c:v>44440</c:v>
                </c:pt>
                <c:pt idx="61">
                  <c:v>44470</c:v>
                </c:pt>
                <c:pt idx="62">
                  <c:v>44501</c:v>
                </c:pt>
                <c:pt idx="63">
                  <c:v>44531</c:v>
                </c:pt>
                <c:pt idx="64">
                  <c:v>44562</c:v>
                </c:pt>
                <c:pt idx="65">
                  <c:v>44593</c:v>
                </c:pt>
                <c:pt idx="66">
                  <c:v>44621</c:v>
                </c:pt>
                <c:pt idx="67">
                  <c:v>44652</c:v>
                </c:pt>
                <c:pt idx="68">
                  <c:v>44682</c:v>
                </c:pt>
                <c:pt idx="69">
                  <c:v>44713</c:v>
                </c:pt>
                <c:pt idx="70">
                  <c:v>44743</c:v>
                </c:pt>
                <c:pt idx="71">
                  <c:v>44774</c:v>
                </c:pt>
                <c:pt idx="72">
                  <c:v>44805</c:v>
                </c:pt>
                <c:pt idx="73">
                  <c:v>44835</c:v>
                </c:pt>
                <c:pt idx="74">
                  <c:v>44866</c:v>
                </c:pt>
                <c:pt idx="75">
                  <c:v>44896</c:v>
                </c:pt>
                <c:pt idx="76">
                  <c:v>44927</c:v>
                </c:pt>
                <c:pt idx="77">
                  <c:v>44958</c:v>
                </c:pt>
                <c:pt idx="78">
                  <c:v>44986</c:v>
                </c:pt>
                <c:pt idx="79">
                  <c:v>45017</c:v>
                </c:pt>
                <c:pt idx="80">
                  <c:v>45047</c:v>
                </c:pt>
                <c:pt idx="81">
                  <c:v>45078</c:v>
                </c:pt>
                <c:pt idx="82">
                  <c:v>45108</c:v>
                </c:pt>
                <c:pt idx="83">
                  <c:v>45139</c:v>
                </c:pt>
                <c:pt idx="84">
                  <c:v>45170</c:v>
                </c:pt>
                <c:pt idx="85">
                  <c:v>45200</c:v>
                </c:pt>
                <c:pt idx="86">
                  <c:v>45231</c:v>
                </c:pt>
                <c:pt idx="87">
                  <c:v>45261</c:v>
                </c:pt>
                <c:pt idx="88">
                  <c:v>45292</c:v>
                </c:pt>
                <c:pt idx="89">
                  <c:v>45323</c:v>
                </c:pt>
                <c:pt idx="90">
                  <c:v>45352</c:v>
                </c:pt>
                <c:pt idx="91">
                  <c:v>45383</c:v>
                </c:pt>
                <c:pt idx="92">
                  <c:v>45413</c:v>
                </c:pt>
                <c:pt idx="93">
                  <c:v>45444</c:v>
                </c:pt>
                <c:pt idx="94">
                  <c:v>45474</c:v>
                </c:pt>
                <c:pt idx="95">
                  <c:v>45505</c:v>
                </c:pt>
                <c:pt idx="96">
                  <c:v>45536</c:v>
                </c:pt>
                <c:pt idx="97">
                  <c:v>45566</c:v>
                </c:pt>
                <c:pt idx="98">
                  <c:v>45597</c:v>
                </c:pt>
                <c:pt idx="99">
                  <c:v>45627</c:v>
                </c:pt>
                <c:pt idx="100">
                  <c:v>45658</c:v>
                </c:pt>
                <c:pt idx="101">
                  <c:v>45689</c:v>
                </c:pt>
                <c:pt idx="102">
                  <c:v>45717</c:v>
                </c:pt>
                <c:pt idx="103">
                  <c:v>45748</c:v>
                </c:pt>
                <c:pt idx="104">
                  <c:v>45778</c:v>
                </c:pt>
                <c:pt idx="105">
                  <c:v>45809</c:v>
                </c:pt>
                <c:pt idx="106">
                  <c:v>45839</c:v>
                </c:pt>
                <c:pt idx="107">
                  <c:v>45870</c:v>
                </c:pt>
                <c:pt idx="108">
                  <c:v>45901</c:v>
                </c:pt>
                <c:pt idx="109">
                  <c:v>45931</c:v>
                </c:pt>
                <c:pt idx="110">
                  <c:v>45962</c:v>
                </c:pt>
                <c:pt idx="111">
                  <c:v>45992</c:v>
                </c:pt>
                <c:pt idx="112">
                  <c:v>46023</c:v>
                </c:pt>
                <c:pt idx="113">
                  <c:v>46054</c:v>
                </c:pt>
                <c:pt idx="114">
                  <c:v>46082</c:v>
                </c:pt>
                <c:pt idx="115">
                  <c:v>46113</c:v>
                </c:pt>
                <c:pt idx="116">
                  <c:v>46143</c:v>
                </c:pt>
                <c:pt idx="117">
                  <c:v>46174</c:v>
                </c:pt>
              </c:numCache>
            </c:numRef>
          </c:cat>
          <c:val>
            <c:numRef>
              <c:f>Euro!$AK$5:$AK$122</c:f>
              <c:numCache>
                <c:formatCode>0.00\%</c:formatCode>
                <c:ptCount val="118"/>
                <c:pt idx="0">
                  <c:v>-8.40909091E-2</c:v>
                </c:pt>
                <c:pt idx="1">
                  <c:v>2E-3</c:v>
                </c:pt>
                <c:pt idx="2">
                  <c:v>0.18909090910000001</c:v>
                </c:pt>
                <c:pt idx="3">
                  <c:v>0.2519047619</c:v>
                </c:pt>
                <c:pt idx="4">
                  <c:v>0.25090909090000002</c:v>
                </c:pt>
                <c:pt idx="5">
                  <c:v>0.25800000000000001</c:v>
                </c:pt>
                <c:pt idx="6">
                  <c:v>0.34826086960000002</c:v>
                </c:pt>
                <c:pt idx="7">
                  <c:v>0.22555555560000001</c:v>
                </c:pt>
                <c:pt idx="8">
                  <c:v>0.3363636364</c:v>
                </c:pt>
                <c:pt idx="9">
                  <c:v>0.25047619049999997</c:v>
                </c:pt>
                <c:pt idx="10">
                  <c:v>0.4557142857</c:v>
                </c:pt>
                <c:pt idx="11">
                  <c:v>0.34608695649999999</c:v>
                </c:pt>
                <c:pt idx="12">
                  <c:v>0.34714285709999998</c:v>
                </c:pt>
                <c:pt idx="13">
                  <c:v>0.3725</c:v>
                </c:pt>
                <c:pt idx="14">
                  <c:v>0.30818181820000001</c:v>
                </c:pt>
                <c:pt idx="15">
                  <c:v>0.29684210529999999</c:v>
                </c:pt>
                <c:pt idx="16">
                  <c:v>0.47454545450000002</c:v>
                </c:pt>
                <c:pt idx="17">
                  <c:v>0.65900000000000003</c:v>
                </c:pt>
                <c:pt idx="18">
                  <c:v>0.5295238095</c:v>
                </c:pt>
                <c:pt idx="19">
                  <c:v>0.48</c:v>
                </c:pt>
                <c:pt idx="20">
                  <c:v>0.45</c:v>
                </c:pt>
                <c:pt idx="21">
                  <c:v>0.32714285710000002</c:v>
                </c:pt>
                <c:pt idx="22">
                  <c:v>0.27454545450000001</c:v>
                </c:pt>
                <c:pt idx="23">
                  <c:v>0.29086956520000001</c:v>
                </c:pt>
                <c:pt idx="24">
                  <c:v>0.3705</c:v>
                </c:pt>
                <c:pt idx="25">
                  <c:v>0.3990909091</c:v>
                </c:pt>
                <c:pt idx="26">
                  <c:v>0.31409090909999998</c:v>
                </c:pt>
                <c:pt idx="27">
                  <c:v>0.1870588235</c:v>
                </c:pt>
                <c:pt idx="28">
                  <c:v>0.13272727270000001</c:v>
                </c:pt>
                <c:pt idx="29">
                  <c:v>5.5500000000000001E-2</c:v>
                </c:pt>
                <c:pt idx="30">
                  <c:v>1.0952381000000001E-2</c:v>
                </c:pt>
                <c:pt idx="31">
                  <c:v>-3.95E-2</c:v>
                </c:pt>
                <c:pt idx="32">
                  <c:v>-0.13454545449999999</c:v>
                </c:pt>
                <c:pt idx="33">
                  <c:v>-0.31526315789999998</c:v>
                </c:pt>
                <c:pt idx="34">
                  <c:v>-0.3882608696</c:v>
                </c:pt>
                <c:pt idx="35">
                  <c:v>-0.6490909091</c:v>
                </c:pt>
                <c:pt idx="36">
                  <c:v>-0.59476190480000002</c:v>
                </c:pt>
                <c:pt idx="37">
                  <c:v>-0.46954545450000001</c:v>
                </c:pt>
                <c:pt idx="38">
                  <c:v>-0.3523809524</c:v>
                </c:pt>
                <c:pt idx="39">
                  <c:v>-0.29944444440000001</c:v>
                </c:pt>
                <c:pt idx="40">
                  <c:v>-0.31363636360000002</c:v>
                </c:pt>
                <c:pt idx="41">
                  <c:v>-0.46600000000000003</c:v>
                </c:pt>
                <c:pt idx="42">
                  <c:v>-0.54136363639999996</c:v>
                </c:pt>
                <c:pt idx="43">
                  <c:v>-0.44950000000000001</c:v>
                </c:pt>
                <c:pt idx="44">
                  <c:v>-0.51649999999999996</c:v>
                </c:pt>
                <c:pt idx="45">
                  <c:v>-0.43428571430000001</c:v>
                </c:pt>
                <c:pt idx="46">
                  <c:v>-0.52304347829999998</c:v>
                </c:pt>
                <c:pt idx="47">
                  <c:v>-0.52333333329999998</c:v>
                </c:pt>
                <c:pt idx="48">
                  <c:v>-0.5240909091</c:v>
                </c:pt>
                <c:pt idx="49">
                  <c:v>-0.60727272730000004</c:v>
                </c:pt>
                <c:pt idx="50">
                  <c:v>-0.61476190480000004</c:v>
                </c:pt>
                <c:pt idx="51">
                  <c:v>-0.61850000000000005</c:v>
                </c:pt>
                <c:pt idx="52">
                  <c:v>-0.58350000000000002</c:v>
                </c:pt>
                <c:pt idx="53">
                  <c:v>-0.44550000000000001</c:v>
                </c:pt>
                <c:pt idx="54">
                  <c:v>-0.36478260870000001</c:v>
                </c:pt>
                <c:pt idx="55">
                  <c:v>-0.32500000000000001</c:v>
                </c:pt>
                <c:pt idx="56">
                  <c:v>-0.2235</c:v>
                </c:pt>
                <c:pt idx="57">
                  <c:v>-0.2886363636</c:v>
                </c:pt>
                <c:pt idx="58">
                  <c:v>-0.45136363639999999</c:v>
                </c:pt>
                <c:pt idx="59">
                  <c:v>-0.5386363636</c:v>
                </c:pt>
                <c:pt idx="60">
                  <c:v>-0.36272727269999999</c:v>
                </c:pt>
                <c:pt idx="61">
                  <c:v>-0.2042857143</c:v>
                </c:pt>
                <c:pt idx="62">
                  <c:v>-0.31363636360000002</c:v>
                </c:pt>
                <c:pt idx="63">
                  <c:v>-0.38428571430000003</c:v>
                </c:pt>
                <c:pt idx="64">
                  <c:v>-0.11476190479999999</c:v>
                </c:pt>
                <c:pt idx="65">
                  <c:v>0.15</c:v>
                </c:pt>
                <c:pt idx="66">
                  <c:v>0.28173913039999998</c:v>
                </c:pt>
                <c:pt idx="67">
                  <c:v>0.74631578949999999</c:v>
                </c:pt>
                <c:pt idx="68">
                  <c:v>0.95272727270000002</c:v>
                </c:pt>
                <c:pt idx="69">
                  <c:v>1.4450000000000001</c:v>
                </c:pt>
                <c:pt idx="70">
                  <c:v>1.0819047619</c:v>
                </c:pt>
                <c:pt idx="71">
                  <c:v>1.0343478261000001</c:v>
                </c:pt>
                <c:pt idx="72">
                  <c:v>1.7954545454999999</c:v>
                </c:pt>
                <c:pt idx="73">
                  <c:v>2.1866666666999999</c:v>
                </c:pt>
                <c:pt idx="74">
                  <c:v>2.0663636364000002</c:v>
                </c:pt>
                <c:pt idx="75">
                  <c:v>2.0852380951999998</c:v>
                </c:pt>
                <c:pt idx="76">
                  <c:v>2.1927272727</c:v>
                </c:pt>
                <c:pt idx="77">
                  <c:v>2.3704999999999998</c:v>
                </c:pt>
                <c:pt idx="78">
                  <c:v>2.3834782609</c:v>
                </c:pt>
                <c:pt idx="79">
                  <c:v>2.3594444443999998</c:v>
                </c:pt>
                <c:pt idx="80">
                  <c:v>2.3422727273000001</c:v>
                </c:pt>
                <c:pt idx="81">
                  <c:v>2.3763636363999998</c:v>
                </c:pt>
                <c:pt idx="82">
                  <c:v>2.4566666666999999</c:v>
                </c:pt>
                <c:pt idx="83">
                  <c:v>2.5456521739000002</c:v>
                </c:pt>
                <c:pt idx="84">
                  <c:v>2.6614285714000001</c:v>
                </c:pt>
                <c:pt idx="85">
                  <c:v>2.8231818182000001</c:v>
                </c:pt>
                <c:pt idx="86">
                  <c:v>2.6013636363999999</c:v>
                </c:pt>
                <c:pt idx="87">
                  <c:v>2.1021052631999999</c:v>
                </c:pt>
                <c:pt idx="88">
                  <c:v>2.1745454545</c:v>
                </c:pt>
                <c:pt idx="89">
                  <c:v>2.3319047619000002</c:v>
                </c:pt>
                <c:pt idx="90">
                  <c:v>2.3494999999999999</c:v>
                </c:pt>
                <c:pt idx="91">
                  <c:v>2.4457142856999998</c:v>
                </c:pt>
                <c:pt idx="92">
                  <c:v>2.5195454544999998</c:v>
                </c:pt>
                <c:pt idx="93">
                  <c:v>2.4845000000000002</c:v>
                </c:pt>
                <c:pt idx="94">
                  <c:v>2.4582608696000001</c:v>
                </c:pt>
                <c:pt idx="95">
                  <c:v>2.2077272727000001</c:v>
                </c:pt>
                <c:pt idx="96">
                  <c:v>2.1671428571</c:v>
                </c:pt>
                <c:pt idx="97">
                  <c:v>2.2295652173999998</c:v>
                </c:pt>
                <c:pt idx="98">
                  <c:v>2.3057142857000001</c:v>
                </c:pt>
                <c:pt idx="99">
                  <c:v>2.1788888889</c:v>
                </c:pt>
                <c:pt idx="100">
                  <c:v>2.4836363636000001</c:v>
                </c:pt>
                <c:pt idx="101">
                  <c:v>2.4055</c:v>
                </c:pt>
                <c:pt idx="102">
                  <c:v>2.7414285714000002</c:v>
                </c:pt>
                <c:pt idx="103">
                  <c:v>2.5105</c:v>
                </c:pt>
                <c:pt idx="104">
                  <c:v>2.5628571429</c:v>
                </c:pt>
                <c:pt idx="105">
                  <c:v>2.5190476190000002</c:v>
                </c:pt>
                <c:pt idx="106">
                  <c:v>2.6313043478</c:v>
                </c:pt>
                <c:pt idx="107">
                  <c:v>2.6733333333</c:v>
                </c:pt>
                <c:pt idx="108">
                  <c:v>2.6931818181999998</c:v>
                </c:pt>
                <c:pt idx="109">
                  <c:v>2.6178260870000001</c:v>
                </c:pt>
                <c:pt idx="110">
                  <c:v>2.6575000000000002</c:v>
                </c:pt>
                <c:pt idx="111">
                  <c:v>2.8142105263000001</c:v>
                </c:pt>
                <c:pt idx="112">
                  <c:v>2.8066666667</c:v>
                </c:pt>
                <c:pt idx="113">
                  <c:v>2.7450000000000001</c:v>
                </c:pt>
                <c:pt idx="114">
                  <c:v>2.91</c:v>
                </c:pt>
                <c:pt idx="115">
                  <c:v>3.0009999999999999</c:v>
                </c:pt>
                <c:pt idx="116">
                  <c:v>3.0465</c:v>
                </c:pt>
                <c:pt idx="117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16-B249-8EC5-BDEE88843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3297600"/>
        <c:axId val="1668128192"/>
      </c:lineChart>
      <c:dateAx>
        <c:axId val="18432976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128192"/>
        <c:crosses val="autoZero"/>
        <c:auto val="1"/>
        <c:lblOffset val="100"/>
        <c:baseTimeUnit val="months"/>
        <c:majorUnit val="12"/>
        <c:majorTimeUnit val="months"/>
      </c:dateAx>
      <c:valAx>
        <c:axId val="16681281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\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2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spc="0" baseline="0" dirty="0">
                <a:solidFill>
                  <a:srgbClr val="000000"/>
                </a:solidFill>
              </a:rPr>
              <a:t>Q2 Growth Undershoots at 0.3% as the IMF Cuts Its 2026 Forecast to Just 0.8%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Japan!$B$4</c:f>
              <c:strCache>
                <c:ptCount val="1"/>
                <c:pt idx="0">
                  <c:v>Japan Real GDP Growth, QoQ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Japan!$A$5:$A$44</c:f>
              <c:numCache>
                <c:formatCode>mmm\-yy</c:formatCode>
                <c:ptCount val="40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</c:numCache>
            </c:numRef>
          </c:cat>
          <c:val>
            <c:numRef>
              <c:f>Japan!$B$5:$B$44</c:f>
              <c:numCache>
                <c:formatCode>0.0"%"</c:formatCode>
                <c:ptCount val="40"/>
                <c:pt idx="0">
                  <c:v>0.5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0.3</c:v>
                </c:pt>
                <c:pt idx="5">
                  <c:v>0.1</c:v>
                </c:pt>
                <c:pt idx="6">
                  <c:v>-0.2</c:v>
                </c:pt>
                <c:pt idx="7">
                  <c:v>0.5</c:v>
                </c:pt>
                <c:pt idx="8">
                  <c:v>-0.3</c:v>
                </c:pt>
                <c:pt idx="9">
                  <c:v>0.3</c:v>
                </c:pt>
                <c:pt idx="10">
                  <c:v>0.5</c:v>
                </c:pt>
                <c:pt idx="11">
                  <c:v>0.4</c:v>
                </c:pt>
                <c:pt idx="12">
                  <c:v>0.1</c:v>
                </c:pt>
                <c:pt idx="13">
                  <c:v>-1.6</c:v>
                </c:pt>
                <c:pt idx="14">
                  <c:v>-0.9</c:v>
                </c:pt>
                <c:pt idx="15">
                  <c:v>-7.8</c:v>
                </c:pt>
                <c:pt idx="16">
                  <c:v>5</c:v>
                </c:pt>
                <c:pt idx="17">
                  <c:v>3</c:v>
                </c:pt>
                <c:pt idx="18">
                  <c:v>-1.3</c:v>
                </c:pt>
                <c:pt idx="19">
                  <c:v>0.3</c:v>
                </c:pt>
                <c:pt idx="20">
                  <c:v>-0.8</c:v>
                </c:pt>
                <c:pt idx="21">
                  <c:v>1.3</c:v>
                </c:pt>
                <c:pt idx="22">
                  <c:v>-0.2</c:v>
                </c:pt>
                <c:pt idx="23">
                  <c:v>0.5</c:v>
                </c:pt>
                <c:pt idx="24">
                  <c:v>-0.3</c:v>
                </c:pt>
                <c:pt idx="25">
                  <c:v>0.2</c:v>
                </c:pt>
                <c:pt idx="26">
                  <c:v>0.4</c:v>
                </c:pt>
                <c:pt idx="27">
                  <c:v>1.5</c:v>
                </c:pt>
                <c:pt idx="28">
                  <c:v>-0.5</c:v>
                </c:pt>
                <c:pt idx="29">
                  <c:v>-0.1</c:v>
                </c:pt>
                <c:pt idx="30">
                  <c:v>-0.5</c:v>
                </c:pt>
                <c:pt idx="31">
                  <c:v>0.8</c:v>
                </c:pt>
                <c:pt idx="32">
                  <c:v>0.2</c:v>
                </c:pt>
                <c:pt idx="33">
                  <c:v>0.7</c:v>
                </c:pt>
                <c:pt idx="34">
                  <c:v>-0.2</c:v>
                </c:pt>
                <c:pt idx="35">
                  <c:v>0.3</c:v>
                </c:pt>
                <c:pt idx="36">
                  <c:v>-0.4</c:v>
                </c:pt>
                <c:pt idx="37">
                  <c:v>0.1</c:v>
                </c:pt>
                <c:pt idx="38">
                  <c:v>0.5</c:v>
                </c:pt>
                <c:pt idx="3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2-3C43-8759-7AA3C9F51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624063"/>
        <c:axId val="186627647"/>
      </c:barChart>
      <c:lineChart>
        <c:grouping val="standard"/>
        <c:varyColors val="0"/>
        <c:ser>
          <c:idx val="1"/>
          <c:order val="1"/>
          <c:tx>
            <c:strRef>
              <c:f>Japan!$C$4</c:f>
              <c:strCache>
                <c:ptCount val="1"/>
                <c:pt idx="0">
                  <c:v>Japan CPI Inflation, YoY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Japan!$A$5:$A$44</c:f>
              <c:numCache>
                <c:formatCode>mmm\-yy</c:formatCode>
                <c:ptCount val="40"/>
                <c:pt idx="0">
                  <c:v>42552</c:v>
                </c:pt>
                <c:pt idx="1">
                  <c:v>42644</c:v>
                </c:pt>
                <c:pt idx="2">
                  <c:v>42736</c:v>
                </c:pt>
                <c:pt idx="3">
                  <c:v>42826</c:v>
                </c:pt>
                <c:pt idx="4">
                  <c:v>42917</c:v>
                </c:pt>
                <c:pt idx="5">
                  <c:v>43009</c:v>
                </c:pt>
                <c:pt idx="6">
                  <c:v>43101</c:v>
                </c:pt>
                <c:pt idx="7">
                  <c:v>43191</c:v>
                </c:pt>
                <c:pt idx="8">
                  <c:v>43282</c:v>
                </c:pt>
                <c:pt idx="9">
                  <c:v>43374</c:v>
                </c:pt>
                <c:pt idx="10">
                  <c:v>43466</c:v>
                </c:pt>
                <c:pt idx="11">
                  <c:v>43556</c:v>
                </c:pt>
                <c:pt idx="12">
                  <c:v>43647</c:v>
                </c:pt>
                <c:pt idx="13">
                  <c:v>43739</c:v>
                </c:pt>
                <c:pt idx="14">
                  <c:v>43831</c:v>
                </c:pt>
                <c:pt idx="15">
                  <c:v>43922</c:v>
                </c:pt>
                <c:pt idx="16">
                  <c:v>44013</c:v>
                </c:pt>
                <c:pt idx="17">
                  <c:v>44105</c:v>
                </c:pt>
                <c:pt idx="18">
                  <c:v>44197</c:v>
                </c:pt>
                <c:pt idx="19">
                  <c:v>44287</c:v>
                </c:pt>
                <c:pt idx="20">
                  <c:v>44378</c:v>
                </c:pt>
                <c:pt idx="21">
                  <c:v>44470</c:v>
                </c:pt>
                <c:pt idx="22">
                  <c:v>44562</c:v>
                </c:pt>
                <c:pt idx="23">
                  <c:v>44652</c:v>
                </c:pt>
                <c:pt idx="24">
                  <c:v>44743</c:v>
                </c:pt>
                <c:pt idx="25">
                  <c:v>44835</c:v>
                </c:pt>
                <c:pt idx="26">
                  <c:v>44927</c:v>
                </c:pt>
                <c:pt idx="27">
                  <c:v>45017</c:v>
                </c:pt>
                <c:pt idx="28">
                  <c:v>45108</c:v>
                </c:pt>
                <c:pt idx="29">
                  <c:v>45200</c:v>
                </c:pt>
                <c:pt idx="30">
                  <c:v>45292</c:v>
                </c:pt>
                <c:pt idx="31">
                  <c:v>45383</c:v>
                </c:pt>
                <c:pt idx="32">
                  <c:v>45474</c:v>
                </c:pt>
                <c:pt idx="33">
                  <c:v>45566</c:v>
                </c:pt>
                <c:pt idx="34">
                  <c:v>45658</c:v>
                </c:pt>
                <c:pt idx="35">
                  <c:v>45748</c:v>
                </c:pt>
                <c:pt idx="36">
                  <c:v>45839</c:v>
                </c:pt>
                <c:pt idx="37">
                  <c:v>45931</c:v>
                </c:pt>
                <c:pt idx="38">
                  <c:v>46023</c:v>
                </c:pt>
                <c:pt idx="39">
                  <c:v>46113</c:v>
                </c:pt>
              </c:numCache>
            </c:numRef>
          </c:cat>
          <c:val>
            <c:numRef>
              <c:f>Japan!$C$5:$C$44</c:f>
              <c:numCache>
                <c:formatCode>0.0"%"</c:formatCode>
                <c:ptCount val="40"/>
                <c:pt idx="0">
                  <c:v>-0.4</c:v>
                </c:pt>
                <c:pt idx="1">
                  <c:v>0.1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0.2</c:v>
                </c:pt>
                <c:pt idx="6">
                  <c:v>1.4</c:v>
                </c:pt>
                <c:pt idx="7">
                  <c:v>0.6</c:v>
                </c:pt>
                <c:pt idx="8">
                  <c:v>0.9</c:v>
                </c:pt>
                <c:pt idx="9">
                  <c:v>1.4</c:v>
                </c:pt>
                <c:pt idx="10">
                  <c:v>0.2</c:v>
                </c:pt>
                <c:pt idx="11">
                  <c:v>0.9</c:v>
                </c:pt>
                <c:pt idx="12">
                  <c:v>0.5</c:v>
                </c:pt>
                <c:pt idx="13">
                  <c:v>0.2</c:v>
                </c:pt>
                <c:pt idx="14">
                  <c:v>0.7</c:v>
                </c:pt>
                <c:pt idx="15">
                  <c:v>0.1</c:v>
                </c:pt>
                <c:pt idx="16">
                  <c:v>0.3</c:v>
                </c:pt>
                <c:pt idx="17">
                  <c:v>-0.4</c:v>
                </c:pt>
                <c:pt idx="18">
                  <c:v>-0.7</c:v>
                </c:pt>
                <c:pt idx="19">
                  <c:v>-1.1000000000000001</c:v>
                </c:pt>
                <c:pt idx="20">
                  <c:v>-0.3</c:v>
                </c:pt>
                <c:pt idx="21">
                  <c:v>0.1</c:v>
                </c:pt>
                <c:pt idx="22">
                  <c:v>0.5</c:v>
                </c:pt>
                <c:pt idx="23">
                  <c:v>2.5</c:v>
                </c:pt>
                <c:pt idx="24">
                  <c:v>2.6</c:v>
                </c:pt>
                <c:pt idx="25">
                  <c:v>3.7</c:v>
                </c:pt>
                <c:pt idx="26">
                  <c:v>4.3</c:v>
                </c:pt>
                <c:pt idx="27">
                  <c:v>3.5</c:v>
                </c:pt>
                <c:pt idx="28">
                  <c:v>3.3</c:v>
                </c:pt>
                <c:pt idx="29">
                  <c:v>3.3</c:v>
                </c:pt>
                <c:pt idx="30">
                  <c:v>2.2000000000000002</c:v>
                </c:pt>
                <c:pt idx="31">
                  <c:v>2.5</c:v>
                </c:pt>
                <c:pt idx="32">
                  <c:v>2.8</c:v>
                </c:pt>
                <c:pt idx="33">
                  <c:v>2.2999999999999998</c:v>
                </c:pt>
                <c:pt idx="34">
                  <c:v>4</c:v>
                </c:pt>
                <c:pt idx="35">
                  <c:v>3.6</c:v>
                </c:pt>
                <c:pt idx="36">
                  <c:v>3.1</c:v>
                </c:pt>
                <c:pt idx="37">
                  <c:v>3</c:v>
                </c:pt>
                <c:pt idx="38">
                  <c:v>1.5</c:v>
                </c:pt>
                <c:pt idx="39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2-3C43-8759-7AA3C9F51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624063"/>
        <c:axId val="186627647"/>
      </c:lineChart>
      <c:dateAx>
        <c:axId val="186624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7647"/>
        <c:crosses val="autoZero"/>
        <c:auto val="1"/>
        <c:lblOffset val="100"/>
        <c:baseTimeUnit val="months"/>
        <c:majorUnit val="12"/>
        <c:majorTimeUnit val="months"/>
      </c:dateAx>
      <c:valAx>
        <c:axId val="18662764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1" i="0" u="none" strike="noStrike" kern="1200" baseline="0">
                <a:solidFill>
                  <a:srgbClr val="000000"/>
                </a:solidFill>
              </a:rPr>
              <a:t>The BOJ Is Hiking, But 10-Year Yields Are Moving Faster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Japan!$L$4</c:f>
              <c:strCache>
                <c:ptCount val="1"/>
                <c:pt idx="0">
                  <c:v>Japan 10-Year JGB Yield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Japan!$K$5:$K$125</c:f>
              <c:numCache>
                <c:formatCode>m/d/yy</c:formatCode>
                <c:ptCount val="121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  <c:pt idx="25">
                  <c:v>43282</c:v>
                </c:pt>
                <c:pt idx="26">
                  <c:v>43313</c:v>
                </c:pt>
                <c:pt idx="27">
                  <c:v>43344</c:v>
                </c:pt>
                <c:pt idx="28">
                  <c:v>43374</c:v>
                </c:pt>
                <c:pt idx="29">
                  <c:v>43405</c:v>
                </c:pt>
                <c:pt idx="30">
                  <c:v>43435</c:v>
                </c:pt>
                <c:pt idx="31">
                  <c:v>43466</c:v>
                </c:pt>
                <c:pt idx="32">
                  <c:v>43497</c:v>
                </c:pt>
                <c:pt idx="33">
                  <c:v>43525</c:v>
                </c:pt>
                <c:pt idx="34">
                  <c:v>43556</c:v>
                </c:pt>
                <c:pt idx="35">
                  <c:v>43586</c:v>
                </c:pt>
                <c:pt idx="36">
                  <c:v>43617</c:v>
                </c:pt>
                <c:pt idx="37">
                  <c:v>43647</c:v>
                </c:pt>
                <c:pt idx="38">
                  <c:v>43678</c:v>
                </c:pt>
                <c:pt idx="39">
                  <c:v>43709</c:v>
                </c:pt>
                <c:pt idx="40">
                  <c:v>43739</c:v>
                </c:pt>
                <c:pt idx="41">
                  <c:v>43770</c:v>
                </c:pt>
                <c:pt idx="42">
                  <c:v>43800</c:v>
                </c:pt>
                <c:pt idx="43">
                  <c:v>43831</c:v>
                </c:pt>
                <c:pt idx="44">
                  <c:v>43862</c:v>
                </c:pt>
                <c:pt idx="45">
                  <c:v>43891</c:v>
                </c:pt>
                <c:pt idx="46">
                  <c:v>43922</c:v>
                </c:pt>
                <c:pt idx="47">
                  <c:v>43952</c:v>
                </c:pt>
                <c:pt idx="48">
                  <c:v>43983</c:v>
                </c:pt>
                <c:pt idx="49">
                  <c:v>44013</c:v>
                </c:pt>
                <c:pt idx="50">
                  <c:v>44044</c:v>
                </c:pt>
                <c:pt idx="51">
                  <c:v>44075</c:v>
                </c:pt>
                <c:pt idx="52">
                  <c:v>44105</c:v>
                </c:pt>
                <c:pt idx="53">
                  <c:v>44136</c:v>
                </c:pt>
                <c:pt idx="54">
                  <c:v>44166</c:v>
                </c:pt>
                <c:pt idx="55">
                  <c:v>44197</c:v>
                </c:pt>
                <c:pt idx="56">
                  <c:v>44228</c:v>
                </c:pt>
                <c:pt idx="57">
                  <c:v>44256</c:v>
                </c:pt>
                <c:pt idx="58">
                  <c:v>44287</c:v>
                </c:pt>
                <c:pt idx="59">
                  <c:v>44317</c:v>
                </c:pt>
                <c:pt idx="60">
                  <c:v>44348</c:v>
                </c:pt>
                <c:pt idx="61">
                  <c:v>44378</c:v>
                </c:pt>
                <c:pt idx="62">
                  <c:v>44409</c:v>
                </c:pt>
                <c:pt idx="63">
                  <c:v>44440</c:v>
                </c:pt>
                <c:pt idx="64">
                  <c:v>44470</c:v>
                </c:pt>
                <c:pt idx="65">
                  <c:v>44501</c:v>
                </c:pt>
                <c:pt idx="66">
                  <c:v>44531</c:v>
                </c:pt>
                <c:pt idx="67">
                  <c:v>44562</c:v>
                </c:pt>
                <c:pt idx="68">
                  <c:v>44593</c:v>
                </c:pt>
                <c:pt idx="69">
                  <c:v>44621</c:v>
                </c:pt>
                <c:pt idx="70">
                  <c:v>44652</c:v>
                </c:pt>
                <c:pt idx="71">
                  <c:v>44682</c:v>
                </c:pt>
                <c:pt idx="72">
                  <c:v>44713</c:v>
                </c:pt>
                <c:pt idx="73">
                  <c:v>44743</c:v>
                </c:pt>
                <c:pt idx="74">
                  <c:v>44774</c:v>
                </c:pt>
                <c:pt idx="75">
                  <c:v>44805</c:v>
                </c:pt>
                <c:pt idx="76">
                  <c:v>44835</c:v>
                </c:pt>
                <c:pt idx="77">
                  <c:v>44866</c:v>
                </c:pt>
                <c:pt idx="78">
                  <c:v>44896</c:v>
                </c:pt>
                <c:pt idx="79">
                  <c:v>44927</c:v>
                </c:pt>
                <c:pt idx="80">
                  <c:v>44958</c:v>
                </c:pt>
                <c:pt idx="81">
                  <c:v>44986</c:v>
                </c:pt>
                <c:pt idx="82">
                  <c:v>45017</c:v>
                </c:pt>
                <c:pt idx="83">
                  <c:v>45047</c:v>
                </c:pt>
                <c:pt idx="84">
                  <c:v>45078</c:v>
                </c:pt>
                <c:pt idx="85">
                  <c:v>45108</c:v>
                </c:pt>
                <c:pt idx="86">
                  <c:v>45139</c:v>
                </c:pt>
                <c:pt idx="87">
                  <c:v>45170</c:v>
                </c:pt>
                <c:pt idx="88">
                  <c:v>45200</c:v>
                </c:pt>
                <c:pt idx="89">
                  <c:v>45231</c:v>
                </c:pt>
                <c:pt idx="90">
                  <c:v>45261</c:v>
                </c:pt>
                <c:pt idx="91">
                  <c:v>45292</c:v>
                </c:pt>
                <c:pt idx="92">
                  <c:v>45323</c:v>
                </c:pt>
                <c:pt idx="93">
                  <c:v>45352</c:v>
                </c:pt>
                <c:pt idx="94">
                  <c:v>45383</c:v>
                </c:pt>
                <c:pt idx="95">
                  <c:v>45413</c:v>
                </c:pt>
                <c:pt idx="96">
                  <c:v>45444</c:v>
                </c:pt>
                <c:pt idx="97">
                  <c:v>45474</c:v>
                </c:pt>
                <c:pt idx="98">
                  <c:v>45505</c:v>
                </c:pt>
                <c:pt idx="99">
                  <c:v>45536</c:v>
                </c:pt>
                <c:pt idx="100">
                  <c:v>45566</c:v>
                </c:pt>
                <c:pt idx="101">
                  <c:v>45597</c:v>
                </c:pt>
                <c:pt idx="102">
                  <c:v>45627</c:v>
                </c:pt>
                <c:pt idx="103">
                  <c:v>45658</c:v>
                </c:pt>
                <c:pt idx="104">
                  <c:v>45689</c:v>
                </c:pt>
                <c:pt idx="105">
                  <c:v>45717</c:v>
                </c:pt>
                <c:pt idx="106">
                  <c:v>45748</c:v>
                </c:pt>
                <c:pt idx="107">
                  <c:v>45778</c:v>
                </c:pt>
                <c:pt idx="108">
                  <c:v>45809</c:v>
                </c:pt>
                <c:pt idx="109">
                  <c:v>45839</c:v>
                </c:pt>
                <c:pt idx="110">
                  <c:v>45870</c:v>
                </c:pt>
                <c:pt idx="111">
                  <c:v>45901</c:v>
                </c:pt>
                <c:pt idx="112">
                  <c:v>45931</c:v>
                </c:pt>
                <c:pt idx="113">
                  <c:v>45962</c:v>
                </c:pt>
                <c:pt idx="114">
                  <c:v>45992</c:v>
                </c:pt>
                <c:pt idx="115">
                  <c:v>46023</c:v>
                </c:pt>
                <c:pt idx="116">
                  <c:v>46054</c:v>
                </c:pt>
                <c:pt idx="117">
                  <c:v>46082</c:v>
                </c:pt>
                <c:pt idx="118">
                  <c:v>46113</c:v>
                </c:pt>
                <c:pt idx="119">
                  <c:v>46143</c:v>
                </c:pt>
                <c:pt idx="120">
                  <c:v>46174</c:v>
                </c:pt>
              </c:numCache>
            </c:numRef>
          </c:cat>
          <c:val>
            <c:numRef>
              <c:f>Japan!$L$5:$L$125</c:f>
              <c:numCache>
                <c:formatCode>0.00"%"</c:formatCode>
                <c:ptCount val="121"/>
                <c:pt idx="0">
                  <c:v>-7.0000000000000007E-2</c:v>
                </c:pt>
                <c:pt idx="1">
                  <c:v>-0.08</c:v>
                </c:pt>
                <c:pt idx="2">
                  <c:v>-0.05</c:v>
                </c:pt>
                <c:pt idx="3">
                  <c:v>0.02</c:v>
                </c:pt>
                <c:pt idx="4">
                  <c:v>0.05</c:v>
                </c:pt>
                <c:pt idx="5">
                  <c:v>0.09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0.02</c:v>
                </c:pt>
                <c:pt idx="9">
                  <c:v>0.04</c:v>
                </c:pt>
                <c:pt idx="10">
                  <c:v>0.08</c:v>
                </c:pt>
                <c:pt idx="11">
                  <c:v>0.08</c:v>
                </c:pt>
                <c:pt idx="12">
                  <c:v>0.01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0.04</c:v>
                </c:pt>
                <c:pt idx="16">
                  <c:v>0.05</c:v>
                </c:pt>
                <c:pt idx="17">
                  <c:v>0.08</c:v>
                </c:pt>
                <c:pt idx="18">
                  <c:v>0.05</c:v>
                </c:pt>
                <c:pt idx="19">
                  <c:v>0.05</c:v>
                </c:pt>
                <c:pt idx="20">
                  <c:v>0.06</c:v>
                </c:pt>
                <c:pt idx="21">
                  <c:v>0.04</c:v>
                </c:pt>
                <c:pt idx="22">
                  <c:v>0.03</c:v>
                </c:pt>
                <c:pt idx="23">
                  <c:v>0.06</c:v>
                </c:pt>
                <c:pt idx="24">
                  <c:v>0.1</c:v>
                </c:pt>
                <c:pt idx="25">
                  <c:v>0.13</c:v>
                </c:pt>
                <c:pt idx="26">
                  <c:v>0.13</c:v>
                </c:pt>
                <c:pt idx="27">
                  <c:v>0.09</c:v>
                </c:pt>
                <c:pt idx="28">
                  <c:v>0</c:v>
                </c:pt>
                <c:pt idx="29">
                  <c:v>0</c:v>
                </c:pt>
                <c:pt idx="30">
                  <c:v>-0.02</c:v>
                </c:pt>
                <c:pt idx="31">
                  <c:v>-0.09</c:v>
                </c:pt>
                <c:pt idx="32">
                  <c:v>-0.04</c:v>
                </c:pt>
                <c:pt idx="33">
                  <c:v>-0.1</c:v>
                </c:pt>
                <c:pt idx="34">
                  <c:v>-0.16</c:v>
                </c:pt>
                <c:pt idx="35">
                  <c:v>-0.15</c:v>
                </c:pt>
                <c:pt idx="36">
                  <c:v>-0.28000000000000003</c:v>
                </c:pt>
                <c:pt idx="37">
                  <c:v>-0.22</c:v>
                </c:pt>
                <c:pt idx="38">
                  <c:v>-0.14000000000000001</c:v>
                </c:pt>
                <c:pt idx="39">
                  <c:v>-0.08</c:v>
                </c:pt>
                <c:pt idx="40">
                  <c:v>-0.02</c:v>
                </c:pt>
                <c:pt idx="41">
                  <c:v>-0.06</c:v>
                </c:pt>
                <c:pt idx="42">
                  <c:v>-0.15</c:v>
                </c:pt>
                <c:pt idx="43">
                  <c:v>0.02</c:v>
                </c:pt>
                <c:pt idx="44">
                  <c:v>-0.04</c:v>
                </c:pt>
                <c:pt idx="45">
                  <c:v>0.01</c:v>
                </c:pt>
                <c:pt idx="46">
                  <c:v>0.03</c:v>
                </c:pt>
                <c:pt idx="47">
                  <c:v>0.02</c:v>
                </c:pt>
                <c:pt idx="48">
                  <c:v>0.05</c:v>
                </c:pt>
                <c:pt idx="49">
                  <c:v>0.02</c:v>
                </c:pt>
                <c:pt idx="50">
                  <c:v>0.04</c:v>
                </c:pt>
                <c:pt idx="51">
                  <c:v>0.03</c:v>
                </c:pt>
                <c:pt idx="52">
                  <c:v>0.02</c:v>
                </c:pt>
                <c:pt idx="53">
                  <c:v>0.05</c:v>
                </c:pt>
                <c:pt idx="54">
                  <c:v>0.17</c:v>
                </c:pt>
                <c:pt idx="55">
                  <c:v>0.1</c:v>
                </c:pt>
                <c:pt idx="56">
                  <c:v>0.09</c:v>
                </c:pt>
                <c:pt idx="57">
                  <c:v>0.08</c:v>
                </c:pt>
                <c:pt idx="58">
                  <c:v>0.05</c:v>
                </c:pt>
                <c:pt idx="59">
                  <c:v>0.02</c:v>
                </c:pt>
                <c:pt idx="60">
                  <c:v>0.02</c:v>
                </c:pt>
                <c:pt idx="61">
                  <c:v>7.0000000000000007E-2</c:v>
                </c:pt>
                <c:pt idx="62">
                  <c:v>0.09</c:v>
                </c:pt>
                <c:pt idx="63">
                  <c:v>0.06</c:v>
                </c:pt>
                <c:pt idx="64">
                  <c:v>7.0000000000000007E-2</c:v>
                </c:pt>
                <c:pt idx="65">
                  <c:v>0.17</c:v>
                </c:pt>
                <c:pt idx="66">
                  <c:v>0.18</c:v>
                </c:pt>
                <c:pt idx="67">
                  <c:v>0.21</c:v>
                </c:pt>
                <c:pt idx="68">
                  <c:v>0.22</c:v>
                </c:pt>
                <c:pt idx="69">
                  <c:v>0.24</c:v>
                </c:pt>
                <c:pt idx="70">
                  <c:v>0.23</c:v>
                </c:pt>
                <c:pt idx="71">
                  <c:v>0.17</c:v>
                </c:pt>
                <c:pt idx="72">
                  <c:v>0.23</c:v>
                </c:pt>
                <c:pt idx="73">
                  <c:v>0.24</c:v>
                </c:pt>
                <c:pt idx="74">
                  <c:v>0.25</c:v>
                </c:pt>
                <c:pt idx="75">
                  <c:v>0.25</c:v>
                </c:pt>
                <c:pt idx="76">
                  <c:v>0.42</c:v>
                </c:pt>
                <c:pt idx="77">
                  <c:v>0.49</c:v>
                </c:pt>
                <c:pt idx="78">
                  <c:v>0.5</c:v>
                </c:pt>
                <c:pt idx="79">
                  <c:v>0.32</c:v>
                </c:pt>
                <c:pt idx="80">
                  <c:v>0.4</c:v>
                </c:pt>
                <c:pt idx="81">
                  <c:v>0.43</c:v>
                </c:pt>
                <c:pt idx="82">
                  <c:v>0.4</c:v>
                </c:pt>
                <c:pt idx="83">
                  <c:v>0.6</c:v>
                </c:pt>
                <c:pt idx="84">
                  <c:v>0.65</c:v>
                </c:pt>
                <c:pt idx="85">
                  <c:v>0.77</c:v>
                </c:pt>
                <c:pt idx="86">
                  <c:v>0.95</c:v>
                </c:pt>
                <c:pt idx="87">
                  <c:v>0.68</c:v>
                </c:pt>
                <c:pt idx="88">
                  <c:v>0.62</c:v>
                </c:pt>
                <c:pt idx="89">
                  <c:v>0.74</c:v>
                </c:pt>
                <c:pt idx="90">
                  <c:v>0.71</c:v>
                </c:pt>
                <c:pt idx="91">
                  <c:v>0.73</c:v>
                </c:pt>
                <c:pt idx="92">
                  <c:v>0.87</c:v>
                </c:pt>
                <c:pt idx="93">
                  <c:v>1.07</c:v>
                </c:pt>
                <c:pt idx="94">
                  <c:v>1.05</c:v>
                </c:pt>
                <c:pt idx="95">
                  <c:v>1.06</c:v>
                </c:pt>
                <c:pt idx="96">
                  <c:v>0.89</c:v>
                </c:pt>
                <c:pt idx="97">
                  <c:v>0.86</c:v>
                </c:pt>
                <c:pt idx="98">
                  <c:v>0.94</c:v>
                </c:pt>
                <c:pt idx="99">
                  <c:v>1.05</c:v>
                </c:pt>
                <c:pt idx="100">
                  <c:v>1.0900000000000001</c:v>
                </c:pt>
                <c:pt idx="101">
                  <c:v>1.25</c:v>
                </c:pt>
                <c:pt idx="102">
                  <c:v>1.37</c:v>
                </c:pt>
                <c:pt idx="103">
                  <c:v>1.49</c:v>
                </c:pt>
                <c:pt idx="104">
                  <c:v>1.31</c:v>
                </c:pt>
                <c:pt idx="105">
                  <c:v>1.5</c:v>
                </c:pt>
                <c:pt idx="106">
                  <c:v>1.43</c:v>
                </c:pt>
                <c:pt idx="107">
                  <c:v>1.55</c:v>
                </c:pt>
                <c:pt idx="108">
                  <c:v>1.6</c:v>
                </c:pt>
                <c:pt idx="109">
                  <c:v>1.65</c:v>
                </c:pt>
                <c:pt idx="110">
                  <c:v>1.66</c:v>
                </c:pt>
                <c:pt idx="111">
                  <c:v>1.81</c:v>
                </c:pt>
                <c:pt idx="112">
                  <c:v>2.0699999999999998</c:v>
                </c:pt>
                <c:pt idx="113">
                  <c:v>2.25</c:v>
                </c:pt>
                <c:pt idx="114">
                  <c:v>2.12</c:v>
                </c:pt>
                <c:pt idx="115">
                  <c:v>2.36</c:v>
                </c:pt>
                <c:pt idx="116">
                  <c:v>2.52</c:v>
                </c:pt>
                <c:pt idx="117">
                  <c:v>2.66</c:v>
                </c:pt>
                <c:pt idx="118">
                  <c:v>2.68</c:v>
                </c:pt>
                <c:pt idx="119">
                  <c:v>2.8</c:v>
                </c:pt>
                <c:pt idx="120">
                  <c:v>2.94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C-8D4B-B354-59C04BB4AEF9}"/>
            </c:ext>
          </c:extLst>
        </c:ser>
        <c:ser>
          <c:idx val="1"/>
          <c:order val="1"/>
          <c:tx>
            <c:strRef>
              <c:f>Japan!$M$4</c:f>
              <c:strCache>
                <c:ptCount val="1"/>
                <c:pt idx="0">
                  <c:v>Japan Short-Term Interest Rate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Japan!$K$5:$K$125</c:f>
              <c:numCache>
                <c:formatCode>m/d/yy</c:formatCode>
                <c:ptCount val="121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  <c:pt idx="25">
                  <c:v>43282</c:v>
                </c:pt>
                <c:pt idx="26">
                  <c:v>43313</c:v>
                </c:pt>
                <c:pt idx="27">
                  <c:v>43344</c:v>
                </c:pt>
                <c:pt idx="28">
                  <c:v>43374</c:v>
                </c:pt>
                <c:pt idx="29">
                  <c:v>43405</c:v>
                </c:pt>
                <c:pt idx="30">
                  <c:v>43435</c:v>
                </c:pt>
                <c:pt idx="31">
                  <c:v>43466</c:v>
                </c:pt>
                <c:pt idx="32">
                  <c:v>43497</c:v>
                </c:pt>
                <c:pt idx="33">
                  <c:v>43525</c:v>
                </c:pt>
                <c:pt idx="34">
                  <c:v>43556</c:v>
                </c:pt>
                <c:pt idx="35">
                  <c:v>43586</c:v>
                </c:pt>
                <c:pt idx="36">
                  <c:v>43617</c:v>
                </c:pt>
                <c:pt idx="37">
                  <c:v>43647</c:v>
                </c:pt>
                <c:pt idx="38">
                  <c:v>43678</c:v>
                </c:pt>
                <c:pt idx="39">
                  <c:v>43709</c:v>
                </c:pt>
                <c:pt idx="40">
                  <c:v>43739</c:v>
                </c:pt>
                <c:pt idx="41">
                  <c:v>43770</c:v>
                </c:pt>
                <c:pt idx="42">
                  <c:v>43800</c:v>
                </c:pt>
                <c:pt idx="43">
                  <c:v>43831</c:v>
                </c:pt>
                <c:pt idx="44">
                  <c:v>43862</c:v>
                </c:pt>
                <c:pt idx="45">
                  <c:v>43891</c:v>
                </c:pt>
                <c:pt idx="46">
                  <c:v>43922</c:v>
                </c:pt>
                <c:pt idx="47">
                  <c:v>43952</c:v>
                </c:pt>
                <c:pt idx="48">
                  <c:v>43983</c:v>
                </c:pt>
                <c:pt idx="49">
                  <c:v>44013</c:v>
                </c:pt>
                <c:pt idx="50">
                  <c:v>44044</c:v>
                </c:pt>
                <c:pt idx="51">
                  <c:v>44075</c:v>
                </c:pt>
                <c:pt idx="52">
                  <c:v>44105</c:v>
                </c:pt>
                <c:pt idx="53">
                  <c:v>44136</c:v>
                </c:pt>
                <c:pt idx="54">
                  <c:v>44166</c:v>
                </c:pt>
                <c:pt idx="55">
                  <c:v>44197</c:v>
                </c:pt>
                <c:pt idx="56">
                  <c:v>44228</c:v>
                </c:pt>
                <c:pt idx="57">
                  <c:v>44256</c:v>
                </c:pt>
                <c:pt idx="58">
                  <c:v>44287</c:v>
                </c:pt>
                <c:pt idx="59">
                  <c:v>44317</c:v>
                </c:pt>
                <c:pt idx="60">
                  <c:v>44348</c:v>
                </c:pt>
                <c:pt idx="61">
                  <c:v>44378</c:v>
                </c:pt>
                <c:pt idx="62">
                  <c:v>44409</c:v>
                </c:pt>
                <c:pt idx="63">
                  <c:v>44440</c:v>
                </c:pt>
                <c:pt idx="64">
                  <c:v>44470</c:v>
                </c:pt>
                <c:pt idx="65">
                  <c:v>44501</c:v>
                </c:pt>
                <c:pt idx="66">
                  <c:v>44531</c:v>
                </c:pt>
                <c:pt idx="67">
                  <c:v>44562</c:v>
                </c:pt>
                <c:pt idx="68">
                  <c:v>44593</c:v>
                </c:pt>
                <c:pt idx="69">
                  <c:v>44621</c:v>
                </c:pt>
                <c:pt idx="70">
                  <c:v>44652</c:v>
                </c:pt>
                <c:pt idx="71">
                  <c:v>44682</c:v>
                </c:pt>
                <c:pt idx="72">
                  <c:v>44713</c:v>
                </c:pt>
                <c:pt idx="73">
                  <c:v>44743</c:v>
                </c:pt>
                <c:pt idx="74">
                  <c:v>44774</c:v>
                </c:pt>
                <c:pt idx="75">
                  <c:v>44805</c:v>
                </c:pt>
                <c:pt idx="76">
                  <c:v>44835</c:v>
                </c:pt>
                <c:pt idx="77">
                  <c:v>44866</c:v>
                </c:pt>
                <c:pt idx="78">
                  <c:v>44896</c:v>
                </c:pt>
                <c:pt idx="79">
                  <c:v>44927</c:v>
                </c:pt>
                <c:pt idx="80">
                  <c:v>44958</c:v>
                </c:pt>
                <c:pt idx="81">
                  <c:v>44986</c:v>
                </c:pt>
                <c:pt idx="82">
                  <c:v>45017</c:v>
                </c:pt>
                <c:pt idx="83">
                  <c:v>45047</c:v>
                </c:pt>
                <c:pt idx="84">
                  <c:v>45078</c:v>
                </c:pt>
                <c:pt idx="85">
                  <c:v>45108</c:v>
                </c:pt>
                <c:pt idx="86">
                  <c:v>45139</c:v>
                </c:pt>
                <c:pt idx="87">
                  <c:v>45170</c:v>
                </c:pt>
                <c:pt idx="88">
                  <c:v>45200</c:v>
                </c:pt>
                <c:pt idx="89">
                  <c:v>45231</c:v>
                </c:pt>
                <c:pt idx="90">
                  <c:v>45261</c:v>
                </c:pt>
                <c:pt idx="91">
                  <c:v>45292</c:v>
                </c:pt>
                <c:pt idx="92">
                  <c:v>45323</c:v>
                </c:pt>
                <c:pt idx="93">
                  <c:v>45352</c:v>
                </c:pt>
                <c:pt idx="94">
                  <c:v>45383</c:v>
                </c:pt>
                <c:pt idx="95">
                  <c:v>45413</c:v>
                </c:pt>
                <c:pt idx="96">
                  <c:v>45444</c:v>
                </c:pt>
                <c:pt idx="97">
                  <c:v>45474</c:v>
                </c:pt>
                <c:pt idx="98">
                  <c:v>45505</c:v>
                </c:pt>
                <c:pt idx="99">
                  <c:v>45536</c:v>
                </c:pt>
                <c:pt idx="100">
                  <c:v>45566</c:v>
                </c:pt>
                <c:pt idx="101">
                  <c:v>45597</c:v>
                </c:pt>
                <c:pt idx="102">
                  <c:v>45627</c:v>
                </c:pt>
                <c:pt idx="103">
                  <c:v>45658</c:v>
                </c:pt>
                <c:pt idx="104">
                  <c:v>45689</c:v>
                </c:pt>
                <c:pt idx="105">
                  <c:v>45717</c:v>
                </c:pt>
                <c:pt idx="106">
                  <c:v>45748</c:v>
                </c:pt>
                <c:pt idx="107">
                  <c:v>45778</c:v>
                </c:pt>
                <c:pt idx="108">
                  <c:v>45809</c:v>
                </c:pt>
                <c:pt idx="109">
                  <c:v>45839</c:v>
                </c:pt>
                <c:pt idx="110">
                  <c:v>45870</c:v>
                </c:pt>
                <c:pt idx="111">
                  <c:v>45901</c:v>
                </c:pt>
                <c:pt idx="112">
                  <c:v>45931</c:v>
                </c:pt>
                <c:pt idx="113">
                  <c:v>45962</c:v>
                </c:pt>
                <c:pt idx="114">
                  <c:v>45992</c:v>
                </c:pt>
                <c:pt idx="115">
                  <c:v>46023</c:v>
                </c:pt>
                <c:pt idx="116">
                  <c:v>46054</c:v>
                </c:pt>
                <c:pt idx="117">
                  <c:v>46082</c:v>
                </c:pt>
                <c:pt idx="118">
                  <c:v>46113</c:v>
                </c:pt>
                <c:pt idx="119">
                  <c:v>46143</c:v>
                </c:pt>
                <c:pt idx="120">
                  <c:v>46174</c:v>
                </c:pt>
              </c:numCache>
            </c:numRef>
          </c:cat>
          <c:val>
            <c:numRef>
              <c:f>Japan!$M$5:$M$125</c:f>
              <c:numCache>
                <c:formatCode>0.00"%"</c:formatCode>
                <c:ptCount val="121"/>
                <c:pt idx="0">
                  <c:v>-5.5E-2</c:v>
                </c:pt>
                <c:pt idx="1">
                  <c:v>-4.2999999999999997E-2</c:v>
                </c:pt>
                <c:pt idx="2">
                  <c:v>-4.2999999999999997E-2</c:v>
                </c:pt>
                <c:pt idx="3">
                  <c:v>-5.1999999999999998E-2</c:v>
                </c:pt>
                <c:pt idx="4">
                  <c:v>-3.6999999999999998E-2</c:v>
                </c:pt>
                <c:pt idx="5">
                  <c:v>-4.9000000000000002E-2</c:v>
                </c:pt>
                <c:pt idx="6">
                  <c:v>-4.3999999999999997E-2</c:v>
                </c:pt>
                <c:pt idx="7">
                  <c:v>-4.4999999999999998E-2</c:v>
                </c:pt>
                <c:pt idx="8">
                  <c:v>-3.7999999999999999E-2</c:v>
                </c:pt>
                <c:pt idx="9">
                  <c:v>-4.2000000000000003E-2</c:v>
                </c:pt>
                <c:pt idx="10">
                  <c:v>-5.3999999999999999E-2</c:v>
                </c:pt>
                <c:pt idx="11">
                  <c:v>-5.2999999999999999E-2</c:v>
                </c:pt>
                <c:pt idx="12">
                  <c:v>-5.6000000000000001E-2</c:v>
                </c:pt>
                <c:pt idx="13">
                  <c:v>-5.3999999999999999E-2</c:v>
                </c:pt>
                <c:pt idx="14">
                  <c:v>-4.9000000000000002E-2</c:v>
                </c:pt>
                <c:pt idx="15">
                  <c:v>-5.8000000000000003E-2</c:v>
                </c:pt>
                <c:pt idx="16">
                  <c:v>-3.6999999999999998E-2</c:v>
                </c:pt>
                <c:pt idx="17">
                  <c:v>-4.8000000000000001E-2</c:v>
                </c:pt>
                <c:pt idx="18">
                  <c:v>-4.2000000000000003E-2</c:v>
                </c:pt>
                <c:pt idx="19">
                  <c:v>-0.04</c:v>
                </c:pt>
                <c:pt idx="20">
                  <c:v>-4.2000000000000003E-2</c:v>
                </c:pt>
                <c:pt idx="21">
                  <c:v>-6.2E-2</c:v>
                </c:pt>
                <c:pt idx="22">
                  <c:v>-6.3E-2</c:v>
                </c:pt>
                <c:pt idx="23">
                  <c:v>-6.0999999999999999E-2</c:v>
                </c:pt>
                <c:pt idx="24">
                  <c:v>-7.0999999999999994E-2</c:v>
                </c:pt>
                <c:pt idx="25">
                  <c:v>-7.0000000000000007E-2</c:v>
                </c:pt>
                <c:pt idx="26">
                  <c:v>-5.8999999999999997E-2</c:v>
                </c:pt>
                <c:pt idx="27">
                  <c:v>-5.8000000000000003E-2</c:v>
                </c:pt>
                <c:pt idx="28">
                  <c:v>-0.06</c:v>
                </c:pt>
                <c:pt idx="29">
                  <c:v>-7.0999999999999994E-2</c:v>
                </c:pt>
                <c:pt idx="30">
                  <c:v>-6.8000000000000005E-2</c:v>
                </c:pt>
                <c:pt idx="31">
                  <c:v>-6.4000000000000001E-2</c:v>
                </c:pt>
                <c:pt idx="32">
                  <c:v>-5.5E-2</c:v>
                </c:pt>
                <c:pt idx="33">
                  <c:v>-4.1000000000000002E-2</c:v>
                </c:pt>
                <c:pt idx="34">
                  <c:v>-6.7000000000000004E-2</c:v>
                </c:pt>
                <c:pt idx="35">
                  <c:v>-4.9000000000000002E-2</c:v>
                </c:pt>
                <c:pt idx="36">
                  <c:v>-6.2E-2</c:v>
                </c:pt>
                <c:pt idx="37">
                  <c:v>-7.0999999999999994E-2</c:v>
                </c:pt>
                <c:pt idx="38">
                  <c:v>-4.4999999999999998E-2</c:v>
                </c:pt>
                <c:pt idx="39">
                  <c:v>-5.8999999999999997E-2</c:v>
                </c:pt>
                <c:pt idx="40">
                  <c:v>-2.1000000000000001E-2</c:v>
                </c:pt>
                <c:pt idx="41">
                  <c:v>-4.2999999999999997E-2</c:v>
                </c:pt>
                <c:pt idx="42">
                  <c:v>-3.7999999999999999E-2</c:v>
                </c:pt>
                <c:pt idx="43">
                  <c:v>-3.2000000000000001E-2</c:v>
                </c:pt>
                <c:pt idx="44">
                  <c:v>-1.6E-2</c:v>
                </c:pt>
                <c:pt idx="45">
                  <c:v>-4.7E-2</c:v>
                </c:pt>
                <c:pt idx="46">
                  <c:v>-3.5999999999999997E-2</c:v>
                </c:pt>
                <c:pt idx="47">
                  <c:v>-4.7E-2</c:v>
                </c:pt>
                <c:pt idx="48">
                  <c:v>-4.8000000000000001E-2</c:v>
                </c:pt>
                <c:pt idx="49">
                  <c:v>-2.8000000000000001E-2</c:v>
                </c:pt>
                <c:pt idx="50">
                  <c:v>-3.5000000000000003E-2</c:v>
                </c:pt>
                <c:pt idx="51">
                  <c:v>-5.3999999999999999E-2</c:v>
                </c:pt>
                <c:pt idx="52">
                  <c:v>-0.02</c:v>
                </c:pt>
                <c:pt idx="53">
                  <c:v>-3.2000000000000001E-2</c:v>
                </c:pt>
                <c:pt idx="54">
                  <c:v>-2.5999999999999999E-2</c:v>
                </c:pt>
                <c:pt idx="55">
                  <c:v>-1.7000000000000001E-2</c:v>
                </c:pt>
                <c:pt idx="56">
                  <c:v>-1.6E-2</c:v>
                </c:pt>
                <c:pt idx="57">
                  <c:v>-1.7000000000000001E-2</c:v>
                </c:pt>
                <c:pt idx="58">
                  <c:v>-1.2E-2</c:v>
                </c:pt>
                <c:pt idx="59">
                  <c:v>-1.7000000000000001E-2</c:v>
                </c:pt>
                <c:pt idx="60">
                  <c:v>-2.9000000000000001E-2</c:v>
                </c:pt>
                <c:pt idx="61">
                  <c:v>-3.5999999999999997E-2</c:v>
                </c:pt>
                <c:pt idx="62">
                  <c:v>-3.4000000000000002E-2</c:v>
                </c:pt>
                <c:pt idx="63">
                  <c:v>-2.1999999999999999E-2</c:v>
                </c:pt>
                <c:pt idx="64">
                  <c:v>-2.7E-2</c:v>
                </c:pt>
                <c:pt idx="65">
                  <c:v>-3.9E-2</c:v>
                </c:pt>
                <c:pt idx="66">
                  <c:v>-2.5999999999999999E-2</c:v>
                </c:pt>
                <c:pt idx="67">
                  <c:v>-0.02</c:v>
                </c:pt>
                <c:pt idx="68">
                  <c:v>-1.7999999999999999E-2</c:v>
                </c:pt>
                <c:pt idx="69">
                  <c:v>-8.0000000000000002E-3</c:v>
                </c:pt>
                <c:pt idx="70">
                  <c:v>-1.2E-2</c:v>
                </c:pt>
                <c:pt idx="71">
                  <c:v>-1.7999999999999999E-2</c:v>
                </c:pt>
                <c:pt idx="72">
                  <c:v>-3.7999999999999999E-2</c:v>
                </c:pt>
                <c:pt idx="73">
                  <c:v>-1.2E-2</c:v>
                </c:pt>
                <c:pt idx="74">
                  <c:v>-1.7999999999999999E-2</c:v>
                </c:pt>
                <c:pt idx="75">
                  <c:v>-4.9000000000000002E-2</c:v>
                </c:pt>
                <c:pt idx="76">
                  <c:v>-0.05</c:v>
                </c:pt>
                <c:pt idx="77">
                  <c:v>-6.7000000000000004E-2</c:v>
                </c:pt>
                <c:pt idx="78">
                  <c:v>-7.0000000000000007E-2</c:v>
                </c:pt>
                <c:pt idx="79">
                  <c:v>-0.02</c:v>
                </c:pt>
                <c:pt idx="80">
                  <c:v>-1.9E-2</c:v>
                </c:pt>
                <c:pt idx="81">
                  <c:v>-1.7000000000000001E-2</c:v>
                </c:pt>
                <c:pt idx="82">
                  <c:v>-1.4999999999999999E-2</c:v>
                </c:pt>
                <c:pt idx="83">
                  <c:v>-5.0999999999999997E-2</c:v>
                </c:pt>
                <c:pt idx="84">
                  <c:v>-6.6000000000000003E-2</c:v>
                </c:pt>
                <c:pt idx="85">
                  <c:v>-4.5999999999999999E-2</c:v>
                </c:pt>
                <c:pt idx="86">
                  <c:v>-6.4000000000000001E-2</c:v>
                </c:pt>
                <c:pt idx="87">
                  <c:v>-5.3999999999999999E-2</c:v>
                </c:pt>
                <c:pt idx="88">
                  <c:v>-0.02</c:v>
                </c:pt>
                <c:pt idx="89">
                  <c:v>-1.4999999999999999E-2</c:v>
                </c:pt>
                <c:pt idx="90">
                  <c:v>-1.2E-2</c:v>
                </c:pt>
                <c:pt idx="91">
                  <c:v>-1.4E-2</c:v>
                </c:pt>
                <c:pt idx="92">
                  <c:v>-6.0000000000000001E-3</c:v>
                </c:pt>
                <c:pt idx="93">
                  <c:v>2.1999999999999999E-2</c:v>
                </c:pt>
                <c:pt idx="94">
                  <c:v>7.6999999999999999E-2</c:v>
                </c:pt>
                <c:pt idx="95">
                  <c:v>7.6999999999999999E-2</c:v>
                </c:pt>
                <c:pt idx="96">
                  <c:v>7.6999999999999999E-2</c:v>
                </c:pt>
                <c:pt idx="97">
                  <c:v>7.8E-2</c:v>
                </c:pt>
                <c:pt idx="98">
                  <c:v>0.22700000000000001</c:v>
                </c:pt>
                <c:pt idx="99">
                  <c:v>0.22700000000000001</c:v>
                </c:pt>
                <c:pt idx="100">
                  <c:v>0.22700000000000001</c:v>
                </c:pt>
                <c:pt idx="101">
                  <c:v>0.22700000000000001</c:v>
                </c:pt>
                <c:pt idx="102">
                  <c:v>0.22700000000000001</c:v>
                </c:pt>
                <c:pt idx="103">
                  <c:v>0.29299999999999998</c:v>
                </c:pt>
                <c:pt idx="104">
                  <c:v>0.47799999999999998</c:v>
                </c:pt>
                <c:pt idx="105">
                  <c:v>0.47699999999999998</c:v>
                </c:pt>
                <c:pt idx="106">
                  <c:v>0.47699999999999998</c:v>
                </c:pt>
                <c:pt idx="107">
                  <c:v>0.47699999999999998</c:v>
                </c:pt>
                <c:pt idx="108">
                  <c:v>0.47699999999999998</c:v>
                </c:pt>
                <c:pt idx="109">
                  <c:v>0.47799999999999998</c:v>
                </c:pt>
                <c:pt idx="110">
                  <c:v>0.47699999999999998</c:v>
                </c:pt>
                <c:pt idx="111">
                  <c:v>0.47699999999999998</c:v>
                </c:pt>
                <c:pt idx="112">
                  <c:v>0.47699999999999998</c:v>
                </c:pt>
                <c:pt idx="113">
                  <c:v>0.47799999999999998</c:v>
                </c:pt>
                <c:pt idx="114">
                  <c:v>0.55700000000000005</c:v>
                </c:pt>
                <c:pt idx="115">
                  <c:v>0.72799999999999998</c:v>
                </c:pt>
                <c:pt idx="116">
                  <c:v>0.72799999999999998</c:v>
                </c:pt>
                <c:pt idx="117">
                  <c:v>0.72799999999999998</c:v>
                </c:pt>
                <c:pt idx="118">
                  <c:v>0.72699999999999998</c:v>
                </c:pt>
                <c:pt idx="119">
                  <c:v>0.72699999999999998</c:v>
                </c:pt>
                <c:pt idx="120">
                  <c:v>0.84099999999999997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7C-8D4B-B354-59C04BB4A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079679"/>
        <c:axId val="180083711"/>
      </c:lineChart>
      <c:dateAx>
        <c:axId val="1800796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83711"/>
        <c:crosses val="autoZero"/>
        <c:auto val="1"/>
        <c:lblOffset val="100"/>
        <c:baseTimeUnit val="months"/>
        <c:majorUnit val="12"/>
        <c:majorTimeUnit val="months"/>
      </c:dateAx>
      <c:valAx>
        <c:axId val="1800837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 dirty="0">
                <a:solidFill>
                  <a:schemeClr val="tx1"/>
                </a:solidFill>
              </a:rPr>
              <a:t>USD/JPY Whipsaws From ¥163.87 to ¥155.82 as a Joint US-Japan Intervention Defends 160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Japan!$Z$4</c:f>
              <c:strCache>
                <c:ptCount val="1"/>
                <c:pt idx="0">
                  <c:v>USD/JPY (Close)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Japan!$Y$5:$Y$125</c:f>
              <c:numCache>
                <c:formatCode>m/d/yy</c:formatCode>
                <c:ptCount val="121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  <c:pt idx="25">
                  <c:v>43282</c:v>
                </c:pt>
                <c:pt idx="26">
                  <c:v>43313</c:v>
                </c:pt>
                <c:pt idx="27">
                  <c:v>43344</c:v>
                </c:pt>
                <c:pt idx="28">
                  <c:v>43374</c:v>
                </c:pt>
                <c:pt idx="29">
                  <c:v>43405</c:v>
                </c:pt>
                <c:pt idx="30">
                  <c:v>43435</c:v>
                </c:pt>
                <c:pt idx="31">
                  <c:v>43466</c:v>
                </c:pt>
                <c:pt idx="32">
                  <c:v>43497</c:v>
                </c:pt>
                <c:pt idx="33">
                  <c:v>43525</c:v>
                </c:pt>
                <c:pt idx="34">
                  <c:v>43556</c:v>
                </c:pt>
                <c:pt idx="35">
                  <c:v>43586</c:v>
                </c:pt>
                <c:pt idx="36">
                  <c:v>43617</c:v>
                </c:pt>
                <c:pt idx="37">
                  <c:v>43647</c:v>
                </c:pt>
                <c:pt idx="38">
                  <c:v>43678</c:v>
                </c:pt>
                <c:pt idx="39">
                  <c:v>43709</c:v>
                </c:pt>
                <c:pt idx="40">
                  <c:v>43739</c:v>
                </c:pt>
                <c:pt idx="41">
                  <c:v>43770</c:v>
                </c:pt>
                <c:pt idx="42">
                  <c:v>43800</c:v>
                </c:pt>
                <c:pt idx="43">
                  <c:v>43831</c:v>
                </c:pt>
                <c:pt idx="44">
                  <c:v>43862</c:v>
                </c:pt>
                <c:pt idx="45">
                  <c:v>43891</c:v>
                </c:pt>
                <c:pt idx="46">
                  <c:v>43922</c:v>
                </c:pt>
                <c:pt idx="47">
                  <c:v>43952</c:v>
                </c:pt>
                <c:pt idx="48">
                  <c:v>43983</c:v>
                </c:pt>
                <c:pt idx="49">
                  <c:v>44013</c:v>
                </c:pt>
                <c:pt idx="50">
                  <c:v>44044</c:v>
                </c:pt>
                <c:pt idx="51">
                  <c:v>44075</c:v>
                </c:pt>
                <c:pt idx="52">
                  <c:v>44105</c:v>
                </c:pt>
                <c:pt idx="53">
                  <c:v>44136</c:v>
                </c:pt>
                <c:pt idx="54">
                  <c:v>44166</c:v>
                </c:pt>
                <c:pt idx="55">
                  <c:v>44197</c:v>
                </c:pt>
                <c:pt idx="56">
                  <c:v>44228</c:v>
                </c:pt>
                <c:pt idx="57">
                  <c:v>44256</c:v>
                </c:pt>
                <c:pt idx="58">
                  <c:v>44287</c:v>
                </c:pt>
                <c:pt idx="59">
                  <c:v>44317</c:v>
                </c:pt>
                <c:pt idx="60">
                  <c:v>44348</c:v>
                </c:pt>
                <c:pt idx="61">
                  <c:v>44378</c:v>
                </c:pt>
                <c:pt idx="62">
                  <c:v>44409</c:v>
                </c:pt>
                <c:pt idx="63">
                  <c:v>44440</c:v>
                </c:pt>
                <c:pt idx="64">
                  <c:v>44470</c:v>
                </c:pt>
                <c:pt idx="65">
                  <c:v>44501</c:v>
                </c:pt>
                <c:pt idx="66">
                  <c:v>44531</c:v>
                </c:pt>
                <c:pt idx="67">
                  <c:v>44562</c:v>
                </c:pt>
                <c:pt idx="68">
                  <c:v>44593</c:v>
                </c:pt>
                <c:pt idx="69">
                  <c:v>44621</c:v>
                </c:pt>
                <c:pt idx="70">
                  <c:v>44652</c:v>
                </c:pt>
                <c:pt idx="71">
                  <c:v>44682</c:v>
                </c:pt>
                <c:pt idx="72">
                  <c:v>44713</c:v>
                </c:pt>
                <c:pt idx="73">
                  <c:v>44743</c:v>
                </c:pt>
                <c:pt idx="74">
                  <c:v>44774</c:v>
                </c:pt>
                <c:pt idx="75">
                  <c:v>44805</c:v>
                </c:pt>
                <c:pt idx="76">
                  <c:v>44835</c:v>
                </c:pt>
                <c:pt idx="77">
                  <c:v>44866</c:v>
                </c:pt>
                <c:pt idx="78">
                  <c:v>44896</c:v>
                </c:pt>
                <c:pt idx="79">
                  <c:v>44927</c:v>
                </c:pt>
                <c:pt idx="80">
                  <c:v>44958</c:v>
                </c:pt>
                <c:pt idx="81">
                  <c:v>44986</c:v>
                </c:pt>
                <c:pt idx="82">
                  <c:v>45017</c:v>
                </c:pt>
                <c:pt idx="83">
                  <c:v>45047</c:v>
                </c:pt>
                <c:pt idx="84">
                  <c:v>45078</c:v>
                </c:pt>
                <c:pt idx="85">
                  <c:v>45108</c:v>
                </c:pt>
                <c:pt idx="86">
                  <c:v>45139</c:v>
                </c:pt>
                <c:pt idx="87">
                  <c:v>45170</c:v>
                </c:pt>
                <c:pt idx="88">
                  <c:v>45200</c:v>
                </c:pt>
                <c:pt idx="89">
                  <c:v>45231</c:v>
                </c:pt>
                <c:pt idx="90">
                  <c:v>45261</c:v>
                </c:pt>
                <c:pt idx="91">
                  <c:v>45292</c:v>
                </c:pt>
                <c:pt idx="92">
                  <c:v>45323</c:v>
                </c:pt>
                <c:pt idx="93">
                  <c:v>45352</c:v>
                </c:pt>
                <c:pt idx="94">
                  <c:v>45383</c:v>
                </c:pt>
                <c:pt idx="95">
                  <c:v>45413</c:v>
                </c:pt>
                <c:pt idx="96">
                  <c:v>45444</c:v>
                </c:pt>
                <c:pt idx="97">
                  <c:v>45474</c:v>
                </c:pt>
                <c:pt idx="98">
                  <c:v>45505</c:v>
                </c:pt>
                <c:pt idx="99">
                  <c:v>45536</c:v>
                </c:pt>
                <c:pt idx="100">
                  <c:v>45566</c:v>
                </c:pt>
                <c:pt idx="101">
                  <c:v>45597</c:v>
                </c:pt>
                <c:pt idx="102">
                  <c:v>45627</c:v>
                </c:pt>
                <c:pt idx="103">
                  <c:v>45658</c:v>
                </c:pt>
                <c:pt idx="104">
                  <c:v>45689</c:v>
                </c:pt>
                <c:pt idx="105">
                  <c:v>45717</c:v>
                </c:pt>
                <c:pt idx="106">
                  <c:v>45748</c:v>
                </c:pt>
                <c:pt idx="107">
                  <c:v>45778</c:v>
                </c:pt>
                <c:pt idx="108">
                  <c:v>45809</c:v>
                </c:pt>
                <c:pt idx="109">
                  <c:v>45839</c:v>
                </c:pt>
                <c:pt idx="110">
                  <c:v>45870</c:v>
                </c:pt>
                <c:pt idx="111">
                  <c:v>45901</c:v>
                </c:pt>
                <c:pt idx="112">
                  <c:v>45931</c:v>
                </c:pt>
                <c:pt idx="113">
                  <c:v>45962</c:v>
                </c:pt>
                <c:pt idx="114">
                  <c:v>45992</c:v>
                </c:pt>
                <c:pt idx="115">
                  <c:v>46023</c:v>
                </c:pt>
                <c:pt idx="116">
                  <c:v>46054</c:v>
                </c:pt>
                <c:pt idx="117">
                  <c:v>46082</c:v>
                </c:pt>
                <c:pt idx="118">
                  <c:v>46113</c:v>
                </c:pt>
                <c:pt idx="119">
                  <c:v>46143</c:v>
                </c:pt>
                <c:pt idx="120">
                  <c:v>46174</c:v>
                </c:pt>
              </c:numCache>
            </c:numRef>
          </c:cat>
          <c:val>
            <c:numRef>
              <c:f>Japan!$Z$5:$Z$125</c:f>
              <c:numCache>
                <c:formatCode>0.00</c:formatCode>
                <c:ptCount val="121"/>
                <c:pt idx="0">
                  <c:v>101.33</c:v>
                </c:pt>
                <c:pt idx="1">
                  <c:v>104.81</c:v>
                </c:pt>
                <c:pt idx="2">
                  <c:v>114.44</c:v>
                </c:pt>
                <c:pt idx="3">
                  <c:v>116.87</c:v>
                </c:pt>
                <c:pt idx="4">
                  <c:v>112.78</c:v>
                </c:pt>
                <c:pt idx="5">
                  <c:v>112.75</c:v>
                </c:pt>
                <c:pt idx="6">
                  <c:v>111.38</c:v>
                </c:pt>
                <c:pt idx="7">
                  <c:v>111.53</c:v>
                </c:pt>
                <c:pt idx="8">
                  <c:v>110.75</c:v>
                </c:pt>
                <c:pt idx="9">
                  <c:v>112.35</c:v>
                </c:pt>
                <c:pt idx="10">
                  <c:v>110.25</c:v>
                </c:pt>
                <c:pt idx="11">
                  <c:v>109.96</c:v>
                </c:pt>
                <c:pt idx="12">
                  <c:v>112.47</c:v>
                </c:pt>
                <c:pt idx="13">
                  <c:v>113.62</c:v>
                </c:pt>
                <c:pt idx="14">
                  <c:v>112.52</c:v>
                </c:pt>
                <c:pt idx="15">
                  <c:v>112.67</c:v>
                </c:pt>
                <c:pt idx="16">
                  <c:v>109.17</c:v>
                </c:pt>
                <c:pt idx="17">
                  <c:v>106.67</c:v>
                </c:pt>
                <c:pt idx="18">
                  <c:v>106.26</c:v>
                </c:pt>
                <c:pt idx="19">
                  <c:v>109.33</c:v>
                </c:pt>
                <c:pt idx="20">
                  <c:v>108.81</c:v>
                </c:pt>
                <c:pt idx="21">
                  <c:v>110.66</c:v>
                </c:pt>
                <c:pt idx="22">
                  <c:v>111.86</c:v>
                </c:pt>
                <c:pt idx="23">
                  <c:v>111.02</c:v>
                </c:pt>
                <c:pt idx="24">
                  <c:v>113.68</c:v>
                </c:pt>
                <c:pt idx="25">
                  <c:v>112.93</c:v>
                </c:pt>
                <c:pt idx="26">
                  <c:v>113.46</c:v>
                </c:pt>
                <c:pt idx="27">
                  <c:v>109.56</c:v>
                </c:pt>
                <c:pt idx="28">
                  <c:v>108.87</c:v>
                </c:pt>
                <c:pt idx="29">
                  <c:v>111.37</c:v>
                </c:pt>
                <c:pt idx="30">
                  <c:v>110.84</c:v>
                </c:pt>
                <c:pt idx="31">
                  <c:v>111.41</c:v>
                </c:pt>
                <c:pt idx="32">
                  <c:v>108.26</c:v>
                </c:pt>
                <c:pt idx="33">
                  <c:v>107.88</c:v>
                </c:pt>
                <c:pt idx="34">
                  <c:v>108.74</c:v>
                </c:pt>
                <c:pt idx="35">
                  <c:v>106.29</c:v>
                </c:pt>
                <c:pt idx="36">
                  <c:v>108.06</c:v>
                </c:pt>
                <c:pt idx="37">
                  <c:v>108.02</c:v>
                </c:pt>
                <c:pt idx="38">
                  <c:v>109.51</c:v>
                </c:pt>
                <c:pt idx="39">
                  <c:v>108.61</c:v>
                </c:pt>
                <c:pt idx="40">
                  <c:v>108.38</c:v>
                </c:pt>
                <c:pt idx="41">
                  <c:v>108.07</c:v>
                </c:pt>
                <c:pt idx="42">
                  <c:v>107.53</c:v>
                </c:pt>
                <c:pt idx="43">
                  <c:v>107.17</c:v>
                </c:pt>
                <c:pt idx="44">
                  <c:v>107.77</c:v>
                </c:pt>
                <c:pt idx="45">
                  <c:v>107.92</c:v>
                </c:pt>
                <c:pt idx="46">
                  <c:v>105.88</c:v>
                </c:pt>
                <c:pt idx="47">
                  <c:v>105.89</c:v>
                </c:pt>
                <c:pt idx="48">
                  <c:v>105.45</c:v>
                </c:pt>
                <c:pt idx="49">
                  <c:v>104.64</c:v>
                </c:pt>
                <c:pt idx="50">
                  <c:v>104.27</c:v>
                </c:pt>
                <c:pt idx="51">
                  <c:v>103.24</c:v>
                </c:pt>
                <c:pt idx="52">
                  <c:v>104.68</c:v>
                </c:pt>
                <c:pt idx="53">
                  <c:v>106.58</c:v>
                </c:pt>
                <c:pt idx="54">
                  <c:v>110.7</c:v>
                </c:pt>
                <c:pt idx="55">
                  <c:v>109.27</c:v>
                </c:pt>
                <c:pt idx="56">
                  <c:v>109.54</c:v>
                </c:pt>
                <c:pt idx="57">
                  <c:v>111.1</c:v>
                </c:pt>
                <c:pt idx="58">
                  <c:v>109.7</c:v>
                </c:pt>
                <c:pt idx="59">
                  <c:v>110.02</c:v>
                </c:pt>
                <c:pt idx="60">
                  <c:v>111.27</c:v>
                </c:pt>
                <c:pt idx="61">
                  <c:v>114</c:v>
                </c:pt>
                <c:pt idx="62">
                  <c:v>113.13</c:v>
                </c:pt>
                <c:pt idx="63">
                  <c:v>115.08</c:v>
                </c:pt>
                <c:pt idx="64">
                  <c:v>115.1</c:v>
                </c:pt>
                <c:pt idx="65">
                  <c:v>114.99</c:v>
                </c:pt>
                <c:pt idx="66">
                  <c:v>121.66</c:v>
                </c:pt>
                <c:pt idx="67">
                  <c:v>129.83000000000001</c:v>
                </c:pt>
                <c:pt idx="68">
                  <c:v>128.68</c:v>
                </c:pt>
                <c:pt idx="69">
                  <c:v>135.72999999999999</c:v>
                </c:pt>
                <c:pt idx="70">
                  <c:v>133.19</c:v>
                </c:pt>
                <c:pt idx="71">
                  <c:v>138.96</c:v>
                </c:pt>
                <c:pt idx="72">
                  <c:v>144.75</c:v>
                </c:pt>
                <c:pt idx="73">
                  <c:v>148.71</c:v>
                </c:pt>
                <c:pt idx="74">
                  <c:v>138.03</c:v>
                </c:pt>
                <c:pt idx="75">
                  <c:v>131.11000000000001</c:v>
                </c:pt>
                <c:pt idx="76">
                  <c:v>130.09</c:v>
                </c:pt>
                <c:pt idx="77">
                  <c:v>136.19999999999999</c:v>
                </c:pt>
                <c:pt idx="78">
                  <c:v>132.79</c:v>
                </c:pt>
                <c:pt idx="79">
                  <c:v>136.28</c:v>
                </c:pt>
                <c:pt idx="80">
                  <c:v>139.34</c:v>
                </c:pt>
                <c:pt idx="81">
                  <c:v>144.32</c:v>
                </c:pt>
                <c:pt idx="82">
                  <c:v>142.28</c:v>
                </c:pt>
                <c:pt idx="83">
                  <c:v>145.53</c:v>
                </c:pt>
                <c:pt idx="84">
                  <c:v>149.35</c:v>
                </c:pt>
                <c:pt idx="85">
                  <c:v>151.66999999999999</c:v>
                </c:pt>
                <c:pt idx="86">
                  <c:v>148.19</c:v>
                </c:pt>
                <c:pt idx="87">
                  <c:v>141.06</c:v>
                </c:pt>
                <c:pt idx="88">
                  <c:v>146.88</c:v>
                </c:pt>
                <c:pt idx="89">
                  <c:v>149.97999999999999</c:v>
                </c:pt>
                <c:pt idx="90">
                  <c:v>151.31</c:v>
                </c:pt>
                <c:pt idx="91">
                  <c:v>157.80000000000001</c:v>
                </c:pt>
                <c:pt idx="92">
                  <c:v>157.31</c:v>
                </c:pt>
                <c:pt idx="93">
                  <c:v>160.83000000000001</c:v>
                </c:pt>
                <c:pt idx="94">
                  <c:v>149.97999999999999</c:v>
                </c:pt>
                <c:pt idx="95">
                  <c:v>146.16</c:v>
                </c:pt>
                <c:pt idx="96">
                  <c:v>143.62</c:v>
                </c:pt>
                <c:pt idx="97">
                  <c:v>152.03</c:v>
                </c:pt>
                <c:pt idx="98">
                  <c:v>149.75</c:v>
                </c:pt>
                <c:pt idx="99">
                  <c:v>157.18</c:v>
                </c:pt>
                <c:pt idx="100">
                  <c:v>155.18</c:v>
                </c:pt>
                <c:pt idx="101">
                  <c:v>150.6</c:v>
                </c:pt>
                <c:pt idx="102">
                  <c:v>149.94999999999999</c:v>
                </c:pt>
                <c:pt idx="103">
                  <c:v>143.07</c:v>
                </c:pt>
                <c:pt idx="104">
                  <c:v>144.04</c:v>
                </c:pt>
                <c:pt idx="105">
                  <c:v>144.01</c:v>
                </c:pt>
                <c:pt idx="106">
                  <c:v>150.74</c:v>
                </c:pt>
                <c:pt idx="107">
                  <c:v>147.02000000000001</c:v>
                </c:pt>
                <c:pt idx="108">
                  <c:v>147.9</c:v>
                </c:pt>
                <c:pt idx="109">
                  <c:v>154</c:v>
                </c:pt>
                <c:pt idx="110">
                  <c:v>156.15</c:v>
                </c:pt>
                <c:pt idx="111">
                  <c:v>156.65</c:v>
                </c:pt>
                <c:pt idx="112">
                  <c:v>154.76</c:v>
                </c:pt>
                <c:pt idx="113">
                  <c:v>156.05000000000001</c:v>
                </c:pt>
                <c:pt idx="114">
                  <c:v>158.71</c:v>
                </c:pt>
                <c:pt idx="115">
                  <c:v>156.57</c:v>
                </c:pt>
                <c:pt idx="116">
                  <c:v>159.26</c:v>
                </c:pt>
                <c:pt idx="117">
                  <c:v>162.54</c:v>
                </c:pt>
                <c:pt idx="118">
                  <c:v>157.57</c:v>
                </c:pt>
                <c:pt idx="119">
                  <c:v>159.72999999999999</c:v>
                </c:pt>
                <c:pt idx="120">
                  <c:v>156.13999999999999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6F-7044-A7C9-AF9F94F9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786175"/>
        <c:axId val="521782143"/>
      </c:lineChart>
      <c:dateAx>
        <c:axId val="521786175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82143"/>
        <c:crosses val="autoZero"/>
        <c:auto val="1"/>
        <c:lblOffset val="100"/>
        <c:baseTimeUnit val="months"/>
        <c:majorUnit val="12"/>
        <c:majorTimeUnit val="months"/>
      </c:dateAx>
      <c:valAx>
        <c:axId val="52178214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78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200" b="1" i="0" u="none" strike="noStrike" kern="1200" spc="0" baseline="0" dirty="0">
                <a:solidFill>
                  <a:schemeClr val="tx1"/>
                </a:solidFill>
              </a:rPr>
              <a:t>Nikkei Outpaces TOPIX as a Weaker Yen Drives Japanese Equities to Record Highs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Japan!$V$4</c:f>
              <c:strCache>
                <c:ptCount val="1"/>
                <c:pt idx="0">
                  <c:v>Nikkei 225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Japan!$U$5:$U$125</c:f>
              <c:numCache>
                <c:formatCode>m/d/yy</c:formatCode>
                <c:ptCount val="121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  <c:pt idx="25">
                  <c:v>43282</c:v>
                </c:pt>
                <c:pt idx="26">
                  <c:v>43313</c:v>
                </c:pt>
                <c:pt idx="27">
                  <c:v>43344</c:v>
                </c:pt>
                <c:pt idx="28">
                  <c:v>43374</c:v>
                </c:pt>
                <c:pt idx="29">
                  <c:v>43405</c:v>
                </c:pt>
                <c:pt idx="30">
                  <c:v>43435</c:v>
                </c:pt>
                <c:pt idx="31">
                  <c:v>43466</c:v>
                </c:pt>
                <c:pt idx="32">
                  <c:v>43497</c:v>
                </c:pt>
                <c:pt idx="33">
                  <c:v>43525</c:v>
                </c:pt>
                <c:pt idx="34">
                  <c:v>43556</c:v>
                </c:pt>
                <c:pt idx="35">
                  <c:v>43586</c:v>
                </c:pt>
                <c:pt idx="36">
                  <c:v>43617</c:v>
                </c:pt>
                <c:pt idx="37">
                  <c:v>43647</c:v>
                </c:pt>
                <c:pt idx="38">
                  <c:v>43678</c:v>
                </c:pt>
                <c:pt idx="39">
                  <c:v>43709</c:v>
                </c:pt>
                <c:pt idx="40">
                  <c:v>43739</c:v>
                </c:pt>
                <c:pt idx="41">
                  <c:v>43770</c:v>
                </c:pt>
                <c:pt idx="42">
                  <c:v>43800</c:v>
                </c:pt>
                <c:pt idx="43">
                  <c:v>43831</c:v>
                </c:pt>
                <c:pt idx="44">
                  <c:v>43862</c:v>
                </c:pt>
                <c:pt idx="45">
                  <c:v>43891</c:v>
                </c:pt>
                <c:pt idx="46">
                  <c:v>43922</c:v>
                </c:pt>
                <c:pt idx="47">
                  <c:v>43952</c:v>
                </c:pt>
                <c:pt idx="48">
                  <c:v>43983</c:v>
                </c:pt>
                <c:pt idx="49">
                  <c:v>44013</c:v>
                </c:pt>
                <c:pt idx="50">
                  <c:v>44044</c:v>
                </c:pt>
                <c:pt idx="51">
                  <c:v>44075</c:v>
                </c:pt>
                <c:pt idx="52">
                  <c:v>44105</c:v>
                </c:pt>
                <c:pt idx="53">
                  <c:v>44136</c:v>
                </c:pt>
                <c:pt idx="54">
                  <c:v>44166</c:v>
                </c:pt>
                <c:pt idx="55">
                  <c:v>44197</c:v>
                </c:pt>
                <c:pt idx="56">
                  <c:v>44228</c:v>
                </c:pt>
                <c:pt idx="57">
                  <c:v>44256</c:v>
                </c:pt>
                <c:pt idx="58">
                  <c:v>44287</c:v>
                </c:pt>
                <c:pt idx="59">
                  <c:v>44317</c:v>
                </c:pt>
                <c:pt idx="60">
                  <c:v>44348</c:v>
                </c:pt>
                <c:pt idx="61">
                  <c:v>44378</c:v>
                </c:pt>
                <c:pt idx="62">
                  <c:v>44409</c:v>
                </c:pt>
                <c:pt idx="63">
                  <c:v>44440</c:v>
                </c:pt>
                <c:pt idx="64">
                  <c:v>44470</c:v>
                </c:pt>
                <c:pt idx="65">
                  <c:v>44501</c:v>
                </c:pt>
                <c:pt idx="66">
                  <c:v>44531</c:v>
                </c:pt>
                <c:pt idx="67">
                  <c:v>44562</c:v>
                </c:pt>
                <c:pt idx="68">
                  <c:v>44593</c:v>
                </c:pt>
                <c:pt idx="69">
                  <c:v>44621</c:v>
                </c:pt>
                <c:pt idx="70">
                  <c:v>44652</c:v>
                </c:pt>
                <c:pt idx="71">
                  <c:v>44682</c:v>
                </c:pt>
                <c:pt idx="72">
                  <c:v>44713</c:v>
                </c:pt>
                <c:pt idx="73">
                  <c:v>44743</c:v>
                </c:pt>
                <c:pt idx="74">
                  <c:v>44774</c:v>
                </c:pt>
                <c:pt idx="75">
                  <c:v>44805</c:v>
                </c:pt>
                <c:pt idx="76">
                  <c:v>44835</c:v>
                </c:pt>
                <c:pt idx="77">
                  <c:v>44866</c:v>
                </c:pt>
                <c:pt idx="78">
                  <c:v>44896</c:v>
                </c:pt>
                <c:pt idx="79">
                  <c:v>44927</c:v>
                </c:pt>
                <c:pt idx="80">
                  <c:v>44958</c:v>
                </c:pt>
                <c:pt idx="81">
                  <c:v>44986</c:v>
                </c:pt>
                <c:pt idx="82">
                  <c:v>45017</c:v>
                </c:pt>
                <c:pt idx="83">
                  <c:v>45047</c:v>
                </c:pt>
                <c:pt idx="84">
                  <c:v>45078</c:v>
                </c:pt>
                <c:pt idx="85">
                  <c:v>45108</c:v>
                </c:pt>
                <c:pt idx="86">
                  <c:v>45139</c:v>
                </c:pt>
                <c:pt idx="87">
                  <c:v>45170</c:v>
                </c:pt>
                <c:pt idx="88">
                  <c:v>45200</c:v>
                </c:pt>
                <c:pt idx="89">
                  <c:v>45231</c:v>
                </c:pt>
                <c:pt idx="90">
                  <c:v>45261</c:v>
                </c:pt>
                <c:pt idx="91">
                  <c:v>45292</c:v>
                </c:pt>
                <c:pt idx="92">
                  <c:v>45323</c:v>
                </c:pt>
                <c:pt idx="93">
                  <c:v>45352</c:v>
                </c:pt>
                <c:pt idx="94">
                  <c:v>45383</c:v>
                </c:pt>
                <c:pt idx="95">
                  <c:v>45413</c:v>
                </c:pt>
                <c:pt idx="96">
                  <c:v>45444</c:v>
                </c:pt>
                <c:pt idx="97">
                  <c:v>45474</c:v>
                </c:pt>
                <c:pt idx="98">
                  <c:v>45505</c:v>
                </c:pt>
                <c:pt idx="99">
                  <c:v>45536</c:v>
                </c:pt>
                <c:pt idx="100">
                  <c:v>45566</c:v>
                </c:pt>
                <c:pt idx="101">
                  <c:v>45597</c:v>
                </c:pt>
                <c:pt idx="102">
                  <c:v>45627</c:v>
                </c:pt>
                <c:pt idx="103">
                  <c:v>45658</c:v>
                </c:pt>
                <c:pt idx="104">
                  <c:v>45689</c:v>
                </c:pt>
                <c:pt idx="105">
                  <c:v>45717</c:v>
                </c:pt>
                <c:pt idx="106">
                  <c:v>45748</c:v>
                </c:pt>
                <c:pt idx="107">
                  <c:v>45778</c:v>
                </c:pt>
                <c:pt idx="108">
                  <c:v>45809</c:v>
                </c:pt>
                <c:pt idx="109">
                  <c:v>45839</c:v>
                </c:pt>
                <c:pt idx="110">
                  <c:v>45870</c:v>
                </c:pt>
                <c:pt idx="111">
                  <c:v>45901</c:v>
                </c:pt>
                <c:pt idx="112">
                  <c:v>45931</c:v>
                </c:pt>
                <c:pt idx="113">
                  <c:v>45962</c:v>
                </c:pt>
                <c:pt idx="114">
                  <c:v>45992</c:v>
                </c:pt>
                <c:pt idx="115">
                  <c:v>46023</c:v>
                </c:pt>
                <c:pt idx="116">
                  <c:v>46054</c:v>
                </c:pt>
                <c:pt idx="117">
                  <c:v>46082</c:v>
                </c:pt>
                <c:pt idx="118">
                  <c:v>46113</c:v>
                </c:pt>
                <c:pt idx="119">
                  <c:v>46143</c:v>
                </c:pt>
                <c:pt idx="120">
                  <c:v>46174</c:v>
                </c:pt>
              </c:numCache>
            </c:numRef>
          </c:cat>
          <c:val>
            <c:numRef>
              <c:f>Japan!$V$5:$V$125</c:f>
              <c:numCache>
                <c:formatCode>0.00</c:formatCode>
                <c:ptCount val="121"/>
                <c:pt idx="0">
                  <c:v>100</c:v>
                </c:pt>
                <c:pt idx="1">
                  <c:v>105.92820355699509</c:v>
                </c:pt>
                <c:pt idx="2">
                  <c:v>111.29883330172208</c:v>
                </c:pt>
                <c:pt idx="3">
                  <c:v>116.19790830792273</c:v>
                </c:pt>
                <c:pt idx="4">
                  <c:v>115.75395262203159</c:v>
                </c:pt>
                <c:pt idx="5">
                  <c:v>116.22599368747662</c:v>
                </c:pt>
                <c:pt idx="6">
                  <c:v>114.95102687928878</c:v>
                </c:pt>
                <c:pt idx="7">
                  <c:v>116.69864266156998</c:v>
                </c:pt>
                <c:pt idx="8">
                  <c:v>119.45751448038399</c:v>
                </c:pt>
                <c:pt idx="9">
                  <c:v>121.78495353146292</c:v>
                </c:pt>
                <c:pt idx="10">
                  <c:v>121.12689241962231</c:v>
                </c:pt>
                <c:pt idx="11">
                  <c:v>119.4311920359104</c:v>
                </c:pt>
                <c:pt idx="12">
                  <c:v>123.74758660266603</c:v>
                </c:pt>
                <c:pt idx="13">
                  <c:v>133.81048083142451</c:v>
                </c:pt>
                <c:pt idx="14">
                  <c:v>138.1469971744406</c:v>
                </c:pt>
                <c:pt idx="15">
                  <c:v>138.39003905205155</c:v>
                </c:pt>
                <c:pt idx="16">
                  <c:v>140.41650253133162</c:v>
                </c:pt>
                <c:pt idx="17">
                  <c:v>134.15473949898603</c:v>
                </c:pt>
                <c:pt idx="18">
                  <c:v>130.42254514329622</c:v>
                </c:pt>
                <c:pt idx="19">
                  <c:v>136.58412483039348</c:v>
                </c:pt>
                <c:pt idx="20">
                  <c:v>134.96678387145406</c:v>
                </c:pt>
                <c:pt idx="21">
                  <c:v>135.59104526244633</c:v>
                </c:pt>
                <c:pt idx="22">
                  <c:v>137.10601440500335</c:v>
                </c:pt>
                <c:pt idx="23">
                  <c:v>138.99922430856469</c:v>
                </c:pt>
                <c:pt idx="24">
                  <c:v>146.62780914586403</c:v>
                </c:pt>
                <c:pt idx="25">
                  <c:v>133.25637209845203</c:v>
                </c:pt>
                <c:pt idx="26">
                  <c:v>135.874026738254</c:v>
                </c:pt>
                <c:pt idx="27">
                  <c:v>121.67151777768051</c:v>
                </c:pt>
                <c:pt idx="28">
                  <c:v>126.28384227445375</c:v>
                </c:pt>
                <c:pt idx="29">
                  <c:v>130.00223710382593</c:v>
                </c:pt>
                <c:pt idx="30">
                  <c:v>128.91195294300735</c:v>
                </c:pt>
                <c:pt idx="31">
                  <c:v>135.31274468323096</c:v>
                </c:pt>
                <c:pt idx="32">
                  <c:v>125.23641567334394</c:v>
                </c:pt>
                <c:pt idx="33">
                  <c:v>129.33815769636664</c:v>
                </c:pt>
                <c:pt idx="34">
                  <c:v>130.83124212758298</c:v>
                </c:pt>
                <c:pt idx="35">
                  <c:v>125.86365581671311</c:v>
                </c:pt>
                <c:pt idx="36">
                  <c:v>132.25563288153563</c:v>
                </c:pt>
                <c:pt idx="37">
                  <c:v>139.37545897102953</c:v>
                </c:pt>
                <c:pt idx="38">
                  <c:v>141.60569342923699</c:v>
                </c:pt>
                <c:pt idx="39">
                  <c:v>143.81063888767306</c:v>
                </c:pt>
                <c:pt idx="40">
                  <c:v>141.06629608555463</c:v>
                </c:pt>
                <c:pt idx="41">
                  <c:v>128.52988235751837</c:v>
                </c:pt>
                <c:pt idx="42">
                  <c:v>114.99813979953603</c:v>
                </c:pt>
                <c:pt idx="43">
                  <c:v>122.75918793131117</c:v>
                </c:pt>
                <c:pt idx="44">
                  <c:v>132.99758538684873</c:v>
                </c:pt>
                <c:pt idx="45">
                  <c:v>135.49153061671115</c:v>
                </c:pt>
                <c:pt idx="46">
                  <c:v>131.97696755713127</c:v>
                </c:pt>
                <c:pt idx="47">
                  <c:v>140.66860224780299</c:v>
                </c:pt>
                <c:pt idx="48">
                  <c:v>140.9443496106953</c:v>
                </c:pt>
                <c:pt idx="49">
                  <c:v>139.67996041298883</c:v>
                </c:pt>
                <c:pt idx="50">
                  <c:v>160.69226205239687</c:v>
                </c:pt>
                <c:pt idx="51">
                  <c:v>166.8354828983139</c:v>
                </c:pt>
                <c:pt idx="52">
                  <c:v>168.16814023723026</c:v>
                </c:pt>
                <c:pt idx="53">
                  <c:v>176.08687987238781</c:v>
                </c:pt>
                <c:pt idx="54">
                  <c:v>177.38044868521516</c:v>
                </c:pt>
                <c:pt idx="55">
                  <c:v>175.15446958754615</c:v>
                </c:pt>
                <c:pt idx="56">
                  <c:v>175.44292224118897</c:v>
                </c:pt>
                <c:pt idx="57">
                  <c:v>175.02620086274393</c:v>
                </c:pt>
                <c:pt idx="58">
                  <c:v>165.85930319079091</c:v>
                </c:pt>
                <c:pt idx="59">
                  <c:v>170.75874294218059</c:v>
                </c:pt>
                <c:pt idx="60">
                  <c:v>179.04526730959086</c:v>
                </c:pt>
                <c:pt idx="61">
                  <c:v>175.64116125141643</c:v>
                </c:pt>
                <c:pt idx="62">
                  <c:v>169.1308851636247</c:v>
                </c:pt>
                <c:pt idx="63">
                  <c:v>175.02729509831099</c:v>
                </c:pt>
                <c:pt idx="64">
                  <c:v>164.14737164616798</c:v>
                </c:pt>
                <c:pt idx="65">
                  <c:v>161.25883291266055</c:v>
                </c:pt>
                <c:pt idx="66">
                  <c:v>169.12887906508513</c:v>
                </c:pt>
                <c:pt idx="67">
                  <c:v>163.21070600078787</c:v>
                </c:pt>
                <c:pt idx="68">
                  <c:v>165.83626345301838</c:v>
                </c:pt>
                <c:pt idx="69">
                  <c:v>160.4455727228958</c:v>
                </c:pt>
                <c:pt idx="70">
                  <c:v>169.00857394357635</c:v>
                </c:pt>
                <c:pt idx="71">
                  <c:v>170.77084032428277</c:v>
                </c:pt>
                <c:pt idx="72">
                  <c:v>157.67454273111468</c:v>
                </c:pt>
                <c:pt idx="73">
                  <c:v>167.70655520053691</c:v>
                </c:pt>
                <c:pt idx="74">
                  <c:v>170.02590906659276</c:v>
                </c:pt>
                <c:pt idx="75">
                  <c:v>158.63072224410692</c:v>
                </c:pt>
                <c:pt idx="76">
                  <c:v>166.12386503455352</c:v>
                </c:pt>
                <c:pt idx="77">
                  <c:v>166.84393282852602</c:v>
                </c:pt>
                <c:pt idx="78">
                  <c:v>170.46658204578281</c:v>
                </c:pt>
                <c:pt idx="79">
                  <c:v>175.42079436638895</c:v>
                </c:pt>
                <c:pt idx="80">
                  <c:v>187.77009381246262</c:v>
                </c:pt>
                <c:pt idx="81">
                  <c:v>201.75904446487016</c:v>
                </c:pt>
                <c:pt idx="82">
                  <c:v>201.65679423021743</c:v>
                </c:pt>
                <c:pt idx="83">
                  <c:v>198.29578889521113</c:v>
                </c:pt>
                <c:pt idx="84">
                  <c:v>193.66522713898738</c:v>
                </c:pt>
                <c:pt idx="85">
                  <c:v>187.59361793184615</c:v>
                </c:pt>
                <c:pt idx="86">
                  <c:v>203.5697003739854</c:v>
                </c:pt>
                <c:pt idx="87">
                  <c:v>203.43158352907992</c:v>
                </c:pt>
                <c:pt idx="88">
                  <c:v>220.59004829226302</c:v>
                </c:pt>
                <c:pt idx="89">
                  <c:v>238.09465623981754</c:v>
                </c:pt>
                <c:pt idx="90">
                  <c:v>245.4093170511081</c:v>
                </c:pt>
                <c:pt idx="91">
                  <c:v>233.47132859650918</c:v>
                </c:pt>
                <c:pt idx="92">
                  <c:v>233.97127266891351</c:v>
                </c:pt>
                <c:pt idx="93">
                  <c:v>240.62896660393051</c:v>
                </c:pt>
                <c:pt idx="94">
                  <c:v>237.7033454428736</c:v>
                </c:pt>
                <c:pt idx="95">
                  <c:v>234.94301464330354</c:v>
                </c:pt>
                <c:pt idx="96">
                  <c:v>230.51622386600724</c:v>
                </c:pt>
                <c:pt idx="97">
                  <c:v>237.57829863390768</c:v>
                </c:pt>
                <c:pt idx="98">
                  <c:v>232.26991873477186</c:v>
                </c:pt>
                <c:pt idx="99">
                  <c:v>242.52235888008636</c:v>
                </c:pt>
                <c:pt idx="100">
                  <c:v>240.56458907807007</c:v>
                </c:pt>
                <c:pt idx="101">
                  <c:v>225.87149783827684</c:v>
                </c:pt>
                <c:pt idx="102">
                  <c:v>216.52222757181829</c:v>
                </c:pt>
                <c:pt idx="103">
                  <c:v>219.12298235119613</c:v>
                </c:pt>
                <c:pt idx="104">
                  <c:v>230.79312625533132</c:v>
                </c:pt>
                <c:pt idx="105">
                  <c:v>246.1263453018388</c:v>
                </c:pt>
                <c:pt idx="106">
                  <c:v>249.66698764243299</c:v>
                </c:pt>
                <c:pt idx="107">
                  <c:v>259.68927357348156</c:v>
                </c:pt>
                <c:pt idx="108">
                  <c:v>273.14934370182323</c:v>
                </c:pt>
                <c:pt idx="109">
                  <c:v>318.61306857695877</c:v>
                </c:pt>
                <c:pt idx="110">
                  <c:v>305.49786502482704</c:v>
                </c:pt>
                <c:pt idx="111">
                  <c:v>306.01805245522144</c:v>
                </c:pt>
                <c:pt idx="112">
                  <c:v>324.15421669754841</c:v>
                </c:pt>
                <c:pt idx="113">
                  <c:v>357.75588090826409</c:v>
                </c:pt>
                <c:pt idx="114">
                  <c:v>310.42077005004302</c:v>
                </c:pt>
                <c:pt idx="115">
                  <c:v>360.39815584832434</c:v>
                </c:pt>
                <c:pt idx="116">
                  <c:v>403.22276690837117</c:v>
                </c:pt>
                <c:pt idx="117">
                  <c:v>425.9149025157692</c:v>
                </c:pt>
                <c:pt idx="118">
                  <c:v>391.26228583378315</c:v>
                </c:pt>
                <c:pt idx="119">
                  <c:v>403.11595735885567</c:v>
                </c:pt>
                <c:pt idx="120">
                  <c:v>395.26791749950149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1-BF40-BC03-C147FB80A637}"/>
            </c:ext>
          </c:extLst>
        </c:ser>
        <c:ser>
          <c:idx val="1"/>
          <c:order val="1"/>
          <c:tx>
            <c:strRef>
              <c:f>Japan!$W$4</c:f>
              <c:strCache>
                <c:ptCount val="1"/>
                <c:pt idx="0">
                  <c:v>TOPIX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Japan!$U$5:$U$125</c:f>
              <c:numCache>
                <c:formatCode>m/d/yy</c:formatCode>
                <c:ptCount val="121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  <c:pt idx="6">
                  <c:v>42705</c:v>
                </c:pt>
                <c:pt idx="7">
                  <c:v>42736</c:v>
                </c:pt>
                <c:pt idx="8">
                  <c:v>42767</c:v>
                </c:pt>
                <c:pt idx="9">
                  <c:v>42795</c:v>
                </c:pt>
                <c:pt idx="10">
                  <c:v>42826</c:v>
                </c:pt>
                <c:pt idx="11">
                  <c:v>42856</c:v>
                </c:pt>
                <c:pt idx="12">
                  <c:v>42887</c:v>
                </c:pt>
                <c:pt idx="13">
                  <c:v>42917</c:v>
                </c:pt>
                <c:pt idx="14">
                  <c:v>42948</c:v>
                </c:pt>
                <c:pt idx="15">
                  <c:v>42979</c:v>
                </c:pt>
                <c:pt idx="16">
                  <c:v>43009</c:v>
                </c:pt>
                <c:pt idx="17">
                  <c:v>43040</c:v>
                </c:pt>
                <c:pt idx="18">
                  <c:v>43070</c:v>
                </c:pt>
                <c:pt idx="19">
                  <c:v>43101</c:v>
                </c:pt>
                <c:pt idx="20">
                  <c:v>43132</c:v>
                </c:pt>
                <c:pt idx="21">
                  <c:v>43160</c:v>
                </c:pt>
                <c:pt idx="22">
                  <c:v>43191</c:v>
                </c:pt>
                <c:pt idx="23">
                  <c:v>43221</c:v>
                </c:pt>
                <c:pt idx="24">
                  <c:v>43252</c:v>
                </c:pt>
                <c:pt idx="25">
                  <c:v>43282</c:v>
                </c:pt>
                <c:pt idx="26">
                  <c:v>43313</c:v>
                </c:pt>
                <c:pt idx="27">
                  <c:v>43344</c:v>
                </c:pt>
                <c:pt idx="28">
                  <c:v>43374</c:v>
                </c:pt>
                <c:pt idx="29">
                  <c:v>43405</c:v>
                </c:pt>
                <c:pt idx="30">
                  <c:v>43435</c:v>
                </c:pt>
                <c:pt idx="31">
                  <c:v>43466</c:v>
                </c:pt>
                <c:pt idx="32">
                  <c:v>43497</c:v>
                </c:pt>
                <c:pt idx="33">
                  <c:v>43525</c:v>
                </c:pt>
                <c:pt idx="34">
                  <c:v>43556</c:v>
                </c:pt>
                <c:pt idx="35">
                  <c:v>43586</c:v>
                </c:pt>
                <c:pt idx="36">
                  <c:v>43617</c:v>
                </c:pt>
                <c:pt idx="37">
                  <c:v>43647</c:v>
                </c:pt>
                <c:pt idx="38">
                  <c:v>43678</c:v>
                </c:pt>
                <c:pt idx="39">
                  <c:v>43709</c:v>
                </c:pt>
                <c:pt idx="40">
                  <c:v>43739</c:v>
                </c:pt>
                <c:pt idx="41">
                  <c:v>43770</c:v>
                </c:pt>
                <c:pt idx="42">
                  <c:v>43800</c:v>
                </c:pt>
                <c:pt idx="43">
                  <c:v>43831</c:v>
                </c:pt>
                <c:pt idx="44">
                  <c:v>43862</c:v>
                </c:pt>
                <c:pt idx="45">
                  <c:v>43891</c:v>
                </c:pt>
                <c:pt idx="46">
                  <c:v>43922</c:v>
                </c:pt>
                <c:pt idx="47">
                  <c:v>43952</c:v>
                </c:pt>
                <c:pt idx="48">
                  <c:v>43983</c:v>
                </c:pt>
                <c:pt idx="49">
                  <c:v>44013</c:v>
                </c:pt>
                <c:pt idx="50">
                  <c:v>44044</c:v>
                </c:pt>
                <c:pt idx="51">
                  <c:v>44075</c:v>
                </c:pt>
                <c:pt idx="52">
                  <c:v>44105</c:v>
                </c:pt>
                <c:pt idx="53">
                  <c:v>44136</c:v>
                </c:pt>
                <c:pt idx="54">
                  <c:v>44166</c:v>
                </c:pt>
                <c:pt idx="55">
                  <c:v>44197</c:v>
                </c:pt>
                <c:pt idx="56">
                  <c:v>44228</c:v>
                </c:pt>
                <c:pt idx="57">
                  <c:v>44256</c:v>
                </c:pt>
                <c:pt idx="58">
                  <c:v>44287</c:v>
                </c:pt>
                <c:pt idx="59">
                  <c:v>44317</c:v>
                </c:pt>
                <c:pt idx="60">
                  <c:v>44348</c:v>
                </c:pt>
                <c:pt idx="61">
                  <c:v>44378</c:v>
                </c:pt>
                <c:pt idx="62">
                  <c:v>44409</c:v>
                </c:pt>
                <c:pt idx="63">
                  <c:v>44440</c:v>
                </c:pt>
                <c:pt idx="64">
                  <c:v>44470</c:v>
                </c:pt>
                <c:pt idx="65">
                  <c:v>44501</c:v>
                </c:pt>
                <c:pt idx="66">
                  <c:v>44531</c:v>
                </c:pt>
                <c:pt idx="67">
                  <c:v>44562</c:v>
                </c:pt>
                <c:pt idx="68">
                  <c:v>44593</c:v>
                </c:pt>
                <c:pt idx="69">
                  <c:v>44621</c:v>
                </c:pt>
                <c:pt idx="70">
                  <c:v>44652</c:v>
                </c:pt>
                <c:pt idx="71">
                  <c:v>44682</c:v>
                </c:pt>
                <c:pt idx="72">
                  <c:v>44713</c:v>
                </c:pt>
                <c:pt idx="73">
                  <c:v>44743</c:v>
                </c:pt>
                <c:pt idx="74">
                  <c:v>44774</c:v>
                </c:pt>
                <c:pt idx="75">
                  <c:v>44805</c:v>
                </c:pt>
                <c:pt idx="76">
                  <c:v>44835</c:v>
                </c:pt>
                <c:pt idx="77">
                  <c:v>44866</c:v>
                </c:pt>
                <c:pt idx="78">
                  <c:v>44896</c:v>
                </c:pt>
                <c:pt idx="79">
                  <c:v>44927</c:v>
                </c:pt>
                <c:pt idx="80">
                  <c:v>44958</c:v>
                </c:pt>
                <c:pt idx="81">
                  <c:v>44986</c:v>
                </c:pt>
                <c:pt idx="82">
                  <c:v>45017</c:v>
                </c:pt>
                <c:pt idx="83">
                  <c:v>45047</c:v>
                </c:pt>
                <c:pt idx="84">
                  <c:v>45078</c:v>
                </c:pt>
                <c:pt idx="85">
                  <c:v>45108</c:v>
                </c:pt>
                <c:pt idx="86">
                  <c:v>45139</c:v>
                </c:pt>
                <c:pt idx="87">
                  <c:v>45170</c:v>
                </c:pt>
                <c:pt idx="88">
                  <c:v>45200</c:v>
                </c:pt>
                <c:pt idx="89">
                  <c:v>45231</c:v>
                </c:pt>
                <c:pt idx="90">
                  <c:v>45261</c:v>
                </c:pt>
                <c:pt idx="91">
                  <c:v>45292</c:v>
                </c:pt>
                <c:pt idx="92">
                  <c:v>45323</c:v>
                </c:pt>
                <c:pt idx="93">
                  <c:v>45352</c:v>
                </c:pt>
                <c:pt idx="94">
                  <c:v>45383</c:v>
                </c:pt>
                <c:pt idx="95">
                  <c:v>45413</c:v>
                </c:pt>
                <c:pt idx="96">
                  <c:v>45444</c:v>
                </c:pt>
                <c:pt idx="97">
                  <c:v>45474</c:v>
                </c:pt>
                <c:pt idx="98">
                  <c:v>45505</c:v>
                </c:pt>
                <c:pt idx="99">
                  <c:v>45536</c:v>
                </c:pt>
                <c:pt idx="100">
                  <c:v>45566</c:v>
                </c:pt>
                <c:pt idx="101">
                  <c:v>45597</c:v>
                </c:pt>
                <c:pt idx="102">
                  <c:v>45627</c:v>
                </c:pt>
                <c:pt idx="103">
                  <c:v>45658</c:v>
                </c:pt>
                <c:pt idx="104">
                  <c:v>45689</c:v>
                </c:pt>
                <c:pt idx="105">
                  <c:v>45717</c:v>
                </c:pt>
                <c:pt idx="106">
                  <c:v>45748</c:v>
                </c:pt>
                <c:pt idx="107">
                  <c:v>45778</c:v>
                </c:pt>
                <c:pt idx="108">
                  <c:v>45809</c:v>
                </c:pt>
                <c:pt idx="109">
                  <c:v>45839</c:v>
                </c:pt>
                <c:pt idx="110">
                  <c:v>45870</c:v>
                </c:pt>
                <c:pt idx="111">
                  <c:v>45901</c:v>
                </c:pt>
                <c:pt idx="112">
                  <c:v>45931</c:v>
                </c:pt>
                <c:pt idx="113">
                  <c:v>45962</c:v>
                </c:pt>
                <c:pt idx="114">
                  <c:v>45992</c:v>
                </c:pt>
                <c:pt idx="115">
                  <c:v>46023</c:v>
                </c:pt>
                <c:pt idx="116">
                  <c:v>46054</c:v>
                </c:pt>
                <c:pt idx="117">
                  <c:v>46082</c:v>
                </c:pt>
                <c:pt idx="118">
                  <c:v>46113</c:v>
                </c:pt>
                <c:pt idx="119">
                  <c:v>46143</c:v>
                </c:pt>
                <c:pt idx="120">
                  <c:v>46174</c:v>
                </c:pt>
              </c:numCache>
            </c:numRef>
          </c:cat>
          <c:val>
            <c:numRef>
              <c:f>Japan!$W$5:$W$125</c:f>
              <c:numCache>
                <c:formatCode>0.00</c:formatCode>
                <c:ptCount val="121"/>
                <c:pt idx="0">
                  <c:v>100</c:v>
                </c:pt>
                <c:pt idx="1">
                  <c:v>105.3100288785739</c:v>
                </c:pt>
                <c:pt idx="2">
                  <c:v>111.08649964468771</c:v>
                </c:pt>
                <c:pt idx="3">
                  <c:v>114.80442704002176</c:v>
                </c:pt>
                <c:pt idx="4">
                  <c:v>115.03575802476603</c:v>
                </c:pt>
                <c:pt idx="5">
                  <c:v>116.06767565279183</c:v>
                </c:pt>
                <c:pt idx="6">
                  <c:v>114.3500808902463</c:v>
                </c:pt>
                <c:pt idx="7">
                  <c:v>115.80156942197493</c:v>
                </c:pt>
                <c:pt idx="8">
                  <c:v>118.56620148475182</c:v>
                </c:pt>
                <c:pt idx="9">
                  <c:v>121.85699814028033</c:v>
                </c:pt>
                <c:pt idx="10">
                  <c:v>122.36426314277506</c:v>
                </c:pt>
                <c:pt idx="11">
                  <c:v>122.27354510954203</c:v>
                </c:pt>
                <c:pt idx="12">
                  <c:v>126.60835513086077</c:v>
                </c:pt>
                <c:pt idx="13">
                  <c:v>133.50368164018204</c:v>
                </c:pt>
                <c:pt idx="14">
                  <c:v>135.4783108302212</c:v>
                </c:pt>
                <c:pt idx="15">
                  <c:v>137.40455706920272</c:v>
                </c:pt>
                <c:pt idx="16">
                  <c:v>138.85226568288002</c:v>
                </c:pt>
                <c:pt idx="17">
                  <c:v>133.67604590332482</c:v>
                </c:pt>
                <c:pt idx="18">
                  <c:v>129.74946703155476</c:v>
                </c:pt>
                <c:pt idx="19">
                  <c:v>134.35567516896234</c:v>
                </c:pt>
                <c:pt idx="20">
                  <c:v>132.10435597756239</c:v>
                </c:pt>
                <c:pt idx="21">
                  <c:v>130.85244711894649</c:v>
                </c:pt>
                <c:pt idx="22">
                  <c:v>132.54585040596319</c:v>
                </c:pt>
                <c:pt idx="23">
                  <c:v>131.18961580912924</c:v>
                </c:pt>
                <c:pt idx="24">
                  <c:v>137.3811215772842</c:v>
                </c:pt>
                <c:pt idx="25">
                  <c:v>124.4439740546425</c:v>
                </c:pt>
                <c:pt idx="26">
                  <c:v>126.05648709535977</c:v>
                </c:pt>
                <c:pt idx="27">
                  <c:v>112.95075522762666</c:v>
                </c:pt>
                <c:pt idx="28">
                  <c:v>118.49967492704758</c:v>
                </c:pt>
                <c:pt idx="29">
                  <c:v>121.53646108952358</c:v>
                </c:pt>
                <c:pt idx="30">
                  <c:v>120.32537534586251</c:v>
                </c:pt>
                <c:pt idx="31">
                  <c:v>122.31285625727635</c:v>
                </c:pt>
                <c:pt idx="32">
                  <c:v>114.32588941471748</c:v>
                </c:pt>
                <c:pt idx="33">
                  <c:v>117.26364172424744</c:v>
                </c:pt>
                <c:pt idx="34">
                  <c:v>118.32201877863288</c:v>
                </c:pt>
                <c:pt idx="35">
                  <c:v>114.29413810308593</c:v>
                </c:pt>
                <c:pt idx="36">
                  <c:v>120.03507763951677</c:v>
                </c:pt>
                <c:pt idx="37">
                  <c:v>126.02322381650765</c:v>
                </c:pt>
                <c:pt idx="38">
                  <c:v>128.46883079574835</c:v>
                </c:pt>
                <c:pt idx="39">
                  <c:v>130.13199473835405</c:v>
                </c:pt>
                <c:pt idx="40">
                  <c:v>127.34090324921756</c:v>
                </c:pt>
                <c:pt idx="41">
                  <c:v>114.21929572566867</c:v>
                </c:pt>
                <c:pt idx="42">
                  <c:v>106.06752445606979</c:v>
                </c:pt>
                <c:pt idx="43">
                  <c:v>110.67826849513902</c:v>
                </c:pt>
                <c:pt idx="44">
                  <c:v>118.21088918792242</c:v>
                </c:pt>
                <c:pt idx="45">
                  <c:v>117.84045721888749</c:v>
                </c:pt>
                <c:pt idx="46">
                  <c:v>113.09968399885091</c:v>
                </c:pt>
                <c:pt idx="47">
                  <c:v>122.33175584753324</c:v>
                </c:pt>
                <c:pt idx="48">
                  <c:v>122.88437986664449</c:v>
                </c:pt>
                <c:pt idx="49">
                  <c:v>119.39475952161357</c:v>
                </c:pt>
                <c:pt idx="50">
                  <c:v>132.66907573443808</c:v>
                </c:pt>
                <c:pt idx="51">
                  <c:v>136.43085017916812</c:v>
                </c:pt>
                <c:pt idx="52">
                  <c:v>136.740803459381</c:v>
                </c:pt>
                <c:pt idx="53">
                  <c:v>140.95238815222487</c:v>
                </c:pt>
                <c:pt idx="54">
                  <c:v>147.71919744779933</c:v>
                </c:pt>
                <c:pt idx="55">
                  <c:v>143.50383283690411</c:v>
                </c:pt>
                <c:pt idx="56">
                  <c:v>145.37413628872525</c:v>
                </c:pt>
                <c:pt idx="57">
                  <c:v>146.93070654228217</c:v>
                </c:pt>
                <c:pt idx="58">
                  <c:v>143.71853218222228</c:v>
                </c:pt>
                <c:pt idx="59">
                  <c:v>148.22570646668382</c:v>
                </c:pt>
                <c:pt idx="60">
                  <c:v>153.47676862365626</c:v>
                </c:pt>
                <c:pt idx="61">
                  <c:v>151.28592812107834</c:v>
                </c:pt>
                <c:pt idx="62">
                  <c:v>145.7800994874431</c:v>
                </c:pt>
                <c:pt idx="63">
                  <c:v>150.61688262598466</c:v>
                </c:pt>
                <c:pt idx="64">
                  <c:v>143.3292006229305</c:v>
                </c:pt>
                <c:pt idx="65">
                  <c:v>142.64881537368271</c:v>
                </c:pt>
                <c:pt idx="66">
                  <c:v>147.14464990399009</c:v>
                </c:pt>
                <c:pt idx="67">
                  <c:v>143.60815857512208</c:v>
                </c:pt>
                <c:pt idx="68">
                  <c:v>144.5947171865314</c:v>
                </c:pt>
                <c:pt idx="69">
                  <c:v>141.43092577752913</c:v>
                </c:pt>
                <c:pt idx="70">
                  <c:v>146.68425588533239</c:v>
                </c:pt>
                <c:pt idx="71">
                  <c:v>148.41167843481153</c:v>
                </c:pt>
                <c:pt idx="72">
                  <c:v>138.79405494488881</c:v>
                </c:pt>
                <c:pt idx="73">
                  <c:v>145.86174571735287</c:v>
                </c:pt>
                <c:pt idx="74">
                  <c:v>150.10583770543855</c:v>
                </c:pt>
                <c:pt idx="75">
                  <c:v>143.01017553939431</c:v>
                </c:pt>
                <c:pt idx="76">
                  <c:v>149.32717458685497</c:v>
                </c:pt>
                <c:pt idx="77">
                  <c:v>150.68870106896082</c:v>
                </c:pt>
                <c:pt idx="78">
                  <c:v>151.46131631866223</c:v>
                </c:pt>
                <c:pt idx="79">
                  <c:v>155.54211584692845</c:v>
                </c:pt>
                <c:pt idx="80">
                  <c:v>161.0721359560925</c:v>
                </c:pt>
                <c:pt idx="81">
                  <c:v>173.01440904761185</c:v>
                </c:pt>
                <c:pt idx="82">
                  <c:v>175.58172938810685</c:v>
                </c:pt>
                <c:pt idx="83">
                  <c:v>176.29537791620677</c:v>
                </c:pt>
                <c:pt idx="84">
                  <c:v>175.64447602775971</c:v>
                </c:pt>
                <c:pt idx="85">
                  <c:v>170.37753821497148</c:v>
                </c:pt>
                <c:pt idx="86">
                  <c:v>179.54081555511877</c:v>
                </c:pt>
                <c:pt idx="87">
                  <c:v>178.89520555194363</c:v>
                </c:pt>
                <c:pt idx="88">
                  <c:v>192.85897881733925</c:v>
                </c:pt>
                <c:pt idx="89">
                  <c:v>202.28080255220067</c:v>
                </c:pt>
                <c:pt idx="90">
                  <c:v>209.30313430804821</c:v>
                </c:pt>
                <c:pt idx="91">
                  <c:v>207.37915601989752</c:v>
                </c:pt>
                <c:pt idx="92">
                  <c:v>209.59569996522472</c:v>
                </c:pt>
                <c:pt idx="93">
                  <c:v>212.40342309378732</c:v>
                </c:pt>
                <c:pt idx="94">
                  <c:v>211.24147628479415</c:v>
                </c:pt>
                <c:pt idx="95">
                  <c:v>205.07038207411665</c:v>
                </c:pt>
                <c:pt idx="96">
                  <c:v>200.02872737719048</c:v>
                </c:pt>
                <c:pt idx="97">
                  <c:v>203.77613813332528</c:v>
                </c:pt>
                <c:pt idx="98">
                  <c:v>202.65728239011779</c:v>
                </c:pt>
                <c:pt idx="99">
                  <c:v>210.53538759279701</c:v>
                </c:pt>
                <c:pt idx="100">
                  <c:v>210.81812546303996</c:v>
                </c:pt>
                <c:pt idx="101">
                  <c:v>202.76160812833578</c:v>
                </c:pt>
                <c:pt idx="102">
                  <c:v>200.99563041473263</c:v>
                </c:pt>
                <c:pt idx="103">
                  <c:v>201.64275238512829</c:v>
                </c:pt>
                <c:pt idx="104">
                  <c:v>211.79410030390545</c:v>
                </c:pt>
                <c:pt idx="105">
                  <c:v>215.67002827378704</c:v>
                </c:pt>
                <c:pt idx="106">
                  <c:v>222.49126838930135</c:v>
                </c:pt>
                <c:pt idx="107">
                  <c:v>232.47856786464868</c:v>
                </c:pt>
                <c:pt idx="108">
                  <c:v>237.19741755998731</c:v>
                </c:pt>
                <c:pt idx="109">
                  <c:v>251.880887222365</c:v>
                </c:pt>
                <c:pt idx="110">
                  <c:v>255.40452682985833</c:v>
                </c:pt>
                <c:pt idx="111">
                  <c:v>257.71254479202889</c:v>
                </c:pt>
                <c:pt idx="112">
                  <c:v>269.60794689971124</c:v>
                </c:pt>
                <c:pt idx="113">
                  <c:v>297.75775261192337</c:v>
                </c:pt>
                <c:pt idx="114">
                  <c:v>264.43248310376634</c:v>
                </c:pt>
                <c:pt idx="115">
                  <c:v>281.77096720543096</c:v>
                </c:pt>
                <c:pt idx="116">
                  <c:v>299.15556630732249</c:v>
                </c:pt>
                <c:pt idx="117">
                  <c:v>301.99730869834747</c:v>
                </c:pt>
                <c:pt idx="118">
                  <c:v>302.6429187015226</c:v>
                </c:pt>
                <c:pt idx="119">
                  <c:v>314.20871195512478</c:v>
                </c:pt>
                <c:pt idx="120">
                  <c:v>311.32236653109356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91-BF40-BC03-C147FB80A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722687"/>
        <c:axId val="197098815"/>
      </c:lineChart>
      <c:dateAx>
        <c:axId val="436722687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98815"/>
        <c:crosses val="autoZero"/>
        <c:auto val="1"/>
        <c:lblOffset val="100"/>
        <c:baseTimeUnit val="months"/>
        <c:majorUnit val="12"/>
        <c:majorTimeUnit val="months"/>
      </c:dateAx>
      <c:valAx>
        <c:axId val="19709881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22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Strategic Backtest (Quarterly)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Portfolio!$BW$11</c:f>
              <c:strCache>
                <c:ptCount val="1"/>
                <c:pt idx="0">
                  <c:v>Aggressive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Portfolio!$BV$12:$BV$31</c:f>
              <c:numCache>
                <c:formatCode>mm/dd/yyyy</c:formatCode>
                <c:ptCount val="20"/>
                <c:pt idx="0">
                  <c:v>44469</c:v>
                </c:pt>
                <c:pt idx="1">
                  <c:v>44561</c:v>
                </c:pt>
                <c:pt idx="2">
                  <c:v>44651</c:v>
                </c:pt>
                <c:pt idx="3">
                  <c:v>44742</c:v>
                </c:pt>
                <c:pt idx="4">
                  <c:v>44834</c:v>
                </c:pt>
                <c:pt idx="5">
                  <c:v>44925</c:v>
                </c:pt>
                <c:pt idx="6">
                  <c:v>45016</c:v>
                </c:pt>
                <c:pt idx="7">
                  <c:v>45107</c:v>
                </c:pt>
                <c:pt idx="8">
                  <c:v>45198</c:v>
                </c:pt>
                <c:pt idx="9">
                  <c:v>45289</c:v>
                </c:pt>
                <c:pt idx="10">
                  <c:v>45379</c:v>
                </c:pt>
                <c:pt idx="11">
                  <c:v>45471</c:v>
                </c:pt>
                <c:pt idx="12">
                  <c:v>45565</c:v>
                </c:pt>
                <c:pt idx="13">
                  <c:v>45657</c:v>
                </c:pt>
                <c:pt idx="14">
                  <c:v>45747</c:v>
                </c:pt>
                <c:pt idx="15">
                  <c:v>45838</c:v>
                </c:pt>
                <c:pt idx="16">
                  <c:v>45930</c:v>
                </c:pt>
                <c:pt idx="17">
                  <c:v>46022</c:v>
                </c:pt>
                <c:pt idx="18">
                  <c:v>46112</c:v>
                </c:pt>
                <c:pt idx="19">
                  <c:v>46203</c:v>
                </c:pt>
              </c:numCache>
            </c:numRef>
          </c:cat>
          <c:val>
            <c:numRef>
              <c:f>Portfolio!$BW$12:$BW$31</c:f>
              <c:numCache>
                <c:formatCode>0.00%</c:formatCode>
                <c:ptCount val="20"/>
                <c:pt idx="1">
                  <c:v>4.3367021006753159E-2</c:v>
                </c:pt>
                <c:pt idx="2">
                  <c:v>-3.9704137396779138E-2</c:v>
                </c:pt>
                <c:pt idx="3">
                  <c:v>-7.2070418434519778E-2</c:v>
                </c:pt>
                <c:pt idx="4">
                  <c:v>-2.1612660536484807E-2</c:v>
                </c:pt>
                <c:pt idx="5">
                  <c:v>3.1804356204016226E-2</c:v>
                </c:pt>
                <c:pt idx="6">
                  <c:v>4.7418800916683379E-2</c:v>
                </c:pt>
                <c:pt idx="7">
                  <c:v>6.2920717641269608E-2</c:v>
                </c:pt>
                <c:pt idx="8">
                  <c:v>-1.8073652077224667E-2</c:v>
                </c:pt>
                <c:pt idx="9">
                  <c:v>4.4747264513674168E-2</c:v>
                </c:pt>
                <c:pt idx="10">
                  <c:v>0.11277849486147917</c:v>
                </c:pt>
                <c:pt idx="11">
                  <c:v>1.0193016056435855E-2</c:v>
                </c:pt>
                <c:pt idx="12">
                  <c:v>-1.1299984204973801E-2</c:v>
                </c:pt>
                <c:pt idx="13">
                  <c:v>6.8569114732575542E-2</c:v>
                </c:pt>
                <c:pt idx="14">
                  <c:v>-2.9213349079110107E-2</c:v>
                </c:pt>
                <c:pt idx="15">
                  <c:v>5.1180328088641147E-2</c:v>
                </c:pt>
                <c:pt idx="16">
                  <c:v>4.1670944931397225E-2</c:v>
                </c:pt>
                <c:pt idx="17">
                  <c:v>2.5298788021652863E-2</c:v>
                </c:pt>
                <c:pt idx="18">
                  <c:v>-2.8668220357449314E-2</c:v>
                </c:pt>
                <c:pt idx="19">
                  <c:v>0.10922535507463094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0-494E-9E92-856BAD9801E5}"/>
            </c:ext>
          </c:extLst>
        </c:ser>
        <c:ser>
          <c:idx val="1"/>
          <c:order val="1"/>
          <c:tx>
            <c:strRef>
              <c:f>Portfolio!$BX$11</c:f>
              <c:strCache>
                <c:ptCount val="1"/>
                <c:pt idx="0">
                  <c:v>Strategic Backtest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Portfolio!$BV$12:$BV$31</c:f>
              <c:numCache>
                <c:formatCode>mm/dd/yyyy</c:formatCode>
                <c:ptCount val="20"/>
                <c:pt idx="0">
                  <c:v>44469</c:v>
                </c:pt>
                <c:pt idx="1">
                  <c:v>44561</c:v>
                </c:pt>
                <c:pt idx="2">
                  <c:v>44651</c:v>
                </c:pt>
                <c:pt idx="3">
                  <c:v>44742</c:v>
                </c:pt>
                <c:pt idx="4">
                  <c:v>44834</c:v>
                </c:pt>
                <c:pt idx="5">
                  <c:v>44925</c:v>
                </c:pt>
                <c:pt idx="6">
                  <c:v>45016</c:v>
                </c:pt>
                <c:pt idx="7">
                  <c:v>45107</c:v>
                </c:pt>
                <c:pt idx="8">
                  <c:v>45198</c:v>
                </c:pt>
                <c:pt idx="9">
                  <c:v>45289</c:v>
                </c:pt>
                <c:pt idx="10">
                  <c:v>45379</c:v>
                </c:pt>
                <c:pt idx="11">
                  <c:v>45471</c:v>
                </c:pt>
                <c:pt idx="12">
                  <c:v>45565</c:v>
                </c:pt>
                <c:pt idx="13">
                  <c:v>45657</c:v>
                </c:pt>
                <c:pt idx="14">
                  <c:v>45747</c:v>
                </c:pt>
                <c:pt idx="15">
                  <c:v>45838</c:v>
                </c:pt>
                <c:pt idx="16">
                  <c:v>45930</c:v>
                </c:pt>
                <c:pt idx="17">
                  <c:v>46022</c:v>
                </c:pt>
                <c:pt idx="18">
                  <c:v>46112</c:v>
                </c:pt>
                <c:pt idx="19">
                  <c:v>46203</c:v>
                </c:pt>
              </c:numCache>
            </c:numRef>
          </c:cat>
          <c:val>
            <c:numRef>
              <c:f>Portfolio!$BX$12:$BX$31</c:f>
              <c:numCache>
                <c:formatCode>0.00%</c:formatCode>
                <c:ptCount val="20"/>
                <c:pt idx="1">
                  <c:v>4.2835458313557284E-2</c:v>
                </c:pt>
                <c:pt idx="2">
                  <c:v>-4.5421409159831172E-2</c:v>
                </c:pt>
                <c:pt idx="3">
                  <c:v>-5.7959021208667472E-2</c:v>
                </c:pt>
                <c:pt idx="4">
                  <c:v>-2.394127991242212E-2</c:v>
                </c:pt>
                <c:pt idx="5">
                  <c:v>3.8013865980925265E-2</c:v>
                </c:pt>
                <c:pt idx="6">
                  <c:v>5.6052662123030395E-2</c:v>
                </c:pt>
                <c:pt idx="7">
                  <c:v>6.0378369570135204E-2</c:v>
                </c:pt>
                <c:pt idx="8">
                  <c:v>-1.2251044898107022E-2</c:v>
                </c:pt>
                <c:pt idx="9">
                  <c:v>4.2906246874660381E-2</c:v>
                </c:pt>
                <c:pt idx="10">
                  <c:v>0.11935626274773714</c:v>
                </c:pt>
                <c:pt idx="11">
                  <c:v>1.8704859081581482E-2</c:v>
                </c:pt>
                <c:pt idx="12">
                  <c:v>-2.1350006671426947E-2</c:v>
                </c:pt>
                <c:pt idx="13">
                  <c:v>7.4800193007073412E-2</c:v>
                </c:pt>
                <c:pt idx="14">
                  <c:v>-1.7658008121375635E-2</c:v>
                </c:pt>
                <c:pt idx="15">
                  <c:v>4.8826178950184262E-2</c:v>
                </c:pt>
                <c:pt idx="16">
                  <c:v>3.9962036762689612E-2</c:v>
                </c:pt>
                <c:pt idx="17">
                  <c:v>3.3413401969649037E-2</c:v>
                </c:pt>
                <c:pt idx="18">
                  <c:v>-3.7665843659830389E-2</c:v>
                </c:pt>
                <c:pt idx="19">
                  <c:v>0.11090033772396968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10-494E-9E92-856BAD9801E5}"/>
            </c:ext>
          </c:extLst>
        </c:ser>
        <c:ser>
          <c:idx val="2"/>
          <c:order val="2"/>
          <c:tx>
            <c:strRef>
              <c:f>Portfolio!$BY$11</c:f>
              <c:strCache>
                <c:ptCount val="1"/>
                <c:pt idx="0">
                  <c:v>Defensive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Portfolio!$BV$12:$BV$31</c:f>
              <c:numCache>
                <c:formatCode>mm/dd/yyyy</c:formatCode>
                <c:ptCount val="20"/>
                <c:pt idx="0">
                  <c:v>44469</c:v>
                </c:pt>
                <c:pt idx="1">
                  <c:v>44561</c:v>
                </c:pt>
                <c:pt idx="2">
                  <c:v>44651</c:v>
                </c:pt>
                <c:pt idx="3">
                  <c:v>44742</c:v>
                </c:pt>
                <c:pt idx="4">
                  <c:v>44834</c:v>
                </c:pt>
                <c:pt idx="5">
                  <c:v>44925</c:v>
                </c:pt>
                <c:pt idx="6">
                  <c:v>45016</c:v>
                </c:pt>
                <c:pt idx="7">
                  <c:v>45107</c:v>
                </c:pt>
                <c:pt idx="8">
                  <c:v>45198</c:v>
                </c:pt>
                <c:pt idx="9">
                  <c:v>45289</c:v>
                </c:pt>
                <c:pt idx="10">
                  <c:v>45379</c:v>
                </c:pt>
                <c:pt idx="11">
                  <c:v>45471</c:v>
                </c:pt>
                <c:pt idx="12">
                  <c:v>45565</c:v>
                </c:pt>
                <c:pt idx="13">
                  <c:v>45657</c:v>
                </c:pt>
                <c:pt idx="14">
                  <c:v>45747</c:v>
                </c:pt>
                <c:pt idx="15">
                  <c:v>45838</c:v>
                </c:pt>
                <c:pt idx="16">
                  <c:v>45930</c:v>
                </c:pt>
                <c:pt idx="17">
                  <c:v>46022</c:v>
                </c:pt>
                <c:pt idx="18">
                  <c:v>46112</c:v>
                </c:pt>
                <c:pt idx="19">
                  <c:v>46203</c:v>
                </c:pt>
              </c:numCache>
            </c:numRef>
          </c:cat>
          <c:val>
            <c:numRef>
              <c:f>Portfolio!$BY$12:$BY$31</c:f>
              <c:numCache>
                <c:formatCode>0.00%</c:formatCode>
                <c:ptCount val="20"/>
                <c:pt idx="1">
                  <c:v>4.3336672117278985E-2</c:v>
                </c:pt>
                <c:pt idx="2">
                  <c:v>-3.7804717675537503E-2</c:v>
                </c:pt>
                <c:pt idx="3">
                  <c:v>-5.011832937350591E-2</c:v>
                </c:pt>
                <c:pt idx="4">
                  <c:v>-1.8492085469016928E-2</c:v>
                </c:pt>
                <c:pt idx="5">
                  <c:v>3.5109543886760797E-2</c:v>
                </c:pt>
                <c:pt idx="6">
                  <c:v>5.3188093031314665E-2</c:v>
                </c:pt>
                <c:pt idx="7">
                  <c:v>4.6407019978877084E-2</c:v>
                </c:pt>
                <c:pt idx="8">
                  <c:v>-1.0509203964038982E-2</c:v>
                </c:pt>
                <c:pt idx="9">
                  <c:v>4.2970030092828626E-2</c:v>
                </c:pt>
                <c:pt idx="10">
                  <c:v>0.1062283977278784</c:v>
                </c:pt>
                <c:pt idx="11">
                  <c:v>1.9965396634350707E-2</c:v>
                </c:pt>
                <c:pt idx="12">
                  <c:v>-3.6196006057478414E-3</c:v>
                </c:pt>
                <c:pt idx="13">
                  <c:v>7.4552424853359112E-2</c:v>
                </c:pt>
                <c:pt idx="14">
                  <c:v>-9.8420646610997142E-4</c:v>
                </c:pt>
                <c:pt idx="15">
                  <c:v>4.1127357125662956E-2</c:v>
                </c:pt>
                <c:pt idx="16">
                  <c:v>4.6556555826441137E-2</c:v>
                </c:pt>
                <c:pt idx="17">
                  <c:v>3.3722670609617866E-2</c:v>
                </c:pt>
                <c:pt idx="18">
                  <c:v>-3.410521151127921E-2</c:v>
                </c:pt>
                <c:pt idx="19">
                  <c:v>7.9622210570318375E-2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10-494E-9E92-856BAD980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2259519"/>
        <c:axId val="2102261311"/>
      </c:lineChart>
      <c:dateAx>
        <c:axId val="210225951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61311"/>
        <c:crosses val="autoZero"/>
        <c:auto val="1"/>
        <c:lblOffset val="100"/>
        <c:baseTimeUnit val="months"/>
        <c:majorUnit val="12"/>
        <c:majorTimeUnit val="months"/>
      </c:dateAx>
      <c:valAx>
        <c:axId val="210226131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5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Portfolio!$BW$47</c:f>
              <c:strCache>
                <c:ptCount val="1"/>
                <c:pt idx="0">
                  <c:v>Initial Investment AUD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Portfolio!$BV$48:$BV$58</c:f>
              <c:numCache>
                <c:formatCode>mm/dd/yyyy</c:formatCode>
                <c:ptCount val="11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  <c:pt idx="5">
                  <c:v>47849</c:v>
                </c:pt>
                <c:pt idx="6">
                  <c:v>48214</c:v>
                </c:pt>
                <c:pt idx="7">
                  <c:v>48580</c:v>
                </c:pt>
                <c:pt idx="8">
                  <c:v>48945</c:v>
                </c:pt>
                <c:pt idx="9">
                  <c:v>49310</c:v>
                </c:pt>
                <c:pt idx="10">
                  <c:v>49675</c:v>
                </c:pt>
              </c:numCache>
            </c:numRef>
          </c:cat>
          <c:val>
            <c:numRef>
              <c:f>Portfolio!$BW$48:$BW$58</c:f>
              <c:numCache>
                <c:formatCode>"$"#,##0.00</c:formatCode>
                <c:ptCount val="11"/>
                <c:pt idx="0">
                  <c:v>100000000</c:v>
                </c:pt>
                <c:pt idx="1">
                  <c:v>108936926.86737673</c:v>
                </c:pt>
                <c:pt idx="2">
                  <c:v>118672540.35308185</c:v>
                </c:pt>
                <c:pt idx="3">
                  <c:v>129278218.49609491</c:v>
                </c:pt>
                <c:pt idx="4">
                  <c:v>140831718.33853841</c:v>
                </c:pt>
                <c:pt idx="5">
                  <c:v>153417746.01252356</c:v>
                </c:pt>
                <c:pt idx="6">
                  <c:v>167128577.77524057</c:v>
                </c:pt>
                <c:pt idx="7">
                  <c:v>182064736.54550067</c:v>
                </c:pt>
                <c:pt idx="8">
                  <c:v>198335728.90185416</c:v>
                </c:pt>
                <c:pt idx="9">
                  <c:v>216060847.94569144</c:v>
                </c:pt>
                <c:pt idx="10">
                  <c:v>235370047.91563192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F-D849-9210-4B0B804DCE67}"/>
            </c:ext>
          </c:extLst>
        </c:ser>
        <c:ser>
          <c:idx val="1"/>
          <c:order val="1"/>
          <c:tx>
            <c:strRef>
              <c:f>Portfolio!$BX$47</c:f>
              <c:strCache>
                <c:ptCount val="1"/>
                <c:pt idx="0">
                  <c:v>Drawdowns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Portfolio!$BV$48:$BV$58</c:f>
              <c:numCache>
                <c:formatCode>mm/dd/yyyy</c:formatCode>
                <c:ptCount val="11"/>
                <c:pt idx="0">
                  <c:v>46023</c:v>
                </c:pt>
                <c:pt idx="1">
                  <c:v>46388</c:v>
                </c:pt>
                <c:pt idx="2">
                  <c:v>46753</c:v>
                </c:pt>
                <c:pt idx="3">
                  <c:v>47119</c:v>
                </c:pt>
                <c:pt idx="4">
                  <c:v>47484</c:v>
                </c:pt>
                <c:pt idx="5">
                  <c:v>47849</c:v>
                </c:pt>
                <c:pt idx="6">
                  <c:v>48214</c:v>
                </c:pt>
                <c:pt idx="7">
                  <c:v>48580</c:v>
                </c:pt>
                <c:pt idx="8">
                  <c:v>48945</c:v>
                </c:pt>
                <c:pt idx="9">
                  <c:v>49310</c:v>
                </c:pt>
                <c:pt idx="10">
                  <c:v>49675</c:v>
                </c:pt>
              </c:numCache>
            </c:numRef>
          </c:cat>
          <c:val>
            <c:numRef>
              <c:f>Portfolio!$BX$48:$BX$58</c:f>
              <c:numCache>
                <c:formatCode>#,##0.00</c:formatCode>
                <c:ptCount val="11"/>
                <c:pt idx="1">
                  <c:v>16225479.349212386</c:v>
                </c:pt>
                <c:pt idx="2">
                  <c:v>17675538.57253281</c:v>
                </c:pt>
                <c:pt idx="3">
                  <c:v>19255188.52817503</c:v>
                </c:pt>
                <c:pt idx="4">
                  <c:v>20976010.645113546</c:v>
                </c:pt>
                <c:pt idx="5">
                  <c:v>22850621.376160499</c:v>
                </c:pt>
                <c:pt idx="6">
                  <c:v>24892764.697289117</c:v>
                </c:pt>
                <c:pt idx="7">
                  <c:v>27117412.873554021</c:v>
                </c:pt>
                <c:pt idx="8">
                  <c:v>29540876.230388142</c:v>
                </c:pt>
                <c:pt idx="9">
                  <c:v>32180922.735080205</c:v>
                </c:pt>
                <c:pt idx="10">
                  <c:v>35056908.265161335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F-D849-9210-4B0B804DC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2209471"/>
        <c:axId val="2102211263"/>
      </c:barChart>
      <c:dateAx>
        <c:axId val="210220947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11263"/>
        <c:crosses val="autoZero"/>
        <c:auto val="1"/>
        <c:lblOffset val="100"/>
        <c:baseTimeUnit val="years"/>
      </c:dateAx>
      <c:valAx>
        <c:axId val="210221126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20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Portfolio!$E$80</c:f>
              <c:strCache>
                <c:ptCount val="1"/>
                <c:pt idx="0">
                  <c:v>Weight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92-4402-9A8B-C07E90B105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92-4402-9A8B-C07E90B105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92-4402-9A8B-C07E90B105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92-4402-9A8B-C07E90B105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92-4402-9A8B-C07E90B105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92-4402-9A8B-C07E90B105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92-4402-9A8B-C07E90B105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C92-4402-9A8B-C07E90B105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C92-4402-9A8B-C07E90B1058E}"/>
              </c:ext>
            </c:extLst>
          </c:dPt>
          <c:cat>
            <c:strRef>
              <c:f>Portfolio!$D$81:$D$89</c:f>
              <c:strCache>
                <c:ptCount val="9"/>
                <c:pt idx="0">
                  <c:v>SPDR S&amp;P 500 ETF Trust</c:v>
                </c:pt>
                <c:pt idx="1">
                  <c:v>iShares Core Cash ETF</c:v>
                </c:pt>
                <c:pt idx="2">
                  <c:v>VanEck MSCI International Sustainable Equity ETF</c:v>
                </c:pt>
                <c:pt idx="3">
                  <c:v>BetaShares Japan ETF (Currency Hedged)</c:v>
                </c:pt>
                <c:pt idx="4">
                  <c:v>Vanguard Global Infrastructure Index ETF</c:v>
                </c:pt>
                <c:pt idx="5">
                  <c:v>Vanguard US Total Market Shares Index ETF</c:v>
                </c:pt>
                <c:pt idx="6">
                  <c:v>Vanguard Ethically Conscious Australian Shares ETF</c:v>
                </c:pt>
                <c:pt idx="7">
                  <c:v>Vanguard Australia Corporate Fixed Interest Index ETF</c:v>
                </c:pt>
                <c:pt idx="8">
                  <c:v>Global X Physical Gold</c:v>
                </c:pt>
              </c:strCache>
            </c:strRef>
          </c:cat>
          <c:val>
            <c:numRef>
              <c:f>Portfolio!$E$81:$E$89</c:f>
              <c:numCache>
                <c:formatCode>0.00%</c:formatCode>
                <c:ptCount val="9"/>
                <c:pt idx="0">
                  <c:v>0.28999999999999998</c:v>
                </c:pt>
                <c:pt idx="1">
                  <c:v>0.21</c:v>
                </c:pt>
                <c:pt idx="2">
                  <c:v>0.19</c:v>
                </c:pt>
                <c:pt idx="3">
                  <c:v>0.1661</c:v>
                </c:pt>
                <c:pt idx="4">
                  <c:v>3.39E-2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7-7746-A520-1B9A3EABB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>
                <a:solidFill>
                  <a:schemeClr val="tx1"/>
                </a:solidFill>
              </a:rPr>
              <a:t>COVID Stress Test </a:t>
            </a:r>
            <a:r>
              <a:rPr lang="en-US" sz="1100" b="1" i="0" u="none" strike="noStrike" kern="1200" spc="0" baseline="0">
                <a:solidFill>
                  <a:schemeClr val="tx1"/>
                </a:solidFill>
              </a:rPr>
              <a:t>(Quarterly)</a:t>
            </a:r>
            <a:endParaRPr lang="en-GB" sz="11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'COVID Stress Test'!$BX$11</c:f>
              <c:strCache>
                <c:ptCount val="1"/>
                <c:pt idx="0">
                  <c:v>Aggressive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'COVID Stress Test'!$BW$12:$BW$36</c:f>
              <c:numCache>
                <c:formatCode>mm/dd/yyyy</c:formatCode>
                <c:ptCount val="25"/>
                <c:pt idx="0">
                  <c:v>43102</c:v>
                </c:pt>
                <c:pt idx="1">
                  <c:v>43188</c:v>
                </c:pt>
                <c:pt idx="2">
                  <c:v>43280</c:v>
                </c:pt>
                <c:pt idx="3">
                  <c:v>43371</c:v>
                </c:pt>
                <c:pt idx="4">
                  <c:v>43465</c:v>
                </c:pt>
                <c:pt idx="5">
                  <c:v>43553</c:v>
                </c:pt>
                <c:pt idx="6">
                  <c:v>43644</c:v>
                </c:pt>
                <c:pt idx="7">
                  <c:v>43738</c:v>
                </c:pt>
                <c:pt idx="8">
                  <c:v>43830</c:v>
                </c:pt>
                <c:pt idx="9">
                  <c:v>43921</c:v>
                </c:pt>
                <c:pt idx="10">
                  <c:v>44012</c:v>
                </c:pt>
                <c:pt idx="11">
                  <c:v>44104</c:v>
                </c:pt>
                <c:pt idx="12">
                  <c:v>44196</c:v>
                </c:pt>
                <c:pt idx="13">
                  <c:v>44286</c:v>
                </c:pt>
                <c:pt idx="14">
                  <c:v>44377</c:v>
                </c:pt>
                <c:pt idx="15">
                  <c:v>44469</c:v>
                </c:pt>
                <c:pt idx="16">
                  <c:v>44561</c:v>
                </c:pt>
                <c:pt idx="17">
                  <c:v>44651</c:v>
                </c:pt>
                <c:pt idx="18">
                  <c:v>44742</c:v>
                </c:pt>
                <c:pt idx="19">
                  <c:v>44834</c:v>
                </c:pt>
                <c:pt idx="20">
                  <c:v>44925</c:v>
                </c:pt>
                <c:pt idx="21">
                  <c:v>45016</c:v>
                </c:pt>
                <c:pt idx="22">
                  <c:v>45107</c:v>
                </c:pt>
                <c:pt idx="23">
                  <c:v>45198</c:v>
                </c:pt>
                <c:pt idx="24">
                  <c:v>45289</c:v>
                </c:pt>
              </c:numCache>
            </c:numRef>
          </c:cat>
          <c:val>
            <c:numRef>
              <c:f>'COVID Stress Test'!$BX$12:$BX$36</c:f>
              <c:numCache>
                <c:formatCode>0.00%</c:formatCode>
                <c:ptCount val="25"/>
                <c:pt idx="1">
                  <c:v>-2.0089047556864581E-2</c:v>
                </c:pt>
                <c:pt idx="2">
                  <c:v>4.6724648295281002E-2</c:v>
                </c:pt>
                <c:pt idx="3">
                  <c:v>4.3973386411114701E-2</c:v>
                </c:pt>
                <c:pt idx="4">
                  <c:v>-9.4542959288839601E-2</c:v>
                </c:pt>
                <c:pt idx="5">
                  <c:v>8.6976586933444677E-2</c:v>
                </c:pt>
                <c:pt idx="6">
                  <c:v>2.7315831680707614E-2</c:v>
                </c:pt>
                <c:pt idx="7">
                  <c:v>2.546467109433781E-2</c:v>
                </c:pt>
                <c:pt idx="8">
                  <c:v>4.3588010635773333E-2</c:v>
                </c:pt>
                <c:pt idx="9">
                  <c:v>-9.8300585758486658E-2</c:v>
                </c:pt>
                <c:pt idx="10">
                  <c:v>7.7581286537661054E-2</c:v>
                </c:pt>
                <c:pt idx="11">
                  <c:v>1.9991529158622789E-2</c:v>
                </c:pt>
                <c:pt idx="12">
                  <c:v>6.2516107173351099E-2</c:v>
                </c:pt>
                <c:pt idx="13">
                  <c:v>4.1309234479575796E-2</c:v>
                </c:pt>
                <c:pt idx="14">
                  <c:v>5.9633371115373812E-2</c:v>
                </c:pt>
                <c:pt idx="15">
                  <c:v>1.7906443855268073E-2</c:v>
                </c:pt>
                <c:pt idx="16">
                  <c:v>4.5030447050124156E-2</c:v>
                </c:pt>
                <c:pt idx="17">
                  <c:v>-4.5632531809909671E-2</c:v>
                </c:pt>
                <c:pt idx="18">
                  <c:v>-7.6186442630515105E-2</c:v>
                </c:pt>
                <c:pt idx="19">
                  <c:v>-2.681124958997505E-2</c:v>
                </c:pt>
                <c:pt idx="20">
                  <c:v>2.4822385299266614E-2</c:v>
                </c:pt>
                <c:pt idx="21">
                  <c:v>5.2970105983734195E-2</c:v>
                </c:pt>
                <c:pt idx="22">
                  <c:v>6.9919210520106967E-2</c:v>
                </c:pt>
                <c:pt idx="23">
                  <c:v>-2.3375139086022623E-2</c:v>
                </c:pt>
                <c:pt idx="24">
                  <c:v>4.4906513107154655E-2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1-7A41-BE82-01368C24A21E}"/>
            </c:ext>
          </c:extLst>
        </c:ser>
        <c:ser>
          <c:idx val="1"/>
          <c:order val="1"/>
          <c:tx>
            <c:strRef>
              <c:f>'COVID Stress Test'!$BY$11</c:f>
              <c:strCache>
                <c:ptCount val="1"/>
                <c:pt idx="0">
                  <c:v>Strategic Backtest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'COVID Stress Test'!$BW$12:$BW$36</c:f>
              <c:numCache>
                <c:formatCode>mm/dd/yyyy</c:formatCode>
                <c:ptCount val="25"/>
                <c:pt idx="0">
                  <c:v>43102</c:v>
                </c:pt>
                <c:pt idx="1">
                  <c:v>43188</c:v>
                </c:pt>
                <c:pt idx="2">
                  <c:v>43280</c:v>
                </c:pt>
                <c:pt idx="3">
                  <c:v>43371</c:v>
                </c:pt>
                <c:pt idx="4">
                  <c:v>43465</c:v>
                </c:pt>
                <c:pt idx="5">
                  <c:v>43553</c:v>
                </c:pt>
                <c:pt idx="6">
                  <c:v>43644</c:v>
                </c:pt>
                <c:pt idx="7">
                  <c:v>43738</c:v>
                </c:pt>
                <c:pt idx="8">
                  <c:v>43830</c:v>
                </c:pt>
                <c:pt idx="9">
                  <c:v>43921</c:v>
                </c:pt>
                <c:pt idx="10">
                  <c:v>44012</c:v>
                </c:pt>
                <c:pt idx="11">
                  <c:v>44104</c:v>
                </c:pt>
                <c:pt idx="12">
                  <c:v>44196</c:v>
                </c:pt>
                <c:pt idx="13">
                  <c:v>44286</c:v>
                </c:pt>
                <c:pt idx="14">
                  <c:v>44377</c:v>
                </c:pt>
                <c:pt idx="15">
                  <c:v>44469</c:v>
                </c:pt>
                <c:pt idx="16">
                  <c:v>44561</c:v>
                </c:pt>
                <c:pt idx="17">
                  <c:v>44651</c:v>
                </c:pt>
                <c:pt idx="18">
                  <c:v>44742</c:v>
                </c:pt>
                <c:pt idx="19">
                  <c:v>44834</c:v>
                </c:pt>
                <c:pt idx="20">
                  <c:v>44925</c:v>
                </c:pt>
                <c:pt idx="21">
                  <c:v>45016</c:v>
                </c:pt>
                <c:pt idx="22">
                  <c:v>45107</c:v>
                </c:pt>
                <c:pt idx="23">
                  <c:v>45198</c:v>
                </c:pt>
                <c:pt idx="24">
                  <c:v>45289</c:v>
                </c:pt>
              </c:numCache>
            </c:numRef>
          </c:cat>
          <c:val>
            <c:numRef>
              <c:f>'COVID Stress Test'!$BY$12:$BY$36</c:f>
              <c:numCache>
                <c:formatCode>0.00%</c:formatCode>
                <c:ptCount val="25"/>
                <c:pt idx="1">
                  <c:v>-7.5805987993737833E-3</c:v>
                </c:pt>
                <c:pt idx="2">
                  <c:v>4.2132440876006649E-2</c:v>
                </c:pt>
                <c:pt idx="3">
                  <c:v>4.5236147818721539E-2</c:v>
                </c:pt>
                <c:pt idx="4">
                  <c:v>-8.4586397655223799E-2</c:v>
                </c:pt>
                <c:pt idx="5">
                  <c:v>7.9418092164572851E-2</c:v>
                </c:pt>
                <c:pt idx="6">
                  <c:v>3.1145239921273049E-2</c:v>
                </c:pt>
                <c:pt idx="7">
                  <c:v>3.1467800107236377E-2</c:v>
                </c:pt>
                <c:pt idx="8">
                  <c:v>4.5112307382423777E-2</c:v>
                </c:pt>
                <c:pt idx="9">
                  <c:v>-5.088953876957869E-2</c:v>
                </c:pt>
                <c:pt idx="10">
                  <c:v>6.7250808907921567E-2</c:v>
                </c:pt>
                <c:pt idx="11">
                  <c:v>1.832381317458287E-2</c:v>
                </c:pt>
                <c:pt idx="12">
                  <c:v>4.8062955750342695E-2</c:v>
                </c:pt>
                <c:pt idx="13">
                  <c:v>3.3973120161910675E-2</c:v>
                </c:pt>
                <c:pt idx="14">
                  <c:v>6.4832411246848576E-2</c:v>
                </c:pt>
                <c:pt idx="15">
                  <c:v>1.7295511972381883E-2</c:v>
                </c:pt>
                <c:pt idx="16">
                  <c:v>4.5974746872894823E-2</c:v>
                </c:pt>
                <c:pt idx="17">
                  <c:v>-4.5914901394150442E-2</c:v>
                </c:pt>
                <c:pt idx="18">
                  <c:v>-6.8760808902525894E-2</c:v>
                </c:pt>
                <c:pt idx="19">
                  <c:v>-1.9392337627366585E-2</c:v>
                </c:pt>
                <c:pt idx="20">
                  <c:v>2.6769320087374204E-2</c:v>
                </c:pt>
                <c:pt idx="21">
                  <c:v>6.1197370859936484E-2</c:v>
                </c:pt>
                <c:pt idx="22">
                  <c:v>6.8389974652989238E-2</c:v>
                </c:pt>
                <c:pt idx="23">
                  <c:v>-1.5374961632677042E-2</c:v>
                </c:pt>
                <c:pt idx="24">
                  <c:v>4.183983108482292E-2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1-7A41-BE82-01368C24A21E}"/>
            </c:ext>
          </c:extLst>
        </c:ser>
        <c:ser>
          <c:idx val="2"/>
          <c:order val="2"/>
          <c:tx>
            <c:strRef>
              <c:f>'COVID Stress Test'!$BZ$11</c:f>
              <c:strCache>
                <c:ptCount val="1"/>
                <c:pt idx="0">
                  <c:v>Defensive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'COVID Stress Test'!$BW$12:$BW$36</c:f>
              <c:numCache>
                <c:formatCode>mm/dd/yyyy</c:formatCode>
                <c:ptCount val="25"/>
                <c:pt idx="0">
                  <c:v>43102</c:v>
                </c:pt>
                <c:pt idx="1">
                  <c:v>43188</c:v>
                </c:pt>
                <c:pt idx="2">
                  <c:v>43280</c:v>
                </c:pt>
                <c:pt idx="3">
                  <c:v>43371</c:v>
                </c:pt>
                <c:pt idx="4">
                  <c:v>43465</c:v>
                </c:pt>
                <c:pt idx="5">
                  <c:v>43553</c:v>
                </c:pt>
                <c:pt idx="6">
                  <c:v>43644</c:v>
                </c:pt>
                <c:pt idx="7">
                  <c:v>43738</c:v>
                </c:pt>
                <c:pt idx="8">
                  <c:v>43830</c:v>
                </c:pt>
                <c:pt idx="9">
                  <c:v>43921</c:v>
                </c:pt>
                <c:pt idx="10">
                  <c:v>44012</c:v>
                </c:pt>
                <c:pt idx="11">
                  <c:v>44104</c:v>
                </c:pt>
                <c:pt idx="12">
                  <c:v>44196</c:v>
                </c:pt>
                <c:pt idx="13">
                  <c:v>44286</c:v>
                </c:pt>
                <c:pt idx="14">
                  <c:v>44377</c:v>
                </c:pt>
                <c:pt idx="15">
                  <c:v>44469</c:v>
                </c:pt>
                <c:pt idx="16">
                  <c:v>44561</c:v>
                </c:pt>
                <c:pt idx="17">
                  <c:v>44651</c:v>
                </c:pt>
                <c:pt idx="18">
                  <c:v>44742</c:v>
                </c:pt>
                <c:pt idx="19">
                  <c:v>44834</c:v>
                </c:pt>
                <c:pt idx="20">
                  <c:v>44925</c:v>
                </c:pt>
                <c:pt idx="21">
                  <c:v>45016</c:v>
                </c:pt>
                <c:pt idx="22">
                  <c:v>45107</c:v>
                </c:pt>
                <c:pt idx="23">
                  <c:v>45198</c:v>
                </c:pt>
                <c:pt idx="24">
                  <c:v>45289</c:v>
                </c:pt>
              </c:numCache>
            </c:numRef>
          </c:cat>
          <c:val>
            <c:numRef>
              <c:f>'COVID Stress Test'!$BZ$12:$BZ$36</c:f>
              <c:numCache>
                <c:formatCode>0.00%</c:formatCode>
                <c:ptCount val="25"/>
                <c:pt idx="1">
                  <c:v>-1.0618440198396639E-3</c:v>
                </c:pt>
                <c:pt idx="2">
                  <c:v>3.734132149363556E-2</c:v>
                </c:pt>
                <c:pt idx="3">
                  <c:v>3.6915268943087831E-2</c:v>
                </c:pt>
                <c:pt idx="4">
                  <c:v>-6.1071786036050457E-2</c:v>
                </c:pt>
                <c:pt idx="5">
                  <c:v>7.1766950602937474E-2</c:v>
                </c:pt>
                <c:pt idx="6">
                  <c:v>3.8891293431896123E-2</c:v>
                </c:pt>
                <c:pt idx="7">
                  <c:v>3.7470210332663845E-2</c:v>
                </c:pt>
                <c:pt idx="8">
                  <c:v>3.3790732396109746E-2</c:v>
                </c:pt>
                <c:pt idx="9">
                  <c:v>-2.4816093593781785E-2</c:v>
                </c:pt>
                <c:pt idx="10">
                  <c:v>5.231512523770343E-2</c:v>
                </c:pt>
                <c:pt idx="11">
                  <c:v>1.8433516833300523E-2</c:v>
                </c:pt>
                <c:pt idx="12">
                  <c:v>2.8521664967700477E-2</c:v>
                </c:pt>
                <c:pt idx="13">
                  <c:v>1.9266400510946635E-2</c:v>
                </c:pt>
                <c:pt idx="14">
                  <c:v>5.9801657208635728E-2</c:v>
                </c:pt>
                <c:pt idx="15">
                  <c:v>2.0471029019048403E-2</c:v>
                </c:pt>
                <c:pt idx="16">
                  <c:v>4.5473498371715548E-2</c:v>
                </c:pt>
                <c:pt idx="17">
                  <c:v>-3.7068977467393349E-2</c:v>
                </c:pt>
                <c:pt idx="18">
                  <c:v>-5.9627803387759526E-2</c:v>
                </c:pt>
                <c:pt idx="19">
                  <c:v>-1.5849875638258348E-2</c:v>
                </c:pt>
                <c:pt idx="20">
                  <c:v>2.6548646468445014E-2</c:v>
                </c:pt>
                <c:pt idx="21">
                  <c:v>5.7509852940688333E-2</c:v>
                </c:pt>
                <c:pt idx="22">
                  <c:v>5.2272519530500938E-2</c:v>
                </c:pt>
                <c:pt idx="23">
                  <c:v>-1.3254148236926278E-2</c:v>
                </c:pt>
                <c:pt idx="24">
                  <c:v>4.2850454939957539E-2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1-7A41-BE82-01368C24A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9423871"/>
        <c:axId val="1519432383"/>
      </c:lineChart>
      <c:dateAx>
        <c:axId val="1519423871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32383"/>
        <c:crosses val="autoZero"/>
        <c:auto val="1"/>
        <c:lblOffset val="100"/>
        <c:baseTimeUnit val="months"/>
        <c:majorUnit val="12"/>
        <c:majorTimeUnit val="months"/>
      </c:dateAx>
      <c:valAx>
        <c:axId val="151943238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42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chemeClr val="tx1"/>
                </a:solidFill>
              </a:rPr>
              <a:t>As the World Bets on AI, Seven US Tech Giants Capture Nearly Half of Market Gains</a:t>
            </a:r>
            <a:endParaRPr lang="en-A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'Macro-outlook 27'!$BB$2</c:f>
              <c:strCache>
                <c:ptCount val="1"/>
                <c:pt idx="0">
                  <c:v>S&amp;P 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27'!$BA$3:$BA$63</c:f>
              <c:numCache>
                <c:formatCode>dd/mm/yyyy</c:formatCode>
                <c:ptCount val="61"/>
                <c:pt idx="0">
                  <c:v>44469</c:v>
                </c:pt>
                <c:pt idx="1">
                  <c:v>44498</c:v>
                </c:pt>
                <c:pt idx="2">
                  <c:v>44530</c:v>
                </c:pt>
                <c:pt idx="3">
                  <c:v>44561</c:v>
                </c:pt>
                <c:pt idx="4">
                  <c:v>44592</c:v>
                </c:pt>
                <c:pt idx="5">
                  <c:v>44620</c:v>
                </c:pt>
                <c:pt idx="6">
                  <c:v>44651</c:v>
                </c:pt>
                <c:pt idx="7">
                  <c:v>44680</c:v>
                </c:pt>
                <c:pt idx="8">
                  <c:v>44712</c:v>
                </c:pt>
                <c:pt idx="9">
                  <c:v>44742</c:v>
                </c:pt>
                <c:pt idx="10">
                  <c:v>44771</c:v>
                </c:pt>
                <c:pt idx="11">
                  <c:v>44804</c:v>
                </c:pt>
                <c:pt idx="12">
                  <c:v>44834</c:v>
                </c:pt>
                <c:pt idx="13">
                  <c:v>44865</c:v>
                </c:pt>
                <c:pt idx="14">
                  <c:v>44895</c:v>
                </c:pt>
                <c:pt idx="15">
                  <c:v>44925</c:v>
                </c:pt>
                <c:pt idx="16">
                  <c:v>44957</c:v>
                </c:pt>
                <c:pt idx="17">
                  <c:v>44985</c:v>
                </c:pt>
                <c:pt idx="18">
                  <c:v>45016</c:v>
                </c:pt>
                <c:pt idx="19">
                  <c:v>45044</c:v>
                </c:pt>
                <c:pt idx="20">
                  <c:v>45077</c:v>
                </c:pt>
                <c:pt idx="21">
                  <c:v>45107</c:v>
                </c:pt>
                <c:pt idx="22">
                  <c:v>45138</c:v>
                </c:pt>
                <c:pt idx="23">
                  <c:v>45169</c:v>
                </c:pt>
                <c:pt idx="24">
                  <c:v>45198</c:v>
                </c:pt>
                <c:pt idx="25">
                  <c:v>45230</c:v>
                </c:pt>
                <c:pt idx="26">
                  <c:v>45260</c:v>
                </c:pt>
                <c:pt idx="27">
                  <c:v>45289</c:v>
                </c:pt>
                <c:pt idx="28">
                  <c:v>45322</c:v>
                </c:pt>
                <c:pt idx="29">
                  <c:v>45351</c:v>
                </c:pt>
                <c:pt idx="30">
                  <c:v>45379</c:v>
                </c:pt>
                <c:pt idx="31">
                  <c:v>45412</c:v>
                </c:pt>
                <c:pt idx="32">
                  <c:v>45443</c:v>
                </c:pt>
                <c:pt idx="33">
                  <c:v>45471</c:v>
                </c:pt>
                <c:pt idx="34">
                  <c:v>45504</c:v>
                </c:pt>
                <c:pt idx="35">
                  <c:v>45534</c:v>
                </c:pt>
                <c:pt idx="36">
                  <c:v>45565</c:v>
                </c:pt>
                <c:pt idx="37">
                  <c:v>45596</c:v>
                </c:pt>
                <c:pt idx="38">
                  <c:v>45625</c:v>
                </c:pt>
                <c:pt idx="39">
                  <c:v>45657</c:v>
                </c:pt>
                <c:pt idx="40">
                  <c:v>45688</c:v>
                </c:pt>
                <c:pt idx="41">
                  <c:v>45716</c:v>
                </c:pt>
                <c:pt idx="42">
                  <c:v>45747</c:v>
                </c:pt>
                <c:pt idx="43">
                  <c:v>45777</c:v>
                </c:pt>
                <c:pt idx="44">
                  <c:v>45807</c:v>
                </c:pt>
                <c:pt idx="45">
                  <c:v>45838</c:v>
                </c:pt>
                <c:pt idx="46">
                  <c:v>45869</c:v>
                </c:pt>
                <c:pt idx="47">
                  <c:v>45898</c:v>
                </c:pt>
                <c:pt idx="48">
                  <c:v>45930</c:v>
                </c:pt>
                <c:pt idx="49">
                  <c:v>45961</c:v>
                </c:pt>
                <c:pt idx="50">
                  <c:v>45989</c:v>
                </c:pt>
                <c:pt idx="51">
                  <c:v>46022</c:v>
                </c:pt>
                <c:pt idx="52">
                  <c:v>46052</c:v>
                </c:pt>
                <c:pt idx="53">
                  <c:v>46080</c:v>
                </c:pt>
                <c:pt idx="54">
                  <c:v>46112</c:v>
                </c:pt>
                <c:pt idx="55">
                  <c:v>46142</c:v>
                </c:pt>
                <c:pt idx="56">
                  <c:v>46171</c:v>
                </c:pt>
                <c:pt idx="57">
                  <c:v>46203</c:v>
                </c:pt>
                <c:pt idx="58">
                  <c:v>46234</c:v>
                </c:pt>
                <c:pt idx="59">
                  <c:v>46265</c:v>
                </c:pt>
                <c:pt idx="60">
                  <c:v>46288</c:v>
                </c:pt>
              </c:numCache>
            </c:numRef>
          </c:cat>
          <c:val>
            <c:numRef>
              <c:f>'Macro-outlook 27'!$BB$3:$BB$63</c:f>
              <c:numCache>
                <c:formatCode>0.00%;\-0.00%;0.00%</c:formatCode>
                <c:ptCount val="61"/>
                <c:pt idx="0">
                  <c:v>0</c:v>
                </c:pt>
                <c:pt idx="1">
                  <c:v>6.9143873301234615E-2</c:v>
                </c:pt>
                <c:pt idx="2">
                  <c:v>6.0233915413437922E-2</c:v>
                </c:pt>
                <c:pt idx="3">
                  <c:v>0.10647376460810576</c:v>
                </c:pt>
                <c:pt idx="4">
                  <c:v>4.8289743101631144E-2</c:v>
                </c:pt>
                <c:pt idx="5">
                  <c:v>1.5414830738658125E-2</c:v>
                </c:pt>
                <c:pt idx="6">
                  <c:v>5.1739507932601958E-2</c:v>
                </c:pt>
                <c:pt idx="7">
                  <c:v>-4.0768048584574834E-2</c:v>
                </c:pt>
                <c:pt idx="8">
                  <c:v>-4.0716975350199913E-2</c:v>
                </c:pt>
                <c:pt idx="9">
                  <c:v>-0.12122000027858126</c:v>
                </c:pt>
                <c:pt idx="10">
                  <c:v>-4.1148776331734638E-2</c:v>
                </c:pt>
                <c:pt idx="11">
                  <c:v>-8.1842536575400304E-2</c:v>
                </c:pt>
                <c:pt idx="12">
                  <c:v>-0.16759449709114715</c:v>
                </c:pt>
                <c:pt idx="13">
                  <c:v>-0.10111571802002994</c:v>
                </c:pt>
                <c:pt idx="14">
                  <c:v>-5.2798116790557903E-2</c:v>
                </c:pt>
                <c:pt idx="15">
                  <c:v>-0.10865598462231341</c:v>
                </c:pt>
                <c:pt idx="16">
                  <c:v>-5.36129670299057E-2</c:v>
                </c:pt>
                <c:pt idx="17">
                  <c:v>-7.8325447935480574E-2</c:v>
                </c:pt>
                <c:pt idx="18">
                  <c:v>-4.6019305682593714E-2</c:v>
                </c:pt>
                <c:pt idx="19">
                  <c:v>-3.2050776081011478E-2</c:v>
                </c:pt>
                <c:pt idx="20">
                  <c:v>-2.9648012554729597E-2</c:v>
                </c:pt>
                <c:pt idx="21">
                  <c:v>3.3160458173342677E-2</c:v>
                </c:pt>
                <c:pt idx="22">
                  <c:v>6.5331952808331373E-2</c:v>
                </c:pt>
                <c:pt idx="23">
                  <c:v>4.6458071196088691E-2</c:v>
                </c:pt>
                <c:pt idx="24">
                  <c:v>-4.5246242635006428E-3</c:v>
                </c:pt>
                <c:pt idx="25">
                  <c:v>-2.6404862171912402E-2</c:v>
                </c:pt>
                <c:pt idx="26">
                  <c:v>6.0419636265710785E-2</c:v>
                </c:pt>
                <c:pt idx="27">
                  <c:v>0.10732111599660121</c:v>
                </c:pt>
                <c:pt idx="28">
                  <c:v>0.12492280977077397</c:v>
                </c:pt>
                <c:pt idx="29">
                  <c:v>0.18310450976659554</c:v>
                </c:pt>
                <c:pt idx="30">
                  <c:v>0.21980295017573837</c:v>
                </c:pt>
                <c:pt idx="31">
                  <c:v>0.16904079822822293</c:v>
                </c:pt>
                <c:pt idx="32">
                  <c:v>0.22517956884904144</c:v>
                </c:pt>
                <c:pt idx="33">
                  <c:v>0.2676562492745278</c:v>
                </c:pt>
                <c:pt idx="34">
                  <c:v>0.28200782813392333</c:v>
                </c:pt>
                <c:pt idx="35">
                  <c:v>0.31128207747345349</c:v>
                </c:pt>
                <c:pt idx="36">
                  <c:v>0.33776587100758193</c:v>
                </c:pt>
                <c:pt idx="37">
                  <c:v>0.3245262957511712</c:v>
                </c:pt>
                <c:pt idx="38">
                  <c:v>0.40042344354318238</c:v>
                </c:pt>
                <c:pt idx="39">
                  <c:v>0.36542667044299071</c:v>
                </c:pt>
                <c:pt idx="40">
                  <c:v>0.40231547472571338</c:v>
                </c:pt>
                <c:pt idx="41">
                  <c:v>0.38234351857440685</c:v>
                </c:pt>
                <c:pt idx="42">
                  <c:v>0.30279695603523127</c:v>
                </c:pt>
                <c:pt idx="43">
                  <c:v>0.29286321194927978</c:v>
                </c:pt>
                <c:pt idx="44">
                  <c:v>0.37240513146714815</c:v>
                </c:pt>
                <c:pt idx="45">
                  <c:v>0.44048575288911995</c:v>
                </c:pt>
                <c:pt idx="46">
                  <c:v>0.47169614211359634</c:v>
                </c:pt>
                <c:pt idx="47">
                  <c:v>0.49975624138139185</c:v>
                </c:pt>
                <c:pt idx="48">
                  <c:v>0.55273311449226248</c:v>
                </c:pt>
                <c:pt idx="49">
                  <c:v>0.58795971714714201</c:v>
                </c:pt>
                <c:pt idx="50">
                  <c:v>0.5900235401180256</c:v>
                </c:pt>
                <c:pt idx="51">
                  <c:v>0.58919011779345065</c:v>
                </c:pt>
                <c:pt idx="52">
                  <c:v>0.61090320693481659</c:v>
                </c:pt>
                <c:pt idx="53">
                  <c:v>0.59693932035454123</c:v>
                </c:pt>
                <c:pt idx="54">
                  <c:v>0.5156028731015847</c:v>
                </c:pt>
                <c:pt idx="55">
                  <c:v>0.6735793515556443</c:v>
                </c:pt>
                <c:pt idx="56">
                  <c:v>0.7597190043505111</c:v>
                </c:pt>
                <c:pt idx="57">
                  <c:v>0.74098441337747301</c:v>
                </c:pt>
                <c:pt idx="58">
                  <c:v>0.73874647710758357</c:v>
                </c:pt>
                <c:pt idx="59">
                  <c:v>0.78434558936190957</c:v>
                </c:pt>
                <c:pt idx="60">
                  <c:v>0.80256944799119689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E7-0944-ABB8-F310B6C0BFB7}"/>
            </c:ext>
          </c:extLst>
        </c:ser>
        <c:ser>
          <c:idx val="1"/>
          <c:order val="1"/>
          <c:tx>
            <c:strRef>
              <c:f>'Macro-outlook 27'!$BC$2</c:f>
              <c:strCache>
                <c:ptCount val="1"/>
                <c:pt idx="0">
                  <c:v>Magnificent 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27'!$BA$3:$BA$63</c:f>
              <c:numCache>
                <c:formatCode>dd/mm/yyyy</c:formatCode>
                <c:ptCount val="61"/>
                <c:pt idx="0">
                  <c:v>44469</c:v>
                </c:pt>
                <c:pt idx="1">
                  <c:v>44498</c:v>
                </c:pt>
                <c:pt idx="2">
                  <c:v>44530</c:v>
                </c:pt>
                <c:pt idx="3">
                  <c:v>44561</c:v>
                </c:pt>
                <c:pt idx="4">
                  <c:v>44592</c:v>
                </c:pt>
                <c:pt idx="5">
                  <c:v>44620</c:v>
                </c:pt>
                <c:pt idx="6">
                  <c:v>44651</c:v>
                </c:pt>
                <c:pt idx="7">
                  <c:v>44680</c:v>
                </c:pt>
                <c:pt idx="8">
                  <c:v>44712</c:v>
                </c:pt>
                <c:pt idx="9">
                  <c:v>44742</c:v>
                </c:pt>
                <c:pt idx="10">
                  <c:v>44771</c:v>
                </c:pt>
                <c:pt idx="11">
                  <c:v>44804</c:v>
                </c:pt>
                <c:pt idx="12">
                  <c:v>44834</c:v>
                </c:pt>
                <c:pt idx="13">
                  <c:v>44865</c:v>
                </c:pt>
                <c:pt idx="14">
                  <c:v>44895</c:v>
                </c:pt>
                <c:pt idx="15">
                  <c:v>44925</c:v>
                </c:pt>
                <c:pt idx="16">
                  <c:v>44957</c:v>
                </c:pt>
                <c:pt idx="17">
                  <c:v>44985</c:v>
                </c:pt>
                <c:pt idx="18">
                  <c:v>45016</c:v>
                </c:pt>
                <c:pt idx="19">
                  <c:v>45044</c:v>
                </c:pt>
                <c:pt idx="20">
                  <c:v>45077</c:v>
                </c:pt>
                <c:pt idx="21">
                  <c:v>45107</c:v>
                </c:pt>
                <c:pt idx="22">
                  <c:v>45138</c:v>
                </c:pt>
                <c:pt idx="23">
                  <c:v>45169</c:v>
                </c:pt>
                <c:pt idx="24">
                  <c:v>45198</c:v>
                </c:pt>
                <c:pt idx="25">
                  <c:v>45230</c:v>
                </c:pt>
                <c:pt idx="26">
                  <c:v>45260</c:v>
                </c:pt>
                <c:pt idx="27">
                  <c:v>45289</c:v>
                </c:pt>
                <c:pt idx="28">
                  <c:v>45322</c:v>
                </c:pt>
                <c:pt idx="29">
                  <c:v>45351</c:v>
                </c:pt>
                <c:pt idx="30">
                  <c:v>45379</c:v>
                </c:pt>
                <c:pt idx="31">
                  <c:v>45412</c:v>
                </c:pt>
                <c:pt idx="32">
                  <c:v>45443</c:v>
                </c:pt>
                <c:pt idx="33">
                  <c:v>45471</c:v>
                </c:pt>
                <c:pt idx="34">
                  <c:v>45504</c:v>
                </c:pt>
                <c:pt idx="35">
                  <c:v>45534</c:v>
                </c:pt>
                <c:pt idx="36">
                  <c:v>45565</c:v>
                </c:pt>
                <c:pt idx="37">
                  <c:v>45596</c:v>
                </c:pt>
                <c:pt idx="38">
                  <c:v>45625</c:v>
                </c:pt>
                <c:pt idx="39">
                  <c:v>45657</c:v>
                </c:pt>
                <c:pt idx="40">
                  <c:v>45688</c:v>
                </c:pt>
                <c:pt idx="41">
                  <c:v>45716</c:v>
                </c:pt>
                <c:pt idx="42">
                  <c:v>45747</c:v>
                </c:pt>
                <c:pt idx="43">
                  <c:v>45777</c:v>
                </c:pt>
                <c:pt idx="44">
                  <c:v>45807</c:v>
                </c:pt>
                <c:pt idx="45">
                  <c:v>45838</c:v>
                </c:pt>
                <c:pt idx="46">
                  <c:v>45869</c:v>
                </c:pt>
                <c:pt idx="47">
                  <c:v>45898</c:v>
                </c:pt>
                <c:pt idx="48">
                  <c:v>45930</c:v>
                </c:pt>
                <c:pt idx="49">
                  <c:v>45961</c:v>
                </c:pt>
                <c:pt idx="50">
                  <c:v>45989</c:v>
                </c:pt>
                <c:pt idx="51">
                  <c:v>46022</c:v>
                </c:pt>
                <c:pt idx="52">
                  <c:v>46052</c:v>
                </c:pt>
                <c:pt idx="53">
                  <c:v>46080</c:v>
                </c:pt>
                <c:pt idx="54">
                  <c:v>46112</c:v>
                </c:pt>
                <c:pt idx="55">
                  <c:v>46142</c:v>
                </c:pt>
                <c:pt idx="56">
                  <c:v>46171</c:v>
                </c:pt>
                <c:pt idx="57">
                  <c:v>46203</c:v>
                </c:pt>
                <c:pt idx="58">
                  <c:v>46234</c:v>
                </c:pt>
                <c:pt idx="59">
                  <c:v>46265</c:v>
                </c:pt>
                <c:pt idx="60">
                  <c:v>46288</c:v>
                </c:pt>
              </c:numCache>
            </c:numRef>
          </c:cat>
          <c:val>
            <c:numRef>
              <c:f>'Macro-outlook 27'!$BC$3:$BC$63</c:f>
              <c:numCache>
                <c:formatCode>0.00%;\-0.00%;0.00%</c:formatCode>
                <c:ptCount val="61"/>
                <c:pt idx="0">
                  <c:v>0</c:v>
                </c:pt>
                <c:pt idx="1">
                  <c:v>0.12420721039689631</c:v>
                </c:pt>
                <c:pt idx="2">
                  <c:v>0.16752797430082267</c:v>
                </c:pt>
                <c:pt idx="3">
                  <c:v>0.16753648783339625</c:v>
                </c:pt>
                <c:pt idx="4">
                  <c:v>8.0457553142859295E-2</c:v>
                </c:pt>
                <c:pt idx="5">
                  <c:v>2.5991543829693597E-2</c:v>
                </c:pt>
                <c:pt idx="6">
                  <c:v>9.9556561624956297E-2</c:v>
                </c:pt>
                <c:pt idx="7">
                  <c:v>-7.5096210503894256E-2</c:v>
                </c:pt>
                <c:pt idx="8">
                  <c:v>-0.11343466867027241</c:v>
                </c:pt>
                <c:pt idx="9">
                  <c:v>-0.19157814478591573</c:v>
                </c:pt>
                <c:pt idx="10">
                  <c:v>-6.0068563852539225E-2</c:v>
                </c:pt>
                <c:pt idx="11">
                  <c:v>-0.11604662649631448</c:v>
                </c:pt>
                <c:pt idx="12">
                  <c:v>-0.21390065630410482</c:v>
                </c:pt>
                <c:pt idx="13">
                  <c:v>-0.22767079115081501</c:v>
                </c:pt>
                <c:pt idx="14">
                  <c:v>-0.21507911944596825</c:v>
                </c:pt>
                <c:pt idx="15">
                  <c:v>-0.31576022786305935</c:v>
                </c:pt>
                <c:pt idx="16">
                  <c:v>-0.21581324169049221</c:v>
                </c:pt>
                <c:pt idx="17">
                  <c:v>-0.20193614230863477</c:v>
                </c:pt>
                <c:pt idx="18">
                  <c:v>-9.9409243945616454E-2</c:v>
                </c:pt>
                <c:pt idx="19">
                  <c:v>-8.1409445998399721E-2</c:v>
                </c:pt>
                <c:pt idx="20">
                  <c:v>2.7386374736549701E-2</c:v>
                </c:pt>
                <c:pt idx="21">
                  <c:v>0.10726179948044012</c:v>
                </c:pt>
                <c:pt idx="22">
                  <c:v>0.14808455980954194</c:v>
                </c:pt>
                <c:pt idx="23">
                  <c:v>0.13515846232938333</c:v>
                </c:pt>
                <c:pt idx="24">
                  <c:v>6.7184374041759698E-2</c:v>
                </c:pt>
                <c:pt idx="25">
                  <c:v>5.5468886220627844E-2</c:v>
                </c:pt>
                <c:pt idx="26">
                  <c:v>0.17531087345371654</c:v>
                </c:pt>
                <c:pt idx="27">
                  <c:v>0.20894721352715329</c:v>
                </c:pt>
                <c:pt idx="28">
                  <c:v>0.23125113454486668</c:v>
                </c:pt>
                <c:pt idx="29">
                  <c:v>0.33336813644863073</c:v>
                </c:pt>
                <c:pt idx="30">
                  <c:v>0.36001540043197711</c:v>
                </c:pt>
                <c:pt idx="31">
                  <c:v>0.32273082787817975</c:v>
                </c:pt>
                <c:pt idx="32">
                  <c:v>0.45137984239225504</c:v>
                </c:pt>
                <c:pt idx="33">
                  <c:v>0.58337304458902572</c:v>
                </c:pt>
                <c:pt idx="34">
                  <c:v>0.54926365826315582</c:v>
                </c:pt>
                <c:pt idx="35">
                  <c:v>0.54980680698525664</c:v>
                </c:pt>
                <c:pt idx="36">
                  <c:v>0.61402440340027109</c:v>
                </c:pt>
                <c:pt idx="37">
                  <c:v>0.61380214400581123</c:v>
                </c:pt>
                <c:pt idx="38">
                  <c:v>0.71693203621636492</c:v>
                </c:pt>
                <c:pt idx="39">
                  <c:v>0.78862530059767066</c:v>
                </c:pt>
                <c:pt idx="40">
                  <c:v>0.79281473630187893</c:v>
                </c:pt>
                <c:pt idx="41">
                  <c:v>0.68110064604048492</c:v>
                </c:pt>
                <c:pt idx="42">
                  <c:v>0.51588753689879607</c:v>
                </c:pt>
                <c:pt idx="43">
                  <c:v>0.51880135757141965</c:v>
                </c:pt>
                <c:pt idx="44">
                  <c:v>0.70292355966873066</c:v>
                </c:pt>
                <c:pt idx="45">
                  <c:v>0.82530768778944852</c:v>
                </c:pt>
                <c:pt idx="46">
                  <c:v>0.94453766116090443</c:v>
                </c:pt>
                <c:pt idx="47">
                  <c:v>0.97306393874377184</c:v>
                </c:pt>
                <c:pt idx="48">
                  <c:v>1.1142680264469376</c:v>
                </c:pt>
                <c:pt idx="49">
                  <c:v>1.2319336617049976</c:v>
                </c:pt>
                <c:pt idx="50">
                  <c:v>1.1884178862188803</c:v>
                </c:pt>
                <c:pt idx="51">
                  <c:v>1.194442956209842</c:v>
                </c:pt>
                <c:pt idx="52">
                  <c:v>1.1942387327872606</c:v>
                </c:pt>
                <c:pt idx="53">
                  <c:v>1.046758212216869</c:v>
                </c:pt>
                <c:pt idx="54">
                  <c:v>0.94467305054039774</c:v>
                </c:pt>
                <c:pt idx="55">
                  <c:v>1.2543977913770341</c:v>
                </c:pt>
                <c:pt idx="56">
                  <c:v>1.4013606186996395</c:v>
                </c:pt>
                <c:pt idx="57">
                  <c:v>1.1966072279845319</c:v>
                </c:pt>
                <c:pt idx="58">
                  <c:v>1.2848017261709512</c:v>
                </c:pt>
                <c:pt idx="59">
                  <c:v>1.3701036576542354</c:v>
                </c:pt>
                <c:pt idx="60">
                  <c:v>1.4417629603680728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E7-0944-ABB8-F310B6C0BFB7}"/>
            </c:ext>
          </c:extLst>
        </c:ser>
        <c:ser>
          <c:idx val="2"/>
          <c:order val="2"/>
          <c:tx>
            <c:strRef>
              <c:f>'Macro-outlook 27'!$BD$2</c:f>
              <c:strCache>
                <c:ptCount val="1"/>
                <c:pt idx="0">
                  <c:v>S&amp;P 500 ex Mag 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27'!$BA$3:$BA$63</c:f>
              <c:numCache>
                <c:formatCode>dd/mm/yyyy</c:formatCode>
                <c:ptCount val="61"/>
                <c:pt idx="0">
                  <c:v>44469</c:v>
                </c:pt>
                <c:pt idx="1">
                  <c:v>44498</c:v>
                </c:pt>
                <c:pt idx="2">
                  <c:v>44530</c:v>
                </c:pt>
                <c:pt idx="3">
                  <c:v>44561</c:v>
                </c:pt>
                <c:pt idx="4">
                  <c:v>44592</c:v>
                </c:pt>
                <c:pt idx="5">
                  <c:v>44620</c:v>
                </c:pt>
                <c:pt idx="6">
                  <c:v>44651</c:v>
                </c:pt>
                <c:pt idx="7">
                  <c:v>44680</c:v>
                </c:pt>
                <c:pt idx="8">
                  <c:v>44712</c:v>
                </c:pt>
                <c:pt idx="9">
                  <c:v>44742</c:v>
                </c:pt>
                <c:pt idx="10">
                  <c:v>44771</c:v>
                </c:pt>
                <c:pt idx="11">
                  <c:v>44804</c:v>
                </c:pt>
                <c:pt idx="12">
                  <c:v>44834</c:v>
                </c:pt>
                <c:pt idx="13">
                  <c:v>44865</c:v>
                </c:pt>
                <c:pt idx="14">
                  <c:v>44895</c:v>
                </c:pt>
                <c:pt idx="15">
                  <c:v>44925</c:v>
                </c:pt>
                <c:pt idx="16">
                  <c:v>44957</c:v>
                </c:pt>
                <c:pt idx="17">
                  <c:v>44985</c:v>
                </c:pt>
                <c:pt idx="18">
                  <c:v>45016</c:v>
                </c:pt>
                <c:pt idx="19">
                  <c:v>45044</c:v>
                </c:pt>
                <c:pt idx="20">
                  <c:v>45077</c:v>
                </c:pt>
                <c:pt idx="21">
                  <c:v>45107</c:v>
                </c:pt>
                <c:pt idx="22">
                  <c:v>45138</c:v>
                </c:pt>
                <c:pt idx="23">
                  <c:v>45169</c:v>
                </c:pt>
                <c:pt idx="24">
                  <c:v>45198</c:v>
                </c:pt>
                <c:pt idx="25">
                  <c:v>45230</c:v>
                </c:pt>
                <c:pt idx="26">
                  <c:v>45260</c:v>
                </c:pt>
                <c:pt idx="27">
                  <c:v>45289</c:v>
                </c:pt>
                <c:pt idx="28">
                  <c:v>45322</c:v>
                </c:pt>
                <c:pt idx="29">
                  <c:v>45351</c:v>
                </c:pt>
                <c:pt idx="30">
                  <c:v>45379</c:v>
                </c:pt>
                <c:pt idx="31">
                  <c:v>45412</c:v>
                </c:pt>
                <c:pt idx="32">
                  <c:v>45443</c:v>
                </c:pt>
                <c:pt idx="33">
                  <c:v>45471</c:v>
                </c:pt>
                <c:pt idx="34">
                  <c:v>45504</c:v>
                </c:pt>
                <c:pt idx="35">
                  <c:v>45534</c:v>
                </c:pt>
                <c:pt idx="36">
                  <c:v>45565</c:v>
                </c:pt>
                <c:pt idx="37">
                  <c:v>45596</c:v>
                </c:pt>
                <c:pt idx="38">
                  <c:v>45625</c:v>
                </c:pt>
                <c:pt idx="39">
                  <c:v>45657</c:v>
                </c:pt>
                <c:pt idx="40">
                  <c:v>45688</c:v>
                </c:pt>
                <c:pt idx="41">
                  <c:v>45716</c:v>
                </c:pt>
                <c:pt idx="42">
                  <c:v>45747</c:v>
                </c:pt>
                <c:pt idx="43">
                  <c:v>45777</c:v>
                </c:pt>
                <c:pt idx="44">
                  <c:v>45807</c:v>
                </c:pt>
                <c:pt idx="45">
                  <c:v>45838</c:v>
                </c:pt>
                <c:pt idx="46">
                  <c:v>45869</c:v>
                </c:pt>
                <c:pt idx="47">
                  <c:v>45898</c:v>
                </c:pt>
                <c:pt idx="48">
                  <c:v>45930</c:v>
                </c:pt>
                <c:pt idx="49">
                  <c:v>45961</c:v>
                </c:pt>
                <c:pt idx="50">
                  <c:v>45989</c:v>
                </c:pt>
                <c:pt idx="51">
                  <c:v>46022</c:v>
                </c:pt>
                <c:pt idx="52">
                  <c:v>46052</c:v>
                </c:pt>
                <c:pt idx="53">
                  <c:v>46080</c:v>
                </c:pt>
                <c:pt idx="54">
                  <c:v>46112</c:v>
                </c:pt>
                <c:pt idx="55">
                  <c:v>46142</c:v>
                </c:pt>
                <c:pt idx="56">
                  <c:v>46171</c:v>
                </c:pt>
                <c:pt idx="57">
                  <c:v>46203</c:v>
                </c:pt>
                <c:pt idx="58">
                  <c:v>46234</c:v>
                </c:pt>
                <c:pt idx="59">
                  <c:v>46265</c:v>
                </c:pt>
                <c:pt idx="60">
                  <c:v>46288</c:v>
                </c:pt>
              </c:numCache>
            </c:numRef>
          </c:cat>
          <c:val>
            <c:numRef>
              <c:f>'Macro-outlook 27'!$BD$3:$BD$63</c:f>
              <c:numCache>
                <c:formatCode>0.00%;\-0.00%;0.00%</c:formatCode>
                <c:ptCount val="61"/>
                <c:pt idx="0">
                  <c:v>0</c:v>
                </c:pt>
                <c:pt idx="1">
                  <c:v>5.0254432858503506E-2</c:v>
                </c:pt>
                <c:pt idx="2">
                  <c:v>2.3426761286707176E-2</c:v>
                </c:pt>
                <c:pt idx="3">
                  <c:v>8.552623882282262E-2</c:v>
                </c:pt>
                <c:pt idx="4">
                  <c:v>3.7254597685521862E-2</c:v>
                </c:pt>
                <c:pt idx="5">
                  <c:v>1.1786496486669851E-2</c:v>
                </c:pt>
                <c:pt idx="6">
                  <c:v>3.5335900096422179E-2</c:v>
                </c:pt>
                <c:pt idx="7">
                  <c:v>-2.8991795921993191E-2</c:v>
                </c:pt>
                <c:pt idx="8">
                  <c:v>-1.5771219979145323E-2</c:v>
                </c:pt>
                <c:pt idx="9">
                  <c:v>-9.7083686527319912E-2</c:v>
                </c:pt>
                <c:pt idx="10">
                  <c:v>-3.4658356055490169E-2</c:v>
                </c:pt>
                <c:pt idx="11">
                  <c:v>-7.0108846727717E-2</c:v>
                </c:pt>
                <c:pt idx="12">
                  <c:v>-0.15170920058132664</c:v>
                </c:pt>
                <c:pt idx="13">
                  <c:v>-5.7701086021313186E-2</c:v>
                </c:pt>
                <c:pt idx="14">
                  <c:v>2.8722710996738066E-3</c:v>
                </c:pt>
                <c:pt idx="15">
                  <c:v>-3.7609014451644218E-2</c:v>
                </c:pt>
                <c:pt idx="16">
                  <c:v>2.0297271764571079E-3</c:v>
                </c:pt>
                <c:pt idx="17">
                  <c:v>-3.5920883072478538E-2</c:v>
                </c:pt>
                <c:pt idx="18">
                  <c:v>-2.7703923574379341E-2</c:v>
                </c:pt>
                <c:pt idx="19">
                  <c:v>-1.5118317844469487E-2</c:v>
                </c:pt>
                <c:pt idx="20">
                  <c:v>-4.9213620430158755E-2</c:v>
                </c:pt>
                <c:pt idx="21">
                  <c:v>7.7400432988290468E-3</c:v>
                </c:pt>
                <c:pt idx="22">
                  <c:v>3.6943727105366087E-2</c:v>
                </c:pt>
                <c:pt idx="23">
                  <c:v>1.6029462180829013E-2</c:v>
                </c:pt>
                <c:pt idx="24">
                  <c:v>-2.9124347493894032E-2</c:v>
                </c:pt>
                <c:pt idx="25">
                  <c:v>-5.4491596025278866E-2</c:v>
                </c:pt>
                <c:pt idx="26">
                  <c:v>2.1006275275907704E-2</c:v>
                </c:pt>
                <c:pt idx="27">
                  <c:v>7.2458352168910833E-2</c:v>
                </c:pt>
                <c:pt idx="28">
                  <c:v>8.8446950076577435E-2</c:v>
                </c:pt>
                <c:pt idx="29">
                  <c:v>0.13155667455297704</c:v>
                </c:pt>
                <c:pt idx="30">
                  <c:v>0.17170316421755505</c:v>
                </c:pt>
                <c:pt idx="31">
                  <c:v>0.11631753780049303</c:v>
                </c:pt>
                <c:pt idx="32">
                  <c:v>0.14758171843541867</c:v>
                </c:pt>
                <c:pt idx="33">
                  <c:v>0.15934981678384208</c:v>
                </c:pt>
                <c:pt idx="34">
                  <c:v>0.19032589688031321</c:v>
                </c:pt>
                <c:pt idx="35">
                  <c:v>0.22945633079914329</c:v>
                </c:pt>
                <c:pt idx="36">
                  <c:v>0.24299556884877638</c:v>
                </c:pt>
                <c:pt idx="37">
                  <c:v>0.22529041221520796</c:v>
                </c:pt>
                <c:pt idx="38">
                  <c:v>0.29184538550565398</c:v>
                </c:pt>
                <c:pt idx="39">
                  <c:v>0.22024866741233051</c:v>
                </c:pt>
                <c:pt idx="40">
                  <c:v>0.26835496790683711</c:v>
                </c:pt>
                <c:pt idx="41">
                  <c:v>0.27985508863584863</c:v>
                </c:pt>
                <c:pt idx="42">
                  <c:v>0.22969637680342081</c:v>
                </c:pt>
                <c:pt idx="43">
                  <c:v>0.21535528434118723</c:v>
                </c:pt>
                <c:pt idx="44">
                  <c:v>0.25902100885408541</c:v>
                </c:pt>
                <c:pt idx="45">
                  <c:v>0.3084728491356159</c:v>
                </c:pt>
                <c:pt idx="46">
                  <c:v>0.30948817971971576</c:v>
                </c:pt>
                <c:pt idx="47">
                  <c:v>0.33738835683272161</c:v>
                </c:pt>
                <c:pt idx="48">
                  <c:v>0.36009894381977992</c:v>
                </c:pt>
                <c:pt idx="49">
                  <c:v>0.36704489225624992</c:v>
                </c:pt>
                <c:pt idx="50">
                  <c:v>0.3847447655624292</c:v>
                </c:pt>
                <c:pt idx="51">
                  <c:v>0.38155854210093465</c:v>
                </c:pt>
                <c:pt idx="52">
                  <c:v>0.41079035045145673</c:v>
                </c:pt>
                <c:pt idx="53">
                  <c:v>0.44262925460085789</c:v>
                </c:pt>
                <c:pt idx="54">
                  <c:v>0.36841063975761057</c:v>
                </c:pt>
                <c:pt idx="55">
                  <c:v>0.47432997972796809</c:v>
                </c:pt>
                <c:pt idx="56">
                  <c:v>0.53960428375576774</c:v>
                </c:pt>
                <c:pt idx="57">
                  <c:v>0.58468331586284972</c:v>
                </c:pt>
                <c:pt idx="58">
                  <c:v>0.55142259429053797</c:v>
                </c:pt>
                <c:pt idx="59">
                  <c:v>0.58340168133769166</c:v>
                </c:pt>
                <c:pt idx="60">
                  <c:v>0.5832945471175548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E7-0944-ABB8-F310B6C0B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3063232"/>
        <c:axId val="643060992"/>
      </c:lineChart>
      <c:dateAx>
        <c:axId val="64306323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60992"/>
        <c:crosses val="autoZero"/>
        <c:auto val="1"/>
        <c:lblOffset val="100"/>
        <c:baseTimeUnit val="days"/>
        <c:majorUnit val="12"/>
        <c:majorTimeUnit val="months"/>
        <c:minorUnit val="4"/>
        <c:minorTimeUnit val="months"/>
      </c:dateAx>
      <c:valAx>
        <c:axId val="64306099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000" b="1"/>
              <a:t>High Inflation Is Pushing Central Banks Back Into Rate Hikes, Putting Pressure on Bonds and Growth Stocks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'Macro-outlook 27'!$B$3</c:f>
              <c:strCache>
                <c:ptCount val="1"/>
                <c:pt idx="0">
                  <c:v>BOJ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27'!$A$4:$A$20</c:f>
              <c:numCache>
                <c:formatCode>dd/m/yyyy;@</c:formatCode>
                <c:ptCount val="17"/>
                <c:pt idx="0">
                  <c:v>46266</c:v>
                </c:pt>
                <c:pt idx="1">
                  <c:v>46204</c:v>
                </c:pt>
                <c:pt idx="2">
                  <c:v>46174</c:v>
                </c:pt>
                <c:pt idx="3">
                  <c:v>46113</c:v>
                </c:pt>
                <c:pt idx="4">
                  <c:v>46082</c:v>
                </c:pt>
                <c:pt idx="5">
                  <c:v>46023</c:v>
                </c:pt>
                <c:pt idx="6">
                  <c:v>45992</c:v>
                </c:pt>
                <c:pt idx="7">
                  <c:v>45931</c:v>
                </c:pt>
                <c:pt idx="8">
                  <c:v>45901</c:v>
                </c:pt>
                <c:pt idx="9">
                  <c:v>45839</c:v>
                </c:pt>
                <c:pt idx="10">
                  <c:v>45809</c:v>
                </c:pt>
                <c:pt idx="11">
                  <c:v>45778</c:v>
                </c:pt>
                <c:pt idx="12">
                  <c:v>45717</c:v>
                </c:pt>
                <c:pt idx="13">
                  <c:v>45658</c:v>
                </c:pt>
                <c:pt idx="14">
                  <c:v>45627</c:v>
                </c:pt>
                <c:pt idx="15">
                  <c:v>45566</c:v>
                </c:pt>
                <c:pt idx="16">
                  <c:v>45536</c:v>
                </c:pt>
              </c:numCache>
            </c:numRef>
          </c:cat>
          <c:val>
            <c:numRef>
              <c:f>'Macro-outlook 27'!$B$4:$B$20</c:f>
              <c:numCache>
                <c:formatCode>General</c:formatCode>
                <c:ptCount val="17"/>
                <c:pt idx="0">
                  <c:v>1.25</c:v>
                </c:pt>
                <c:pt idx="1">
                  <c:v>1</c:v>
                </c:pt>
                <c:pt idx="2">
                  <c:v>1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1-F74D-A241-9706D590BB9A}"/>
            </c:ext>
          </c:extLst>
        </c:ser>
        <c:ser>
          <c:idx val="1"/>
          <c:order val="1"/>
          <c:tx>
            <c:strRef>
              <c:f>'Macro-outlook 27'!$C$3</c:f>
              <c:strCache>
                <c:ptCount val="1"/>
                <c:pt idx="0">
                  <c:v>FED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27'!$A$4:$A$20</c:f>
              <c:numCache>
                <c:formatCode>dd/m/yyyy;@</c:formatCode>
                <c:ptCount val="17"/>
                <c:pt idx="0">
                  <c:v>46266</c:v>
                </c:pt>
                <c:pt idx="1">
                  <c:v>46204</c:v>
                </c:pt>
                <c:pt idx="2">
                  <c:v>46174</c:v>
                </c:pt>
                <c:pt idx="3">
                  <c:v>46113</c:v>
                </c:pt>
                <c:pt idx="4">
                  <c:v>46082</c:v>
                </c:pt>
                <c:pt idx="5">
                  <c:v>46023</c:v>
                </c:pt>
                <c:pt idx="6">
                  <c:v>45992</c:v>
                </c:pt>
                <c:pt idx="7">
                  <c:v>45931</c:v>
                </c:pt>
                <c:pt idx="8">
                  <c:v>45901</c:v>
                </c:pt>
                <c:pt idx="9">
                  <c:v>45839</c:v>
                </c:pt>
                <c:pt idx="10">
                  <c:v>45809</c:v>
                </c:pt>
                <c:pt idx="11">
                  <c:v>45778</c:v>
                </c:pt>
                <c:pt idx="12">
                  <c:v>45717</c:v>
                </c:pt>
                <c:pt idx="13">
                  <c:v>45658</c:v>
                </c:pt>
                <c:pt idx="14">
                  <c:v>45627</c:v>
                </c:pt>
                <c:pt idx="15">
                  <c:v>45566</c:v>
                </c:pt>
                <c:pt idx="16">
                  <c:v>45536</c:v>
                </c:pt>
              </c:numCache>
            </c:numRef>
          </c:cat>
          <c:val>
            <c:numRef>
              <c:f>'Macro-outlook 27'!$C$4:$C$20</c:f>
              <c:numCache>
                <c:formatCode>General</c:formatCode>
                <c:ptCount val="17"/>
                <c:pt idx="0">
                  <c:v>3.88</c:v>
                </c:pt>
                <c:pt idx="1">
                  <c:v>3.63</c:v>
                </c:pt>
                <c:pt idx="2">
                  <c:v>3.63</c:v>
                </c:pt>
                <c:pt idx="3">
                  <c:v>3.63</c:v>
                </c:pt>
                <c:pt idx="4">
                  <c:v>3.63</c:v>
                </c:pt>
                <c:pt idx="5">
                  <c:v>3.63</c:v>
                </c:pt>
                <c:pt idx="6">
                  <c:v>3.63</c:v>
                </c:pt>
                <c:pt idx="7">
                  <c:v>3.88</c:v>
                </c:pt>
                <c:pt idx="8">
                  <c:v>4.13</c:v>
                </c:pt>
                <c:pt idx="9">
                  <c:v>4.38</c:v>
                </c:pt>
                <c:pt idx="10">
                  <c:v>4.38</c:v>
                </c:pt>
                <c:pt idx="11">
                  <c:v>4.38</c:v>
                </c:pt>
                <c:pt idx="12">
                  <c:v>4.38</c:v>
                </c:pt>
                <c:pt idx="13">
                  <c:v>4.38</c:v>
                </c:pt>
                <c:pt idx="14">
                  <c:v>4.38</c:v>
                </c:pt>
                <c:pt idx="15">
                  <c:v>4.63</c:v>
                </c:pt>
                <c:pt idx="16">
                  <c:v>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1-F74D-A241-9706D590BB9A}"/>
            </c:ext>
          </c:extLst>
        </c:ser>
        <c:ser>
          <c:idx val="2"/>
          <c:order val="2"/>
          <c:tx>
            <c:strRef>
              <c:f>'Macro-outlook 27'!$D$3</c:f>
              <c:strCache>
                <c:ptCount val="1"/>
                <c:pt idx="0">
                  <c:v>RBA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27'!$A$4:$A$20</c:f>
              <c:numCache>
                <c:formatCode>dd/m/yyyy;@</c:formatCode>
                <c:ptCount val="17"/>
                <c:pt idx="0">
                  <c:v>46266</c:v>
                </c:pt>
                <c:pt idx="1">
                  <c:v>46204</c:v>
                </c:pt>
                <c:pt idx="2">
                  <c:v>46174</c:v>
                </c:pt>
                <c:pt idx="3">
                  <c:v>46113</c:v>
                </c:pt>
                <c:pt idx="4">
                  <c:v>46082</c:v>
                </c:pt>
                <c:pt idx="5">
                  <c:v>46023</c:v>
                </c:pt>
                <c:pt idx="6">
                  <c:v>45992</c:v>
                </c:pt>
                <c:pt idx="7">
                  <c:v>45931</c:v>
                </c:pt>
                <c:pt idx="8">
                  <c:v>45901</c:v>
                </c:pt>
                <c:pt idx="9">
                  <c:v>45839</c:v>
                </c:pt>
                <c:pt idx="10">
                  <c:v>45809</c:v>
                </c:pt>
                <c:pt idx="11">
                  <c:v>45778</c:v>
                </c:pt>
                <c:pt idx="12">
                  <c:v>45717</c:v>
                </c:pt>
                <c:pt idx="13">
                  <c:v>45658</c:v>
                </c:pt>
                <c:pt idx="14">
                  <c:v>45627</c:v>
                </c:pt>
                <c:pt idx="15">
                  <c:v>45566</c:v>
                </c:pt>
                <c:pt idx="16">
                  <c:v>45536</c:v>
                </c:pt>
              </c:numCache>
            </c:numRef>
          </c:cat>
          <c:val>
            <c:numRef>
              <c:f>'Macro-outlook 27'!$D$4:$D$20</c:f>
              <c:numCache>
                <c:formatCode>General</c:formatCode>
                <c:ptCount val="17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4.0999999999999996</c:v>
                </c:pt>
                <c:pt idx="4">
                  <c:v>3.85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3.85</c:v>
                </c:pt>
                <c:pt idx="10">
                  <c:v>3.85</c:v>
                </c:pt>
                <c:pt idx="11">
                  <c:v>4.0999999999999996</c:v>
                </c:pt>
                <c:pt idx="12">
                  <c:v>4.0999999999999996</c:v>
                </c:pt>
                <c:pt idx="13">
                  <c:v>4.3499999999999996</c:v>
                </c:pt>
                <c:pt idx="14">
                  <c:v>4.3499999999999996</c:v>
                </c:pt>
                <c:pt idx="15">
                  <c:v>4.3499999999999996</c:v>
                </c:pt>
                <c:pt idx="16">
                  <c:v>4.3499999999999996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1-F74D-A241-9706D590BB9A}"/>
            </c:ext>
          </c:extLst>
        </c:ser>
        <c:ser>
          <c:idx val="3"/>
          <c:order val="3"/>
          <c:tx>
            <c:strRef>
              <c:f>'Macro-outlook 27'!$E$3</c:f>
              <c:strCache>
                <c:ptCount val="1"/>
                <c:pt idx="0">
                  <c:v>ECB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27'!$A$4:$A$20</c:f>
              <c:numCache>
                <c:formatCode>dd/m/yyyy;@</c:formatCode>
                <c:ptCount val="17"/>
                <c:pt idx="0">
                  <c:v>46266</c:v>
                </c:pt>
                <c:pt idx="1">
                  <c:v>46204</c:v>
                </c:pt>
                <c:pt idx="2">
                  <c:v>46174</c:v>
                </c:pt>
                <c:pt idx="3">
                  <c:v>46113</c:v>
                </c:pt>
                <c:pt idx="4">
                  <c:v>46082</c:v>
                </c:pt>
                <c:pt idx="5">
                  <c:v>46023</c:v>
                </c:pt>
                <c:pt idx="6">
                  <c:v>45992</c:v>
                </c:pt>
                <c:pt idx="7">
                  <c:v>45931</c:v>
                </c:pt>
                <c:pt idx="8">
                  <c:v>45901</c:v>
                </c:pt>
                <c:pt idx="9">
                  <c:v>45839</c:v>
                </c:pt>
                <c:pt idx="10">
                  <c:v>45809</c:v>
                </c:pt>
                <c:pt idx="11">
                  <c:v>45778</c:v>
                </c:pt>
                <c:pt idx="12">
                  <c:v>45717</c:v>
                </c:pt>
                <c:pt idx="13">
                  <c:v>45658</c:v>
                </c:pt>
                <c:pt idx="14">
                  <c:v>45627</c:v>
                </c:pt>
                <c:pt idx="15">
                  <c:v>45566</c:v>
                </c:pt>
                <c:pt idx="16">
                  <c:v>45536</c:v>
                </c:pt>
              </c:numCache>
            </c:numRef>
          </c:cat>
          <c:val>
            <c:numRef>
              <c:f>'Macro-outlook 27'!$E$4:$E$20</c:f>
              <c:numCache>
                <c:formatCode>General</c:formatCode>
                <c:ptCount val="17"/>
                <c:pt idx="0">
                  <c:v>2.5</c:v>
                </c:pt>
                <c:pt idx="1">
                  <c:v>2.25</c:v>
                </c:pt>
                <c:pt idx="2">
                  <c:v>2.25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2.25</c:v>
                </c:pt>
                <c:pt idx="12">
                  <c:v>2.5</c:v>
                </c:pt>
                <c:pt idx="13">
                  <c:v>2.75</c:v>
                </c:pt>
                <c:pt idx="14">
                  <c:v>3</c:v>
                </c:pt>
                <c:pt idx="15">
                  <c:v>3.25</c:v>
                </c:pt>
                <c:pt idx="16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1-F74D-A241-9706D590B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908608"/>
        <c:axId val="619273216"/>
      </c:lineChart>
      <c:dateAx>
        <c:axId val="603908608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273216"/>
        <c:crosses val="autoZero"/>
        <c:auto val="1"/>
        <c:lblOffset val="100"/>
        <c:baseTimeUnit val="months"/>
        <c:majorUnit val="12"/>
        <c:majorTimeUnit val="months"/>
        <c:minorUnit val="6"/>
        <c:minorTimeUnit val="months"/>
      </c:dateAx>
      <c:valAx>
        <c:axId val="6192732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0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 b="1">
                <a:solidFill>
                  <a:schemeClr val="tx1"/>
                </a:solidFill>
              </a:rPr>
              <a:t>Six months after Hormuz closed, tankers still aren't moving and oil is back above $100</a:t>
            </a:r>
          </a:p>
        </c:rich>
      </c:tx>
      <c:layout>
        <c:manualLayout>
          <c:xMode val="edge"/>
          <c:yMode val="edge"/>
          <c:x val="0.132650410613647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'Macro-outlook 27'!$BP$2</c:f>
              <c:strCache>
                <c:ptCount val="1"/>
                <c:pt idx="0">
                  <c:v>Tankers Passing Through the Strait of Hormuz (monthly total)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27'!$BN$31:$BN$63</c:f>
              <c:numCache>
                <c:formatCode>m/d/yy</c:formatCode>
                <c:ptCount val="3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</c:numCache>
            </c:numRef>
          </c:cat>
          <c:val>
            <c:numRef>
              <c:f>'Macro-outlook 27'!$BP$31:$BP$63</c:f>
              <c:numCache>
                <c:formatCode>General</c:formatCode>
                <c:ptCount val="33"/>
                <c:pt idx="0">
                  <c:v>1368</c:v>
                </c:pt>
                <c:pt idx="1">
                  <c:v>1222</c:v>
                </c:pt>
                <c:pt idx="2">
                  <c:v>1729</c:v>
                </c:pt>
                <c:pt idx="3">
                  <c:v>1799</c:v>
                </c:pt>
                <c:pt idx="4">
                  <c:v>1920</c:v>
                </c:pt>
                <c:pt idx="5">
                  <c:v>1852</c:v>
                </c:pt>
                <c:pt idx="6">
                  <c:v>1909</c:v>
                </c:pt>
                <c:pt idx="7">
                  <c:v>1693</c:v>
                </c:pt>
                <c:pt idx="8">
                  <c:v>1790</c:v>
                </c:pt>
                <c:pt idx="9">
                  <c:v>1561</c:v>
                </c:pt>
                <c:pt idx="10">
                  <c:v>1405</c:v>
                </c:pt>
                <c:pt idx="11">
                  <c:v>1230</c:v>
                </c:pt>
                <c:pt idx="12">
                  <c:v>1235</c:v>
                </c:pt>
                <c:pt idx="13">
                  <c:v>1155</c:v>
                </c:pt>
                <c:pt idx="14">
                  <c:v>1492</c:v>
                </c:pt>
                <c:pt idx="15">
                  <c:v>1729</c:v>
                </c:pt>
                <c:pt idx="16">
                  <c:v>1797</c:v>
                </c:pt>
                <c:pt idx="17">
                  <c:v>1725</c:v>
                </c:pt>
                <c:pt idx="18">
                  <c:v>1681</c:v>
                </c:pt>
                <c:pt idx="19">
                  <c:v>1647</c:v>
                </c:pt>
                <c:pt idx="20">
                  <c:v>1495</c:v>
                </c:pt>
                <c:pt idx="21">
                  <c:v>1534</c:v>
                </c:pt>
                <c:pt idx="22">
                  <c:v>1152</c:v>
                </c:pt>
                <c:pt idx="23">
                  <c:v>943</c:v>
                </c:pt>
                <c:pt idx="24">
                  <c:v>965</c:v>
                </c:pt>
                <c:pt idx="25">
                  <c:v>1217</c:v>
                </c:pt>
                <c:pt idx="26">
                  <c:v>29</c:v>
                </c:pt>
                <c:pt idx="27">
                  <c:v>95</c:v>
                </c:pt>
                <c:pt idx="28">
                  <c:v>40</c:v>
                </c:pt>
                <c:pt idx="29">
                  <c:v>162</c:v>
                </c:pt>
                <c:pt idx="30">
                  <c:v>148</c:v>
                </c:pt>
                <c:pt idx="31">
                  <c:v>58</c:v>
                </c:pt>
                <c:pt idx="3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96-B149-8F7D-86BF072D5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15584"/>
        <c:axId val="600185856"/>
      </c:lineChart>
      <c:lineChart>
        <c:grouping val="standard"/>
        <c:varyColors val="0"/>
        <c:ser>
          <c:idx val="0"/>
          <c:order val="0"/>
          <c:tx>
            <c:strRef>
              <c:f>'Macro-outlook 27'!$BO$2</c:f>
              <c:strCache>
                <c:ptCount val="1"/>
                <c:pt idx="0">
                  <c:v>Brent Crude Oil Price (US$ per barrel)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'Macro-outlook 27'!$BN$31:$BN$63</c:f>
              <c:numCache>
                <c:formatCode>m/d/yy</c:formatCode>
                <c:ptCount val="33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  <c:pt idx="32">
                  <c:v>46266</c:v>
                </c:pt>
              </c:numCache>
            </c:numRef>
          </c:cat>
          <c:val>
            <c:numRef>
              <c:f>'Macro-outlook 27'!$BO$31:$BO$63</c:f>
              <c:numCache>
                <c:formatCode>_(* #,##0.00_);_(* \(#,##0.00\);_(* "-"??_);_(@_)</c:formatCode>
                <c:ptCount val="33"/>
                <c:pt idx="0">
                  <c:v>81.709999999999994</c:v>
                </c:pt>
                <c:pt idx="1">
                  <c:v>83.62</c:v>
                </c:pt>
                <c:pt idx="2">
                  <c:v>87.48</c:v>
                </c:pt>
                <c:pt idx="3">
                  <c:v>87.86</c:v>
                </c:pt>
                <c:pt idx="4">
                  <c:v>81.62</c:v>
                </c:pt>
                <c:pt idx="5">
                  <c:v>86.41</c:v>
                </c:pt>
                <c:pt idx="6">
                  <c:v>80.72</c:v>
                </c:pt>
                <c:pt idx="7">
                  <c:v>78.8</c:v>
                </c:pt>
                <c:pt idx="8">
                  <c:v>71.77</c:v>
                </c:pt>
                <c:pt idx="9">
                  <c:v>73.16</c:v>
                </c:pt>
                <c:pt idx="10">
                  <c:v>72.94</c:v>
                </c:pt>
                <c:pt idx="11">
                  <c:v>74.64</c:v>
                </c:pt>
                <c:pt idx="12">
                  <c:v>76.760000000000005</c:v>
                </c:pt>
                <c:pt idx="13">
                  <c:v>73.180000000000007</c:v>
                </c:pt>
                <c:pt idx="14">
                  <c:v>74.739999999999995</c:v>
                </c:pt>
                <c:pt idx="15">
                  <c:v>63.12</c:v>
                </c:pt>
                <c:pt idx="16">
                  <c:v>63.9</c:v>
                </c:pt>
                <c:pt idx="17">
                  <c:v>67.61</c:v>
                </c:pt>
                <c:pt idx="18">
                  <c:v>72.53</c:v>
                </c:pt>
                <c:pt idx="19">
                  <c:v>68.12</c:v>
                </c:pt>
                <c:pt idx="20">
                  <c:v>67.02</c:v>
                </c:pt>
                <c:pt idx="21">
                  <c:v>65.069999999999993</c:v>
                </c:pt>
                <c:pt idx="22">
                  <c:v>63.2</c:v>
                </c:pt>
                <c:pt idx="23">
                  <c:v>60.85</c:v>
                </c:pt>
                <c:pt idx="24">
                  <c:v>70.69</c:v>
                </c:pt>
                <c:pt idx="25">
                  <c:v>72.48</c:v>
                </c:pt>
                <c:pt idx="26">
                  <c:v>118.35</c:v>
                </c:pt>
                <c:pt idx="27">
                  <c:v>114.01</c:v>
                </c:pt>
                <c:pt idx="28">
                  <c:v>92.05</c:v>
                </c:pt>
                <c:pt idx="29">
                  <c:v>72.92</c:v>
                </c:pt>
                <c:pt idx="30">
                  <c:v>90.12</c:v>
                </c:pt>
                <c:pt idx="31">
                  <c:v>90.49</c:v>
                </c:pt>
                <c:pt idx="32">
                  <c:v>102.31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6-B149-8F7D-86BF072D5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011200"/>
        <c:axId val="662119168"/>
      </c:lineChart>
      <c:dateAx>
        <c:axId val="66211558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185856"/>
        <c:crosses val="autoZero"/>
        <c:auto val="1"/>
        <c:lblOffset val="100"/>
        <c:baseTimeUnit val="months"/>
        <c:majorUnit val="12"/>
        <c:majorTimeUnit val="months"/>
      </c:dateAx>
      <c:valAx>
        <c:axId val="6001858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115584"/>
        <c:crosses val="autoZero"/>
        <c:crossBetween val="between"/>
      </c:valAx>
      <c:valAx>
        <c:axId val="662119168"/>
        <c:scaling>
          <c:orientation val="minMax"/>
          <c:max val="130"/>
          <c:min val="50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011200"/>
        <c:crosses val="max"/>
        <c:crossBetween val="between"/>
      </c:valAx>
      <c:dateAx>
        <c:axId val="66201120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66211916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FIA!$B$3</c:f>
              <c:strCache>
                <c:ptCount val="1"/>
                <c:pt idx="0">
                  <c:v>Austrlain Government 10y Bond Yield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FIA!$A$4:$A$17</c:f>
              <c:numCache>
                <c:formatCode>m/d/yy</c:formatCode>
                <c:ptCount val="14"/>
                <c:pt idx="0">
                  <c:v>46031</c:v>
                </c:pt>
                <c:pt idx="1">
                  <c:v>46089</c:v>
                </c:pt>
                <c:pt idx="2">
                  <c:v>46029</c:v>
                </c:pt>
                <c:pt idx="3">
                  <c:v>46028</c:v>
                </c:pt>
                <c:pt idx="4">
                  <c:v>46027</c:v>
                </c:pt>
                <c:pt idx="5">
                  <c:v>46026</c:v>
                </c:pt>
                <c:pt idx="6">
                  <c:v>46056</c:v>
                </c:pt>
                <c:pt idx="7">
                  <c:v>46055</c:v>
                </c:pt>
                <c:pt idx="8">
                  <c:v>46054</c:v>
                </c:pt>
                <c:pt idx="9">
                  <c:v>45669</c:v>
                </c:pt>
                <c:pt idx="10">
                  <c:v>45727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</c:numCache>
            </c:numRef>
          </c:cat>
          <c:val>
            <c:numRef>
              <c:f>FIA!$B$4:$B$17</c:f>
              <c:numCache>
                <c:formatCode>General</c:formatCode>
                <c:ptCount val="14"/>
                <c:pt idx="0">
                  <c:v>5.36</c:v>
                </c:pt>
                <c:pt idx="1">
                  <c:v>5.0990000000000002</c:v>
                </c:pt>
                <c:pt idx="2">
                  <c:v>4.9989999999999997</c:v>
                </c:pt>
                <c:pt idx="3">
                  <c:v>4.7439999999999998</c:v>
                </c:pt>
                <c:pt idx="4">
                  <c:v>4.8689999999999998</c:v>
                </c:pt>
                <c:pt idx="5">
                  <c:v>5.101</c:v>
                </c:pt>
                <c:pt idx="6">
                  <c:v>5.0039999999999996</c:v>
                </c:pt>
                <c:pt idx="7">
                  <c:v>4.68</c:v>
                </c:pt>
                <c:pt idx="8">
                  <c:v>4.8520000000000003</c:v>
                </c:pt>
                <c:pt idx="9">
                  <c:v>4.8070000000000004</c:v>
                </c:pt>
                <c:pt idx="10">
                  <c:v>4.5839999999999996</c:v>
                </c:pt>
                <c:pt idx="11">
                  <c:v>4.3659999999999997</c:v>
                </c:pt>
                <c:pt idx="12">
                  <c:v>4.4269999999999996</c:v>
                </c:pt>
                <c:pt idx="13">
                  <c:v>4.3710000000000004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4-4B95-8A58-2A6675D4F4EB}"/>
            </c:ext>
          </c:extLst>
        </c:ser>
        <c:ser>
          <c:idx val="1"/>
          <c:order val="1"/>
          <c:tx>
            <c:strRef>
              <c:f>FIA!$C$3</c:f>
              <c:strCache>
                <c:ptCount val="1"/>
                <c:pt idx="0">
                  <c:v>Australian Cash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FIA!$A$4:$A$17</c:f>
              <c:numCache>
                <c:formatCode>m/d/yy</c:formatCode>
                <c:ptCount val="14"/>
                <c:pt idx="0">
                  <c:v>46031</c:v>
                </c:pt>
                <c:pt idx="1">
                  <c:v>46089</c:v>
                </c:pt>
                <c:pt idx="2">
                  <c:v>46029</c:v>
                </c:pt>
                <c:pt idx="3">
                  <c:v>46028</c:v>
                </c:pt>
                <c:pt idx="4">
                  <c:v>46027</c:v>
                </c:pt>
                <c:pt idx="5">
                  <c:v>46026</c:v>
                </c:pt>
                <c:pt idx="6">
                  <c:v>46056</c:v>
                </c:pt>
                <c:pt idx="7">
                  <c:v>46055</c:v>
                </c:pt>
                <c:pt idx="8">
                  <c:v>46054</c:v>
                </c:pt>
                <c:pt idx="9">
                  <c:v>45669</c:v>
                </c:pt>
                <c:pt idx="10">
                  <c:v>45727</c:v>
                </c:pt>
                <c:pt idx="11">
                  <c:v>45667</c:v>
                </c:pt>
                <c:pt idx="12">
                  <c:v>45666</c:v>
                </c:pt>
                <c:pt idx="13">
                  <c:v>45665</c:v>
                </c:pt>
              </c:numCache>
            </c:numRef>
          </c:cat>
          <c:val>
            <c:numRef>
              <c:f>FIA!$C$4:$C$17</c:f>
              <c:numCache>
                <c:formatCode>General</c:formatCode>
                <c:ptCount val="14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3.85</c:v>
                </c:pt>
                <c:pt idx="8">
                  <c:v>3.6</c:v>
                </c:pt>
                <c:pt idx="9">
                  <c:v>3.6</c:v>
                </c:pt>
                <c:pt idx="10">
                  <c:v>3.6</c:v>
                </c:pt>
                <c:pt idx="11">
                  <c:v>3.6</c:v>
                </c:pt>
                <c:pt idx="12">
                  <c:v>3.6</c:v>
                </c:pt>
                <c:pt idx="13">
                  <c:v>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D4-4B95-8A58-2A6675D4F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711944"/>
        <c:axId val="1420734984"/>
      </c:lineChart>
      <c:dateAx>
        <c:axId val="142071194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34984"/>
        <c:crosses val="autoZero"/>
        <c:auto val="1"/>
        <c:lblOffset val="100"/>
        <c:baseTimeUnit val="days"/>
      </c:dateAx>
      <c:valAx>
        <c:axId val="142073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711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3"/>
          <c:y val="0.04"/>
          <c:w val="0.4"/>
          <c:h val="0.92"/>
        </c:manualLayout>
      </c:layout>
      <c:doughnutChart>
        <c:varyColors/>
        <c:ser>
          <c:idx val="0"/>
          <c:order val="0"/>
          <c:tx>
            <c:strRef>
              <c:f>'Slide Charts'!$D$5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spPr>
              <a:solidFill>
                <a:srgbClr val="0B2C48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9A03A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2F6690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A8D8C"/>
              </a:solidFill>
              <a:ln w="1270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0B84F"/>
              </a:solidFill>
              <a:ln w="12700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7F95AB"/>
              </a:solidFill>
              <a:ln w="12700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5E7FA3"/>
              </a:solidFill>
              <a:ln w="12700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9DB8D0"/>
              </a:solidFill>
              <a:ln w="12700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E7D3A1"/>
              </a:solidFill>
              <a:ln w="12700">
                <a:solidFill>
                  <a:srgbClr val="FFFFFF"/>
                </a:solidFill>
              </a:ln>
            </c:spPr>
          </c:dPt>
          <c:dLbls>
            <c:dLbl>
              <c:idx val="1"/>
              <c:numFmt formatCode="0%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50" b="1">
                      <a:solidFill>
                        <a:srgbClr val="1A1F26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0%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50" b="1">
                      <a:solidFill>
                        <a:srgbClr val="1A1F26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'Slide Charts'!$E$6:$E$14</c:f>
              <c:strCache>
                <c:ptCount val="9"/>
                <c:pt idx="0">
                  <c:v>SPY  US equities  29.0%</c:v>
                </c:pt>
                <c:pt idx="1">
                  <c:v>BILL  Australian cash  21.0%</c:v>
                </c:pt>
                <c:pt idx="2">
                  <c:v>ESGI  Global sustainable equities  19.0%</c:v>
                </c:pt>
                <c:pt idx="3">
                  <c:v>HJPN  Japan equities (hedged)  16.6%</c:v>
                </c:pt>
                <c:pt idx="4">
                  <c:v>GOLD  Physical gold  8.0%</c:v>
                </c:pt>
                <c:pt idx="5">
                  <c:v>VBLD  Global infrastructure  3.4%</c:v>
                </c:pt>
                <c:pt idx="6">
                  <c:v>VTS  US total market  1.0%</c:v>
                </c:pt>
                <c:pt idx="7">
                  <c:v>VETH  Australian sustainable equities  1.0%</c:v>
                </c:pt>
                <c:pt idx="8">
                  <c:v>VACF  Australian corporate bonds  1.0%</c:v>
                </c:pt>
              </c:strCache>
            </c:strRef>
          </c:cat>
          <c:val>
            <c:numRef>
              <c:f>'Slide Charts'!$D$6:$D$14</c:f>
              <c:numCache>
                <c:formatCode>General</c:formatCode>
                <c:ptCount val="9"/>
                <c:pt idx="0">
                  <c:v>0.29</c:v>
                </c:pt>
                <c:pt idx="1">
                  <c:v>0.21</c:v>
                </c:pt>
                <c:pt idx="2">
                  <c:v>0.19</c:v>
                </c:pt>
                <c:pt idx="3">
                  <c:v>0.1661</c:v>
                </c:pt>
                <c:pt idx="4">
                  <c:v>0.08</c:v>
                </c:pt>
                <c:pt idx="5">
                  <c:v>0.0339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layout>
        <c:manualLayout>
          <c:xMode val="edge"/>
          <c:yMode val="edge"/>
          <c:x val="0.47"/>
          <c:y val="0.04"/>
          <c:w val="0.52"/>
          <c:h val="0.92"/>
        </c:manualLayout>
      </c:layout>
      <c:overlay val="0"/>
      <c:txPr>
        <a:bodyPr/>
        <a:lstStyle/>
        <a:p>
          <a:pPr>
            <a:defRPr sz="85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The 10-Year Yield Has Outrun the Cash Rate Since August 2025</a:t>
            </a:r>
          </a:p>
        </c:rich>
      </c:tx>
      <c:layout/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'Slide Charts'!$C$28</c:f>
              <c:strCache>
                <c:ptCount val="1"/>
                <c:pt idx="0">
                  <c:v>10-year ACGB yield (%)</c:v>
                </c:pt>
              </c:strCache>
            </c:strRef>
          </c:tx>
          <c:spPr>
            <a:ln w="28575">
              <a:solidFill>
                <a:srgbClr val="0B2C48"/>
              </a:solidFill>
            </a:ln>
          </c:spPr>
          <c:marker>
            <c:symbol val="none"/>
          </c:marker>
          <c:cat>
            <c:numRef>
              <c:f>'Slide Charts'!$B$29:$B$41</c:f>
              <c:numCache>
                <c:formatCode>yyyy\-mm\-dd</c:formatCode>
                <c:ptCount val="13"/>
                <c:pt idx="0">
                  <c:v>45870.0</c:v>
                </c:pt>
                <c:pt idx="1">
                  <c:v>45901.0</c:v>
                </c:pt>
                <c:pt idx="2">
                  <c:v>45931.0</c:v>
                </c:pt>
                <c:pt idx="3">
                  <c:v>45962.0</c:v>
                </c:pt>
                <c:pt idx="4">
                  <c:v>45992.0</c:v>
                </c:pt>
                <c:pt idx="5">
                  <c:v>46023.0</c:v>
                </c:pt>
                <c:pt idx="6">
                  <c:v>46054.0</c:v>
                </c:pt>
                <c:pt idx="7">
                  <c:v>46082.0</c:v>
                </c:pt>
                <c:pt idx="8">
                  <c:v>46113.0</c:v>
                </c:pt>
                <c:pt idx="9">
                  <c:v>46143.0</c:v>
                </c:pt>
                <c:pt idx="10">
                  <c:v>46174.0</c:v>
                </c:pt>
                <c:pt idx="11">
                  <c:v>46204.0</c:v>
                </c:pt>
                <c:pt idx="12">
                  <c:v>46235.0</c:v>
                </c:pt>
              </c:numCache>
            </c:numRef>
          </c:cat>
          <c:val>
            <c:numRef>
              <c:f>'Slide Charts'!$C$29:$C$41</c:f>
              <c:numCache>
                <c:formatCode>General</c:formatCode>
                <c:ptCount val="13"/>
                <c:pt idx="0">
                  <c:v>4.371</c:v>
                </c:pt>
                <c:pt idx="1">
                  <c:v>4.427</c:v>
                </c:pt>
                <c:pt idx="2">
                  <c:v>4.366</c:v>
                </c:pt>
                <c:pt idx="3">
                  <c:v>4.584</c:v>
                </c:pt>
                <c:pt idx="4">
                  <c:v>4.807</c:v>
                </c:pt>
                <c:pt idx="5">
                  <c:v>4.852</c:v>
                </c:pt>
                <c:pt idx="6">
                  <c:v>4.68</c:v>
                </c:pt>
                <c:pt idx="7">
                  <c:v>5.004</c:v>
                </c:pt>
                <c:pt idx="8">
                  <c:v>5.101</c:v>
                </c:pt>
                <c:pt idx="9">
                  <c:v>4.869</c:v>
                </c:pt>
                <c:pt idx="10">
                  <c:v>4.744</c:v>
                </c:pt>
                <c:pt idx="11">
                  <c:v>4.999</c:v>
                </c:pt>
                <c:pt idx="12">
                  <c:v>5.099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'Slide Charts'!$D$28</c:f>
              <c:strCache>
                <c:ptCount val="1"/>
                <c:pt idx="0">
                  <c:v>RBA cash rate (%)</c:v>
                </c:pt>
              </c:strCache>
            </c:strRef>
          </c:tx>
          <c:spPr>
            <a:ln w="28575">
              <a:solidFill>
                <a:srgbClr val="C9A03A"/>
              </a:solidFill>
            </a:ln>
          </c:spPr>
          <c:marker>
            <c:symbol val="none"/>
          </c:marker>
          <c:cat>
            <c:numRef>
              <c:f>'Slide Charts'!$B$29:$B$41</c:f>
              <c:numCache>
                <c:formatCode>yyyy\-mm\-dd</c:formatCode>
                <c:ptCount val="13"/>
                <c:pt idx="0">
                  <c:v>45870.0</c:v>
                </c:pt>
                <c:pt idx="1">
                  <c:v>45901.0</c:v>
                </c:pt>
                <c:pt idx="2">
                  <c:v>45931.0</c:v>
                </c:pt>
                <c:pt idx="3">
                  <c:v>45962.0</c:v>
                </c:pt>
                <c:pt idx="4">
                  <c:v>45992.0</c:v>
                </c:pt>
                <c:pt idx="5">
                  <c:v>46023.0</c:v>
                </c:pt>
                <c:pt idx="6">
                  <c:v>46054.0</c:v>
                </c:pt>
                <c:pt idx="7">
                  <c:v>46082.0</c:v>
                </c:pt>
                <c:pt idx="8">
                  <c:v>46113.0</c:v>
                </c:pt>
                <c:pt idx="9">
                  <c:v>46143.0</c:v>
                </c:pt>
                <c:pt idx="10">
                  <c:v>46174.0</c:v>
                </c:pt>
                <c:pt idx="11">
                  <c:v>46204.0</c:v>
                </c:pt>
                <c:pt idx="12">
                  <c:v>46235.0</c:v>
                </c:pt>
              </c:numCache>
            </c:numRef>
          </c:cat>
          <c:val>
            <c:numRef>
              <c:f>'Slide Charts'!$D$29:$D$41</c:f>
              <c:numCache>
                <c:formatCode>General</c:formatCode>
                <c:ptCount val="13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3.85</c:v>
                </c:pt>
                <c:pt idx="7">
                  <c:v>4.1</c:v>
                </c:pt>
                <c:pt idx="8">
                  <c:v>4.1</c:v>
                </c:pt>
                <c:pt idx="9">
                  <c:v>4.35</c:v>
                </c:pt>
                <c:pt idx="10">
                  <c:v>4.35</c:v>
                </c:pt>
                <c:pt idx="11">
                  <c:v>4.35</c:v>
                </c:pt>
                <c:pt idx="12">
                  <c:v>4.35</c:v>
                </c:pt>
              </c:numCache>
            </c:numRef>
          </c:val>
          <c:smooth val="0"/>
        </c:ser>
        <c:marker val="1"/>
        <c:smooth val="0"/>
        <c:axId val="2118791784"/>
        <c:axId val="2140495176"/>
      </c:lineChart>
      <c:dateAx>
        <c:axId val="2118791784"/>
        <c:scaling>
          <c:orientation val="minMax"/>
        </c:scaling>
        <c:delete val="0"/>
        <c:axPos val="b"/>
        <c:numFmt formatCode="mmm-yy" sourceLinked="0"/>
        <c:majorTickMark val="none"/>
        <c:minorTickMark val="none"/>
        <c:tickLblPos val="low"/>
        <c:spPr>
          <a:ln w="9525">
            <a:solidFill>
              <a:srgbClr val="B8C2CC"/>
            </a:solidFill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40495176"/>
        <c:crosses val="autoZero"/>
        <c:auto val="1"/>
        <c:lblOffset val="100"/>
        <c:baseTimeUnit val="days"/>
        <c:majorUnit val="3"/>
        <c:majorTimeUnit val="months"/>
      </c:dateAx>
      <c:valAx>
        <c:axId val="2140495176"/>
        <c:scaling>
          <c:max val="5.5"/>
          <c:min val="3.0"/>
        </c:scaling>
        <c:delete val="0"/>
        <c:axPos val="l"/>
        <c:majorGridlines>
          <c:spPr>
            <a:ln w="6350">
              <a:solidFill>
                <a:srgbClr val="E3E8EE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18791784"/>
        <c:crosses val="autoZero"/>
        <c:majorUnit val="0.5"/>
      </c:valAx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 lang="en-US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Bond Prices Have Reset Lower Since 2021, Lifting Future Yields</a:t>
            </a:r>
          </a:p>
        </c:rich>
      </c:tx>
      <c:layout/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'Slide Charts'!$C$51</c:f>
              <c:strCache>
                <c:ptCount val="1"/>
                <c:pt idx="0">
                  <c:v>BILL (cash)</c:v>
                </c:pt>
              </c:strCache>
            </c:strRef>
          </c:tx>
          <c:spPr>
            <a:ln w="25400">
              <a:solidFill>
                <a:srgbClr val="C9A03A"/>
              </a:solidFill>
            </a:ln>
          </c:spPr>
          <c:marker>
            <c:symbol val="none"/>
          </c:marker>
          <c:cat>
            <c:numRef>
              <c:f>'Slide Charts'!$B$52:$B$113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Charts'!$C$52:$C$113</c:f>
              <c:numCache>
                <c:formatCode>General</c:formatCode>
                <c:ptCount val="62"/>
                <c:pt idx="0">
                  <c:v>100.0</c:v>
                </c:pt>
                <c:pt idx="1">
                  <c:v>100.02</c:v>
                </c:pt>
                <c:pt idx="2">
                  <c:v>100.0</c:v>
                </c:pt>
                <c:pt idx="3">
                  <c:v>100.0</c:v>
                </c:pt>
                <c:pt idx="4">
                  <c:v>99.99</c:v>
                </c:pt>
                <c:pt idx="5">
                  <c:v>100.0</c:v>
                </c:pt>
                <c:pt idx="6">
                  <c:v>100.02</c:v>
                </c:pt>
                <c:pt idx="7">
                  <c:v>100.02</c:v>
                </c:pt>
                <c:pt idx="8">
                  <c:v>100.02</c:v>
                </c:pt>
                <c:pt idx="9">
                  <c:v>100.02</c:v>
                </c:pt>
                <c:pt idx="10">
                  <c:v>100.03</c:v>
                </c:pt>
                <c:pt idx="11">
                  <c:v>100.06</c:v>
                </c:pt>
                <c:pt idx="12">
                  <c:v>100.07</c:v>
                </c:pt>
                <c:pt idx="13">
                  <c:v>100.15</c:v>
                </c:pt>
                <c:pt idx="14">
                  <c:v>100.13</c:v>
                </c:pt>
                <c:pt idx="15">
                  <c:v>100.24</c:v>
                </c:pt>
                <c:pt idx="16">
                  <c:v>100.26</c:v>
                </c:pt>
                <c:pt idx="17">
                  <c:v>100.31</c:v>
                </c:pt>
                <c:pt idx="18">
                  <c:v>100.38</c:v>
                </c:pt>
                <c:pt idx="19">
                  <c:v>100.28</c:v>
                </c:pt>
                <c:pt idx="20">
                  <c:v>100.35</c:v>
                </c:pt>
                <c:pt idx="21">
                  <c:v>100.34</c:v>
                </c:pt>
                <c:pt idx="22">
                  <c:v>100.39</c:v>
                </c:pt>
                <c:pt idx="23">
                  <c:v>100.36</c:v>
                </c:pt>
                <c:pt idx="24">
                  <c:v>100.48</c:v>
                </c:pt>
                <c:pt idx="25">
                  <c:v>100.47</c:v>
                </c:pt>
                <c:pt idx="26">
                  <c:v>100.45</c:v>
                </c:pt>
                <c:pt idx="27">
                  <c:v>100.43</c:v>
                </c:pt>
                <c:pt idx="28">
                  <c:v>100.44</c:v>
                </c:pt>
                <c:pt idx="29">
                  <c:v>100.47</c:v>
                </c:pt>
                <c:pt idx="30">
                  <c:v>100.47</c:v>
                </c:pt>
                <c:pt idx="31">
                  <c:v>100.46</c:v>
                </c:pt>
                <c:pt idx="32">
                  <c:v>100.43</c:v>
                </c:pt>
                <c:pt idx="33">
                  <c:v>100.42</c:v>
                </c:pt>
                <c:pt idx="34">
                  <c:v>100.46</c:v>
                </c:pt>
                <c:pt idx="35">
                  <c:v>100.45</c:v>
                </c:pt>
                <c:pt idx="36">
                  <c:v>100.5</c:v>
                </c:pt>
                <c:pt idx="37">
                  <c:v>100.47</c:v>
                </c:pt>
                <c:pt idx="38">
                  <c:v>100.46</c:v>
                </c:pt>
                <c:pt idx="39">
                  <c:v>100.43</c:v>
                </c:pt>
                <c:pt idx="40">
                  <c:v>100.43</c:v>
                </c:pt>
                <c:pt idx="41">
                  <c:v>100.48</c:v>
                </c:pt>
                <c:pt idx="42">
                  <c:v>100.47</c:v>
                </c:pt>
                <c:pt idx="43">
                  <c:v>100.45</c:v>
                </c:pt>
                <c:pt idx="44">
                  <c:v>100.5</c:v>
                </c:pt>
                <c:pt idx="45">
                  <c:v>100.52</c:v>
                </c:pt>
                <c:pt idx="46">
                  <c:v>100.56</c:v>
                </c:pt>
                <c:pt idx="47">
                  <c:v>100.56</c:v>
                </c:pt>
                <c:pt idx="48">
                  <c:v>100.56</c:v>
                </c:pt>
                <c:pt idx="49">
                  <c:v>100.5</c:v>
                </c:pt>
                <c:pt idx="50">
                  <c:v>100.51</c:v>
                </c:pt>
                <c:pt idx="51">
                  <c:v>100.46</c:v>
                </c:pt>
                <c:pt idx="52">
                  <c:v>100.47</c:v>
                </c:pt>
                <c:pt idx="53">
                  <c:v>100.51</c:v>
                </c:pt>
                <c:pt idx="54">
                  <c:v>100.45</c:v>
                </c:pt>
                <c:pt idx="55">
                  <c:v>100.45</c:v>
                </c:pt>
                <c:pt idx="56">
                  <c:v>100.47</c:v>
                </c:pt>
                <c:pt idx="57">
                  <c:v>100.41</c:v>
                </c:pt>
                <c:pt idx="58">
                  <c:v>100.4</c:v>
                </c:pt>
                <c:pt idx="59">
                  <c:v>100.46</c:v>
                </c:pt>
                <c:pt idx="60">
                  <c:v>100.53</c:v>
                </c:pt>
                <c:pt idx="61">
                  <c:v>100.44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'Slide Charts'!$D$51</c:f>
              <c:strCache>
                <c:ptCount val="1"/>
                <c:pt idx="0">
                  <c:v>VACF (Aus corporate)</c:v>
                </c:pt>
              </c:strCache>
            </c:strRef>
          </c:tx>
          <c:spPr>
            <a:ln w="22225">
              <a:solidFill>
                <a:srgbClr val="7F95AB"/>
              </a:solidFill>
            </a:ln>
          </c:spPr>
          <c:marker>
            <c:symbol val="none"/>
          </c:marker>
          <c:cat>
            <c:numRef>
              <c:f>'Slide Charts'!$B$52:$B$113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Charts'!$D$52:$D$113</c:f>
              <c:numCache>
                <c:formatCode>General</c:formatCode>
                <c:ptCount val="62"/>
                <c:pt idx="0">
                  <c:v>100.0</c:v>
                </c:pt>
                <c:pt idx="1">
                  <c:v>100.04</c:v>
                </c:pt>
                <c:pt idx="2">
                  <c:v>99.09</c:v>
                </c:pt>
                <c:pt idx="3">
                  <c:v>96.07</c:v>
                </c:pt>
                <c:pt idx="4">
                  <c:v>96.79</c:v>
                </c:pt>
                <c:pt idx="5">
                  <c:v>97.3</c:v>
                </c:pt>
                <c:pt idx="6">
                  <c:v>96.12</c:v>
                </c:pt>
                <c:pt idx="7">
                  <c:v>95.0</c:v>
                </c:pt>
                <c:pt idx="8">
                  <c:v>92.17</c:v>
                </c:pt>
                <c:pt idx="9">
                  <c:v>90.19</c:v>
                </c:pt>
                <c:pt idx="10">
                  <c:v>89.86</c:v>
                </c:pt>
                <c:pt idx="11">
                  <c:v>88.65</c:v>
                </c:pt>
                <c:pt idx="12">
                  <c:v>90.9</c:v>
                </c:pt>
                <c:pt idx="13">
                  <c:v>89.56</c:v>
                </c:pt>
                <c:pt idx="14">
                  <c:v>88.37</c:v>
                </c:pt>
                <c:pt idx="15">
                  <c:v>88.8</c:v>
                </c:pt>
                <c:pt idx="16">
                  <c:v>90.06</c:v>
                </c:pt>
                <c:pt idx="17">
                  <c:v>89.5</c:v>
                </c:pt>
                <c:pt idx="18">
                  <c:v>91.48</c:v>
                </c:pt>
                <c:pt idx="19">
                  <c:v>90.66</c:v>
                </c:pt>
                <c:pt idx="20">
                  <c:v>92.71</c:v>
                </c:pt>
                <c:pt idx="21">
                  <c:v>92.54</c:v>
                </c:pt>
                <c:pt idx="22">
                  <c:v>92.28</c:v>
                </c:pt>
                <c:pt idx="23">
                  <c:v>90.94</c:v>
                </c:pt>
                <c:pt idx="24">
                  <c:v>91.42</c:v>
                </c:pt>
                <c:pt idx="25">
                  <c:v>92.36</c:v>
                </c:pt>
                <c:pt idx="26">
                  <c:v>91.91</c:v>
                </c:pt>
                <c:pt idx="27">
                  <c:v>90.6</c:v>
                </c:pt>
                <c:pt idx="28">
                  <c:v>92.3</c:v>
                </c:pt>
                <c:pt idx="29">
                  <c:v>94.05</c:v>
                </c:pt>
                <c:pt idx="30">
                  <c:v>93.57</c:v>
                </c:pt>
                <c:pt idx="31">
                  <c:v>93.72</c:v>
                </c:pt>
                <c:pt idx="32">
                  <c:v>94.33</c:v>
                </c:pt>
                <c:pt idx="33">
                  <c:v>92.95</c:v>
                </c:pt>
                <c:pt idx="34">
                  <c:v>93.57</c:v>
                </c:pt>
                <c:pt idx="35">
                  <c:v>93.87</c:v>
                </c:pt>
                <c:pt idx="36">
                  <c:v>94.57</c:v>
                </c:pt>
                <c:pt idx="37">
                  <c:v>95.45</c:v>
                </c:pt>
                <c:pt idx="38">
                  <c:v>96.1</c:v>
                </c:pt>
                <c:pt idx="39">
                  <c:v>94.63</c:v>
                </c:pt>
                <c:pt idx="40">
                  <c:v>95.28</c:v>
                </c:pt>
                <c:pt idx="41">
                  <c:v>96.1</c:v>
                </c:pt>
                <c:pt idx="42">
                  <c:v>95.4</c:v>
                </c:pt>
                <c:pt idx="43">
                  <c:v>96.35</c:v>
                </c:pt>
                <c:pt idx="44">
                  <c:v>96.42</c:v>
                </c:pt>
                <c:pt idx="45">
                  <c:v>96.42</c:v>
                </c:pt>
                <c:pt idx="46">
                  <c:v>96.96</c:v>
                </c:pt>
                <c:pt idx="47">
                  <c:v>97.82</c:v>
                </c:pt>
                <c:pt idx="48">
                  <c:v>96.74</c:v>
                </c:pt>
                <c:pt idx="49">
                  <c:v>97.5</c:v>
                </c:pt>
                <c:pt idx="50">
                  <c:v>97.45</c:v>
                </c:pt>
                <c:pt idx="51">
                  <c:v>97.09</c:v>
                </c:pt>
                <c:pt idx="52">
                  <c:v>96.4</c:v>
                </c:pt>
                <c:pt idx="53">
                  <c:v>96.18</c:v>
                </c:pt>
                <c:pt idx="54">
                  <c:v>95.51</c:v>
                </c:pt>
                <c:pt idx="55">
                  <c:v>96.22</c:v>
                </c:pt>
                <c:pt idx="56">
                  <c:v>95.23</c:v>
                </c:pt>
                <c:pt idx="57">
                  <c:v>94.28</c:v>
                </c:pt>
                <c:pt idx="58">
                  <c:v>95.45</c:v>
                </c:pt>
                <c:pt idx="59">
                  <c:v>96.48</c:v>
                </c:pt>
                <c:pt idx="60">
                  <c:v>95.19</c:v>
                </c:pt>
                <c:pt idx="61">
                  <c:v>95.12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'Slide Charts'!$E$51</c:f>
              <c:strCache>
                <c:ptCount val="1"/>
                <c:pt idx="0">
                  <c:v>VEFI (global hedged)</c:v>
                </c:pt>
              </c:strCache>
            </c:strRef>
          </c:tx>
          <c:spPr>
            <a:ln w="28575">
              <a:solidFill>
                <a:srgbClr val="0B2C48"/>
              </a:solidFill>
            </a:ln>
          </c:spPr>
          <c:marker>
            <c:symbol val="none"/>
          </c:marker>
          <c:cat>
            <c:numRef>
              <c:f>'Slide Charts'!$B$52:$B$113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Charts'!$E$52:$E$113</c:f>
              <c:numCache>
                <c:formatCode>General</c:formatCode>
                <c:ptCount val="62"/>
                <c:pt idx="0">
                  <c:v>100.0</c:v>
                </c:pt>
                <c:pt idx="1">
                  <c:v>100.02</c:v>
                </c:pt>
                <c:pt idx="2">
                  <c:v>98.78</c:v>
                </c:pt>
                <c:pt idx="3">
                  <c:v>98.34</c:v>
                </c:pt>
                <c:pt idx="4">
                  <c:v>98.62</c:v>
                </c:pt>
                <c:pt idx="5">
                  <c:v>98.3</c:v>
                </c:pt>
                <c:pt idx="6">
                  <c:v>96.41</c:v>
                </c:pt>
                <c:pt idx="7">
                  <c:v>95.01</c:v>
                </c:pt>
                <c:pt idx="8">
                  <c:v>92.34</c:v>
                </c:pt>
                <c:pt idx="9">
                  <c:v>89.8</c:v>
                </c:pt>
                <c:pt idx="10">
                  <c:v>89.42</c:v>
                </c:pt>
                <c:pt idx="11">
                  <c:v>87.23</c:v>
                </c:pt>
                <c:pt idx="12">
                  <c:v>89.72</c:v>
                </c:pt>
                <c:pt idx="13">
                  <c:v>87.01</c:v>
                </c:pt>
                <c:pt idx="14">
                  <c:v>83.58</c:v>
                </c:pt>
                <c:pt idx="15">
                  <c:v>83.18</c:v>
                </c:pt>
                <c:pt idx="16">
                  <c:v>84.77</c:v>
                </c:pt>
                <c:pt idx="17">
                  <c:v>84.23</c:v>
                </c:pt>
                <c:pt idx="18">
                  <c:v>84.99</c:v>
                </c:pt>
                <c:pt idx="19">
                  <c:v>83.6</c:v>
                </c:pt>
                <c:pt idx="20">
                  <c:v>85.09</c:v>
                </c:pt>
                <c:pt idx="21">
                  <c:v>84.89</c:v>
                </c:pt>
                <c:pt idx="22">
                  <c:v>84.65</c:v>
                </c:pt>
                <c:pt idx="23">
                  <c:v>84.47</c:v>
                </c:pt>
                <c:pt idx="24">
                  <c:v>83.7</c:v>
                </c:pt>
                <c:pt idx="25">
                  <c:v>83.2</c:v>
                </c:pt>
                <c:pt idx="26">
                  <c:v>81.42</c:v>
                </c:pt>
                <c:pt idx="27">
                  <c:v>80.76</c:v>
                </c:pt>
                <c:pt idx="28">
                  <c:v>83.46</c:v>
                </c:pt>
                <c:pt idx="29">
                  <c:v>86.11</c:v>
                </c:pt>
                <c:pt idx="30">
                  <c:v>85.07</c:v>
                </c:pt>
                <c:pt idx="31">
                  <c:v>84.21</c:v>
                </c:pt>
                <c:pt idx="32">
                  <c:v>84.79</c:v>
                </c:pt>
                <c:pt idx="33">
                  <c:v>83.4</c:v>
                </c:pt>
                <c:pt idx="34">
                  <c:v>83.4</c:v>
                </c:pt>
                <c:pt idx="35">
                  <c:v>84.25</c:v>
                </c:pt>
                <c:pt idx="36">
                  <c:v>85.13</c:v>
                </c:pt>
                <c:pt idx="37">
                  <c:v>86.29</c:v>
                </c:pt>
                <c:pt idx="38">
                  <c:v>87.23</c:v>
                </c:pt>
                <c:pt idx="39">
                  <c:v>85.29</c:v>
                </c:pt>
                <c:pt idx="40">
                  <c:v>86.27</c:v>
                </c:pt>
                <c:pt idx="41">
                  <c:v>85.37</c:v>
                </c:pt>
                <c:pt idx="42">
                  <c:v>84.99</c:v>
                </c:pt>
                <c:pt idx="43">
                  <c:v>86.31</c:v>
                </c:pt>
                <c:pt idx="44">
                  <c:v>85.91</c:v>
                </c:pt>
                <c:pt idx="45">
                  <c:v>85.97</c:v>
                </c:pt>
                <c:pt idx="46">
                  <c:v>85.81</c:v>
                </c:pt>
                <c:pt idx="47">
                  <c:v>86.33</c:v>
                </c:pt>
                <c:pt idx="48">
                  <c:v>85.23</c:v>
                </c:pt>
                <c:pt idx="49">
                  <c:v>85.55</c:v>
                </c:pt>
                <c:pt idx="50">
                  <c:v>86.35</c:v>
                </c:pt>
                <c:pt idx="51">
                  <c:v>86.55</c:v>
                </c:pt>
                <c:pt idx="52">
                  <c:v>86.89</c:v>
                </c:pt>
                <c:pt idx="53">
                  <c:v>86.73</c:v>
                </c:pt>
                <c:pt idx="54">
                  <c:v>86.03</c:v>
                </c:pt>
                <c:pt idx="55">
                  <c:v>87.31</c:v>
                </c:pt>
                <c:pt idx="56">
                  <c:v>85.41</c:v>
                </c:pt>
                <c:pt idx="57">
                  <c:v>84.99</c:v>
                </c:pt>
                <c:pt idx="58">
                  <c:v>85.77</c:v>
                </c:pt>
                <c:pt idx="59">
                  <c:v>86.33</c:v>
                </c:pt>
                <c:pt idx="60">
                  <c:v>84.77</c:v>
                </c:pt>
                <c:pt idx="61">
                  <c:v>84.67</c:v>
                </c:pt>
              </c:numCache>
            </c:numRef>
          </c:val>
          <c:smooth val="0"/>
        </c:ser>
        <c:marker val="1"/>
        <c:smooth val="0"/>
        <c:axId val="2118791784"/>
        <c:axId val="2140495176"/>
      </c:lineChart>
      <c:dateAx>
        <c:axId val="2118791784"/>
        <c:scaling>
          <c:orientation val="minMax"/>
        </c:scaling>
        <c:delete val="0"/>
        <c:axPos val="b"/>
        <c:numFmt formatCode="mmm-yy" sourceLinked="0"/>
        <c:majorTickMark val="none"/>
        <c:minorTickMark val="none"/>
        <c:tickLblPos val="low"/>
        <c:spPr>
          <a:ln w="9525">
            <a:solidFill>
              <a:srgbClr val="B8C2CC"/>
            </a:solidFill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40495176"/>
        <c:crosses val="autoZero"/>
        <c:auto val="1"/>
        <c:lblOffset val="100"/>
        <c:baseTimeUnit val="days"/>
        <c:majorUnit val="1"/>
        <c:majorTimeUnit val="years"/>
      </c:dateAx>
      <c:valAx>
        <c:axId val="2140495176"/>
        <c:scaling>
          <c:max val="105.0"/>
          <c:min val="80.0"/>
        </c:scaling>
        <c:delete val="0"/>
        <c:axPos val="l"/>
        <c:majorGridlines>
          <c:spPr>
            <a:ln w="6350">
              <a:solidFill>
                <a:srgbClr val="E3E8EE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18791784"/>
        <c:crosses val="autoZero"/>
        <c:majorUnit val="5.0"/>
      </c:valAx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 lang="en-US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The 70/30 Grew A$100 to A$157, Clearing the 7% Target</a:t>
            </a:r>
          </a:p>
        </c:rich>
      </c:tx>
      <c:layout/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'Slide Charts'!$C$119</c:f>
              <c:strCache>
                <c:ptCount val="1"/>
                <c:pt idx="0">
                  <c:v>70/30 SAA</c:v>
                </c:pt>
              </c:strCache>
            </c:strRef>
          </c:tx>
          <c:spPr>
            <a:ln w="31750">
              <a:solidFill>
                <a:srgbClr val="C9A03A"/>
              </a:solidFill>
            </a:ln>
          </c:spPr>
          <c:marker>
            <c:symbol val="none"/>
          </c:marker>
          <c:cat>
            <c:numRef>
              <c:f>'Slide Charts'!$B$120:$B$181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Charts'!$C$120:$C$181</c:f>
              <c:numCache>
                <c:formatCode>General</c:formatCode>
                <c:ptCount val="62"/>
                <c:pt idx="0">
                  <c:v>100</c:v>
                </c:pt>
                <c:pt idx="1">
                  <c:v>102.61295770229084</c:v>
                </c:pt>
                <c:pt idx="2">
                  <c:v>101.91138549312984</c:v>
                </c:pt>
                <c:pt idx="3">
                  <c:v>101.33147434840427</c:v>
                </c:pt>
                <c:pt idx="4">
                  <c:v>105.2526494097373</c:v>
                </c:pt>
                <c:pt idx="5">
                  <c:v>106.27680639809768</c:v>
                </c:pt>
                <c:pt idx="6">
                  <c:v>103.01337683845627</c:v>
                </c:pt>
                <c:pt idx="7">
                  <c:v>99.54012291937397</c:v>
                </c:pt>
                <c:pt idx="8">
                  <c:v>101.44956409048952</c:v>
                </c:pt>
                <c:pt idx="9">
                  <c:v>100.10879648174112</c:v>
                </c:pt>
                <c:pt idx="10">
                  <c:v>98.82227917349597</c:v>
                </c:pt>
                <c:pt idx="11">
                  <c:v>95.56964665375877</c:v>
                </c:pt>
                <c:pt idx="12">
                  <c:v>96.94227124151814</c:v>
                </c:pt>
                <c:pt idx="13">
                  <c:v>96.55878890576575</c:v>
                </c:pt>
                <c:pt idx="14">
                  <c:v>93.28158699208986</c:v>
                </c:pt>
                <c:pt idx="15">
                  <c:v>98.32885417700638</c:v>
                </c:pt>
                <c:pt idx="16">
                  <c:v>99.4653674770641</c:v>
                </c:pt>
                <c:pt idx="17">
                  <c:v>96.82758073849517</c:v>
                </c:pt>
                <c:pt idx="18">
                  <c:v>98.23809617274819</c:v>
                </c:pt>
                <c:pt idx="19">
                  <c:v>99.63183647916973</c:v>
                </c:pt>
                <c:pt idx="20">
                  <c:v>102.25502440582049</c:v>
                </c:pt>
                <c:pt idx="21">
                  <c:v>104.3779309072067</c:v>
                </c:pt>
                <c:pt idx="22">
                  <c:v>106.25767597597697</c:v>
                </c:pt>
                <c:pt idx="23">
                  <c:v>108.42901605979831</c:v>
                </c:pt>
                <c:pt idx="24">
                  <c:v>109.29409449786533</c:v>
                </c:pt>
                <c:pt idx="25">
                  <c:v>110.48919672620696</c:v>
                </c:pt>
                <c:pt idx="26">
                  <c:v>107.10064731579216</c:v>
                </c:pt>
                <c:pt idx="27">
                  <c:v>106.28584150779672</c:v>
                </c:pt>
                <c:pt idx="28">
                  <c:v>110.70013195873943</c:v>
                </c:pt>
                <c:pt idx="29">
                  <c:v>111.69593412995947</c:v>
                </c:pt>
                <c:pt idx="30">
                  <c:v>117.39192093293536</c:v>
                </c:pt>
                <c:pt idx="31">
                  <c:v>121.47289018026898</c:v>
                </c:pt>
                <c:pt idx="32">
                  <c:v>125.02754339182886</c:v>
                </c:pt>
                <c:pt idx="33">
                  <c:v>123.33109623049268</c:v>
                </c:pt>
                <c:pt idx="34">
                  <c:v>124.47892023513545</c:v>
                </c:pt>
                <c:pt idx="35">
                  <c:v>127.36616597228934</c:v>
                </c:pt>
                <c:pt idx="36">
                  <c:v>126.97121919337201</c:v>
                </c:pt>
                <c:pt idx="37">
                  <c:v>125.01270722486107</c:v>
                </c:pt>
                <c:pt idx="38">
                  <c:v>124.6468974790669</c:v>
                </c:pt>
                <c:pt idx="39">
                  <c:v>129.39005947268274</c:v>
                </c:pt>
                <c:pt idx="40">
                  <c:v>131.79014695961504</c:v>
                </c:pt>
                <c:pt idx="41">
                  <c:v>133.97050946823398</c:v>
                </c:pt>
                <c:pt idx="42">
                  <c:v>136.76283460850843</c:v>
                </c:pt>
                <c:pt idx="43">
                  <c:v>134.35729405424232</c:v>
                </c:pt>
                <c:pt idx="44">
                  <c:v>131.60485712401908</c:v>
                </c:pt>
                <c:pt idx="45">
                  <c:v>130.94103508407397</c:v>
                </c:pt>
                <c:pt idx="46">
                  <c:v>136.56901247416533</c:v>
                </c:pt>
                <c:pt idx="47">
                  <c:v>138.03061942866987</c:v>
                </c:pt>
                <c:pt idx="48">
                  <c:v>139.4061715019606</c:v>
                </c:pt>
                <c:pt idx="49">
                  <c:v>140.5410955073171</c:v>
                </c:pt>
                <c:pt idx="50">
                  <c:v>143.54660411665517</c:v>
                </c:pt>
                <c:pt idx="51">
                  <c:v>148.16924625772143</c:v>
                </c:pt>
                <c:pt idx="52">
                  <c:v>148.93733651007605</c:v>
                </c:pt>
                <c:pt idx="53">
                  <c:v>148.34298450138306</c:v>
                </c:pt>
                <c:pt idx="54">
                  <c:v>148.5013256473947</c:v>
                </c:pt>
                <c:pt idx="55">
                  <c:v>149.62827903668713</c:v>
                </c:pt>
                <c:pt idx="56">
                  <c:v>142.75552083912132</c:v>
                </c:pt>
                <c:pt idx="57">
                  <c:v>147.58637509763383</c:v>
                </c:pt>
                <c:pt idx="58">
                  <c:v>153.68136462141786</c:v>
                </c:pt>
                <c:pt idx="59">
                  <c:v>158.58715631214105</c:v>
                </c:pt>
                <c:pt idx="60">
                  <c:v>154.15719324526444</c:v>
                </c:pt>
                <c:pt idx="61">
                  <c:v>156.98996627266578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'Slide Charts'!$D$119</c:f>
              <c:strCache>
                <c:ptCount val="1"/>
                <c:pt idx="0">
                  <c:v>60/40 TAA</c:v>
                </c:pt>
              </c:strCache>
            </c:strRef>
          </c:tx>
          <c:spPr>
            <a:ln w="19050">
              <a:solidFill>
                <a:srgbClr val="0B2C48"/>
              </a:solidFill>
              <a:prstDash val="dash"/>
            </a:ln>
          </c:spPr>
          <c:marker>
            <c:symbol val="none"/>
          </c:marker>
          <c:cat>
            <c:numRef>
              <c:f>'Slide Charts'!$B$120:$B$181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Charts'!$D$120:$D$181</c:f>
              <c:numCache>
                <c:formatCode>General</c:formatCode>
                <c:ptCount val="62"/>
                <c:pt idx="0">
                  <c:v>100</c:v>
                </c:pt>
                <c:pt idx="1">
                  <c:v>102.31332700721904</c:v>
                </c:pt>
                <c:pt idx="2">
                  <c:v>101.16593599684447</c:v>
                </c:pt>
                <c:pt idx="3">
                  <c:v>100.62359028324796</c:v>
                </c:pt>
                <c:pt idx="4">
                  <c:v>104.75187916675338</c:v>
                </c:pt>
                <c:pt idx="5">
                  <c:v>105.55013099457734</c:v>
                </c:pt>
                <c:pt idx="6">
                  <c:v>103.12369004381081</c:v>
                </c:pt>
                <c:pt idx="7">
                  <c:v>100.33085753198972</c:v>
                </c:pt>
                <c:pt idx="8">
                  <c:v>101.55983809171134</c:v>
                </c:pt>
                <c:pt idx="9">
                  <c:v>100.6467298249478</c:v>
                </c:pt>
                <c:pt idx="10">
                  <c:v>99.17798381592645</c:v>
                </c:pt>
                <c:pt idx="11">
                  <c:v>96.46982867511102</c:v>
                </c:pt>
                <c:pt idx="12">
                  <c:v>97.81710756748579</c:v>
                </c:pt>
                <c:pt idx="13">
                  <c:v>97.29615449884659</c:v>
                </c:pt>
                <c:pt idx="14">
                  <c:v>94.68590035806945</c:v>
                </c:pt>
                <c:pt idx="15">
                  <c:v>99.05687074284916</c:v>
                </c:pt>
                <c:pt idx="16">
                  <c:v>99.95979660288839</c:v>
                </c:pt>
                <c:pt idx="17">
                  <c:v>98.01027913214854</c:v>
                </c:pt>
                <c:pt idx="18">
                  <c:v>99.05128212022463</c:v>
                </c:pt>
                <c:pt idx="19">
                  <c:v>100.29320942792178</c:v>
                </c:pt>
                <c:pt idx="20">
                  <c:v>103.22325897665438</c:v>
                </c:pt>
                <c:pt idx="21">
                  <c:v>105.30309919237409</c:v>
                </c:pt>
                <c:pt idx="22">
                  <c:v>106.81885569785098</c:v>
                </c:pt>
                <c:pt idx="23">
                  <c:v>108.01354281826879</c:v>
                </c:pt>
                <c:pt idx="24">
                  <c:v>109.11326752831252</c:v>
                </c:pt>
                <c:pt idx="25">
                  <c:v>110.38538825455342</c:v>
                </c:pt>
                <c:pt idx="26">
                  <c:v>106.87840646591314</c:v>
                </c:pt>
                <c:pt idx="27">
                  <c:v>107.0757872244478</c:v>
                </c:pt>
                <c:pt idx="28">
                  <c:v>110.59163661163649</c:v>
                </c:pt>
                <c:pt idx="29">
                  <c:v>111.47097480802701</c:v>
                </c:pt>
                <c:pt idx="30">
                  <c:v>116.3430844459804</c:v>
                </c:pt>
                <c:pt idx="31">
                  <c:v>119.6212542179432</c:v>
                </c:pt>
                <c:pt idx="32">
                  <c:v>123.31235785504842</c:v>
                </c:pt>
                <c:pt idx="33">
                  <c:v>122.38771239199932</c:v>
                </c:pt>
                <c:pt idx="34">
                  <c:v>123.20860171604475</c:v>
                </c:pt>
                <c:pt idx="35">
                  <c:v>125.77433798954145</c:v>
                </c:pt>
                <c:pt idx="36">
                  <c:v>126.68126882221662</c:v>
                </c:pt>
                <c:pt idx="37">
                  <c:v>125.06109023330373</c:v>
                </c:pt>
                <c:pt idx="38">
                  <c:v>125.31908511956698</c:v>
                </c:pt>
                <c:pt idx="39">
                  <c:v>130.62051760468862</c:v>
                </c:pt>
                <c:pt idx="40">
                  <c:v>132.68777004059152</c:v>
                </c:pt>
                <c:pt idx="41">
                  <c:v>134.6619267956352</c:v>
                </c:pt>
                <c:pt idx="42">
                  <c:v>137.9306286512871</c:v>
                </c:pt>
                <c:pt idx="43">
                  <c:v>136.33944905194858</c:v>
                </c:pt>
                <c:pt idx="44">
                  <c:v>134.5293916565441</c:v>
                </c:pt>
                <c:pt idx="45">
                  <c:v>134.20551856908995</c:v>
                </c:pt>
                <c:pt idx="46">
                  <c:v>138.9259161089211</c:v>
                </c:pt>
                <c:pt idx="47">
                  <c:v>140.062229991101</c:v>
                </c:pt>
                <c:pt idx="48">
                  <c:v>141.57505716888292</c:v>
                </c:pt>
                <c:pt idx="49">
                  <c:v>142.60509799269104</c:v>
                </c:pt>
                <c:pt idx="50">
                  <c:v>146.58304502085753</c:v>
                </c:pt>
                <c:pt idx="51">
                  <c:v>150.83015715047537</c:v>
                </c:pt>
                <c:pt idx="52">
                  <c:v>152.1967944790304</c:v>
                </c:pt>
                <c:pt idx="53">
                  <c:v>151.5262167650507</c:v>
                </c:pt>
                <c:pt idx="54">
                  <c:v>152.8135597437016</c:v>
                </c:pt>
                <c:pt idx="55">
                  <c:v>152.91065232668745</c:v>
                </c:pt>
                <c:pt idx="56">
                  <c:v>146.3583830927747</c:v>
                </c:pt>
                <c:pt idx="57">
                  <c:v>149.87951463778208</c:v>
                </c:pt>
                <c:pt idx="58">
                  <c:v>154.84642370593824</c:v>
                </c:pt>
                <c:pt idx="59">
                  <c:v>158.0117610901189</c:v>
                </c:pt>
                <c:pt idx="60">
                  <c:v>154.5446785640456</c:v>
                </c:pt>
                <c:pt idx="61">
                  <c:v>157.44796323626167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'Slide Charts'!$E$119</c:f>
              <c:strCache>
                <c:ptCount val="1"/>
                <c:pt idx="0">
                  <c:v>80/20 Aggressive</c:v>
                </c:pt>
              </c:strCache>
            </c:strRef>
          </c:tx>
          <c:spPr>
            <a:ln w="19050">
              <a:solidFill>
                <a:srgbClr val="7F95AB"/>
              </a:solidFill>
            </a:ln>
          </c:spPr>
          <c:marker>
            <c:symbol val="none"/>
          </c:marker>
          <c:cat>
            <c:numRef>
              <c:f>'Slide Charts'!$B$120:$B$181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Charts'!$E$120:$E$181</c:f>
              <c:numCache>
                <c:formatCode>General</c:formatCode>
                <c:ptCount val="62"/>
                <c:pt idx="0">
                  <c:v>100</c:v>
                </c:pt>
                <c:pt idx="1">
                  <c:v>102.92784765945451</c:v>
                </c:pt>
                <c:pt idx="2">
                  <c:v>102.28924769080595</c:v>
                </c:pt>
                <c:pt idx="3">
                  <c:v>102.11992686965674</c:v>
                </c:pt>
                <c:pt idx="4">
                  <c:v>105.32353193847464</c:v>
                </c:pt>
                <c:pt idx="5">
                  <c:v>106.72522764417812</c:v>
                </c:pt>
                <c:pt idx="6">
                  <c:v>102.44511812177306</c:v>
                </c:pt>
                <c:pt idx="7">
                  <c:v>99.1183000376004</c:v>
                </c:pt>
                <c:pt idx="8">
                  <c:v>102.48779454209114</c:v>
                </c:pt>
                <c:pt idx="9">
                  <c:v>100.88922375626086</c:v>
                </c:pt>
                <c:pt idx="10">
                  <c:v>99.41259861982785</c:v>
                </c:pt>
                <c:pt idx="11">
                  <c:v>95.10145630501154</c:v>
                </c:pt>
                <c:pt idx="12">
                  <c:v>97.41680398990007</c:v>
                </c:pt>
                <c:pt idx="13">
                  <c:v>97.49369648178212</c:v>
                </c:pt>
                <c:pt idx="14">
                  <c:v>93.04606081336598</c:v>
                </c:pt>
                <c:pt idx="15">
                  <c:v>98.05972689063783</c:v>
                </c:pt>
                <c:pt idx="16">
                  <c:v>99.34988714145645</c:v>
                </c:pt>
                <c:pt idx="17">
                  <c:v>96.00533087485483</c:v>
                </c:pt>
                <c:pt idx="18">
                  <c:v>97.48946606706996</c:v>
                </c:pt>
                <c:pt idx="19">
                  <c:v>98.70642093395494</c:v>
                </c:pt>
                <c:pt idx="20">
                  <c:v>100.5577885465499</c:v>
                </c:pt>
                <c:pt idx="21">
                  <c:v>102.65328837544983</c:v>
                </c:pt>
                <c:pt idx="22">
                  <c:v>104.24825798175652</c:v>
                </c:pt>
                <c:pt idx="23">
                  <c:v>106.88495676631786</c:v>
                </c:pt>
                <c:pt idx="24">
                  <c:v>107.7805729036772</c:v>
                </c:pt>
                <c:pt idx="25">
                  <c:v>108.42541483803963</c:v>
                </c:pt>
                <c:pt idx="26">
                  <c:v>104.95315524543423</c:v>
                </c:pt>
                <c:pt idx="27">
                  <c:v>102.92489738043625</c:v>
                </c:pt>
                <c:pt idx="28">
                  <c:v>107.86942531156755</c:v>
                </c:pt>
                <c:pt idx="29">
                  <c:v>109.64952184474639</c:v>
                </c:pt>
                <c:pt idx="30">
                  <c:v>114.6066464296292</c:v>
                </c:pt>
                <c:pt idx="31">
                  <c:v>118.72471493008115</c:v>
                </c:pt>
                <c:pt idx="32">
                  <c:v>122.01562988067778</c:v>
                </c:pt>
                <c:pt idx="33">
                  <c:v>119.66530201625162</c:v>
                </c:pt>
                <c:pt idx="34">
                  <c:v>120.67185751676402</c:v>
                </c:pt>
                <c:pt idx="35">
                  <c:v>123.25933715518765</c:v>
                </c:pt>
                <c:pt idx="36">
                  <c:v>123.93398948516572</c:v>
                </c:pt>
                <c:pt idx="37">
                  <c:v>122.16426210993704</c:v>
                </c:pt>
                <c:pt idx="38">
                  <c:v>121.8665085922185</c:v>
                </c:pt>
                <c:pt idx="39">
                  <c:v>125.61158985814794</c:v>
                </c:pt>
                <c:pt idx="40">
                  <c:v>128.88123505354565</c:v>
                </c:pt>
                <c:pt idx="41">
                  <c:v>130.22278720193674</c:v>
                </c:pt>
                <c:pt idx="42">
                  <c:v>132.57070138096424</c:v>
                </c:pt>
                <c:pt idx="43">
                  <c:v>129.69485911321974</c:v>
                </c:pt>
                <c:pt idx="44">
                  <c:v>126.41854346135189</c:v>
                </c:pt>
                <c:pt idx="45">
                  <c:v>125.74547195083069</c:v>
                </c:pt>
                <c:pt idx="46">
                  <c:v>131.2668988686435</c:v>
                </c:pt>
                <c:pt idx="47">
                  <c:v>132.88868599219202</c:v>
                </c:pt>
                <c:pt idx="48">
                  <c:v>135.15921103826906</c:v>
                </c:pt>
                <c:pt idx="49">
                  <c:v>136.5928139242727</c:v>
                </c:pt>
                <c:pt idx="50">
                  <c:v>138.42628310817838</c:v>
                </c:pt>
                <c:pt idx="51">
                  <c:v>142.4134753791627</c:v>
                </c:pt>
                <c:pt idx="52">
                  <c:v>142.59646033885488</c:v>
                </c:pt>
                <c:pt idx="53">
                  <c:v>141.9283003011575</c:v>
                </c:pt>
                <c:pt idx="54">
                  <c:v>141.0982456764007</c:v>
                </c:pt>
                <c:pt idx="55">
                  <c:v>144.2615019925718</c:v>
                </c:pt>
                <c:pt idx="56">
                  <c:v>137.85946851316567</c:v>
                </c:pt>
                <c:pt idx="57">
                  <c:v>142.72465847182144</c:v>
                </c:pt>
                <c:pt idx="58">
                  <c:v>148.22262297649308</c:v>
                </c:pt>
                <c:pt idx="59">
                  <c:v>152.91721791191608</c:v>
                </c:pt>
                <c:pt idx="60">
                  <c:v>148.63110891021475</c:v>
                </c:pt>
                <c:pt idx="61">
                  <c:v>150.29589113582432</c:v>
                </c:pt>
              </c:numCache>
            </c:numRef>
          </c:val>
          <c:smooth val="0"/>
        </c:ser>
        <c:marker val="1"/>
        <c:smooth val="0"/>
        <c:axId val="2118791784"/>
        <c:axId val="2140495176"/>
      </c:lineChart>
      <c:dateAx>
        <c:axId val="2118791784"/>
        <c:scaling>
          <c:orientation val="minMax"/>
        </c:scaling>
        <c:delete val="0"/>
        <c:axPos val="b"/>
        <c:numFmt formatCode="mmm-yy" sourceLinked="0"/>
        <c:majorTickMark val="none"/>
        <c:minorTickMark val="none"/>
        <c:tickLblPos val="low"/>
        <c:spPr>
          <a:ln w="9525">
            <a:solidFill>
              <a:srgbClr val="B8C2CC"/>
            </a:solidFill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40495176"/>
        <c:crosses val="autoZero"/>
        <c:auto val="1"/>
        <c:lblOffset val="100"/>
        <c:baseTimeUnit val="days"/>
        <c:majorUnit val="1"/>
        <c:majorTimeUnit val="years"/>
      </c:dateAx>
      <c:valAx>
        <c:axId val="2140495176"/>
        <c:scaling>
          <c:max val="165.0"/>
          <c:min val="90.0"/>
        </c:scaling>
        <c:delete val="0"/>
        <c:axPos val="l"/>
        <c:majorGridlines>
          <c:spPr>
            <a:ln w="6350">
              <a:solidFill>
                <a:srgbClr val="E3E8EE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18791784"/>
        <c:crosses val="autoZero"/>
        <c:majorUnit val="15.0"/>
      </c:valAx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 lang="en-US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The Worst Fall Was -12.2%, Inside the -15% Limit</a:t>
            </a:r>
          </a:p>
        </c:rich>
      </c:tx>
      <c:layout/>
      <c:overlay val="0"/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'Slide Charts'!$F$119</c:f>
              <c:strCache>
                <c:ptCount val="1"/>
                <c:pt idx="0">
                  <c:v>70/30 drawdown</c:v>
                </c:pt>
              </c:strCache>
            </c:strRef>
          </c:tx>
          <c:spPr>
            <a:ln w="28575">
              <a:solidFill>
                <a:srgbClr val="0B2C48"/>
              </a:solidFill>
            </a:ln>
          </c:spPr>
          <c:marker>
            <c:symbol val="none"/>
          </c:marker>
          <c:cat>
            <c:numRef>
              <c:f>'Slide Charts'!$B$120:$B$181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Charts'!$F$120:$F$181</c:f>
              <c:numCache>
                <c:formatCode>General</c:formatCode>
                <c:ptCount val="62"/>
                <c:pt idx="0">
                  <c:v>0.0</c:v>
                </c:pt>
                <c:pt idx="1">
                  <c:v>0.0</c:v>
                </c:pt>
                <c:pt idx="2">
                  <c:v>-0.00684</c:v>
                </c:pt>
                <c:pt idx="3">
                  <c:v>-0.01249</c:v>
                </c:pt>
                <c:pt idx="4">
                  <c:v>0.0</c:v>
                </c:pt>
                <c:pt idx="5">
                  <c:v>0.0</c:v>
                </c:pt>
                <c:pt idx="6">
                  <c:v>-0.03071</c:v>
                </c:pt>
                <c:pt idx="7">
                  <c:v>-0.06339</c:v>
                </c:pt>
                <c:pt idx="8">
                  <c:v>-0.04542</c:v>
                </c:pt>
                <c:pt idx="9">
                  <c:v>-0.05804</c:v>
                </c:pt>
                <c:pt idx="10">
                  <c:v>-0.07014</c:v>
                </c:pt>
                <c:pt idx="11">
                  <c:v>-0.10075</c:v>
                </c:pt>
                <c:pt idx="12">
                  <c:v>-0.08783</c:v>
                </c:pt>
                <c:pt idx="13">
                  <c:v>-0.09144</c:v>
                </c:pt>
                <c:pt idx="14">
                  <c:v>-0.12228</c:v>
                </c:pt>
                <c:pt idx="15">
                  <c:v>-0.07479</c:v>
                </c:pt>
                <c:pt idx="16">
                  <c:v>-0.06409</c:v>
                </c:pt>
                <c:pt idx="17">
                  <c:v>-0.08891</c:v>
                </c:pt>
                <c:pt idx="18">
                  <c:v>-0.07564</c:v>
                </c:pt>
                <c:pt idx="19">
                  <c:v>-0.06253</c:v>
                </c:pt>
                <c:pt idx="20">
                  <c:v>-0.03784</c:v>
                </c:pt>
                <c:pt idx="21">
                  <c:v>-0.01787</c:v>
                </c:pt>
                <c:pt idx="22">
                  <c:v>-0.00018</c:v>
                </c:pt>
                <c:pt idx="23">
                  <c:v>0.0</c:v>
                </c:pt>
                <c:pt idx="24">
                  <c:v>0.0</c:v>
                </c:pt>
                <c:pt idx="25">
                  <c:v>0.0</c:v>
                </c:pt>
                <c:pt idx="26">
                  <c:v>-0.03067</c:v>
                </c:pt>
                <c:pt idx="27">
                  <c:v>-0.03804</c:v>
                </c:pt>
                <c:pt idx="28">
                  <c:v>0.0</c:v>
                </c:pt>
                <c:pt idx="29">
                  <c:v>0.0</c:v>
                </c:pt>
                <c:pt idx="30">
                  <c:v>0.0</c:v>
                </c:pt>
                <c:pt idx="31">
                  <c:v>0.0</c:v>
                </c:pt>
                <c:pt idx="32">
                  <c:v>0.0</c:v>
                </c:pt>
                <c:pt idx="33">
                  <c:v>-0.01357</c:v>
                </c:pt>
                <c:pt idx="34">
                  <c:v>-0.00439</c:v>
                </c:pt>
                <c:pt idx="35">
                  <c:v>0.0</c:v>
                </c:pt>
                <c:pt idx="36">
                  <c:v>-0.0031</c:v>
                </c:pt>
                <c:pt idx="37">
                  <c:v>-0.01848</c:v>
                </c:pt>
                <c:pt idx="38">
                  <c:v>-0.02135</c:v>
                </c:pt>
                <c:pt idx="39">
                  <c:v>0.0</c:v>
                </c:pt>
                <c:pt idx="40">
                  <c:v>0.0</c:v>
                </c:pt>
                <c:pt idx="41">
                  <c:v>0.0</c:v>
                </c:pt>
                <c:pt idx="42">
                  <c:v>0.0</c:v>
                </c:pt>
                <c:pt idx="43">
                  <c:v>-0.01759</c:v>
                </c:pt>
                <c:pt idx="44">
                  <c:v>-0.03771</c:v>
                </c:pt>
                <c:pt idx="45">
                  <c:v>-0.04257</c:v>
                </c:pt>
                <c:pt idx="46">
                  <c:v>-0.00142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-0.00399</c:v>
                </c:pt>
                <c:pt idx="54">
                  <c:v>-0.00293</c:v>
                </c:pt>
                <c:pt idx="55">
                  <c:v>0.0</c:v>
                </c:pt>
                <c:pt idx="56">
                  <c:v>-0.04593</c:v>
                </c:pt>
                <c:pt idx="57">
                  <c:v>-0.01365</c:v>
                </c:pt>
                <c:pt idx="58">
                  <c:v>0.0</c:v>
                </c:pt>
                <c:pt idx="59">
                  <c:v>0.0</c:v>
                </c:pt>
                <c:pt idx="60">
                  <c:v>-0.02793</c:v>
                </c:pt>
                <c:pt idx="61">
                  <c:v>-0.01007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'Slide Charts'!$G$119</c:f>
              <c:strCache>
                <c:ptCount val="1"/>
                <c:pt idx="0">
                  <c:v>-10% review trigger</c:v>
                </c:pt>
              </c:strCache>
            </c:strRef>
          </c:tx>
          <c:spPr>
            <a:ln w="19050">
              <a:solidFill>
                <a:srgbClr val="D6AB52"/>
              </a:solidFill>
              <a:prstDash val="dash"/>
            </a:ln>
          </c:spPr>
          <c:marker>
            <c:symbol val="none"/>
          </c:marker>
          <c:cat>
            <c:numRef>
              <c:f>'Slide Charts'!$B$120:$B$181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Charts'!$G$120:$G$181</c:f>
              <c:numCache>
                <c:formatCode>General</c:formatCode>
                <c:ptCount val="62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-0.1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-0.1</c:v>
                </c:pt>
                <c:pt idx="19">
                  <c:v>-0.1</c:v>
                </c:pt>
                <c:pt idx="20">
                  <c:v>-0.1</c:v>
                </c:pt>
                <c:pt idx="21">
                  <c:v>-0.1</c:v>
                </c:pt>
                <c:pt idx="22">
                  <c:v>-0.1</c:v>
                </c:pt>
                <c:pt idx="23">
                  <c:v>-0.1</c:v>
                </c:pt>
                <c:pt idx="24">
                  <c:v>-0.1</c:v>
                </c:pt>
                <c:pt idx="25">
                  <c:v>-0.1</c:v>
                </c:pt>
                <c:pt idx="26">
                  <c:v>-0.1</c:v>
                </c:pt>
                <c:pt idx="27">
                  <c:v>-0.1</c:v>
                </c:pt>
                <c:pt idx="28">
                  <c:v>-0.1</c:v>
                </c:pt>
                <c:pt idx="29">
                  <c:v>-0.1</c:v>
                </c:pt>
                <c:pt idx="30">
                  <c:v>-0.1</c:v>
                </c:pt>
                <c:pt idx="31">
                  <c:v>-0.1</c:v>
                </c:pt>
                <c:pt idx="32">
                  <c:v>-0.1</c:v>
                </c:pt>
                <c:pt idx="33">
                  <c:v>-0.1</c:v>
                </c:pt>
                <c:pt idx="34">
                  <c:v>-0.1</c:v>
                </c:pt>
                <c:pt idx="35">
                  <c:v>-0.1</c:v>
                </c:pt>
                <c:pt idx="36">
                  <c:v>-0.1</c:v>
                </c:pt>
                <c:pt idx="37">
                  <c:v>-0.1</c:v>
                </c:pt>
                <c:pt idx="38">
                  <c:v>-0.1</c:v>
                </c:pt>
                <c:pt idx="39">
                  <c:v>-0.1</c:v>
                </c:pt>
                <c:pt idx="40">
                  <c:v>-0.1</c:v>
                </c:pt>
                <c:pt idx="41">
                  <c:v>-0.1</c:v>
                </c:pt>
                <c:pt idx="42">
                  <c:v>-0.1</c:v>
                </c:pt>
                <c:pt idx="43">
                  <c:v>-0.1</c:v>
                </c:pt>
                <c:pt idx="44">
                  <c:v>-0.1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-0.1</c:v>
                </c:pt>
                <c:pt idx="50">
                  <c:v>-0.1</c:v>
                </c:pt>
                <c:pt idx="51">
                  <c:v>-0.1</c:v>
                </c:pt>
                <c:pt idx="52">
                  <c:v>-0.1</c:v>
                </c:pt>
                <c:pt idx="53">
                  <c:v>-0.1</c:v>
                </c:pt>
                <c:pt idx="54">
                  <c:v>-0.1</c:v>
                </c:pt>
                <c:pt idx="55">
                  <c:v>-0.1</c:v>
                </c:pt>
                <c:pt idx="56">
                  <c:v>-0.1</c:v>
                </c:pt>
                <c:pt idx="57">
                  <c:v>-0.1</c:v>
                </c:pt>
                <c:pt idx="58">
                  <c:v>-0.1</c:v>
                </c:pt>
                <c:pt idx="59">
                  <c:v>-0.1</c:v>
                </c:pt>
                <c:pt idx="60">
                  <c:v>-0.1</c:v>
                </c:pt>
                <c:pt idx="61">
                  <c:v>-0.1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'Slide Charts'!$H$119</c:f>
              <c:strCache>
                <c:ptCount val="1"/>
                <c:pt idx="0">
                  <c:v>-15% client limit</c:v>
                </c:pt>
              </c:strCache>
            </c:strRef>
          </c:tx>
          <c:spPr>
            <a:ln w="22225">
              <a:solidFill>
                <a:srgbClr val="B32D2E"/>
              </a:solidFill>
              <a:prstDash val="dash"/>
            </a:ln>
          </c:spPr>
          <c:marker>
            <c:symbol val="none"/>
          </c:marker>
          <c:cat>
            <c:numRef>
              <c:f>'Slide Charts'!$B$120:$B$181</c:f>
              <c:numCache>
                <c:formatCode>yyyy\-mm\-dd</c:formatCode>
                <c:ptCount val="62"/>
                <c:pt idx="0">
                  <c:v>44407.0</c:v>
                </c:pt>
                <c:pt idx="1">
                  <c:v>44439.0</c:v>
                </c:pt>
                <c:pt idx="2">
                  <c:v>44469.0</c:v>
                </c:pt>
                <c:pt idx="3">
                  <c:v>44498.0</c:v>
                </c:pt>
                <c:pt idx="4">
                  <c:v>44530.0</c:v>
                </c:pt>
                <c:pt idx="5">
                  <c:v>44561.0</c:v>
                </c:pt>
                <c:pt idx="6">
                  <c:v>44592.0</c:v>
                </c:pt>
                <c:pt idx="7">
                  <c:v>44620.0</c:v>
                </c:pt>
                <c:pt idx="8">
                  <c:v>44651.0</c:v>
                </c:pt>
                <c:pt idx="9">
                  <c:v>44680.0</c:v>
                </c:pt>
                <c:pt idx="10">
                  <c:v>44712.0</c:v>
                </c:pt>
                <c:pt idx="11">
                  <c:v>44742.0</c:v>
                </c:pt>
                <c:pt idx="12">
                  <c:v>44771.0</c:v>
                </c:pt>
                <c:pt idx="13">
                  <c:v>44804.0</c:v>
                </c:pt>
                <c:pt idx="14">
                  <c:v>44834.0</c:v>
                </c:pt>
                <c:pt idx="15">
                  <c:v>44865.0</c:v>
                </c:pt>
                <c:pt idx="16">
                  <c:v>44895.0</c:v>
                </c:pt>
                <c:pt idx="17">
                  <c:v>44925.0</c:v>
                </c:pt>
                <c:pt idx="18">
                  <c:v>44957.0</c:v>
                </c:pt>
                <c:pt idx="19">
                  <c:v>44985.0</c:v>
                </c:pt>
                <c:pt idx="20">
                  <c:v>45016.0</c:v>
                </c:pt>
                <c:pt idx="21">
                  <c:v>45044.0</c:v>
                </c:pt>
                <c:pt idx="22">
                  <c:v>45077.0</c:v>
                </c:pt>
                <c:pt idx="23">
                  <c:v>45107.0</c:v>
                </c:pt>
                <c:pt idx="24">
                  <c:v>45138.0</c:v>
                </c:pt>
                <c:pt idx="25">
                  <c:v>45169.0</c:v>
                </c:pt>
                <c:pt idx="26">
                  <c:v>45198.0</c:v>
                </c:pt>
                <c:pt idx="27">
                  <c:v>45230.0</c:v>
                </c:pt>
                <c:pt idx="28">
                  <c:v>45260.0</c:v>
                </c:pt>
                <c:pt idx="29">
                  <c:v>45289.0</c:v>
                </c:pt>
                <c:pt idx="30">
                  <c:v>45322.0</c:v>
                </c:pt>
                <c:pt idx="31">
                  <c:v>45351.0</c:v>
                </c:pt>
                <c:pt idx="32">
                  <c:v>45379.0</c:v>
                </c:pt>
                <c:pt idx="33">
                  <c:v>45412.0</c:v>
                </c:pt>
                <c:pt idx="34">
                  <c:v>45443.0</c:v>
                </c:pt>
                <c:pt idx="35">
                  <c:v>45471.0</c:v>
                </c:pt>
                <c:pt idx="36">
                  <c:v>45504.0</c:v>
                </c:pt>
                <c:pt idx="37">
                  <c:v>45534.0</c:v>
                </c:pt>
                <c:pt idx="38">
                  <c:v>45565.0</c:v>
                </c:pt>
                <c:pt idx="39">
                  <c:v>45596.0</c:v>
                </c:pt>
                <c:pt idx="40">
                  <c:v>45625.0</c:v>
                </c:pt>
                <c:pt idx="41">
                  <c:v>45657.0</c:v>
                </c:pt>
                <c:pt idx="42">
                  <c:v>45688.0</c:v>
                </c:pt>
                <c:pt idx="43">
                  <c:v>45716.0</c:v>
                </c:pt>
                <c:pt idx="44">
                  <c:v>45747.0</c:v>
                </c:pt>
                <c:pt idx="45">
                  <c:v>45777.0</c:v>
                </c:pt>
                <c:pt idx="46">
                  <c:v>45807.0</c:v>
                </c:pt>
                <c:pt idx="47">
                  <c:v>45838.0</c:v>
                </c:pt>
                <c:pt idx="48">
                  <c:v>45869.0</c:v>
                </c:pt>
                <c:pt idx="49">
                  <c:v>45898.0</c:v>
                </c:pt>
                <c:pt idx="50">
                  <c:v>45930.0</c:v>
                </c:pt>
                <c:pt idx="51">
                  <c:v>45961.0</c:v>
                </c:pt>
                <c:pt idx="52">
                  <c:v>45989.0</c:v>
                </c:pt>
                <c:pt idx="53">
                  <c:v>46022.0</c:v>
                </c:pt>
                <c:pt idx="54">
                  <c:v>46052.0</c:v>
                </c:pt>
                <c:pt idx="55">
                  <c:v>46080.0</c:v>
                </c:pt>
                <c:pt idx="56">
                  <c:v>46112.0</c:v>
                </c:pt>
                <c:pt idx="57">
                  <c:v>46142.0</c:v>
                </c:pt>
                <c:pt idx="58">
                  <c:v>46171.0</c:v>
                </c:pt>
                <c:pt idx="59">
                  <c:v>46203.0</c:v>
                </c:pt>
                <c:pt idx="60">
                  <c:v>46234.0</c:v>
                </c:pt>
                <c:pt idx="61">
                  <c:v>46265.0</c:v>
                </c:pt>
              </c:numCache>
            </c:numRef>
          </c:cat>
          <c:val>
            <c:numRef>
              <c:f>'Slide Charts'!$H$120:$H$181</c:f>
              <c:numCache>
                <c:formatCode>General</c:formatCode>
                <c:ptCount val="62"/>
                <c:pt idx="0">
                  <c:v>-0.15</c:v>
                </c:pt>
                <c:pt idx="1">
                  <c:v>-0.15</c:v>
                </c:pt>
                <c:pt idx="2">
                  <c:v>-0.15</c:v>
                </c:pt>
                <c:pt idx="3">
                  <c:v>-0.15</c:v>
                </c:pt>
                <c:pt idx="4">
                  <c:v>-0.15</c:v>
                </c:pt>
                <c:pt idx="5">
                  <c:v>-0.15</c:v>
                </c:pt>
                <c:pt idx="6">
                  <c:v>-0.15</c:v>
                </c:pt>
                <c:pt idx="7">
                  <c:v>-0.15</c:v>
                </c:pt>
                <c:pt idx="8">
                  <c:v>-0.15</c:v>
                </c:pt>
                <c:pt idx="9">
                  <c:v>-0.15</c:v>
                </c:pt>
                <c:pt idx="10">
                  <c:v>-0.15</c:v>
                </c:pt>
                <c:pt idx="11">
                  <c:v>-0.15</c:v>
                </c:pt>
                <c:pt idx="12">
                  <c:v>-0.15</c:v>
                </c:pt>
                <c:pt idx="13">
                  <c:v>-0.15</c:v>
                </c:pt>
                <c:pt idx="14">
                  <c:v>-0.15</c:v>
                </c:pt>
                <c:pt idx="15">
                  <c:v>-0.15</c:v>
                </c:pt>
                <c:pt idx="16">
                  <c:v>-0.15</c:v>
                </c:pt>
                <c:pt idx="17">
                  <c:v>-0.15</c:v>
                </c:pt>
                <c:pt idx="18">
                  <c:v>-0.15</c:v>
                </c:pt>
                <c:pt idx="19">
                  <c:v>-0.15</c:v>
                </c:pt>
                <c:pt idx="20">
                  <c:v>-0.15</c:v>
                </c:pt>
                <c:pt idx="21">
                  <c:v>-0.15</c:v>
                </c:pt>
                <c:pt idx="22">
                  <c:v>-0.15</c:v>
                </c:pt>
                <c:pt idx="23">
                  <c:v>-0.15</c:v>
                </c:pt>
                <c:pt idx="24">
                  <c:v>-0.15</c:v>
                </c:pt>
                <c:pt idx="25">
                  <c:v>-0.15</c:v>
                </c:pt>
                <c:pt idx="26">
                  <c:v>-0.15</c:v>
                </c:pt>
                <c:pt idx="27">
                  <c:v>-0.15</c:v>
                </c:pt>
                <c:pt idx="28">
                  <c:v>-0.15</c:v>
                </c:pt>
                <c:pt idx="29">
                  <c:v>-0.15</c:v>
                </c:pt>
                <c:pt idx="30">
                  <c:v>-0.15</c:v>
                </c:pt>
                <c:pt idx="31">
                  <c:v>-0.15</c:v>
                </c:pt>
                <c:pt idx="32">
                  <c:v>-0.15</c:v>
                </c:pt>
                <c:pt idx="33">
                  <c:v>-0.15</c:v>
                </c:pt>
                <c:pt idx="34">
                  <c:v>-0.15</c:v>
                </c:pt>
                <c:pt idx="35">
                  <c:v>-0.15</c:v>
                </c:pt>
                <c:pt idx="36">
                  <c:v>-0.15</c:v>
                </c:pt>
                <c:pt idx="37">
                  <c:v>-0.15</c:v>
                </c:pt>
                <c:pt idx="38">
                  <c:v>-0.15</c:v>
                </c:pt>
                <c:pt idx="39">
                  <c:v>-0.15</c:v>
                </c:pt>
                <c:pt idx="40">
                  <c:v>-0.15</c:v>
                </c:pt>
                <c:pt idx="41">
                  <c:v>-0.15</c:v>
                </c:pt>
                <c:pt idx="42">
                  <c:v>-0.15</c:v>
                </c:pt>
                <c:pt idx="43">
                  <c:v>-0.15</c:v>
                </c:pt>
                <c:pt idx="44">
                  <c:v>-0.15</c:v>
                </c:pt>
                <c:pt idx="45">
                  <c:v>-0.15</c:v>
                </c:pt>
                <c:pt idx="46">
                  <c:v>-0.15</c:v>
                </c:pt>
                <c:pt idx="47">
                  <c:v>-0.15</c:v>
                </c:pt>
                <c:pt idx="48">
                  <c:v>-0.15</c:v>
                </c:pt>
                <c:pt idx="49">
                  <c:v>-0.15</c:v>
                </c:pt>
                <c:pt idx="50">
                  <c:v>-0.15</c:v>
                </c:pt>
                <c:pt idx="51">
                  <c:v>-0.15</c:v>
                </c:pt>
                <c:pt idx="52">
                  <c:v>-0.15</c:v>
                </c:pt>
                <c:pt idx="53">
                  <c:v>-0.15</c:v>
                </c:pt>
                <c:pt idx="54">
                  <c:v>-0.15</c:v>
                </c:pt>
                <c:pt idx="55">
                  <c:v>-0.15</c:v>
                </c:pt>
                <c:pt idx="56">
                  <c:v>-0.15</c:v>
                </c:pt>
                <c:pt idx="57">
                  <c:v>-0.15</c:v>
                </c:pt>
                <c:pt idx="58">
                  <c:v>-0.15</c:v>
                </c:pt>
                <c:pt idx="59">
                  <c:v>-0.15</c:v>
                </c:pt>
                <c:pt idx="60">
                  <c:v>-0.15</c:v>
                </c:pt>
                <c:pt idx="61">
                  <c:v>-0.15</c:v>
                </c:pt>
              </c:numCache>
            </c:numRef>
          </c:val>
          <c:smooth val="0"/>
        </c:ser>
        <c:marker val="1"/>
        <c:smooth val="0"/>
        <c:axId val="2118791784"/>
        <c:axId val="2140495176"/>
      </c:lineChart>
      <c:dateAx>
        <c:axId val="2118791784"/>
        <c:scaling>
          <c:orientation val="minMax"/>
        </c:scaling>
        <c:delete val="0"/>
        <c:axPos val="b"/>
        <c:numFmt formatCode="mmm-yy" sourceLinked="0"/>
        <c:majorTickMark val="none"/>
        <c:minorTickMark val="none"/>
        <c:tickLblPos val="low"/>
        <c:spPr>
          <a:ln w="9525">
            <a:solidFill>
              <a:srgbClr val="B8C2CC"/>
            </a:solidFill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40495176"/>
        <c:crosses val="autoZero"/>
        <c:auto val="1"/>
        <c:lblOffset val="100"/>
        <c:baseTimeUnit val="days"/>
        <c:majorUnit val="1"/>
        <c:majorTimeUnit val="years"/>
      </c:dateAx>
      <c:valAx>
        <c:axId val="2140495176"/>
        <c:scaling>
          <c:max val="0.0"/>
          <c:min val="-0.2"/>
        </c:scaling>
        <c:delete val="0"/>
        <c:axPos val="l"/>
        <c:majorGridlines>
          <c:spPr>
            <a:ln w="6350">
              <a:solidFill>
                <a:srgbClr val="E3E8EE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2118791784"/>
        <c:crosses val="autoZero"/>
        <c:majorUnit val="0.05"/>
      </c:valAx>
    </c:plotArea>
    <c:legend>
      <c:legendPos val="b"/>
      <c:layout/>
      <c:overlay val="0"/>
      <c:txPr>
        <a:bodyPr/>
        <a:lstStyle/>
        <a:p>
          <a:pPr>
            <a:defRPr sz="80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 lang="en-US"/>
    </a:p>
  </c:tx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20% of the SAA Sits in Screened ETFs</a:t>
            </a:r>
          </a:p>
        </c:rich>
      </c:tx>
      <c:layout/>
      <c:overlay val="0"/>
    </c:title>
    <c:autoTitleDeleted val="0"/>
    <c:plotArea>
      <c:layout/>
      <c:doughnutChart>
        <c:varyColors/>
        <c:ser>
          <c:idx val="0"/>
          <c:order val="0"/>
          <c:tx>
            <c:strRef>
              <c:f>'Slide Charts'!$C$187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spPr>
              <a:solidFill>
                <a:srgbClr val="2E7D32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7FB77E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9D1DA"/>
              </a:solidFill>
              <a:ln w="12700">
                <a:solidFill>
                  <a:srgbClr val="FFFFFF"/>
                </a:solidFill>
              </a:ln>
            </c:spPr>
          </c:dPt>
          <c:dLbls>
            <c:dLbl>
              <c:idx val="1"/>
              <c:delete val="1"/>
            </c:dLbl>
            <c:dLbl>
              <c:idx val="2"/>
              <c:numFmt formatCode="0%" sourceLinked="0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50" b="1">
                      <a:solidFill>
                        <a:srgbClr val="1A1F26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'Slide Charts'!$D$188:$D$190</c:f>
              <c:strCache>
                <c:ptCount val="3"/>
                <c:pt idx="0">
                  <c:v>ESGI  International sustainable 19%</c:v>
                </c:pt>
                <c:pt idx="1">
                  <c:v>VETH  Australian sustainable 1%</c:v>
                </c:pt>
                <c:pt idx="2">
                  <c:v>Other holdings 80%</c:v>
                </c:pt>
              </c:strCache>
            </c:strRef>
          </c:cat>
          <c:val>
            <c:numRef>
              <c:f>'Slide Charts'!$C$188:$C$190</c:f>
              <c:numCache>
                <c:formatCode>General</c:formatCode>
                <c:ptCount val="3"/>
                <c:pt idx="0">
                  <c:v>0.19</c:v>
                </c:pt>
                <c:pt idx="1">
                  <c:v>0.01</c:v>
                </c:pt>
                <c:pt idx="2">
                  <c:v>0.8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</c:plotArea>
    <c:legend>
      <c:legendPos val="b"/>
      <c:layout/>
      <c:overlay val="0"/>
      <c:txPr>
        <a:bodyPr/>
        <a:lstStyle/>
        <a:p>
          <a:pPr>
            <a:defRPr sz="85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/>
    </a:p>
  </c:tx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70% Growth, 30% Defensive, With No Borrowing Anywhere</a:t>
            </a:r>
          </a:p>
        </c:rich>
      </c:tx>
      <c:layout/>
      <c:overlay val="0"/>
    </c:title>
    <c:autoTitleDeleted val="0"/>
    <c:plotArea>
      <c:layout/>
      <c:doughnutChart>
        <c:varyColors/>
        <c:ser>
          <c:idx val="0"/>
          <c:order val="0"/>
          <c:tx>
            <c:strRef>
              <c:f>'Slide Charts'!$C$209</c:f>
              <c:strCache>
                <c:ptCount val="1"/>
                <c:pt idx="0">
                  <c:v>Weight</c:v>
                </c:pt>
              </c:strCache>
            </c:strRef>
          </c:tx>
          <c:dPt>
            <c:idx val="0"/>
            <c:spPr>
              <a:solidFill>
                <a:srgbClr val="0B2C48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2F6690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8FB3CF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4A437"/>
              </a:solidFill>
              <a:ln w="1270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7D3A1"/>
              </a:solidFill>
              <a:ln w="12700">
                <a:solidFill>
                  <a:srgbClr val="FFFFFF"/>
                </a:solidFill>
              </a:ln>
            </c:spPr>
          </c:dPt>
          <c:dLbls>
            <c:dLbl>
              <c:idx val="1"/>
              <c:delete val="1"/>
            </c:dLbl>
            <c:dLbl>
              <c:idx val="4"/>
              <c:delete val="1"/>
            </c:dLbl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5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'Slide Charts'!$D$210:$D$214</c:f>
              <c:strCache>
                <c:ptCount val="5"/>
                <c:pt idx="0">
                  <c:v>Equities 66.6%</c:v>
                </c:pt>
                <c:pt idx="1">
                  <c:v>Infrastructure 3.4%</c:v>
                </c:pt>
                <c:pt idx="2">
                  <c:v>Cash (BILL) 21.0%</c:v>
                </c:pt>
                <c:pt idx="3">
                  <c:v>Gold 8.0%</c:v>
                </c:pt>
                <c:pt idx="4">
                  <c:v>Bonds (VACF) 1.0%</c:v>
                </c:pt>
              </c:strCache>
            </c:strRef>
          </c:cat>
          <c:val>
            <c:numRef>
              <c:f>'Slide Charts'!$C$210:$C$214</c:f>
              <c:numCache>
                <c:formatCode>General</c:formatCode>
                <c:ptCount val="5"/>
                <c:pt idx="0">
                  <c:v>0.6661</c:v>
                </c:pt>
                <c:pt idx="1">
                  <c:v>0.0339</c:v>
                </c:pt>
                <c:pt idx="2">
                  <c:v>0.21</c:v>
                </c:pt>
                <c:pt idx="3">
                  <c:v>0.08</c:v>
                </c:pt>
                <c:pt idx="4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b"/>
      <c:layout/>
      <c:overlay val="0"/>
      <c:txPr>
        <a:bodyPr/>
        <a:lstStyle/>
        <a:p>
          <a:pPr>
            <a:defRPr sz="900">
              <a:solidFill>
                <a:srgbClr val="46505A"/>
              </a:solidFill>
              <a:latin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800">
          <a:latin typeface="Arial"/>
        </a:defRPr>
      </a:pPr>
      <a:endParaRPr/>
    </a:p>
  </c:tx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chart>
    <c:title>
      <c:tx>
        <c:rich>
          <a:bodyPr/>
          <a:lstStyle/>
          <a:p>
            <a:r>
              <a:rPr sz="1000" b="1">
                <a:solidFill>
                  <a:srgbClr val="1A1F26"/>
                </a:solidFill>
                <a:latin typeface="Arial"/>
              </a:rPr>
              <a:t>Every Asset Class in Every Region Sits at or Below 30%</a:t>
            </a:r>
          </a:p>
        </c:rich>
      </c:tx>
      <c:layout/>
      <c:overlay val="0"/>
    </c:title>
    <c:autoTitleDeleted val="0"/>
    <c:plotArea>
      <c:barChart>
        <c:barDir val="bar"/>
        <c:grouping val="stacked"/>
        <c:ser>
          <c:idx val="0"/>
          <c:order val="0"/>
          <c:tx>
            <c:strRef>
              <c:f>'Slide Charts'!$C$231</c:f>
              <c:strCache>
                <c:ptCount val="1"/>
                <c:pt idx="0">
                  <c:v>70/30 weight</c:v>
                </c:pt>
              </c:strCache>
            </c:strRef>
          </c:tx>
          <c:spPr>
            <a:solidFill>
              <a:srgbClr val="0B2C48"/>
            </a:solidFill>
          </c:spPr>
          <c:cat>
            <c:strRef>
              <c:f>'Slide Charts'!$E$232:$E$239</c:f>
              <c:strCache>
                <c:ptCount val="8"/>
                <c:pt idx="0">
                  <c:v>US equities  30.0%</c:v>
                </c:pt>
                <c:pt idx="1">
                  <c:v>Australian cash  21.0%</c:v>
                </c:pt>
                <c:pt idx="2">
                  <c:v>Global equities (ESGI)  19.0%</c:v>
                </c:pt>
                <c:pt idx="3">
                  <c:v>Japan equities  16.6%</c:v>
                </c:pt>
                <c:pt idx="4">
                  <c:v>Global gold  8.0%</c:v>
                </c:pt>
                <c:pt idx="5">
                  <c:v>Global infrastructure  3.4%</c:v>
                </c:pt>
                <c:pt idx="6">
                  <c:v>Australian equities  1.0%</c:v>
                </c:pt>
                <c:pt idx="7">
                  <c:v>Australian bonds  1.0%</c:v>
                </c:pt>
              </c:strCache>
            </c:strRef>
          </c:cat>
          <c:val>
            <c:numRef>
              <c:f>'Slide Charts'!$C$232:$C$239</c:f>
              <c:numCache>
                <c:formatCode>General</c:formatCode>
                <c:ptCount val="8"/>
                <c:pt idx="0">
                  <c:v>0.3</c:v>
                </c:pt>
                <c:pt idx="1">
                  <c:v>0.21</c:v>
                </c:pt>
                <c:pt idx="2">
                  <c:v>0.19</c:v>
                </c:pt>
                <c:pt idx="3">
                  <c:v>0.1661</c:v>
                </c:pt>
                <c:pt idx="4">
                  <c:v>0.08</c:v>
                </c:pt>
                <c:pt idx="5">
                  <c:v>0.0339</c:v>
                </c:pt>
                <c:pt idx="6">
                  <c:v>0.01</c:v>
                </c:pt>
                <c:pt idx="7">
                  <c:v>0.01</c:v>
                </c:pt>
              </c:numCache>
            </c:numRef>
          </c:val>
        </c:ser>
        <c:ser>
          <c:idx val="1"/>
          <c:order val="1"/>
          <c:tx>
            <c:strRef>
              <c:f>'Slide Charts'!$D$231</c:f>
              <c:strCache>
                <c:ptCount val="1"/>
                <c:pt idx="0">
                  <c:v>Headroom to 30% cap</c:v>
                </c:pt>
              </c:strCache>
            </c:strRef>
          </c:tx>
          <c:spPr>
            <a:solidFill>
              <a:srgbClr val="E3E8EE"/>
            </a:solidFill>
          </c:spPr>
          <c:cat>
            <c:strRef>
              <c:f>'Slide Charts'!$E$232:$E$239</c:f>
              <c:strCache>
                <c:ptCount val="8"/>
                <c:pt idx="0">
                  <c:v>US equities  30.0%</c:v>
                </c:pt>
                <c:pt idx="1">
                  <c:v>Australian cash  21.0%</c:v>
                </c:pt>
                <c:pt idx="2">
                  <c:v>Global equities (ESGI)  19.0%</c:v>
                </c:pt>
                <c:pt idx="3">
                  <c:v>Japan equities  16.6%</c:v>
                </c:pt>
                <c:pt idx="4">
                  <c:v>Global gold  8.0%</c:v>
                </c:pt>
                <c:pt idx="5">
                  <c:v>Global infrastructure  3.4%</c:v>
                </c:pt>
                <c:pt idx="6">
                  <c:v>Australian equities  1.0%</c:v>
                </c:pt>
                <c:pt idx="7">
                  <c:v>Australian bonds  1.0%</c:v>
                </c:pt>
              </c:strCache>
            </c:strRef>
          </c:cat>
          <c:val>
            <c:numRef>
              <c:f>'Slide Charts'!$D$232:$D$239</c:f>
              <c:numCache>
                <c:formatCode>General</c:formatCode>
                <c:ptCount val="8"/>
                <c:pt idx="0">
                  <c:v>0.0</c:v>
                </c:pt>
                <c:pt idx="1">
                  <c:v>0.09</c:v>
                </c:pt>
                <c:pt idx="2">
                  <c:v>0.11</c:v>
                </c:pt>
                <c:pt idx="3">
                  <c:v>0.1339</c:v>
                </c:pt>
                <c:pt idx="4">
                  <c:v>0.22</c:v>
                </c:pt>
                <c:pt idx="5">
                  <c:v>0.2661</c:v>
                </c:pt>
                <c:pt idx="6">
                  <c:v>0.29</c:v>
                </c:pt>
                <c:pt idx="7">
                  <c:v>0.29</c:v>
                </c:pt>
              </c:numCache>
            </c:numRef>
          </c:val>
        </c:ser>
        <c:gapWidth val="45"/>
        <c:overlap val="100"/>
        <c:axId val="-2068027336"/>
        <c:axId val="-2113994440"/>
      </c:barChart>
      <c:catAx>
        <c:axId val="-2068027336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ln w="9525">
            <a:solidFill>
              <a:srgbClr val="B8C2CC"/>
            </a:solidFill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-2113994440"/>
        <c:crosses val="autoZero"/>
        <c:auto val="1"/>
        <c:lblAlgn val="ctr"/>
        <c:lblOffset val="100"/>
        <c:noMultiLvlLbl val="0"/>
      </c:catAx>
      <c:valAx>
        <c:axId val="-2113994440"/>
        <c:scaling>
          <c:max val="0.3"/>
          <c:min val="0.0"/>
        </c:scaling>
        <c:delete val="0"/>
        <c:axPos val="b"/>
        <c:majorGridlines>
          <c:spPr>
            <a:ln w="6350">
              <a:solidFill>
                <a:srgbClr val="E3E8EE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>
                <a:solidFill>
                  <a:srgbClr val="46505A"/>
                </a:solidFill>
                <a:latin typeface="Arial"/>
              </a:defRPr>
            </a:pPr>
          </a:p>
        </c:txPr>
        <c:crossAx val="-2068027336"/>
        <c:crosses val="max"/>
        <c:majorUnit val="0.05"/>
      </c:valAx>
    </c:plotArea>
    <c:legend>
      <c:legendPos val="b"/>
      <c:overlay val="0"/>
      <c:txPr>
        <a:bodyPr/>
        <a:lstStyle/>
        <a:p>
          <a:pPr>
            <a:defRPr sz="800">
              <a:solidFill>
                <a:srgbClr val="46505A"/>
              </a:solidFill>
              <a:latin typeface="Arial"/>
            </a:defRPr>
          </a:pPr>
        </a:p>
      </c:txPr>
    </c:legend>
    <c:dispBlanksAs val="gap"/>
  </c:chart>
  <c:txPr>
    <a:bodyPr/>
    <a:lstStyle/>
    <a:p>
      <a:pPr>
        <a:defRPr sz="800">
          <a:latin typeface="Arial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4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Relationship Id="rId5" Type="http://schemas.openxmlformats.org/officeDocument/2006/relationships/chart" Target="../charts/chart38.xml"/><Relationship Id="rId6" Type="http://schemas.openxmlformats.org/officeDocument/2006/relationships/chart" Target="../charts/chart39.xml"/><Relationship Id="rId7" Type="http://schemas.openxmlformats.org/officeDocument/2006/relationships/chart" Target="../charts/chart40.xml"/><Relationship Id="rId8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444500</xdr:colOff>
      <xdr:row>63</xdr:row>
      <xdr:rowOff>80592</xdr:rowOff>
    </xdr:from>
    <xdr:to>
      <xdr:col>5</xdr:col>
      <xdr:colOff>307734</xdr:colOff>
      <xdr:row>77</xdr:row>
      <xdr:rowOff>165101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C4B860-DBFD-A64A-B3D1-2EE374AAB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434738</xdr:colOff>
      <xdr:row>47</xdr:row>
      <xdr:rowOff>126555</xdr:rowOff>
    </xdr:from>
    <xdr:to>
      <xdr:col>5</xdr:col>
      <xdr:colOff>231686</xdr:colOff>
      <xdr:row>62</xdr:row>
      <xdr:rowOff>20564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A39ECF-1493-83D5-F202-5CBF3E657300}"/>
            </a:ext>
            <a:ext uri="{147F2762-F138-4A5C-976F-8EAC2B608ADB}">
              <a16:predDERef xmlns:a16="http://schemas.microsoft.com/office/drawing/2014/main" pred="{84C4B860-DBFD-A64A-B3D1-2EE374AAB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524933</xdr:colOff>
      <xdr:row>4</xdr:row>
      <xdr:rowOff>76200</xdr:rowOff>
    </xdr:from>
    <xdr:to>
      <xdr:col>20</xdr:col>
      <xdr:colOff>355600</xdr:colOff>
      <xdr:row>19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0C8860-3D6C-B10A-AAC5-5429672EF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162099</xdr:colOff>
      <xdr:row>6</xdr:row>
      <xdr:rowOff>116801</xdr:rowOff>
    </xdr:from>
    <xdr:to>
      <xdr:col>30</xdr:col>
      <xdr:colOff>215516</xdr:colOff>
      <xdr:row>20</xdr:row>
      <xdr:rowOff>166062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15B48DC-8265-10D9-D642-79145DCF8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4541</xdr:colOff>
      <xdr:row>2</xdr:row>
      <xdr:rowOff>324909</xdr:rowOff>
    </xdr:from>
    <xdr:to>
      <xdr:col>12</xdr:col>
      <xdr:colOff>568642</xdr:colOff>
      <xdr:row>14</xdr:row>
      <xdr:rowOff>711</xdr:rowOff>
    </xdr:to>
    <xdr:graphicFrame macro="">
      <xdr:nvGraphicFramePr>
        <xdr:cNvPr id="20" name="Chart 7">
          <a:extLst>
            <a:ext uri="{FF2B5EF4-FFF2-40B4-BE49-F238E27FC236}">
              <a16:creationId xmlns:a16="http://schemas.microsoft.com/office/drawing/2014/main" id="{CBDF429A-2DB9-A191-16D9-64D22587D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15</xdr:row>
      <xdr:rowOff>853440</xdr:rowOff>
    </xdr:from>
    <xdr:to>
      <xdr:col>14</xdr:col>
      <xdr:colOff>5080</xdr:colOff>
      <xdr:row>29</xdr:row>
      <xdr:rowOff>91440</xdr:rowOff>
    </xdr:to>
    <xdr:graphicFrame macro="">
      <xdr:nvGraphicFramePr>
        <xdr:cNvPr id="30" name="Chart 8">
          <a:extLst>
            <a:ext uri="{FF2B5EF4-FFF2-40B4-BE49-F238E27FC236}">
              <a16:creationId xmlns:a16="http://schemas.microsoft.com/office/drawing/2014/main" id="{0F568D21-8E05-21BD-B203-E9B7E35FB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127000</xdr:colOff>
      <xdr:row>75</xdr:row>
      <xdr:rowOff>20320</xdr:rowOff>
    </xdr:from>
    <xdr:to>
      <xdr:col>14</xdr:col>
      <xdr:colOff>5080</xdr:colOff>
      <xdr:row>88</xdr:row>
      <xdr:rowOff>121920</xdr:rowOff>
    </xdr:to>
    <xdr:graphicFrame macro="">
      <xdr:nvGraphicFramePr>
        <xdr:cNvPr id="31" name="Chart 9">
          <a:extLst>
            <a:ext uri="{FF2B5EF4-FFF2-40B4-BE49-F238E27FC236}">
              <a16:creationId xmlns:a16="http://schemas.microsoft.com/office/drawing/2014/main" id="{BE2511A2-2FAB-7B79-A0F2-8655126E3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471130</xdr:colOff>
      <xdr:row>38</xdr:row>
      <xdr:rowOff>78331</xdr:rowOff>
    </xdr:from>
    <xdr:to>
      <xdr:col>14</xdr:col>
      <xdr:colOff>349210</xdr:colOff>
      <xdr:row>49</xdr:row>
      <xdr:rowOff>1312</xdr:rowOff>
    </xdr:to>
    <xdr:graphicFrame macro="">
      <xdr:nvGraphicFramePr>
        <xdr:cNvPr id="41" name="Chart 10">
          <a:extLst>
            <a:ext uri="{FF2B5EF4-FFF2-40B4-BE49-F238E27FC236}">
              <a16:creationId xmlns:a16="http://schemas.microsoft.com/office/drawing/2014/main" id="{88F18E62-FCD7-37A4-BAAC-F3FF0C9BD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533400</xdr:colOff>
      <xdr:row>5</xdr:row>
      <xdr:rowOff>152400</xdr:rowOff>
    </xdr:from>
    <xdr:to>
      <xdr:col>26</xdr:col>
      <xdr:colOff>411480</xdr:colOff>
      <xdr:row>16</xdr:row>
      <xdr:rowOff>20320</xdr:rowOff>
    </xdr:to>
    <xdr:graphicFrame macro="">
      <xdr:nvGraphicFramePr>
        <xdr:cNvPr id="61" name="Chart 11">
          <a:extLst>
            <a:ext uri="{FF2B5EF4-FFF2-40B4-BE49-F238E27FC236}">
              <a16:creationId xmlns:a16="http://schemas.microsoft.com/office/drawing/2014/main" id="{D73D4E36-C90A-328A-4D32-A1E328CC6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520700</xdr:colOff>
      <xdr:row>8</xdr:row>
      <xdr:rowOff>114300</xdr:rowOff>
    </xdr:from>
    <xdr:to>
      <xdr:col>9</xdr:col>
      <xdr:colOff>522112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88B7F-412B-DE44-BB0E-33B95E90B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84552</xdr:colOff>
      <xdr:row>0</xdr:row>
      <xdr:rowOff>1805345</xdr:rowOff>
    </xdr:from>
    <xdr:to>
      <xdr:col>25</xdr:col>
      <xdr:colOff>592552</xdr:colOff>
      <xdr:row>8</xdr:row>
      <xdr:rowOff>111096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28D43B-F6BB-A846-9B6C-925257AA6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109839</xdr:colOff>
      <xdr:row>8</xdr:row>
      <xdr:rowOff>191006</xdr:rowOff>
    </xdr:from>
    <xdr:to>
      <xdr:col>25</xdr:col>
      <xdr:colOff>596062</xdr:colOff>
      <xdr:row>22</xdr:row>
      <xdr:rowOff>27071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8BB37F-15B4-654B-B06D-DBBFE9CCC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607541</xdr:colOff>
      <xdr:row>6</xdr:row>
      <xdr:rowOff>40274</xdr:rowOff>
    </xdr:from>
    <xdr:to>
      <xdr:col>48</xdr:col>
      <xdr:colOff>454225</xdr:colOff>
      <xdr:row>19</xdr:row>
      <xdr:rowOff>87871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7F78B9-879F-E84A-868B-4D29B0070C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151470</xdr:colOff>
      <xdr:row>44</xdr:row>
      <xdr:rowOff>65206</xdr:rowOff>
    </xdr:from>
    <xdr:to>
      <xdr:col>14</xdr:col>
      <xdr:colOff>30942</xdr:colOff>
      <xdr:row>57</xdr:row>
      <xdr:rowOff>128773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CD4CA-776D-384F-94B7-8D9EBF0DC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161573</xdr:colOff>
      <xdr:row>2</xdr:row>
      <xdr:rowOff>142053</xdr:rowOff>
    </xdr:from>
    <xdr:to>
      <xdr:col>52</xdr:col>
      <xdr:colOff>102306</xdr:colOff>
      <xdr:row>16</xdr:row>
      <xdr:rowOff>86548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E357A-A471-C043-9C36-D7D7C61D2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139699</xdr:colOff>
      <xdr:row>24</xdr:row>
      <xdr:rowOff>114300</xdr:rowOff>
    </xdr:from>
    <xdr:to>
      <xdr:col>18</xdr:col>
      <xdr:colOff>224366</xdr:colOff>
      <xdr:row>38</xdr:row>
      <xdr:rowOff>21167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A44F76-568C-054C-B402-1C26E78F1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0</xdr:colOff>
      <xdr:row>25</xdr:row>
      <xdr:rowOff>0</xdr:rowOff>
    </xdr:from>
    <xdr:to>
      <xdr:col>56</xdr:col>
      <xdr:colOff>474488</xdr:colOff>
      <xdr:row>37</xdr:row>
      <xdr:rowOff>94418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1552A3-CCF1-4EEC-BEBF-B35132964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</xdr:colOff>
      <xdr:row>4</xdr:row>
      <xdr:rowOff>121102</xdr:rowOff>
    </xdr:from>
    <xdr:to>
      <xdr:col>15</xdr:col>
      <xdr:colOff>351064</xdr:colOff>
      <xdr:row>18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1FFE4-F44E-C448-B8C4-1FD597ED0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23</xdr:col>
      <xdr:colOff>0</xdr:colOff>
      <xdr:row>1</xdr:row>
      <xdr:rowOff>0</xdr:rowOff>
    </xdr:from>
    <xdr:ext cx="5764944" cy="37814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047619-8468-154C-9192-54FA19748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23</xdr:col>
      <xdr:colOff>12700</xdr:colOff>
      <xdr:row>21</xdr:row>
      <xdr:rowOff>63500</xdr:rowOff>
    </xdr:from>
    <xdr:ext cx="5795053" cy="3589533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CFE8B-C4AB-9640-8C2A-CB7D3E01A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38</xdr:col>
      <xdr:colOff>436252</xdr:colOff>
      <xdr:row>7</xdr:row>
      <xdr:rowOff>165414</xdr:rowOff>
    </xdr:from>
    <xdr:to>
      <xdr:col>45</xdr:col>
      <xdr:colOff>313533</xdr:colOff>
      <xdr:row>21</xdr:row>
      <xdr:rowOff>111760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497D06-3B76-A849-8E76-8C9213D5C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125737</xdr:colOff>
      <xdr:row>5</xdr:row>
      <xdr:rowOff>134457</xdr:rowOff>
    </xdr:from>
    <xdr:to>
      <xdr:col>9</xdr:col>
      <xdr:colOff>573332</xdr:colOff>
      <xdr:row>19</xdr:row>
      <xdr:rowOff>41323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23D6D1-C966-09EF-2920-DAA726C03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42333</xdr:colOff>
      <xdr:row>20</xdr:row>
      <xdr:rowOff>76201</xdr:rowOff>
    </xdr:from>
    <xdr:to>
      <xdr:col>9</xdr:col>
      <xdr:colOff>499533</xdr:colOff>
      <xdr:row>33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2B4FD8-2AE3-7114-9E95-A7E309D7C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508000</xdr:colOff>
      <xdr:row>14</xdr:row>
      <xdr:rowOff>110067</xdr:rowOff>
    </xdr:from>
    <xdr:to>
      <xdr:col>34</xdr:col>
      <xdr:colOff>84667</xdr:colOff>
      <xdr:row>28</xdr:row>
      <xdr:rowOff>8467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FE7338-68A7-F0DA-31DA-D610D5997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338668</xdr:colOff>
      <xdr:row>0</xdr:row>
      <xdr:rowOff>101600</xdr:rowOff>
    </xdr:from>
    <xdr:to>
      <xdr:col>34</xdr:col>
      <xdr:colOff>8467</xdr:colOff>
      <xdr:row>14</xdr:row>
      <xdr:rowOff>16933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10A724-34D0-BB22-91E0-BE9433F47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10160</xdr:colOff>
      <xdr:row>17</xdr:row>
      <xdr:rowOff>198120</xdr:rowOff>
    </xdr:from>
    <xdr:to>
      <xdr:col>80</xdr:col>
      <xdr:colOff>386080</xdr:colOff>
      <xdr:row>31</xdr:row>
      <xdr:rowOff>96520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C1BE1-333A-6792-A6B4-C4E309A02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75</xdr:col>
      <xdr:colOff>1163320</xdr:colOff>
      <xdr:row>38</xdr:row>
      <xdr:rowOff>137160</xdr:rowOff>
    </xdr:from>
    <xdr:to>
      <xdr:col>79</xdr:col>
      <xdr:colOff>929640</xdr:colOff>
      <xdr:row>52</xdr:row>
      <xdr:rowOff>35560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0877B-D878-6547-C2D6-2FF154303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403392</xdr:colOff>
      <xdr:row>69</xdr:row>
      <xdr:rowOff>167216</xdr:rowOff>
    </xdr:from>
    <xdr:to>
      <xdr:col>18</xdr:col>
      <xdr:colOff>193007</xdr:colOff>
      <xdr:row>83</xdr:row>
      <xdr:rowOff>103048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A4C5DA33-705C-82B1-A62F-1799EB326BA5}"/>
            </a:ext>
            <a:ext uri="{147F2762-F138-4A5C-976F-8EAC2B608ADB}">
              <a16:predDERef xmlns:a16="http://schemas.microsoft.com/office/drawing/2014/main" pred="{94C0877B-D878-6547-C2D6-2FF154303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927320</xdr:colOff>
      <xdr:row>19</xdr:row>
      <xdr:rowOff>122840</xdr:rowOff>
    </xdr:from>
    <xdr:to>
      <xdr:col>81</xdr:col>
      <xdr:colOff>1306130</xdr:colOff>
      <xdr:row>32</xdr:row>
      <xdr:rowOff>161816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638864-B165-9496-DC16-C7190A61F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539750</xdr:colOff>
      <xdr:row>6</xdr:row>
      <xdr:rowOff>0</xdr:rowOff>
    </xdr:from>
    <xdr:to>
      <xdr:col>64</xdr:col>
      <xdr:colOff>158750</xdr:colOff>
      <xdr:row>19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3CFC5-0FD6-9AD8-E8A4-E01DA22D8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56091</xdr:colOff>
      <xdr:row>21</xdr:row>
      <xdr:rowOff>76200</xdr:rowOff>
    </xdr:from>
    <xdr:to>
      <xdr:col>8</xdr:col>
      <xdr:colOff>504824</xdr:colOff>
      <xdr:row>35</xdr:row>
      <xdr:rowOff>107950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66B7C4A6-25CB-B14C-4B32-F0597AF05550}"/>
            </a:ext>
            <a:ext uri="{147F2762-F138-4A5C-976F-8EAC2B608ADB}">
              <a16:predDERef xmlns:a16="http://schemas.microsoft.com/office/drawing/2014/main" pred="{41F3CFC5-0FD6-9AD8-E8A4-E01DA22D8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66</xdr:col>
      <xdr:colOff>2140059</xdr:colOff>
      <xdr:row>5</xdr:row>
      <xdr:rowOff>161007</xdr:rowOff>
    </xdr:from>
    <xdr:to>
      <xdr:col>72</xdr:col>
      <xdr:colOff>383590</xdr:colOff>
      <xdr:row>19</xdr:row>
      <xdr:rowOff>83494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BE422F-135F-4923-83D8-0608C90EF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695325</xdr:colOff>
      <xdr:row>2</xdr:row>
      <xdr:rowOff>733425</xdr:rowOff>
    </xdr:from>
    <xdr:to>
      <xdr:col>9</xdr:col>
      <xdr:colOff>695325</xdr:colOff>
      <xdr:row>16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4F3A24F-FF54-DF3D-A192-B7A7B9D3BD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27</xdr:row>
      <xdr:rowOff>0</xdr:rowOff>
    </xdr:from>
    <xdr:to>
      <xdr:col>15</xdr:col>
      <xdr:colOff>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50</xdr:row>
      <xdr:rowOff>0</xdr:rowOff>
    </xdr:from>
    <xdr:to>
      <xdr:col>15</xdr:col>
      <xdr:colOff>0</xdr:colOff>
      <xdr:row>68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118</xdr:row>
      <xdr:rowOff>0</xdr:rowOff>
    </xdr:from>
    <xdr:to>
      <xdr:col>17</xdr:col>
      <xdr:colOff>0</xdr:colOff>
      <xdr:row>136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138</xdr:row>
      <xdr:rowOff>0</xdr:rowOff>
    </xdr:from>
    <xdr:to>
      <xdr:col>17</xdr:col>
      <xdr:colOff>0</xdr:colOff>
      <xdr:row>156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186</xdr:row>
      <xdr:rowOff>0</xdr:rowOff>
    </xdr:from>
    <xdr:to>
      <xdr:col>14</xdr:col>
      <xdr:colOff>0</xdr:colOff>
      <xdr:row>203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208</xdr:row>
      <xdr:rowOff>0</xdr:rowOff>
    </xdr:from>
    <xdr:to>
      <xdr:col>14</xdr:col>
      <xdr:colOff>0</xdr:colOff>
      <xdr:row>225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230</xdr:row>
      <xdr:rowOff>0</xdr:rowOff>
    </xdr:from>
    <xdr:to>
      <xdr:col>15</xdr:col>
      <xdr:colOff>0</xdr:colOff>
      <xdr:row>248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iffitheduau-my.sharepoint.com/Users/marcuschandler/Downloads/123.xlsx" TargetMode="External"/><Relationship Id="rId1" Type="http://schemas.openxmlformats.org/officeDocument/2006/relationships/externalLinkPath" Target="https://griffitheduau-my.sharepoint.com/Users/marcuschandler/Downloads/1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"/>
      <sheetName val="Weights"/>
    </sheetNames>
    <sheetDataSet>
      <sheetData sheetId="0" refreshError="1"/>
      <sheetData sheetId="1">
        <row r="3">
          <cell r="D3">
            <v>5.0307092893744451E-2</v>
          </cell>
        </row>
        <row r="4">
          <cell r="D4">
            <v>0.20770463415950483</v>
          </cell>
        </row>
        <row r="5">
          <cell r="D5">
            <v>0.1636365246272026</v>
          </cell>
        </row>
        <row r="6">
          <cell r="D6">
            <v>0.21064297961185716</v>
          </cell>
        </row>
        <row r="7">
          <cell r="D7">
            <v>0.17810119335804162</v>
          </cell>
        </row>
        <row r="8">
          <cell r="D8">
            <v>8.6907829609194007E-2</v>
          </cell>
        </row>
        <row r="9">
          <cell r="D9">
            <v>0.10269974574045543</v>
          </cell>
        </row>
        <row r="10">
          <cell r="E10">
            <v>0.25542570639655332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E5F8B-DC44-554F-BF48-83668CFA2E6B}" name="Table1" displayName="Table1" ref="CA11:CD17" totalsRowShown="0" headerRowDxfId="0" dataDxfId="1" tableBorderDxfId="6" headerRowCellStyle="Normal 2 3" dataCellStyle="Normal 2 3">
  <autoFilter ref="CA11:CD17" xr:uid="{7F1E5F8B-DC44-554F-BF48-83668CFA2E6B}"/>
  <tableColumns count="4">
    <tableColumn id="1" xr3:uid="{07A6845A-31B3-1443-9A7C-58645BDBBE07}" name="Column1" dataDxfId="5" dataCellStyle="Normal 2 3"/>
    <tableColumn id="2" xr3:uid="{CD950E7C-7966-FA47-8C59-382E5191074B}" name="80/20 Tactical - Aggressive" dataDxfId="4" dataCellStyle="Normal 2 3"/>
    <tableColumn id="3" xr3:uid="{AB9DF358-DB9F-BF48-9E9F-38E2C5692146}" name="70/30 Strategic Backtest" dataDxfId="3" dataCellStyle="Normal 2 3"/>
    <tableColumn id="4" xr3:uid="{493BD281-16B7-E94C-BCB9-05221CD3E780}" name="60/40 Tactical - Defensive" dataDxfId="2" dataCellStyle="Normal 2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red.stlouisfed.org/series/intdsrcnm193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fred.stlouisfed.org/series/TWEXEMEGSMTH?utm_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abs.gov.au/statistics/labour/employment-and-unemployment/labour-force-australia/latest-release" TargetMode="External"/><Relationship Id="rId1" Type="http://schemas.openxmlformats.org/officeDocument/2006/relationships/hyperlink" Target="https://www.rba.gov.au/statistics/table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fred.stlouisfed.org/series/dgs10%20,%207/9/26" TargetMode="External"/><Relationship Id="rId1" Type="http://schemas.openxmlformats.org/officeDocument/2006/relationships/hyperlink" Target="https://fred.stlouisfed.org/series/fedfund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D996-86AF-4484-9A49-5859633C11BC}">
  <dimension ref="B2:W123"/>
  <sheetViews>
    <sheetView topLeftCell="H2" zoomScale="90" zoomScaleNormal="90" workbookViewId="0">
      <selection activeCell="C65" sqref="C65"/>
    </sheetView>
  </sheetViews>
  <sheetFormatPr baseColWidth="10" defaultColWidth="8.83203125" defaultRowHeight="15"/>
  <cols>
    <col min="2" max="2" width="11.5" customWidth="1"/>
    <col min="3" max="3" width="26.33203125" customWidth="1"/>
    <col min="4" max="5" width="31.1640625" customWidth="1"/>
    <col min="7" max="7" width="10.6640625" customWidth="1"/>
    <col min="8" max="9" width="9.1640625" bestFit="1" customWidth="1"/>
    <col min="11" max="11" width="11.5" customWidth="1"/>
    <col min="12" max="13" width="9" bestFit="1" customWidth="1"/>
    <col min="22" max="22" width="11.1640625" customWidth="1"/>
  </cols>
  <sheetData>
    <row r="2" spans="2:23">
      <c r="C2" t="s">
        <v>0</v>
      </c>
      <c r="D2" t="s">
        <v>0</v>
      </c>
      <c r="I2" t="s">
        <v>0</v>
      </c>
      <c r="L2" t="s">
        <v>0</v>
      </c>
      <c r="M2" t="s">
        <v>0</v>
      </c>
    </row>
    <row r="3" spans="2:23" ht="80">
      <c r="C3" s="34" t="s">
        <v>1</v>
      </c>
      <c r="D3" s="34" t="s">
        <v>2</v>
      </c>
      <c r="E3" s="34"/>
      <c r="H3" s="7" t="s">
        <v>3</v>
      </c>
      <c r="I3" s="34" t="s">
        <v>4</v>
      </c>
      <c r="J3" s="34"/>
      <c r="V3" t="s">
        <v>5</v>
      </c>
    </row>
    <row r="4" spans="2:23">
      <c r="B4" t="s">
        <v>6</v>
      </c>
      <c r="C4" t="s">
        <v>7</v>
      </c>
      <c r="D4" t="s">
        <v>8</v>
      </c>
      <c r="G4" t="s">
        <v>6</v>
      </c>
      <c r="H4" t="s">
        <v>9</v>
      </c>
      <c r="I4" t="s">
        <v>10</v>
      </c>
      <c r="K4" t="s">
        <v>6</v>
      </c>
      <c r="L4" t="s">
        <v>11</v>
      </c>
      <c r="M4" t="s">
        <v>12</v>
      </c>
    </row>
    <row r="5" spans="2:23">
      <c r="B5" s="1">
        <v>42552</v>
      </c>
      <c r="C5">
        <v>6.7</v>
      </c>
      <c r="D5">
        <v>1.8</v>
      </c>
      <c r="G5" s="1">
        <v>42583</v>
      </c>
      <c r="H5">
        <v>2.9</v>
      </c>
      <c r="I5">
        <v>2.81</v>
      </c>
      <c r="K5" s="1">
        <v>42614</v>
      </c>
      <c r="L5">
        <v>6.6684999999999999</v>
      </c>
      <c r="M5">
        <v>-10.4</v>
      </c>
      <c r="V5" t="s">
        <v>13</v>
      </c>
      <c r="W5" t="s">
        <v>14</v>
      </c>
    </row>
    <row r="6" spans="2:23">
      <c r="B6" s="1">
        <v>42644</v>
      </c>
      <c r="C6">
        <v>6.8</v>
      </c>
      <c r="D6">
        <v>2.1</v>
      </c>
      <c r="G6" s="1">
        <v>42614</v>
      </c>
      <c r="H6">
        <v>2.9</v>
      </c>
      <c r="I6">
        <v>2.77</v>
      </c>
      <c r="K6" s="1">
        <v>42644</v>
      </c>
      <c r="L6">
        <v>6.7735000000000003</v>
      </c>
      <c r="M6">
        <v>-7.9</v>
      </c>
      <c r="V6" s="1">
        <v>38443</v>
      </c>
      <c r="W6">
        <v>75.867500000000007</v>
      </c>
    </row>
    <row r="7" spans="2:23">
      <c r="B7" s="1">
        <v>42736</v>
      </c>
      <c r="C7">
        <v>7</v>
      </c>
      <c r="D7">
        <v>2.5</v>
      </c>
      <c r="G7" s="1">
        <v>42644</v>
      </c>
      <c r="H7">
        <v>2.9</v>
      </c>
      <c r="I7">
        <v>2.74</v>
      </c>
      <c r="K7" s="1">
        <v>42675</v>
      </c>
      <c r="L7">
        <v>6.8837000000000002</v>
      </c>
      <c r="M7">
        <v>-1.5</v>
      </c>
      <c r="V7" s="1">
        <v>38534</v>
      </c>
      <c r="W7">
        <v>77.064499999999995</v>
      </c>
    </row>
    <row r="8" spans="2:23">
      <c r="B8" s="1">
        <v>42826</v>
      </c>
      <c r="C8">
        <v>7</v>
      </c>
      <c r="D8">
        <v>1.2</v>
      </c>
      <c r="G8" s="1">
        <v>42675</v>
      </c>
      <c r="H8">
        <v>2.9</v>
      </c>
      <c r="I8">
        <v>2.94</v>
      </c>
      <c r="K8" s="1">
        <v>42705</v>
      </c>
      <c r="L8">
        <v>6.9429999999999996</v>
      </c>
      <c r="M8">
        <v>-6.2</v>
      </c>
      <c r="V8" s="1">
        <v>38626</v>
      </c>
      <c r="W8">
        <v>77.919499999999999</v>
      </c>
    </row>
    <row r="9" spans="2:23">
      <c r="B9" s="1">
        <v>42917</v>
      </c>
      <c r="C9">
        <v>6.9</v>
      </c>
      <c r="D9">
        <v>1.4</v>
      </c>
      <c r="G9" s="1">
        <v>42705</v>
      </c>
      <c r="H9">
        <v>2.9</v>
      </c>
      <c r="I9">
        <v>3.07</v>
      </c>
      <c r="K9" s="1">
        <v>42736</v>
      </c>
      <c r="L9">
        <v>6.8768000000000002</v>
      </c>
      <c r="M9">
        <v>6.6</v>
      </c>
      <c r="V9" s="1">
        <v>38718</v>
      </c>
      <c r="W9">
        <v>78.004999999999995</v>
      </c>
    </row>
    <row r="10" spans="2:23">
      <c r="B10" s="1">
        <v>43009</v>
      </c>
      <c r="C10">
        <v>6.8</v>
      </c>
      <c r="D10">
        <v>1.9</v>
      </c>
      <c r="G10" s="1">
        <v>42736</v>
      </c>
      <c r="H10">
        <v>2.9</v>
      </c>
      <c r="I10">
        <v>3.36</v>
      </c>
      <c r="K10" s="1">
        <v>42767</v>
      </c>
      <c r="L10">
        <v>6.8665000000000003</v>
      </c>
      <c r="M10">
        <v>-2.4</v>
      </c>
      <c r="V10" s="1">
        <v>38808</v>
      </c>
      <c r="W10">
        <v>79.543999999999997</v>
      </c>
    </row>
    <row r="11" spans="2:23">
      <c r="B11" s="1">
        <v>43101</v>
      </c>
      <c r="C11">
        <v>6.9</v>
      </c>
      <c r="D11">
        <v>1.5</v>
      </c>
      <c r="G11" s="1">
        <v>42767</v>
      </c>
      <c r="H11">
        <v>2.9</v>
      </c>
      <c r="I11">
        <v>3.36</v>
      </c>
      <c r="K11" s="1">
        <v>42795</v>
      </c>
      <c r="L11">
        <v>6.8832000000000004</v>
      </c>
      <c r="M11">
        <v>15.4</v>
      </c>
      <c r="V11" s="1">
        <v>38899</v>
      </c>
      <c r="W11">
        <v>80.855000000000004</v>
      </c>
    </row>
    <row r="12" spans="2:23">
      <c r="B12" s="1">
        <v>43191</v>
      </c>
      <c r="C12">
        <v>6.9</v>
      </c>
      <c r="D12">
        <v>1.8</v>
      </c>
      <c r="G12" s="1">
        <v>42795</v>
      </c>
      <c r="H12">
        <v>2.9</v>
      </c>
      <c r="I12">
        <v>3.31</v>
      </c>
      <c r="K12" s="1">
        <v>42826</v>
      </c>
      <c r="L12">
        <v>6.89</v>
      </c>
      <c r="M12">
        <v>6.5</v>
      </c>
      <c r="V12" s="1">
        <v>38991</v>
      </c>
      <c r="W12">
        <v>81.823999999999998</v>
      </c>
    </row>
    <row r="13" spans="2:23">
      <c r="B13" s="1">
        <v>43282</v>
      </c>
      <c r="C13">
        <v>6.7</v>
      </c>
      <c r="D13">
        <v>2.1</v>
      </c>
      <c r="G13" s="1">
        <v>42826</v>
      </c>
      <c r="H13">
        <v>2.9</v>
      </c>
      <c r="I13">
        <v>3.48</v>
      </c>
      <c r="K13" s="1">
        <v>42856</v>
      </c>
      <c r="L13">
        <v>6.8098000000000001</v>
      </c>
      <c r="M13">
        <v>7.6</v>
      </c>
      <c r="V13" s="1">
        <v>39083</v>
      </c>
      <c r="W13">
        <v>82.137500000000003</v>
      </c>
    </row>
    <row r="14" spans="2:23">
      <c r="B14" s="1">
        <v>43374</v>
      </c>
      <c r="C14">
        <v>6.5</v>
      </c>
      <c r="D14">
        <v>2.5</v>
      </c>
      <c r="G14" s="1">
        <v>42856</v>
      </c>
      <c r="H14">
        <v>2.9</v>
      </c>
      <c r="I14">
        <v>3.67</v>
      </c>
      <c r="K14" s="1">
        <v>42887</v>
      </c>
      <c r="L14">
        <v>6.7793000000000001</v>
      </c>
      <c r="M14">
        <v>10.3</v>
      </c>
      <c r="V14" s="1">
        <v>39173</v>
      </c>
      <c r="W14">
        <v>84.218000000000004</v>
      </c>
    </row>
    <row r="15" spans="2:23">
      <c r="B15" s="1">
        <v>43466</v>
      </c>
      <c r="C15">
        <v>6.4</v>
      </c>
      <c r="D15">
        <v>1.7</v>
      </c>
      <c r="G15" s="1">
        <v>42887</v>
      </c>
      <c r="H15">
        <v>2.9</v>
      </c>
      <c r="I15">
        <v>3.58</v>
      </c>
      <c r="K15" s="1">
        <v>42917</v>
      </c>
      <c r="L15">
        <v>6.7240000000000002</v>
      </c>
      <c r="M15">
        <v>6.4</v>
      </c>
      <c r="V15" s="1">
        <v>39264</v>
      </c>
      <c r="W15">
        <v>86.498000000000005</v>
      </c>
    </row>
    <row r="16" spans="2:23">
      <c r="B16" s="1">
        <v>43556</v>
      </c>
      <c r="C16">
        <v>6.1</v>
      </c>
      <c r="D16">
        <v>2.5</v>
      </c>
      <c r="G16" s="1">
        <v>42917</v>
      </c>
      <c r="H16">
        <v>2.9</v>
      </c>
      <c r="I16">
        <v>3.63</v>
      </c>
      <c r="K16" s="1">
        <v>42948</v>
      </c>
      <c r="L16">
        <v>6.5888</v>
      </c>
      <c r="M16">
        <v>4.9000000000000004</v>
      </c>
      <c r="V16" s="1">
        <v>39356</v>
      </c>
      <c r="W16">
        <v>89.148600000000002</v>
      </c>
    </row>
    <row r="17" spans="2:23">
      <c r="B17" s="1">
        <v>43647</v>
      </c>
      <c r="C17">
        <v>6</v>
      </c>
      <c r="D17">
        <v>2.8</v>
      </c>
      <c r="G17" s="1">
        <v>42948</v>
      </c>
      <c r="H17">
        <v>2.9</v>
      </c>
      <c r="I17">
        <v>3.67</v>
      </c>
      <c r="K17" s="1">
        <v>42979</v>
      </c>
      <c r="L17">
        <v>6.6532999999999998</v>
      </c>
      <c r="M17">
        <v>7.9</v>
      </c>
      <c r="V17" s="1">
        <v>39448</v>
      </c>
      <c r="W17">
        <v>89.861099999999993</v>
      </c>
    </row>
    <row r="18" spans="2:23">
      <c r="B18" s="1">
        <v>43739</v>
      </c>
      <c r="C18">
        <v>5.9</v>
      </c>
      <c r="D18">
        <v>3.8</v>
      </c>
      <c r="G18" s="1">
        <v>42979</v>
      </c>
      <c r="H18">
        <v>2.9</v>
      </c>
      <c r="I18">
        <v>3.64</v>
      </c>
      <c r="K18" s="1">
        <v>43009</v>
      </c>
      <c r="L18">
        <v>6.6327999999999996</v>
      </c>
      <c r="M18">
        <v>6.3</v>
      </c>
      <c r="V18" s="1">
        <v>39539</v>
      </c>
      <c r="W18">
        <v>90.830100000000002</v>
      </c>
    </row>
    <row r="19" spans="2:23">
      <c r="B19" s="1">
        <v>43831</v>
      </c>
      <c r="C19">
        <v>-6.8</v>
      </c>
      <c r="D19">
        <v>5.4</v>
      </c>
      <c r="G19" s="1">
        <v>43009</v>
      </c>
      <c r="H19">
        <v>2.9</v>
      </c>
      <c r="I19">
        <v>3.92</v>
      </c>
      <c r="K19" s="1">
        <v>43040</v>
      </c>
      <c r="L19">
        <v>6.609</v>
      </c>
      <c r="M19">
        <v>11.5</v>
      </c>
      <c r="V19" s="1">
        <v>39630</v>
      </c>
      <c r="W19">
        <v>91.257599999999996</v>
      </c>
    </row>
    <row r="20" spans="2:23">
      <c r="B20" s="1">
        <v>43922</v>
      </c>
      <c r="C20">
        <v>3.2</v>
      </c>
      <c r="D20">
        <v>3.3</v>
      </c>
      <c r="G20" s="1">
        <v>43040</v>
      </c>
      <c r="H20">
        <v>2.9</v>
      </c>
      <c r="I20">
        <v>3.92</v>
      </c>
      <c r="K20" s="1">
        <v>43070</v>
      </c>
      <c r="L20">
        <v>6.5063000000000004</v>
      </c>
      <c r="M20">
        <v>10.9</v>
      </c>
      <c r="V20" s="1">
        <v>39722</v>
      </c>
      <c r="W20">
        <v>90.744600000000005</v>
      </c>
    </row>
    <row r="21" spans="2:23">
      <c r="B21" s="1">
        <v>44013</v>
      </c>
      <c r="C21">
        <v>4.9000000000000004</v>
      </c>
      <c r="D21">
        <v>2.7</v>
      </c>
      <c r="G21" s="1">
        <v>43070</v>
      </c>
      <c r="H21">
        <v>2.9</v>
      </c>
      <c r="I21">
        <v>3.92</v>
      </c>
      <c r="K21" s="1">
        <v>43101</v>
      </c>
      <c r="L21">
        <v>6.2840999999999996</v>
      </c>
      <c r="M21">
        <v>10.7</v>
      </c>
      <c r="V21" s="1">
        <v>39814</v>
      </c>
      <c r="W21">
        <v>89.690100000000001</v>
      </c>
    </row>
    <row r="22" spans="2:23">
      <c r="B22" s="1">
        <v>44105</v>
      </c>
      <c r="C22">
        <v>6.5</v>
      </c>
      <c r="D22">
        <v>0.5</v>
      </c>
      <c r="G22" s="1">
        <v>43101</v>
      </c>
      <c r="H22">
        <v>2.9</v>
      </c>
      <c r="I22">
        <v>3.94</v>
      </c>
      <c r="K22" s="1">
        <v>43132</v>
      </c>
      <c r="L22">
        <v>6.3280000000000003</v>
      </c>
      <c r="M22">
        <v>43.6</v>
      </c>
      <c r="V22" s="1">
        <v>39904</v>
      </c>
      <c r="W22">
        <v>90.402600000000007</v>
      </c>
    </row>
    <row r="23" spans="2:23">
      <c r="B23" s="1">
        <v>44197</v>
      </c>
      <c r="C23">
        <v>18.899999999999999</v>
      </c>
      <c r="D23">
        <v>-0.3</v>
      </c>
      <c r="G23" s="1">
        <v>43132</v>
      </c>
      <c r="H23">
        <v>2.9</v>
      </c>
      <c r="I23">
        <v>3.86</v>
      </c>
      <c r="K23" s="1">
        <v>43160</v>
      </c>
      <c r="L23">
        <v>6.2725999999999997</v>
      </c>
      <c r="M23">
        <v>-2.7</v>
      </c>
      <c r="V23" s="1">
        <v>39995</v>
      </c>
      <c r="W23">
        <v>92.340599999999995</v>
      </c>
    </row>
    <row r="24" spans="2:23">
      <c r="B24" s="1">
        <v>44287</v>
      </c>
      <c r="C24">
        <v>8.1</v>
      </c>
      <c r="D24">
        <v>0.9</v>
      </c>
      <c r="G24" s="1">
        <v>43160</v>
      </c>
      <c r="H24">
        <v>2.9</v>
      </c>
      <c r="I24">
        <v>3.78</v>
      </c>
      <c r="K24" s="1">
        <v>43191</v>
      </c>
      <c r="L24">
        <v>6.3324999999999996</v>
      </c>
      <c r="M24">
        <v>11.9</v>
      </c>
      <c r="V24" s="1">
        <v>40087</v>
      </c>
      <c r="W24">
        <v>94.763099999999994</v>
      </c>
    </row>
    <row r="25" spans="2:23">
      <c r="B25" s="1">
        <v>44378</v>
      </c>
      <c r="C25">
        <v>5.5</v>
      </c>
      <c r="D25">
        <v>1</v>
      </c>
      <c r="G25" s="1">
        <v>43191</v>
      </c>
      <c r="H25">
        <v>2.9</v>
      </c>
      <c r="I25">
        <v>3.65</v>
      </c>
      <c r="K25" s="1">
        <v>43221</v>
      </c>
      <c r="L25">
        <v>6.4096000000000002</v>
      </c>
      <c r="M25">
        <v>11.9</v>
      </c>
      <c r="V25" s="1">
        <v>40179</v>
      </c>
      <c r="W25">
        <v>97.755600000000001</v>
      </c>
    </row>
    <row r="26" spans="2:23">
      <c r="B26" s="1">
        <v>44470</v>
      </c>
      <c r="C26">
        <v>4.5</v>
      </c>
      <c r="D26">
        <v>1.5</v>
      </c>
      <c r="G26" s="1">
        <v>43221</v>
      </c>
      <c r="H26">
        <v>2.9</v>
      </c>
      <c r="I26">
        <v>3.65</v>
      </c>
      <c r="K26" s="1">
        <v>43252</v>
      </c>
      <c r="L26">
        <v>6.6170999999999998</v>
      </c>
      <c r="M26">
        <v>10.7</v>
      </c>
      <c r="V26" s="1">
        <v>40269</v>
      </c>
      <c r="W26">
        <v>100.00709999999999</v>
      </c>
    </row>
    <row r="27" spans="2:23">
      <c r="B27" s="1">
        <v>44562</v>
      </c>
      <c r="C27">
        <v>4.8</v>
      </c>
      <c r="D27">
        <v>0.9</v>
      </c>
      <c r="G27" s="1">
        <v>43252</v>
      </c>
      <c r="H27">
        <v>2.9</v>
      </c>
      <c r="I27">
        <v>3.54</v>
      </c>
      <c r="K27" s="1">
        <v>43282</v>
      </c>
      <c r="L27">
        <v>6.8037999999999998</v>
      </c>
      <c r="M27">
        <v>11.6</v>
      </c>
      <c r="V27" s="1">
        <v>40360</v>
      </c>
      <c r="W27">
        <v>100.3776</v>
      </c>
    </row>
    <row r="28" spans="2:23">
      <c r="B28" s="1">
        <v>44652</v>
      </c>
      <c r="C28">
        <v>0.8</v>
      </c>
      <c r="D28">
        <v>2.1</v>
      </c>
      <c r="G28" s="1">
        <v>43282</v>
      </c>
      <c r="H28">
        <v>2.9</v>
      </c>
      <c r="I28">
        <v>3.53</v>
      </c>
      <c r="K28" s="1">
        <v>43313</v>
      </c>
      <c r="L28">
        <v>6.83</v>
      </c>
      <c r="M28">
        <v>9.6</v>
      </c>
      <c r="V28" s="1">
        <v>40452</v>
      </c>
      <c r="W28">
        <v>101.8596</v>
      </c>
    </row>
    <row r="29" spans="2:23">
      <c r="B29" s="1">
        <v>44743</v>
      </c>
      <c r="C29">
        <v>4</v>
      </c>
      <c r="D29">
        <v>2.7</v>
      </c>
      <c r="G29" s="1">
        <v>43313</v>
      </c>
      <c r="H29">
        <v>2.9</v>
      </c>
      <c r="I29">
        <v>3.6</v>
      </c>
      <c r="K29" s="1">
        <v>43344</v>
      </c>
      <c r="L29">
        <v>6.8680000000000003</v>
      </c>
      <c r="M29">
        <v>13.9</v>
      </c>
      <c r="V29" s="1">
        <v>40544</v>
      </c>
      <c r="W29">
        <v>103.51260000000001</v>
      </c>
    </row>
    <row r="30" spans="2:23">
      <c r="B30" s="1">
        <v>44835</v>
      </c>
      <c r="C30">
        <v>3</v>
      </c>
      <c r="D30">
        <v>2.1</v>
      </c>
      <c r="G30" s="1">
        <v>43344</v>
      </c>
      <c r="H30">
        <v>2.9</v>
      </c>
      <c r="I30">
        <v>3.65</v>
      </c>
      <c r="K30" s="1">
        <v>43374</v>
      </c>
      <c r="L30">
        <v>6.9737</v>
      </c>
      <c r="M30">
        <v>14.3</v>
      </c>
      <c r="V30" s="1">
        <v>40634</v>
      </c>
      <c r="W30">
        <v>104.2822</v>
      </c>
    </row>
    <row r="31" spans="2:23">
      <c r="B31" s="1">
        <v>44927</v>
      </c>
      <c r="C31">
        <v>4.7</v>
      </c>
      <c r="D31">
        <v>2.1</v>
      </c>
      <c r="G31" s="1">
        <v>43374</v>
      </c>
      <c r="H31">
        <v>2.9</v>
      </c>
      <c r="I31">
        <v>3.53</v>
      </c>
      <c r="K31" s="1">
        <v>43405</v>
      </c>
      <c r="L31">
        <v>6.9558</v>
      </c>
      <c r="M31">
        <v>3.9</v>
      </c>
      <c r="V31" s="1">
        <v>40725</v>
      </c>
      <c r="W31">
        <v>104.4817</v>
      </c>
    </row>
    <row r="32" spans="2:23">
      <c r="B32" s="1">
        <v>45017</v>
      </c>
      <c r="C32">
        <v>6.5</v>
      </c>
      <c r="D32">
        <v>0.1</v>
      </c>
      <c r="G32" s="1">
        <v>43405</v>
      </c>
      <c r="H32">
        <v>2.9</v>
      </c>
      <c r="I32">
        <v>3.4</v>
      </c>
      <c r="K32" s="1">
        <v>43435</v>
      </c>
      <c r="L32">
        <v>6.8754999999999997</v>
      </c>
      <c r="M32">
        <v>-4.4000000000000004</v>
      </c>
      <c r="V32" s="1">
        <v>40817</v>
      </c>
      <c r="W32">
        <v>104.19670000000001</v>
      </c>
    </row>
    <row r="33" spans="2:23">
      <c r="B33" s="1">
        <v>45108</v>
      </c>
      <c r="C33">
        <v>5</v>
      </c>
      <c r="D33">
        <v>-0.3</v>
      </c>
      <c r="G33" s="1">
        <v>43435</v>
      </c>
      <c r="H33">
        <v>2.9</v>
      </c>
      <c r="I33">
        <v>3.27</v>
      </c>
      <c r="K33" s="1">
        <v>43466</v>
      </c>
      <c r="L33">
        <v>6.6958000000000002</v>
      </c>
      <c r="M33">
        <v>9.3000000000000007</v>
      </c>
      <c r="V33" s="1">
        <v>40909</v>
      </c>
      <c r="W33">
        <v>103.6551</v>
      </c>
    </row>
    <row r="34" spans="2:23">
      <c r="B34" s="1">
        <v>45200</v>
      </c>
      <c r="C34">
        <v>5.3</v>
      </c>
      <c r="D34">
        <v>-0.2</v>
      </c>
      <c r="G34" s="1">
        <v>43466</v>
      </c>
      <c r="H34">
        <v>2.9</v>
      </c>
      <c r="I34">
        <v>3.13</v>
      </c>
      <c r="K34" s="1">
        <v>43497</v>
      </c>
      <c r="L34">
        <v>6.6912000000000003</v>
      </c>
      <c r="M34">
        <v>-20.7</v>
      </c>
      <c r="V34" s="1">
        <v>41000</v>
      </c>
      <c r="W34">
        <v>103.11360000000001</v>
      </c>
    </row>
    <row r="35" spans="2:23">
      <c r="B35" s="1">
        <v>45292</v>
      </c>
      <c r="C35">
        <v>5.3</v>
      </c>
      <c r="D35">
        <v>-0.8</v>
      </c>
      <c r="G35" s="1">
        <v>43497</v>
      </c>
      <c r="H35">
        <v>2.9</v>
      </c>
      <c r="I35">
        <v>3.21</v>
      </c>
      <c r="K35" s="1">
        <v>43525</v>
      </c>
      <c r="L35">
        <v>6.7111999999999998</v>
      </c>
      <c r="M35">
        <v>14</v>
      </c>
      <c r="V35" s="1">
        <v>41091</v>
      </c>
      <c r="W35">
        <v>103.2561</v>
      </c>
    </row>
    <row r="36" spans="2:23">
      <c r="B36" s="1">
        <v>45383</v>
      </c>
      <c r="C36">
        <v>4.7</v>
      </c>
      <c r="D36">
        <v>0.3</v>
      </c>
      <c r="G36" s="1">
        <v>43525</v>
      </c>
      <c r="H36">
        <v>2.9</v>
      </c>
      <c r="I36">
        <v>3.08</v>
      </c>
      <c r="K36" s="1">
        <v>43556</v>
      </c>
      <c r="L36">
        <v>6.7347000000000001</v>
      </c>
      <c r="M36">
        <v>-2.7</v>
      </c>
      <c r="V36" s="1">
        <v>41183</v>
      </c>
      <c r="W36">
        <v>103.6551</v>
      </c>
    </row>
    <row r="37" spans="2:23">
      <c r="B37" s="1">
        <v>45474</v>
      </c>
      <c r="C37">
        <v>4.5999999999999996</v>
      </c>
      <c r="D37">
        <v>0.5</v>
      </c>
      <c r="G37" s="1">
        <v>43556</v>
      </c>
      <c r="H37">
        <v>2.9</v>
      </c>
      <c r="I37">
        <v>3.42</v>
      </c>
      <c r="K37" s="1">
        <v>43586</v>
      </c>
      <c r="L37">
        <v>6.9027000000000003</v>
      </c>
      <c r="M37">
        <v>1.1000000000000001</v>
      </c>
      <c r="V37" s="1">
        <v>41275</v>
      </c>
      <c r="W37">
        <v>105.5932</v>
      </c>
    </row>
    <row r="38" spans="2:23">
      <c r="B38" s="1">
        <v>45566</v>
      </c>
      <c r="C38">
        <v>5.4</v>
      </c>
      <c r="D38">
        <v>0.3</v>
      </c>
      <c r="G38" s="1">
        <v>43586</v>
      </c>
      <c r="H38">
        <v>2.9</v>
      </c>
      <c r="I38">
        <v>3.3</v>
      </c>
      <c r="K38" s="1">
        <v>43617</v>
      </c>
      <c r="L38">
        <v>6.8650000000000002</v>
      </c>
      <c r="M38">
        <v>-1.5</v>
      </c>
      <c r="V38" s="1">
        <v>41365</v>
      </c>
      <c r="W38">
        <v>108.55719999999999</v>
      </c>
    </row>
    <row r="39" spans="2:23">
      <c r="B39" s="1">
        <v>45658</v>
      </c>
      <c r="C39">
        <v>5.4</v>
      </c>
      <c r="D39">
        <v>0.5</v>
      </c>
      <c r="G39" s="1">
        <v>43617</v>
      </c>
      <c r="H39">
        <v>2.9</v>
      </c>
      <c r="I39">
        <v>3.28</v>
      </c>
      <c r="K39" s="1">
        <v>43647</v>
      </c>
      <c r="L39">
        <v>6.8833000000000002</v>
      </c>
      <c r="M39">
        <v>3.4</v>
      </c>
      <c r="V39" s="1">
        <v>41456</v>
      </c>
      <c r="W39">
        <v>111.0082</v>
      </c>
    </row>
    <row r="40" spans="2:23">
      <c r="B40" s="1">
        <v>45748</v>
      </c>
      <c r="C40">
        <v>5.2</v>
      </c>
      <c r="D40">
        <v>-0.1</v>
      </c>
      <c r="G40" s="1">
        <v>43647</v>
      </c>
      <c r="H40">
        <v>2.9</v>
      </c>
      <c r="I40">
        <v>3.18</v>
      </c>
      <c r="K40" s="1">
        <v>43678</v>
      </c>
      <c r="L40">
        <v>7.1543000000000001</v>
      </c>
      <c r="M40">
        <v>-1</v>
      </c>
      <c r="V40" s="1">
        <v>41548</v>
      </c>
      <c r="W40">
        <v>113.06019999999999</v>
      </c>
    </row>
    <row r="41" spans="2:23">
      <c r="B41" s="1">
        <v>45839</v>
      </c>
      <c r="C41">
        <v>4.8</v>
      </c>
      <c r="D41">
        <v>0</v>
      </c>
      <c r="G41" s="1">
        <v>43678</v>
      </c>
      <c r="H41">
        <v>2.9</v>
      </c>
      <c r="I41">
        <v>3.07</v>
      </c>
      <c r="K41" s="1">
        <v>43709</v>
      </c>
      <c r="L41">
        <v>7.1477000000000004</v>
      </c>
      <c r="M41">
        <v>-3.2</v>
      </c>
      <c r="V41" s="1">
        <v>41640</v>
      </c>
      <c r="W41">
        <v>114.28570000000001</v>
      </c>
    </row>
    <row r="42" spans="2:23">
      <c r="B42" s="1">
        <v>45931</v>
      </c>
      <c r="C42">
        <v>4.5</v>
      </c>
      <c r="D42">
        <v>0.2</v>
      </c>
      <c r="G42" s="1">
        <v>43709</v>
      </c>
      <c r="H42">
        <v>2.9</v>
      </c>
      <c r="I42">
        <v>3.15</v>
      </c>
      <c r="K42" s="1">
        <v>43739</v>
      </c>
      <c r="L42">
        <v>7.0378999999999996</v>
      </c>
      <c r="M42">
        <v>-0.8</v>
      </c>
      <c r="V42" s="1">
        <v>41730</v>
      </c>
      <c r="W42">
        <v>114.34269999999999</v>
      </c>
    </row>
    <row r="43" spans="2:23">
      <c r="B43" s="1">
        <v>46023</v>
      </c>
      <c r="C43">
        <v>5</v>
      </c>
      <c r="D43">
        <v>0.2</v>
      </c>
      <c r="G43" s="1">
        <v>43739</v>
      </c>
      <c r="H43">
        <v>2.9</v>
      </c>
      <c r="I43">
        <v>3.28</v>
      </c>
      <c r="K43" s="1">
        <v>43770</v>
      </c>
      <c r="L43">
        <v>7.0308000000000002</v>
      </c>
      <c r="M43">
        <v>-1.3</v>
      </c>
      <c r="V43" s="1">
        <v>41821</v>
      </c>
      <c r="W43">
        <v>111.72069999999999</v>
      </c>
    </row>
    <row r="44" spans="2:23">
      <c r="B44" s="1">
        <v>46113</v>
      </c>
      <c r="C44">
        <v>4.3</v>
      </c>
      <c r="D44">
        <v>1.2</v>
      </c>
      <c r="G44" s="1">
        <v>43770</v>
      </c>
      <c r="H44">
        <v>2.9</v>
      </c>
      <c r="I44">
        <v>3.19</v>
      </c>
      <c r="K44" s="1">
        <v>43800</v>
      </c>
      <c r="L44">
        <v>6.9618000000000002</v>
      </c>
      <c r="M44">
        <v>7.9</v>
      </c>
      <c r="V44" s="1">
        <v>41913</v>
      </c>
      <c r="W44">
        <v>109.1557</v>
      </c>
    </row>
    <row r="45" spans="2:23">
      <c r="G45" s="1">
        <v>43800</v>
      </c>
      <c r="H45">
        <v>2.9</v>
      </c>
      <c r="I45">
        <v>3.17</v>
      </c>
      <c r="K45" s="1">
        <v>43831</v>
      </c>
      <c r="L45">
        <v>6.9363999999999999</v>
      </c>
      <c r="M45">
        <v>-2.9</v>
      </c>
      <c r="V45" s="1">
        <v>42005</v>
      </c>
      <c r="W45">
        <v>107.81619999999999</v>
      </c>
    </row>
    <row r="46" spans="2:23">
      <c r="G46" s="1">
        <v>43831</v>
      </c>
      <c r="H46">
        <v>2.9</v>
      </c>
      <c r="I46">
        <v>3.05</v>
      </c>
      <c r="K46" s="1">
        <v>43862</v>
      </c>
      <c r="L46">
        <v>6.9905999999999997</v>
      </c>
      <c r="M46">
        <v>-40.6</v>
      </c>
      <c r="V46" s="1">
        <v>42095</v>
      </c>
      <c r="W46">
        <v>107.5882</v>
      </c>
    </row>
    <row r="47" spans="2:23">
      <c r="G47" s="1">
        <v>43862</v>
      </c>
      <c r="H47">
        <v>2.9</v>
      </c>
      <c r="I47">
        <v>2.8</v>
      </c>
      <c r="K47" s="1">
        <v>43891</v>
      </c>
      <c r="L47">
        <v>7.0808</v>
      </c>
      <c r="M47">
        <v>-6.9</v>
      </c>
      <c r="V47" s="1">
        <v>42186</v>
      </c>
      <c r="W47">
        <v>108.2437</v>
      </c>
    </row>
    <row r="48" spans="2:23">
      <c r="G48" s="1">
        <v>43891</v>
      </c>
      <c r="H48">
        <v>2.9</v>
      </c>
      <c r="I48">
        <v>2.66</v>
      </c>
      <c r="K48" s="1">
        <v>43922</v>
      </c>
      <c r="L48">
        <v>7.06</v>
      </c>
      <c r="M48">
        <v>3.1</v>
      </c>
      <c r="V48" s="1">
        <v>42278</v>
      </c>
      <c r="W48">
        <v>108.84220000000001</v>
      </c>
    </row>
    <row r="49" spans="7:23">
      <c r="G49" s="1">
        <v>43922</v>
      </c>
      <c r="H49">
        <v>2.9</v>
      </c>
      <c r="I49">
        <v>2.5099999999999998</v>
      </c>
      <c r="K49" s="1">
        <v>43952</v>
      </c>
      <c r="L49">
        <v>7.1348000000000003</v>
      </c>
      <c r="M49">
        <v>-3.5</v>
      </c>
      <c r="V49" s="1">
        <v>42370</v>
      </c>
      <c r="W49">
        <v>111.53319999999999</v>
      </c>
    </row>
    <row r="50" spans="7:23">
      <c r="G50" s="1">
        <v>43952</v>
      </c>
      <c r="H50">
        <v>2.9</v>
      </c>
      <c r="I50">
        <v>2.71</v>
      </c>
      <c r="K50" s="1">
        <v>43983</v>
      </c>
      <c r="L50">
        <v>7.0651000000000002</v>
      </c>
      <c r="M50">
        <v>0.2</v>
      </c>
      <c r="V50" s="1">
        <v>42461</v>
      </c>
      <c r="W50">
        <v>113.8325</v>
      </c>
    </row>
    <row r="51" spans="7:23">
      <c r="G51" s="1">
        <v>43983</v>
      </c>
      <c r="H51">
        <v>2.9</v>
      </c>
      <c r="I51">
        <v>2.9</v>
      </c>
      <c r="K51" s="1">
        <v>44013</v>
      </c>
      <c r="L51">
        <v>6.9744000000000002</v>
      </c>
      <c r="M51">
        <v>6.8</v>
      </c>
      <c r="V51" s="1">
        <v>42552</v>
      </c>
      <c r="W51">
        <v>116.4238</v>
      </c>
    </row>
    <row r="52" spans="7:23">
      <c r="G52" s="1">
        <v>44013</v>
      </c>
      <c r="H52">
        <v>2.9</v>
      </c>
      <c r="I52">
        <v>2.97</v>
      </c>
      <c r="K52" s="1">
        <v>44044</v>
      </c>
      <c r="L52">
        <v>6.8474000000000004</v>
      </c>
      <c r="M52">
        <v>9.1</v>
      </c>
      <c r="V52" s="1">
        <v>42644</v>
      </c>
      <c r="W52">
        <v>119.19750000000001</v>
      </c>
    </row>
    <row r="53" spans="7:23">
      <c r="G53" s="1">
        <v>44044</v>
      </c>
      <c r="H53">
        <v>2.9</v>
      </c>
      <c r="I53">
        <v>3.05</v>
      </c>
      <c r="K53" s="1">
        <v>44075</v>
      </c>
      <c r="L53">
        <v>6.7896000000000001</v>
      </c>
      <c r="M53">
        <v>9.4</v>
      </c>
      <c r="V53" s="1">
        <v>42736</v>
      </c>
      <c r="W53">
        <v>120.62090000000001</v>
      </c>
    </row>
    <row r="54" spans="7:23">
      <c r="G54" s="1">
        <v>44075</v>
      </c>
      <c r="H54">
        <v>2.9</v>
      </c>
      <c r="I54">
        <v>3.15</v>
      </c>
      <c r="K54" s="1">
        <v>44105</v>
      </c>
      <c r="L54">
        <v>6.6919000000000004</v>
      </c>
      <c r="M54">
        <v>10.9</v>
      </c>
      <c r="V54" s="1">
        <v>42826</v>
      </c>
      <c r="W54">
        <v>122.9931</v>
      </c>
    </row>
    <row r="55" spans="7:23">
      <c r="G55" s="1">
        <v>44105</v>
      </c>
      <c r="H55">
        <v>2.9</v>
      </c>
      <c r="I55">
        <v>3.19</v>
      </c>
      <c r="K55" s="1">
        <v>44136</v>
      </c>
      <c r="L55">
        <v>6.5759999999999996</v>
      </c>
      <c r="M55">
        <v>20.6</v>
      </c>
      <c r="V55" s="1">
        <v>42917</v>
      </c>
      <c r="W55">
        <v>124.38</v>
      </c>
    </row>
    <row r="56" spans="7:23">
      <c r="G56" s="1">
        <v>44136</v>
      </c>
      <c r="H56">
        <v>2.9</v>
      </c>
      <c r="I56">
        <v>3.28</v>
      </c>
      <c r="K56" s="1">
        <v>44166</v>
      </c>
      <c r="L56">
        <v>6.5250000000000004</v>
      </c>
      <c r="M56">
        <v>18.100000000000001</v>
      </c>
      <c r="V56" s="1">
        <v>43009</v>
      </c>
      <c r="W56">
        <v>125.1464</v>
      </c>
    </row>
    <row r="57" spans="7:23">
      <c r="G57" s="1">
        <v>44166</v>
      </c>
      <c r="H57">
        <v>2.9</v>
      </c>
      <c r="I57">
        <v>3.2</v>
      </c>
      <c r="K57" s="1">
        <v>44197</v>
      </c>
      <c r="L57">
        <v>6.4249999999999998</v>
      </c>
      <c r="M57">
        <v>24.6</v>
      </c>
      <c r="V57" s="1">
        <v>43101</v>
      </c>
      <c r="W57">
        <v>125.8764</v>
      </c>
    </row>
    <row r="58" spans="7:23">
      <c r="G58" s="1">
        <v>44197</v>
      </c>
      <c r="H58">
        <v>2.9</v>
      </c>
      <c r="I58">
        <v>3.23</v>
      </c>
      <c r="K58" s="1">
        <v>44228</v>
      </c>
      <c r="L58">
        <v>6.4729999999999999</v>
      </c>
      <c r="M58">
        <v>154.6</v>
      </c>
      <c r="V58" s="1">
        <v>43191</v>
      </c>
      <c r="W58">
        <v>127.7012</v>
      </c>
    </row>
    <row r="59" spans="7:23">
      <c r="G59" s="1">
        <v>44228</v>
      </c>
      <c r="H59">
        <v>2.9</v>
      </c>
      <c r="I59">
        <v>3.29</v>
      </c>
      <c r="K59" s="1">
        <v>44256</v>
      </c>
      <c r="L59">
        <v>6.5518000000000001</v>
      </c>
      <c r="M59">
        <v>30.4</v>
      </c>
      <c r="V59" s="1">
        <v>43282</v>
      </c>
      <c r="W59">
        <v>131.56979999999999</v>
      </c>
    </row>
    <row r="60" spans="7:23">
      <c r="G60" s="1">
        <v>44256</v>
      </c>
      <c r="H60">
        <v>2.9</v>
      </c>
      <c r="I60">
        <v>3.2</v>
      </c>
      <c r="K60" s="1">
        <v>44287</v>
      </c>
      <c r="L60">
        <v>6.4729999999999999</v>
      </c>
      <c r="M60">
        <v>32.1</v>
      </c>
      <c r="V60" s="1">
        <v>43374</v>
      </c>
      <c r="W60">
        <v>134.1611</v>
      </c>
    </row>
    <row r="61" spans="7:23">
      <c r="G61" s="1">
        <v>44287</v>
      </c>
      <c r="H61">
        <v>2.9</v>
      </c>
      <c r="I61">
        <v>3.18</v>
      </c>
      <c r="K61" s="1">
        <v>44317</v>
      </c>
      <c r="L61">
        <v>6.3688000000000002</v>
      </c>
      <c r="M61">
        <v>27.7</v>
      </c>
      <c r="V61" s="1">
        <v>43466</v>
      </c>
      <c r="W61">
        <v>135.4384</v>
      </c>
    </row>
    <row r="62" spans="7:23">
      <c r="G62" s="1">
        <v>44317</v>
      </c>
      <c r="H62">
        <v>2.9</v>
      </c>
      <c r="I62">
        <v>3.08</v>
      </c>
      <c r="K62" s="1">
        <v>44348</v>
      </c>
      <c r="L62">
        <v>6.4565999999999999</v>
      </c>
      <c r="M62">
        <v>32.1</v>
      </c>
      <c r="V62" s="1">
        <v>43556</v>
      </c>
      <c r="W62">
        <v>137.15379999999999</v>
      </c>
    </row>
    <row r="63" spans="7:23">
      <c r="G63" s="1">
        <v>44348</v>
      </c>
      <c r="H63">
        <v>2.9</v>
      </c>
      <c r="I63">
        <v>3.08</v>
      </c>
      <c r="K63" s="1">
        <v>44378</v>
      </c>
      <c r="L63">
        <v>6.4608999999999996</v>
      </c>
      <c r="M63">
        <v>19.2</v>
      </c>
      <c r="V63" s="1">
        <v>43647</v>
      </c>
      <c r="W63">
        <v>138.50409999999999</v>
      </c>
    </row>
    <row r="64" spans="7:23">
      <c r="G64" s="1">
        <v>44378</v>
      </c>
      <c r="H64">
        <v>2.9</v>
      </c>
      <c r="I64">
        <v>2.85</v>
      </c>
      <c r="K64" s="1">
        <v>44409</v>
      </c>
      <c r="L64">
        <v>6.4603999999999999</v>
      </c>
      <c r="M64">
        <v>25.4</v>
      </c>
      <c r="V64" s="1">
        <v>43739</v>
      </c>
      <c r="W64">
        <v>139.23410000000001</v>
      </c>
    </row>
    <row r="65" spans="7:23">
      <c r="G65" s="1">
        <v>44409</v>
      </c>
      <c r="H65">
        <v>2.9</v>
      </c>
      <c r="I65">
        <v>2.86</v>
      </c>
      <c r="K65" s="1">
        <v>44440</v>
      </c>
      <c r="L65">
        <v>6.4451999999999998</v>
      </c>
      <c r="M65">
        <v>28</v>
      </c>
      <c r="V65" s="1">
        <v>43831</v>
      </c>
      <c r="W65">
        <v>139.48949999999999</v>
      </c>
    </row>
    <row r="66" spans="7:23">
      <c r="G66" s="1">
        <v>44440</v>
      </c>
      <c r="H66">
        <v>2.9</v>
      </c>
      <c r="I66">
        <v>2.87</v>
      </c>
      <c r="K66" s="1">
        <v>44470</v>
      </c>
      <c r="L66">
        <v>6.4050000000000002</v>
      </c>
      <c r="M66">
        <v>26.9</v>
      </c>
      <c r="V66" s="1">
        <v>43922</v>
      </c>
      <c r="W66">
        <v>140.256</v>
      </c>
    </row>
    <row r="67" spans="7:23">
      <c r="G67" s="1">
        <v>44470</v>
      </c>
      <c r="H67">
        <v>2.9</v>
      </c>
      <c r="I67">
        <v>2.98</v>
      </c>
      <c r="K67" s="1">
        <v>44501</v>
      </c>
      <c r="L67">
        <v>6.3639999999999999</v>
      </c>
      <c r="M67">
        <v>21.7</v>
      </c>
      <c r="V67" s="1">
        <v>44013</v>
      </c>
      <c r="W67">
        <v>141.56979999999999</v>
      </c>
    </row>
    <row r="68" spans="7:23">
      <c r="G68" s="1">
        <v>44501</v>
      </c>
      <c r="H68">
        <v>2.9</v>
      </c>
      <c r="I68">
        <v>2.87</v>
      </c>
      <c r="K68" s="1">
        <v>44531</v>
      </c>
      <c r="L68">
        <v>6.3521000000000001</v>
      </c>
      <c r="M68">
        <v>20.9</v>
      </c>
      <c r="V68" s="1">
        <v>44105</v>
      </c>
      <c r="W68">
        <v>142.44579999999999</v>
      </c>
    </row>
    <row r="69" spans="7:23">
      <c r="G69" s="1">
        <v>44531</v>
      </c>
      <c r="H69">
        <v>2.9</v>
      </c>
      <c r="I69">
        <v>2.78</v>
      </c>
      <c r="K69" s="1">
        <v>44562</v>
      </c>
      <c r="L69">
        <v>6.3605</v>
      </c>
      <c r="M69">
        <v>24</v>
      </c>
      <c r="V69" s="1">
        <v>44197</v>
      </c>
      <c r="W69">
        <v>143.72309999999999</v>
      </c>
    </row>
    <row r="70" spans="7:23">
      <c r="G70" s="1">
        <v>44562</v>
      </c>
      <c r="H70">
        <v>2.9</v>
      </c>
      <c r="I70">
        <v>2.72</v>
      </c>
      <c r="K70" s="1">
        <v>44593</v>
      </c>
      <c r="L70">
        <v>6.3083999999999998</v>
      </c>
      <c r="M70">
        <v>6</v>
      </c>
      <c r="V70" s="1">
        <v>44287</v>
      </c>
      <c r="W70">
        <v>145.40199999999999</v>
      </c>
    </row>
    <row r="71" spans="7:23">
      <c r="G71" s="1">
        <v>44593</v>
      </c>
      <c r="H71">
        <v>2.9</v>
      </c>
      <c r="I71">
        <v>2.79</v>
      </c>
      <c r="K71" s="1">
        <v>44621</v>
      </c>
      <c r="L71">
        <v>6.3392999999999997</v>
      </c>
      <c r="M71">
        <v>14.3</v>
      </c>
      <c r="V71" s="1">
        <v>44378</v>
      </c>
      <c r="W71">
        <v>145.91290000000001</v>
      </c>
    </row>
    <row r="72" spans="7:23">
      <c r="G72" s="1">
        <v>44621</v>
      </c>
      <c r="H72">
        <v>2.9</v>
      </c>
      <c r="I72">
        <v>2.82</v>
      </c>
      <c r="K72" s="1">
        <v>44652</v>
      </c>
      <c r="L72">
        <v>6.6079999999999997</v>
      </c>
      <c r="M72">
        <v>3.5</v>
      </c>
      <c r="V72" s="1">
        <v>44470</v>
      </c>
      <c r="W72">
        <v>144.745</v>
      </c>
    </row>
    <row r="73" spans="7:23">
      <c r="G73" s="1">
        <v>44652</v>
      </c>
      <c r="H73">
        <v>2.9</v>
      </c>
      <c r="I73">
        <v>2.84</v>
      </c>
      <c r="K73" s="1">
        <v>44682</v>
      </c>
      <c r="L73">
        <v>6.6715</v>
      </c>
      <c r="M73">
        <v>16.399999999999999</v>
      </c>
      <c r="V73" s="1">
        <v>44562</v>
      </c>
      <c r="W73">
        <v>143.5042</v>
      </c>
    </row>
    <row r="74" spans="7:23">
      <c r="G74" s="1">
        <v>44682</v>
      </c>
      <c r="H74">
        <v>2.9</v>
      </c>
      <c r="I74">
        <v>2.8</v>
      </c>
      <c r="K74" s="1">
        <v>44713</v>
      </c>
      <c r="L74">
        <v>6.6981000000000002</v>
      </c>
      <c r="M74">
        <v>17.100000000000001</v>
      </c>
      <c r="V74" s="1">
        <v>44652</v>
      </c>
      <c r="W74">
        <v>142.2268</v>
      </c>
    </row>
    <row r="75" spans="7:23">
      <c r="G75" s="1">
        <v>44713</v>
      </c>
      <c r="H75">
        <v>2.9</v>
      </c>
      <c r="I75">
        <v>2.82</v>
      </c>
      <c r="K75" s="1">
        <v>44743</v>
      </c>
      <c r="L75">
        <v>6.7432999999999996</v>
      </c>
      <c r="M75">
        <v>18.100000000000001</v>
      </c>
      <c r="V75" s="1">
        <v>44743</v>
      </c>
      <c r="W75">
        <v>141.1319</v>
      </c>
    </row>
    <row r="76" spans="7:23">
      <c r="G76" s="1">
        <v>44743</v>
      </c>
      <c r="H76">
        <v>2.9</v>
      </c>
      <c r="I76">
        <v>2.76</v>
      </c>
      <c r="K76" s="1">
        <v>44774</v>
      </c>
      <c r="L76">
        <v>6.8890000000000002</v>
      </c>
      <c r="M76">
        <v>7.4</v>
      </c>
      <c r="V76" s="1">
        <v>44835</v>
      </c>
      <c r="W76">
        <v>139.3801</v>
      </c>
    </row>
    <row r="77" spans="7:23">
      <c r="G77" s="1">
        <v>44774</v>
      </c>
      <c r="H77">
        <v>2.9</v>
      </c>
      <c r="I77">
        <v>2.65</v>
      </c>
      <c r="K77" s="1">
        <v>44805</v>
      </c>
      <c r="L77">
        <v>7.1135000000000002</v>
      </c>
      <c r="M77">
        <v>5.6</v>
      </c>
      <c r="V77" s="1">
        <v>44927</v>
      </c>
      <c r="W77">
        <v>138.6866</v>
      </c>
    </row>
    <row r="78" spans="7:23">
      <c r="G78" s="1">
        <v>44805</v>
      </c>
      <c r="H78">
        <v>2.9</v>
      </c>
      <c r="I78">
        <v>2.78</v>
      </c>
      <c r="K78" s="1">
        <v>44835</v>
      </c>
      <c r="L78">
        <v>7.3014999999999999</v>
      </c>
      <c r="M78">
        <v>-0.3</v>
      </c>
      <c r="V78" s="1">
        <v>45017</v>
      </c>
      <c r="W78">
        <v>138.43109999999999</v>
      </c>
    </row>
    <row r="79" spans="7:23">
      <c r="G79" s="1">
        <v>44835</v>
      </c>
      <c r="H79">
        <v>2.9</v>
      </c>
      <c r="I79">
        <v>2.65</v>
      </c>
      <c r="K79" s="1">
        <v>44866</v>
      </c>
      <c r="L79">
        <v>7.0879000000000003</v>
      </c>
      <c r="M79">
        <v>-9</v>
      </c>
      <c r="V79" s="1">
        <v>45108</v>
      </c>
      <c r="W79">
        <v>136.64279999999999</v>
      </c>
    </row>
    <row r="80" spans="7:23">
      <c r="G80" s="1">
        <v>44866</v>
      </c>
      <c r="H80">
        <v>2.9</v>
      </c>
      <c r="I80">
        <v>2.92</v>
      </c>
      <c r="K80" s="1">
        <v>44896</v>
      </c>
      <c r="L80">
        <v>6.8971999999999998</v>
      </c>
      <c r="M80">
        <v>-9.9</v>
      </c>
      <c r="V80" s="1">
        <v>45200</v>
      </c>
      <c r="W80">
        <v>134.19759999999999</v>
      </c>
    </row>
    <row r="81" spans="7:23">
      <c r="G81" s="1">
        <v>44896</v>
      </c>
      <c r="H81">
        <v>2.9</v>
      </c>
      <c r="I81">
        <v>2.88</v>
      </c>
      <c r="K81" s="1">
        <v>44927</v>
      </c>
      <c r="L81">
        <v>6.7539999999999996</v>
      </c>
      <c r="M81">
        <v>-12</v>
      </c>
      <c r="V81" s="1">
        <v>45292</v>
      </c>
      <c r="W81">
        <v>131.5333</v>
      </c>
    </row>
    <row r="82" spans="7:23">
      <c r="G82" s="1">
        <v>44927</v>
      </c>
      <c r="H82">
        <v>2.9</v>
      </c>
      <c r="I82">
        <v>2.93</v>
      </c>
      <c r="K82" s="1">
        <v>44958</v>
      </c>
      <c r="L82">
        <v>6.9325000000000001</v>
      </c>
      <c r="M82">
        <v>-2.8</v>
      </c>
      <c r="V82" s="1">
        <v>45383</v>
      </c>
      <c r="W82">
        <v>128.21209999999999</v>
      </c>
    </row>
    <row r="83" spans="7:23">
      <c r="G83" s="1">
        <v>44958</v>
      </c>
      <c r="H83">
        <v>2.9</v>
      </c>
      <c r="I83">
        <v>2.91</v>
      </c>
      <c r="K83" s="1">
        <v>44986</v>
      </c>
      <c r="L83">
        <v>6.8676000000000004</v>
      </c>
      <c r="M83">
        <v>10.9</v>
      </c>
      <c r="V83" s="1">
        <v>45474</v>
      </c>
      <c r="W83">
        <v>124.92740000000001</v>
      </c>
    </row>
    <row r="84" spans="7:23">
      <c r="G84" s="1">
        <v>44986</v>
      </c>
      <c r="H84">
        <v>2.9</v>
      </c>
      <c r="I84">
        <v>2.86</v>
      </c>
      <c r="K84" s="1">
        <v>45017</v>
      </c>
      <c r="L84">
        <v>6.9109999999999996</v>
      </c>
      <c r="M84">
        <v>7.1</v>
      </c>
      <c r="V84" s="1">
        <v>45566</v>
      </c>
      <c r="W84">
        <v>122.7012</v>
      </c>
    </row>
    <row r="85" spans="7:23">
      <c r="G85" s="1">
        <v>45017</v>
      </c>
      <c r="H85">
        <v>2.9</v>
      </c>
      <c r="I85">
        <v>2.79</v>
      </c>
      <c r="K85" s="1">
        <v>45047</v>
      </c>
      <c r="L85">
        <v>7.1109</v>
      </c>
      <c r="M85">
        <v>-7.6</v>
      </c>
      <c r="V85" s="1">
        <v>45658</v>
      </c>
      <c r="W85">
        <v>121.64279999999999</v>
      </c>
    </row>
    <row r="86" spans="7:23">
      <c r="G86" s="1">
        <v>45047</v>
      </c>
      <c r="H86">
        <v>2.9</v>
      </c>
      <c r="I86">
        <v>2.71</v>
      </c>
      <c r="K86" s="1">
        <v>45078</v>
      </c>
      <c r="L86">
        <v>7.2512999999999996</v>
      </c>
      <c r="M86">
        <v>-12.4</v>
      </c>
      <c r="V86" s="1">
        <v>45748</v>
      </c>
      <c r="W86">
        <v>120.0004</v>
      </c>
    </row>
    <row r="87" spans="7:23">
      <c r="G87" s="1">
        <v>45078</v>
      </c>
      <c r="H87">
        <v>2.9</v>
      </c>
      <c r="I87">
        <v>2.68</v>
      </c>
      <c r="K87" s="1">
        <v>45108</v>
      </c>
      <c r="L87">
        <v>7.1425999999999998</v>
      </c>
      <c r="M87">
        <v>-14.2</v>
      </c>
      <c r="V87" s="1">
        <v>45839</v>
      </c>
      <c r="W87">
        <v>118.0296</v>
      </c>
    </row>
    <row r="88" spans="7:23">
      <c r="G88" s="1">
        <v>45108</v>
      </c>
      <c r="H88">
        <v>2.9</v>
      </c>
      <c r="I88">
        <v>2.7</v>
      </c>
      <c r="K88" s="1">
        <v>45139</v>
      </c>
      <c r="L88">
        <v>7.2582000000000004</v>
      </c>
      <c r="M88">
        <v>-8.5</v>
      </c>
      <c r="V88" s="1">
        <v>45931</v>
      </c>
      <c r="W88">
        <v>115.65730000000001</v>
      </c>
    </row>
    <row r="89" spans="7:23">
      <c r="G89" s="1">
        <v>45139</v>
      </c>
      <c r="H89">
        <v>2.9</v>
      </c>
      <c r="I89">
        <v>2.59</v>
      </c>
      <c r="K89" s="1">
        <v>45170</v>
      </c>
      <c r="L89">
        <v>7.3010000000000002</v>
      </c>
      <c r="M89">
        <v>-6.8</v>
      </c>
      <c r="V89" s="1">
        <v>46023</v>
      </c>
      <c r="W89">
        <v>113.9785</v>
      </c>
    </row>
    <row r="90" spans="7:23">
      <c r="G90" s="1">
        <v>45170</v>
      </c>
      <c r="H90">
        <v>2.9</v>
      </c>
      <c r="I90">
        <v>2.71</v>
      </c>
      <c r="K90" s="1">
        <v>45200</v>
      </c>
      <c r="L90">
        <v>7.3158000000000003</v>
      </c>
      <c r="M90">
        <v>-6.6</v>
      </c>
    </row>
    <row r="91" spans="7:23">
      <c r="G91" s="1">
        <v>45200</v>
      </c>
      <c r="H91">
        <v>2.9</v>
      </c>
      <c r="I91">
        <v>2.71</v>
      </c>
      <c r="K91" s="1">
        <v>45231</v>
      </c>
      <c r="L91">
        <v>7.1360000000000001</v>
      </c>
      <c r="M91">
        <v>0.7</v>
      </c>
    </row>
    <row r="92" spans="7:23">
      <c r="G92" s="1">
        <v>45231</v>
      </c>
      <c r="H92">
        <v>2.9</v>
      </c>
      <c r="I92">
        <v>2.69</v>
      </c>
      <c r="K92" s="1">
        <v>45261</v>
      </c>
      <c r="L92">
        <v>7.0978000000000003</v>
      </c>
      <c r="M92">
        <v>2.2999999999999998</v>
      </c>
    </row>
    <row r="93" spans="7:23">
      <c r="G93" s="1">
        <v>45261</v>
      </c>
      <c r="H93">
        <v>2.9</v>
      </c>
      <c r="I93">
        <v>2.58</v>
      </c>
      <c r="K93" s="1">
        <v>45292</v>
      </c>
      <c r="L93">
        <v>7.1673</v>
      </c>
      <c r="M93">
        <v>7.7</v>
      </c>
    </row>
    <row r="94" spans="7:23">
      <c r="G94" s="1">
        <v>45292</v>
      </c>
      <c r="H94">
        <v>2.9</v>
      </c>
      <c r="I94">
        <v>2.44</v>
      </c>
      <c r="K94" s="1">
        <v>45323</v>
      </c>
      <c r="L94">
        <v>7.1877000000000004</v>
      </c>
      <c r="M94">
        <v>6.3</v>
      </c>
    </row>
    <row r="95" spans="7:23">
      <c r="G95" s="1">
        <v>45323</v>
      </c>
      <c r="H95">
        <v>2.9</v>
      </c>
      <c r="I95">
        <v>2.36</v>
      </c>
      <c r="K95" s="1">
        <v>45352</v>
      </c>
      <c r="L95">
        <v>7.2202999999999999</v>
      </c>
      <c r="M95">
        <v>-7.6</v>
      </c>
    </row>
    <row r="96" spans="7:23">
      <c r="G96" s="1">
        <v>45352</v>
      </c>
      <c r="H96">
        <v>2.9</v>
      </c>
      <c r="I96">
        <v>2.2999999999999998</v>
      </c>
      <c r="K96" s="1">
        <v>45383</v>
      </c>
      <c r="L96">
        <v>7.2401</v>
      </c>
      <c r="M96">
        <v>1.3</v>
      </c>
    </row>
    <row r="97" spans="7:13">
      <c r="G97" s="1">
        <v>45383</v>
      </c>
      <c r="H97">
        <v>2.9</v>
      </c>
      <c r="I97">
        <v>2.31</v>
      </c>
      <c r="K97" s="1">
        <v>45413</v>
      </c>
      <c r="L97">
        <v>7.2415000000000003</v>
      </c>
      <c r="M97">
        <v>7.4</v>
      </c>
    </row>
    <row r="98" spans="7:13">
      <c r="G98" s="1">
        <v>45413</v>
      </c>
      <c r="H98">
        <v>2.9</v>
      </c>
      <c r="I98">
        <v>2.3199999999999998</v>
      </c>
      <c r="K98" s="1">
        <v>45444</v>
      </c>
      <c r="L98">
        <v>7.2671999999999999</v>
      </c>
      <c r="M98">
        <v>8.5</v>
      </c>
    </row>
    <row r="99" spans="7:13">
      <c r="G99" s="1">
        <v>45444</v>
      </c>
      <c r="H99">
        <v>2.9</v>
      </c>
      <c r="I99">
        <v>2.21</v>
      </c>
      <c r="K99" s="1">
        <v>45474</v>
      </c>
      <c r="L99">
        <v>7.2192999999999996</v>
      </c>
      <c r="M99">
        <v>6.9</v>
      </c>
    </row>
    <row r="100" spans="7:13">
      <c r="G100" s="1">
        <v>45474</v>
      </c>
      <c r="H100">
        <v>2.9</v>
      </c>
      <c r="I100">
        <v>2.15</v>
      </c>
      <c r="K100" s="1">
        <v>45505</v>
      </c>
      <c r="L100">
        <v>7.09</v>
      </c>
      <c r="M100">
        <v>8.6</v>
      </c>
    </row>
    <row r="101" spans="7:13">
      <c r="G101" s="1">
        <v>45505</v>
      </c>
      <c r="H101">
        <v>2.9</v>
      </c>
      <c r="I101">
        <v>2.1800000000000002</v>
      </c>
      <c r="K101" s="1">
        <v>45536</v>
      </c>
      <c r="L101">
        <v>7.0175999999999998</v>
      </c>
      <c r="M101">
        <v>2.4</v>
      </c>
    </row>
    <row r="102" spans="7:13">
      <c r="G102" s="1">
        <v>45536</v>
      </c>
      <c r="H102">
        <v>2.9</v>
      </c>
      <c r="I102">
        <v>2.16</v>
      </c>
      <c r="K102" s="1">
        <v>45566</v>
      </c>
      <c r="L102">
        <v>7.1177999999999999</v>
      </c>
      <c r="M102">
        <v>12.7</v>
      </c>
    </row>
    <row r="103" spans="7:13">
      <c r="G103" s="1">
        <v>45566</v>
      </c>
      <c r="H103">
        <v>2.9</v>
      </c>
      <c r="I103">
        <v>2.15</v>
      </c>
      <c r="K103" s="1">
        <v>45597</v>
      </c>
      <c r="L103">
        <v>7.2423000000000002</v>
      </c>
      <c r="M103">
        <v>6.6</v>
      </c>
    </row>
    <row r="104" spans="7:13">
      <c r="G104" s="1">
        <v>45597</v>
      </c>
      <c r="H104">
        <v>2.9</v>
      </c>
      <c r="I104">
        <v>2.0499999999999998</v>
      </c>
      <c r="K104" s="1">
        <v>45627</v>
      </c>
      <c r="L104">
        <v>7.2992999999999997</v>
      </c>
      <c r="M104">
        <v>10.7</v>
      </c>
    </row>
    <row r="105" spans="7:13">
      <c r="G105" s="1">
        <v>45627</v>
      </c>
      <c r="H105">
        <v>2.9</v>
      </c>
      <c r="I105">
        <v>1.68</v>
      </c>
      <c r="K105" s="1">
        <v>45658</v>
      </c>
      <c r="L105">
        <v>7.2507000000000001</v>
      </c>
      <c r="M105">
        <v>5.9</v>
      </c>
    </row>
    <row r="106" spans="7:13">
      <c r="G106" s="1">
        <v>45658</v>
      </c>
      <c r="H106">
        <v>2.9</v>
      </c>
      <c r="I106">
        <v>1.65</v>
      </c>
      <c r="K106" s="1">
        <v>45689</v>
      </c>
      <c r="L106">
        <v>7.2827999999999999</v>
      </c>
      <c r="M106">
        <v>-3.1</v>
      </c>
    </row>
    <row r="107" spans="7:13">
      <c r="G107" s="1">
        <v>45689</v>
      </c>
      <c r="H107">
        <v>2.9</v>
      </c>
      <c r="I107">
        <v>1.78</v>
      </c>
      <c r="K107" s="1">
        <v>45717</v>
      </c>
      <c r="L107">
        <v>7.2567000000000004</v>
      </c>
      <c r="M107">
        <v>12.2</v>
      </c>
    </row>
    <row r="108" spans="7:13">
      <c r="G108" s="1">
        <v>45717</v>
      </c>
      <c r="H108">
        <v>2.9</v>
      </c>
      <c r="I108">
        <v>1.88</v>
      </c>
      <c r="K108" s="1">
        <v>45748</v>
      </c>
      <c r="L108">
        <v>7.2706</v>
      </c>
      <c r="M108">
        <v>8</v>
      </c>
    </row>
    <row r="109" spans="7:13">
      <c r="G109" s="1">
        <v>45748</v>
      </c>
      <c r="H109">
        <v>2.9</v>
      </c>
      <c r="I109">
        <v>1.63</v>
      </c>
      <c r="K109" s="1">
        <v>45778</v>
      </c>
      <c r="L109">
        <v>7.1990999999999996</v>
      </c>
      <c r="M109">
        <v>4.5999999999999996</v>
      </c>
    </row>
    <row r="110" spans="7:13">
      <c r="G110" s="1">
        <v>45778</v>
      </c>
      <c r="H110">
        <v>2.9</v>
      </c>
      <c r="I110">
        <v>1.7</v>
      </c>
      <c r="K110" s="1">
        <v>45809</v>
      </c>
      <c r="L110">
        <v>7.1635999999999997</v>
      </c>
      <c r="M110">
        <v>5.8</v>
      </c>
    </row>
    <row r="111" spans="7:13">
      <c r="G111" s="1">
        <v>45809</v>
      </c>
      <c r="H111">
        <v>2.9</v>
      </c>
      <c r="I111">
        <v>1.65</v>
      </c>
      <c r="K111" s="1">
        <v>45839</v>
      </c>
      <c r="L111">
        <v>7.2001999999999997</v>
      </c>
      <c r="M111">
        <v>7.1</v>
      </c>
    </row>
    <row r="112" spans="7:13">
      <c r="K112" s="1">
        <v>45870</v>
      </c>
      <c r="L112">
        <v>7.1303999999999998</v>
      </c>
      <c r="M112">
        <v>4.3</v>
      </c>
    </row>
    <row r="113" spans="11:13">
      <c r="K113" s="1">
        <v>45901</v>
      </c>
      <c r="L113">
        <v>7.1189999999999998</v>
      </c>
      <c r="M113">
        <v>8.1999999999999993</v>
      </c>
    </row>
    <row r="114" spans="11:13">
      <c r="K114" s="1">
        <v>45931</v>
      </c>
      <c r="L114">
        <v>7.1169000000000002</v>
      </c>
      <c r="M114">
        <v>-1.2</v>
      </c>
    </row>
    <row r="115" spans="11:13">
      <c r="K115" s="1">
        <v>45962</v>
      </c>
      <c r="L115">
        <v>7.0750000000000002</v>
      </c>
      <c r="M115">
        <v>5.9</v>
      </c>
    </row>
    <row r="116" spans="11:13">
      <c r="K116" s="1">
        <v>45992</v>
      </c>
      <c r="L116">
        <v>6.9931000000000001</v>
      </c>
      <c r="M116">
        <v>6.6</v>
      </c>
    </row>
    <row r="117" spans="11:13">
      <c r="K117" s="1">
        <v>46023</v>
      </c>
      <c r="L117">
        <v>6.9509999999999996</v>
      </c>
      <c r="M117">
        <v>10</v>
      </c>
    </row>
    <row r="118" spans="11:13">
      <c r="K118" s="1">
        <v>46054</v>
      </c>
      <c r="L118">
        <v>6.8578999999999999</v>
      </c>
      <c r="M118">
        <v>39.6</v>
      </c>
    </row>
    <row r="119" spans="11:13">
      <c r="K119" s="1">
        <v>46082</v>
      </c>
      <c r="L119">
        <v>6.8979999999999997</v>
      </c>
      <c r="M119">
        <v>2.5</v>
      </c>
    </row>
    <row r="120" spans="11:13">
      <c r="K120" s="1">
        <v>46113</v>
      </c>
      <c r="L120">
        <v>6.8273000000000001</v>
      </c>
      <c r="M120">
        <v>14</v>
      </c>
    </row>
    <row r="121" spans="11:13">
      <c r="K121" s="1">
        <v>46143</v>
      </c>
      <c r="L121">
        <v>6.7662000000000004</v>
      </c>
      <c r="M121">
        <v>19.2</v>
      </c>
    </row>
    <row r="122" spans="11:13">
      <c r="K122" s="1">
        <v>46174</v>
      </c>
      <c r="L122">
        <v>6.7850999999999999</v>
      </c>
      <c r="M122">
        <v>27</v>
      </c>
    </row>
    <row r="123" spans="11:13">
      <c r="K123" s="1">
        <v>46204</v>
      </c>
      <c r="L123">
        <v>6.7508999999999997</v>
      </c>
      <c r="M123">
        <v>23.9</v>
      </c>
    </row>
  </sheetData>
  <hyperlinks>
    <hyperlink ref="H3" r:id="rId1" xr:uid="{141A2798-B13D-4092-9C5A-EDC57C7E7A9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79C8-B13F-4BD5-9756-AE588148395F}">
  <dimension ref="A1:AA103"/>
  <sheetViews>
    <sheetView zoomScale="93" zoomScaleNormal="93" workbookViewId="0">
      <selection activeCell="P42" sqref="P42"/>
    </sheetView>
  </sheetViews>
  <sheetFormatPr baseColWidth="10" defaultColWidth="8.83203125" defaultRowHeight="15"/>
  <cols>
    <col min="1" max="1" width="11.33203125" customWidth="1"/>
    <col min="2" max="2" width="9.1640625" bestFit="1" customWidth="1"/>
    <col min="4" max="4" width="11" customWidth="1"/>
    <col min="18" max="18" width="11.5" customWidth="1"/>
    <col min="19" max="19" width="18.1640625" customWidth="1"/>
    <col min="27" max="27" width="11.83203125" customWidth="1"/>
  </cols>
  <sheetData>
    <row r="1" spans="1:27">
      <c r="A1" s="44"/>
    </row>
    <row r="2" spans="1:27">
      <c r="A2" t="s">
        <v>0</v>
      </c>
      <c r="R2" t="s">
        <v>15</v>
      </c>
    </row>
    <row r="3" spans="1:27" ht="68">
      <c r="B3" s="34" t="s">
        <v>16</v>
      </c>
      <c r="C3" s="34" t="s">
        <v>17</v>
      </c>
      <c r="D3" s="34" t="s">
        <v>18</v>
      </c>
      <c r="E3" s="34" t="s">
        <v>19</v>
      </c>
      <c r="R3" s="45" t="s">
        <v>13</v>
      </c>
      <c r="S3" s="46" t="s">
        <v>20</v>
      </c>
      <c r="U3" s="14" t="s">
        <v>21</v>
      </c>
      <c r="AA3" s="1"/>
    </row>
    <row r="4" spans="1:27" ht="16">
      <c r="A4" s="16" t="s">
        <v>6</v>
      </c>
      <c r="B4" t="s">
        <v>22</v>
      </c>
      <c r="C4" t="s">
        <v>23</v>
      </c>
      <c r="D4" t="s">
        <v>24</v>
      </c>
      <c r="E4" t="s">
        <v>25</v>
      </c>
      <c r="G4" s="16"/>
      <c r="R4" s="48">
        <v>44409</v>
      </c>
      <c r="S4" s="47">
        <v>123.7116</v>
      </c>
    </row>
    <row r="5" spans="1:27" ht="16">
      <c r="A5" s="17">
        <v>46113</v>
      </c>
      <c r="B5" s="16">
        <v>-0.5</v>
      </c>
      <c r="C5" s="16">
        <v>1.65</v>
      </c>
      <c r="D5" s="16">
        <v>1.9</v>
      </c>
      <c r="E5" s="16">
        <v>5.29</v>
      </c>
      <c r="F5" s="16"/>
      <c r="R5" s="48">
        <v>44440</v>
      </c>
      <c r="S5" s="47">
        <v>123.464</v>
      </c>
    </row>
    <row r="6" spans="1:27" ht="16">
      <c r="A6" s="17">
        <v>46023</v>
      </c>
      <c r="B6" s="16">
        <v>0.7</v>
      </c>
      <c r="C6" s="16">
        <v>-3.61</v>
      </c>
      <c r="D6" s="16">
        <v>0.8</v>
      </c>
      <c r="E6" s="16">
        <v>5.61</v>
      </c>
      <c r="F6" s="16"/>
      <c r="R6" s="48">
        <v>44470</v>
      </c>
      <c r="S6" s="47">
        <v>124.3734</v>
      </c>
    </row>
    <row r="7" spans="1:27" ht="16">
      <c r="A7" s="17">
        <v>45931</v>
      </c>
      <c r="B7" s="16">
        <v>-1.3</v>
      </c>
      <c r="C7" s="16">
        <v>1.54</v>
      </c>
      <c r="D7" s="16">
        <v>2.1</v>
      </c>
      <c r="E7" s="16">
        <v>5.39</v>
      </c>
      <c r="F7" s="16"/>
      <c r="R7" s="48">
        <v>44501</v>
      </c>
      <c r="S7" s="47">
        <v>124.8764</v>
      </c>
    </row>
    <row r="8" spans="1:27" ht="16">
      <c r="A8" s="17">
        <v>45839</v>
      </c>
      <c r="B8" s="16">
        <v>-1.3</v>
      </c>
      <c r="C8" s="16">
        <v>0.2</v>
      </c>
      <c r="D8" s="16">
        <v>0.7</v>
      </c>
      <c r="E8" s="16">
        <v>5.04</v>
      </c>
      <c r="F8" s="16"/>
      <c r="R8" s="48">
        <v>44531</v>
      </c>
      <c r="S8" s="47">
        <v>125.298</v>
      </c>
    </row>
    <row r="9" spans="1:27" ht="16">
      <c r="A9" s="17">
        <v>45748</v>
      </c>
      <c r="B9" s="16">
        <v>-0.3</v>
      </c>
      <c r="C9" s="16">
        <v>-0.99</v>
      </c>
      <c r="D9" s="16">
        <v>0.9</v>
      </c>
      <c r="E9" s="16">
        <v>5.12</v>
      </c>
      <c r="F9" s="16"/>
      <c r="R9" s="48">
        <v>44562</v>
      </c>
      <c r="S9" s="47">
        <v>124.33159999999999</v>
      </c>
    </row>
    <row r="10" spans="1:27" ht="16">
      <c r="A10" s="17">
        <v>45658</v>
      </c>
      <c r="B10" s="16">
        <v>1.3</v>
      </c>
      <c r="C10" s="16">
        <v>-3.21</v>
      </c>
      <c r="D10" s="16">
        <v>0.8</v>
      </c>
      <c r="E10" s="16">
        <v>4.87</v>
      </c>
      <c r="F10" s="16"/>
      <c r="R10" s="48">
        <v>44593</v>
      </c>
      <c r="S10" s="47">
        <v>124.04179999999999</v>
      </c>
    </row>
    <row r="11" spans="1:27" ht="16">
      <c r="A11" s="17">
        <v>45566</v>
      </c>
      <c r="B11" s="16">
        <v>-1.1000000000000001</v>
      </c>
      <c r="C11" s="16">
        <v>2.4700000000000002</v>
      </c>
      <c r="D11" s="16">
        <v>0.4</v>
      </c>
      <c r="E11" s="16">
        <v>5.0199999999999996</v>
      </c>
      <c r="F11" s="16"/>
      <c r="R11" s="48">
        <v>44621</v>
      </c>
      <c r="S11" s="47">
        <v>124.76179999999999</v>
      </c>
    </row>
    <row r="12" spans="1:27" ht="16">
      <c r="A12" s="17">
        <v>45474</v>
      </c>
      <c r="B12" s="16">
        <v>-2.2000000000000002</v>
      </c>
      <c r="C12" s="16">
        <v>-0.54</v>
      </c>
      <c r="D12" s="16">
        <v>0.4</v>
      </c>
      <c r="E12" s="16">
        <v>4.95</v>
      </c>
      <c r="F12" s="16"/>
      <c r="R12" s="48">
        <v>44652</v>
      </c>
      <c r="S12" s="47">
        <v>124.54430000000001</v>
      </c>
    </row>
    <row r="13" spans="1:27" ht="16">
      <c r="A13" s="17">
        <v>45383</v>
      </c>
      <c r="B13" s="16">
        <v>-0.5</v>
      </c>
      <c r="C13" s="16">
        <v>-0.16</v>
      </c>
      <c r="D13" s="16">
        <v>0.5</v>
      </c>
      <c r="E13" s="16">
        <v>5.05</v>
      </c>
      <c r="F13" s="16"/>
      <c r="R13" s="48">
        <v>44682</v>
      </c>
      <c r="S13" s="47">
        <v>126.89919999999999</v>
      </c>
    </row>
    <row r="14" spans="1:27">
      <c r="R14" s="48">
        <v>44713</v>
      </c>
      <c r="S14" s="47">
        <v>127.1571</v>
      </c>
    </row>
    <row r="15" spans="1:27">
      <c r="A15" t="s">
        <v>0</v>
      </c>
      <c r="R15" s="48">
        <v>44743</v>
      </c>
      <c r="S15" s="47">
        <v>129.77250000000001</v>
      </c>
    </row>
    <row r="16" spans="1:27" ht="68">
      <c r="B16" s="34" t="s">
        <v>26</v>
      </c>
      <c r="C16" s="34" t="s">
        <v>27</v>
      </c>
      <c r="D16" s="34" t="s">
        <v>28</v>
      </c>
      <c r="E16" s="34" t="s">
        <v>29</v>
      </c>
      <c r="F16" s="34" t="s">
        <v>30</v>
      </c>
      <c r="R16" s="48">
        <v>44774</v>
      </c>
      <c r="S16" s="47">
        <v>129.023</v>
      </c>
    </row>
    <row r="17" spans="1:19" ht="16">
      <c r="A17" s="16" t="s">
        <v>6</v>
      </c>
      <c r="B17" t="s">
        <v>31</v>
      </c>
      <c r="C17" t="s">
        <v>32</v>
      </c>
      <c r="D17" s="23" t="s">
        <v>33</v>
      </c>
      <c r="E17" t="s">
        <v>34</v>
      </c>
      <c r="F17" t="s">
        <v>35</v>
      </c>
      <c r="G17" s="16"/>
      <c r="R17" s="48">
        <v>44805</v>
      </c>
      <c r="S17" s="47">
        <v>131.64510000000001</v>
      </c>
    </row>
    <row r="18" spans="1:19" ht="16">
      <c r="A18" s="17">
        <v>44378</v>
      </c>
      <c r="B18" s="16">
        <v>5.07</v>
      </c>
      <c r="C18" s="16">
        <v>9.64</v>
      </c>
      <c r="D18" s="16">
        <v>5.8</v>
      </c>
      <c r="E18" s="16">
        <v>4.8</v>
      </c>
      <c r="F18" s="16">
        <v>1.57</v>
      </c>
      <c r="R18" s="48">
        <v>44835</v>
      </c>
      <c r="S18" s="47">
        <v>133.66200000000001</v>
      </c>
    </row>
    <row r="19" spans="1:19" ht="16">
      <c r="A19" s="17">
        <v>44470</v>
      </c>
      <c r="B19" s="16">
        <v>5.05</v>
      </c>
      <c r="C19" s="16">
        <v>10.49</v>
      </c>
      <c r="D19" s="16">
        <v>6.99</v>
      </c>
      <c r="E19" s="16">
        <v>5.43</v>
      </c>
      <c r="F19" s="16">
        <v>1.76</v>
      </c>
      <c r="R19" s="48">
        <v>44866</v>
      </c>
      <c r="S19" s="47">
        <v>131.8784</v>
      </c>
    </row>
    <row r="20" spans="1:19" ht="16">
      <c r="A20" s="17">
        <v>44562</v>
      </c>
      <c r="B20" s="16">
        <v>6.35</v>
      </c>
      <c r="C20" s="16">
        <v>10.74</v>
      </c>
      <c r="D20" s="16">
        <v>7.27</v>
      </c>
      <c r="E20" s="16">
        <v>5.7</v>
      </c>
      <c r="F20" s="16">
        <v>2.23</v>
      </c>
      <c r="R20" s="48">
        <v>44896</v>
      </c>
      <c r="S20" s="47">
        <v>129.74340000000001</v>
      </c>
    </row>
    <row r="21" spans="1:19" ht="16">
      <c r="A21" s="17">
        <v>44652</v>
      </c>
      <c r="B21" s="16">
        <v>7.25</v>
      </c>
      <c r="C21" s="16">
        <v>11.92</v>
      </c>
      <c r="D21" s="16">
        <v>7.77</v>
      </c>
      <c r="E21" s="16">
        <v>6.63</v>
      </c>
      <c r="F21" s="16">
        <v>3.7</v>
      </c>
      <c r="R21" s="48">
        <v>44927</v>
      </c>
      <c r="S21" s="47">
        <v>126.64449999999999</v>
      </c>
    </row>
    <row r="22" spans="1:19" ht="16">
      <c r="A22" s="17">
        <v>44743</v>
      </c>
      <c r="B22" s="16">
        <v>6.99</v>
      </c>
      <c r="C22" s="16">
        <v>8.66</v>
      </c>
      <c r="D22" s="16">
        <v>8.52</v>
      </c>
      <c r="E22" s="16">
        <v>7.67</v>
      </c>
      <c r="F22" s="16">
        <v>5.13</v>
      </c>
      <c r="R22" s="48">
        <v>44958</v>
      </c>
      <c r="S22" s="47">
        <v>126.758</v>
      </c>
    </row>
    <row r="23" spans="1:19" ht="16">
      <c r="A23" s="17">
        <v>44835</v>
      </c>
      <c r="B23" s="16">
        <v>6.13</v>
      </c>
      <c r="C23" s="16">
        <v>6.05</v>
      </c>
      <c r="D23" s="16">
        <v>8.01</v>
      </c>
      <c r="E23" s="16">
        <v>7.4</v>
      </c>
      <c r="F23" s="16">
        <v>5.48</v>
      </c>
      <c r="R23" s="48">
        <v>44986</v>
      </c>
      <c r="S23" s="47">
        <v>127.01479999999999</v>
      </c>
    </row>
    <row r="24" spans="1:19" ht="16">
      <c r="A24" s="17">
        <v>44927</v>
      </c>
      <c r="B24" s="16">
        <v>6.2</v>
      </c>
      <c r="C24" s="16">
        <v>5.34</v>
      </c>
      <c r="D24" s="16">
        <v>7.46</v>
      </c>
      <c r="E24" s="16">
        <v>6.97</v>
      </c>
      <c r="F24" s="16">
        <v>5.16</v>
      </c>
      <c r="R24" s="48">
        <v>45017</v>
      </c>
      <c r="S24" s="47">
        <v>126.1816</v>
      </c>
    </row>
    <row r="25" spans="1:19" ht="16">
      <c r="A25" s="17">
        <v>45017</v>
      </c>
      <c r="B25" s="16">
        <v>4.6100000000000003</v>
      </c>
      <c r="C25" s="16">
        <v>3.76</v>
      </c>
      <c r="D25" s="16">
        <v>5.72</v>
      </c>
      <c r="E25" s="16">
        <v>6.13</v>
      </c>
      <c r="F25" s="16">
        <v>3.99</v>
      </c>
      <c r="R25" s="48">
        <v>45047</v>
      </c>
      <c r="S25" s="47">
        <v>126.0915</v>
      </c>
    </row>
    <row r="26" spans="1:19" ht="16">
      <c r="A26" s="17">
        <v>45108</v>
      </c>
      <c r="B26" s="16">
        <v>6.47</v>
      </c>
      <c r="C26" s="16">
        <v>4.5999999999999996</v>
      </c>
      <c r="D26" s="16">
        <v>4.63</v>
      </c>
      <c r="E26" s="16">
        <v>4.97</v>
      </c>
      <c r="F26" s="16">
        <v>2.95</v>
      </c>
      <c r="R26" s="48">
        <v>45078</v>
      </c>
      <c r="S26" s="47">
        <v>125.5637</v>
      </c>
    </row>
    <row r="27" spans="1:19" ht="16">
      <c r="A27" s="17">
        <v>45200</v>
      </c>
      <c r="B27" s="16">
        <v>5.35</v>
      </c>
      <c r="C27" s="16">
        <v>4.71</v>
      </c>
      <c r="D27" s="16">
        <v>4.41</v>
      </c>
      <c r="E27" s="16">
        <v>5.57</v>
      </c>
      <c r="F27" s="16">
        <v>2.81</v>
      </c>
      <c r="R27" s="48">
        <v>45108</v>
      </c>
      <c r="S27" s="47">
        <v>124.8058</v>
      </c>
    </row>
    <row r="28" spans="1:19" ht="16">
      <c r="A28" s="17">
        <v>45292</v>
      </c>
      <c r="B28" s="16">
        <v>5.05</v>
      </c>
      <c r="C28" s="16">
        <v>4.3099999999999996</v>
      </c>
      <c r="D28" s="16">
        <v>4.57</v>
      </c>
      <c r="E28" s="16">
        <v>5.43</v>
      </c>
      <c r="F28" s="16">
        <v>2.79</v>
      </c>
      <c r="R28" s="48">
        <v>45139</v>
      </c>
      <c r="S28" s="47">
        <v>126.3969</v>
      </c>
    </row>
    <row r="29" spans="1:19" ht="16">
      <c r="A29" s="17">
        <v>45383</v>
      </c>
      <c r="B29" s="16">
        <v>4.9400000000000004</v>
      </c>
      <c r="C29" s="16">
        <v>3.95</v>
      </c>
      <c r="D29" s="16">
        <v>4.7699999999999996</v>
      </c>
      <c r="E29" s="16">
        <v>5.17</v>
      </c>
      <c r="F29" s="16">
        <v>2.78</v>
      </c>
      <c r="R29" s="48">
        <v>45170</v>
      </c>
      <c r="S29" s="47">
        <v>127.98090000000001</v>
      </c>
    </row>
    <row r="30" spans="1:19" ht="16">
      <c r="A30" s="17">
        <v>45474</v>
      </c>
      <c r="B30" s="16">
        <v>4.2699999999999996</v>
      </c>
      <c r="C30" s="16">
        <v>4.3899999999999997</v>
      </c>
      <c r="D30" s="16">
        <v>5.05</v>
      </c>
      <c r="E30" s="16">
        <v>4.2699999999999996</v>
      </c>
      <c r="F30" s="16">
        <v>2.0299999999999998</v>
      </c>
      <c r="R30" s="48">
        <v>45200</v>
      </c>
      <c r="S30" s="47">
        <v>130.4229</v>
      </c>
    </row>
    <row r="31" spans="1:19" ht="16">
      <c r="A31" s="17">
        <v>45566</v>
      </c>
      <c r="B31" s="16">
        <v>5.65</v>
      </c>
      <c r="C31" s="16">
        <v>4.82</v>
      </c>
      <c r="D31" s="16">
        <v>4.51</v>
      </c>
      <c r="E31" s="16">
        <v>2.9</v>
      </c>
      <c r="F31" s="16">
        <v>1.61</v>
      </c>
      <c r="R31" s="48">
        <v>45231</v>
      </c>
      <c r="S31" s="47">
        <v>127.44889999999999</v>
      </c>
    </row>
    <row r="32" spans="1:19" ht="16">
      <c r="A32" s="17">
        <v>45658</v>
      </c>
      <c r="B32" s="16">
        <v>3.7</v>
      </c>
      <c r="C32" s="16">
        <v>5.03</v>
      </c>
      <c r="D32" s="16">
        <v>3.72</v>
      </c>
      <c r="E32" s="16">
        <v>3.03</v>
      </c>
      <c r="F32" s="16">
        <v>0.56999999999999995</v>
      </c>
      <c r="R32" s="48">
        <v>45261</v>
      </c>
      <c r="S32" s="47">
        <v>126.84480000000001</v>
      </c>
    </row>
    <row r="33" spans="1:19" ht="16">
      <c r="A33" s="17">
        <v>45748</v>
      </c>
      <c r="B33" s="16">
        <v>2.89</v>
      </c>
      <c r="C33" s="16">
        <v>5.4</v>
      </c>
      <c r="D33" s="16">
        <v>4.22</v>
      </c>
      <c r="E33" s="16">
        <v>2.87</v>
      </c>
      <c r="F33" s="16">
        <v>1.81</v>
      </c>
      <c r="R33" s="48">
        <v>45292</v>
      </c>
      <c r="S33" s="47">
        <v>127.46720000000001</v>
      </c>
    </row>
    <row r="34" spans="1:19" ht="16">
      <c r="A34" s="17">
        <v>45839</v>
      </c>
      <c r="B34" s="16">
        <v>1.68</v>
      </c>
      <c r="C34" s="16">
        <v>5.18</v>
      </c>
      <c r="D34" s="16">
        <v>3.61</v>
      </c>
      <c r="E34" s="16">
        <v>3.4</v>
      </c>
      <c r="F34" s="16">
        <v>2.44</v>
      </c>
      <c r="R34" s="48">
        <v>45323</v>
      </c>
      <c r="S34" s="47">
        <v>127.92100000000001</v>
      </c>
    </row>
    <row r="35" spans="1:19" ht="16">
      <c r="A35" s="17">
        <v>45931</v>
      </c>
      <c r="B35" s="16">
        <v>0.56999999999999995</v>
      </c>
      <c r="C35" s="16">
        <v>4.47</v>
      </c>
      <c r="D35" s="16">
        <v>3.69</v>
      </c>
      <c r="E35" s="16">
        <v>3.57</v>
      </c>
      <c r="F35" s="16">
        <v>2.83</v>
      </c>
      <c r="R35" s="48">
        <v>45352</v>
      </c>
      <c r="S35" s="47">
        <v>127.3586</v>
      </c>
    </row>
    <row r="36" spans="1:19" ht="16">
      <c r="A36" s="17">
        <v>46023</v>
      </c>
      <c r="B36" s="16">
        <v>3.11</v>
      </c>
      <c r="C36" s="16">
        <v>4.13</v>
      </c>
      <c r="D36" s="16">
        <v>4.13</v>
      </c>
      <c r="E36" s="16">
        <v>3.2</v>
      </c>
      <c r="F36" s="16">
        <v>3.93</v>
      </c>
      <c r="R36" s="48">
        <v>45383</v>
      </c>
      <c r="S36" s="47">
        <v>128.5728</v>
      </c>
    </row>
    <row r="37" spans="1:19" ht="16">
      <c r="A37" s="17">
        <v>46113</v>
      </c>
      <c r="B37" s="16">
        <v>3.93</v>
      </c>
      <c r="C37" s="16">
        <v>4.58</v>
      </c>
      <c r="D37" s="16">
        <v>3.92</v>
      </c>
      <c r="E37" s="16">
        <v>4.5</v>
      </c>
      <c r="F37" s="16">
        <v>2.95</v>
      </c>
      <c r="R37" s="48">
        <v>45413</v>
      </c>
      <c r="S37" s="47">
        <v>128.46729999999999</v>
      </c>
    </row>
    <row r="38" spans="1:19" ht="16">
      <c r="A38" s="17">
        <v>46204</v>
      </c>
      <c r="B38" s="16">
        <v>4.45</v>
      </c>
      <c r="C38" s="16">
        <v>4.4400000000000004</v>
      </c>
      <c r="D38" s="16">
        <v>3.12</v>
      </c>
      <c r="E38" s="16">
        <v>4.3</v>
      </c>
      <c r="F38" s="16">
        <v>3.04</v>
      </c>
      <c r="R38" s="48">
        <v>45444</v>
      </c>
      <c r="S38" s="47">
        <v>132.10079999999999</v>
      </c>
    </row>
    <row r="39" spans="1:19">
      <c r="R39" s="48">
        <v>45474</v>
      </c>
      <c r="S39" s="47">
        <v>132.02010000000001</v>
      </c>
    </row>
    <row r="40" spans="1:19">
      <c r="A40" t="s">
        <v>36</v>
      </c>
      <c r="R40" s="48">
        <v>45505</v>
      </c>
      <c r="S40" s="47">
        <v>132.80799999999999</v>
      </c>
    </row>
    <row r="41" spans="1:19" ht="68">
      <c r="B41" s="34" t="s">
        <v>37</v>
      </c>
      <c r="C41" t="s">
        <v>0</v>
      </c>
      <c r="R41" s="48">
        <v>45536</v>
      </c>
      <c r="S41" s="47">
        <v>132.72049999999999</v>
      </c>
    </row>
    <row r="42" spans="1:19" ht="16">
      <c r="A42" s="16" t="s">
        <v>6</v>
      </c>
      <c r="B42" t="s">
        <v>38</v>
      </c>
      <c r="R42" s="48">
        <v>45566</v>
      </c>
      <c r="S42" s="47">
        <v>133.77090000000001</v>
      </c>
    </row>
    <row r="43" spans="1:19" ht="16">
      <c r="A43" s="17">
        <v>44440</v>
      </c>
      <c r="B43" s="16">
        <v>1253.0999999999999</v>
      </c>
      <c r="R43" s="48">
        <v>45597</v>
      </c>
      <c r="S43" s="47">
        <v>136.5813</v>
      </c>
    </row>
    <row r="44" spans="1:19" ht="16">
      <c r="A44" s="17">
        <v>44470</v>
      </c>
      <c r="B44" s="16">
        <v>1264.75</v>
      </c>
      <c r="R44" s="48">
        <v>45627</v>
      </c>
      <c r="S44" s="47">
        <v>137.4717</v>
      </c>
    </row>
    <row r="45" spans="1:19" ht="16">
      <c r="A45" s="17">
        <v>44501</v>
      </c>
      <c r="B45" s="16">
        <v>1212.42</v>
      </c>
      <c r="R45" s="48">
        <v>45658</v>
      </c>
      <c r="S45" s="47">
        <v>138.34379999999999</v>
      </c>
    </row>
    <row r="46" spans="1:19" ht="16">
      <c r="A46" s="17">
        <v>44531</v>
      </c>
      <c r="B46" s="16">
        <v>1232.01</v>
      </c>
      <c r="R46" s="48">
        <v>45689</v>
      </c>
      <c r="S46" s="47">
        <v>137.6507</v>
      </c>
    </row>
    <row r="47" spans="1:19" ht="16">
      <c r="A47" s="17">
        <v>44562</v>
      </c>
      <c r="B47" s="16">
        <v>1208.23</v>
      </c>
      <c r="R47" s="48">
        <v>45717</v>
      </c>
      <c r="S47" s="47">
        <v>137.10560000000001</v>
      </c>
    </row>
    <row r="48" spans="1:19" ht="16">
      <c r="A48" s="17">
        <v>44593</v>
      </c>
      <c r="B48" s="16">
        <v>1171.31</v>
      </c>
      <c r="R48" s="48">
        <v>45748</v>
      </c>
      <c r="S48" s="47">
        <v>136.86080000000001</v>
      </c>
    </row>
    <row r="49" spans="1:19" ht="16">
      <c r="A49" s="17">
        <v>44621</v>
      </c>
      <c r="B49" s="16">
        <v>1141.79</v>
      </c>
      <c r="R49" s="48">
        <v>45778</v>
      </c>
      <c r="S49" s="47">
        <v>133.77539999999999</v>
      </c>
    </row>
    <row r="50" spans="1:19" ht="16">
      <c r="A50" s="17">
        <v>44652</v>
      </c>
      <c r="B50" s="16">
        <v>1076.19</v>
      </c>
      <c r="R50" s="48">
        <v>45809</v>
      </c>
      <c r="S50" s="47">
        <v>132.2201</v>
      </c>
    </row>
    <row r="51" spans="1:19" ht="16">
      <c r="A51" s="17">
        <v>44682</v>
      </c>
      <c r="B51" s="16">
        <v>1077.67</v>
      </c>
      <c r="R51" s="48">
        <v>45839</v>
      </c>
      <c r="S51" s="47">
        <v>131.5744</v>
      </c>
    </row>
    <row r="52" spans="1:19" ht="16">
      <c r="A52" s="17">
        <v>44713</v>
      </c>
      <c r="B52" s="16">
        <v>1000.67</v>
      </c>
      <c r="R52" s="48">
        <v>45870</v>
      </c>
      <c r="S52" s="47">
        <v>132.0667</v>
      </c>
    </row>
    <row r="53" spans="1:19" ht="16">
      <c r="A53" s="17">
        <v>44743</v>
      </c>
      <c r="B53" s="16">
        <v>993.78</v>
      </c>
      <c r="R53" s="48">
        <v>45901</v>
      </c>
      <c r="S53" s="47">
        <v>131.42500000000001</v>
      </c>
    </row>
    <row r="54" spans="1:19" ht="16">
      <c r="A54" s="17">
        <v>44774</v>
      </c>
      <c r="B54" s="16">
        <v>994.11</v>
      </c>
      <c r="R54" s="48">
        <v>45931</v>
      </c>
      <c r="S54" s="47">
        <v>131.66679999999999</v>
      </c>
    </row>
    <row r="55" spans="1:19" ht="16">
      <c r="A55" s="17">
        <v>44805</v>
      </c>
      <c r="B55" s="16">
        <v>875.79</v>
      </c>
      <c r="R55" s="48">
        <v>45962</v>
      </c>
      <c r="S55" s="47">
        <v>131.8663</v>
      </c>
    </row>
    <row r="56" spans="1:19" ht="16">
      <c r="A56" s="17">
        <v>44835</v>
      </c>
      <c r="B56" s="16">
        <v>848.16</v>
      </c>
      <c r="R56" s="48">
        <v>45992</v>
      </c>
      <c r="S56" s="47">
        <v>130.93170000000001</v>
      </c>
    </row>
    <row r="57" spans="1:19" ht="16">
      <c r="A57" s="17">
        <v>44866</v>
      </c>
      <c r="B57" s="16">
        <v>972.29</v>
      </c>
      <c r="R57" s="48">
        <v>46023</v>
      </c>
      <c r="S57" s="47">
        <v>129.36189999999999</v>
      </c>
    </row>
    <row r="58" spans="1:19" ht="16">
      <c r="A58" s="17">
        <v>44896</v>
      </c>
      <c r="B58" s="16">
        <v>956.38</v>
      </c>
      <c r="R58" s="48">
        <v>46054</v>
      </c>
      <c r="S58" s="47">
        <v>127.6815</v>
      </c>
    </row>
    <row r="59" spans="1:19" ht="16">
      <c r="A59" s="17">
        <v>44927</v>
      </c>
      <c r="B59" s="16">
        <v>1031.5</v>
      </c>
      <c r="R59" s="48">
        <v>46082</v>
      </c>
      <c r="S59" s="47">
        <v>129.83179999999999</v>
      </c>
    </row>
    <row r="60" spans="1:19" ht="16">
      <c r="A60" s="17">
        <v>44958</v>
      </c>
      <c r="B60" s="16">
        <v>964.01</v>
      </c>
      <c r="R60" s="48">
        <v>46113</v>
      </c>
      <c r="S60" s="47">
        <v>128.63560000000001</v>
      </c>
    </row>
    <row r="61" spans="1:19" ht="16">
      <c r="A61" s="17">
        <v>44986</v>
      </c>
      <c r="B61" s="16">
        <v>990.28</v>
      </c>
      <c r="R61" s="48">
        <v>46143</v>
      </c>
      <c r="S61" s="47">
        <v>128.31039999999999</v>
      </c>
    </row>
    <row r="62" spans="1:19" ht="16">
      <c r="A62" s="17">
        <v>45017</v>
      </c>
      <c r="B62" s="16">
        <v>977.05</v>
      </c>
      <c r="R62" s="48">
        <v>46174</v>
      </c>
      <c r="S62" s="47">
        <v>128.93530000000001</v>
      </c>
    </row>
    <row r="63" spans="1:19" ht="16">
      <c r="A63" s="17">
        <v>45047</v>
      </c>
      <c r="B63" s="16">
        <v>958.53</v>
      </c>
      <c r="R63" s="48">
        <v>46204</v>
      </c>
      <c r="S63" s="47">
        <v>129.1848</v>
      </c>
    </row>
    <row r="64" spans="1:19" ht="16">
      <c r="A64" s="17">
        <v>45078</v>
      </c>
      <c r="B64" s="16">
        <v>989.48</v>
      </c>
      <c r="R64" s="48">
        <v>46235</v>
      </c>
      <c r="S64" s="47">
        <v>127.31959999999999</v>
      </c>
    </row>
    <row r="65" spans="1:2" ht="16">
      <c r="A65" s="17">
        <v>45108</v>
      </c>
      <c r="B65" s="16">
        <v>1046.9100000000001</v>
      </c>
    </row>
    <row r="66" spans="1:2" ht="16">
      <c r="A66" s="17">
        <v>45139</v>
      </c>
      <c r="B66" s="16">
        <v>980.33</v>
      </c>
    </row>
    <row r="67" spans="1:2" ht="16">
      <c r="A67" s="17">
        <v>45170</v>
      </c>
      <c r="B67" s="16">
        <v>952.78</v>
      </c>
    </row>
    <row r="68" spans="1:2" ht="16">
      <c r="A68" s="17">
        <v>45200</v>
      </c>
      <c r="B68" s="16">
        <v>915.2</v>
      </c>
    </row>
    <row r="69" spans="1:2" ht="16">
      <c r="A69" s="17">
        <v>45231</v>
      </c>
      <c r="B69" s="16">
        <v>987.1</v>
      </c>
    </row>
    <row r="70" spans="1:2" ht="16">
      <c r="A70" s="17">
        <v>45261</v>
      </c>
      <c r="B70" s="16">
        <v>1023.74</v>
      </c>
    </row>
    <row r="71" spans="1:2" ht="16">
      <c r="A71" s="17">
        <v>45292</v>
      </c>
      <c r="B71" s="16">
        <v>975.8</v>
      </c>
    </row>
    <row r="72" spans="1:2" ht="16">
      <c r="A72" s="17">
        <v>45323</v>
      </c>
      <c r="B72" s="16">
        <v>1020.94</v>
      </c>
    </row>
    <row r="73" spans="1:2" ht="16">
      <c r="A73" s="17">
        <v>45352</v>
      </c>
      <c r="B73" s="16">
        <v>1043.2</v>
      </c>
    </row>
    <row r="74" spans="1:2" ht="16">
      <c r="A74" s="17">
        <v>45383</v>
      </c>
      <c r="B74" s="16">
        <v>1045.95</v>
      </c>
    </row>
    <row r="75" spans="1:2" ht="16">
      <c r="A75" s="17">
        <v>45413</v>
      </c>
      <c r="B75" s="16">
        <v>1048.96</v>
      </c>
    </row>
    <row r="76" spans="1:2" ht="16">
      <c r="A76" s="17">
        <v>45444</v>
      </c>
      <c r="B76" s="16">
        <v>1086.25</v>
      </c>
    </row>
    <row r="77" spans="1:2" ht="16">
      <c r="A77" s="17">
        <v>45474</v>
      </c>
      <c r="B77" s="16">
        <v>1084.77</v>
      </c>
    </row>
    <row r="78" spans="1:2" ht="16">
      <c r="A78" s="17">
        <v>45505</v>
      </c>
      <c r="B78" s="16">
        <v>1099.92</v>
      </c>
    </row>
    <row r="79" spans="1:2" ht="16">
      <c r="A79" s="17">
        <v>45536</v>
      </c>
      <c r="B79" s="16">
        <v>1170.8499999999999</v>
      </c>
    </row>
    <row r="80" spans="1:2" ht="16">
      <c r="A80" s="17">
        <v>45566</v>
      </c>
      <c r="B80" s="16">
        <v>1119.52</v>
      </c>
    </row>
    <row r="81" spans="1:2" ht="16">
      <c r="A81" s="17">
        <v>45597</v>
      </c>
      <c r="B81" s="16">
        <v>1078.57</v>
      </c>
    </row>
    <row r="82" spans="1:2" ht="16">
      <c r="A82" s="17">
        <v>45627</v>
      </c>
      <c r="B82" s="16">
        <v>1075.48</v>
      </c>
    </row>
    <row r="83" spans="1:2" ht="16">
      <c r="A83" s="17">
        <v>45658</v>
      </c>
      <c r="B83" s="16">
        <v>1093.3699999999999</v>
      </c>
    </row>
    <row r="84" spans="1:2" ht="16">
      <c r="A84" s="17">
        <v>45689</v>
      </c>
      <c r="B84" s="16">
        <v>1097.25</v>
      </c>
    </row>
    <row r="85" spans="1:2" ht="16">
      <c r="A85" s="17">
        <v>45717</v>
      </c>
      <c r="B85" s="16">
        <v>1101.4000000000001</v>
      </c>
    </row>
    <row r="86" spans="1:2" ht="16">
      <c r="A86" s="17">
        <v>45748</v>
      </c>
      <c r="B86" s="16">
        <v>1112.8399999999999</v>
      </c>
    </row>
    <row r="87" spans="1:2" ht="16">
      <c r="A87" s="17">
        <v>45778</v>
      </c>
      <c r="B87" s="16">
        <v>1157.3399999999999</v>
      </c>
    </row>
    <row r="88" spans="1:2" ht="16">
      <c r="A88" s="17">
        <v>45809</v>
      </c>
      <c r="B88" s="16">
        <v>1222.78</v>
      </c>
    </row>
    <row r="89" spans="1:2" ht="16">
      <c r="A89" s="17">
        <v>45839</v>
      </c>
      <c r="B89" s="16">
        <v>1243.23</v>
      </c>
    </row>
    <row r="90" spans="1:2" ht="16">
      <c r="A90" s="17">
        <v>45870</v>
      </c>
      <c r="B90" s="16">
        <v>1258.44</v>
      </c>
    </row>
    <row r="91" spans="1:2" ht="16">
      <c r="A91" s="17">
        <v>45901</v>
      </c>
      <c r="B91" s="16">
        <v>1346.05</v>
      </c>
    </row>
    <row r="92" spans="1:2" ht="16">
      <c r="A92" s="17">
        <v>45931</v>
      </c>
      <c r="B92" s="16">
        <v>1401.55</v>
      </c>
    </row>
    <row r="93" spans="1:2" ht="16">
      <c r="A93" s="17">
        <v>45962</v>
      </c>
      <c r="B93" s="16">
        <v>1366.92</v>
      </c>
    </row>
    <row r="94" spans="1:2" ht="16">
      <c r="A94" s="17">
        <v>45992</v>
      </c>
      <c r="B94" s="16">
        <v>1404.37</v>
      </c>
    </row>
    <row r="95" spans="1:2" ht="16">
      <c r="A95" s="17">
        <v>46023</v>
      </c>
      <c r="B95" s="16">
        <v>1528.09</v>
      </c>
    </row>
    <row r="96" spans="1:2" ht="16">
      <c r="A96" s="17">
        <v>46054</v>
      </c>
      <c r="B96" s="16">
        <v>1610.7</v>
      </c>
    </row>
    <row r="97" spans="1:2" ht="16">
      <c r="A97" s="17">
        <v>46082</v>
      </c>
      <c r="B97" s="16">
        <v>1397.2</v>
      </c>
    </row>
    <row r="98" spans="1:2" ht="16">
      <c r="A98" s="17">
        <v>46113</v>
      </c>
      <c r="B98" s="16">
        <v>1600.21</v>
      </c>
    </row>
    <row r="99" spans="1:2" ht="16">
      <c r="A99" s="17">
        <v>46143</v>
      </c>
      <c r="B99" s="16">
        <v>1752.15</v>
      </c>
    </row>
    <row r="100" spans="1:2" ht="16">
      <c r="A100" s="17">
        <v>46174</v>
      </c>
      <c r="B100" s="16">
        <v>1722.89</v>
      </c>
    </row>
    <row r="101" spans="1:2" ht="16">
      <c r="A101" s="17">
        <v>46204</v>
      </c>
      <c r="B101" s="16">
        <v>1665.89</v>
      </c>
    </row>
    <row r="102" spans="1:2" ht="16">
      <c r="A102" s="17">
        <v>46235</v>
      </c>
      <c r="B102" s="16">
        <v>1719.31</v>
      </c>
    </row>
    <row r="103" spans="1:2" ht="16">
      <c r="A103" s="17">
        <v>46266</v>
      </c>
      <c r="B103" s="16">
        <v>1726.32</v>
      </c>
    </row>
  </sheetData>
  <hyperlinks>
    <hyperlink ref="U3" r:id="rId1" xr:uid="{208EE3BB-E5F0-4A48-8A9E-87CB75C939D9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84E9-3D8C-6546-81F1-915F258B07FF}">
  <dimension ref="A1:AP469"/>
  <sheetViews>
    <sheetView zoomScale="111" workbookViewId="0">
      <selection activeCell="AR4" sqref="AR4"/>
    </sheetView>
  </sheetViews>
  <sheetFormatPr baseColWidth="10" defaultColWidth="8.83203125" defaultRowHeight="15"/>
  <cols>
    <col min="1" max="1" width="12.83203125" customWidth="1"/>
    <col min="12" max="12" width="12.5" customWidth="1"/>
    <col min="16" max="16" width="15.5" customWidth="1"/>
    <col min="17" max="17" width="10.6640625" customWidth="1"/>
    <col min="27" max="27" width="11.1640625" customWidth="1"/>
    <col min="41" max="41" width="25.5" customWidth="1"/>
  </cols>
  <sheetData>
    <row r="1" spans="1:42" ht="240">
      <c r="B1" t="s">
        <v>39</v>
      </c>
      <c r="C1" t="s">
        <v>39</v>
      </c>
      <c r="M1" s="2" t="s">
        <v>40</v>
      </c>
      <c r="N1" s="2" t="s">
        <v>40</v>
      </c>
      <c r="Q1" s="2" t="s">
        <v>40</v>
      </c>
      <c r="R1" s="2" t="s">
        <v>40</v>
      </c>
      <c r="AB1" t="s">
        <v>0</v>
      </c>
      <c r="AG1" s="14" t="s">
        <v>41</v>
      </c>
      <c r="AM1" s="3"/>
      <c r="AO1" t="s">
        <v>42</v>
      </c>
      <c r="AP1" s="7" t="s">
        <v>43</v>
      </c>
    </row>
    <row r="3" spans="1:42" ht="16">
      <c r="M3" s="26"/>
      <c r="AB3" s="26" t="s">
        <v>44</v>
      </c>
    </row>
    <row r="4" spans="1:42" ht="25">
      <c r="A4" t="s">
        <v>6</v>
      </c>
      <c r="B4" t="s">
        <v>45</v>
      </c>
      <c r="C4" t="s">
        <v>46</v>
      </c>
      <c r="L4" s="28" t="s">
        <v>6</v>
      </c>
      <c r="M4" s="13" t="s">
        <v>47</v>
      </c>
      <c r="N4" s="13" t="s">
        <v>48</v>
      </c>
      <c r="P4" s="28" t="s">
        <v>6</v>
      </c>
      <c r="Q4" s="13" t="s">
        <v>47</v>
      </c>
      <c r="R4" s="13" t="s">
        <v>48</v>
      </c>
      <c r="AA4" s="26" t="s">
        <v>6</v>
      </c>
      <c r="AB4" s="26" t="s">
        <v>49</v>
      </c>
      <c r="AE4" s="12" t="s">
        <v>6</v>
      </c>
      <c r="AF4" s="12" t="s">
        <v>50</v>
      </c>
      <c r="AG4" s="12" t="s">
        <v>51</v>
      </c>
      <c r="AI4" s="12" t="s">
        <v>6</v>
      </c>
      <c r="AJ4" s="12" t="s">
        <v>52</v>
      </c>
      <c r="AK4" s="12" t="s">
        <v>53</v>
      </c>
      <c r="AO4" s="20" t="s">
        <v>54</v>
      </c>
    </row>
    <row r="5" spans="1:42" ht="16">
      <c r="A5" s="1">
        <v>46113</v>
      </c>
      <c r="B5">
        <v>2.1</v>
      </c>
      <c r="C5" s="26">
        <v>4</v>
      </c>
      <c r="L5" s="27">
        <v>44440</v>
      </c>
      <c r="M5" s="26">
        <v>7332.2</v>
      </c>
      <c r="N5" s="26">
        <v>0.72260000000000002</v>
      </c>
      <c r="P5" s="27">
        <v>44440</v>
      </c>
      <c r="Q5" s="59">
        <f t="shared" ref="Q5:Q36" si="0">M5/$M$5*100</f>
        <v>100</v>
      </c>
      <c r="R5" s="11">
        <f t="shared" ref="R5:R36" si="1">N5/$N$5*100</f>
        <v>100</v>
      </c>
      <c r="AA5" s="27">
        <v>46235</v>
      </c>
      <c r="AB5" s="26">
        <v>4.3499999999999996</v>
      </c>
      <c r="AE5" s="10">
        <v>42583</v>
      </c>
      <c r="AF5" s="9">
        <v>1.5</v>
      </c>
      <c r="AG5" s="9">
        <v>1.8919999999999999</v>
      </c>
      <c r="AI5" s="10">
        <v>42614</v>
      </c>
      <c r="AJ5" s="9">
        <v>0.4</v>
      </c>
      <c r="AK5" s="25">
        <v>216.3</v>
      </c>
      <c r="AO5" s="21" t="s">
        <v>55</v>
      </c>
    </row>
    <row r="6" spans="1:42" ht="16">
      <c r="A6" s="1">
        <v>46023</v>
      </c>
      <c r="B6">
        <v>2.5</v>
      </c>
      <c r="C6" s="26">
        <v>4.0999999999999996</v>
      </c>
      <c r="L6" s="27">
        <v>44470</v>
      </c>
      <c r="M6" s="26">
        <v>7323.7</v>
      </c>
      <c r="N6" s="26">
        <v>0.75209999999999999</v>
      </c>
      <c r="P6" s="27">
        <v>44470</v>
      </c>
      <c r="Q6" s="59">
        <f t="shared" si="0"/>
        <v>99.88407299309894</v>
      </c>
      <c r="R6" s="11">
        <f t="shared" si="1"/>
        <v>104.0824799335732</v>
      </c>
      <c r="AA6" s="27">
        <v>46174</v>
      </c>
      <c r="AB6" s="26">
        <v>4.3499999999999996</v>
      </c>
      <c r="AE6" s="10">
        <v>42614</v>
      </c>
      <c r="AF6" s="9">
        <v>1.5</v>
      </c>
      <c r="AG6" s="9">
        <v>2.004</v>
      </c>
      <c r="AI6" s="10">
        <v>42644</v>
      </c>
      <c r="AJ6" s="9">
        <v>0.4</v>
      </c>
      <c r="AK6" s="25">
        <v>212.55</v>
      </c>
      <c r="AO6" s="21" t="s">
        <v>56</v>
      </c>
    </row>
    <row r="7" spans="1:42" ht="16">
      <c r="A7" s="1">
        <v>45931</v>
      </c>
      <c r="B7">
        <v>2.6</v>
      </c>
      <c r="C7" s="26">
        <v>3.6</v>
      </c>
      <c r="L7" s="27">
        <v>44501</v>
      </c>
      <c r="M7" s="26">
        <v>7256</v>
      </c>
      <c r="N7" s="26">
        <v>0.71230000000000004</v>
      </c>
      <c r="P7" s="27">
        <v>44501</v>
      </c>
      <c r="Q7" s="59">
        <f t="shared" si="0"/>
        <v>98.960748479310439</v>
      </c>
      <c r="R7" s="11">
        <f t="shared" si="1"/>
        <v>98.57459175200664</v>
      </c>
      <c r="AA7" s="27">
        <v>46143</v>
      </c>
      <c r="AB7" s="26">
        <v>4.3499999999999996</v>
      </c>
      <c r="AE7" s="10">
        <v>42644</v>
      </c>
      <c r="AF7" s="9">
        <v>1.5</v>
      </c>
      <c r="AG7" s="9">
        <v>2.2309999999999999</v>
      </c>
      <c r="AI7" s="10">
        <v>42675</v>
      </c>
      <c r="AJ7" s="9">
        <v>0.41</v>
      </c>
      <c r="AK7" s="25">
        <v>220.38</v>
      </c>
      <c r="AO7" s="21" t="s">
        <v>57</v>
      </c>
    </row>
    <row r="8" spans="1:42" ht="16">
      <c r="A8" s="1">
        <v>45839</v>
      </c>
      <c r="B8">
        <v>2.1</v>
      </c>
      <c r="C8" s="26">
        <v>3.2</v>
      </c>
      <c r="L8" s="27">
        <v>44531</v>
      </c>
      <c r="M8" s="26">
        <v>7444.6</v>
      </c>
      <c r="N8" s="26">
        <v>0.72599999999999998</v>
      </c>
      <c r="P8" s="27">
        <v>44531</v>
      </c>
      <c r="Q8" s="59">
        <f t="shared" si="0"/>
        <v>101.53296418537411</v>
      </c>
      <c r="R8" s="11">
        <f t="shared" si="1"/>
        <v>100.4705231109881</v>
      </c>
      <c r="AA8" s="27">
        <v>46082</v>
      </c>
      <c r="AB8" s="26">
        <v>4.0999999999999996</v>
      </c>
      <c r="AE8" s="10">
        <v>42675</v>
      </c>
      <c r="AF8" s="9">
        <v>1.5</v>
      </c>
      <c r="AG8" s="9">
        <v>2.5350000000000001</v>
      </c>
      <c r="AI8" s="10">
        <v>42705</v>
      </c>
      <c r="AJ8" s="9">
        <v>0.54</v>
      </c>
      <c r="AK8" s="25">
        <v>223.53</v>
      </c>
      <c r="AO8" s="21" t="s">
        <v>58</v>
      </c>
    </row>
    <row r="9" spans="1:42" ht="16">
      <c r="A9" s="1">
        <v>45748</v>
      </c>
      <c r="B9">
        <v>1.9</v>
      </c>
      <c r="C9" s="26">
        <v>2.1</v>
      </c>
      <c r="L9" s="27">
        <v>44565</v>
      </c>
      <c r="M9" s="26">
        <v>6971.6</v>
      </c>
      <c r="N9" s="26">
        <v>0.70640000000000003</v>
      </c>
      <c r="P9" s="27">
        <v>44565</v>
      </c>
      <c r="Q9" s="59">
        <f t="shared" si="0"/>
        <v>95.081967213114766</v>
      </c>
      <c r="R9" s="11">
        <f t="shared" si="1"/>
        <v>97.758095765291998</v>
      </c>
      <c r="AA9" s="27">
        <v>46054</v>
      </c>
      <c r="AB9" s="26">
        <v>3.85</v>
      </c>
      <c r="AE9" s="10">
        <v>42705</v>
      </c>
      <c r="AF9" s="9">
        <v>1.5</v>
      </c>
      <c r="AG9" s="9">
        <v>2.7989999999999999</v>
      </c>
      <c r="AI9" s="10">
        <v>42736</v>
      </c>
      <c r="AJ9" s="9">
        <v>0.65</v>
      </c>
      <c r="AK9" s="25">
        <v>227.53</v>
      </c>
      <c r="AO9" s="21">
        <v>1</v>
      </c>
    </row>
    <row r="10" spans="1:42" ht="16">
      <c r="A10" s="1">
        <v>45658</v>
      </c>
      <c r="B10">
        <v>1.3</v>
      </c>
      <c r="C10" s="26">
        <v>2.4</v>
      </c>
      <c r="L10" s="27">
        <v>44593</v>
      </c>
      <c r="M10" s="26">
        <v>7049.1</v>
      </c>
      <c r="N10" s="26">
        <v>0.72619999999999996</v>
      </c>
      <c r="P10" s="27">
        <v>44593</v>
      </c>
      <c r="Q10" s="59">
        <f t="shared" si="0"/>
        <v>96.138948746624493</v>
      </c>
      <c r="R10" s="11">
        <f t="shared" si="1"/>
        <v>100.49820094104622</v>
      </c>
      <c r="AA10" s="27">
        <v>45992</v>
      </c>
      <c r="AB10" s="26">
        <v>3.6</v>
      </c>
      <c r="AE10" s="10">
        <v>42736</v>
      </c>
      <c r="AF10" s="9">
        <v>1.5</v>
      </c>
      <c r="AG10" s="9">
        <v>2.7109999999999999</v>
      </c>
      <c r="AH10" s="8"/>
      <c r="AI10" s="10">
        <v>42767</v>
      </c>
      <c r="AJ10" s="9">
        <v>0.66</v>
      </c>
      <c r="AK10" s="25">
        <v>236.47</v>
      </c>
      <c r="AO10" s="22">
        <v>28522</v>
      </c>
    </row>
    <row r="11" spans="1:42" ht="16">
      <c r="A11" s="1">
        <v>45566</v>
      </c>
      <c r="B11">
        <v>1.2</v>
      </c>
      <c r="C11" s="26">
        <v>2.4</v>
      </c>
      <c r="L11" s="27">
        <v>44621</v>
      </c>
      <c r="M11" s="26">
        <v>7499.6</v>
      </c>
      <c r="N11" s="26">
        <v>0.748</v>
      </c>
      <c r="P11" s="27">
        <v>44621</v>
      </c>
      <c r="Q11" s="59">
        <f t="shared" si="0"/>
        <v>102.28308011238101</v>
      </c>
      <c r="R11" s="11">
        <f t="shared" si="1"/>
        <v>103.51508441738166</v>
      </c>
      <c r="AA11" s="27">
        <v>45962</v>
      </c>
      <c r="AB11" s="26">
        <v>3.6</v>
      </c>
      <c r="AE11" s="10">
        <v>42767</v>
      </c>
      <c r="AF11" s="9">
        <v>1.5</v>
      </c>
      <c r="AG11" s="9">
        <v>2.738</v>
      </c>
      <c r="AI11" s="10">
        <v>42795</v>
      </c>
      <c r="AJ11" s="9">
        <v>0.79</v>
      </c>
      <c r="AK11" s="25">
        <v>235.74</v>
      </c>
      <c r="AO11" s="22">
        <v>46204</v>
      </c>
    </row>
    <row r="12" spans="1:42" ht="16">
      <c r="A12" s="1">
        <v>45474</v>
      </c>
      <c r="B12">
        <v>0.8</v>
      </c>
      <c r="C12" s="26">
        <v>2.9</v>
      </c>
      <c r="L12" s="27">
        <v>44652</v>
      </c>
      <c r="M12" s="26">
        <v>7435</v>
      </c>
      <c r="N12" s="26">
        <v>0.70630000000000004</v>
      </c>
      <c r="P12" s="27">
        <v>44652</v>
      </c>
      <c r="Q12" s="59">
        <f t="shared" si="0"/>
        <v>101.40203485993291</v>
      </c>
      <c r="R12" s="11">
        <f t="shared" si="1"/>
        <v>97.744256850262943</v>
      </c>
      <c r="AA12" s="27">
        <v>45931</v>
      </c>
      <c r="AB12" s="26">
        <v>3.6</v>
      </c>
      <c r="AE12" s="10">
        <v>42795</v>
      </c>
      <c r="AF12" s="9">
        <v>1.5</v>
      </c>
      <c r="AG12" s="9">
        <v>2.8039999999999998</v>
      </c>
      <c r="AI12" s="10">
        <v>42826</v>
      </c>
      <c r="AJ12" s="9">
        <v>0.9</v>
      </c>
      <c r="AK12" s="25">
        <v>238.08</v>
      </c>
      <c r="AO12" s="21">
        <v>582</v>
      </c>
    </row>
    <row r="13" spans="1:42" ht="16">
      <c r="A13" s="1">
        <v>45383</v>
      </c>
      <c r="B13">
        <v>0.9</v>
      </c>
      <c r="C13" s="26">
        <v>3.8</v>
      </c>
      <c r="L13" s="27">
        <v>44683</v>
      </c>
      <c r="M13" s="26">
        <v>7211.2</v>
      </c>
      <c r="N13" s="26">
        <v>0.71730000000000005</v>
      </c>
      <c r="P13" s="27">
        <v>44683</v>
      </c>
      <c r="Q13" s="59">
        <f t="shared" si="0"/>
        <v>98.349744960584815</v>
      </c>
      <c r="R13" s="11">
        <f t="shared" si="1"/>
        <v>99.26653750345973</v>
      </c>
      <c r="AA13" s="27">
        <v>45901</v>
      </c>
      <c r="AB13" s="26">
        <v>3.6</v>
      </c>
      <c r="AE13" s="10">
        <v>42826</v>
      </c>
      <c r="AF13" s="9">
        <v>1.5</v>
      </c>
      <c r="AG13" s="9">
        <v>2.5569999999999999</v>
      </c>
      <c r="AI13" s="10">
        <v>42856</v>
      </c>
      <c r="AJ13" s="9">
        <v>0.91</v>
      </c>
      <c r="AK13" s="25">
        <v>241.44</v>
      </c>
      <c r="AN13" t="s">
        <v>6</v>
      </c>
      <c r="AO13" s="21" t="s">
        <v>59</v>
      </c>
    </row>
    <row r="14" spans="1:42" ht="16">
      <c r="A14" s="1">
        <v>45292</v>
      </c>
      <c r="B14">
        <v>1.1000000000000001</v>
      </c>
      <c r="C14" s="26">
        <v>3.6</v>
      </c>
      <c r="L14" s="27">
        <v>44713</v>
      </c>
      <c r="M14" s="26">
        <v>6568.1</v>
      </c>
      <c r="N14" s="26">
        <v>0.69010000000000005</v>
      </c>
      <c r="P14" s="27">
        <v>44713</v>
      </c>
      <c r="Q14" s="59">
        <f t="shared" si="0"/>
        <v>89.578844003164136</v>
      </c>
      <c r="R14" s="11">
        <f t="shared" si="1"/>
        <v>95.50235261555494</v>
      </c>
      <c r="AA14" s="27">
        <v>45870</v>
      </c>
      <c r="AB14" s="26">
        <v>3.6</v>
      </c>
      <c r="AE14" s="10">
        <v>42856</v>
      </c>
      <c r="AF14" s="9">
        <v>1.5</v>
      </c>
      <c r="AG14" s="9">
        <v>2.548</v>
      </c>
      <c r="AI14" s="10">
        <v>42887</v>
      </c>
      <c r="AJ14" s="9">
        <v>1.04</v>
      </c>
      <c r="AK14" s="25">
        <v>241.8</v>
      </c>
      <c r="AN14" s="19">
        <v>42401</v>
      </c>
      <c r="AO14" s="21">
        <v>5.9</v>
      </c>
    </row>
    <row r="15" spans="1:42" ht="16">
      <c r="A15" s="1">
        <v>45200</v>
      </c>
      <c r="B15">
        <v>1.3</v>
      </c>
      <c r="C15" s="26">
        <v>4.0999999999999996</v>
      </c>
      <c r="L15" s="27">
        <v>44743</v>
      </c>
      <c r="M15" s="26">
        <v>6945.2</v>
      </c>
      <c r="N15" s="26">
        <v>0.69850000000000001</v>
      </c>
      <c r="P15" s="27">
        <v>44743</v>
      </c>
      <c r="Q15" s="59">
        <f t="shared" si="0"/>
        <v>94.721911568151441</v>
      </c>
      <c r="R15" s="11">
        <f t="shared" si="1"/>
        <v>96.664821477996128</v>
      </c>
      <c r="AA15" s="27">
        <v>45839</v>
      </c>
      <c r="AB15" s="26">
        <v>3.85</v>
      </c>
      <c r="AE15" s="10">
        <v>42887</v>
      </c>
      <c r="AF15" s="9">
        <v>1.5</v>
      </c>
      <c r="AG15" s="9">
        <v>2.4209999999999998</v>
      </c>
      <c r="AI15" s="10">
        <v>42917</v>
      </c>
      <c r="AJ15" s="9">
        <v>1.1499999999999999</v>
      </c>
      <c r="AK15" s="25">
        <v>246.77</v>
      </c>
      <c r="AN15" s="19">
        <v>42430</v>
      </c>
      <c r="AO15" s="21">
        <v>5.9</v>
      </c>
    </row>
    <row r="16" spans="1:42" ht="16">
      <c r="A16" s="1">
        <v>45108</v>
      </c>
      <c r="B16">
        <v>2.2000000000000002</v>
      </c>
      <c r="C16" s="26">
        <v>5.3</v>
      </c>
      <c r="L16" s="27">
        <v>44774</v>
      </c>
      <c r="M16" s="26">
        <v>6986.8</v>
      </c>
      <c r="N16" s="26">
        <v>0.68389999999999995</v>
      </c>
      <c r="P16" s="27">
        <v>44774</v>
      </c>
      <c r="Q16" s="59">
        <f t="shared" si="0"/>
        <v>95.289271978396656</v>
      </c>
      <c r="R16" s="11">
        <f t="shared" si="1"/>
        <v>94.644339883753105</v>
      </c>
      <c r="AA16" s="27">
        <v>45778</v>
      </c>
      <c r="AB16" s="26">
        <v>3.85</v>
      </c>
      <c r="AE16" s="10">
        <v>42917</v>
      </c>
      <c r="AF16" s="9">
        <v>1.5</v>
      </c>
      <c r="AG16" s="9">
        <v>2.6640000000000001</v>
      </c>
      <c r="AI16" s="10">
        <v>42948</v>
      </c>
      <c r="AJ16" s="9">
        <v>1.1599999999999999</v>
      </c>
      <c r="AK16" s="25">
        <v>247.49</v>
      </c>
      <c r="AN16" s="19">
        <v>42461</v>
      </c>
      <c r="AO16" s="21">
        <v>5.8</v>
      </c>
    </row>
    <row r="17" spans="1:41" ht="16">
      <c r="A17" s="1">
        <v>45017</v>
      </c>
      <c r="B17">
        <v>2.2000000000000002</v>
      </c>
      <c r="C17" s="26">
        <v>6</v>
      </c>
      <c r="L17" s="27">
        <v>44805</v>
      </c>
      <c r="M17" s="26">
        <v>6474.2</v>
      </c>
      <c r="N17" s="26">
        <v>0.64019999999999999</v>
      </c>
      <c r="P17" s="27">
        <v>44805</v>
      </c>
      <c r="Q17" s="59">
        <f t="shared" si="0"/>
        <v>88.298191538692336</v>
      </c>
      <c r="R17" s="11">
        <f t="shared" si="1"/>
        <v>88.596734016053134</v>
      </c>
      <c r="AA17" s="27">
        <v>45748</v>
      </c>
      <c r="AB17" s="26">
        <v>4.0999999999999996</v>
      </c>
      <c r="AE17" s="10">
        <v>42948</v>
      </c>
      <c r="AF17" s="9">
        <v>1.5</v>
      </c>
      <c r="AG17" s="9">
        <v>2.6259999999999999</v>
      </c>
      <c r="AI17" s="10">
        <v>42979</v>
      </c>
      <c r="AJ17" s="9">
        <v>1.1499999999999999</v>
      </c>
      <c r="AK17" s="25">
        <v>251.23</v>
      </c>
      <c r="AN17" s="19">
        <v>42491</v>
      </c>
      <c r="AO17" s="21">
        <v>5.8</v>
      </c>
    </row>
    <row r="18" spans="1:41" ht="16">
      <c r="A18" s="1">
        <v>44927</v>
      </c>
      <c r="B18">
        <v>2.8</v>
      </c>
      <c r="C18" s="26">
        <v>7</v>
      </c>
      <c r="L18" s="27">
        <v>44837</v>
      </c>
      <c r="M18" s="26">
        <v>6863.5</v>
      </c>
      <c r="N18" s="26">
        <v>0.63970000000000005</v>
      </c>
      <c r="P18" s="27">
        <v>44837</v>
      </c>
      <c r="Q18" s="59">
        <f t="shared" si="0"/>
        <v>93.60764845476119</v>
      </c>
      <c r="R18" s="11">
        <f t="shared" si="1"/>
        <v>88.52753944090783</v>
      </c>
      <c r="AA18" s="27">
        <v>45689</v>
      </c>
      <c r="AB18" s="26">
        <v>4.0999999999999996</v>
      </c>
      <c r="AE18" s="10">
        <v>42979</v>
      </c>
      <c r="AF18" s="9">
        <v>1.5</v>
      </c>
      <c r="AG18" s="9">
        <v>2.71</v>
      </c>
      <c r="AI18" s="10">
        <v>43009</v>
      </c>
      <c r="AJ18" s="9">
        <v>1.1499999999999999</v>
      </c>
      <c r="AK18" s="25">
        <v>257.14999999999998</v>
      </c>
      <c r="AN18" s="19">
        <v>42522</v>
      </c>
      <c r="AO18" s="21">
        <v>5.7</v>
      </c>
    </row>
    <row r="19" spans="1:41" ht="16">
      <c r="A19" s="1">
        <v>44835</v>
      </c>
      <c r="B19">
        <v>3.3</v>
      </c>
      <c r="C19" s="26">
        <v>7.9</v>
      </c>
      <c r="L19" s="27">
        <v>44866</v>
      </c>
      <c r="M19" s="26">
        <v>7284.2</v>
      </c>
      <c r="N19" s="26">
        <v>0.67859999999999998</v>
      </c>
      <c r="P19" s="27">
        <v>44866</v>
      </c>
      <c r="Q19" s="59">
        <f t="shared" si="0"/>
        <v>99.34535337279398</v>
      </c>
      <c r="R19" s="11">
        <f t="shared" si="1"/>
        <v>93.910877387212835</v>
      </c>
      <c r="AA19" s="27">
        <v>45627</v>
      </c>
      <c r="AB19" s="26">
        <v>4.3499999999999996</v>
      </c>
      <c r="AE19" s="10">
        <v>43009</v>
      </c>
      <c r="AF19" s="9">
        <v>1.5</v>
      </c>
      <c r="AG19" s="9">
        <v>2.7679999999999998</v>
      </c>
      <c r="AI19" s="10">
        <v>43040</v>
      </c>
      <c r="AJ19" s="9">
        <v>1.1599999999999999</v>
      </c>
      <c r="AK19" s="25">
        <v>265.01</v>
      </c>
      <c r="AN19" s="19">
        <v>42552</v>
      </c>
      <c r="AO19" s="21">
        <v>5.7</v>
      </c>
    </row>
    <row r="20" spans="1:41" ht="16">
      <c r="A20" s="1">
        <v>44743</v>
      </c>
      <c r="B20">
        <v>6.1</v>
      </c>
      <c r="C20" s="26">
        <v>7.3</v>
      </c>
      <c r="L20" s="27">
        <v>44896</v>
      </c>
      <c r="M20" s="26">
        <v>7038.7</v>
      </c>
      <c r="N20" s="26">
        <v>0.68130000000000002</v>
      </c>
      <c r="P20" s="27">
        <v>44896</v>
      </c>
      <c r="Q20" s="59">
        <f t="shared" si="0"/>
        <v>95.997108644063175</v>
      </c>
      <c r="R20" s="11">
        <f t="shared" si="1"/>
        <v>94.284528092997505</v>
      </c>
      <c r="AA20" s="27">
        <v>45597</v>
      </c>
      <c r="AB20" s="26">
        <v>4.3499999999999996</v>
      </c>
      <c r="AE20" s="10">
        <v>43040</v>
      </c>
      <c r="AF20" s="9">
        <v>1.5</v>
      </c>
      <c r="AG20" s="9">
        <v>2.5649999999999999</v>
      </c>
      <c r="AI20" s="10">
        <v>43070</v>
      </c>
      <c r="AJ20" s="9">
        <v>1.3</v>
      </c>
      <c r="AK20" s="25">
        <v>266.86</v>
      </c>
      <c r="AN20" s="19">
        <v>42583</v>
      </c>
      <c r="AO20" s="21">
        <v>5.7</v>
      </c>
    </row>
    <row r="21" spans="1:41" ht="16">
      <c r="A21" s="1">
        <v>44652</v>
      </c>
      <c r="B21">
        <v>3.8</v>
      </c>
      <c r="C21" s="26">
        <v>6.2</v>
      </c>
      <c r="L21" s="27">
        <v>44929</v>
      </c>
      <c r="M21" s="26">
        <v>7476.7</v>
      </c>
      <c r="N21" s="26">
        <v>0.70540000000000003</v>
      </c>
      <c r="P21" s="27">
        <v>44929</v>
      </c>
      <c r="Q21" s="59">
        <f t="shared" si="0"/>
        <v>101.97075911731812</v>
      </c>
      <c r="R21" s="11">
        <f t="shared" si="1"/>
        <v>97.619706615001391</v>
      </c>
      <c r="AA21" s="27">
        <v>45536</v>
      </c>
      <c r="AB21" s="26">
        <v>4.3499999999999996</v>
      </c>
      <c r="AE21" s="10">
        <v>43070</v>
      </c>
      <c r="AF21" s="9">
        <v>1.5</v>
      </c>
      <c r="AG21" s="9">
        <v>2.5830000000000002</v>
      </c>
      <c r="AI21" s="10">
        <v>43101</v>
      </c>
      <c r="AJ21" s="9">
        <v>1.41</v>
      </c>
      <c r="AK21" s="25">
        <v>281.89999999999998</v>
      </c>
      <c r="AN21" s="19">
        <v>42614</v>
      </c>
      <c r="AO21" s="21">
        <v>5.8</v>
      </c>
    </row>
    <row r="22" spans="1:41" ht="16">
      <c r="A22" s="1">
        <v>44562</v>
      </c>
      <c r="B22">
        <v>3.6</v>
      </c>
      <c r="C22" s="26">
        <v>5.0999999999999996</v>
      </c>
      <c r="L22" s="27">
        <v>44958</v>
      </c>
      <c r="M22" s="26">
        <v>7258.4</v>
      </c>
      <c r="N22" s="26">
        <v>0.67279999999999995</v>
      </c>
      <c r="P22" s="27">
        <v>44958</v>
      </c>
      <c r="Q22" s="59">
        <f t="shared" si="0"/>
        <v>98.993480810670746</v>
      </c>
      <c r="R22" s="11">
        <f t="shared" si="1"/>
        <v>93.108220315527262</v>
      </c>
      <c r="AA22" s="27">
        <v>45505</v>
      </c>
      <c r="AB22" s="26">
        <v>4.3499999999999996</v>
      </c>
      <c r="AE22" s="10">
        <v>43101</v>
      </c>
      <c r="AF22" s="9">
        <v>1.5</v>
      </c>
      <c r="AG22" s="9">
        <v>2.7469999999999999</v>
      </c>
      <c r="AI22" s="10">
        <v>43132</v>
      </c>
      <c r="AJ22" s="9">
        <v>1.42</v>
      </c>
      <c r="AK22" s="25">
        <v>271.64999999999998</v>
      </c>
      <c r="AN22" s="19">
        <v>42644</v>
      </c>
      <c r="AO22" s="21">
        <v>5.8</v>
      </c>
    </row>
    <row r="23" spans="1:41" ht="16">
      <c r="A23" s="1">
        <v>44470</v>
      </c>
      <c r="B23">
        <v>4.9000000000000004</v>
      </c>
      <c r="C23" s="26">
        <v>3.5</v>
      </c>
      <c r="L23" s="27">
        <v>44986</v>
      </c>
      <c r="M23" s="26">
        <v>7177.8</v>
      </c>
      <c r="N23" s="26">
        <v>0.66849999999999998</v>
      </c>
      <c r="P23" s="27">
        <v>44986</v>
      </c>
      <c r="Q23" s="59">
        <f t="shared" si="0"/>
        <v>97.894220015820636</v>
      </c>
      <c r="R23" s="11">
        <f t="shared" si="1"/>
        <v>92.513146969277599</v>
      </c>
      <c r="AA23" s="27">
        <v>45444</v>
      </c>
      <c r="AB23" s="26">
        <v>4.3499999999999996</v>
      </c>
      <c r="AE23" s="10">
        <v>43132</v>
      </c>
      <c r="AF23" s="9">
        <v>1.5</v>
      </c>
      <c r="AG23" s="9">
        <v>2.8450000000000002</v>
      </c>
      <c r="AI23" s="10">
        <v>43160</v>
      </c>
      <c r="AJ23" s="9">
        <v>1.51</v>
      </c>
      <c r="AK23" s="25">
        <v>263.14999999999998</v>
      </c>
      <c r="AN23" s="19">
        <v>42675</v>
      </c>
      <c r="AO23" s="21">
        <v>5.9</v>
      </c>
    </row>
    <row r="24" spans="1:41" ht="16">
      <c r="A24" s="1">
        <v>44378</v>
      </c>
      <c r="B24">
        <v>4.7</v>
      </c>
      <c r="C24" s="26">
        <v>3.1</v>
      </c>
      <c r="L24" s="27">
        <v>45019</v>
      </c>
      <c r="M24" s="26">
        <v>7309.2</v>
      </c>
      <c r="N24" s="26">
        <v>0.66069999999999995</v>
      </c>
      <c r="P24" s="27">
        <v>45019</v>
      </c>
      <c r="Q24" s="59">
        <f t="shared" si="0"/>
        <v>99.686315157797111</v>
      </c>
      <c r="R24" s="11">
        <f t="shared" si="1"/>
        <v>91.433711597010785</v>
      </c>
      <c r="AA24" s="27">
        <v>45413</v>
      </c>
      <c r="AB24" s="26">
        <v>4.3499999999999996</v>
      </c>
      <c r="AE24" s="10">
        <v>43160</v>
      </c>
      <c r="AF24" s="9">
        <v>1.5</v>
      </c>
      <c r="AG24" s="9">
        <v>2.7130000000000001</v>
      </c>
      <c r="AI24" s="10">
        <v>43191</v>
      </c>
      <c r="AJ24" s="9">
        <v>1.69</v>
      </c>
      <c r="AK24" s="25">
        <v>264.51</v>
      </c>
      <c r="AN24" s="19">
        <v>42705</v>
      </c>
      <c r="AO24" s="21">
        <v>6</v>
      </c>
    </row>
    <row r="25" spans="1:41" ht="16">
      <c r="A25" s="1">
        <v>44287</v>
      </c>
      <c r="B25">
        <v>10.199999999999999</v>
      </c>
      <c r="C25" s="26">
        <v>3.8</v>
      </c>
      <c r="L25" s="27">
        <v>45047</v>
      </c>
      <c r="M25" s="26">
        <v>7091.3</v>
      </c>
      <c r="N25" s="26">
        <v>0.65</v>
      </c>
      <c r="P25" s="27">
        <v>45047</v>
      </c>
      <c r="Q25" s="59">
        <f t="shared" si="0"/>
        <v>96.714492239709784</v>
      </c>
      <c r="R25" s="11">
        <f t="shared" si="1"/>
        <v>89.95294768890119</v>
      </c>
      <c r="AA25" s="27">
        <v>45352</v>
      </c>
      <c r="AB25" s="26">
        <v>4.3499999999999996</v>
      </c>
      <c r="AE25" s="10">
        <v>43191</v>
      </c>
      <c r="AF25" s="9">
        <v>1.5</v>
      </c>
      <c r="AG25" s="9">
        <v>2.734</v>
      </c>
      <c r="AI25" s="10">
        <v>43221</v>
      </c>
      <c r="AJ25" s="9">
        <v>1.7</v>
      </c>
      <c r="AK25" s="25">
        <v>270.94</v>
      </c>
      <c r="AN25" s="19">
        <v>42736</v>
      </c>
      <c r="AO25" s="21">
        <v>6</v>
      </c>
    </row>
    <row r="26" spans="1:41" ht="16">
      <c r="G26">
        <v>40</v>
      </c>
      <c r="L26" s="27">
        <v>45078</v>
      </c>
      <c r="M26" s="26">
        <v>7203.3</v>
      </c>
      <c r="N26" s="26">
        <v>0.66659999999999997</v>
      </c>
      <c r="P26" s="27">
        <v>45078</v>
      </c>
      <c r="Q26" s="59">
        <f t="shared" si="0"/>
        <v>98.242001036523831</v>
      </c>
      <c r="R26" s="11">
        <f t="shared" si="1"/>
        <v>92.250207583725427</v>
      </c>
      <c r="AA26" s="27">
        <v>45323</v>
      </c>
      <c r="AB26" s="26">
        <v>4.3499999999999996</v>
      </c>
      <c r="AE26" s="10">
        <v>43221</v>
      </c>
      <c r="AF26" s="9">
        <v>1.5</v>
      </c>
      <c r="AG26" s="9">
        <v>2.79</v>
      </c>
      <c r="AI26" s="10">
        <v>43252</v>
      </c>
      <c r="AJ26" s="9">
        <v>1.82</v>
      </c>
      <c r="AK26" s="25">
        <v>271.27999999999997</v>
      </c>
      <c r="AN26" s="19">
        <v>42767</v>
      </c>
      <c r="AO26" s="21">
        <v>5.9</v>
      </c>
    </row>
    <row r="27" spans="1:41" ht="16">
      <c r="L27" s="27">
        <v>45110</v>
      </c>
      <c r="M27" s="26">
        <v>7410.4</v>
      </c>
      <c r="N27" s="26">
        <v>0.67200000000000004</v>
      </c>
      <c r="P27" s="27">
        <v>45110</v>
      </c>
      <c r="Q27" s="59">
        <f t="shared" si="0"/>
        <v>101.0665284634898</v>
      </c>
      <c r="R27" s="11">
        <f t="shared" si="1"/>
        <v>92.99750899529478</v>
      </c>
      <c r="AA27" s="27">
        <v>45261</v>
      </c>
      <c r="AB27" s="26">
        <v>4.3499999999999996</v>
      </c>
      <c r="AE27" s="10">
        <v>43252</v>
      </c>
      <c r="AF27" s="9">
        <v>1.5</v>
      </c>
      <c r="AG27" s="9">
        <v>2.6970000000000001</v>
      </c>
      <c r="AI27" s="10">
        <v>43282</v>
      </c>
      <c r="AJ27" s="9">
        <v>1.91</v>
      </c>
      <c r="AK27" s="25">
        <v>281.33</v>
      </c>
      <c r="AN27" s="19">
        <v>42795</v>
      </c>
      <c r="AO27" s="21">
        <v>5.9</v>
      </c>
    </row>
    <row r="28" spans="1:41" ht="16">
      <c r="L28" s="27">
        <v>45139</v>
      </c>
      <c r="M28" s="26">
        <v>7305.3</v>
      </c>
      <c r="N28" s="26">
        <v>0.64829999999999999</v>
      </c>
      <c r="P28" s="27">
        <v>45139</v>
      </c>
      <c r="Q28" s="59">
        <f t="shared" si="0"/>
        <v>99.633125119336626</v>
      </c>
      <c r="R28" s="11">
        <f t="shared" si="1"/>
        <v>89.717686133407142</v>
      </c>
      <c r="AA28" s="27">
        <v>45231</v>
      </c>
      <c r="AB28" s="26">
        <v>4.3499999999999996</v>
      </c>
      <c r="AE28" s="10">
        <v>43282</v>
      </c>
      <c r="AF28" s="9">
        <v>1.5</v>
      </c>
      <c r="AG28" s="9">
        <v>2.637</v>
      </c>
      <c r="AI28" s="10">
        <v>43313</v>
      </c>
      <c r="AJ28" s="9">
        <v>1.91</v>
      </c>
      <c r="AK28" s="25">
        <v>290.31</v>
      </c>
      <c r="AN28" s="19">
        <v>42826</v>
      </c>
      <c r="AO28" s="21">
        <v>5.8</v>
      </c>
    </row>
    <row r="29" spans="1:41" ht="16">
      <c r="L29" s="27">
        <v>45170</v>
      </c>
      <c r="M29" s="26">
        <v>7048.6</v>
      </c>
      <c r="N29" s="26">
        <v>0.64339999999999997</v>
      </c>
      <c r="P29" s="27">
        <v>45170</v>
      </c>
      <c r="Q29" s="59">
        <f t="shared" si="0"/>
        <v>96.132129510924429</v>
      </c>
      <c r="R29" s="11">
        <f t="shared" si="1"/>
        <v>89.039579296983106</v>
      </c>
      <c r="AA29" s="27">
        <v>45200</v>
      </c>
      <c r="AB29" s="26">
        <v>4.0999999999999996</v>
      </c>
      <c r="AE29" s="10">
        <v>43313</v>
      </c>
      <c r="AF29" s="9">
        <v>1.5</v>
      </c>
      <c r="AG29" s="9">
        <v>2.59</v>
      </c>
      <c r="AI29" s="10">
        <v>43344</v>
      </c>
      <c r="AJ29" s="9">
        <v>1.95</v>
      </c>
      <c r="AK29" s="25">
        <v>290.72000000000003</v>
      </c>
      <c r="AN29" s="19">
        <v>42856</v>
      </c>
      <c r="AO29" s="21">
        <v>5.7</v>
      </c>
    </row>
    <row r="30" spans="1:41" ht="16">
      <c r="L30" s="27">
        <v>45201</v>
      </c>
      <c r="M30" s="26">
        <v>6780.7</v>
      </c>
      <c r="N30" s="26">
        <v>0.63360000000000005</v>
      </c>
      <c r="P30" s="27">
        <v>45201</v>
      </c>
      <c r="Q30" s="59">
        <f t="shared" si="0"/>
        <v>92.478383022830798</v>
      </c>
      <c r="R30" s="11">
        <f t="shared" si="1"/>
        <v>87.683365624135064</v>
      </c>
      <c r="AA30" s="27">
        <v>45170</v>
      </c>
      <c r="AB30" s="26">
        <v>4.0999999999999996</v>
      </c>
      <c r="AE30" s="10">
        <v>43344</v>
      </c>
      <c r="AF30" s="9">
        <v>1.5</v>
      </c>
      <c r="AG30" s="9">
        <v>2.6309999999999998</v>
      </c>
      <c r="AI30" s="10">
        <v>43374</v>
      </c>
      <c r="AJ30" s="9">
        <v>2.19</v>
      </c>
      <c r="AK30" s="25">
        <v>270.63</v>
      </c>
      <c r="AN30" s="19">
        <v>42887</v>
      </c>
      <c r="AO30" s="21">
        <v>5.6</v>
      </c>
    </row>
    <row r="31" spans="1:41" ht="16">
      <c r="L31" s="27">
        <v>45231</v>
      </c>
      <c r="M31" s="26">
        <v>7087.3</v>
      </c>
      <c r="N31" s="26">
        <v>0.66049999999999998</v>
      </c>
      <c r="P31" s="27">
        <v>45231</v>
      </c>
      <c r="Q31" s="59">
        <f t="shared" si="0"/>
        <v>96.659938354109272</v>
      </c>
      <c r="R31" s="11">
        <f t="shared" si="1"/>
        <v>91.40603376695266</v>
      </c>
      <c r="AA31" s="27">
        <v>45139</v>
      </c>
      <c r="AB31" s="26">
        <v>4.0999999999999996</v>
      </c>
      <c r="AE31" s="10">
        <v>43374</v>
      </c>
      <c r="AF31" s="9">
        <v>1.5</v>
      </c>
      <c r="AG31" s="9">
        <v>2.6819999999999999</v>
      </c>
      <c r="AI31" s="10">
        <v>43405</v>
      </c>
      <c r="AJ31" s="9">
        <v>2.2000000000000002</v>
      </c>
      <c r="AK31" s="25">
        <v>275.64999999999998</v>
      </c>
      <c r="AN31" s="19">
        <v>42917</v>
      </c>
      <c r="AO31" s="21">
        <v>5.5</v>
      </c>
    </row>
    <row r="32" spans="1:41" ht="16">
      <c r="L32" s="27">
        <v>45261</v>
      </c>
      <c r="M32" s="26">
        <v>7590.8</v>
      </c>
      <c r="N32" s="26">
        <v>0.68100000000000005</v>
      </c>
      <c r="P32" s="27">
        <v>45261</v>
      </c>
      <c r="Q32" s="59">
        <f t="shared" si="0"/>
        <v>103.52690870407247</v>
      </c>
      <c r="R32" s="11">
        <f t="shared" si="1"/>
        <v>94.24301134791034</v>
      </c>
      <c r="AA32" s="27">
        <v>45108</v>
      </c>
      <c r="AB32" s="26">
        <v>4.0999999999999996</v>
      </c>
      <c r="AE32" s="10">
        <v>43405</v>
      </c>
      <c r="AF32" s="9">
        <v>1.5</v>
      </c>
      <c r="AG32" s="9">
        <v>2.6829999999999998</v>
      </c>
      <c r="AI32" s="10">
        <v>43435</v>
      </c>
      <c r="AJ32" s="9">
        <v>2.27</v>
      </c>
      <c r="AK32" s="25">
        <v>249.92</v>
      </c>
      <c r="AN32" s="19">
        <v>42948</v>
      </c>
      <c r="AO32" s="21">
        <v>5.5</v>
      </c>
    </row>
    <row r="33" spans="12:41" ht="16">
      <c r="L33" s="27">
        <v>45293</v>
      </c>
      <c r="M33" s="26">
        <v>7680.7</v>
      </c>
      <c r="N33" s="26">
        <v>0.65649999999999997</v>
      </c>
      <c r="P33" s="27">
        <v>45293</v>
      </c>
      <c r="Q33" s="59">
        <f t="shared" si="0"/>
        <v>104.75300728294373</v>
      </c>
      <c r="R33" s="11">
        <f t="shared" si="1"/>
        <v>90.852477165790191</v>
      </c>
      <c r="AA33" s="27">
        <v>45078</v>
      </c>
      <c r="AB33" s="26">
        <v>4.0999999999999996</v>
      </c>
      <c r="AE33" s="10">
        <v>43435</v>
      </c>
      <c r="AF33" s="9">
        <v>1.5</v>
      </c>
      <c r="AG33" s="9">
        <v>2.431</v>
      </c>
      <c r="AI33" s="10">
        <v>43466</v>
      </c>
      <c r="AJ33" s="9">
        <v>2.4</v>
      </c>
      <c r="AK33" s="25">
        <v>269.93</v>
      </c>
      <c r="AN33" s="19">
        <v>42979</v>
      </c>
      <c r="AO33" s="21">
        <v>5.5</v>
      </c>
    </row>
    <row r="34" spans="12:41" ht="16">
      <c r="L34" s="27">
        <v>45323</v>
      </c>
      <c r="M34" s="26">
        <v>7698.7</v>
      </c>
      <c r="N34" s="26">
        <v>0.64949999999999997</v>
      </c>
      <c r="P34" s="27">
        <v>45323</v>
      </c>
      <c r="Q34" s="59">
        <f t="shared" si="0"/>
        <v>104.99849976814599</v>
      </c>
      <c r="R34" s="11">
        <f t="shared" si="1"/>
        <v>89.883753113755873</v>
      </c>
      <c r="AA34" s="27">
        <v>45047</v>
      </c>
      <c r="AB34" s="26">
        <v>3.85</v>
      </c>
      <c r="AE34" s="10">
        <v>43466</v>
      </c>
      <c r="AF34" s="9">
        <v>1.5</v>
      </c>
      <c r="AG34" s="9">
        <v>2.2709999999999999</v>
      </c>
      <c r="AI34" s="10">
        <v>43497</v>
      </c>
      <c r="AJ34" s="9">
        <v>2.4</v>
      </c>
      <c r="AK34" s="25">
        <v>278.68</v>
      </c>
      <c r="AN34" s="19">
        <v>43009</v>
      </c>
      <c r="AO34" s="21">
        <v>5.5</v>
      </c>
    </row>
    <row r="35" spans="12:41" ht="16">
      <c r="L35" s="27">
        <v>45352</v>
      </c>
      <c r="M35" s="26">
        <v>7896.9</v>
      </c>
      <c r="N35" s="26">
        <v>0.65210000000000001</v>
      </c>
      <c r="P35" s="27">
        <v>45352</v>
      </c>
      <c r="Q35" s="59">
        <f t="shared" si="0"/>
        <v>107.70164479965085</v>
      </c>
      <c r="R35" s="11">
        <f t="shared" si="1"/>
        <v>90.243564904511487</v>
      </c>
      <c r="AA35" s="27">
        <v>45017</v>
      </c>
      <c r="AB35" s="26">
        <v>3.6</v>
      </c>
      <c r="AE35" s="10">
        <v>43497</v>
      </c>
      <c r="AF35" s="9">
        <v>1.5</v>
      </c>
      <c r="AG35" s="9">
        <v>2.1259999999999999</v>
      </c>
      <c r="AI35" s="10">
        <v>43525</v>
      </c>
      <c r="AJ35" s="9">
        <v>2.41</v>
      </c>
      <c r="AK35" s="25">
        <v>282.48</v>
      </c>
      <c r="AN35" s="19">
        <v>43040</v>
      </c>
      <c r="AO35" s="21">
        <v>5.5</v>
      </c>
    </row>
    <row r="36" spans="12:41" ht="16">
      <c r="L36" s="27">
        <v>45384</v>
      </c>
      <c r="M36" s="26">
        <v>7664.1</v>
      </c>
      <c r="N36" s="26">
        <v>0.6472</v>
      </c>
      <c r="P36" s="27">
        <v>45384</v>
      </c>
      <c r="Q36" s="59">
        <f t="shared" si="0"/>
        <v>104.52660865770164</v>
      </c>
      <c r="R36" s="11">
        <f t="shared" si="1"/>
        <v>89.565458068087452</v>
      </c>
      <c r="AA36" s="27">
        <v>44986</v>
      </c>
      <c r="AB36" s="26">
        <v>3.6</v>
      </c>
      <c r="AE36" s="10">
        <v>43525</v>
      </c>
      <c r="AF36" s="9">
        <v>1.5</v>
      </c>
      <c r="AG36" s="9">
        <v>1.9570000000000001</v>
      </c>
      <c r="AI36" s="10">
        <v>43556</v>
      </c>
      <c r="AJ36" s="9">
        <v>2.42</v>
      </c>
      <c r="AK36" s="25">
        <v>294.02</v>
      </c>
      <c r="AN36" s="19">
        <v>43070</v>
      </c>
      <c r="AO36" s="21">
        <v>5.5</v>
      </c>
    </row>
    <row r="37" spans="12:41" ht="16">
      <c r="L37" s="27">
        <v>45413</v>
      </c>
      <c r="M37" s="26">
        <v>7701.7</v>
      </c>
      <c r="N37" s="26">
        <v>0.66520000000000001</v>
      </c>
      <c r="P37" s="27">
        <v>45413</v>
      </c>
      <c r="Q37" s="59">
        <f t="shared" ref="Q37:Q65" si="2">M37/$M$5*100</f>
        <v>105.03941518234636</v>
      </c>
      <c r="R37" s="11">
        <f t="shared" ref="R37:R65" si="3">N37/$N$5*100</f>
        <v>92.056462773318572</v>
      </c>
      <c r="AA37" s="27">
        <v>44958</v>
      </c>
      <c r="AB37" s="26">
        <v>3.35</v>
      </c>
      <c r="AE37" s="10">
        <v>43556</v>
      </c>
      <c r="AF37" s="9">
        <v>1.5</v>
      </c>
      <c r="AG37" s="9">
        <v>1.865</v>
      </c>
      <c r="AI37" s="10">
        <v>43586</v>
      </c>
      <c r="AJ37" s="9">
        <v>2.39</v>
      </c>
      <c r="AK37" s="25">
        <v>275.27</v>
      </c>
      <c r="AN37" s="19">
        <v>43101</v>
      </c>
      <c r="AO37" s="21">
        <v>5.6</v>
      </c>
    </row>
    <row r="38" spans="12:41" ht="16">
      <c r="L38" s="27">
        <v>45446</v>
      </c>
      <c r="M38" s="26">
        <v>7767.5</v>
      </c>
      <c r="N38" s="26">
        <v>0.66669999999999996</v>
      </c>
      <c r="P38" s="27">
        <v>45446</v>
      </c>
      <c r="Q38" s="59">
        <f t="shared" si="2"/>
        <v>105.93682660047463</v>
      </c>
      <c r="R38" s="11">
        <f t="shared" si="3"/>
        <v>92.264046498754496</v>
      </c>
      <c r="AA38" s="27">
        <v>44896</v>
      </c>
      <c r="AB38" s="26">
        <v>3.1</v>
      </c>
      <c r="AE38" s="10">
        <v>43586</v>
      </c>
      <c r="AF38" s="9">
        <v>1.5</v>
      </c>
      <c r="AG38" s="9">
        <v>1.655</v>
      </c>
      <c r="AI38" s="10">
        <v>43617</v>
      </c>
      <c r="AJ38" s="9">
        <v>2.38</v>
      </c>
      <c r="AK38" s="25">
        <v>293</v>
      </c>
      <c r="AN38" s="19">
        <v>43132</v>
      </c>
      <c r="AO38" s="21">
        <v>5.6</v>
      </c>
    </row>
    <row r="39" spans="12:41" ht="16">
      <c r="L39" s="27">
        <v>45474</v>
      </c>
      <c r="M39" s="26">
        <v>8092.3</v>
      </c>
      <c r="N39" s="26">
        <v>0.65400000000000003</v>
      </c>
      <c r="P39" s="27">
        <v>45474</v>
      </c>
      <c r="Q39" s="59">
        <f t="shared" si="2"/>
        <v>110.36660211123537</v>
      </c>
      <c r="R39" s="11">
        <f t="shared" si="3"/>
        <v>90.50650429006366</v>
      </c>
      <c r="AA39" s="27">
        <v>44866</v>
      </c>
      <c r="AB39" s="26">
        <v>2.85</v>
      </c>
      <c r="AE39" s="10">
        <v>43617</v>
      </c>
      <c r="AF39" s="9">
        <v>1.25</v>
      </c>
      <c r="AG39" s="9">
        <v>1.3859999999999999</v>
      </c>
      <c r="AI39" s="10">
        <v>43647</v>
      </c>
      <c r="AJ39" s="9">
        <v>2.4</v>
      </c>
      <c r="AK39" s="25">
        <v>297.43</v>
      </c>
      <c r="AN39" s="19">
        <v>43160</v>
      </c>
      <c r="AO39" s="21">
        <v>5.6</v>
      </c>
    </row>
    <row r="40" spans="12:41" ht="16">
      <c r="L40" s="27">
        <v>45505</v>
      </c>
      <c r="M40" s="26">
        <v>8091.9</v>
      </c>
      <c r="N40" s="26">
        <v>0.6764</v>
      </c>
      <c r="P40" s="27">
        <v>45505</v>
      </c>
      <c r="Q40" s="59">
        <f t="shared" si="2"/>
        <v>110.36114672267531</v>
      </c>
      <c r="R40" s="11">
        <f t="shared" si="3"/>
        <v>93.606421256573483</v>
      </c>
      <c r="AA40" s="27">
        <v>44835</v>
      </c>
      <c r="AB40" s="26">
        <v>2.6</v>
      </c>
      <c r="AE40" s="10">
        <v>43647</v>
      </c>
      <c r="AF40" s="9">
        <v>1</v>
      </c>
      <c r="AG40" s="9">
        <v>1.32</v>
      </c>
      <c r="AI40" s="10">
        <v>43678</v>
      </c>
      <c r="AJ40" s="9">
        <v>2.13</v>
      </c>
      <c r="AK40" s="25">
        <v>292.45</v>
      </c>
      <c r="AN40" s="19">
        <v>43191</v>
      </c>
      <c r="AO40" s="21">
        <v>5.6</v>
      </c>
    </row>
    <row r="41" spans="12:41" ht="16">
      <c r="L41" s="27">
        <v>45537</v>
      </c>
      <c r="M41" s="26">
        <v>8269.7999999999993</v>
      </c>
      <c r="N41" s="26">
        <v>0.69130000000000003</v>
      </c>
      <c r="P41" s="27">
        <v>45537</v>
      </c>
      <c r="Q41" s="59">
        <f t="shared" si="2"/>
        <v>112.78743078475763</v>
      </c>
      <c r="R41" s="11">
        <f t="shared" si="3"/>
        <v>95.668419595903686</v>
      </c>
      <c r="AA41" s="27">
        <v>44805</v>
      </c>
      <c r="AB41" s="26">
        <v>2.35</v>
      </c>
      <c r="AE41" s="10">
        <v>43678</v>
      </c>
      <c r="AF41" s="9">
        <v>1</v>
      </c>
      <c r="AG41" s="9">
        <v>0.95899999999999996</v>
      </c>
      <c r="AI41" s="10">
        <v>43709</v>
      </c>
      <c r="AJ41" s="9">
        <v>2.04</v>
      </c>
      <c r="AK41" s="25">
        <v>296.77</v>
      </c>
      <c r="AN41" s="19">
        <v>43221</v>
      </c>
      <c r="AO41" s="21">
        <v>5.5</v>
      </c>
    </row>
    <row r="42" spans="12:41" ht="16">
      <c r="L42" s="27">
        <v>45566</v>
      </c>
      <c r="M42" s="26">
        <v>8160</v>
      </c>
      <c r="N42" s="26">
        <v>0.65810000000000002</v>
      </c>
      <c r="P42" s="27">
        <v>45566</v>
      </c>
      <c r="Q42" s="59">
        <f t="shared" si="2"/>
        <v>111.28992662502387</v>
      </c>
      <c r="R42" s="11">
        <f t="shared" si="3"/>
        <v>91.073899806255184</v>
      </c>
      <c r="AA42" s="27">
        <v>44774</v>
      </c>
      <c r="AB42" s="26">
        <v>1.85</v>
      </c>
      <c r="AE42" s="10">
        <v>43709</v>
      </c>
      <c r="AF42" s="9">
        <v>1</v>
      </c>
      <c r="AG42" s="9">
        <v>1.0349999999999999</v>
      </c>
      <c r="AI42" s="10">
        <v>43739</v>
      </c>
      <c r="AJ42" s="9">
        <v>1.83</v>
      </c>
      <c r="AK42" s="25">
        <v>303.33</v>
      </c>
      <c r="AN42" s="19">
        <v>43252</v>
      </c>
      <c r="AO42" s="21">
        <v>5.5</v>
      </c>
    </row>
    <row r="43" spans="12:41" ht="16">
      <c r="L43" s="27">
        <v>45597</v>
      </c>
      <c r="M43" s="26">
        <v>8436.2000000000007</v>
      </c>
      <c r="N43" s="26">
        <v>0.65100000000000002</v>
      </c>
      <c r="P43" s="27">
        <v>45597</v>
      </c>
      <c r="Q43" s="59">
        <f t="shared" si="2"/>
        <v>115.05687242573855</v>
      </c>
      <c r="R43" s="11">
        <f t="shared" si="3"/>
        <v>90.091336839191811</v>
      </c>
      <c r="AA43" s="27">
        <v>44743</v>
      </c>
      <c r="AB43" s="26">
        <v>1.35</v>
      </c>
      <c r="AE43" s="10">
        <v>43739</v>
      </c>
      <c r="AF43" s="9">
        <v>0.75</v>
      </c>
      <c r="AG43" s="9">
        <v>1.0369999999999999</v>
      </c>
      <c r="AI43" s="10">
        <v>43770</v>
      </c>
      <c r="AJ43" s="9">
        <v>1.55</v>
      </c>
      <c r="AK43" s="25">
        <v>314.31</v>
      </c>
      <c r="AN43" s="19">
        <v>43282</v>
      </c>
      <c r="AO43" s="21">
        <v>5.4</v>
      </c>
    </row>
    <row r="44" spans="12:41" ht="16">
      <c r="L44" s="27">
        <v>45628</v>
      </c>
      <c r="M44" s="26">
        <v>8159.1</v>
      </c>
      <c r="N44" s="26">
        <v>0.61870000000000003</v>
      </c>
      <c r="P44" s="27">
        <v>45628</v>
      </c>
      <c r="Q44" s="59">
        <f t="shared" si="2"/>
        <v>111.27765200076377</v>
      </c>
      <c r="R44" s="11">
        <f t="shared" si="3"/>
        <v>85.621367284804876</v>
      </c>
      <c r="AA44" s="27">
        <v>44713</v>
      </c>
      <c r="AB44" s="26">
        <v>0.85</v>
      </c>
      <c r="AE44" s="10">
        <v>43770</v>
      </c>
      <c r="AF44" s="9">
        <v>0.75</v>
      </c>
      <c r="AG44" s="9">
        <v>1.1519999999999999</v>
      </c>
      <c r="AI44" s="10">
        <v>43800</v>
      </c>
      <c r="AJ44" s="9">
        <v>1.55</v>
      </c>
      <c r="AK44" s="25">
        <v>321.86</v>
      </c>
      <c r="AN44" s="19">
        <v>43313</v>
      </c>
      <c r="AO44" s="21">
        <v>5.3</v>
      </c>
    </row>
    <row r="45" spans="12:41" ht="16">
      <c r="L45" s="27">
        <v>45659</v>
      </c>
      <c r="M45" s="26">
        <v>8532.2999999999993</v>
      </c>
      <c r="N45" s="26">
        <v>0.62109999999999999</v>
      </c>
      <c r="P45" s="27">
        <v>45659</v>
      </c>
      <c r="Q45" s="59">
        <f t="shared" si="2"/>
        <v>116.36752952729057</v>
      </c>
      <c r="R45" s="11">
        <f t="shared" si="3"/>
        <v>85.953501245502352</v>
      </c>
      <c r="AA45" s="27">
        <v>44682</v>
      </c>
      <c r="AB45" s="26">
        <v>0.35</v>
      </c>
      <c r="AE45" s="10">
        <v>43800</v>
      </c>
      <c r="AF45" s="9">
        <v>0.75</v>
      </c>
      <c r="AG45" s="9">
        <v>1.202</v>
      </c>
      <c r="AI45" s="10">
        <v>43831</v>
      </c>
      <c r="AJ45" s="9">
        <v>1.55</v>
      </c>
      <c r="AK45" s="25">
        <v>321.73</v>
      </c>
      <c r="AN45" s="19">
        <v>43344</v>
      </c>
      <c r="AO45" s="21">
        <v>5.2</v>
      </c>
    </row>
    <row r="46" spans="12:41" ht="16">
      <c r="L46" s="27">
        <v>45691</v>
      </c>
      <c r="M46" s="26">
        <v>8172.4</v>
      </c>
      <c r="N46" s="26">
        <v>0.62070000000000003</v>
      </c>
      <c r="P46" s="27">
        <v>45691</v>
      </c>
      <c r="Q46" s="59">
        <f t="shared" si="2"/>
        <v>111.45904367038541</v>
      </c>
      <c r="R46" s="11">
        <f t="shared" si="3"/>
        <v>85.898145585386104</v>
      </c>
      <c r="AA46" s="27">
        <v>44652</v>
      </c>
      <c r="AB46" s="26">
        <v>0.1</v>
      </c>
      <c r="AE46" s="10">
        <v>43831</v>
      </c>
      <c r="AF46" s="9">
        <v>0.75</v>
      </c>
      <c r="AG46" s="9">
        <v>1.159</v>
      </c>
      <c r="AI46" s="10">
        <v>43862</v>
      </c>
      <c r="AJ46" s="9">
        <v>1.58</v>
      </c>
      <c r="AK46" s="25">
        <v>296.26</v>
      </c>
      <c r="AN46" s="19">
        <v>43374</v>
      </c>
      <c r="AO46" s="21">
        <v>5.0999999999999996</v>
      </c>
    </row>
    <row r="47" spans="12:41" ht="16">
      <c r="L47" s="27">
        <v>45719</v>
      </c>
      <c r="M47" s="26">
        <v>7843.4</v>
      </c>
      <c r="N47" s="26">
        <v>0.62460000000000004</v>
      </c>
      <c r="P47" s="27">
        <v>45719</v>
      </c>
      <c r="Q47" s="59">
        <f t="shared" si="2"/>
        <v>106.97198657974414</v>
      </c>
      <c r="R47" s="11">
        <f t="shared" si="3"/>
        <v>86.437863271519518</v>
      </c>
      <c r="AA47" s="27">
        <v>44621</v>
      </c>
      <c r="AB47" s="26">
        <v>0.1</v>
      </c>
      <c r="AE47" s="10">
        <v>43862</v>
      </c>
      <c r="AF47" s="9">
        <v>0.75</v>
      </c>
      <c r="AG47" s="9">
        <v>0.98399999999999999</v>
      </c>
      <c r="AI47" s="10">
        <v>43891</v>
      </c>
      <c r="AJ47" s="9">
        <v>0.65</v>
      </c>
      <c r="AK47" s="25">
        <v>257.75</v>
      </c>
      <c r="AN47" s="19">
        <v>43405</v>
      </c>
      <c r="AO47" s="21">
        <v>5</v>
      </c>
    </row>
    <row r="48" spans="12:41" ht="16">
      <c r="L48" s="27">
        <v>45748</v>
      </c>
      <c r="M48" s="26">
        <v>8126.2</v>
      </c>
      <c r="N48" s="26">
        <v>0.64019999999999999</v>
      </c>
      <c r="P48" s="27">
        <v>45748</v>
      </c>
      <c r="Q48" s="59">
        <f t="shared" si="2"/>
        <v>110.82894629169964</v>
      </c>
      <c r="R48" s="11">
        <f t="shared" si="3"/>
        <v>88.596734016053134</v>
      </c>
      <c r="AA48" s="27">
        <v>44593</v>
      </c>
      <c r="AB48" s="26">
        <v>0.1</v>
      </c>
      <c r="AE48" s="10">
        <v>43891</v>
      </c>
      <c r="AF48" s="9">
        <v>0.5</v>
      </c>
      <c r="AG48" s="9">
        <v>0.88400000000000001</v>
      </c>
      <c r="AI48" s="10">
        <v>43922</v>
      </c>
      <c r="AJ48" s="9">
        <v>0.05</v>
      </c>
      <c r="AK48" s="25">
        <v>290.48</v>
      </c>
      <c r="AN48" s="19">
        <v>43435</v>
      </c>
      <c r="AO48" s="21">
        <v>5</v>
      </c>
    </row>
    <row r="49" spans="12:41" ht="16">
      <c r="L49" s="27">
        <v>45778</v>
      </c>
      <c r="M49" s="26">
        <v>8434.7000000000007</v>
      </c>
      <c r="N49" s="26">
        <v>0.6431</v>
      </c>
      <c r="P49" s="27">
        <v>45778</v>
      </c>
      <c r="Q49" s="59">
        <f t="shared" si="2"/>
        <v>115.03641471863834</v>
      </c>
      <c r="R49" s="11">
        <f t="shared" si="3"/>
        <v>88.998062551895927</v>
      </c>
      <c r="AA49" s="27">
        <v>44531</v>
      </c>
      <c r="AB49" s="26">
        <v>0.1</v>
      </c>
      <c r="AE49" s="10">
        <v>43922</v>
      </c>
      <c r="AF49" s="9">
        <v>0.25</v>
      </c>
      <c r="AG49" s="9">
        <v>0.85399999999999998</v>
      </c>
      <c r="AI49" s="10">
        <v>43952</v>
      </c>
      <c r="AJ49" s="9">
        <v>0.05</v>
      </c>
      <c r="AK49" s="25">
        <v>304.32</v>
      </c>
      <c r="AN49" s="19">
        <v>43466</v>
      </c>
      <c r="AO49" s="21">
        <v>5</v>
      </c>
    </row>
    <row r="50" spans="12:41" ht="16">
      <c r="L50" s="27">
        <v>45810</v>
      </c>
      <c r="M50" s="26">
        <v>8542.2999999999993</v>
      </c>
      <c r="N50" s="26">
        <v>0.65800000000000003</v>
      </c>
      <c r="P50" s="27">
        <v>45810</v>
      </c>
      <c r="Q50" s="59">
        <f t="shared" si="2"/>
        <v>116.50391424129182</v>
      </c>
      <c r="R50" s="11">
        <f t="shared" si="3"/>
        <v>91.060060891226129</v>
      </c>
      <c r="AA50" s="27">
        <v>44501</v>
      </c>
      <c r="AB50" s="26">
        <v>0.1</v>
      </c>
      <c r="AE50" s="10">
        <v>43952</v>
      </c>
      <c r="AF50" s="9">
        <v>0.25</v>
      </c>
      <c r="AG50" s="9">
        <v>0.90300000000000002</v>
      </c>
      <c r="AI50" s="10">
        <v>43983</v>
      </c>
      <c r="AJ50" s="9">
        <v>0.08</v>
      </c>
      <c r="AK50" s="25">
        <v>308.36</v>
      </c>
      <c r="AN50" s="19">
        <v>43497</v>
      </c>
      <c r="AO50" s="21">
        <v>5.0999999999999996</v>
      </c>
    </row>
    <row r="51" spans="12:41" ht="16">
      <c r="L51" s="27">
        <v>45839</v>
      </c>
      <c r="M51" s="26">
        <v>8742.7999999999993</v>
      </c>
      <c r="N51" s="26">
        <v>0.64259999999999995</v>
      </c>
      <c r="P51" s="27">
        <v>45839</v>
      </c>
      <c r="Q51" s="59">
        <f t="shared" si="2"/>
        <v>119.23842775701698</v>
      </c>
      <c r="R51" s="11">
        <f t="shared" si="3"/>
        <v>88.92886797675061</v>
      </c>
      <c r="AA51" s="27">
        <v>44470</v>
      </c>
      <c r="AB51" s="26">
        <v>0.1</v>
      </c>
      <c r="AE51" s="10">
        <v>43983</v>
      </c>
      <c r="AF51" s="9">
        <v>0.25</v>
      </c>
      <c r="AG51" s="9">
        <v>0.92800000000000005</v>
      </c>
      <c r="AI51" s="10">
        <v>44013</v>
      </c>
      <c r="AJ51" s="9">
        <v>0.09</v>
      </c>
      <c r="AK51" s="25">
        <v>326.52</v>
      </c>
      <c r="AN51" s="19">
        <v>43525</v>
      </c>
      <c r="AO51" s="21">
        <v>5.0999999999999996</v>
      </c>
    </row>
    <row r="52" spans="12:41" ht="16">
      <c r="L52" s="27">
        <v>45870</v>
      </c>
      <c r="M52" s="26">
        <v>8973.1</v>
      </c>
      <c r="N52" s="26">
        <v>0.65390000000000004</v>
      </c>
      <c r="P52" s="27">
        <v>45870</v>
      </c>
      <c r="Q52" s="59">
        <f t="shared" si="2"/>
        <v>122.37936772046589</v>
      </c>
      <c r="R52" s="11">
        <f t="shared" si="3"/>
        <v>90.492665375034591</v>
      </c>
      <c r="AA52" s="27">
        <v>44440</v>
      </c>
      <c r="AB52" s="26">
        <v>0.1</v>
      </c>
      <c r="AE52" s="10">
        <v>44013</v>
      </c>
      <c r="AF52" s="9">
        <v>0.25</v>
      </c>
      <c r="AG52" s="9">
        <v>0.89700000000000002</v>
      </c>
      <c r="AI52" s="10">
        <v>44044</v>
      </c>
      <c r="AJ52" s="9">
        <v>0.1</v>
      </c>
      <c r="AK52" s="25">
        <v>349.31</v>
      </c>
      <c r="AN52" s="19">
        <v>43556</v>
      </c>
      <c r="AO52" s="21">
        <v>5.0999999999999996</v>
      </c>
    </row>
    <row r="53" spans="12:41" ht="16">
      <c r="L53" s="27">
        <v>45901</v>
      </c>
      <c r="M53" s="26">
        <v>8848.7999999999993</v>
      </c>
      <c r="N53" s="26">
        <v>0.66110000000000002</v>
      </c>
      <c r="P53" s="27">
        <v>45901</v>
      </c>
      <c r="Q53" s="59">
        <f t="shared" si="2"/>
        <v>120.68410572543029</v>
      </c>
      <c r="R53" s="11">
        <f t="shared" si="3"/>
        <v>91.489067257127047</v>
      </c>
      <c r="AA53" s="27">
        <v>44409</v>
      </c>
      <c r="AB53" s="26">
        <v>0.1</v>
      </c>
      <c r="AE53" s="10">
        <v>44044</v>
      </c>
      <c r="AF53" s="9">
        <v>0.25</v>
      </c>
      <c r="AG53" s="9">
        <v>0.90500000000000003</v>
      </c>
      <c r="AI53" s="10">
        <v>44075</v>
      </c>
      <c r="AJ53" s="9">
        <v>0.09</v>
      </c>
      <c r="AK53" s="25">
        <v>334.89</v>
      </c>
      <c r="AN53" s="19">
        <v>43586</v>
      </c>
      <c r="AO53" s="21">
        <v>5.2</v>
      </c>
    </row>
    <row r="54" spans="12:41" ht="16">
      <c r="L54" s="27">
        <v>45931</v>
      </c>
      <c r="M54" s="26">
        <v>8881.9</v>
      </c>
      <c r="N54" s="26">
        <v>0.65429999999999999</v>
      </c>
      <c r="P54" s="27">
        <v>45931</v>
      </c>
      <c r="Q54" s="59">
        <f t="shared" si="2"/>
        <v>121.13553912877444</v>
      </c>
      <c r="R54" s="11">
        <f t="shared" si="3"/>
        <v>90.548021035150839</v>
      </c>
      <c r="AA54" s="27">
        <v>44378</v>
      </c>
      <c r="AB54" s="26">
        <v>0.1</v>
      </c>
      <c r="AE54" s="10">
        <v>44075</v>
      </c>
      <c r="AF54" s="9">
        <v>0.25</v>
      </c>
      <c r="AG54" s="9">
        <v>0.89400000000000002</v>
      </c>
      <c r="AI54" s="10">
        <v>44105</v>
      </c>
      <c r="AJ54" s="9">
        <v>0.09</v>
      </c>
      <c r="AK54" s="25">
        <v>326.54000000000002</v>
      </c>
      <c r="AN54" s="19">
        <v>43617</v>
      </c>
      <c r="AO54" s="21">
        <v>5.2</v>
      </c>
    </row>
    <row r="55" spans="12:41" ht="16">
      <c r="L55" s="27">
        <v>45964</v>
      </c>
      <c r="M55" s="26">
        <v>8614.1</v>
      </c>
      <c r="N55" s="26">
        <v>0.65469999999999995</v>
      </c>
      <c r="P55" s="27">
        <v>45964</v>
      </c>
      <c r="Q55" s="59">
        <f t="shared" si="2"/>
        <v>117.48315648782086</v>
      </c>
      <c r="R55" s="11">
        <f t="shared" si="3"/>
        <v>90.603376695267073</v>
      </c>
      <c r="AA55" s="27">
        <v>44348</v>
      </c>
      <c r="AB55" s="26">
        <v>0.1</v>
      </c>
      <c r="AE55" s="10">
        <v>44105</v>
      </c>
      <c r="AF55" s="9">
        <v>0.25</v>
      </c>
      <c r="AG55" s="9">
        <v>0.80200000000000005</v>
      </c>
      <c r="AI55" s="10">
        <v>44136</v>
      </c>
      <c r="AJ55" s="9">
        <v>0.09</v>
      </c>
      <c r="AK55" s="25">
        <v>362.06</v>
      </c>
      <c r="AN55" s="19">
        <v>43647</v>
      </c>
      <c r="AO55" s="21">
        <v>5.3</v>
      </c>
    </row>
    <row r="56" spans="12:41" ht="16">
      <c r="L56" s="27">
        <v>45992</v>
      </c>
      <c r="M56" s="26">
        <v>8714.2999999999993</v>
      </c>
      <c r="N56" s="26">
        <v>0.66720000000000002</v>
      </c>
      <c r="P56" s="27">
        <v>45992</v>
      </c>
      <c r="Q56" s="59">
        <f t="shared" si="2"/>
        <v>118.8497313221134</v>
      </c>
      <c r="R56" s="11">
        <f t="shared" si="3"/>
        <v>92.333241073899814</v>
      </c>
      <c r="AA56" s="27">
        <v>44317</v>
      </c>
      <c r="AB56" s="26">
        <v>0.1</v>
      </c>
      <c r="AE56" s="10">
        <v>44136</v>
      </c>
      <c r="AF56" s="9">
        <v>0.1</v>
      </c>
      <c r="AG56" s="9">
        <v>0.85599999999999998</v>
      </c>
      <c r="AI56" s="10">
        <v>44166</v>
      </c>
      <c r="AJ56" s="9">
        <v>0.09</v>
      </c>
      <c r="AK56" s="25">
        <v>373.88</v>
      </c>
      <c r="AN56" s="19">
        <v>43678</v>
      </c>
      <c r="AO56" s="21">
        <v>5.3</v>
      </c>
    </row>
    <row r="57" spans="12:41" ht="16">
      <c r="L57" s="27">
        <v>46024</v>
      </c>
      <c r="M57" s="26">
        <v>8869.1</v>
      </c>
      <c r="N57" s="26">
        <v>0.69589999999999996</v>
      </c>
      <c r="P57" s="27">
        <v>46024</v>
      </c>
      <c r="Q57" s="59">
        <f t="shared" si="2"/>
        <v>120.96096669485286</v>
      </c>
      <c r="R57" s="11">
        <f t="shared" si="3"/>
        <v>96.305009687240513</v>
      </c>
      <c r="AA57" s="27">
        <v>44287</v>
      </c>
      <c r="AB57" s="26">
        <v>0.1</v>
      </c>
      <c r="AE57" s="10">
        <v>44166</v>
      </c>
      <c r="AF57" s="9">
        <v>0.1</v>
      </c>
      <c r="AG57" s="9">
        <v>0.97599999999999998</v>
      </c>
      <c r="AI57" s="10">
        <v>44197</v>
      </c>
      <c r="AJ57" s="9">
        <v>0.09</v>
      </c>
      <c r="AK57" s="25">
        <v>370.07</v>
      </c>
      <c r="AN57" s="19">
        <v>43709</v>
      </c>
      <c r="AO57" s="21">
        <v>5.3</v>
      </c>
    </row>
    <row r="58" spans="12:41" ht="16">
      <c r="L58" s="27">
        <v>46055</v>
      </c>
      <c r="M58" s="26">
        <v>9198.6</v>
      </c>
      <c r="N58" s="26">
        <v>0.71130000000000004</v>
      </c>
      <c r="P58" s="27">
        <v>46055</v>
      </c>
      <c r="Q58" s="59">
        <f t="shared" si="2"/>
        <v>125.45484302119418</v>
      </c>
      <c r="R58" s="11">
        <f t="shared" si="3"/>
        <v>98.436202601716033</v>
      </c>
      <c r="AA58" s="27">
        <v>44256</v>
      </c>
      <c r="AB58" s="26">
        <v>0.1</v>
      </c>
      <c r="AE58" s="10">
        <v>44197</v>
      </c>
      <c r="AF58" s="9">
        <v>0.1</v>
      </c>
      <c r="AG58" s="9">
        <v>1.0529999999999999</v>
      </c>
      <c r="AI58" s="10">
        <v>44228</v>
      </c>
      <c r="AJ58" s="9">
        <v>0.08</v>
      </c>
      <c r="AK58" s="25">
        <v>380.36</v>
      </c>
      <c r="AN58" s="19">
        <v>43739</v>
      </c>
      <c r="AO58" s="21">
        <v>5.2</v>
      </c>
    </row>
    <row r="59" spans="12:41" ht="16">
      <c r="L59" s="27">
        <v>46083</v>
      </c>
      <c r="M59" s="26">
        <v>8481.7999999999993</v>
      </c>
      <c r="N59" s="26">
        <v>0.69</v>
      </c>
      <c r="P59" s="27">
        <v>46083</v>
      </c>
      <c r="Q59" s="59">
        <f t="shared" si="2"/>
        <v>115.67878672158425</v>
      </c>
      <c r="R59" s="11">
        <f t="shared" si="3"/>
        <v>95.488513700525871</v>
      </c>
      <c r="AA59" s="27">
        <v>44228</v>
      </c>
      <c r="AB59" s="26">
        <v>0.1</v>
      </c>
      <c r="AE59" s="10">
        <v>44228</v>
      </c>
      <c r="AF59" s="9">
        <v>0.1</v>
      </c>
      <c r="AG59" s="9">
        <v>1.3340000000000001</v>
      </c>
      <c r="AI59" s="10">
        <v>44256</v>
      </c>
      <c r="AJ59" s="9">
        <v>7.0000000000000007E-2</v>
      </c>
      <c r="AK59" s="25">
        <v>396.33</v>
      </c>
      <c r="AN59" s="19">
        <v>43770</v>
      </c>
      <c r="AO59" s="21">
        <v>5.2</v>
      </c>
    </row>
    <row r="60" spans="12:41" ht="16">
      <c r="L60" s="27">
        <v>46113</v>
      </c>
      <c r="M60" s="26">
        <v>8665.7999999999993</v>
      </c>
      <c r="N60" s="26">
        <v>0.71989999999999998</v>
      </c>
      <c r="P60" s="27">
        <v>46113</v>
      </c>
      <c r="Q60" s="59">
        <f t="shared" si="2"/>
        <v>118.18826545920733</v>
      </c>
      <c r="R60" s="11">
        <f t="shared" si="3"/>
        <v>99.626349294215331</v>
      </c>
      <c r="AA60" s="27">
        <v>44166</v>
      </c>
      <c r="AB60" s="26">
        <v>0.1</v>
      </c>
      <c r="AE60" s="10">
        <v>44256</v>
      </c>
      <c r="AF60" s="9">
        <v>0.1</v>
      </c>
      <c r="AG60" s="9">
        <v>1.7070000000000001</v>
      </c>
      <c r="AI60" s="10">
        <v>44287</v>
      </c>
      <c r="AJ60" s="9">
        <v>7.0000000000000007E-2</v>
      </c>
      <c r="AK60" s="25">
        <v>417.3</v>
      </c>
      <c r="AN60" s="19">
        <v>43800</v>
      </c>
      <c r="AO60" s="21">
        <v>5.2</v>
      </c>
    </row>
    <row r="61" spans="12:41" ht="16">
      <c r="L61" s="27">
        <v>46143</v>
      </c>
      <c r="M61" s="26">
        <v>8731.7000000000007</v>
      </c>
      <c r="N61" s="26">
        <v>0.71830000000000005</v>
      </c>
      <c r="P61" s="27">
        <v>46143</v>
      </c>
      <c r="Q61" s="59">
        <f t="shared" si="2"/>
        <v>119.08704072447563</v>
      </c>
      <c r="R61" s="11">
        <f t="shared" si="3"/>
        <v>99.404926653750351</v>
      </c>
      <c r="AA61" s="27">
        <v>44136</v>
      </c>
      <c r="AB61" s="26">
        <v>0.1</v>
      </c>
      <c r="AE61" s="10">
        <v>44287</v>
      </c>
      <c r="AF61" s="9">
        <v>0.1</v>
      </c>
      <c r="AG61" s="9">
        <v>1.6759999999999999</v>
      </c>
      <c r="AI61" s="10">
        <v>44317</v>
      </c>
      <c r="AJ61" s="9">
        <v>0.06</v>
      </c>
      <c r="AK61" s="25">
        <v>420.04</v>
      </c>
      <c r="AN61" s="19">
        <v>43831</v>
      </c>
      <c r="AO61" s="21">
        <v>5.2</v>
      </c>
    </row>
    <row r="62" spans="12:41" ht="16">
      <c r="L62" s="27">
        <v>46174</v>
      </c>
      <c r="M62" s="26">
        <v>8778.7000000000007</v>
      </c>
      <c r="N62" s="26">
        <v>0.69189999999999996</v>
      </c>
      <c r="P62" s="27">
        <v>46174</v>
      </c>
      <c r="Q62" s="59">
        <f t="shared" si="2"/>
        <v>119.72804888028151</v>
      </c>
      <c r="R62" s="11">
        <f t="shared" si="3"/>
        <v>95.751453086078044</v>
      </c>
      <c r="AA62" s="27">
        <v>44105</v>
      </c>
      <c r="AB62" s="26">
        <v>0.25</v>
      </c>
      <c r="AE62" s="10">
        <v>44317</v>
      </c>
      <c r="AF62" s="9">
        <v>0.1</v>
      </c>
      <c r="AG62" s="9">
        <v>1.66</v>
      </c>
      <c r="AI62" s="10">
        <v>44348</v>
      </c>
      <c r="AJ62" s="9">
        <v>0.08</v>
      </c>
      <c r="AK62" s="25">
        <v>428.06</v>
      </c>
      <c r="AN62" s="19">
        <v>43862</v>
      </c>
      <c r="AO62" s="21">
        <v>5.2</v>
      </c>
    </row>
    <row r="63" spans="12:41" ht="16">
      <c r="L63" s="27">
        <v>46204</v>
      </c>
      <c r="M63" s="26">
        <v>8976.7999999999993</v>
      </c>
      <c r="N63" s="26">
        <v>0.70209999999999995</v>
      </c>
      <c r="P63" s="27">
        <v>46204</v>
      </c>
      <c r="Q63" s="59">
        <f t="shared" si="2"/>
        <v>122.42983006464634</v>
      </c>
      <c r="R63" s="11">
        <f t="shared" si="3"/>
        <v>97.163022419042335</v>
      </c>
      <c r="AA63" s="27">
        <v>44075</v>
      </c>
      <c r="AB63" s="26">
        <v>0.25</v>
      </c>
      <c r="AE63" s="10">
        <v>44348</v>
      </c>
      <c r="AF63" s="9">
        <v>0.1</v>
      </c>
      <c r="AG63" s="9">
        <v>1.5309999999999999</v>
      </c>
      <c r="AI63" s="10">
        <v>44378</v>
      </c>
      <c r="AJ63" s="9">
        <v>0.1</v>
      </c>
      <c r="AK63" s="25">
        <v>438.51</v>
      </c>
      <c r="AN63" s="19">
        <v>43891</v>
      </c>
      <c r="AO63" s="21">
        <v>5.3</v>
      </c>
    </row>
    <row r="64" spans="12:41" ht="16">
      <c r="L64" s="27">
        <v>46237</v>
      </c>
      <c r="M64" s="26">
        <v>9076</v>
      </c>
      <c r="N64" s="26">
        <v>0.71660000000000001</v>
      </c>
      <c r="P64" s="27">
        <v>46237</v>
      </c>
      <c r="Q64" s="59">
        <f t="shared" si="2"/>
        <v>123.7827664275388</v>
      </c>
      <c r="R64" s="11">
        <f t="shared" si="3"/>
        <v>99.169665098256303</v>
      </c>
      <c r="AA64" s="27">
        <v>44044</v>
      </c>
      <c r="AB64" s="26">
        <v>0.25</v>
      </c>
      <c r="AE64" s="10">
        <v>44378</v>
      </c>
      <c r="AF64" s="9">
        <v>0.1</v>
      </c>
      <c r="AG64" s="9">
        <v>1.254</v>
      </c>
      <c r="AI64" s="10">
        <v>44409</v>
      </c>
      <c r="AJ64" s="9">
        <v>0.09</v>
      </c>
      <c r="AK64" s="25">
        <v>451.56</v>
      </c>
      <c r="AN64" s="19">
        <v>43922</v>
      </c>
      <c r="AO64" s="21">
        <v>7.2</v>
      </c>
    </row>
    <row r="65" spans="12:41" ht="16">
      <c r="L65" s="27">
        <v>46266</v>
      </c>
      <c r="M65" s="26">
        <v>9005.9</v>
      </c>
      <c r="N65" s="26">
        <v>0.72070000000000001</v>
      </c>
      <c r="P65" s="27">
        <v>46266</v>
      </c>
      <c r="Q65" s="59">
        <f t="shared" si="2"/>
        <v>122.82670958239001</v>
      </c>
      <c r="R65" s="11">
        <f t="shared" si="3"/>
        <v>99.737060614447827</v>
      </c>
      <c r="AA65" s="27">
        <v>44013</v>
      </c>
      <c r="AB65" s="26">
        <v>0.25</v>
      </c>
      <c r="AE65" s="10">
        <v>44409</v>
      </c>
      <c r="AF65" s="9">
        <v>0.1</v>
      </c>
      <c r="AG65" s="9">
        <v>1.135</v>
      </c>
      <c r="AI65" s="10">
        <v>44440</v>
      </c>
      <c r="AJ65" s="9">
        <v>0.08</v>
      </c>
      <c r="AK65" s="25">
        <v>429.14</v>
      </c>
      <c r="AN65" s="19">
        <v>43952</v>
      </c>
      <c r="AO65" s="21">
        <v>7.3</v>
      </c>
    </row>
    <row r="66" spans="12:41" ht="16">
      <c r="N66" s="26">
        <v>0.73150000000000004</v>
      </c>
      <c r="AA66" s="27">
        <v>43983</v>
      </c>
      <c r="AB66" s="26">
        <v>0.25</v>
      </c>
      <c r="AE66" s="10">
        <v>44440</v>
      </c>
      <c r="AF66" s="9">
        <v>0.1</v>
      </c>
      <c r="AG66" s="9">
        <v>1.282</v>
      </c>
      <c r="AI66" s="10">
        <v>44470</v>
      </c>
      <c r="AJ66" s="9">
        <v>0.08</v>
      </c>
      <c r="AK66" s="25">
        <v>459.25</v>
      </c>
      <c r="AN66" s="19">
        <v>43983</v>
      </c>
      <c r="AO66" s="21">
        <v>7.4</v>
      </c>
    </row>
    <row r="67" spans="12:41" ht="16">
      <c r="AA67" s="27">
        <v>43952</v>
      </c>
      <c r="AB67" s="26">
        <v>0.25</v>
      </c>
      <c r="AE67" s="10">
        <v>44470</v>
      </c>
      <c r="AF67" s="9">
        <v>0.1</v>
      </c>
      <c r="AG67" s="9">
        <v>1.71</v>
      </c>
      <c r="AI67" s="10">
        <v>44501</v>
      </c>
      <c r="AJ67" s="9">
        <v>0.08</v>
      </c>
      <c r="AK67" s="25">
        <v>455.56</v>
      </c>
      <c r="AN67" s="19">
        <v>44013</v>
      </c>
      <c r="AO67" s="21">
        <v>7.5</v>
      </c>
    </row>
    <row r="68" spans="12:41" ht="16">
      <c r="AA68" s="27">
        <v>43922</v>
      </c>
      <c r="AB68" s="26">
        <v>0.25</v>
      </c>
      <c r="AE68" s="10">
        <v>44501</v>
      </c>
      <c r="AF68" s="9">
        <v>0.1</v>
      </c>
      <c r="AG68" s="9">
        <v>1.806</v>
      </c>
      <c r="AI68" s="10">
        <v>44531</v>
      </c>
      <c r="AJ68" s="9">
        <v>0.08</v>
      </c>
      <c r="AK68" s="25">
        <v>474.96</v>
      </c>
      <c r="AN68" s="19">
        <v>44044</v>
      </c>
      <c r="AO68" s="21">
        <v>7.5</v>
      </c>
    </row>
    <row r="69" spans="12:41" ht="16">
      <c r="AA69" s="27">
        <v>43891</v>
      </c>
      <c r="AB69" s="26">
        <v>0.5</v>
      </c>
      <c r="AE69" s="10">
        <v>44531</v>
      </c>
      <c r="AF69" s="9">
        <v>0.1</v>
      </c>
      <c r="AG69" s="9">
        <v>1.609</v>
      </c>
      <c r="AI69" s="10">
        <v>44562</v>
      </c>
      <c r="AJ69" s="9">
        <v>0.08</v>
      </c>
      <c r="AK69" s="25">
        <v>449.91</v>
      </c>
      <c r="AN69" s="19">
        <v>44075</v>
      </c>
      <c r="AO69" s="21">
        <v>7.4</v>
      </c>
    </row>
    <row r="70" spans="12:41" ht="16">
      <c r="AA70" s="27">
        <v>43862</v>
      </c>
      <c r="AB70" s="26">
        <v>0.75</v>
      </c>
      <c r="AE70" s="10">
        <v>44562</v>
      </c>
      <c r="AF70" s="9">
        <v>0.1</v>
      </c>
      <c r="AG70" s="9">
        <v>1.8879999999999999</v>
      </c>
      <c r="AI70" s="10">
        <v>44593</v>
      </c>
      <c r="AJ70" s="9">
        <v>0.08</v>
      </c>
      <c r="AK70" s="25">
        <v>436.63</v>
      </c>
      <c r="AN70" s="19">
        <v>44105</v>
      </c>
      <c r="AO70" s="21">
        <v>7.3</v>
      </c>
    </row>
    <row r="71" spans="12:41" ht="16">
      <c r="AA71" s="27">
        <v>43800</v>
      </c>
      <c r="AB71" s="26">
        <v>0.75</v>
      </c>
      <c r="AE71" s="10">
        <v>44593</v>
      </c>
      <c r="AF71" s="9">
        <v>0.1</v>
      </c>
      <c r="AG71" s="9">
        <v>2.1110000000000002</v>
      </c>
      <c r="AI71" s="10">
        <v>44621</v>
      </c>
      <c r="AJ71" s="9">
        <v>0.2</v>
      </c>
      <c r="AK71" s="25">
        <v>451.64</v>
      </c>
      <c r="AN71" s="19">
        <v>44136</v>
      </c>
      <c r="AO71" s="21">
        <v>7.1</v>
      </c>
    </row>
    <row r="72" spans="12:41" ht="16">
      <c r="AA72" s="27">
        <v>43770</v>
      </c>
      <c r="AB72" s="26">
        <v>0.75</v>
      </c>
      <c r="AE72" s="10">
        <v>44621</v>
      </c>
      <c r="AF72" s="9">
        <v>0.1</v>
      </c>
      <c r="AG72" s="9">
        <v>2.5</v>
      </c>
      <c r="AI72" s="10">
        <v>44652</v>
      </c>
      <c r="AJ72" s="9">
        <v>0.33</v>
      </c>
      <c r="AK72" s="25">
        <v>412</v>
      </c>
      <c r="AN72" s="19">
        <v>44166</v>
      </c>
      <c r="AO72" s="21">
        <v>6.8</v>
      </c>
    </row>
    <row r="73" spans="12:41" ht="16">
      <c r="AA73" s="27">
        <v>43739</v>
      </c>
      <c r="AB73" s="26">
        <v>0.75</v>
      </c>
      <c r="AE73" s="10">
        <v>44652</v>
      </c>
      <c r="AF73" s="9">
        <v>0.1</v>
      </c>
      <c r="AG73" s="9">
        <v>3.008</v>
      </c>
      <c r="AI73" s="10">
        <v>44682</v>
      </c>
      <c r="AJ73" s="9">
        <v>0.77</v>
      </c>
      <c r="AK73" s="25">
        <v>412.93</v>
      </c>
      <c r="AN73" s="19">
        <v>44197</v>
      </c>
      <c r="AO73" s="21">
        <v>6.6</v>
      </c>
    </row>
    <row r="74" spans="12:41" ht="16">
      <c r="AA74" s="27">
        <v>43709</v>
      </c>
      <c r="AB74" s="26">
        <v>1</v>
      </c>
      <c r="AE74" s="10">
        <v>44682</v>
      </c>
      <c r="AF74" s="9">
        <v>0.35</v>
      </c>
      <c r="AG74" s="9">
        <v>3.3809999999999998</v>
      </c>
      <c r="AI74" s="10">
        <v>44713</v>
      </c>
      <c r="AJ74" s="9">
        <v>1.21</v>
      </c>
      <c r="AK74" s="25">
        <v>377.25</v>
      </c>
      <c r="AN74" s="19">
        <v>44228</v>
      </c>
      <c r="AO74" s="21">
        <v>6</v>
      </c>
    </row>
    <row r="75" spans="12:41" ht="16">
      <c r="AA75" s="27">
        <v>43678</v>
      </c>
      <c r="AB75" s="26">
        <v>1</v>
      </c>
      <c r="AE75" s="10">
        <v>44713</v>
      </c>
      <c r="AF75" s="9">
        <v>0.85</v>
      </c>
      <c r="AG75" s="9">
        <v>3.7669999999999999</v>
      </c>
      <c r="AI75" s="10">
        <v>44743</v>
      </c>
      <c r="AJ75" s="9">
        <v>1.68</v>
      </c>
      <c r="AK75" s="25">
        <v>411.99</v>
      </c>
      <c r="AN75" s="19">
        <v>44256</v>
      </c>
      <c r="AO75" s="21">
        <v>5.7</v>
      </c>
    </row>
    <row r="76" spans="12:41" ht="16">
      <c r="AA76" s="27">
        <v>43647</v>
      </c>
      <c r="AB76" s="26">
        <v>1</v>
      </c>
      <c r="AE76" s="10">
        <v>44743</v>
      </c>
      <c r="AF76" s="9">
        <v>1.35</v>
      </c>
      <c r="AG76" s="9">
        <v>3.4289999999999998</v>
      </c>
      <c r="AI76" s="10">
        <v>44774</v>
      </c>
      <c r="AJ76" s="9">
        <v>2.33</v>
      </c>
      <c r="AK76" s="25">
        <v>395.18</v>
      </c>
      <c r="AN76" s="19">
        <v>44287</v>
      </c>
      <c r="AO76" s="21">
        <v>5.5</v>
      </c>
    </row>
    <row r="77" spans="12:41" ht="16">
      <c r="AA77" s="27">
        <v>43617</v>
      </c>
      <c r="AB77" s="26">
        <v>1.25</v>
      </c>
      <c r="AE77" s="10">
        <v>44774</v>
      </c>
      <c r="AF77" s="9">
        <v>1.85</v>
      </c>
      <c r="AG77" s="9">
        <v>3.3610000000000002</v>
      </c>
      <c r="AI77" s="10">
        <v>44805</v>
      </c>
      <c r="AJ77" s="9">
        <v>2.56</v>
      </c>
      <c r="AK77" s="25">
        <v>357.18</v>
      </c>
      <c r="AN77" s="19">
        <v>44317</v>
      </c>
      <c r="AO77" s="21">
        <v>5.2</v>
      </c>
    </row>
    <row r="78" spans="12:41" ht="16">
      <c r="AA78" s="27">
        <v>43586</v>
      </c>
      <c r="AB78" s="26">
        <v>1.5</v>
      </c>
      <c r="AE78" s="10">
        <v>44805</v>
      </c>
      <c r="AF78" s="9">
        <v>2.35</v>
      </c>
      <c r="AG78" s="9">
        <v>3.7469999999999999</v>
      </c>
      <c r="AI78" s="10">
        <v>44835</v>
      </c>
      <c r="AJ78" s="9">
        <v>3.08</v>
      </c>
      <c r="AK78" s="25">
        <v>386.21</v>
      </c>
      <c r="AN78" s="19">
        <v>44348</v>
      </c>
      <c r="AO78" s="21">
        <v>5</v>
      </c>
    </row>
    <row r="79" spans="12:41" ht="16">
      <c r="AA79" s="27">
        <v>43556</v>
      </c>
      <c r="AB79" s="26">
        <v>1.5</v>
      </c>
      <c r="AE79" s="10">
        <v>44835</v>
      </c>
      <c r="AF79" s="9">
        <v>2.6</v>
      </c>
      <c r="AG79" s="9">
        <v>3.919</v>
      </c>
      <c r="AI79" s="10">
        <v>44866</v>
      </c>
      <c r="AJ79" s="9">
        <v>3.78</v>
      </c>
      <c r="AK79" s="25">
        <v>407.68</v>
      </c>
      <c r="AN79" s="19">
        <v>44378</v>
      </c>
      <c r="AO79" s="21">
        <v>4.8</v>
      </c>
    </row>
    <row r="80" spans="12:41" ht="16">
      <c r="AA80" s="27">
        <v>43525</v>
      </c>
      <c r="AB80" s="26">
        <v>1.5</v>
      </c>
      <c r="AE80" s="10">
        <v>44866</v>
      </c>
      <c r="AF80" s="9">
        <v>2.85</v>
      </c>
      <c r="AG80" s="9">
        <v>3.6960000000000002</v>
      </c>
      <c r="AI80" s="10">
        <v>44896</v>
      </c>
      <c r="AJ80" s="9">
        <v>4.0999999999999996</v>
      </c>
      <c r="AK80" s="25">
        <v>382.43</v>
      </c>
      <c r="AN80" s="19">
        <v>44409</v>
      </c>
      <c r="AO80" s="21">
        <v>4.5999999999999996</v>
      </c>
    </row>
    <row r="81" spans="27:41" ht="16">
      <c r="AA81" s="27">
        <v>43497</v>
      </c>
      <c r="AB81" s="26">
        <v>1.5</v>
      </c>
      <c r="AE81" s="10">
        <v>44896</v>
      </c>
      <c r="AF81" s="9">
        <v>3.1</v>
      </c>
      <c r="AG81" s="9">
        <v>3.5510000000000002</v>
      </c>
      <c r="AI81" s="10">
        <v>44927</v>
      </c>
      <c r="AJ81" s="9">
        <v>4.33</v>
      </c>
      <c r="AK81" s="25">
        <v>406.48</v>
      </c>
      <c r="AN81" s="19">
        <v>44440</v>
      </c>
      <c r="AO81" s="21">
        <v>4.5</v>
      </c>
    </row>
    <row r="82" spans="27:41" ht="16">
      <c r="AA82" s="27">
        <v>43435</v>
      </c>
      <c r="AB82" s="26">
        <v>1.5</v>
      </c>
      <c r="AE82" s="10">
        <v>44927</v>
      </c>
      <c r="AF82" s="9">
        <v>3.1</v>
      </c>
      <c r="AG82" s="9">
        <v>3.6040000000000001</v>
      </c>
      <c r="AI82" s="10">
        <v>44958</v>
      </c>
      <c r="AJ82" s="9">
        <v>4.57</v>
      </c>
      <c r="AK82" s="25">
        <v>396.26</v>
      </c>
      <c r="AN82" s="19">
        <v>44470</v>
      </c>
      <c r="AO82" s="21">
        <v>4.5</v>
      </c>
    </row>
    <row r="83" spans="27:41" ht="16">
      <c r="AA83" s="27">
        <v>43405</v>
      </c>
      <c r="AB83" s="26">
        <v>1.5</v>
      </c>
      <c r="AE83" s="10">
        <v>44958</v>
      </c>
      <c r="AF83" s="9">
        <v>3.35</v>
      </c>
      <c r="AG83" s="9">
        <v>3.702</v>
      </c>
      <c r="AI83" s="10">
        <v>44986</v>
      </c>
      <c r="AJ83" s="9">
        <v>4.6500000000000004</v>
      </c>
      <c r="AK83" s="25">
        <v>409.39</v>
      </c>
      <c r="AN83" s="19">
        <v>44501</v>
      </c>
      <c r="AO83" s="21">
        <v>4.4000000000000004</v>
      </c>
    </row>
    <row r="84" spans="27:41" ht="16">
      <c r="AA84" s="27">
        <v>43374</v>
      </c>
      <c r="AB84" s="26">
        <v>1.5</v>
      </c>
      <c r="AE84" s="10">
        <v>44986</v>
      </c>
      <c r="AF84" s="9">
        <v>3.6</v>
      </c>
      <c r="AG84" s="9">
        <v>3.468</v>
      </c>
      <c r="AI84" s="10">
        <v>45017</v>
      </c>
      <c r="AJ84" s="9">
        <v>4.83</v>
      </c>
      <c r="AK84" s="25">
        <v>415.93</v>
      </c>
      <c r="AN84" s="19">
        <v>44531</v>
      </c>
      <c r="AO84" s="21">
        <v>4.0999999999999996</v>
      </c>
    </row>
    <row r="85" spans="27:41" ht="16">
      <c r="AA85" s="27">
        <v>43344</v>
      </c>
      <c r="AB85" s="26">
        <v>1.5</v>
      </c>
      <c r="AE85" s="10">
        <v>45017</v>
      </c>
      <c r="AF85" s="9">
        <v>3.6</v>
      </c>
      <c r="AG85" s="9">
        <v>3.343</v>
      </c>
      <c r="AI85" s="10">
        <v>45047</v>
      </c>
      <c r="AJ85" s="9">
        <v>5.0599999999999996</v>
      </c>
      <c r="AK85" s="25">
        <v>417.85</v>
      </c>
      <c r="AN85" s="19">
        <v>44562</v>
      </c>
      <c r="AO85" s="21">
        <v>4</v>
      </c>
    </row>
    <row r="86" spans="27:41" ht="16">
      <c r="AA86" s="27">
        <v>43313</v>
      </c>
      <c r="AB86" s="26">
        <v>1.5</v>
      </c>
      <c r="AE86" s="10">
        <v>45047</v>
      </c>
      <c r="AF86" s="9">
        <v>3.85</v>
      </c>
      <c r="AG86" s="9">
        <v>3.5</v>
      </c>
      <c r="AI86" s="10">
        <v>45078</v>
      </c>
      <c r="AJ86" s="9">
        <v>5.08</v>
      </c>
      <c r="AK86" s="25">
        <v>443.28</v>
      </c>
      <c r="AN86" s="19">
        <v>44593</v>
      </c>
      <c r="AO86" s="21">
        <v>3.9</v>
      </c>
    </row>
    <row r="87" spans="27:41" ht="16">
      <c r="AA87" s="27">
        <v>43282</v>
      </c>
      <c r="AB87" s="26">
        <v>1.5</v>
      </c>
      <c r="AE87" s="10">
        <v>45078</v>
      </c>
      <c r="AF87" s="9">
        <v>4.0999999999999996</v>
      </c>
      <c r="AG87" s="9">
        <v>3.9159999999999999</v>
      </c>
      <c r="AI87" s="10">
        <v>45108</v>
      </c>
      <c r="AJ87" s="9">
        <v>5.12</v>
      </c>
      <c r="AK87" s="25">
        <v>457.79</v>
      </c>
      <c r="AN87" s="19">
        <v>44621</v>
      </c>
      <c r="AO87" s="21">
        <v>3.9</v>
      </c>
    </row>
    <row r="88" spans="27:41" ht="16">
      <c r="AA88" s="27">
        <v>43252</v>
      </c>
      <c r="AB88" s="26">
        <v>1.5</v>
      </c>
      <c r="AE88" s="10">
        <v>45108</v>
      </c>
      <c r="AF88" s="9">
        <v>4.0999999999999996</v>
      </c>
      <c r="AG88" s="9">
        <v>4.0359999999999996</v>
      </c>
      <c r="AI88" s="10">
        <v>45139</v>
      </c>
      <c r="AJ88" s="9">
        <v>5.33</v>
      </c>
      <c r="AK88" s="25">
        <v>450.35</v>
      </c>
      <c r="AN88" s="19">
        <v>44652</v>
      </c>
      <c r="AO88" s="21">
        <v>3.8</v>
      </c>
    </row>
    <row r="89" spans="27:41" ht="16">
      <c r="AA89" s="27">
        <v>43221</v>
      </c>
      <c r="AB89" s="26">
        <v>1.5</v>
      </c>
      <c r="AE89" s="10">
        <v>45139</v>
      </c>
      <c r="AF89" s="9">
        <v>4.0999999999999996</v>
      </c>
      <c r="AG89" s="9">
        <v>4.1280000000000001</v>
      </c>
      <c r="AI89" s="10">
        <v>45170</v>
      </c>
      <c r="AJ89" s="9">
        <v>5.33</v>
      </c>
      <c r="AK89" s="25">
        <v>427.48</v>
      </c>
      <c r="AN89" s="19">
        <v>44682</v>
      </c>
      <c r="AO89" s="21">
        <v>3.7</v>
      </c>
    </row>
    <row r="90" spans="27:41" ht="16">
      <c r="AA90" s="27">
        <v>43191</v>
      </c>
      <c r="AB90" s="26">
        <v>1.5</v>
      </c>
      <c r="AE90" s="10">
        <v>45170</v>
      </c>
      <c r="AF90" s="9">
        <v>4.0999999999999996</v>
      </c>
      <c r="AG90" s="9">
        <v>4.2110000000000003</v>
      </c>
      <c r="AI90" s="10">
        <v>45200</v>
      </c>
      <c r="AJ90" s="9">
        <v>5.33</v>
      </c>
      <c r="AK90" s="25">
        <v>418.2</v>
      </c>
      <c r="AN90" s="19">
        <v>44713</v>
      </c>
      <c r="AO90" s="21">
        <v>3.6</v>
      </c>
    </row>
    <row r="91" spans="27:41" ht="16">
      <c r="AA91" s="27">
        <v>43160</v>
      </c>
      <c r="AB91" s="26">
        <v>1.5</v>
      </c>
      <c r="AE91" s="10">
        <v>45200</v>
      </c>
      <c r="AF91" s="9">
        <v>4.0999999999999996</v>
      </c>
      <c r="AG91" s="9">
        <v>4.633</v>
      </c>
      <c r="AI91" s="10">
        <v>45231</v>
      </c>
      <c r="AJ91" s="9">
        <v>5.33</v>
      </c>
      <c r="AK91" s="25">
        <v>456.4</v>
      </c>
      <c r="AN91" s="19">
        <v>44743</v>
      </c>
      <c r="AO91" s="21">
        <v>3.5</v>
      </c>
    </row>
    <row r="92" spans="27:41" ht="16">
      <c r="AA92" s="27">
        <v>43132</v>
      </c>
      <c r="AB92" s="26">
        <v>1.5</v>
      </c>
      <c r="AE92" s="10">
        <v>45231</v>
      </c>
      <c r="AF92" s="9">
        <v>4.3499999999999996</v>
      </c>
      <c r="AG92" s="9">
        <v>4.5780000000000003</v>
      </c>
      <c r="AI92" s="10">
        <v>45261</v>
      </c>
      <c r="AJ92" s="9">
        <v>5.33</v>
      </c>
      <c r="AK92" s="25">
        <v>475.31</v>
      </c>
      <c r="AN92" s="19">
        <v>44774</v>
      </c>
      <c r="AO92" s="21">
        <v>3.4</v>
      </c>
    </row>
    <row r="93" spans="27:41" ht="16">
      <c r="AA93" s="27">
        <v>43070</v>
      </c>
      <c r="AB93" s="26">
        <v>1.5</v>
      </c>
      <c r="AE93" s="10">
        <v>45261</v>
      </c>
      <c r="AF93" s="9">
        <v>4.3499999999999996</v>
      </c>
      <c r="AG93" s="9">
        <v>4.1870000000000003</v>
      </c>
      <c r="AI93" s="10">
        <v>45292</v>
      </c>
      <c r="AJ93" s="9">
        <v>5.33</v>
      </c>
      <c r="AK93" s="25">
        <v>482.88</v>
      </c>
      <c r="AN93" s="19">
        <v>44805</v>
      </c>
      <c r="AO93" s="21">
        <v>3.3</v>
      </c>
    </row>
    <row r="94" spans="27:41" ht="16">
      <c r="AA94" s="27">
        <v>43040</v>
      </c>
      <c r="AB94" s="26">
        <v>1.5</v>
      </c>
      <c r="AE94" s="10">
        <v>45292</v>
      </c>
      <c r="AF94" s="9">
        <v>4.3499999999999996</v>
      </c>
      <c r="AG94" s="9">
        <v>4.1479999999999997</v>
      </c>
      <c r="AI94" s="10">
        <v>45323</v>
      </c>
      <c r="AJ94" s="9">
        <v>5.33</v>
      </c>
      <c r="AK94" s="25">
        <v>508.08</v>
      </c>
      <c r="AN94" s="19">
        <v>44835</v>
      </c>
      <c r="AO94" s="21">
        <v>3.3</v>
      </c>
    </row>
    <row r="95" spans="27:41" ht="16">
      <c r="AA95" s="27">
        <v>43009</v>
      </c>
      <c r="AB95" s="26">
        <v>1.5</v>
      </c>
      <c r="AE95" s="10">
        <v>45323</v>
      </c>
      <c r="AF95" s="9">
        <v>4.3499999999999996</v>
      </c>
      <c r="AG95" s="9">
        <v>4.141</v>
      </c>
      <c r="AI95" s="10">
        <v>45352</v>
      </c>
      <c r="AJ95" s="9">
        <v>5.33</v>
      </c>
      <c r="AK95" s="25">
        <v>523.07000000000005</v>
      </c>
      <c r="AN95" s="19">
        <v>44866</v>
      </c>
      <c r="AO95" s="21">
        <v>3.3</v>
      </c>
    </row>
    <row r="96" spans="27:41" ht="16">
      <c r="AA96" s="27">
        <v>42979</v>
      </c>
      <c r="AB96" s="26">
        <v>1.5</v>
      </c>
      <c r="AE96" s="10">
        <v>45352</v>
      </c>
      <c r="AF96" s="9">
        <v>4.3499999999999996</v>
      </c>
      <c r="AG96" s="9">
        <v>4.0449999999999999</v>
      </c>
      <c r="AI96" s="10">
        <v>45383</v>
      </c>
      <c r="AJ96" s="9">
        <v>5.33</v>
      </c>
      <c r="AK96" s="25">
        <v>501.98</v>
      </c>
      <c r="AN96" s="19">
        <v>44896</v>
      </c>
      <c r="AO96" s="21">
        <v>3.3</v>
      </c>
    </row>
    <row r="97" spans="27:41" ht="16">
      <c r="AA97" s="27">
        <v>42948</v>
      </c>
      <c r="AB97" s="26">
        <v>1.5</v>
      </c>
      <c r="AE97" s="10">
        <v>45383</v>
      </c>
      <c r="AF97" s="9">
        <v>4.3499999999999996</v>
      </c>
      <c r="AG97" s="9">
        <v>4.2679999999999998</v>
      </c>
      <c r="AI97" s="10">
        <v>45413</v>
      </c>
      <c r="AJ97" s="9">
        <v>5.33</v>
      </c>
      <c r="AK97" s="25">
        <v>527.37</v>
      </c>
      <c r="AN97" s="19">
        <v>44927</v>
      </c>
      <c r="AO97" s="21">
        <v>3.4</v>
      </c>
    </row>
    <row r="98" spans="27:41" ht="16">
      <c r="AA98" s="27">
        <v>42917</v>
      </c>
      <c r="AB98" s="26">
        <v>1.5</v>
      </c>
      <c r="AE98" s="10">
        <v>45413</v>
      </c>
      <c r="AF98" s="9">
        <v>4.3499999999999996</v>
      </c>
      <c r="AG98" s="9">
        <v>4.3250000000000002</v>
      </c>
      <c r="AI98" s="10">
        <v>45444</v>
      </c>
      <c r="AJ98" s="9">
        <v>5.33</v>
      </c>
      <c r="AK98" s="25">
        <v>544.22</v>
      </c>
      <c r="AN98" s="19">
        <v>44958</v>
      </c>
      <c r="AO98" s="21">
        <v>3.4</v>
      </c>
    </row>
    <row r="99" spans="27:41" ht="16">
      <c r="AA99" s="27">
        <v>42887</v>
      </c>
      <c r="AB99" s="26">
        <v>1.5</v>
      </c>
      <c r="AE99" s="10">
        <v>45444</v>
      </c>
      <c r="AF99" s="9">
        <v>4.3499999999999996</v>
      </c>
      <c r="AG99" s="9">
        <v>4.242</v>
      </c>
      <c r="AI99" s="10">
        <v>45474</v>
      </c>
      <c r="AJ99" s="9">
        <v>5.33</v>
      </c>
      <c r="AK99" s="25">
        <v>550.80999999999995</v>
      </c>
      <c r="AN99" s="19">
        <v>44986</v>
      </c>
      <c r="AO99" s="21">
        <v>3.4</v>
      </c>
    </row>
    <row r="100" spans="27:41" ht="16">
      <c r="AA100" s="27">
        <v>42856</v>
      </c>
      <c r="AB100" s="26">
        <v>1.5</v>
      </c>
      <c r="AE100" s="10">
        <v>45474</v>
      </c>
      <c r="AF100" s="9">
        <v>4.3499999999999996</v>
      </c>
      <c r="AG100" s="9">
        <v>4.3259999999999996</v>
      </c>
      <c r="AI100" s="10">
        <v>45505</v>
      </c>
      <c r="AJ100" s="9">
        <v>5.33</v>
      </c>
      <c r="AK100" s="25">
        <v>563.67999999999995</v>
      </c>
      <c r="AN100" s="19">
        <v>45017</v>
      </c>
      <c r="AO100" s="21">
        <v>3.4</v>
      </c>
    </row>
    <row r="101" spans="27:41" ht="16">
      <c r="AA101" s="27">
        <v>42826</v>
      </c>
      <c r="AB101" s="26">
        <v>1.5</v>
      </c>
      <c r="AE101" s="10">
        <v>45505</v>
      </c>
      <c r="AF101" s="9">
        <v>4.3499999999999996</v>
      </c>
      <c r="AG101" s="9">
        <v>3.976</v>
      </c>
      <c r="AI101" s="10">
        <v>45536</v>
      </c>
      <c r="AJ101" s="9">
        <v>5.13</v>
      </c>
      <c r="AK101" s="25">
        <v>573.76</v>
      </c>
      <c r="AN101" s="19">
        <v>45047</v>
      </c>
      <c r="AO101" s="21">
        <v>3.4</v>
      </c>
    </row>
    <row r="102" spans="27:41" ht="16">
      <c r="AA102" s="27">
        <v>42795</v>
      </c>
      <c r="AB102" s="26">
        <v>1.5</v>
      </c>
      <c r="AE102" s="10">
        <v>45536</v>
      </c>
      <c r="AF102" s="9">
        <v>4.3499999999999996</v>
      </c>
      <c r="AG102" s="9">
        <v>3.9220000000000002</v>
      </c>
      <c r="AI102" s="10">
        <v>45566</v>
      </c>
      <c r="AJ102" s="9">
        <v>4.83</v>
      </c>
      <c r="AK102" s="25">
        <v>568.64</v>
      </c>
      <c r="AN102" s="19">
        <v>45078</v>
      </c>
      <c r="AO102" s="21">
        <v>3.4</v>
      </c>
    </row>
    <row r="103" spans="27:41" ht="16">
      <c r="AA103" s="27">
        <v>42767</v>
      </c>
      <c r="AB103" s="26">
        <v>1.5</v>
      </c>
      <c r="AE103" s="10">
        <v>45566</v>
      </c>
      <c r="AF103" s="9">
        <v>4.3499999999999996</v>
      </c>
      <c r="AG103" s="9">
        <v>4.2670000000000003</v>
      </c>
      <c r="AI103" s="10">
        <v>45597</v>
      </c>
      <c r="AJ103" s="9">
        <v>4.6399999999999997</v>
      </c>
      <c r="AK103" s="25">
        <v>602.54999999999995</v>
      </c>
      <c r="AN103" s="19">
        <v>45108</v>
      </c>
      <c r="AO103" s="21">
        <v>3.4</v>
      </c>
    </row>
    <row r="104" spans="27:41" ht="16">
      <c r="AA104" s="27">
        <v>42705</v>
      </c>
      <c r="AB104" s="26">
        <v>1.5</v>
      </c>
      <c r="AE104" s="10">
        <v>45597</v>
      </c>
      <c r="AF104" s="9">
        <v>4.3499999999999996</v>
      </c>
      <c r="AG104" s="9">
        <v>4.5439999999999996</v>
      </c>
      <c r="AI104" s="10">
        <v>45627</v>
      </c>
      <c r="AJ104" s="9">
        <v>4.4800000000000004</v>
      </c>
      <c r="AK104" s="25">
        <v>586.08000000000004</v>
      </c>
      <c r="AN104" s="19">
        <v>45139</v>
      </c>
      <c r="AO104" s="21">
        <v>3.4</v>
      </c>
    </row>
    <row r="105" spans="27:41" ht="16">
      <c r="AA105" s="27">
        <v>42675</v>
      </c>
      <c r="AB105" s="26">
        <v>1.5</v>
      </c>
      <c r="AE105" s="10">
        <v>45627</v>
      </c>
      <c r="AF105" s="9">
        <v>4.3499999999999996</v>
      </c>
      <c r="AG105" s="9">
        <v>4.3129999999999997</v>
      </c>
      <c r="AI105" s="10">
        <v>45658</v>
      </c>
      <c r="AJ105" s="9">
        <v>4.33</v>
      </c>
      <c r="AK105" s="25">
        <v>601.82000000000005</v>
      </c>
      <c r="AN105" s="19">
        <v>45170</v>
      </c>
      <c r="AO105" s="21">
        <v>3.5</v>
      </c>
    </row>
    <row r="106" spans="27:41" ht="16">
      <c r="AA106" s="27">
        <v>42644</v>
      </c>
      <c r="AB106" s="26">
        <v>1.5</v>
      </c>
      <c r="AE106" s="10">
        <v>45658</v>
      </c>
      <c r="AF106" s="9">
        <v>4.3499999999999996</v>
      </c>
      <c r="AG106" s="9">
        <v>4.4809999999999999</v>
      </c>
      <c r="AI106" s="10">
        <v>45689</v>
      </c>
      <c r="AJ106" s="9">
        <v>4.33</v>
      </c>
      <c r="AK106" s="25">
        <v>594.17999999999995</v>
      </c>
      <c r="AN106" s="19">
        <v>45200</v>
      </c>
      <c r="AO106" s="21">
        <v>3.6</v>
      </c>
    </row>
    <row r="107" spans="27:41" ht="16">
      <c r="AA107" s="27">
        <v>42614</v>
      </c>
      <c r="AB107" s="26">
        <v>1.5</v>
      </c>
      <c r="AE107" s="10">
        <v>45689</v>
      </c>
      <c r="AF107" s="9">
        <v>4.0999999999999996</v>
      </c>
      <c r="AG107" s="9">
        <v>4.423</v>
      </c>
      <c r="AI107" s="10">
        <v>45717</v>
      </c>
      <c r="AJ107" s="9">
        <v>4.33</v>
      </c>
      <c r="AK107" s="25">
        <v>559.39</v>
      </c>
      <c r="AN107" s="19">
        <v>45231</v>
      </c>
      <c r="AO107" s="21">
        <v>3.7</v>
      </c>
    </row>
    <row r="108" spans="27:41" ht="16">
      <c r="AA108" s="27">
        <v>42583</v>
      </c>
      <c r="AB108" s="26">
        <v>1.5</v>
      </c>
      <c r="AE108" s="10">
        <v>45717</v>
      </c>
      <c r="AF108" s="9">
        <v>4.0999999999999996</v>
      </c>
      <c r="AG108" s="9">
        <v>4.4210000000000003</v>
      </c>
      <c r="AI108" s="10">
        <v>45748</v>
      </c>
      <c r="AJ108" s="9">
        <v>4.33</v>
      </c>
      <c r="AK108" s="25">
        <v>554.54</v>
      </c>
      <c r="AN108" s="19">
        <v>45261</v>
      </c>
      <c r="AO108" s="21">
        <v>3.7</v>
      </c>
    </row>
    <row r="109" spans="27:41">
      <c r="AE109" s="10">
        <v>45748</v>
      </c>
      <c r="AF109" s="9">
        <v>4.0999999999999996</v>
      </c>
      <c r="AG109" s="9">
        <v>4.2670000000000003</v>
      </c>
      <c r="AI109" s="10">
        <v>45778</v>
      </c>
      <c r="AJ109" s="9">
        <v>4.33</v>
      </c>
      <c r="AK109" s="25">
        <v>589.39</v>
      </c>
      <c r="AN109" s="19">
        <v>45292</v>
      </c>
      <c r="AO109" s="21">
        <v>3.7</v>
      </c>
    </row>
    <row r="110" spans="27:41">
      <c r="AE110" s="10">
        <v>45778</v>
      </c>
      <c r="AF110" s="9">
        <v>3.85</v>
      </c>
      <c r="AG110" s="9">
        <v>4.3499999999999996</v>
      </c>
      <c r="AI110" s="10">
        <v>45809</v>
      </c>
      <c r="AJ110" s="9">
        <v>4.33</v>
      </c>
      <c r="AK110" s="25">
        <v>617.85</v>
      </c>
      <c r="AN110" s="19">
        <v>45323</v>
      </c>
      <c r="AO110" s="21">
        <v>3.7</v>
      </c>
    </row>
    <row r="111" spans="27:41">
      <c r="AE111" s="10">
        <v>45809</v>
      </c>
      <c r="AF111" s="9">
        <v>3.85</v>
      </c>
      <c r="AG111" s="9">
        <v>4.2080000000000002</v>
      </c>
      <c r="AI111" s="10">
        <v>45839</v>
      </c>
      <c r="AJ111" s="9">
        <v>4.33</v>
      </c>
      <c r="AK111" s="25">
        <v>632.08000000000004</v>
      </c>
      <c r="AN111" s="19">
        <v>45352</v>
      </c>
      <c r="AO111" s="21">
        <v>3.8</v>
      </c>
    </row>
    <row r="112" spans="27:41">
      <c r="AE112" s="10">
        <v>45839</v>
      </c>
      <c r="AF112" s="9">
        <v>3.85</v>
      </c>
      <c r="AG112" s="9">
        <v>4.2910000000000004</v>
      </c>
      <c r="AI112" s="10">
        <v>45870</v>
      </c>
      <c r="AJ112" s="9">
        <v>4.33</v>
      </c>
      <c r="AK112" s="25">
        <v>645.04999999999995</v>
      </c>
      <c r="AN112" s="19">
        <v>45383</v>
      </c>
      <c r="AO112" s="21">
        <v>3.8</v>
      </c>
    </row>
    <row r="113" spans="31:41">
      <c r="AE113" s="10">
        <v>45870</v>
      </c>
      <c r="AF113" s="9">
        <v>3.6</v>
      </c>
      <c r="AG113" s="9">
        <v>4.2750000000000004</v>
      </c>
      <c r="AI113" s="10">
        <v>45901</v>
      </c>
      <c r="AJ113" s="9">
        <v>4.22</v>
      </c>
      <c r="AK113" s="25">
        <v>666.18</v>
      </c>
      <c r="AN113" s="19">
        <v>45413</v>
      </c>
      <c r="AO113" s="21">
        <v>3.8</v>
      </c>
    </row>
    <row r="114" spans="31:41">
      <c r="AE114" s="10">
        <v>45901</v>
      </c>
      <c r="AF114" s="9">
        <v>3.6</v>
      </c>
      <c r="AG114" s="9">
        <v>4.298</v>
      </c>
      <c r="AI114" s="10">
        <v>45931</v>
      </c>
      <c r="AJ114" s="9">
        <v>4.09</v>
      </c>
      <c r="AK114" s="25">
        <v>682.06</v>
      </c>
      <c r="AN114" s="19">
        <v>45444</v>
      </c>
      <c r="AO114" s="21">
        <v>3.9</v>
      </c>
    </row>
    <row r="115" spans="31:41">
      <c r="AE115" s="10">
        <v>45931</v>
      </c>
      <c r="AF115" s="9">
        <v>3.6</v>
      </c>
      <c r="AG115" s="9">
        <v>4.234</v>
      </c>
      <c r="AI115" s="10">
        <v>45962</v>
      </c>
      <c r="AJ115" s="9">
        <v>3.88</v>
      </c>
      <c r="AK115" s="25">
        <v>683.39</v>
      </c>
      <c r="AN115" s="19">
        <v>45474</v>
      </c>
      <c r="AO115" s="21">
        <v>3.9</v>
      </c>
    </row>
    <row r="116" spans="31:41">
      <c r="AE116" s="10">
        <v>45962</v>
      </c>
      <c r="AF116" s="9">
        <v>3.6</v>
      </c>
      <c r="AG116" s="9">
        <v>4.4160000000000004</v>
      </c>
      <c r="AI116" s="10">
        <v>45992</v>
      </c>
      <c r="AJ116" s="9">
        <v>3.72</v>
      </c>
      <c r="AK116" s="25">
        <v>681.92</v>
      </c>
      <c r="AN116" s="19">
        <v>45505</v>
      </c>
      <c r="AO116" s="21">
        <v>3.9</v>
      </c>
    </row>
    <row r="117" spans="31:41">
      <c r="AE117" s="10">
        <v>45992</v>
      </c>
      <c r="AF117" s="9">
        <v>3.6</v>
      </c>
      <c r="AG117" s="9">
        <v>4.7190000000000003</v>
      </c>
      <c r="AI117" s="10">
        <v>46023</v>
      </c>
      <c r="AJ117" s="9">
        <v>3.64</v>
      </c>
      <c r="AK117" s="25">
        <v>691.97</v>
      </c>
      <c r="AN117" s="19">
        <v>45536</v>
      </c>
      <c r="AO117" s="21">
        <v>3.9</v>
      </c>
    </row>
    <row r="118" spans="31:41">
      <c r="AE118" s="10">
        <v>46023</v>
      </c>
      <c r="AF118" s="9">
        <v>3.6</v>
      </c>
      <c r="AG118" s="9">
        <v>4.75</v>
      </c>
      <c r="AI118" s="10">
        <v>46054</v>
      </c>
      <c r="AJ118" s="9">
        <v>3.64</v>
      </c>
      <c r="AK118" s="25">
        <v>685.99</v>
      </c>
      <c r="AN118" s="19">
        <v>45566</v>
      </c>
      <c r="AO118" s="21">
        <v>3.9</v>
      </c>
    </row>
    <row r="119" spans="31:41">
      <c r="AE119" s="10">
        <v>46054</v>
      </c>
      <c r="AF119" s="9">
        <v>3.85</v>
      </c>
      <c r="AG119" s="9">
        <v>4.758</v>
      </c>
      <c r="AI119" s="10">
        <v>46082</v>
      </c>
      <c r="AJ119" s="9">
        <v>3.64</v>
      </c>
      <c r="AK119" s="25">
        <v>650.34</v>
      </c>
      <c r="AN119" s="19">
        <v>45597</v>
      </c>
      <c r="AO119" s="21">
        <v>3.9</v>
      </c>
    </row>
    <row r="120" spans="31:41">
      <c r="AE120" s="10">
        <v>46082</v>
      </c>
      <c r="AF120" s="9">
        <v>4.0999999999999996</v>
      </c>
      <c r="AG120" s="9">
        <v>4.9260000000000002</v>
      </c>
      <c r="AI120" s="10">
        <v>46113</v>
      </c>
      <c r="AJ120" s="9">
        <v>3.64</v>
      </c>
      <c r="AK120" s="25">
        <v>718.66</v>
      </c>
      <c r="AN120" s="19">
        <v>45627</v>
      </c>
      <c r="AO120" s="21">
        <v>4</v>
      </c>
    </row>
    <row r="121" spans="31:41">
      <c r="AE121" s="10">
        <v>46113</v>
      </c>
      <c r="AF121" s="9">
        <v>4.0999999999999996</v>
      </c>
      <c r="AG121" s="9">
        <v>4.9690000000000003</v>
      </c>
      <c r="AI121" s="10">
        <v>46143</v>
      </c>
      <c r="AJ121" s="9">
        <v>3.63</v>
      </c>
      <c r="AK121" s="25">
        <v>756.48</v>
      </c>
      <c r="AN121" s="19">
        <v>45658</v>
      </c>
      <c r="AO121" s="21">
        <v>4</v>
      </c>
    </row>
    <row r="122" spans="31:41">
      <c r="AE122" s="10">
        <v>46143</v>
      </c>
      <c r="AF122" s="9">
        <v>4.3499999999999996</v>
      </c>
      <c r="AG122" s="9">
        <v>4.9820000000000002</v>
      </c>
      <c r="AI122" s="10">
        <v>46174</v>
      </c>
      <c r="AJ122" s="9">
        <v>3.63</v>
      </c>
      <c r="AK122" s="25">
        <v>746.77</v>
      </c>
      <c r="AN122" s="19">
        <v>45689</v>
      </c>
      <c r="AO122" s="21">
        <v>4</v>
      </c>
    </row>
    <row r="123" spans="31:41">
      <c r="AE123" s="10">
        <v>46174</v>
      </c>
      <c r="AF123" s="9">
        <v>4.3499999999999996</v>
      </c>
      <c r="AG123" s="9">
        <v>4.8310000000000004</v>
      </c>
      <c r="AI123" s="10">
        <v>46204</v>
      </c>
      <c r="AJ123" s="9">
        <v>3.63</v>
      </c>
      <c r="AK123" s="25">
        <v>747.03</v>
      </c>
      <c r="AN123" s="19">
        <v>45717</v>
      </c>
      <c r="AO123" s="21">
        <v>4</v>
      </c>
    </row>
    <row r="124" spans="31:41">
      <c r="AE124" s="10">
        <v>46204</v>
      </c>
      <c r="AF124" s="9">
        <v>4.3499999999999996</v>
      </c>
      <c r="AG124" s="9">
        <v>4.9189999999999996</v>
      </c>
      <c r="AI124" s="10">
        <v>46235</v>
      </c>
      <c r="AJ124" s="9">
        <v>3.63</v>
      </c>
      <c r="AK124" s="25">
        <v>767.05</v>
      </c>
      <c r="AN124" s="19">
        <v>45748</v>
      </c>
      <c r="AO124" s="21">
        <v>4.0999999999999996</v>
      </c>
    </row>
    <row r="125" spans="31:41">
      <c r="AE125" s="10">
        <v>46235</v>
      </c>
      <c r="AF125" s="9">
        <v>4.3499999999999996</v>
      </c>
      <c r="AG125" s="9">
        <v>5.0149999999999997</v>
      </c>
      <c r="AN125" s="19">
        <v>45778</v>
      </c>
      <c r="AO125" s="21">
        <v>4.0999999999999996</v>
      </c>
    </row>
    <row r="126" spans="31:41">
      <c r="AG126" s="8"/>
      <c r="AN126" s="19">
        <v>45809</v>
      </c>
      <c r="AO126" s="21">
        <v>4.0999999999999996</v>
      </c>
    </row>
    <row r="127" spans="31:41">
      <c r="AG127" s="8"/>
      <c r="AN127" s="19">
        <v>45839</v>
      </c>
      <c r="AO127" s="21">
        <v>4.2</v>
      </c>
    </row>
    <row r="128" spans="31:41">
      <c r="AG128" s="8"/>
      <c r="AN128" s="19">
        <v>45870</v>
      </c>
      <c r="AO128" s="21">
        <v>4.2</v>
      </c>
    </row>
    <row r="129" spans="33:41">
      <c r="AG129" s="8"/>
      <c r="AN129" s="19">
        <v>45901</v>
      </c>
      <c r="AO129" s="21">
        <v>4.2</v>
      </c>
    </row>
    <row r="130" spans="33:41">
      <c r="AG130" s="8"/>
      <c r="AN130" s="19">
        <v>45931</v>
      </c>
      <c r="AO130" s="21">
        <v>4.2</v>
      </c>
    </row>
    <row r="131" spans="33:41">
      <c r="AG131" s="8"/>
      <c r="AN131" s="19">
        <v>45962</v>
      </c>
      <c r="AO131" s="21">
        <v>4.2</v>
      </c>
    </row>
    <row r="132" spans="33:41">
      <c r="AG132" s="8"/>
      <c r="AN132" s="19">
        <v>45992</v>
      </c>
      <c r="AO132" s="21">
        <v>4.0999999999999996</v>
      </c>
    </row>
    <row r="133" spans="33:41">
      <c r="AG133" s="8"/>
      <c r="AN133" s="19">
        <v>46023</v>
      </c>
      <c r="AO133" s="21">
        <v>4.0999999999999996</v>
      </c>
    </row>
    <row r="134" spans="33:41">
      <c r="AG134" s="8"/>
      <c r="AN134" s="19">
        <v>46054</v>
      </c>
      <c r="AO134" s="21">
        <v>4.0999999999999996</v>
      </c>
    </row>
    <row r="135" spans="33:41">
      <c r="AG135" s="8"/>
      <c r="AN135" s="19">
        <v>46082</v>
      </c>
      <c r="AO135" s="21">
        <v>4.2</v>
      </c>
    </row>
    <row r="136" spans="33:41">
      <c r="AG136" s="8"/>
      <c r="AN136" s="19">
        <v>46113</v>
      </c>
      <c r="AO136" s="21">
        <v>4.2</v>
      </c>
    </row>
    <row r="137" spans="33:41">
      <c r="AG137" s="8"/>
      <c r="AN137" s="19">
        <v>46143</v>
      </c>
      <c r="AO137" s="21">
        <v>4.2</v>
      </c>
    </row>
    <row r="138" spans="33:41">
      <c r="AG138" s="8"/>
      <c r="AN138" s="19">
        <v>46174</v>
      </c>
      <c r="AO138" s="21">
        <v>4.3</v>
      </c>
    </row>
    <row r="139" spans="33:41">
      <c r="AG139" s="8"/>
      <c r="AN139" s="19">
        <v>46204</v>
      </c>
      <c r="AO139" s="21">
        <v>4.3</v>
      </c>
    </row>
    <row r="140" spans="33:41">
      <c r="AG140" s="8"/>
      <c r="AN140" s="19"/>
      <c r="AO140" s="21"/>
    </row>
    <row r="141" spans="33:41">
      <c r="AG141" s="8"/>
      <c r="AN141" s="19"/>
      <c r="AO141" s="21"/>
    </row>
    <row r="142" spans="33:41">
      <c r="AG142" s="8"/>
      <c r="AN142" s="19"/>
      <c r="AO142" s="21"/>
    </row>
    <row r="143" spans="33:41">
      <c r="AG143" s="8"/>
      <c r="AN143" s="19"/>
      <c r="AO143" s="21"/>
    </row>
    <row r="144" spans="33:41">
      <c r="AG144" s="8"/>
      <c r="AN144" s="19"/>
      <c r="AO144" s="21"/>
    </row>
    <row r="145" spans="33:41">
      <c r="AG145" s="8"/>
      <c r="AN145" s="19"/>
      <c r="AO145" s="21"/>
    </row>
    <row r="146" spans="33:41">
      <c r="AG146" s="8"/>
      <c r="AN146" s="19"/>
      <c r="AO146" s="21"/>
    </row>
    <row r="147" spans="33:41">
      <c r="AG147" s="8"/>
      <c r="AN147" s="19"/>
      <c r="AO147" s="21"/>
    </row>
    <row r="148" spans="33:41">
      <c r="AG148" s="8"/>
      <c r="AN148" s="19"/>
      <c r="AO148" s="21"/>
    </row>
    <row r="149" spans="33:41">
      <c r="AG149" s="8"/>
      <c r="AN149" s="19"/>
      <c r="AO149" s="21"/>
    </row>
    <row r="150" spans="33:41">
      <c r="AG150" s="8"/>
      <c r="AN150" s="19"/>
      <c r="AO150" s="21"/>
    </row>
    <row r="151" spans="33:41">
      <c r="AG151" s="8"/>
      <c r="AN151" s="19"/>
      <c r="AO151" s="21"/>
    </row>
    <row r="152" spans="33:41">
      <c r="AG152" s="8"/>
      <c r="AN152" s="19"/>
      <c r="AO152" s="21"/>
    </row>
    <row r="153" spans="33:41">
      <c r="AG153" s="8"/>
      <c r="AN153" s="19"/>
      <c r="AO153" s="21"/>
    </row>
    <row r="154" spans="33:41">
      <c r="AG154" s="8"/>
      <c r="AN154" s="19"/>
      <c r="AO154" s="21"/>
    </row>
    <row r="155" spans="33:41">
      <c r="AG155" s="8"/>
      <c r="AN155" s="19"/>
      <c r="AO155" s="21"/>
    </row>
    <row r="156" spans="33:41">
      <c r="AG156" s="8"/>
      <c r="AN156" s="19"/>
      <c r="AO156" s="21"/>
    </row>
    <row r="157" spans="33:41">
      <c r="AG157" s="8"/>
      <c r="AN157" s="19"/>
      <c r="AO157" s="21"/>
    </row>
    <row r="158" spans="33:41">
      <c r="AG158" s="8"/>
      <c r="AN158" s="19"/>
      <c r="AO158" s="21"/>
    </row>
    <row r="159" spans="33:41">
      <c r="AG159" s="8"/>
      <c r="AN159" s="19"/>
      <c r="AO159" s="21"/>
    </row>
    <row r="160" spans="33:41">
      <c r="AG160" s="8"/>
      <c r="AN160" s="19"/>
      <c r="AO160" s="21"/>
    </row>
    <row r="161" spans="33:41">
      <c r="AG161" s="8"/>
      <c r="AN161" s="19"/>
      <c r="AO161" s="21"/>
    </row>
    <row r="162" spans="33:41">
      <c r="AG162" s="8"/>
      <c r="AN162" s="19"/>
      <c r="AO162" s="21"/>
    </row>
    <row r="163" spans="33:41">
      <c r="AG163" s="8"/>
      <c r="AN163" s="19"/>
      <c r="AO163" s="21"/>
    </row>
    <row r="164" spans="33:41">
      <c r="AG164" s="8"/>
      <c r="AN164" s="19"/>
      <c r="AO164" s="21"/>
    </row>
    <row r="165" spans="33:41">
      <c r="AG165" s="8"/>
      <c r="AN165" s="19"/>
      <c r="AO165" s="21"/>
    </row>
    <row r="166" spans="33:41">
      <c r="AG166" s="8"/>
      <c r="AN166" s="19"/>
      <c r="AO166" s="21"/>
    </row>
    <row r="167" spans="33:41">
      <c r="AG167" s="8"/>
      <c r="AN167" s="19"/>
      <c r="AO167" s="21"/>
    </row>
    <row r="168" spans="33:41">
      <c r="AG168" s="8"/>
      <c r="AN168" s="19"/>
      <c r="AO168" s="21"/>
    </row>
    <row r="169" spans="33:41">
      <c r="AG169" s="8"/>
      <c r="AN169" s="19"/>
      <c r="AO169" s="21"/>
    </row>
    <row r="170" spans="33:41">
      <c r="AG170" s="8"/>
      <c r="AN170" s="19"/>
      <c r="AO170" s="21"/>
    </row>
    <row r="171" spans="33:41">
      <c r="AG171" s="8"/>
      <c r="AN171" s="19"/>
      <c r="AO171" s="21"/>
    </row>
    <row r="172" spans="33:41">
      <c r="AN172" s="19"/>
      <c r="AO172" s="21"/>
    </row>
    <row r="173" spans="33:41">
      <c r="AN173" s="19"/>
      <c r="AO173" s="21"/>
    </row>
    <row r="174" spans="33:41">
      <c r="AN174" s="19"/>
      <c r="AO174" s="21"/>
    </row>
    <row r="175" spans="33:41">
      <c r="AN175" s="19"/>
      <c r="AO175" s="21"/>
    </row>
    <row r="176" spans="33:41">
      <c r="AN176" s="19"/>
      <c r="AO176" s="21"/>
    </row>
    <row r="177" spans="40:41">
      <c r="AN177" s="19"/>
      <c r="AO177" s="21"/>
    </row>
    <row r="178" spans="40:41">
      <c r="AN178" s="19"/>
      <c r="AO178" s="21"/>
    </row>
    <row r="179" spans="40:41">
      <c r="AN179" s="19"/>
      <c r="AO179" s="21"/>
    </row>
    <row r="180" spans="40:41">
      <c r="AN180" s="19"/>
      <c r="AO180" s="21"/>
    </row>
    <row r="181" spans="40:41">
      <c r="AN181" s="19"/>
      <c r="AO181" s="21"/>
    </row>
    <row r="182" spans="40:41">
      <c r="AN182" s="19"/>
      <c r="AO182" s="21"/>
    </row>
    <row r="183" spans="40:41">
      <c r="AN183" s="19"/>
      <c r="AO183" s="21"/>
    </row>
    <row r="184" spans="40:41">
      <c r="AN184" s="19"/>
      <c r="AO184" s="21"/>
    </row>
    <row r="185" spans="40:41">
      <c r="AN185" s="19"/>
      <c r="AO185" s="21"/>
    </row>
    <row r="186" spans="40:41">
      <c r="AN186" s="19"/>
      <c r="AO186" s="21"/>
    </row>
    <row r="187" spans="40:41">
      <c r="AN187" s="19"/>
      <c r="AO187" s="21"/>
    </row>
    <row r="188" spans="40:41">
      <c r="AN188" s="19"/>
      <c r="AO188" s="21"/>
    </row>
    <row r="189" spans="40:41">
      <c r="AN189" s="19"/>
      <c r="AO189" s="21"/>
    </row>
    <row r="190" spans="40:41">
      <c r="AN190" s="19"/>
      <c r="AO190" s="21"/>
    </row>
    <row r="191" spans="40:41">
      <c r="AN191" s="19"/>
      <c r="AO191" s="21"/>
    </row>
    <row r="192" spans="40:41">
      <c r="AN192" s="19"/>
      <c r="AO192" s="21"/>
    </row>
    <row r="193" spans="40:41">
      <c r="AN193" s="19"/>
      <c r="AO193" s="21"/>
    </row>
    <row r="194" spans="40:41">
      <c r="AN194" s="19"/>
      <c r="AO194" s="21"/>
    </row>
    <row r="195" spans="40:41">
      <c r="AN195" s="19"/>
      <c r="AO195" s="21"/>
    </row>
    <row r="196" spans="40:41">
      <c r="AN196" s="19"/>
      <c r="AO196" s="21"/>
    </row>
    <row r="197" spans="40:41">
      <c r="AN197" s="19"/>
      <c r="AO197" s="21"/>
    </row>
    <row r="198" spans="40:41">
      <c r="AN198" s="19"/>
      <c r="AO198" s="21"/>
    </row>
    <row r="199" spans="40:41">
      <c r="AN199" s="19"/>
      <c r="AO199" s="21"/>
    </row>
    <row r="200" spans="40:41">
      <c r="AN200" s="19"/>
      <c r="AO200" s="21"/>
    </row>
    <row r="201" spans="40:41">
      <c r="AN201" s="19"/>
      <c r="AO201" s="21"/>
    </row>
    <row r="202" spans="40:41">
      <c r="AN202" s="19"/>
      <c r="AO202" s="21"/>
    </row>
    <row r="203" spans="40:41">
      <c r="AN203" s="19"/>
      <c r="AO203" s="21"/>
    </row>
    <row r="204" spans="40:41">
      <c r="AN204" s="19"/>
      <c r="AO204" s="21"/>
    </row>
    <row r="205" spans="40:41">
      <c r="AN205" s="19"/>
      <c r="AO205" s="21"/>
    </row>
    <row r="206" spans="40:41">
      <c r="AN206" s="19"/>
      <c r="AO206" s="21"/>
    </row>
    <row r="207" spans="40:41">
      <c r="AN207" s="19"/>
      <c r="AO207" s="21"/>
    </row>
    <row r="208" spans="40:41">
      <c r="AN208" s="19"/>
      <c r="AO208" s="21"/>
    </row>
    <row r="209" spans="40:41">
      <c r="AN209" s="19"/>
      <c r="AO209" s="21"/>
    </row>
    <row r="210" spans="40:41">
      <c r="AN210" s="19"/>
      <c r="AO210" s="21"/>
    </row>
    <row r="211" spans="40:41">
      <c r="AN211" s="19"/>
      <c r="AO211" s="21"/>
    </row>
    <row r="212" spans="40:41">
      <c r="AN212" s="19"/>
      <c r="AO212" s="21"/>
    </row>
    <row r="213" spans="40:41">
      <c r="AN213" s="19"/>
      <c r="AO213" s="21"/>
    </row>
    <row r="214" spans="40:41">
      <c r="AN214" s="19"/>
      <c r="AO214" s="21"/>
    </row>
    <row r="215" spans="40:41">
      <c r="AN215" s="19"/>
      <c r="AO215" s="21"/>
    </row>
    <row r="216" spans="40:41">
      <c r="AN216" s="19"/>
      <c r="AO216" s="21"/>
    </row>
    <row r="217" spans="40:41">
      <c r="AN217" s="19"/>
      <c r="AO217" s="21"/>
    </row>
    <row r="218" spans="40:41">
      <c r="AN218" s="19"/>
      <c r="AO218" s="21"/>
    </row>
    <row r="219" spans="40:41">
      <c r="AN219" s="19"/>
      <c r="AO219" s="21"/>
    </row>
    <row r="220" spans="40:41">
      <c r="AN220" s="19"/>
      <c r="AO220" s="21"/>
    </row>
    <row r="221" spans="40:41">
      <c r="AN221" s="19"/>
      <c r="AO221" s="21"/>
    </row>
    <row r="222" spans="40:41">
      <c r="AN222" s="19"/>
      <c r="AO222" s="21"/>
    </row>
    <row r="223" spans="40:41">
      <c r="AN223" s="19"/>
      <c r="AO223" s="21"/>
    </row>
    <row r="224" spans="40:41">
      <c r="AN224" s="19"/>
      <c r="AO224" s="21"/>
    </row>
    <row r="225" spans="40:41">
      <c r="AN225" s="19"/>
      <c r="AO225" s="21"/>
    </row>
    <row r="226" spans="40:41">
      <c r="AN226" s="19"/>
      <c r="AO226" s="21"/>
    </row>
    <row r="227" spans="40:41">
      <c r="AN227" s="19"/>
      <c r="AO227" s="21"/>
    </row>
    <row r="228" spans="40:41">
      <c r="AN228" s="19"/>
      <c r="AO228" s="21"/>
    </row>
    <row r="229" spans="40:41">
      <c r="AN229" s="19"/>
      <c r="AO229" s="21"/>
    </row>
    <row r="230" spans="40:41">
      <c r="AN230" s="19"/>
      <c r="AO230" s="21"/>
    </row>
    <row r="231" spans="40:41">
      <c r="AN231" s="19"/>
      <c r="AO231" s="21"/>
    </row>
    <row r="232" spans="40:41">
      <c r="AN232" s="19"/>
      <c r="AO232" s="21"/>
    </row>
    <row r="233" spans="40:41">
      <c r="AN233" s="19"/>
      <c r="AO233" s="21"/>
    </row>
    <row r="234" spans="40:41">
      <c r="AN234" s="19"/>
      <c r="AO234" s="21"/>
    </row>
    <row r="235" spans="40:41">
      <c r="AN235" s="19"/>
      <c r="AO235" s="21"/>
    </row>
    <row r="236" spans="40:41">
      <c r="AN236" s="19"/>
      <c r="AO236" s="21"/>
    </row>
    <row r="237" spans="40:41">
      <c r="AN237" s="19"/>
      <c r="AO237" s="21"/>
    </row>
    <row r="238" spans="40:41">
      <c r="AN238" s="19"/>
      <c r="AO238" s="21"/>
    </row>
    <row r="239" spans="40:41">
      <c r="AN239" s="19"/>
      <c r="AO239" s="21"/>
    </row>
    <row r="240" spans="40:41">
      <c r="AN240" s="19"/>
      <c r="AO240" s="21"/>
    </row>
    <row r="241" spans="40:41">
      <c r="AN241" s="19"/>
      <c r="AO241" s="21"/>
    </row>
    <row r="242" spans="40:41">
      <c r="AN242" s="19"/>
      <c r="AO242" s="21"/>
    </row>
    <row r="243" spans="40:41">
      <c r="AN243" s="19"/>
      <c r="AO243" s="21"/>
    </row>
    <row r="244" spans="40:41">
      <c r="AN244" s="19"/>
      <c r="AO244" s="21"/>
    </row>
    <row r="245" spans="40:41">
      <c r="AN245" s="19"/>
      <c r="AO245" s="21"/>
    </row>
    <row r="246" spans="40:41">
      <c r="AN246" s="19"/>
      <c r="AO246" s="21"/>
    </row>
    <row r="247" spans="40:41">
      <c r="AN247" s="19"/>
      <c r="AO247" s="21"/>
    </row>
    <row r="248" spans="40:41">
      <c r="AN248" s="19"/>
      <c r="AO248" s="21"/>
    </row>
    <row r="249" spans="40:41">
      <c r="AN249" s="19"/>
      <c r="AO249" s="21"/>
    </row>
    <row r="250" spans="40:41">
      <c r="AN250" s="19"/>
      <c r="AO250" s="21"/>
    </row>
    <row r="251" spans="40:41">
      <c r="AN251" s="19"/>
      <c r="AO251" s="21"/>
    </row>
    <row r="252" spans="40:41">
      <c r="AN252" s="19"/>
      <c r="AO252" s="21"/>
    </row>
    <row r="253" spans="40:41">
      <c r="AN253" s="19"/>
      <c r="AO253" s="21"/>
    </row>
    <row r="254" spans="40:41">
      <c r="AN254" s="19"/>
      <c r="AO254" s="21"/>
    </row>
    <row r="255" spans="40:41">
      <c r="AN255" s="19"/>
      <c r="AO255" s="21"/>
    </row>
    <row r="256" spans="40:41">
      <c r="AN256" s="19"/>
      <c r="AO256" s="21"/>
    </row>
    <row r="257" spans="40:41">
      <c r="AN257" s="19"/>
      <c r="AO257" s="21"/>
    </row>
    <row r="258" spans="40:41">
      <c r="AN258" s="19"/>
      <c r="AO258" s="21"/>
    </row>
    <row r="259" spans="40:41">
      <c r="AN259" s="19"/>
      <c r="AO259" s="21"/>
    </row>
    <row r="260" spans="40:41">
      <c r="AN260" s="19"/>
      <c r="AO260" s="21"/>
    </row>
    <row r="261" spans="40:41">
      <c r="AN261" s="19"/>
      <c r="AO261" s="21"/>
    </row>
    <row r="262" spans="40:41">
      <c r="AN262" s="19"/>
      <c r="AO262" s="21"/>
    </row>
    <row r="263" spans="40:41">
      <c r="AN263" s="19"/>
      <c r="AO263" s="21"/>
    </row>
    <row r="264" spans="40:41">
      <c r="AN264" s="19"/>
      <c r="AO264" s="21"/>
    </row>
    <row r="265" spans="40:41">
      <c r="AN265" s="19"/>
      <c r="AO265" s="21"/>
    </row>
    <row r="266" spans="40:41">
      <c r="AN266" s="19"/>
      <c r="AO266" s="21"/>
    </row>
    <row r="267" spans="40:41">
      <c r="AN267" s="19"/>
      <c r="AO267" s="21"/>
    </row>
    <row r="268" spans="40:41">
      <c r="AN268" s="19"/>
      <c r="AO268" s="21"/>
    </row>
    <row r="269" spans="40:41">
      <c r="AN269" s="19"/>
      <c r="AO269" s="21"/>
    </row>
    <row r="270" spans="40:41">
      <c r="AN270" s="19"/>
      <c r="AO270" s="21"/>
    </row>
    <row r="271" spans="40:41">
      <c r="AN271" s="19"/>
      <c r="AO271" s="21"/>
    </row>
    <row r="272" spans="40:41">
      <c r="AN272" s="19"/>
      <c r="AO272" s="21"/>
    </row>
    <row r="273" spans="40:41">
      <c r="AN273" s="19"/>
      <c r="AO273" s="21"/>
    </row>
    <row r="274" spans="40:41">
      <c r="AN274" s="19"/>
      <c r="AO274" s="21"/>
    </row>
    <row r="275" spans="40:41">
      <c r="AN275" s="19"/>
      <c r="AO275" s="21"/>
    </row>
    <row r="276" spans="40:41">
      <c r="AN276" s="19"/>
      <c r="AO276" s="21"/>
    </row>
    <row r="277" spans="40:41">
      <c r="AN277" s="19"/>
      <c r="AO277" s="21"/>
    </row>
    <row r="278" spans="40:41">
      <c r="AN278" s="19"/>
      <c r="AO278" s="21"/>
    </row>
    <row r="279" spans="40:41">
      <c r="AN279" s="19"/>
      <c r="AO279" s="21"/>
    </row>
    <row r="280" spans="40:41">
      <c r="AN280" s="19"/>
      <c r="AO280" s="21"/>
    </row>
    <row r="281" spans="40:41">
      <c r="AN281" s="19"/>
      <c r="AO281" s="21"/>
    </row>
    <row r="282" spans="40:41">
      <c r="AN282" s="19"/>
      <c r="AO282" s="21"/>
    </row>
    <row r="283" spans="40:41">
      <c r="AN283" s="19"/>
      <c r="AO283" s="21"/>
    </row>
    <row r="284" spans="40:41">
      <c r="AN284" s="19"/>
      <c r="AO284" s="21"/>
    </row>
    <row r="285" spans="40:41">
      <c r="AN285" s="19"/>
      <c r="AO285" s="21"/>
    </row>
    <row r="286" spans="40:41">
      <c r="AN286" s="19"/>
      <c r="AO286" s="21"/>
    </row>
    <row r="287" spans="40:41">
      <c r="AN287" s="19"/>
      <c r="AO287" s="21"/>
    </row>
    <row r="288" spans="40:41">
      <c r="AN288" s="19"/>
      <c r="AO288" s="21"/>
    </row>
    <row r="289" spans="40:41">
      <c r="AN289" s="19"/>
      <c r="AO289" s="21"/>
    </row>
    <row r="290" spans="40:41">
      <c r="AN290" s="19"/>
      <c r="AO290" s="21"/>
    </row>
    <row r="291" spans="40:41">
      <c r="AN291" s="19"/>
      <c r="AO291" s="21"/>
    </row>
    <row r="292" spans="40:41">
      <c r="AN292" s="19"/>
      <c r="AO292" s="21"/>
    </row>
    <row r="293" spans="40:41">
      <c r="AN293" s="19"/>
      <c r="AO293" s="21"/>
    </row>
    <row r="294" spans="40:41">
      <c r="AN294" s="19"/>
      <c r="AO294" s="21"/>
    </row>
    <row r="295" spans="40:41">
      <c r="AN295" s="19"/>
      <c r="AO295" s="21"/>
    </row>
    <row r="296" spans="40:41">
      <c r="AN296" s="19"/>
      <c r="AO296" s="21"/>
    </row>
    <row r="297" spans="40:41">
      <c r="AN297" s="19"/>
      <c r="AO297" s="21"/>
    </row>
    <row r="298" spans="40:41">
      <c r="AN298" s="19"/>
      <c r="AO298" s="21"/>
    </row>
    <row r="299" spans="40:41">
      <c r="AN299" s="19"/>
      <c r="AO299" s="21"/>
    </row>
    <row r="300" spans="40:41">
      <c r="AN300" s="19"/>
      <c r="AO300" s="21"/>
    </row>
    <row r="301" spans="40:41">
      <c r="AN301" s="19"/>
      <c r="AO301" s="21"/>
    </row>
    <row r="302" spans="40:41">
      <c r="AN302" s="19"/>
      <c r="AO302" s="21"/>
    </row>
    <row r="303" spans="40:41">
      <c r="AN303" s="19"/>
      <c r="AO303" s="21"/>
    </row>
    <row r="304" spans="40:41">
      <c r="AN304" s="19"/>
      <c r="AO304" s="21"/>
    </row>
    <row r="305" spans="40:41">
      <c r="AN305" s="19"/>
      <c r="AO305" s="21"/>
    </row>
    <row r="306" spans="40:41">
      <c r="AN306" s="19"/>
      <c r="AO306" s="21"/>
    </row>
    <row r="307" spans="40:41">
      <c r="AN307" s="19"/>
      <c r="AO307" s="21"/>
    </row>
    <row r="308" spans="40:41">
      <c r="AN308" s="19"/>
      <c r="AO308" s="21"/>
    </row>
    <row r="309" spans="40:41">
      <c r="AN309" s="19"/>
      <c r="AO309" s="21"/>
    </row>
    <row r="310" spans="40:41">
      <c r="AN310" s="19"/>
      <c r="AO310" s="21"/>
    </row>
    <row r="311" spans="40:41">
      <c r="AN311" s="19"/>
      <c r="AO311" s="21"/>
    </row>
    <row r="312" spans="40:41">
      <c r="AN312" s="19"/>
      <c r="AO312" s="21"/>
    </row>
    <row r="313" spans="40:41">
      <c r="AN313" s="19"/>
      <c r="AO313" s="21"/>
    </row>
    <row r="314" spans="40:41">
      <c r="AN314" s="19"/>
      <c r="AO314" s="21"/>
    </row>
    <row r="315" spans="40:41">
      <c r="AN315" s="19"/>
      <c r="AO315" s="21"/>
    </row>
    <row r="316" spans="40:41">
      <c r="AN316" s="19"/>
      <c r="AO316" s="21"/>
    </row>
    <row r="317" spans="40:41">
      <c r="AN317" s="19"/>
      <c r="AO317" s="21"/>
    </row>
    <row r="318" spans="40:41">
      <c r="AN318" s="19"/>
      <c r="AO318" s="21"/>
    </row>
    <row r="319" spans="40:41">
      <c r="AN319" s="19"/>
      <c r="AO319" s="21"/>
    </row>
    <row r="320" spans="40:41">
      <c r="AN320" s="19"/>
      <c r="AO320" s="21"/>
    </row>
    <row r="321" spans="40:41">
      <c r="AN321" s="19"/>
      <c r="AO321" s="21"/>
    </row>
    <row r="322" spans="40:41">
      <c r="AN322" s="19"/>
      <c r="AO322" s="21"/>
    </row>
    <row r="323" spans="40:41">
      <c r="AN323" s="19"/>
      <c r="AO323" s="21"/>
    </row>
    <row r="324" spans="40:41">
      <c r="AN324" s="19"/>
      <c r="AO324" s="21"/>
    </row>
    <row r="325" spans="40:41">
      <c r="AN325" s="19"/>
      <c r="AO325" s="21"/>
    </row>
    <row r="326" spans="40:41">
      <c r="AN326" s="19"/>
      <c r="AO326" s="21"/>
    </row>
    <row r="327" spans="40:41">
      <c r="AN327" s="19"/>
      <c r="AO327" s="21"/>
    </row>
    <row r="328" spans="40:41">
      <c r="AN328" s="19"/>
      <c r="AO328" s="21"/>
    </row>
    <row r="329" spans="40:41">
      <c r="AN329" s="19"/>
      <c r="AO329" s="21"/>
    </row>
    <row r="330" spans="40:41">
      <c r="AN330" s="19"/>
      <c r="AO330" s="21"/>
    </row>
    <row r="331" spans="40:41">
      <c r="AN331" s="19"/>
      <c r="AO331" s="21"/>
    </row>
    <row r="332" spans="40:41">
      <c r="AN332" s="19"/>
      <c r="AO332" s="21"/>
    </row>
    <row r="333" spans="40:41">
      <c r="AN333" s="19"/>
      <c r="AO333" s="21"/>
    </row>
    <row r="334" spans="40:41">
      <c r="AN334" s="19"/>
      <c r="AO334" s="21"/>
    </row>
    <row r="335" spans="40:41">
      <c r="AN335" s="19"/>
      <c r="AO335" s="21"/>
    </row>
    <row r="336" spans="40:41">
      <c r="AN336" s="19"/>
      <c r="AO336" s="21"/>
    </row>
    <row r="337" spans="40:41">
      <c r="AN337" s="19"/>
      <c r="AO337" s="21"/>
    </row>
    <row r="338" spans="40:41">
      <c r="AN338" s="19"/>
      <c r="AO338" s="21"/>
    </row>
    <row r="339" spans="40:41">
      <c r="AN339" s="19"/>
      <c r="AO339" s="21"/>
    </row>
    <row r="340" spans="40:41">
      <c r="AN340" s="19"/>
      <c r="AO340" s="21"/>
    </row>
    <row r="341" spans="40:41">
      <c r="AN341" s="19"/>
      <c r="AO341" s="21"/>
    </row>
    <row r="342" spans="40:41">
      <c r="AN342" s="19"/>
      <c r="AO342" s="21"/>
    </row>
    <row r="343" spans="40:41">
      <c r="AN343" s="19"/>
      <c r="AO343" s="21"/>
    </row>
    <row r="344" spans="40:41">
      <c r="AN344" s="19"/>
      <c r="AO344" s="21"/>
    </row>
    <row r="345" spans="40:41">
      <c r="AN345" s="19"/>
      <c r="AO345" s="21"/>
    </row>
    <row r="346" spans="40:41">
      <c r="AN346" s="19"/>
      <c r="AO346" s="21"/>
    </row>
    <row r="347" spans="40:41">
      <c r="AN347" s="19"/>
      <c r="AO347" s="21"/>
    </row>
    <row r="348" spans="40:41">
      <c r="AN348" s="19"/>
      <c r="AO348" s="21"/>
    </row>
    <row r="349" spans="40:41">
      <c r="AN349" s="19"/>
      <c r="AO349" s="21"/>
    </row>
    <row r="350" spans="40:41">
      <c r="AN350" s="19"/>
      <c r="AO350" s="21"/>
    </row>
    <row r="351" spans="40:41">
      <c r="AN351" s="19"/>
      <c r="AO351" s="21"/>
    </row>
    <row r="352" spans="40:41">
      <c r="AN352" s="19"/>
      <c r="AO352" s="21"/>
    </row>
    <row r="353" spans="40:41">
      <c r="AN353" s="19"/>
      <c r="AO353" s="21"/>
    </row>
    <row r="354" spans="40:41">
      <c r="AN354" s="19"/>
      <c r="AO354" s="21"/>
    </row>
    <row r="355" spans="40:41">
      <c r="AN355" s="19"/>
      <c r="AO355" s="21"/>
    </row>
    <row r="356" spans="40:41">
      <c r="AN356" s="19"/>
      <c r="AO356" s="21"/>
    </row>
    <row r="357" spans="40:41">
      <c r="AN357" s="19"/>
      <c r="AO357" s="21"/>
    </row>
    <row r="358" spans="40:41">
      <c r="AN358" s="19"/>
      <c r="AO358" s="21"/>
    </row>
    <row r="359" spans="40:41">
      <c r="AN359" s="19"/>
      <c r="AO359" s="21"/>
    </row>
    <row r="360" spans="40:41">
      <c r="AN360" s="19"/>
      <c r="AO360" s="21"/>
    </row>
    <row r="361" spans="40:41">
      <c r="AN361" s="19"/>
      <c r="AO361" s="21"/>
    </row>
    <row r="362" spans="40:41">
      <c r="AN362" s="19"/>
      <c r="AO362" s="21"/>
    </row>
    <row r="363" spans="40:41">
      <c r="AN363" s="19"/>
      <c r="AO363" s="21"/>
    </row>
    <row r="364" spans="40:41">
      <c r="AN364" s="19"/>
      <c r="AO364" s="21"/>
    </row>
    <row r="365" spans="40:41">
      <c r="AN365" s="19"/>
      <c r="AO365" s="21"/>
    </row>
    <row r="366" spans="40:41">
      <c r="AN366" s="19"/>
      <c r="AO366" s="21"/>
    </row>
    <row r="367" spans="40:41">
      <c r="AN367" s="19"/>
      <c r="AO367" s="21"/>
    </row>
    <row r="368" spans="40:41">
      <c r="AN368" s="19"/>
      <c r="AO368" s="21"/>
    </row>
    <row r="369" spans="40:41">
      <c r="AN369" s="19"/>
      <c r="AO369" s="21"/>
    </row>
    <row r="370" spans="40:41">
      <c r="AN370" s="19"/>
      <c r="AO370" s="21"/>
    </row>
    <row r="371" spans="40:41">
      <c r="AN371" s="19"/>
      <c r="AO371" s="21"/>
    </row>
    <row r="372" spans="40:41">
      <c r="AN372" s="19"/>
      <c r="AO372" s="21"/>
    </row>
    <row r="373" spans="40:41">
      <c r="AN373" s="19"/>
      <c r="AO373" s="21"/>
    </row>
    <row r="374" spans="40:41">
      <c r="AN374" s="19"/>
      <c r="AO374" s="21"/>
    </row>
    <row r="375" spans="40:41">
      <c r="AN375" s="19"/>
      <c r="AO375" s="21"/>
    </row>
    <row r="376" spans="40:41">
      <c r="AN376" s="19"/>
      <c r="AO376" s="21"/>
    </row>
    <row r="377" spans="40:41">
      <c r="AN377" s="19"/>
      <c r="AO377" s="21"/>
    </row>
    <row r="378" spans="40:41">
      <c r="AN378" s="19"/>
      <c r="AO378" s="21"/>
    </row>
    <row r="379" spans="40:41">
      <c r="AN379" s="19"/>
      <c r="AO379" s="21"/>
    </row>
    <row r="380" spans="40:41">
      <c r="AN380" s="19"/>
      <c r="AO380" s="21"/>
    </row>
    <row r="381" spans="40:41">
      <c r="AN381" s="19"/>
      <c r="AO381" s="21"/>
    </row>
    <row r="382" spans="40:41">
      <c r="AN382" s="19"/>
      <c r="AO382" s="21"/>
    </row>
    <row r="383" spans="40:41">
      <c r="AN383" s="19"/>
      <c r="AO383" s="21"/>
    </row>
    <row r="384" spans="40:41">
      <c r="AN384" s="19"/>
      <c r="AO384" s="21"/>
    </row>
    <row r="385" spans="40:41">
      <c r="AN385" s="19"/>
      <c r="AO385" s="21"/>
    </row>
    <row r="386" spans="40:41">
      <c r="AN386" s="19"/>
      <c r="AO386" s="21"/>
    </row>
    <row r="387" spans="40:41">
      <c r="AN387" s="19"/>
      <c r="AO387" s="21"/>
    </row>
    <row r="388" spans="40:41">
      <c r="AN388" s="19"/>
      <c r="AO388" s="21"/>
    </row>
    <row r="389" spans="40:41">
      <c r="AN389" s="19"/>
      <c r="AO389" s="21"/>
    </row>
    <row r="390" spans="40:41">
      <c r="AN390" s="19"/>
      <c r="AO390" s="21"/>
    </row>
    <row r="391" spans="40:41">
      <c r="AN391" s="19"/>
      <c r="AO391" s="21"/>
    </row>
    <row r="392" spans="40:41">
      <c r="AN392" s="19"/>
      <c r="AO392" s="21"/>
    </row>
    <row r="393" spans="40:41">
      <c r="AN393" s="19"/>
      <c r="AO393" s="21"/>
    </row>
    <row r="394" spans="40:41">
      <c r="AN394" s="19"/>
      <c r="AO394" s="21"/>
    </row>
    <row r="395" spans="40:41">
      <c r="AN395" s="19"/>
      <c r="AO395" s="21"/>
    </row>
    <row r="396" spans="40:41">
      <c r="AN396" s="19"/>
      <c r="AO396" s="21"/>
    </row>
    <row r="397" spans="40:41">
      <c r="AN397" s="19"/>
      <c r="AO397" s="21"/>
    </row>
    <row r="398" spans="40:41">
      <c r="AN398" s="19"/>
      <c r="AO398" s="21"/>
    </row>
    <row r="399" spans="40:41">
      <c r="AN399" s="19"/>
      <c r="AO399" s="21"/>
    </row>
    <row r="400" spans="40:41">
      <c r="AN400" s="19"/>
      <c r="AO400" s="21"/>
    </row>
    <row r="401" spans="40:41">
      <c r="AN401" s="19"/>
      <c r="AO401" s="21"/>
    </row>
    <row r="402" spans="40:41">
      <c r="AN402" s="19"/>
      <c r="AO402" s="21"/>
    </row>
    <row r="403" spans="40:41">
      <c r="AN403" s="19"/>
      <c r="AO403" s="21"/>
    </row>
    <row r="404" spans="40:41">
      <c r="AN404" s="19"/>
      <c r="AO404" s="21"/>
    </row>
    <row r="405" spans="40:41">
      <c r="AN405" s="19"/>
      <c r="AO405" s="21"/>
    </row>
    <row r="406" spans="40:41">
      <c r="AN406" s="19"/>
      <c r="AO406" s="21"/>
    </row>
    <row r="407" spans="40:41">
      <c r="AN407" s="19"/>
      <c r="AO407" s="21"/>
    </row>
    <row r="408" spans="40:41">
      <c r="AN408" s="19"/>
      <c r="AO408" s="21"/>
    </row>
    <row r="409" spans="40:41">
      <c r="AN409" s="19"/>
      <c r="AO409" s="21"/>
    </row>
    <row r="410" spans="40:41">
      <c r="AN410" s="19"/>
      <c r="AO410" s="21"/>
    </row>
    <row r="411" spans="40:41">
      <c r="AN411" s="19"/>
      <c r="AO411" s="21"/>
    </row>
    <row r="412" spans="40:41">
      <c r="AN412" s="19"/>
      <c r="AO412" s="21"/>
    </row>
    <row r="413" spans="40:41">
      <c r="AN413" s="19"/>
      <c r="AO413" s="21"/>
    </row>
    <row r="414" spans="40:41">
      <c r="AN414" s="19"/>
      <c r="AO414" s="21"/>
    </row>
    <row r="415" spans="40:41">
      <c r="AN415" s="19"/>
      <c r="AO415" s="21"/>
    </row>
    <row r="416" spans="40:41">
      <c r="AN416" s="19"/>
      <c r="AO416" s="21"/>
    </row>
    <row r="417" spans="40:41">
      <c r="AN417" s="19"/>
      <c r="AO417" s="21"/>
    </row>
    <row r="418" spans="40:41">
      <c r="AN418" s="19"/>
      <c r="AO418" s="21"/>
    </row>
    <row r="419" spans="40:41">
      <c r="AN419" s="19"/>
      <c r="AO419" s="21"/>
    </row>
    <row r="420" spans="40:41">
      <c r="AN420" s="19"/>
      <c r="AO420" s="21"/>
    </row>
    <row r="421" spans="40:41">
      <c r="AN421" s="19"/>
      <c r="AO421" s="21"/>
    </row>
    <row r="422" spans="40:41">
      <c r="AN422" s="19"/>
      <c r="AO422" s="21"/>
    </row>
    <row r="423" spans="40:41">
      <c r="AN423" s="19"/>
      <c r="AO423" s="21"/>
    </row>
    <row r="424" spans="40:41">
      <c r="AN424" s="19"/>
      <c r="AO424" s="21"/>
    </row>
    <row r="425" spans="40:41">
      <c r="AN425" s="19"/>
      <c r="AO425" s="21"/>
    </row>
    <row r="426" spans="40:41">
      <c r="AN426" s="19"/>
      <c r="AO426" s="21"/>
    </row>
    <row r="427" spans="40:41">
      <c r="AN427" s="19"/>
      <c r="AO427" s="21"/>
    </row>
    <row r="428" spans="40:41">
      <c r="AN428" s="19"/>
      <c r="AO428" s="21"/>
    </row>
    <row r="429" spans="40:41">
      <c r="AN429" s="19"/>
      <c r="AO429" s="21"/>
    </row>
    <row r="430" spans="40:41">
      <c r="AN430" s="19"/>
      <c r="AO430" s="21"/>
    </row>
    <row r="431" spans="40:41">
      <c r="AN431" s="19"/>
      <c r="AO431" s="21"/>
    </row>
    <row r="432" spans="40:41">
      <c r="AN432" s="19"/>
      <c r="AO432" s="21"/>
    </row>
    <row r="433" spans="40:41">
      <c r="AN433" s="19"/>
      <c r="AO433" s="21"/>
    </row>
    <row r="434" spans="40:41">
      <c r="AN434" s="19"/>
      <c r="AO434" s="21"/>
    </row>
    <row r="435" spans="40:41">
      <c r="AN435" s="19"/>
      <c r="AO435" s="21"/>
    </row>
    <row r="436" spans="40:41">
      <c r="AN436" s="19"/>
      <c r="AO436" s="21"/>
    </row>
    <row r="437" spans="40:41">
      <c r="AN437" s="19"/>
      <c r="AO437" s="21"/>
    </row>
    <row r="438" spans="40:41">
      <c r="AN438" s="19"/>
      <c r="AO438" s="21"/>
    </row>
    <row r="439" spans="40:41">
      <c r="AN439" s="19"/>
      <c r="AO439" s="21"/>
    </row>
    <row r="440" spans="40:41">
      <c r="AN440" s="19"/>
      <c r="AO440" s="21"/>
    </row>
    <row r="441" spans="40:41">
      <c r="AN441" s="19"/>
      <c r="AO441" s="21"/>
    </row>
    <row r="442" spans="40:41">
      <c r="AN442" s="19"/>
      <c r="AO442" s="21"/>
    </row>
    <row r="443" spans="40:41">
      <c r="AN443" s="19"/>
      <c r="AO443" s="21"/>
    </row>
    <row r="444" spans="40:41">
      <c r="AN444" s="19"/>
      <c r="AO444" s="21"/>
    </row>
    <row r="445" spans="40:41">
      <c r="AN445" s="19"/>
      <c r="AO445" s="21"/>
    </row>
    <row r="446" spans="40:41">
      <c r="AN446" s="19"/>
      <c r="AO446" s="21"/>
    </row>
    <row r="447" spans="40:41">
      <c r="AN447" s="19"/>
      <c r="AO447" s="21"/>
    </row>
    <row r="448" spans="40:41">
      <c r="AN448" s="19"/>
      <c r="AO448" s="21"/>
    </row>
    <row r="449" spans="40:41">
      <c r="AN449" s="19"/>
      <c r="AO449" s="21"/>
    </row>
    <row r="450" spans="40:41">
      <c r="AN450" s="19"/>
      <c r="AO450" s="21"/>
    </row>
    <row r="451" spans="40:41">
      <c r="AN451" s="19"/>
      <c r="AO451" s="21"/>
    </row>
    <row r="452" spans="40:41">
      <c r="AN452" s="19"/>
      <c r="AO452" s="21"/>
    </row>
    <row r="453" spans="40:41">
      <c r="AN453" s="19"/>
      <c r="AO453" s="21"/>
    </row>
    <row r="454" spans="40:41">
      <c r="AN454" s="19"/>
      <c r="AO454" s="21"/>
    </row>
    <row r="455" spans="40:41">
      <c r="AN455" s="19"/>
      <c r="AO455" s="21"/>
    </row>
    <row r="456" spans="40:41">
      <c r="AN456" s="19"/>
      <c r="AO456" s="21"/>
    </row>
    <row r="457" spans="40:41">
      <c r="AN457" s="19"/>
      <c r="AO457" s="21"/>
    </row>
    <row r="458" spans="40:41">
      <c r="AN458" s="19"/>
      <c r="AO458" s="21"/>
    </row>
    <row r="459" spans="40:41">
      <c r="AN459" s="19"/>
      <c r="AO459" s="21"/>
    </row>
    <row r="460" spans="40:41">
      <c r="AN460" s="19"/>
      <c r="AO460" s="21"/>
    </row>
    <row r="461" spans="40:41">
      <c r="AN461" s="19"/>
      <c r="AO461" s="21"/>
    </row>
    <row r="462" spans="40:41">
      <c r="AN462" s="19"/>
      <c r="AO462" s="21"/>
    </row>
    <row r="463" spans="40:41">
      <c r="AN463" s="19"/>
      <c r="AO463" s="21"/>
    </row>
    <row r="464" spans="40:41">
      <c r="AN464" s="19"/>
      <c r="AO464" s="21"/>
    </row>
    <row r="465" spans="40:41">
      <c r="AN465" s="19"/>
      <c r="AO465" s="21"/>
    </row>
    <row r="466" spans="40:41">
      <c r="AN466" s="19"/>
      <c r="AO466" s="21"/>
    </row>
    <row r="467" spans="40:41">
      <c r="AN467" s="19"/>
      <c r="AO467" s="21"/>
    </row>
    <row r="468" spans="40:41">
      <c r="AN468" s="19"/>
      <c r="AO468" s="21"/>
    </row>
    <row r="469" spans="40:41">
      <c r="AN469" s="19"/>
      <c r="AO469" s="21"/>
    </row>
  </sheetData>
  <autoFilter ref="L4:N65" xr:uid="{8BAA69A6-D6F7-4AE3-B2AF-E892C70C357E}">
    <sortState xmlns:xlrd2="http://schemas.microsoft.com/office/spreadsheetml/2017/richdata2" ref="L5:N66">
      <sortCondition ref="L4:L66"/>
    </sortState>
  </autoFilter>
  <hyperlinks>
    <hyperlink ref="AG1" r:id="rId1" xr:uid="{0E087B4B-7ABE-4440-B272-5D499589F010}"/>
    <hyperlink ref="AP1" r:id="rId2" location="data-downloads" xr:uid="{447B6DAB-BB05-C441-B105-6F1748D0DAA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9BE61-6EF3-CD43-9896-83254CB7EDE3}">
  <dimension ref="A1:AR2611"/>
  <sheetViews>
    <sheetView topLeftCell="A2" zoomScale="80" zoomScaleNormal="80" workbookViewId="0">
      <selection activeCell="AA43" sqref="AA43"/>
    </sheetView>
  </sheetViews>
  <sheetFormatPr baseColWidth="10" defaultColWidth="8.83203125" defaultRowHeight="15"/>
  <cols>
    <col min="1" max="1" width="12.83203125" customWidth="1"/>
    <col min="2" max="3" width="9" bestFit="1" customWidth="1"/>
    <col min="5" max="5" width="11.5" customWidth="1"/>
    <col min="6" max="6" width="10.5" customWidth="1"/>
    <col min="7" max="7" width="10.1640625" customWidth="1"/>
    <col min="14" max="14" width="13.33203125" customWidth="1"/>
    <col min="15" max="16" width="9" bestFit="1" customWidth="1"/>
    <col min="22" max="22" width="15.6640625" customWidth="1"/>
    <col min="23" max="23" width="9" bestFit="1" customWidth="1"/>
    <col min="30" max="30" width="15.5" customWidth="1"/>
    <col min="31" max="31" width="10.83203125" customWidth="1"/>
    <col min="34" max="34" width="11.33203125" customWidth="1"/>
    <col min="35" max="35" width="9" bestFit="1" customWidth="1"/>
  </cols>
  <sheetData>
    <row r="1" spans="1:44">
      <c r="A1" t="s">
        <v>60</v>
      </c>
      <c r="B1" t="s">
        <v>39</v>
      </c>
      <c r="N1" t="s">
        <v>61</v>
      </c>
      <c r="O1" t="s">
        <v>62</v>
      </c>
      <c r="T1" s="3"/>
      <c r="AD1" t="s">
        <v>63</v>
      </c>
      <c r="AF1" s="3"/>
      <c r="AH1" t="s">
        <v>64</v>
      </c>
      <c r="AL1" t="s">
        <v>0</v>
      </c>
      <c r="AP1" t="s">
        <v>0</v>
      </c>
    </row>
    <row r="2" spans="1:44" ht="48">
      <c r="B2" s="26" t="s">
        <v>65</v>
      </c>
      <c r="C2" s="26" t="s">
        <v>66</v>
      </c>
      <c r="F2" t="s">
        <v>0</v>
      </c>
      <c r="G2" t="s">
        <v>0</v>
      </c>
      <c r="N2" t="s">
        <v>67</v>
      </c>
      <c r="O2" t="s">
        <v>68</v>
      </c>
      <c r="V2" s="7" t="s">
        <v>69</v>
      </c>
      <c r="AD2" s="7" t="s">
        <v>70</v>
      </c>
      <c r="AE2" s="1">
        <v>46272</v>
      </c>
    </row>
    <row r="3" spans="1:44" ht="16">
      <c r="O3" s="26"/>
      <c r="P3" s="26" t="s">
        <v>71</v>
      </c>
      <c r="V3" s="5" t="s">
        <v>6</v>
      </c>
      <c r="W3" t="s">
        <v>72</v>
      </c>
      <c r="X3" s="15"/>
      <c r="Y3" s="15"/>
      <c r="Z3" s="15"/>
      <c r="AA3" s="15"/>
      <c r="AB3" s="15"/>
      <c r="AD3" s="5" t="s">
        <v>13</v>
      </c>
      <c r="AE3" s="5" t="s">
        <v>73</v>
      </c>
      <c r="AH3" s="26" t="s">
        <v>6</v>
      </c>
      <c r="AI3" s="26" t="s">
        <v>74</v>
      </c>
      <c r="AK3" s="12" t="s">
        <v>6</v>
      </c>
      <c r="AL3" s="12" t="s">
        <v>52</v>
      </c>
      <c r="AM3" s="12" t="s">
        <v>53</v>
      </c>
      <c r="AN3" s="12" t="s">
        <v>75</v>
      </c>
      <c r="AP3" s="12" t="s">
        <v>6</v>
      </c>
      <c r="AQ3" s="12" t="s">
        <v>76</v>
      </c>
      <c r="AR3" s="12" t="s">
        <v>77</v>
      </c>
    </row>
    <row r="4" spans="1:44" ht="16">
      <c r="A4" s="26" t="s">
        <v>6</v>
      </c>
      <c r="B4" s="26" t="s">
        <v>78</v>
      </c>
      <c r="C4" t="s">
        <v>79</v>
      </c>
      <c r="E4" s="28" t="s">
        <v>6</v>
      </c>
      <c r="F4" s="26" t="s">
        <v>78</v>
      </c>
      <c r="G4" t="s">
        <v>79</v>
      </c>
      <c r="N4" s="16" t="s">
        <v>6</v>
      </c>
      <c r="O4" s="16" t="s">
        <v>80</v>
      </c>
      <c r="P4" s="26" t="s">
        <v>81</v>
      </c>
      <c r="V4" s="6">
        <v>42619</v>
      </c>
      <c r="W4" s="4">
        <v>1.55</v>
      </c>
      <c r="X4" s="4"/>
      <c r="Y4" s="4"/>
      <c r="Z4" s="4"/>
      <c r="AA4" s="4"/>
      <c r="AB4" s="4"/>
      <c r="AD4" s="6">
        <v>42583</v>
      </c>
      <c r="AE4" s="4">
        <v>0.4</v>
      </c>
      <c r="AH4" s="26" t="s">
        <v>82</v>
      </c>
      <c r="AI4" s="26" t="s">
        <v>83</v>
      </c>
      <c r="AK4" s="10">
        <v>42614</v>
      </c>
      <c r="AL4" s="9">
        <v>0.4</v>
      </c>
      <c r="AM4" s="25">
        <v>216.3</v>
      </c>
      <c r="AP4" s="10">
        <v>42979</v>
      </c>
      <c r="AQ4" s="9">
        <v>1.1499999999999999</v>
      </c>
      <c r="AR4" s="18">
        <v>16.148867313915851</v>
      </c>
    </row>
    <row r="5" spans="1:44" ht="16">
      <c r="A5" s="27">
        <v>44440</v>
      </c>
      <c r="B5" s="26">
        <v>75.22</v>
      </c>
      <c r="C5" s="26">
        <v>94.23</v>
      </c>
      <c r="E5" s="27">
        <v>44440</v>
      </c>
      <c r="F5" s="59">
        <f t="shared" ref="F5:F36" si="0">B5/$B$5*100</f>
        <v>100</v>
      </c>
      <c r="G5" s="59">
        <f t="shared" ref="G5:G36" si="1">C5/$B$5*100</f>
        <v>125.27253390055837</v>
      </c>
      <c r="N5" s="17">
        <v>44470</v>
      </c>
      <c r="O5" s="16">
        <v>6.24</v>
      </c>
      <c r="P5" s="26">
        <v>6.5</v>
      </c>
      <c r="V5" s="6">
        <v>42620</v>
      </c>
      <c r="W5" s="4">
        <v>1.54</v>
      </c>
      <c r="X5" s="4"/>
      <c r="Y5" s="4"/>
      <c r="Z5" s="4"/>
      <c r="AA5" s="4"/>
      <c r="AB5" s="4"/>
      <c r="AD5" s="6">
        <v>42614</v>
      </c>
      <c r="AE5" s="4">
        <v>0.4</v>
      </c>
      <c r="AH5" s="27">
        <v>46266</v>
      </c>
      <c r="AI5" s="26">
        <v>770.19</v>
      </c>
      <c r="AK5" s="10">
        <v>42644</v>
      </c>
      <c r="AL5" s="9">
        <v>0.4</v>
      </c>
      <c r="AM5" s="25">
        <v>212.55</v>
      </c>
      <c r="AP5" s="10">
        <v>43009</v>
      </c>
      <c r="AQ5" s="9">
        <v>1.1499999999999999</v>
      </c>
      <c r="AR5" s="18">
        <v>20.983298047518218</v>
      </c>
    </row>
    <row r="6" spans="1:44" ht="16">
      <c r="A6" s="27">
        <v>44470</v>
      </c>
      <c r="B6" s="26">
        <v>83.5</v>
      </c>
      <c r="C6" s="26">
        <v>94.123000000000005</v>
      </c>
      <c r="E6" s="27">
        <v>44470</v>
      </c>
      <c r="F6" s="59">
        <f t="shared" si="0"/>
        <v>111.00771071523532</v>
      </c>
      <c r="G6" s="59">
        <f t="shared" si="1"/>
        <v>125.13028449880352</v>
      </c>
      <c r="N6" s="17">
        <v>44562</v>
      </c>
      <c r="O6" s="16">
        <v>7.56</v>
      </c>
      <c r="P6" s="26">
        <v>2</v>
      </c>
      <c r="V6" s="6">
        <v>42621</v>
      </c>
      <c r="W6" s="4">
        <v>1.61</v>
      </c>
      <c r="X6" s="4"/>
      <c r="Y6" s="4"/>
      <c r="Z6" s="4"/>
      <c r="AA6" s="4"/>
      <c r="AB6" s="4"/>
      <c r="AD6" s="6">
        <v>42644</v>
      </c>
      <c r="AE6" s="4">
        <v>0.4</v>
      </c>
      <c r="AH6" s="27">
        <v>46237</v>
      </c>
      <c r="AI6" s="26">
        <v>767.05</v>
      </c>
      <c r="AK6" s="10">
        <v>42675</v>
      </c>
      <c r="AL6" s="9">
        <v>0.41</v>
      </c>
      <c r="AM6" s="25">
        <v>220.38</v>
      </c>
      <c r="AP6" s="10">
        <v>43040</v>
      </c>
      <c r="AQ6" s="9">
        <v>1.1599999999999999</v>
      </c>
      <c r="AR6" s="18">
        <v>20.251383973137305</v>
      </c>
    </row>
    <row r="7" spans="1:44" ht="16">
      <c r="A7" s="27">
        <v>44501</v>
      </c>
      <c r="B7" s="26">
        <v>66.14</v>
      </c>
      <c r="C7" s="26">
        <v>95.994</v>
      </c>
      <c r="E7" s="27">
        <v>44501</v>
      </c>
      <c r="F7" s="59">
        <f t="shared" si="0"/>
        <v>87.928742355756455</v>
      </c>
      <c r="G7" s="59">
        <f t="shared" si="1"/>
        <v>127.61765487902154</v>
      </c>
      <c r="N7" s="17">
        <v>44652</v>
      </c>
      <c r="O7" s="16">
        <v>8.23</v>
      </c>
      <c r="P7" s="26">
        <v>6.9</v>
      </c>
      <c r="V7" s="6">
        <v>42622</v>
      </c>
      <c r="W7" s="4">
        <v>1.67</v>
      </c>
      <c r="X7" s="4"/>
      <c r="Y7" s="4"/>
      <c r="Z7" s="4"/>
      <c r="AA7" s="4"/>
      <c r="AB7" s="4"/>
      <c r="AD7" s="6">
        <v>42675</v>
      </c>
      <c r="AE7" s="4">
        <v>0.41</v>
      </c>
      <c r="AH7" s="27">
        <v>46204</v>
      </c>
      <c r="AI7" s="26">
        <v>747.03</v>
      </c>
      <c r="AK7" s="10">
        <v>42705</v>
      </c>
      <c r="AL7" s="9">
        <v>0.54</v>
      </c>
      <c r="AM7" s="25">
        <v>223.53</v>
      </c>
      <c r="AP7" s="10">
        <v>43070</v>
      </c>
      <c r="AQ7" s="9">
        <v>1.3</v>
      </c>
      <c r="AR7" s="18">
        <v>19.384422672571922</v>
      </c>
    </row>
    <row r="8" spans="1:44" ht="16">
      <c r="A8" s="27">
        <v>44531</v>
      </c>
      <c r="B8" s="26">
        <v>75.33</v>
      </c>
      <c r="C8" s="26">
        <v>95.968000000000004</v>
      </c>
      <c r="E8" s="27">
        <v>44531</v>
      </c>
      <c r="F8" s="59">
        <f t="shared" si="0"/>
        <v>100.14623770273863</v>
      </c>
      <c r="G8" s="59">
        <f t="shared" si="1"/>
        <v>127.58308960382878</v>
      </c>
      <c r="N8" s="17">
        <v>44743</v>
      </c>
      <c r="O8" s="16">
        <v>8.4600000000000009</v>
      </c>
      <c r="P8" s="26">
        <v>-1.4</v>
      </c>
      <c r="V8" s="6">
        <v>42625</v>
      </c>
      <c r="W8" s="4">
        <v>1.68</v>
      </c>
      <c r="X8" s="4"/>
      <c r="Y8" s="4"/>
      <c r="Z8" s="4"/>
      <c r="AA8" s="4"/>
      <c r="AB8" s="4"/>
      <c r="AD8" s="6">
        <v>42705</v>
      </c>
      <c r="AE8" s="4">
        <v>0.54</v>
      </c>
      <c r="AH8" s="27">
        <v>46174</v>
      </c>
      <c r="AI8" s="26">
        <v>746.77</v>
      </c>
      <c r="AK8" s="10">
        <v>42736</v>
      </c>
      <c r="AL8" s="9">
        <v>0.65</v>
      </c>
      <c r="AM8" s="25">
        <v>227.53</v>
      </c>
      <c r="AP8" s="10">
        <v>43101</v>
      </c>
      <c r="AQ8" s="9">
        <v>1.41</v>
      </c>
      <c r="AR8" s="18">
        <v>23.895750010987559</v>
      </c>
    </row>
    <row r="9" spans="1:44" ht="16">
      <c r="A9" s="27">
        <v>44564</v>
      </c>
      <c r="B9" s="26">
        <v>89.16</v>
      </c>
      <c r="C9" s="26">
        <v>96.54</v>
      </c>
      <c r="E9" s="27">
        <v>44564</v>
      </c>
      <c r="F9" s="59">
        <f t="shared" si="0"/>
        <v>118.53230523796863</v>
      </c>
      <c r="G9" s="59">
        <f t="shared" si="1"/>
        <v>128.34352565806967</v>
      </c>
      <c r="N9" s="17">
        <v>44835</v>
      </c>
      <c r="O9" s="16">
        <v>7.76</v>
      </c>
      <c r="P9" s="26">
        <v>-0.9</v>
      </c>
      <c r="V9" s="6">
        <v>42626</v>
      </c>
      <c r="W9" s="4">
        <v>1.73</v>
      </c>
      <c r="X9" s="4"/>
      <c r="Y9" s="4"/>
      <c r="Z9" s="4"/>
      <c r="AA9" s="4"/>
      <c r="AB9" s="4"/>
      <c r="AD9" s="6">
        <v>42736</v>
      </c>
      <c r="AE9" s="4">
        <v>0.65</v>
      </c>
      <c r="AH9" s="27">
        <v>46143</v>
      </c>
      <c r="AI9" s="26">
        <v>756.48</v>
      </c>
      <c r="AK9" s="10">
        <v>42767</v>
      </c>
      <c r="AL9" s="9">
        <v>0.66</v>
      </c>
      <c r="AM9" s="25">
        <v>236.47</v>
      </c>
      <c r="AP9" s="10">
        <v>43132</v>
      </c>
      <c r="AQ9" s="9">
        <v>1.42</v>
      </c>
      <c r="AR9" s="18">
        <v>14.877151435700075</v>
      </c>
    </row>
    <row r="10" spans="1:44" ht="16">
      <c r="A10" s="27">
        <v>44593</v>
      </c>
      <c r="B10" s="26">
        <v>96.13</v>
      </c>
      <c r="C10" s="26">
        <v>96.706999999999994</v>
      </c>
      <c r="E10" s="27">
        <v>44593</v>
      </c>
      <c r="F10" s="59">
        <f t="shared" si="0"/>
        <v>127.79845785695294</v>
      </c>
      <c r="G10" s="59">
        <f t="shared" si="1"/>
        <v>128.56554107950012</v>
      </c>
      <c r="N10" s="17">
        <v>44927</v>
      </c>
      <c r="O10" s="16">
        <v>6.33</v>
      </c>
      <c r="P10" s="26">
        <v>2.6</v>
      </c>
      <c r="V10" s="6">
        <v>42627</v>
      </c>
      <c r="W10" s="4">
        <v>1.7</v>
      </c>
      <c r="X10" s="4"/>
      <c r="Y10" s="4"/>
      <c r="Z10" s="4"/>
      <c r="AA10" s="4"/>
      <c r="AB10" s="4"/>
      <c r="AD10" s="6">
        <v>42767</v>
      </c>
      <c r="AE10" s="4">
        <v>0.66</v>
      </c>
      <c r="AH10" s="27">
        <v>46113</v>
      </c>
      <c r="AI10" s="26">
        <v>718.66</v>
      </c>
      <c r="AK10" s="10">
        <v>42795</v>
      </c>
      <c r="AL10" s="9">
        <v>0.79</v>
      </c>
      <c r="AM10" s="25">
        <v>235.74</v>
      </c>
      <c r="AP10" s="10">
        <v>43160</v>
      </c>
      <c r="AQ10" s="9">
        <v>1.51</v>
      </c>
      <c r="AR10" s="18">
        <v>11.627216424874852</v>
      </c>
    </row>
    <row r="11" spans="1:44" ht="16">
      <c r="A11" s="27">
        <v>44621</v>
      </c>
      <c r="B11" s="26">
        <v>100.53</v>
      </c>
      <c r="C11" s="26">
        <v>98.311999999999998</v>
      </c>
      <c r="E11" s="27">
        <v>44621</v>
      </c>
      <c r="F11" s="59">
        <f t="shared" si="0"/>
        <v>133.64796596649828</v>
      </c>
      <c r="G11" s="59">
        <f t="shared" si="1"/>
        <v>130.6992821058229</v>
      </c>
      <c r="N11" s="17">
        <v>45017</v>
      </c>
      <c r="O11" s="16">
        <v>4.95</v>
      </c>
      <c r="P11" s="26">
        <v>2.9</v>
      </c>
      <c r="V11" s="6">
        <v>42628</v>
      </c>
      <c r="W11" s="4">
        <v>1.71</v>
      </c>
      <c r="X11" s="4"/>
      <c r="Y11" s="4"/>
      <c r="Z11" s="4"/>
      <c r="AA11" s="4"/>
      <c r="AB11" s="4"/>
      <c r="AD11" s="6">
        <v>42795</v>
      </c>
      <c r="AE11" s="4">
        <v>0.79</v>
      </c>
      <c r="AH11" s="27">
        <v>46083</v>
      </c>
      <c r="AI11" s="26">
        <v>650.34</v>
      </c>
      <c r="AK11" s="10">
        <v>42826</v>
      </c>
      <c r="AL11" s="9">
        <v>0.9</v>
      </c>
      <c r="AM11" s="25">
        <v>238.08</v>
      </c>
      <c r="AP11" s="10">
        <v>43191</v>
      </c>
      <c r="AQ11" s="9">
        <v>1.69</v>
      </c>
      <c r="AR11" s="18">
        <v>11.101310483870952</v>
      </c>
    </row>
    <row r="12" spans="1:44" ht="16">
      <c r="A12" s="27">
        <v>44652</v>
      </c>
      <c r="B12" s="26">
        <v>104.59</v>
      </c>
      <c r="C12" s="26">
        <v>102.959</v>
      </c>
      <c r="E12" s="27">
        <v>44652</v>
      </c>
      <c r="F12" s="59">
        <f t="shared" si="0"/>
        <v>139.04546663121511</v>
      </c>
      <c r="G12" s="59">
        <f t="shared" si="1"/>
        <v>136.87716032969956</v>
      </c>
      <c r="N12" s="17">
        <v>45108</v>
      </c>
      <c r="O12" s="16">
        <v>3.29</v>
      </c>
      <c r="P12" s="26">
        <v>1.1000000000000001</v>
      </c>
      <c r="V12" s="6">
        <v>42629</v>
      </c>
      <c r="W12" s="4">
        <v>1.7</v>
      </c>
      <c r="X12" s="4"/>
      <c r="Y12" s="4"/>
      <c r="Z12" s="4"/>
      <c r="AA12" s="4"/>
      <c r="AB12" s="4"/>
      <c r="AD12" s="6">
        <v>42826</v>
      </c>
      <c r="AE12" s="4">
        <v>0.9</v>
      </c>
      <c r="AH12" s="27">
        <v>46055</v>
      </c>
      <c r="AI12" s="26">
        <v>685.99</v>
      </c>
      <c r="AK12" s="10">
        <v>42856</v>
      </c>
      <c r="AL12" s="9">
        <v>0.91</v>
      </c>
      <c r="AM12" s="25">
        <v>241.44</v>
      </c>
      <c r="AP12" s="10">
        <v>43221</v>
      </c>
      <c r="AQ12" s="9">
        <v>1.7</v>
      </c>
      <c r="AR12" s="18">
        <v>12.218356527501651</v>
      </c>
    </row>
    <row r="13" spans="1:44" ht="16">
      <c r="A13" s="27">
        <v>44683</v>
      </c>
      <c r="B13" s="26">
        <v>114.38</v>
      </c>
      <c r="C13" s="26">
        <v>101.752</v>
      </c>
      <c r="E13" s="27">
        <v>44683</v>
      </c>
      <c r="F13" s="59">
        <f t="shared" si="0"/>
        <v>152.06062217495347</v>
      </c>
      <c r="G13" s="59">
        <f t="shared" si="1"/>
        <v>135.27253390055836</v>
      </c>
      <c r="N13" s="17">
        <v>45200</v>
      </c>
      <c r="O13" s="16">
        <v>3.25</v>
      </c>
      <c r="P13" s="26">
        <v>2.4</v>
      </c>
      <c r="V13" s="6">
        <v>42632</v>
      </c>
      <c r="W13" s="4">
        <v>1.7</v>
      </c>
      <c r="X13" s="4"/>
      <c r="Y13" s="4"/>
      <c r="Z13" s="4"/>
      <c r="AA13" s="4"/>
      <c r="AB13" s="4"/>
      <c r="AD13" s="6">
        <v>42856</v>
      </c>
      <c r="AE13" s="4">
        <v>0.91</v>
      </c>
      <c r="AH13" s="27">
        <v>46023</v>
      </c>
      <c r="AI13" s="26">
        <v>691.97</v>
      </c>
      <c r="AK13" s="10">
        <v>42887</v>
      </c>
      <c r="AL13" s="9">
        <v>1.04</v>
      </c>
      <c r="AM13" s="25">
        <v>241.8</v>
      </c>
      <c r="AP13" s="10">
        <v>43252</v>
      </c>
      <c r="AQ13" s="9">
        <v>1.82</v>
      </c>
      <c r="AR13" s="18">
        <v>12.191894127377978</v>
      </c>
    </row>
    <row r="14" spans="1:44" ht="16">
      <c r="A14" s="27">
        <v>44713</v>
      </c>
      <c r="B14" s="26">
        <v>107.76</v>
      </c>
      <c r="C14" s="26">
        <v>104.685</v>
      </c>
      <c r="E14" s="27">
        <v>44713</v>
      </c>
      <c r="F14" s="59">
        <f t="shared" si="0"/>
        <v>143.25977133741029</v>
      </c>
      <c r="G14" s="59">
        <f t="shared" si="1"/>
        <v>139.17176282903483</v>
      </c>
      <c r="N14" s="17">
        <v>45292</v>
      </c>
      <c r="O14" s="16">
        <v>3.09</v>
      </c>
      <c r="P14" s="26">
        <v>4.9000000000000004</v>
      </c>
      <c r="V14" s="6">
        <v>42633</v>
      </c>
      <c r="W14" s="4">
        <v>1.69</v>
      </c>
      <c r="X14" s="4"/>
      <c r="Y14" s="4"/>
      <c r="Z14" s="4"/>
      <c r="AA14" s="4"/>
      <c r="AB14" s="4"/>
      <c r="AD14" s="6">
        <v>42887</v>
      </c>
      <c r="AE14" s="4">
        <v>1.04</v>
      </c>
      <c r="AH14" s="27">
        <v>45992</v>
      </c>
      <c r="AI14" s="26">
        <v>681.92</v>
      </c>
      <c r="AK14" s="10">
        <v>42917</v>
      </c>
      <c r="AL14" s="9">
        <v>1.1499999999999999</v>
      </c>
      <c r="AM14" s="25">
        <v>246.77</v>
      </c>
      <c r="AP14" s="10">
        <v>43282</v>
      </c>
      <c r="AQ14" s="9">
        <v>1.91</v>
      </c>
      <c r="AR14" s="18">
        <v>14.004943874863219</v>
      </c>
    </row>
    <row r="15" spans="1:44" ht="16">
      <c r="A15" s="27">
        <v>44743</v>
      </c>
      <c r="B15" s="26">
        <v>101.31</v>
      </c>
      <c r="C15" s="26">
        <v>105.90300000000001</v>
      </c>
      <c r="E15" s="27">
        <v>44743</v>
      </c>
      <c r="F15" s="59">
        <f t="shared" si="0"/>
        <v>134.68492422228132</v>
      </c>
      <c r="G15" s="59">
        <f t="shared" si="1"/>
        <v>140.7910130284499</v>
      </c>
      <c r="N15" s="17">
        <v>45383</v>
      </c>
      <c r="O15" s="16">
        <v>3.36</v>
      </c>
      <c r="P15" s="26">
        <v>3.3</v>
      </c>
      <c r="V15" s="6">
        <v>42634</v>
      </c>
      <c r="W15" s="4">
        <v>1.66</v>
      </c>
      <c r="X15" s="4"/>
      <c r="Y15" s="4"/>
      <c r="Z15" s="4"/>
      <c r="AA15" s="4"/>
      <c r="AB15" s="4"/>
      <c r="AD15" s="6">
        <v>42917</v>
      </c>
      <c r="AE15" s="4">
        <v>1.1499999999999999</v>
      </c>
      <c r="AH15" s="27">
        <v>45964</v>
      </c>
      <c r="AI15" s="26">
        <v>683.39</v>
      </c>
      <c r="AK15" s="10">
        <v>42948</v>
      </c>
      <c r="AL15" s="9">
        <v>1.1599999999999999</v>
      </c>
      <c r="AM15" s="25">
        <v>247.49</v>
      </c>
      <c r="AP15" s="10">
        <v>43313</v>
      </c>
      <c r="AQ15" s="9">
        <v>1.91</v>
      </c>
      <c r="AR15" s="18">
        <v>17.301709159966052</v>
      </c>
    </row>
    <row r="16" spans="1:44" ht="16">
      <c r="A16" s="27">
        <v>44774</v>
      </c>
      <c r="B16" s="26">
        <v>90.09</v>
      </c>
      <c r="C16" s="26">
        <v>108.7</v>
      </c>
      <c r="E16" s="27">
        <v>44774</v>
      </c>
      <c r="F16" s="59">
        <f t="shared" si="0"/>
        <v>119.76867854294071</v>
      </c>
      <c r="G16" s="59">
        <f t="shared" si="1"/>
        <v>144.50943897899495</v>
      </c>
      <c r="N16" s="17">
        <v>45474</v>
      </c>
      <c r="O16" s="16">
        <v>2.94</v>
      </c>
      <c r="P16" s="26">
        <v>1.6</v>
      </c>
      <c r="V16" s="6">
        <v>42635</v>
      </c>
      <c r="W16" s="4">
        <v>1.63</v>
      </c>
      <c r="X16" s="4"/>
      <c r="Y16" s="4"/>
      <c r="Z16" s="4"/>
      <c r="AA16" s="4"/>
      <c r="AB16" s="4"/>
      <c r="AD16" s="6">
        <v>42948</v>
      </c>
      <c r="AE16" s="4">
        <v>1.1599999999999999</v>
      </c>
      <c r="AH16" s="27">
        <v>45931</v>
      </c>
      <c r="AI16" s="26">
        <v>682.06</v>
      </c>
      <c r="AK16" s="10">
        <v>42979</v>
      </c>
      <c r="AL16" s="9">
        <v>1.1499999999999999</v>
      </c>
      <c r="AM16" s="25">
        <v>251.23</v>
      </c>
      <c r="AN16" s="29">
        <f t="shared" ref="AN16:AN47" si="2">(AM16/AM4-1)*100</f>
        <v>16.148867313915851</v>
      </c>
      <c r="AP16" s="10">
        <v>43344</v>
      </c>
      <c r="AQ16" s="9">
        <v>1.95</v>
      </c>
      <c r="AR16" s="18">
        <v>15.718664172272433</v>
      </c>
    </row>
    <row r="17" spans="1:44" ht="16">
      <c r="A17" s="27">
        <v>44805</v>
      </c>
      <c r="B17" s="26">
        <v>79.91</v>
      </c>
      <c r="C17" s="26">
        <v>112.117</v>
      </c>
      <c r="E17" s="27">
        <v>44805</v>
      </c>
      <c r="F17" s="59">
        <f t="shared" si="0"/>
        <v>106.23504387131082</v>
      </c>
      <c r="G17" s="59">
        <f t="shared" si="1"/>
        <v>149.05211379952141</v>
      </c>
      <c r="N17" s="17">
        <v>45566</v>
      </c>
      <c r="O17" s="16">
        <v>2.58</v>
      </c>
      <c r="P17" s="26">
        <v>2.8</v>
      </c>
      <c r="V17" s="6">
        <v>42636</v>
      </c>
      <c r="W17" s="4">
        <v>1.62</v>
      </c>
      <c r="X17" s="4"/>
      <c r="Y17" s="4"/>
      <c r="Z17" s="4"/>
      <c r="AA17" s="4"/>
      <c r="AB17" s="4"/>
      <c r="AD17" s="6">
        <v>42979</v>
      </c>
      <c r="AE17" s="4">
        <v>1.1499999999999999</v>
      </c>
      <c r="AH17" s="27">
        <v>45901</v>
      </c>
      <c r="AI17" s="26">
        <v>666.18</v>
      </c>
      <c r="AK17" s="10">
        <v>43009</v>
      </c>
      <c r="AL17" s="9">
        <v>1.1499999999999999</v>
      </c>
      <c r="AM17" s="25">
        <v>257.14999999999998</v>
      </c>
      <c r="AN17" s="29">
        <f t="shared" si="2"/>
        <v>20.983298047518218</v>
      </c>
      <c r="AP17" s="10">
        <v>43374</v>
      </c>
      <c r="AQ17" s="9">
        <v>2.19</v>
      </c>
      <c r="AR17" s="18">
        <v>5.2420766089830817</v>
      </c>
    </row>
    <row r="18" spans="1:44" ht="16">
      <c r="A18" s="27">
        <v>44837</v>
      </c>
      <c r="B18" s="26">
        <v>86.54</v>
      </c>
      <c r="C18" s="26">
        <v>111.527</v>
      </c>
      <c r="E18" s="27">
        <v>44837</v>
      </c>
      <c r="F18" s="59">
        <f t="shared" si="0"/>
        <v>115.04918904546663</v>
      </c>
      <c r="G18" s="59">
        <f t="shared" si="1"/>
        <v>148.26774793937781</v>
      </c>
      <c r="N18" s="17">
        <v>45658</v>
      </c>
      <c r="O18" s="16">
        <v>2.99</v>
      </c>
      <c r="P18" s="26">
        <v>2.8</v>
      </c>
      <c r="V18" s="6">
        <v>42639</v>
      </c>
      <c r="W18" s="4">
        <v>1.59</v>
      </c>
      <c r="X18" s="4"/>
      <c r="Y18" s="4"/>
      <c r="Z18" s="4"/>
      <c r="AA18" s="4"/>
      <c r="AB18" s="4"/>
      <c r="AD18" s="6">
        <v>43009</v>
      </c>
      <c r="AE18" s="4">
        <v>1.1499999999999999</v>
      </c>
      <c r="AH18" s="27">
        <v>45870</v>
      </c>
      <c r="AI18" s="26">
        <v>645.04999999999995</v>
      </c>
      <c r="AK18" s="10">
        <v>43040</v>
      </c>
      <c r="AL18" s="9">
        <v>1.1599999999999999</v>
      </c>
      <c r="AM18" s="25">
        <v>265.01</v>
      </c>
      <c r="AN18" s="29">
        <f t="shared" si="2"/>
        <v>20.251383973137305</v>
      </c>
      <c r="AP18" s="10">
        <v>43405</v>
      </c>
      <c r="AQ18" s="9">
        <v>2.2000000000000002</v>
      </c>
      <c r="AR18" s="18">
        <v>4.0149428323459357</v>
      </c>
    </row>
    <row r="19" spans="1:44" ht="16">
      <c r="A19" s="27">
        <v>44866</v>
      </c>
      <c r="B19" s="26">
        <v>80.48</v>
      </c>
      <c r="C19" s="26">
        <v>105.95</v>
      </c>
      <c r="E19" s="27">
        <v>44866</v>
      </c>
      <c r="F19" s="59">
        <f t="shared" si="0"/>
        <v>106.9928210582292</v>
      </c>
      <c r="G19" s="59">
        <f t="shared" si="1"/>
        <v>140.85349641052912</v>
      </c>
      <c r="N19" s="17">
        <v>45748</v>
      </c>
      <c r="O19" s="16">
        <v>2.33</v>
      </c>
      <c r="P19" s="26">
        <v>2.2999999999999998</v>
      </c>
      <c r="V19" s="6">
        <v>42640</v>
      </c>
      <c r="W19" s="4">
        <v>1.56</v>
      </c>
      <c r="X19" s="4"/>
      <c r="Y19" s="4"/>
      <c r="Z19" s="4"/>
      <c r="AA19" s="4"/>
      <c r="AB19" s="4"/>
      <c r="AD19" s="6">
        <v>43040</v>
      </c>
      <c r="AE19" s="4">
        <v>1.1599999999999999</v>
      </c>
      <c r="AH19" s="27">
        <v>45839</v>
      </c>
      <c r="AI19" s="26">
        <v>632.08000000000004</v>
      </c>
      <c r="AK19" s="10">
        <v>43070</v>
      </c>
      <c r="AL19" s="9">
        <v>1.3</v>
      </c>
      <c r="AM19" s="25">
        <v>266.86</v>
      </c>
      <c r="AN19" s="29">
        <f t="shared" si="2"/>
        <v>19.384422672571922</v>
      </c>
      <c r="AP19" s="10">
        <v>43435</v>
      </c>
      <c r="AQ19" s="9">
        <v>2.27</v>
      </c>
      <c r="AR19" s="18">
        <v>-6.3478977741137754</v>
      </c>
    </row>
    <row r="20" spans="1:44" ht="16">
      <c r="A20" s="27">
        <v>44896</v>
      </c>
      <c r="B20" s="26">
        <v>80.16</v>
      </c>
      <c r="C20" s="26">
        <v>103.52200000000001</v>
      </c>
      <c r="E20" s="27">
        <v>44896</v>
      </c>
      <c r="F20" s="59">
        <f t="shared" si="0"/>
        <v>106.56740228662589</v>
      </c>
      <c r="G20" s="59">
        <f t="shared" si="1"/>
        <v>137.62563148098911</v>
      </c>
      <c r="N20" s="17">
        <v>45839</v>
      </c>
      <c r="O20" s="16">
        <v>2.74</v>
      </c>
      <c r="P20" s="26">
        <v>-0.3</v>
      </c>
      <c r="V20" s="6">
        <v>42641</v>
      </c>
      <c r="W20" s="4">
        <v>1.57</v>
      </c>
      <c r="X20" s="4"/>
      <c r="Y20" s="4"/>
      <c r="Z20" s="4"/>
      <c r="AA20" s="4"/>
      <c r="AB20" s="4"/>
      <c r="AD20" s="6">
        <v>43070</v>
      </c>
      <c r="AE20" s="4">
        <v>1.3</v>
      </c>
      <c r="AH20" s="27">
        <v>45810</v>
      </c>
      <c r="AI20" s="26">
        <v>617.85</v>
      </c>
      <c r="AK20" s="10">
        <v>43101</v>
      </c>
      <c r="AL20" s="9">
        <v>1.41</v>
      </c>
      <c r="AM20" s="25">
        <v>281.89999999999998</v>
      </c>
      <c r="AN20" s="29">
        <f t="shared" si="2"/>
        <v>23.895750010987559</v>
      </c>
      <c r="AP20" s="10">
        <v>43466</v>
      </c>
      <c r="AQ20" s="9">
        <v>2.4</v>
      </c>
      <c r="AR20" s="18">
        <v>-4.2461865909896979</v>
      </c>
    </row>
    <row r="21" spans="1:44" ht="16">
      <c r="A21" s="27">
        <v>44929</v>
      </c>
      <c r="B21" s="26">
        <v>78.95</v>
      </c>
      <c r="C21" s="26">
        <v>102.09699999999999</v>
      </c>
      <c r="E21" s="27">
        <v>44929</v>
      </c>
      <c r="F21" s="59">
        <f t="shared" si="0"/>
        <v>104.95878755650094</v>
      </c>
      <c r="G21" s="59">
        <f t="shared" si="1"/>
        <v>135.73118851369316</v>
      </c>
      <c r="N21" s="17">
        <v>45931</v>
      </c>
      <c r="O21" s="16">
        <v>2.86</v>
      </c>
      <c r="P21" s="26">
        <v>3</v>
      </c>
      <c r="V21" s="6">
        <v>42642</v>
      </c>
      <c r="W21" s="4">
        <v>1.56</v>
      </c>
      <c r="X21" s="4"/>
      <c r="Y21" s="4"/>
      <c r="Z21" s="4"/>
      <c r="AA21" s="4"/>
      <c r="AB21" s="4"/>
      <c r="AD21" s="6">
        <v>43101</v>
      </c>
      <c r="AE21" s="4">
        <v>1.41</v>
      </c>
      <c r="AH21" s="27">
        <v>45778</v>
      </c>
      <c r="AI21" s="26">
        <v>589.39</v>
      </c>
      <c r="AK21" s="10">
        <v>43132</v>
      </c>
      <c r="AL21" s="9">
        <v>1.42</v>
      </c>
      <c r="AM21" s="25">
        <v>271.64999999999998</v>
      </c>
      <c r="AN21" s="29">
        <f t="shared" si="2"/>
        <v>14.877151435700075</v>
      </c>
      <c r="AP21" s="10">
        <v>43497</v>
      </c>
      <c r="AQ21" s="9">
        <v>2.4</v>
      </c>
      <c r="AR21" s="18">
        <v>2.587888827535445</v>
      </c>
    </row>
    <row r="22" spans="1:44" ht="16">
      <c r="A22" s="27">
        <v>44958</v>
      </c>
      <c r="B22" s="26">
        <v>76.88</v>
      </c>
      <c r="C22" s="26">
        <v>104.869</v>
      </c>
      <c r="E22" s="27">
        <v>44958</v>
      </c>
      <c r="F22" s="59">
        <f t="shared" si="0"/>
        <v>102.2068598776921</v>
      </c>
      <c r="G22" s="59">
        <f t="shared" si="1"/>
        <v>139.41637862270673</v>
      </c>
      <c r="N22" s="17">
        <v>46023</v>
      </c>
      <c r="O22" s="16">
        <v>2.39</v>
      </c>
      <c r="P22" s="26">
        <v>4.3</v>
      </c>
      <c r="V22" s="6">
        <v>42643</v>
      </c>
      <c r="W22" s="4">
        <v>1.6</v>
      </c>
      <c r="X22" s="4"/>
      <c r="Y22" s="4"/>
      <c r="Z22" s="4"/>
      <c r="AA22" s="4"/>
      <c r="AB22" s="4"/>
      <c r="AD22" s="6">
        <v>43132</v>
      </c>
      <c r="AE22" s="4">
        <v>1.42</v>
      </c>
      <c r="AH22" s="27">
        <v>45748</v>
      </c>
      <c r="AI22" s="26">
        <v>554.54</v>
      </c>
      <c r="AK22" s="10">
        <v>43160</v>
      </c>
      <c r="AL22" s="9">
        <v>1.51</v>
      </c>
      <c r="AM22" s="25">
        <v>263.14999999999998</v>
      </c>
      <c r="AN22" s="29">
        <f t="shared" si="2"/>
        <v>11.627216424874852</v>
      </c>
      <c r="AP22" s="10">
        <v>43525</v>
      </c>
      <c r="AQ22" s="9">
        <v>2.41</v>
      </c>
      <c r="AR22" s="18">
        <v>7.3456203686110833</v>
      </c>
    </row>
    <row r="23" spans="1:44" ht="16">
      <c r="A23" s="27">
        <v>44986</v>
      </c>
      <c r="B23" s="26">
        <v>75.680000000000007</v>
      </c>
      <c r="C23" s="26">
        <v>102.506</v>
      </c>
      <c r="E23" s="27">
        <v>44986</v>
      </c>
      <c r="F23" s="59">
        <f t="shared" si="0"/>
        <v>100.61153948417976</v>
      </c>
      <c r="G23" s="59">
        <f t="shared" si="1"/>
        <v>136.27492688114864</v>
      </c>
      <c r="N23" s="17">
        <v>46113</v>
      </c>
      <c r="O23" s="16">
        <v>3.78</v>
      </c>
      <c r="P23" s="26">
        <v>1.4</v>
      </c>
      <c r="V23" s="6">
        <v>42646</v>
      </c>
      <c r="W23" s="4">
        <v>1.63</v>
      </c>
      <c r="X23" s="4"/>
      <c r="Y23" s="4"/>
      <c r="Z23" s="4"/>
      <c r="AA23" s="4"/>
      <c r="AB23" s="4"/>
      <c r="AD23" s="6">
        <v>43160</v>
      </c>
      <c r="AE23" s="4">
        <v>1.51</v>
      </c>
      <c r="AH23" s="27">
        <v>45719</v>
      </c>
      <c r="AI23" s="26">
        <v>559.39</v>
      </c>
      <c r="AK23" s="10">
        <v>43191</v>
      </c>
      <c r="AL23" s="9">
        <v>1.69</v>
      </c>
      <c r="AM23" s="25">
        <v>264.51</v>
      </c>
      <c r="AN23" s="29">
        <f t="shared" si="2"/>
        <v>11.101310483870952</v>
      </c>
      <c r="AP23" s="10">
        <v>43556</v>
      </c>
      <c r="AQ23" s="9">
        <v>2.42</v>
      </c>
      <c r="AR23" s="18">
        <v>11.156478015954029</v>
      </c>
    </row>
    <row r="24" spans="1:44" ht="16">
      <c r="A24" s="27">
        <v>45019</v>
      </c>
      <c r="B24" s="26">
        <v>76.78</v>
      </c>
      <c r="C24" s="26">
        <v>101.65900000000001</v>
      </c>
      <c r="E24" s="27">
        <v>45019</v>
      </c>
      <c r="F24" s="59">
        <f t="shared" si="0"/>
        <v>102.07391651156608</v>
      </c>
      <c r="G24" s="59">
        <f t="shared" si="1"/>
        <v>135.14889657006117</v>
      </c>
      <c r="N24" s="17">
        <v>46204</v>
      </c>
      <c r="O24" s="16">
        <v>3.3</v>
      </c>
      <c r="P24" s="26">
        <v>2</v>
      </c>
      <c r="V24" s="6">
        <v>42647</v>
      </c>
      <c r="W24" s="4">
        <v>1.69</v>
      </c>
      <c r="X24" s="4"/>
      <c r="Y24" s="4"/>
      <c r="Z24" s="4"/>
      <c r="AA24" s="4"/>
      <c r="AB24" s="4"/>
      <c r="AD24" s="6">
        <v>43191</v>
      </c>
      <c r="AE24" s="4">
        <v>1.69</v>
      </c>
      <c r="AH24" s="27">
        <v>45691</v>
      </c>
      <c r="AI24" s="26">
        <v>594.17999999999995</v>
      </c>
      <c r="AK24" s="10">
        <v>43221</v>
      </c>
      <c r="AL24" s="9">
        <v>1.7</v>
      </c>
      <c r="AM24" s="25">
        <v>270.94</v>
      </c>
      <c r="AN24" s="29">
        <f t="shared" si="2"/>
        <v>12.218356527501651</v>
      </c>
      <c r="AP24" s="10">
        <v>43586</v>
      </c>
      <c r="AQ24" s="9">
        <v>2.39</v>
      </c>
      <c r="AR24" s="18">
        <v>1.5981398095519239</v>
      </c>
    </row>
    <row r="25" spans="1:44" ht="16">
      <c r="A25" s="27">
        <v>45047</v>
      </c>
      <c r="B25" s="26">
        <v>68.11</v>
      </c>
      <c r="C25" s="26">
        <v>104.32599999999999</v>
      </c>
      <c r="E25" s="27">
        <v>45047</v>
      </c>
      <c r="F25" s="59">
        <f t="shared" si="0"/>
        <v>90.547726668439239</v>
      </c>
      <c r="G25" s="59">
        <f t="shared" si="1"/>
        <v>138.69449614464239</v>
      </c>
      <c r="N25" s="17"/>
      <c r="O25" s="16"/>
      <c r="P25" s="26"/>
      <c r="V25" s="6">
        <v>42648</v>
      </c>
      <c r="W25" s="4">
        <v>1.72</v>
      </c>
      <c r="X25" s="4"/>
      <c r="Y25" s="4"/>
      <c r="Z25" s="4"/>
      <c r="AA25" s="4"/>
      <c r="AB25" s="4"/>
      <c r="AD25" s="6">
        <v>43221</v>
      </c>
      <c r="AE25" s="4">
        <v>1.7</v>
      </c>
      <c r="AH25" s="27">
        <v>45658</v>
      </c>
      <c r="AI25" s="26">
        <v>601.82000000000005</v>
      </c>
      <c r="AK25" s="10">
        <v>43252</v>
      </c>
      <c r="AL25" s="9">
        <v>1.82</v>
      </c>
      <c r="AM25" s="25">
        <v>271.27999999999997</v>
      </c>
      <c r="AN25" s="29">
        <f t="shared" si="2"/>
        <v>12.191894127377978</v>
      </c>
      <c r="AP25" s="10">
        <v>43617</v>
      </c>
      <c r="AQ25" s="9">
        <v>2.38</v>
      </c>
      <c r="AR25" s="18">
        <v>8.0064877617222141</v>
      </c>
    </row>
    <row r="26" spans="1:44" ht="16">
      <c r="A26" s="27">
        <v>45078</v>
      </c>
      <c r="B26" s="26">
        <v>70.66</v>
      </c>
      <c r="C26" s="26">
        <v>102.91200000000001</v>
      </c>
      <c r="E26" s="27">
        <v>45078</v>
      </c>
      <c r="F26" s="59">
        <f t="shared" si="0"/>
        <v>93.937782504653015</v>
      </c>
      <c r="G26" s="59">
        <f t="shared" si="1"/>
        <v>136.81467694762034</v>
      </c>
      <c r="V26" s="6">
        <v>42649</v>
      </c>
      <c r="W26" s="4">
        <v>1.75</v>
      </c>
      <c r="X26" s="4"/>
      <c r="Y26" s="4"/>
      <c r="Z26" s="4"/>
      <c r="AA26" s="4"/>
      <c r="AB26" s="4"/>
      <c r="AD26" s="6">
        <v>43252</v>
      </c>
      <c r="AE26" s="4">
        <v>1.82</v>
      </c>
      <c r="AH26" s="27">
        <v>45628</v>
      </c>
      <c r="AI26" s="26">
        <v>586.08000000000004</v>
      </c>
      <c r="AK26" s="10">
        <v>43282</v>
      </c>
      <c r="AL26" s="9">
        <v>1.91</v>
      </c>
      <c r="AM26" s="25">
        <v>281.33</v>
      </c>
      <c r="AN26" s="29">
        <f t="shared" si="2"/>
        <v>14.004943874863219</v>
      </c>
      <c r="AP26" s="10">
        <v>43647</v>
      </c>
      <c r="AQ26" s="9">
        <v>2.4</v>
      </c>
      <c r="AR26" s="18">
        <v>5.7228166210500309</v>
      </c>
    </row>
    <row r="27" spans="1:44" ht="16">
      <c r="A27" s="27">
        <v>45110</v>
      </c>
      <c r="B27" s="26">
        <v>81.8</v>
      </c>
      <c r="C27" s="26">
        <v>101.855</v>
      </c>
      <c r="E27" s="27">
        <v>45110</v>
      </c>
      <c r="F27" s="59">
        <f t="shared" si="0"/>
        <v>108.7476734910928</v>
      </c>
      <c r="G27" s="59">
        <f t="shared" si="1"/>
        <v>135.40946556766818</v>
      </c>
      <c r="V27" s="6">
        <v>42650</v>
      </c>
      <c r="W27" s="4">
        <v>1.73</v>
      </c>
      <c r="X27" s="4"/>
      <c r="Y27" s="4"/>
      <c r="Z27" s="4"/>
      <c r="AA27" s="4"/>
      <c r="AB27" s="4"/>
      <c r="AD27" s="6">
        <v>43282</v>
      </c>
      <c r="AE27" s="4">
        <v>1.91</v>
      </c>
      <c r="AH27" s="27">
        <v>45597</v>
      </c>
      <c r="AI27" s="26">
        <v>602.54999999999995</v>
      </c>
      <c r="AK27" s="10">
        <v>43313</v>
      </c>
      <c r="AL27" s="9">
        <v>1.91</v>
      </c>
      <c r="AM27" s="25">
        <v>290.31</v>
      </c>
      <c r="AN27" s="29">
        <f t="shared" si="2"/>
        <v>17.301709159966052</v>
      </c>
      <c r="AP27" s="10">
        <v>43678</v>
      </c>
      <c r="AQ27" s="9">
        <v>2.13</v>
      </c>
      <c r="AR27" s="18">
        <v>0.73714305397678537</v>
      </c>
    </row>
    <row r="28" spans="1:44" ht="16">
      <c r="A28" s="27">
        <v>45139</v>
      </c>
      <c r="B28" s="26">
        <v>83.55</v>
      </c>
      <c r="C28" s="26">
        <v>103.619</v>
      </c>
      <c r="E28" s="27">
        <v>45139</v>
      </c>
      <c r="F28" s="59">
        <f t="shared" si="0"/>
        <v>111.07418239829832</v>
      </c>
      <c r="G28" s="59">
        <f t="shared" si="1"/>
        <v>137.75458654613135</v>
      </c>
      <c r="V28" s="6">
        <v>42653</v>
      </c>
      <c r="AD28" s="6">
        <v>43313</v>
      </c>
      <c r="AE28" s="4">
        <v>1.91</v>
      </c>
      <c r="AH28" s="27">
        <v>45566</v>
      </c>
      <c r="AI28" s="26">
        <v>568.64</v>
      </c>
      <c r="AK28" s="10">
        <v>43344</v>
      </c>
      <c r="AL28" s="9">
        <v>1.95</v>
      </c>
      <c r="AM28" s="25">
        <v>290.72000000000003</v>
      </c>
      <c r="AN28" s="29">
        <f t="shared" si="2"/>
        <v>15.718664172272433</v>
      </c>
      <c r="AP28" s="10">
        <v>43709</v>
      </c>
      <c r="AQ28" s="9">
        <v>2.04</v>
      </c>
      <c r="AR28" s="18">
        <v>2.081040176114457</v>
      </c>
    </row>
    <row r="29" spans="1:44" ht="16">
      <c r="A29" s="27">
        <v>45170</v>
      </c>
      <c r="B29" s="26">
        <v>90.77</v>
      </c>
      <c r="C29" s="26">
        <v>106.224</v>
      </c>
      <c r="E29" s="27">
        <v>45170</v>
      </c>
      <c r="F29" s="59">
        <f t="shared" si="0"/>
        <v>120.6726934325977</v>
      </c>
      <c r="G29" s="59">
        <f t="shared" si="1"/>
        <v>141.21776123371444</v>
      </c>
      <c r="V29" s="6">
        <v>42654</v>
      </c>
      <c r="W29" s="4">
        <v>1.77</v>
      </c>
      <c r="X29" s="4"/>
      <c r="Y29" s="4"/>
      <c r="Z29" s="4"/>
      <c r="AA29" s="4"/>
      <c r="AB29" s="4"/>
      <c r="AD29" s="6">
        <v>43344</v>
      </c>
      <c r="AE29" s="4">
        <v>1.95</v>
      </c>
      <c r="AH29" s="27">
        <v>45537</v>
      </c>
      <c r="AI29" s="26">
        <v>573.76</v>
      </c>
      <c r="AK29" s="10">
        <v>43374</v>
      </c>
      <c r="AL29" s="9">
        <v>2.19</v>
      </c>
      <c r="AM29" s="25">
        <v>270.63</v>
      </c>
      <c r="AN29" s="29">
        <f t="shared" si="2"/>
        <v>5.2420766089830817</v>
      </c>
      <c r="AP29" s="10">
        <v>43739</v>
      </c>
      <c r="AQ29" s="9">
        <v>1.83</v>
      </c>
      <c r="AR29" s="18">
        <v>12.082917636625655</v>
      </c>
    </row>
    <row r="30" spans="1:44" ht="16">
      <c r="A30" s="27">
        <v>45201</v>
      </c>
      <c r="B30" s="26">
        <v>81.64</v>
      </c>
      <c r="C30" s="26">
        <v>106.663</v>
      </c>
      <c r="E30" s="27">
        <v>45201</v>
      </c>
      <c r="F30" s="59">
        <f t="shared" si="0"/>
        <v>108.53496410529115</v>
      </c>
      <c r="G30" s="59">
        <f t="shared" si="1"/>
        <v>141.80138261100771</v>
      </c>
      <c r="V30" s="6">
        <v>42655</v>
      </c>
      <c r="W30" s="4">
        <v>1.79</v>
      </c>
      <c r="X30" s="4"/>
      <c r="Y30" s="4"/>
      <c r="Z30" s="4"/>
      <c r="AA30" s="4"/>
      <c r="AB30" s="4"/>
      <c r="AD30" s="6">
        <v>43374</v>
      </c>
      <c r="AE30" s="4">
        <v>2.19</v>
      </c>
      <c r="AH30" s="27">
        <v>45505</v>
      </c>
      <c r="AI30" s="26">
        <v>563.67999999999995</v>
      </c>
      <c r="AK30" s="10">
        <v>43405</v>
      </c>
      <c r="AL30" s="9">
        <v>2.2000000000000002</v>
      </c>
      <c r="AM30" s="25">
        <v>275.64999999999998</v>
      </c>
      <c r="AN30" s="29">
        <f t="shared" si="2"/>
        <v>4.0149428323459357</v>
      </c>
      <c r="AP30" s="10">
        <v>43770</v>
      </c>
      <c r="AQ30" s="9">
        <v>1.55</v>
      </c>
      <c r="AR30" s="18">
        <v>14.02503174315255</v>
      </c>
    </row>
    <row r="31" spans="1:44" ht="16">
      <c r="A31" s="27">
        <v>45231</v>
      </c>
      <c r="B31" s="26">
        <v>75.66</v>
      </c>
      <c r="C31" s="26">
        <v>103.497</v>
      </c>
      <c r="E31" s="27">
        <v>45231</v>
      </c>
      <c r="F31" s="59">
        <f t="shared" si="0"/>
        <v>100.58495081095454</v>
      </c>
      <c r="G31" s="59">
        <f t="shared" si="1"/>
        <v>137.59239563945761</v>
      </c>
      <c r="V31" s="6">
        <v>42656</v>
      </c>
      <c r="W31" s="4">
        <v>1.75</v>
      </c>
      <c r="X31" s="4"/>
      <c r="Y31" s="4"/>
      <c r="Z31" s="4"/>
      <c r="AA31" s="4"/>
      <c r="AB31" s="4"/>
      <c r="AD31" s="6">
        <v>43405</v>
      </c>
      <c r="AE31" s="4">
        <v>2.2000000000000002</v>
      </c>
      <c r="AH31" s="27">
        <v>45474</v>
      </c>
      <c r="AI31" s="26">
        <v>550.80999999999995</v>
      </c>
      <c r="AK31" s="10">
        <v>43435</v>
      </c>
      <c r="AL31" s="9">
        <v>2.27</v>
      </c>
      <c r="AM31" s="25">
        <v>249.92</v>
      </c>
      <c r="AN31" s="29">
        <f t="shared" si="2"/>
        <v>-6.3478977741137754</v>
      </c>
      <c r="AP31" s="10">
        <v>43800</v>
      </c>
      <c r="AQ31" s="9">
        <v>1.55</v>
      </c>
      <c r="AR31" s="18">
        <v>28.785211267605646</v>
      </c>
    </row>
    <row r="32" spans="1:44" ht="16">
      <c r="A32" s="27">
        <v>45261</v>
      </c>
      <c r="B32" s="26">
        <v>71.89</v>
      </c>
      <c r="C32" s="26">
        <v>101.333</v>
      </c>
      <c r="E32" s="27">
        <v>45261</v>
      </c>
      <c r="F32" s="59">
        <f t="shared" si="0"/>
        <v>95.57298590800319</v>
      </c>
      <c r="G32" s="59">
        <f t="shared" si="1"/>
        <v>134.71550119649029</v>
      </c>
      <c r="V32" s="6">
        <v>42657</v>
      </c>
      <c r="W32" s="4">
        <v>1.8</v>
      </c>
      <c r="X32" s="4"/>
      <c r="Y32" s="4"/>
      <c r="Z32" s="4"/>
      <c r="AA32" s="4"/>
      <c r="AB32" s="4"/>
      <c r="AD32" s="6">
        <v>43435</v>
      </c>
      <c r="AE32" s="4">
        <v>2.27</v>
      </c>
      <c r="AH32" s="27">
        <v>45446</v>
      </c>
      <c r="AI32" s="26">
        <v>544.22</v>
      </c>
      <c r="AK32" s="10">
        <v>43466</v>
      </c>
      <c r="AL32" s="9">
        <v>2.4</v>
      </c>
      <c r="AM32" s="25">
        <v>269.93</v>
      </c>
      <c r="AN32" s="29">
        <f t="shared" si="2"/>
        <v>-4.2461865909896979</v>
      </c>
      <c r="AP32" s="10">
        <v>43831</v>
      </c>
      <c r="AQ32" s="9">
        <v>1.55</v>
      </c>
      <c r="AR32" s="18">
        <v>19.190160411958669</v>
      </c>
    </row>
    <row r="33" spans="1:44" ht="16">
      <c r="A33" s="27">
        <v>45293</v>
      </c>
      <c r="B33" s="26">
        <v>76.28</v>
      </c>
      <c r="C33" s="26">
        <v>103.274</v>
      </c>
      <c r="E33" s="27">
        <v>45293</v>
      </c>
      <c r="F33" s="59">
        <f t="shared" si="0"/>
        <v>101.40919968093594</v>
      </c>
      <c r="G33" s="59">
        <f t="shared" si="1"/>
        <v>137.29593193299655</v>
      </c>
      <c r="V33" s="6">
        <v>42660</v>
      </c>
      <c r="W33" s="4">
        <v>1.77</v>
      </c>
      <c r="X33" s="4"/>
      <c r="Y33" s="4"/>
      <c r="Z33" s="4"/>
      <c r="AA33" s="4"/>
      <c r="AB33" s="4"/>
      <c r="AD33" s="6">
        <v>43466</v>
      </c>
      <c r="AE33" s="4">
        <v>2.4</v>
      </c>
      <c r="AH33" s="27">
        <v>45413</v>
      </c>
      <c r="AI33" s="26">
        <v>527.37</v>
      </c>
      <c r="AK33" s="10">
        <v>43497</v>
      </c>
      <c r="AL33" s="9">
        <v>2.4</v>
      </c>
      <c r="AM33" s="25">
        <v>278.68</v>
      </c>
      <c r="AN33" s="29">
        <f t="shared" si="2"/>
        <v>2.587888827535445</v>
      </c>
      <c r="AP33" s="10">
        <v>43862</v>
      </c>
      <c r="AQ33" s="9">
        <v>1.58</v>
      </c>
      <c r="AR33" s="18">
        <v>6.3083106071479822</v>
      </c>
    </row>
    <row r="34" spans="1:44" ht="16">
      <c r="A34" s="27">
        <v>45323</v>
      </c>
      <c r="B34" s="26">
        <v>79.22</v>
      </c>
      <c r="C34" s="26">
        <v>104.15600000000001</v>
      </c>
      <c r="E34" s="27">
        <v>45323</v>
      </c>
      <c r="F34" s="59">
        <f t="shared" si="0"/>
        <v>105.31773464504121</v>
      </c>
      <c r="G34" s="59">
        <f t="shared" si="1"/>
        <v>138.46849242222814</v>
      </c>
      <c r="V34" s="6">
        <v>42661</v>
      </c>
      <c r="W34" s="4">
        <v>1.75</v>
      </c>
      <c r="X34" s="4"/>
      <c r="Y34" s="4"/>
      <c r="Z34" s="4"/>
      <c r="AA34" s="4"/>
      <c r="AB34" s="4"/>
      <c r="AD34" s="6">
        <v>43497</v>
      </c>
      <c r="AE34" s="4">
        <v>2.4</v>
      </c>
      <c r="AH34" s="27">
        <v>45383</v>
      </c>
      <c r="AI34" s="26">
        <v>501.98</v>
      </c>
      <c r="AK34" s="10">
        <v>43525</v>
      </c>
      <c r="AL34" s="9">
        <v>2.41</v>
      </c>
      <c r="AM34" s="25">
        <v>282.48</v>
      </c>
      <c r="AN34" s="29">
        <f t="shared" si="2"/>
        <v>7.3456203686110833</v>
      </c>
      <c r="AP34" s="10">
        <v>43891</v>
      </c>
      <c r="AQ34" s="9">
        <v>0.65</v>
      </c>
      <c r="AR34" s="18">
        <v>-8.7546020957235964</v>
      </c>
    </row>
    <row r="35" spans="1:44" ht="16">
      <c r="A35" s="27">
        <v>45352</v>
      </c>
      <c r="B35" s="26">
        <v>83.96</v>
      </c>
      <c r="C35" s="26">
        <v>104.54600000000001</v>
      </c>
      <c r="E35" s="27">
        <v>45352</v>
      </c>
      <c r="F35" s="59">
        <f t="shared" si="0"/>
        <v>111.61925019941503</v>
      </c>
      <c r="G35" s="59">
        <f t="shared" si="1"/>
        <v>138.98697155011965</v>
      </c>
      <c r="V35" s="6">
        <v>42662</v>
      </c>
      <c r="W35" s="4">
        <v>1.76</v>
      </c>
      <c r="X35" s="4"/>
      <c r="Y35" s="4"/>
      <c r="Z35" s="4"/>
      <c r="AA35" s="4"/>
      <c r="AB35" s="4"/>
      <c r="AD35" s="6">
        <v>43525</v>
      </c>
      <c r="AE35" s="4">
        <v>2.41</v>
      </c>
      <c r="AH35" s="27">
        <v>45352</v>
      </c>
      <c r="AI35" s="26">
        <v>523.07000000000005</v>
      </c>
      <c r="AK35" s="10">
        <v>43556</v>
      </c>
      <c r="AL35" s="9">
        <v>2.42</v>
      </c>
      <c r="AM35" s="25">
        <v>294.02</v>
      </c>
      <c r="AN35" s="29">
        <f t="shared" si="2"/>
        <v>11.156478015954029</v>
      </c>
      <c r="AP35" s="10">
        <v>43922</v>
      </c>
      <c r="AQ35" s="9">
        <v>0.05</v>
      </c>
      <c r="AR35" s="18">
        <v>-1.2039997279096548</v>
      </c>
    </row>
    <row r="36" spans="1:44" ht="16">
      <c r="A36" s="27">
        <v>45383</v>
      </c>
      <c r="B36" s="26">
        <v>83.49</v>
      </c>
      <c r="C36" s="26">
        <v>106.221</v>
      </c>
      <c r="E36" s="27">
        <v>45383</v>
      </c>
      <c r="F36" s="59">
        <f t="shared" si="0"/>
        <v>110.9944163786227</v>
      </c>
      <c r="G36" s="59">
        <f t="shared" si="1"/>
        <v>141.21377293273068</v>
      </c>
      <c r="V36" s="6">
        <v>42663</v>
      </c>
      <c r="W36" s="4">
        <v>1.76</v>
      </c>
      <c r="X36" s="4"/>
      <c r="Y36" s="4"/>
      <c r="Z36" s="4"/>
      <c r="AA36" s="4"/>
      <c r="AB36" s="4"/>
      <c r="AD36" s="6">
        <v>43556</v>
      </c>
      <c r="AE36" s="4">
        <v>2.42</v>
      </c>
      <c r="AH36" s="27">
        <v>45323</v>
      </c>
      <c r="AI36" s="26">
        <v>508.08</v>
      </c>
      <c r="AK36" s="10">
        <v>43586</v>
      </c>
      <c r="AL36" s="9">
        <v>2.39</v>
      </c>
      <c r="AM36" s="25">
        <v>275.27</v>
      </c>
      <c r="AN36" s="29">
        <f t="shared" si="2"/>
        <v>1.5981398095519239</v>
      </c>
      <c r="AP36" s="10">
        <v>43952</v>
      </c>
      <c r="AQ36" s="9">
        <v>0.05</v>
      </c>
      <c r="AR36" s="18">
        <v>10.553274966396643</v>
      </c>
    </row>
    <row r="37" spans="1:44" ht="16">
      <c r="A37" s="27">
        <v>45413</v>
      </c>
      <c r="B37" s="26">
        <v>77.97</v>
      </c>
      <c r="C37" s="26">
        <v>104.67100000000001</v>
      </c>
      <c r="E37" s="27">
        <v>45413</v>
      </c>
      <c r="F37" s="59">
        <f t="shared" ref="F37:F65" si="3">B37/$B$5*100</f>
        <v>103.65594256846585</v>
      </c>
      <c r="G37" s="59">
        <f t="shared" ref="G37:G65" si="4">C37/$B$5*100</f>
        <v>139.15315075777718</v>
      </c>
      <c r="V37" s="6">
        <v>42664</v>
      </c>
      <c r="W37" s="4">
        <v>1.74</v>
      </c>
      <c r="X37" s="4"/>
      <c r="Y37" s="4"/>
      <c r="Z37" s="4"/>
      <c r="AA37" s="4"/>
      <c r="AB37" s="4"/>
      <c r="AD37" s="6">
        <v>43586</v>
      </c>
      <c r="AE37" s="4">
        <v>2.39</v>
      </c>
      <c r="AH37" s="27">
        <v>45292</v>
      </c>
      <c r="AI37" s="26">
        <v>482.88</v>
      </c>
      <c r="AK37" s="10">
        <v>43617</v>
      </c>
      <c r="AL37" s="9">
        <v>2.38</v>
      </c>
      <c r="AM37" s="25">
        <v>293</v>
      </c>
      <c r="AN37" s="29">
        <f t="shared" si="2"/>
        <v>8.0064877617222141</v>
      </c>
      <c r="AP37" s="10">
        <v>43983</v>
      </c>
      <c r="AQ37" s="9">
        <v>0.08</v>
      </c>
      <c r="AR37" s="18">
        <v>5.2423208191126225</v>
      </c>
    </row>
    <row r="38" spans="1:44" ht="16">
      <c r="A38" s="27">
        <v>45446</v>
      </c>
      <c r="B38" s="26">
        <v>82.83</v>
      </c>
      <c r="C38" s="26">
        <v>105.866</v>
      </c>
      <c r="E38" s="27">
        <v>45446</v>
      </c>
      <c r="F38" s="59">
        <f t="shared" si="3"/>
        <v>110.1169901621909</v>
      </c>
      <c r="G38" s="59">
        <f t="shared" si="4"/>
        <v>140.74182398298325</v>
      </c>
      <c r="V38" s="6">
        <v>42667</v>
      </c>
      <c r="W38" s="4">
        <v>1.77</v>
      </c>
      <c r="X38" s="4"/>
      <c r="Y38" s="4"/>
      <c r="Z38" s="4"/>
      <c r="AA38" s="4"/>
      <c r="AB38" s="4"/>
      <c r="AD38" s="6">
        <v>43617</v>
      </c>
      <c r="AE38" s="4">
        <v>2.38</v>
      </c>
      <c r="AH38" s="27">
        <v>45261</v>
      </c>
      <c r="AI38" s="26">
        <v>475.31</v>
      </c>
      <c r="AK38" s="10">
        <v>43647</v>
      </c>
      <c r="AL38" s="9">
        <v>2.4</v>
      </c>
      <c r="AM38" s="25">
        <v>297.43</v>
      </c>
      <c r="AN38" s="29">
        <f t="shared" si="2"/>
        <v>5.7228166210500309</v>
      </c>
      <c r="AP38" s="10">
        <v>44013</v>
      </c>
      <c r="AQ38" s="9">
        <v>0.09</v>
      </c>
      <c r="AR38" s="18">
        <v>9.7804525434555867</v>
      </c>
    </row>
    <row r="39" spans="1:44" ht="16">
      <c r="A39" s="27">
        <v>45474</v>
      </c>
      <c r="B39" s="26">
        <v>79.36</v>
      </c>
      <c r="C39" s="26">
        <v>104.096</v>
      </c>
      <c r="E39" s="27">
        <v>45474</v>
      </c>
      <c r="F39" s="59">
        <f t="shared" si="3"/>
        <v>105.50385535761765</v>
      </c>
      <c r="G39" s="59">
        <f t="shared" si="4"/>
        <v>138.38872640255252</v>
      </c>
      <c r="V39" s="6">
        <v>42668</v>
      </c>
      <c r="W39" s="4">
        <v>1.77</v>
      </c>
      <c r="X39" s="4"/>
      <c r="Y39" s="4"/>
      <c r="Z39" s="4"/>
      <c r="AA39" s="4"/>
      <c r="AB39" s="4"/>
      <c r="AD39" s="6">
        <v>43647</v>
      </c>
      <c r="AE39" s="4">
        <v>2.4</v>
      </c>
      <c r="AH39" s="27">
        <v>45231</v>
      </c>
      <c r="AI39" s="26">
        <v>456.4</v>
      </c>
      <c r="AK39" s="10">
        <v>43678</v>
      </c>
      <c r="AL39" s="9">
        <v>2.13</v>
      </c>
      <c r="AM39" s="25">
        <v>292.45</v>
      </c>
      <c r="AN39" s="29">
        <f t="shared" si="2"/>
        <v>0.73714305397678537</v>
      </c>
      <c r="AP39" s="10">
        <v>44044</v>
      </c>
      <c r="AQ39" s="9">
        <v>0.1</v>
      </c>
      <c r="AR39" s="18">
        <v>19.442639767481616</v>
      </c>
    </row>
    <row r="40" spans="1:44" ht="16">
      <c r="A40" s="27">
        <v>45505</v>
      </c>
      <c r="B40" s="26">
        <v>74.52</v>
      </c>
      <c r="C40" s="26">
        <v>101.69799999999999</v>
      </c>
      <c r="E40" s="27">
        <v>45505</v>
      </c>
      <c r="F40" s="59">
        <f t="shared" si="3"/>
        <v>99.069396437117788</v>
      </c>
      <c r="G40" s="59">
        <f t="shared" si="4"/>
        <v>135.2007444828503</v>
      </c>
      <c r="V40" s="6">
        <v>42669</v>
      </c>
      <c r="W40" s="4">
        <v>1.79</v>
      </c>
      <c r="X40" s="4"/>
      <c r="Y40" s="4"/>
      <c r="Z40" s="4"/>
      <c r="AA40" s="4"/>
      <c r="AB40" s="4"/>
      <c r="AD40" s="6">
        <v>43678</v>
      </c>
      <c r="AE40" s="4">
        <v>2.13</v>
      </c>
      <c r="AH40" s="27">
        <v>45201</v>
      </c>
      <c r="AI40" s="26">
        <v>418.2</v>
      </c>
      <c r="AK40" s="10">
        <v>43709</v>
      </c>
      <c r="AL40" s="9">
        <v>2.04</v>
      </c>
      <c r="AM40" s="25">
        <v>296.77</v>
      </c>
      <c r="AN40" s="29">
        <f t="shared" si="2"/>
        <v>2.081040176114457</v>
      </c>
      <c r="AP40" s="10">
        <v>44075</v>
      </c>
      <c r="AQ40" s="9">
        <v>0.09</v>
      </c>
      <c r="AR40" s="18">
        <v>12.844964113623348</v>
      </c>
    </row>
    <row r="41" spans="1:44" ht="16">
      <c r="A41" s="27">
        <v>45538</v>
      </c>
      <c r="B41" s="26">
        <v>68.75</v>
      </c>
      <c r="C41" s="26">
        <v>100.779</v>
      </c>
      <c r="E41" s="27">
        <v>45538</v>
      </c>
      <c r="F41" s="59">
        <f t="shared" si="3"/>
        <v>91.398564211645834</v>
      </c>
      <c r="G41" s="59">
        <f t="shared" si="4"/>
        <v>133.97899494815209</v>
      </c>
      <c r="V41" s="6">
        <v>42670</v>
      </c>
      <c r="W41" s="4">
        <v>1.85</v>
      </c>
      <c r="X41" s="4"/>
      <c r="Y41" s="4"/>
      <c r="Z41" s="4"/>
      <c r="AA41" s="4"/>
      <c r="AB41" s="4"/>
      <c r="AD41" s="6">
        <v>43709</v>
      </c>
      <c r="AE41" s="4">
        <v>2.04</v>
      </c>
      <c r="AH41" s="27">
        <v>45170</v>
      </c>
      <c r="AI41" s="26">
        <v>427.48</v>
      </c>
      <c r="AK41" s="10">
        <v>43739</v>
      </c>
      <c r="AL41" s="9">
        <v>1.83</v>
      </c>
      <c r="AM41" s="25">
        <v>303.33</v>
      </c>
      <c r="AN41" s="29">
        <f t="shared" si="2"/>
        <v>12.082917636625655</v>
      </c>
      <c r="AP41" s="10">
        <v>44105</v>
      </c>
      <c r="AQ41" s="9">
        <v>0.09</v>
      </c>
      <c r="AR41" s="18">
        <v>7.6517324366201844</v>
      </c>
    </row>
    <row r="42" spans="1:44" ht="16">
      <c r="A42" s="27">
        <v>45566</v>
      </c>
      <c r="B42" s="26">
        <v>69.58</v>
      </c>
      <c r="C42" s="26">
        <v>103.976</v>
      </c>
      <c r="E42" s="27">
        <v>45566</v>
      </c>
      <c r="F42" s="59">
        <f t="shared" si="3"/>
        <v>92.501994150491882</v>
      </c>
      <c r="G42" s="59">
        <f t="shared" si="4"/>
        <v>138.22919436320126</v>
      </c>
      <c r="V42" s="6">
        <v>42671</v>
      </c>
      <c r="W42" s="4">
        <v>1.86</v>
      </c>
      <c r="X42" s="4"/>
      <c r="Y42" s="4"/>
      <c r="Z42" s="4"/>
      <c r="AA42" s="4"/>
      <c r="AB42" s="4"/>
      <c r="AD42" s="6">
        <v>43739</v>
      </c>
      <c r="AE42" s="4">
        <v>1.83</v>
      </c>
      <c r="AH42" s="27">
        <v>45139</v>
      </c>
      <c r="AI42" s="26">
        <v>450.35</v>
      </c>
      <c r="AK42" s="10">
        <v>43770</v>
      </c>
      <c r="AL42" s="9">
        <v>1.55</v>
      </c>
      <c r="AM42" s="25">
        <v>314.31</v>
      </c>
      <c r="AN42" s="29">
        <f t="shared" si="2"/>
        <v>14.02503174315255</v>
      </c>
      <c r="AP42" s="10">
        <v>44136</v>
      </c>
      <c r="AQ42" s="9">
        <v>0.09</v>
      </c>
      <c r="AR42" s="18">
        <v>15.192007890299376</v>
      </c>
    </row>
    <row r="43" spans="1:44" ht="16">
      <c r="A43" s="27">
        <v>45597</v>
      </c>
      <c r="B43" s="26">
        <v>68.260000000000005</v>
      </c>
      <c r="C43" s="26">
        <v>105.73699999999999</v>
      </c>
      <c r="E43" s="27">
        <v>45597</v>
      </c>
      <c r="F43" s="59">
        <f t="shared" si="3"/>
        <v>90.747141717628296</v>
      </c>
      <c r="G43" s="59">
        <f t="shared" si="4"/>
        <v>140.57032704068067</v>
      </c>
      <c r="V43" s="6">
        <v>42674</v>
      </c>
      <c r="W43" s="4">
        <v>1.84</v>
      </c>
      <c r="X43" s="4"/>
      <c r="Y43" s="4"/>
      <c r="Z43" s="4"/>
      <c r="AA43" s="4"/>
      <c r="AB43" s="4"/>
      <c r="AD43" s="6">
        <v>43770</v>
      </c>
      <c r="AE43" s="4">
        <v>1.55</v>
      </c>
      <c r="AH43" s="27">
        <v>45110</v>
      </c>
      <c r="AI43" s="26">
        <v>457.79</v>
      </c>
      <c r="AK43" s="10">
        <v>43800</v>
      </c>
      <c r="AL43" s="9">
        <v>1.55</v>
      </c>
      <c r="AM43" s="25">
        <v>321.86</v>
      </c>
      <c r="AN43" s="29">
        <f t="shared" si="2"/>
        <v>28.785211267605646</v>
      </c>
      <c r="AP43" s="10">
        <v>44166</v>
      </c>
      <c r="AQ43" s="9">
        <v>0.09</v>
      </c>
      <c r="AR43" s="18">
        <v>16.162306592928587</v>
      </c>
    </row>
    <row r="44" spans="1:44" ht="16">
      <c r="A44" s="27">
        <v>45628</v>
      </c>
      <c r="B44" s="26">
        <v>72.44</v>
      </c>
      <c r="C44" s="26">
        <v>108.48699999999999</v>
      </c>
      <c r="E44" s="27">
        <v>45628</v>
      </c>
      <c r="F44" s="59">
        <f t="shared" si="3"/>
        <v>96.304174421696359</v>
      </c>
      <c r="G44" s="59">
        <f t="shared" si="4"/>
        <v>144.2262696091465</v>
      </c>
      <c r="V44" s="6">
        <v>42675</v>
      </c>
      <c r="W44" s="4">
        <v>1.83</v>
      </c>
      <c r="X44" s="4"/>
      <c r="Y44" s="4"/>
      <c r="Z44" s="4"/>
      <c r="AA44" s="4"/>
      <c r="AB44" s="4"/>
      <c r="AD44" s="6">
        <v>43800</v>
      </c>
      <c r="AE44" s="4">
        <v>1.55</v>
      </c>
      <c r="AH44" s="27">
        <v>45078</v>
      </c>
      <c r="AI44" s="26">
        <v>443.28</v>
      </c>
      <c r="AK44" s="10">
        <v>43831</v>
      </c>
      <c r="AL44" s="9">
        <v>1.55</v>
      </c>
      <c r="AM44" s="25">
        <v>321.73</v>
      </c>
      <c r="AN44" s="29">
        <f t="shared" si="2"/>
        <v>19.190160411958669</v>
      </c>
      <c r="AP44" s="10">
        <v>44197</v>
      </c>
      <c r="AQ44" s="9">
        <v>0.09</v>
      </c>
      <c r="AR44" s="18">
        <v>15.025020980325099</v>
      </c>
    </row>
    <row r="45" spans="1:44" ht="16">
      <c r="A45" s="27">
        <v>45659</v>
      </c>
      <c r="B45" s="26">
        <v>72.84</v>
      </c>
      <c r="C45" s="26">
        <v>108.37</v>
      </c>
      <c r="E45" s="27">
        <v>45659</v>
      </c>
      <c r="F45" s="59">
        <f t="shared" si="3"/>
        <v>96.835947886200486</v>
      </c>
      <c r="G45" s="59">
        <f t="shared" si="4"/>
        <v>144.07072587077906</v>
      </c>
      <c r="V45" s="6">
        <v>42676</v>
      </c>
      <c r="W45" s="4">
        <v>1.81</v>
      </c>
      <c r="X45" s="4"/>
      <c r="Y45" s="4"/>
      <c r="Z45" s="4"/>
      <c r="AA45" s="4"/>
      <c r="AB45" s="4"/>
      <c r="AD45" s="6">
        <v>43831</v>
      </c>
      <c r="AE45" s="4">
        <v>1.55</v>
      </c>
      <c r="AH45" s="27">
        <v>45047</v>
      </c>
      <c r="AI45" s="26">
        <v>417.85</v>
      </c>
      <c r="AK45" s="10">
        <v>43862</v>
      </c>
      <c r="AL45" s="9">
        <v>1.58</v>
      </c>
      <c r="AM45" s="25">
        <v>296.26</v>
      </c>
      <c r="AN45" s="29">
        <f t="shared" si="2"/>
        <v>6.3083106071479822</v>
      </c>
      <c r="AP45" s="10">
        <v>44228</v>
      </c>
      <c r="AQ45" s="9">
        <v>0.08</v>
      </c>
      <c r="AR45" s="18">
        <v>28.387227435360842</v>
      </c>
    </row>
    <row r="46" spans="1:44" ht="16">
      <c r="A46" s="27">
        <v>45691</v>
      </c>
      <c r="B46" s="26">
        <v>69.97</v>
      </c>
      <c r="C46" s="26">
        <v>107.614</v>
      </c>
      <c r="E46" s="27">
        <v>45691</v>
      </c>
      <c r="F46" s="59">
        <f t="shared" si="3"/>
        <v>93.020473278383406</v>
      </c>
      <c r="G46" s="59">
        <f t="shared" si="4"/>
        <v>143.06567402286626</v>
      </c>
      <c r="V46" s="6">
        <v>42677</v>
      </c>
      <c r="W46" s="4">
        <v>1.82</v>
      </c>
      <c r="X46" s="4"/>
      <c r="Y46" s="4"/>
      <c r="Z46" s="4"/>
      <c r="AA46" s="4"/>
      <c r="AB46" s="4"/>
      <c r="AD46" s="6">
        <v>43862</v>
      </c>
      <c r="AE46" s="4">
        <v>1.58</v>
      </c>
      <c r="AH46" s="27">
        <v>45019</v>
      </c>
      <c r="AI46" s="26">
        <v>415.93</v>
      </c>
      <c r="AK46" s="10">
        <v>43891</v>
      </c>
      <c r="AL46" s="9">
        <v>0.65</v>
      </c>
      <c r="AM46" s="25">
        <v>257.75</v>
      </c>
      <c r="AN46" s="29">
        <f t="shared" si="2"/>
        <v>-8.7546020957235964</v>
      </c>
      <c r="AP46" s="10">
        <v>44256</v>
      </c>
      <c r="AQ46" s="9">
        <v>7.0000000000000007E-2</v>
      </c>
      <c r="AR46" s="18">
        <v>53.765276430649855</v>
      </c>
    </row>
    <row r="47" spans="1:44" ht="16">
      <c r="A47" s="27">
        <v>45719</v>
      </c>
      <c r="B47" s="26">
        <v>71.87</v>
      </c>
      <c r="C47" s="26">
        <v>104.21</v>
      </c>
      <c r="E47" s="27">
        <v>45719</v>
      </c>
      <c r="F47" s="59">
        <f t="shared" si="3"/>
        <v>95.546397234777984</v>
      </c>
      <c r="G47" s="59">
        <f t="shared" si="4"/>
        <v>138.5402818399362</v>
      </c>
      <c r="V47" s="6">
        <v>42678</v>
      </c>
      <c r="W47" s="4">
        <v>1.79</v>
      </c>
      <c r="X47" s="4"/>
      <c r="Y47" s="4"/>
      <c r="Z47" s="4"/>
      <c r="AA47" s="4"/>
      <c r="AB47" s="4"/>
      <c r="AD47" s="6">
        <v>43891</v>
      </c>
      <c r="AE47" s="4">
        <v>0.65</v>
      </c>
      <c r="AH47" s="27">
        <v>44986</v>
      </c>
      <c r="AI47" s="26">
        <v>409.39</v>
      </c>
      <c r="AK47" s="10">
        <v>43922</v>
      </c>
      <c r="AL47" s="9">
        <v>0.05</v>
      </c>
      <c r="AM47" s="25">
        <v>290.48</v>
      </c>
      <c r="AN47" s="29">
        <f t="shared" si="2"/>
        <v>-1.2039997279096548</v>
      </c>
      <c r="AP47" s="10">
        <v>44287</v>
      </c>
      <c r="AQ47" s="9">
        <v>7.0000000000000007E-2</v>
      </c>
      <c r="AR47" s="18">
        <v>43.658771688240151</v>
      </c>
    </row>
    <row r="48" spans="1:44" ht="16">
      <c r="A48" s="27">
        <v>45748</v>
      </c>
      <c r="B48" s="26">
        <v>59.55</v>
      </c>
      <c r="C48" s="26">
        <v>99.468000000000004</v>
      </c>
      <c r="E48" s="27">
        <v>45748</v>
      </c>
      <c r="F48" s="59">
        <f t="shared" si="3"/>
        <v>79.167774528051055</v>
      </c>
      <c r="G48" s="59">
        <f t="shared" si="4"/>
        <v>132.23610741823984</v>
      </c>
      <c r="V48" s="6">
        <v>42681</v>
      </c>
      <c r="W48" s="4">
        <v>1.83</v>
      </c>
      <c r="X48" s="4"/>
      <c r="Y48" s="4"/>
      <c r="Z48" s="4"/>
      <c r="AA48" s="4"/>
      <c r="AB48" s="4"/>
      <c r="AD48" s="6">
        <v>43922</v>
      </c>
      <c r="AE48" s="4">
        <v>0.05</v>
      </c>
      <c r="AH48" s="27">
        <v>44958</v>
      </c>
      <c r="AI48" s="26">
        <v>396.26</v>
      </c>
      <c r="AK48" s="10">
        <v>43952</v>
      </c>
      <c r="AL48" s="9">
        <v>0.05</v>
      </c>
      <c r="AM48" s="25">
        <v>304.32</v>
      </c>
      <c r="AN48" s="29">
        <f t="shared" ref="AN48:AN79" si="5">(AM48/AM36-1)*100</f>
        <v>10.553274966396643</v>
      </c>
      <c r="AP48" s="10">
        <v>44317</v>
      </c>
      <c r="AQ48" s="9">
        <v>0.06</v>
      </c>
      <c r="AR48" s="18">
        <v>38.025762355415374</v>
      </c>
    </row>
    <row r="49" spans="1:44" ht="16">
      <c r="A49" s="27">
        <v>45778</v>
      </c>
      <c r="B49" s="26">
        <v>61.46</v>
      </c>
      <c r="C49" s="26">
        <v>99.328999999999994</v>
      </c>
      <c r="E49" s="27">
        <v>45778</v>
      </c>
      <c r="F49" s="59">
        <f t="shared" si="3"/>
        <v>81.706992821058236</v>
      </c>
      <c r="G49" s="59">
        <f t="shared" si="4"/>
        <v>132.05131613932463</v>
      </c>
      <c r="V49" s="6">
        <v>42682</v>
      </c>
      <c r="W49" s="4">
        <v>1.88</v>
      </c>
      <c r="X49" s="4"/>
      <c r="Y49" s="4"/>
      <c r="Z49" s="4"/>
      <c r="AA49" s="4"/>
      <c r="AB49" s="4"/>
      <c r="AD49" s="6">
        <v>43952</v>
      </c>
      <c r="AE49" s="4">
        <v>0.05</v>
      </c>
      <c r="AH49" s="27">
        <v>44928</v>
      </c>
      <c r="AI49" s="26">
        <v>406.48</v>
      </c>
      <c r="AK49" s="10">
        <v>43983</v>
      </c>
      <c r="AL49" s="9">
        <v>0.08</v>
      </c>
      <c r="AM49" s="25">
        <v>308.36</v>
      </c>
      <c r="AN49" s="29">
        <f t="shared" si="5"/>
        <v>5.2423208191126225</v>
      </c>
      <c r="AP49" s="10">
        <v>44348</v>
      </c>
      <c r="AQ49" s="9">
        <v>0.08</v>
      </c>
      <c r="AR49" s="18">
        <v>38.818264366325074</v>
      </c>
    </row>
    <row r="50" spans="1:44" ht="16">
      <c r="A50" s="27">
        <v>45810</v>
      </c>
      <c r="B50" s="26">
        <v>66.3</v>
      </c>
      <c r="C50" s="26">
        <v>96.875</v>
      </c>
      <c r="E50" s="27">
        <v>45810</v>
      </c>
      <c r="F50" s="59">
        <f t="shared" si="3"/>
        <v>88.1414517415581</v>
      </c>
      <c r="G50" s="59">
        <f t="shared" si="4"/>
        <v>128.78888593459186</v>
      </c>
      <c r="V50" s="6">
        <v>42683</v>
      </c>
      <c r="W50" s="4">
        <v>2.0699999999999998</v>
      </c>
      <c r="X50" s="4"/>
      <c r="Y50" s="4"/>
      <c r="Z50" s="4"/>
      <c r="AA50" s="4"/>
      <c r="AB50" s="4"/>
      <c r="AD50" s="6">
        <v>43983</v>
      </c>
      <c r="AE50" s="4">
        <v>0.08</v>
      </c>
      <c r="AH50" s="27">
        <v>44896</v>
      </c>
      <c r="AI50" s="26">
        <v>382.43</v>
      </c>
      <c r="AK50" s="10">
        <v>44013</v>
      </c>
      <c r="AL50" s="9">
        <v>0.09</v>
      </c>
      <c r="AM50" s="25">
        <v>326.52</v>
      </c>
      <c r="AN50" s="29">
        <f t="shared" si="5"/>
        <v>9.7804525434555867</v>
      </c>
      <c r="AP50" s="10">
        <v>44378</v>
      </c>
      <c r="AQ50" s="9">
        <v>0.1</v>
      </c>
      <c r="AR50" s="18">
        <v>34.298052186696083</v>
      </c>
    </row>
    <row r="51" spans="1:44" ht="16">
      <c r="A51" s="27">
        <v>45839</v>
      </c>
      <c r="B51" s="26">
        <v>70.36</v>
      </c>
      <c r="C51" s="26">
        <v>99.968000000000004</v>
      </c>
      <c r="E51" s="27">
        <v>45839</v>
      </c>
      <c r="F51" s="59">
        <f t="shared" si="3"/>
        <v>93.538952406274916</v>
      </c>
      <c r="G51" s="59">
        <f t="shared" si="4"/>
        <v>132.90082424887001</v>
      </c>
      <c r="V51" s="6">
        <v>42684</v>
      </c>
      <c r="W51" s="4">
        <v>2.15</v>
      </c>
      <c r="X51" s="4"/>
      <c r="Y51" s="4"/>
      <c r="Z51" s="4"/>
      <c r="AA51" s="4"/>
      <c r="AB51" s="4"/>
      <c r="AD51" s="6">
        <v>44013</v>
      </c>
      <c r="AE51" s="4">
        <v>0.09</v>
      </c>
      <c r="AH51" s="27">
        <v>44866</v>
      </c>
      <c r="AI51" s="26">
        <v>407.68</v>
      </c>
      <c r="AK51" s="10">
        <v>44044</v>
      </c>
      <c r="AL51" s="9">
        <v>0.1</v>
      </c>
      <c r="AM51" s="25">
        <v>349.31</v>
      </c>
      <c r="AN51" s="29">
        <f t="shared" si="5"/>
        <v>19.442639767481616</v>
      </c>
      <c r="AP51" s="10">
        <v>44409</v>
      </c>
      <c r="AQ51" s="9">
        <v>0.09</v>
      </c>
      <c r="AR51" s="18">
        <v>29.271993358335013</v>
      </c>
    </row>
    <row r="52" spans="1:44" ht="16">
      <c r="A52" s="27">
        <v>45870</v>
      </c>
      <c r="B52" s="26">
        <v>64.36</v>
      </c>
      <c r="C52" s="26">
        <v>97.771000000000001</v>
      </c>
      <c r="E52" s="27">
        <v>45870</v>
      </c>
      <c r="F52" s="59">
        <f t="shared" si="3"/>
        <v>85.562350438713111</v>
      </c>
      <c r="G52" s="59">
        <f t="shared" si="4"/>
        <v>129.9800584950811</v>
      </c>
      <c r="V52" s="6">
        <v>42685</v>
      </c>
      <c r="AD52" s="6">
        <v>44044</v>
      </c>
      <c r="AE52" s="4">
        <v>0.1</v>
      </c>
      <c r="AH52" s="27">
        <v>44837</v>
      </c>
      <c r="AI52" s="26">
        <v>386.21</v>
      </c>
      <c r="AK52" s="10">
        <v>44075</v>
      </c>
      <c r="AL52" s="9">
        <v>0.09</v>
      </c>
      <c r="AM52" s="25">
        <v>334.89</v>
      </c>
      <c r="AN52" s="29">
        <f t="shared" si="5"/>
        <v>12.844964113623348</v>
      </c>
      <c r="AP52" s="10">
        <v>44440</v>
      </c>
      <c r="AQ52" s="9">
        <v>0.08</v>
      </c>
      <c r="AR52" s="18">
        <v>28.143569530293533</v>
      </c>
    </row>
    <row r="53" spans="1:44" ht="16">
      <c r="A53" s="27">
        <v>45902</v>
      </c>
      <c r="B53" s="26">
        <v>63.17</v>
      </c>
      <c r="C53" s="26">
        <v>97.775000000000006</v>
      </c>
      <c r="E53" s="27">
        <v>45902</v>
      </c>
      <c r="F53" s="59">
        <f t="shared" si="3"/>
        <v>83.980324381813347</v>
      </c>
      <c r="G53" s="59">
        <f t="shared" si="4"/>
        <v>129.98537622972614</v>
      </c>
      <c r="V53" s="6">
        <v>42688</v>
      </c>
      <c r="W53" s="4">
        <v>2.23</v>
      </c>
      <c r="X53" s="4"/>
      <c r="Y53" s="4"/>
      <c r="Z53" s="4"/>
      <c r="AA53" s="4"/>
      <c r="AB53" s="4"/>
      <c r="AD53" s="6">
        <v>44075</v>
      </c>
      <c r="AE53" s="4">
        <v>0.09</v>
      </c>
      <c r="AH53" s="27">
        <v>44805</v>
      </c>
      <c r="AI53" s="26">
        <v>357.18</v>
      </c>
      <c r="AK53" s="10">
        <v>44105</v>
      </c>
      <c r="AL53" s="9">
        <v>0.09</v>
      </c>
      <c r="AM53" s="25">
        <v>326.54000000000002</v>
      </c>
      <c r="AN53" s="29">
        <f t="shared" si="5"/>
        <v>7.6517324366201844</v>
      </c>
      <c r="AP53" s="10">
        <v>44470</v>
      </c>
      <c r="AQ53" s="9">
        <v>0.08</v>
      </c>
      <c r="AR53" s="18">
        <v>40.641269063514414</v>
      </c>
    </row>
    <row r="54" spans="1:44" ht="16">
      <c r="A54" s="27">
        <v>45931</v>
      </c>
      <c r="B54" s="26">
        <v>61.75</v>
      </c>
      <c r="C54" s="26">
        <v>99.804000000000002</v>
      </c>
      <c r="E54" s="27">
        <v>45931</v>
      </c>
      <c r="F54" s="59">
        <f t="shared" si="3"/>
        <v>82.092528582823718</v>
      </c>
      <c r="G54" s="59">
        <f t="shared" si="4"/>
        <v>132.68279712842329</v>
      </c>
      <c r="V54" s="6">
        <v>42689</v>
      </c>
      <c r="W54" s="4">
        <v>2.23</v>
      </c>
      <c r="X54" s="4"/>
      <c r="Y54" s="4"/>
      <c r="Z54" s="4"/>
      <c r="AA54" s="4"/>
      <c r="AB54" s="4"/>
      <c r="AD54" s="6">
        <v>44105</v>
      </c>
      <c r="AE54" s="4">
        <v>0.09</v>
      </c>
      <c r="AH54" s="27">
        <v>44774</v>
      </c>
      <c r="AI54" s="26">
        <v>395.18</v>
      </c>
      <c r="AK54" s="10">
        <v>44136</v>
      </c>
      <c r="AL54" s="9">
        <v>0.09</v>
      </c>
      <c r="AM54" s="25">
        <v>362.06</v>
      </c>
      <c r="AN54" s="29">
        <f t="shared" si="5"/>
        <v>15.192007890299376</v>
      </c>
      <c r="AP54" s="10">
        <v>44501</v>
      </c>
      <c r="AQ54" s="9">
        <v>0.08</v>
      </c>
      <c r="AR54" s="18">
        <v>25.824448986355854</v>
      </c>
    </row>
    <row r="55" spans="1:44" ht="16">
      <c r="A55" s="27">
        <v>45964</v>
      </c>
      <c r="B55" s="26">
        <v>58.58</v>
      </c>
      <c r="C55" s="26">
        <v>99.444000000000003</v>
      </c>
      <c r="E55" s="27">
        <v>45964</v>
      </c>
      <c r="F55" s="59">
        <f t="shared" si="3"/>
        <v>77.878223876628567</v>
      </c>
      <c r="G55" s="59">
        <f t="shared" si="4"/>
        <v>132.20420101036959</v>
      </c>
      <c r="V55" s="6">
        <v>42690</v>
      </c>
      <c r="W55" s="4">
        <v>2.2200000000000002</v>
      </c>
      <c r="X55" s="4"/>
      <c r="Y55" s="4"/>
      <c r="Z55" s="4"/>
      <c r="AA55" s="4"/>
      <c r="AB55" s="4"/>
      <c r="AD55" s="6">
        <v>44136</v>
      </c>
      <c r="AE55" s="4">
        <v>0.09</v>
      </c>
      <c r="AH55" s="27">
        <v>44743</v>
      </c>
      <c r="AI55" s="26">
        <v>411.99</v>
      </c>
      <c r="AK55" s="10">
        <v>44166</v>
      </c>
      <c r="AL55" s="9">
        <v>0.09</v>
      </c>
      <c r="AM55" s="25">
        <v>373.88</v>
      </c>
      <c r="AN55" s="29">
        <f t="shared" si="5"/>
        <v>16.162306592928587</v>
      </c>
      <c r="AP55" s="10">
        <v>44531</v>
      </c>
      <c r="AQ55" s="9">
        <v>0.08</v>
      </c>
      <c r="AR55" s="18">
        <v>27.035412431796303</v>
      </c>
    </row>
    <row r="56" spans="1:44" ht="16">
      <c r="A56" s="27">
        <v>45992</v>
      </c>
      <c r="B56" s="26">
        <v>57.26</v>
      </c>
      <c r="C56" s="26">
        <v>98.322000000000003</v>
      </c>
      <c r="E56" s="27">
        <v>45992</v>
      </c>
      <c r="F56" s="59">
        <f t="shared" si="3"/>
        <v>76.123371443764952</v>
      </c>
      <c r="G56" s="59">
        <f t="shared" si="4"/>
        <v>130.71257644243553</v>
      </c>
      <c r="V56" s="6">
        <v>42691</v>
      </c>
      <c r="W56" s="4">
        <v>2.29</v>
      </c>
      <c r="X56" s="4"/>
      <c r="Y56" s="4"/>
      <c r="Z56" s="4"/>
      <c r="AA56" s="4"/>
      <c r="AB56" s="4"/>
      <c r="AD56" s="6">
        <v>44166</v>
      </c>
      <c r="AE56" s="4">
        <v>0.09</v>
      </c>
      <c r="AH56" s="27">
        <v>44713</v>
      </c>
      <c r="AI56" s="26">
        <v>377.25</v>
      </c>
      <c r="AK56" s="10">
        <v>44197</v>
      </c>
      <c r="AL56" s="9">
        <v>0.09</v>
      </c>
      <c r="AM56" s="25">
        <v>370.07</v>
      </c>
      <c r="AN56" s="29">
        <f t="shared" si="5"/>
        <v>15.025020980325099</v>
      </c>
      <c r="AP56" s="10">
        <v>44562</v>
      </c>
      <c r="AQ56" s="9">
        <v>0.08</v>
      </c>
      <c r="AR56" s="18">
        <v>21.574296754668044</v>
      </c>
    </row>
    <row r="57" spans="1:44" ht="16">
      <c r="A57" s="27">
        <v>46024</v>
      </c>
      <c r="B57" s="26">
        <v>64.5</v>
      </c>
      <c r="C57" s="26">
        <v>96.991</v>
      </c>
      <c r="E57" s="27">
        <v>46024</v>
      </c>
      <c r="F57" s="59">
        <f t="shared" si="3"/>
        <v>85.74847115128955</v>
      </c>
      <c r="G57" s="59">
        <f t="shared" si="4"/>
        <v>128.94310023929808</v>
      </c>
      <c r="V57" s="6">
        <v>42692</v>
      </c>
      <c r="W57" s="4">
        <v>2.34</v>
      </c>
      <c r="X57" s="4"/>
      <c r="Y57" s="4"/>
      <c r="Z57" s="4"/>
      <c r="AA57" s="4"/>
      <c r="AB57" s="4"/>
      <c r="AD57" s="6">
        <v>44197</v>
      </c>
      <c r="AE57" s="4">
        <v>0.09</v>
      </c>
      <c r="AH57" s="27">
        <v>44683</v>
      </c>
      <c r="AI57" s="26">
        <v>412.93</v>
      </c>
      <c r="AK57" s="10">
        <v>44228</v>
      </c>
      <c r="AL57" s="9">
        <v>0.08</v>
      </c>
      <c r="AM57" s="25">
        <v>380.36</v>
      </c>
      <c r="AN57" s="29">
        <f t="shared" si="5"/>
        <v>28.387227435360842</v>
      </c>
      <c r="AP57" s="10">
        <v>44593</v>
      </c>
      <c r="AQ57" s="9">
        <v>0.08</v>
      </c>
      <c r="AR57" s="18">
        <v>14.793879482595429</v>
      </c>
    </row>
    <row r="58" spans="1:44" ht="16">
      <c r="A58" s="27">
        <v>46055</v>
      </c>
      <c r="B58" s="26">
        <v>66.959999999999994</v>
      </c>
      <c r="C58" s="26">
        <v>97.608000000000004</v>
      </c>
      <c r="E58" s="27">
        <v>46055</v>
      </c>
      <c r="F58" s="59">
        <f t="shared" si="3"/>
        <v>89.018877957989901</v>
      </c>
      <c r="G58" s="59">
        <f t="shared" si="4"/>
        <v>129.76336080829566</v>
      </c>
      <c r="V58" s="6">
        <v>42695</v>
      </c>
      <c r="W58" s="4">
        <v>2.33</v>
      </c>
      <c r="X58" s="4"/>
      <c r="Y58" s="4"/>
      <c r="Z58" s="4"/>
      <c r="AA58" s="4"/>
      <c r="AB58" s="4"/>
      <c r="AD58" s="6">
        <v>44228</v>
      </c>
      <c r="AE58" s="4">
        <v>0.08</v>
      </c>
      <c r="AH58" s="27">
        <v>44652</v>
      </c>
      <c r="AI58" s="26">
        <v>412</v>
      </c>
      <c r="AK58" s="10">
        <v>44256</v>
      </c>
      <c r="AL58" s="9">
        <v>7.0000000000000007E-2</v>
      </c>
      <c r="AM58" s="25">
        <v>396.33</v>
      </c>
      <c r="AN58" s="29">
        <f t="shared" si="5"/>
        <v>53.765276430649855</v>
      </c>
      <c r="AP58" s="10">
        <v>44621</v>
      </c>
      <c r="AQ58" s="9">
        <v>0.2</v>
      </c>
      <c r="AR58" s="18">
        <v>13.955542098756091</v>
      </c>
    </row>
    <row r="59" spans="1:44" ht="16">
      <c r="A59" s="27">
        <v>46083</v>
      </c>
      <c r="B59" s="26">
        <v>102.86</v>
      </c>
      <c r="C59" s="26">
        <v>99.960999999999999</v>
      </c>
      <c r="E59" s="27">
        <v>46083</v>
      </c>
      <c r="F59" s="59">
        <f t="shared" si="3"/>
        <v>136.74554639723476</v>
      </c>
      <c r="G59" s="59">
        <f t="shared" si="4"/>
        <v>132.89151821324117</v>
      </c>
      <c r="V59" s="6">
        <v>42696</v>
      </c>
      <c r="W59" s="4">
        <v>2.31</v>
      </c>
      <c r="X59" s="4"/>
      <c r="Y59" s="4"/>
      <c r="Z59" s="4"/>
      <c r="AA59" s="4"/>
      <c r="AB59" s="4"/>
      <c r="AD59" s="6">
        <v>44256</v>
      </c>
      <c r="AE59" s="4">
        <v>7.0000000000000007E-2</v>
      </c>
      <c r="AH59" s="27">
        <v>44621</v>
      </c>
      <c r="AI59" s="26">
        <v>451.64</v>
      </c>
      <c r="AK59" s="10">
        <v>44287</v>
      </c>
      <c r="AL59" s="9">
        <v>7.0000000000000007E-2</v>
      </c>
      <c r="AM59" s="25">
        <v>417.3</v>
      </c>
      <c r="AN59" s="29">
        <f t="shared" si="5"/>
        <v>43.658771688240151</v>
      </c>
      <c r="AP59" s="10">
        <v>44652</v>
      </c>
      <c r="AQ59" s="9">
        <v>0.33</v>
      </c>
      <c r="AR59" s="18">
        <v>-1.2700694943685642</v>
      </c>
    </row>
    <row r="60" spans="1:44" ht="16">
      <c r="A60" s="27">
        <v>46113</v>
      </c>
      <c r="B60" s="26">
        <v>108.64</v>
      </c>
      <c r="C60" s="26">
        <v>98.055999999999997</v>
      </c>
      <c r="E60" s="27">
        <v>46113</v>
      </c>
      <c r="F60" s="59">
        <f t="shared" si="3"/>
        <v>144.42967295931933</v>
      </c>
      <c r="G60" s="59">
        <f t="shared" si="4"/>
        <v>130.35894708854028</v>
      </c>
      <c r="V60" s="6">
        <v>42697</v>
      </c>
      <c r="W60" s="4">
        <v>2.36</v>
      </c>
      <c r="X60" s="4"/>
      <c r="Y60" s="4"/>
      <c r="Z60" s="4"/>
      <c r="AA60" s="4"/>
      <c r="AB60" s="4"/>
      <c r="AD60" s="6">
        <v>44287</v>
      </c>
      <c r="AE60" s="4">
        <v>7.0000000000000007E-2</v>
      </c>
      <c r="AH60" s="27">
        <v>44593</v>
      </c>
      <c r="AI60" s="26">
        <v>436.63</v>
      </c>
      <c r="AK60" s="10">
        <v>44317</v>
      </c>
      <c r="AL60" s="9">
        <v>0.06</v>
      </c>
      <c r="AM60" s="25">
        <v>420.04</v>
      </c>
      <c r="AN60" s="29">
        <f t="shared" si="5"/>
        <v>38.025762355415374</v>
      </c>
      <c r="AP60" s="10">
        <v>44682</v>
      </c>
      <c r="AQ60" s="9">
        <v>0.77</v>
      </c>
      <c r="AR60" s="18">
        <v>-1.6926959337206005</v>
      </c>
    </row>
    <row r="61" spans="1:44" ht="16">
      <c r="A61" s="27">
        <v>46143</v>
      </c>
      <c r="B61" s="26">
        <v>91.16</v>
      </c>
      <c r="C61" s="26">
        <v>98.908000000000001</v>
      </c>
      <c r="E61" s="27">
        <v>46143</v>
      </c>
      <c r="F61" s="59">
        <f t="shared" si="3"/>
        <v>121.19117256048924</v>
      </c>
      <c r="G61" s="59">
        <f t="shared" si="4"/>
        <v>131.49162456793405</v>
      </c>
      <c r="V61" s="6">
        <v>42698</v>
      </c>
      <c r="AD61" s="6">
        <v>44317</v>
      </c>
      <c r="AE61" s="4">
        <v>0.06</v>
      </c>
      <c r="AH61" s="27">
        <v>44564</v>
      </c>
      <c r="AI61" s="26">
        <v>449.91</v>
      </c>
      <c r="AK61" s="10">
        <v>44348</v>
      </c>
      <c r="AL61" s="9">
        <v>0.08</v>
      </c>
      <c r="AM61" s="25">
        <v>428.06</v>
      </c>
      <c r="AN61" s="29">
        <f t="shared" si="5"/>
        <v>38.818264366325074</v>
      </c>
      <c r="AP61" s="10">
        <v>44713</v>
      </c>
      <c r="AQ61" s="9">
        <v>1.21</v>
      </c>
      <c r="AR61" s="18">
        <v>-11.869831332056258</v>
      </c>
    </row>
    <row r="62" spans="1:44" ht="16">
      <c r="A62" s="27">
        <v>46174</v>
      </c>
      <c r="B62" s="26">
        <v>70.56</v>
      </c>
      <c r="C62" s="26">
        <v>101.187</v>
      </c>
      <c r="E62" s="27">
        <v>46174</v>
      </c>
      <c r="F62" s="59">
        <f t="shared" si="3"/>
        <v>93.804839138527001</v>
      </c>
      <c r="G62" s="59">
        <f t="shared" si="4"/>
        <v>134.5214038819463</v>
      </c>
      <c r="V62" s="6">
        <v>42699</v>
      </c>
      <c r="W62" s="4">
        <v>2.36</v>
      </c>
      <c r="X62" s="4"/>
      <c r="Y62" s="4"/>
      <c r="Z62" s="4"/>
      <c r="AA62" s="4"/>
      <c r="AB62" s="4"/>
      <c r="AD62" s="6">
        <v>44348</v>
      </c>
      <c r="AE62" s="4">
        <v>0.08</v>
      </c>
      <c r="AH62" s="27">
        <v>44531</v>
      </c>
      <c r="AI62" s="26">
        <v>474.96</v>
      </c>
      <c r="AK62" s="10">
        <v>44378</v>
      </c>
      <c r="AL62" s="9">
        <v>0.1</v>
      </c>
      <c r="AM62" s="25">
        <v>438.51</v>
      </c>
      <c r="AN62" s="29">
        <f t="shared" si="5"/>
        <v>34.298052186696083</v>
      </c>
      <c r="AP62" s="10">
        <v>44743</v>
      </c>
      <c r="AQ62" s="9">
        <v>1.68</v>
      </c>
      <c r="AR62" s="18">
        <v>-6.0477526168160267</v>
      </c>
    </row>
    <row r="63" spans="1:44" ht="16">
      <c r="A63" s="27">
        <v>46204</v>
      </c>
      <c r="B63" s="26">
        <v>86.16</v>
      </c>
      <c r="C63" s="26">
        <v>99.914000000000001</v>
      </c>
      <c r="E63" s="27">
        <v>46204</v>
      </c>
      <c r="F63" s="59">
        <f t="shared" si="3"/>
        <v>114.54400425418771</v>
      </c>
      <c r="G63" s="59">
        <f t="shared" si="4"/>
        <v>132.82903483116192</v>
      </c>
      <c r="V63" s="6">
        <v>42702</v>
      </c>
      <c r="W63" s="4">
        <v>2.3199999999999998</v>
      </c>
      <c r="X63" s="4"/>
      <c r="Y63" s="4"/>
      <c r="Z63" s="4"/>
      <c r="AA63" s="4"/>
      <c r="AB63" s="4"/>
      <c r="AD63" s="6">
        <v>44378</v>
      </c>
      <c r="AE63" s="4">
        <v>0.1</v>
      </c>
      <c r="AH63" s="27">
        <v>44501</v>
      </c>
      <c r="AI63" s="26">
        <v>455.56</v>
      </c>
      <c r="AK63" s="10">
        <v>44409</v>
      </c>
      <c r="AL63" s="9">
        <v>0.09</v>
      </c>
      <c r="AM63" s="25">
        <v>451.56</v>
      </c>
      <c r="AN63" s="29">
        <f t="shared" si="5"/>
        <v>29.271993358335013</v>
      </c>
      <c r="AP63" s="10">
        <v>44774</v>
      </c>
      <c r="AQ63" s="9">
        <v>2.33</v>
      </c>
      <c r="AR63" s="18">
        <v>-12.485605456639204</v>
      </c>
    </row>
    <row r="64" spans="1:44" ht="16">
      <c r="A64" s="27">
        <v>46237</v>
      </c>
      <c r="B64" s="26">
        <v>87.03</v>
      </c>
      <c r="C64" s="26">
        <v>99.427999999999997</v>
      </c>
      <c r="E64" s="27">
        <v>46237</v>
      </c>
      <c r="F64" s="59">
        <f t="shared" si="3"/>
        <v>115.70061153948419</v>
      </c>
      <c r="G64" s="59">
        <f t="shared" si="4"/>
        <v>132.1829300717894</v>
      </c>
      <c r="V64" s="6">
        <v>42703</v>
      </c>
      <c r="W64" s="4">
        <v>2.2999999999999998</v>
      </c>
      <c r="X64" s="4"/>
      <c r="Y64" s="4"/>
      <c r="Z64" s="4"/>
      <c r="AA64" s="4"/>
      <c r="AB64" s="4"/>
      <c r="AD64" s="6">
        <v>44409</v>
      </c>
      <c r="AE64" s="4">
        <v>0.09</v>
      </c>
      <c r="AH64" s="27">
        <v>44470</v>
      </c>
      <c r="AI64" s="26">
        <v>459.25</v>
      </c>
      <c r="AK64" s="10">
        <v>44440</v>
      </c>
      <c r="AL64" s="9">
        <v>0.08</v>
      </c>
      <c r="AM64" s="25">
        <v>429.14</v>
      </c>
      <c r="AN64" s="29">
        <f t="shared" si="5"/>
        <v>28.143569530293533</v>
      </c>
      <c r="AP64" s="10">
        <v>44805</v>
      </c>
      <c r="AQ64" s="9">
        <v>2.56</v>
      </c>
      <c r="AR64" s="18">
        <v>-16.768420562054342</v>
      </c>
    </row>
    <row r="65" spans="1:44" ht="16">
      <c r="A65" s="27">
        <v>46266</v>
      </c>
      <c r="B65" s="26">
        <v>92.69</v>
      </c>
      <c r="C65" s="26">
        <v>99.165999999999997</v>
      </c>
      <c r="E65" s="27">
        <v>46266</v>
      </c>
      <c r="F65" s="59">
        <f t="shared" si="3"/>
        <v>123.2252060622175</v>
      </c>
      <c r="G65" s="59">
        <f t="shared" si="4"/>
        <v>131.83461845253922</v>
      </c>
      <c r="V65" s="6">
        <v>42704</v>
      </c>
      <c r="W65" s="4">
        <v>2.37</v>
      </c>
      <c r="X65" s="4"/>
      <c r="Y65" s="4"/>
      <c r="Z65" s="4"/>
      <c r="AA65" s="4"/>
      <c r="AB65" s="4"/>
      <c r="AD65" s="6">
        <v>44440</v>
      </c>
      <c r="AE65" s="4">
        <v>0.08</v>
      </c>
      <c r="AH65" s="27">
        <v>44440</v>
      </c>
      <c r="AI65" s="26">
        <v>429.14</v>
      </c>
      <c r="AK65" s="10">
        <v>44470</v>
      </c>
      <c r="AL65" s="9">
        <v>0.08</v>
      </c>
      <c r="AM65" s="25">
        <v>459.25</v>
      </c>
      <c r="AN65" s="29">
        <f t="shared" si="5"/>
        <v>40.641269063514414</v>
      </c>
      <c r="AP65" s="10">
        <v>44835</v>
      </c>
      <c r="AQ65" s="9">
        <v>3.08</v>
      </c>
      <c r="AR65" s="18">
        <v>-15.904191616766472</v>
      </c>
    </row>
    <row r="66" spans="1:44" ht="16">
      <c r="C66" s="26"/>
      <c r="V66" s="6">
        <v>42705</v>
      </c>
      <c r="W66" s="4">
        <v>2.4500000000000002</v>
      </c>
      <c r="X66" s="4"/>
      <c r="Y66" s="4"/>
      <c r="Z66" s="4"/>
      <c r="AA66" s="4"/>
      <c r="AB66" s="4"/>
      <c r="AD66" s="6">
        <v>44470</v>
      </c>
      <c r="AE66" s="4">
        <v>0.08</v>
      </c>
      <c r="AH66" s="27">
        <v>44410</v>
      </c>
      <c r="AI66" s="26">
        <v>451.56</v>
      </c>
      <c r="AK66" s="10">
        <v>44501</v>
      </c>
      <c r="AL66" s="9">
        <v>0.08</v>
      </c>
      <c r="AM66" s="25">
        <v>455.56</v>
      </c>
      <c r="AN66" s="29">
        <f t="shared" si="5"/>
        <v>25.824448986355854</v>
      </c>
      <c r="AP66" s="10">
        <v>44866</v>
      </c>
      <c r="AQ66" s="9">
        <v>3.78</v>
      </c>
      <c r="AR66" s="18">
        <v>-10.510141364474491</v>
      </c>
    </row>
    <row r="67" spans="1:44" ht="16">
      <c r="V67" s="6">
        <v>42706</v>
      </c>
      <c r="W67" s="4">
        <v>2.4</v>
      </c>
      <c r="X67" s="4"/>
      <c r="Y67" s="4"/>
      <c r="Z67" s="4"/>
      <c r="AA67" s="4"/>
      <c r="AB67" s="4"/>
      <c r="AD67" s="6">
        <v>44501</v>
      </c>
      <c r="AE67" s="4">
        <v>0.08</v>
      </c>
      <c r="AH67" s="27">
        <v>44378</v>
      </c>
      <c r="AI67" s="26">
        <v>438.51</v>
      </c>
      <c r="AK67" s="10">
        <v>44531</v>
      </c>
      <c r="AL67" s="9">
        <v>0.08</v>
      </c>
      <c r="AM67" s="25">
        <v>474.96</v>
      </c>
      <c r="AN67" s="29">
        <f t="shared" si="5"/>
        <v>27.035412431796303</v>
      </c>
      <c r="AP67" s="10">
        <v>44896</v>
      </c>
      <c r="AQ67" s="9">
        <v>4.0999999999999996</v>
      </c>
      <c r="AR67" s="18">
        <v>-19.481640559204983</v>
      </c>
    </row>
    <row r="68" spans="1:44" ht="16">
      <c r="V68" s="6">
        <v>42709</v>
      </c>
      <c r="W68" s="4">
        <v>2.39</v>
      </c>
      <c r="X68" s="4"/>
      <c r="Y68" s="4"/>
      <c r="Z68" s="4"/>
      <c r="AA68" s="4"/>
      <c r="AB68" s="4"/>
      <c r="AD68" s="6">
        <v>44531</v>
      </c>
      <c r="AE68" s="4">
        <v>0.08</v>
      </c>
      <c r="AH68" s="27">
        <v>44348</v>
      </c>
      <c r="AI68" s="26">
        <v>428.06</v>
      </c>
      <c r="AK68" s="10">
        <v>44562</v>
      </c>
      <c r="AL68" s="9">
        <v>0.08</v>
      </c>
      <c r="AM68" s="25">
        <v>449.91</v>
      </c>
      <c r="AN68" s="29">
        <f t="shared" si="5"/>
        <v>21.574296754668044</v>
      </c>
      <c r="AP68" s="10">
        <v>44927</v>
      </c>
      <c r="AQ68" s="9">
        <v>4.33</v>
      </c>
      <c r="AR68" s="18">
        <v>-9.6530417194550022</v>
      </c>
    </row>
    <row r="69" spans="1:44" ht="16">
      <c r="V69" s="6">
        <v>42710</v>
      </c>
      <c r="W69" s="4">
        <v>2.39</v>
      </c>
      <c r="X69" s="4"/>
      <c r="Y69" s="4"/>
      <c r="Z69" s="4"/>
      <c r="AA69" s="4"/>
      <c r="AB69" s="4"/>
      <c r="AD69" s="6">
        <v>44562</v>
      </c>
      <c r="AE69" s="4">
        <v>0.08</v>
      </c>
      <c r="AH69" s="27">
        <v>44319</v>
      </c>
      <c r="AI69" s="26">
        <v>420.04</v>
      </c>
      <c r="AK69" s="10">
        <v>44593</v>
      </c>
      <c r="AL69" s="9">
        <v>0.08</v>
      </c>
      <c r="AM69" s="25">
        <v>436.63</v>
      </c>
      <c r="AN69" s="29">
        <f t="shared" si="5"/>
        <v>14.793879482595429</v>
      </c>
      <c r="AP69" s="10">
        <v>44958</v>
      </c>
      <c r="AQ69" s="9">
        <v>4.57</v>
      </c>
      <c r="AR69" s="18">
        <v>-9.2458145340448503</v>
      </c>
    </row>
    <row r="70" spans="1:44" ht="16">
      <c r="V70" s="6">
        <v>42711</v>
      </c>
      <c r="W70" s="4">
        <v>2.34</v>
      </c>
      <c r="X70" s="4"/>
      <c r="Y70" s="4"/>
      <c r="Z70" s="4"/>
      <c r="AA70" s="4"/>
      <c r="AB70" s="4"/>
      <c r="AD70" s="6">
        <v>44593</v>
      </c>
      <c r="AE70" s="4">
        <v>0.08</v>
      </c>
      <c r="AH70" s="27">
        <v>44287</v>
      </c>
      <c r="AI70" s="26">
        <v>417.3</v>
      </c>
      <c r="AK70" s="10">
        <v>44621</v>
      </c>
      <c r="AL70" s="9">
        <v>0.2</v>
      </c>
      <c r="AM70" s="25">
        <v>451.64</v>
      </c>
      <c r="AN70" s="29">
        <f t="shared" si="5"/>
        <v>13.955542098756091</v>
      </c>
      <c r="AP70" s="10">
        <v>44986</v>
      </c>
      <c r="AQ70" s="9">
        <v>4.6500000000000004</v>
      </c>
      <c r="AR70" s="18">
        <v>-9.3547958551058343</v>
      </c>
    </row>
    <row r="71" spans="1:44" ht="16">
      <c r="V71" s="6">
        <v>42712</v>
      </c>
      <c r="W71" s="4">
        <v>2.4</v>
      </c>
      <c r="X71" s="4"/>
      <c r="Y71" s="4"/>
      <c r="Z71" s="4"/>
      <c r="AA71" s="4"/>
      <c r="AB71" s="4"/>
      <c r="AD71" s="6">
        <v>44621</v>
      </c>
      <c r="AE71" s="4">
        <v>0.2</v>
      </c>
      <c r="AH71" s="27">
        <v>44256</v>
      </c>
      <c r="AI71" s="26">
        <v>396.33</v>
      </c>
      <c r="AK71" s="10">
        <v>44652</v>
      </c>
      <c r="AL71" s="9">
        <v>0.33</v>
      </c>
      <c r="AM71" s="25">
        <v>412</v>
      </c>
      <c r="AN71" s="29">
        <f t="shared" si="5"/>
        <v>-1.2700694943685642</v>
      </c>
      <c r="AP71" s="10">
        <v>45017</v>
      </c>
      <c r="AQ71" s="9">
        <v>4.83</v>
      </c>
      <c r="AR71" s="18">
        <v>0.95388349514562432</v>
      </c>
    </row>
    <row r="72" spans="1:44" ht="16">
      <c r="V72" s="6">
        <v>42713</v>
      </c>
      <c r="W72" s="4">
        <v>2.4700000000000002</v>
      </c>
      <c r="X72" s="4"/>
      <c r="Y72" s="4"/>
      <c r="Z72" s="4"/>
      <c r="AA72" s="4"/>
      <c r="AB72" s="4"/>
      <c r="AD72" s="6">
        <v>44652</v>
      </c>
      <c r="AE72" s="4">
        <v>0.33</v>
      </c>
      <c r="AH72" s="27">
        <v>44228</v>
      </c>
      <c r="AI72" s="26">
        <v>380.36</v>
      </c>
      <c r="AK72" s="10">
        <v>44682</v>
      </c>
      <c r="AL72" s="9">
        <v>0.77</v>
      </c>
      <c r="AM72" s="25">
        <v>412.93</v>
      </c>
      <c r="AN72" s="29">
        <f t="shared" si="5"/>
        <v>-1.6926959337206005</v>
      </c>
      <c r="AP72" s="10">
        <v>45047</v>
      </c>
      <c r="AQ72" s="9">
        <v>5.0599999999999996</v>
      </c>
      <c r="AR72" s="18">
        <v>1.1914852396289977</v>
      </c>
    </row>
    <row r="73" spans="1:44" ht="16">
      <c r="V73" s="6">
        <v>42716</v>
      </c>
      <c r="W73" s="4">
        <v>2.4900000000000002</v>
      </c>
      <c r="X73" s="4"/>
      <c r="Y73" s="4"/>
      <c r="Z73" s="4"/>
      <c r="AA73" s="4"/>
      <c r="AB73" s="4"/>
      <c r="AD73" s="6">
        <v>44682</v>
      </c>
      <c r="AE73" s="4">
        <v>0.77</v>
      </c>
      <c r="AH73" s="27">
        <v>44197</v>
      </c>
      <c r="AI73" s="26">
        <v>370.07</v>
      </c>
      <c r="AK73" s="10">
        <v>44713</v>
      </c>
      <c r="AL73" s="9">
        <v>1.21</v>
      </c>
      <c r="AM73" s="25">
        <v>377.25</v>
      </c>
      <c r="AN73" s="29">
        <f t="shared" si="5"/>
        <v>-11.869831332056258</v>
      </c>
      <c r="AP73" s="10">
        <v>45078</v>
      </c>
      <c r="AQ73" s="9">
        <v>5.08</v>
      </c>
      <c r="AR73" s="18">
        <v>17.502982107355859</v>
      </c>
    </row>
    <row r="74" spans="1:44" ht="16">
      <c r="V74" s="6">
        <v>42717</v>
      </c>
      <c r="W74" s="4">
        <v>2.48</v>
      </c>
      <c r="X74" s="4"/>
      <c r="Y74" s="4"/>
      <c r="Z74" s="4"/>
      <c r="AA74" s="4"/>
      <c r="AB74" s="4"/>
      <c r="AD74" s="6">
        <v>44713</v>
      </c>
      <c r="AE74" s="4">
        <v>1.21</v>
      </c>
      <c r="AH74" s="27">
        <v>44166</v>
      </c>
      <c r="AI74" s="26">
        <v>373.88</v>
      </c>
      <c r="AK74" s="10">
        <v>44743</v>
      </c>
      <c r="AL74" s="9">
        <v>1.68</v>
      </c>
      <c r="AM74" s="25">
        <v>411.99</v>
      </c>
      <c r="AN74" s="29">
        <f t="shared" si="5"/>
        <v>-6.0477526168160267</v>
      </c>
      <c r="AP74" s="10">
        <v>45108</v>
      </c>
      <c r="AQ74" s="9">
        <v>5.12</v>
      </c>
      <c r="AR74" s="18">
        <v>11.116774678997054</v>
      </c>
    </row>
    <row r="75" spans="1:44" ht="16">
      <c r="V75" s="6">
        <v>42718</v>
      </c>
      <c r="W75" s="4">
        <v>2.54</v>
      </c>
      <c r="X75" s="4"/>
      <c r="Y75" s="4"/>
      <c r="Z75" s="4"/>
      <c r="AA75" s="4"/>
      <c r="AB75" s="4"/>
      <c r="AD75" s="6">
        <v>44743</v>
      </c>
      <c r="AE75" s="4">
        <v>1.68</v>
      </c>
      <c r="AH75" s="27">
        <v>44137</v>
      </c>
      <c r="AI75" s="26">
        <v>362.06</v>
      </c>
      <c r="AK75" s="10">
        <v>44774</v>
      </c>
      <c r="AL75" s="9">
        <v>2.33</v>
      </c>
      <c r="AM75" s="25">
        <v>395.18</v>
      </c>
      <c r="AN75" s="29">
        <f t="shared" si="5"/>
        <v>-12.485605456639204</v>
      </c>
      <c r="AP75" s="10">
        <v>45139</v>
      </c>
      <c r="AQ75" s="9">
        <v>5.33</v>
      </c>
      <c r="AR75" s="18">
        <v>13.96072675742699</v>
      </c>
    </row>
    <row r="76" spans="1:44" ht="16">
      <c r="V76" s="6">
        <v>42719</v>
      </c>
      <c r="W76" s="4">
        <v>2.6</v>
      </c>
      <c r="X76" s="4"/>
      <c r="Y76" s="4"/>
      <c r="Z76" s="4"/>
      <c r="AA76" s="4"/>
      <c r="AB76" s="4"/>
      <c r="AD76" s="6">
        <v>44774</v>
      </c>
      <c r="AE76" s="4">
        <v>2.33</v>
      </c>
      <c r="AH76" s="27">
        <v>44105</v>
      </c>
      <c r="AI76" s="26">
        <v>326.54000000000002</v>
      </c>
      <c r="AK76" s="10">
        <v>44805</v>
      </c>
      <c r="AL76" s="9">
        <v>2.56</v>
      </c>
      <c r="AM76" s="25">
        <v>357.18</v>
      </c>
      <c r="AN76" s="29">
        <f t="shared" si="5"/>
        <v>-16.768420562054342</v>
      </c>
      <c r="AP76" s="10">
        <v>45170</v>
      </c>
      <c r="AQ76" s="9">
        <v>5.33</v>
      </c>
      <c r="AR76" s="18">
        <v>19.68195307688001</v>
      </c>
    </row>
    <row r="77" spans="1:44" ht="16">
      <c r="V77" s="6">
        <v>42720</v>
      </c>
      <c r="W77" s="4">
        <v>2.6</v>
      </c>
      <c r="X77" s="4"/>
      <c r="Y77" s="4"/>
      <c r="Z77" s="4"/>
      <c r="AA77" s="4"/>
      <c r="AB77" s="4"/>
      <c r="AD77" s="6">
        <v>44805</v>
      </c>
      <c r="AE77" s="4">
        <v>2.56</v>
      </c>
      <c r="AH77" s="27">
        <v>44075</v>
      </c>
      <c r="AI77" s="26">
        <v>334.89</v>
      </c>
      <c r="AK77" s="10">
        <v>44835</v>
      </c>
      <c r="AL77" s="9">
        <v>3.08</v>
      </c>
      <c r="AM77" s="25">
        <v>386.21</v>
      </c>
      <c r="AN77" s="29">
        <f t="shared" si="5"/>
        <v>-15.904191616766472</v>
      </c>
      <c r="AP77" s="10">
        <v>45200</v>
      </c>
      <c r="AQ77" s="9">
        <v>5.33</v>
      </c>
      <c r="AR77" s="18">
        <v>8.283058439708979</v>
      </c>
    </row>
    <row r="78" spans="1:44" ht="16">
      <c r="V78" s="6">
        <v>42723</v>
      </c>
      <c r="W78" s="4">
        <v>2.54</v>
      </c>
      <c r="X78" s="4"/>
      <c r="Y78" s="4"/>
      <c r="Z78" s="4"/>
      <c r="AA78" s="4"/>
      <c r="AB78" s="4"/>
      <c r="AD78" s="6">
        <v>44835</v>
      </c>
      <c r="AE78" s="4">
        <v>3.08</v>
      </c>
      <c r="AH78" s="27">
        <v>44046</v>
      </c>
      <c r="AI78" s="26">
        <v>349.31</v>
      </c>
      <c r="AK78" s="10">
        <v>44866</v>
      </c>
      <c r="AL78" s="9">
        <v>3.78</v>
      </c>
      <c r="AM78" s="25">
        <v>407.68</v>
      </c>
      <c r="AN78" s="29">
        <f t="shared" si="5"/>
        <v>-10.510141364474491</v>
      </c>
      <c r="AP78" s="10">
        <v>45231</v>
      </c>
      <c r="AQ78" s="9">
        <v>5.33</v>
      </c>
      <c r="AR78" s="18">
        <v>11.950549450549453</v>
      </c>
    </row>
    <row r="79" spans="1:44" ht="16">
      <c r="V79" s="6">
        <v>42724</v>
      </c>
      <c r="W79" s="4">
        <v>2.57</v>
      </c>
      <c r="X79" s="4"/>
      <c r="Y79" s="4"/>
      <c r="Z79" s="4"/>
      <c r="AA79" s="4"/>
      <c r="AB79" s="4"/>
      <c r="AD79" s="6">
        <v>44866</v>
      </c>
      <c r="AE79" s="4">
        <v>3.78</v>
      </c>
      <c r="AH79" s="27">
        <v>44013</v>
      </c>
      <c r="AI79" s="26">
        <v>326.52</v>
      </c>
      <c r="AK79" s="10">
        <v>44896</v>
      </c>
      <c r="AL79" s="9">
        <v>4.0999999999999996</v>
      </c>
      <c r="AM79" s="25">
        <v>382.43</v>
      </c>
      <c r="AN79" s="29">
        <f t="shared" si="5"/>
        <v>-19.481640559204983</v>
      </c>
      <c r="AP79" s="10">
        <v>45261</v>
      </c>
      <c r="AQ79" s="9">
        <v>5.33</v>
      </c>
      <c r="AR79" s="18">
        <v>24.286797583871554</v>
      </c>
    </row>
    <row r="80" spans="1:44" ht="16">
      <c r="V80" s="6">
        <v>42725</v>
      </c>
      <c r="W80" s="4">
        <v>2.5499999999999998</v>
      </c>
      <c r="X80" s="4"/>
      <c r="Y80" s="4"/>
      <c r="Z80" s="4"/>
      <c r="AA80" s="4"/>
      <c r="AB80" s="4"/>
      <c r="AD80" s="6">
        <v>44896</v>
      </c>
      <c r="AE80" s="4">
        <v>4.0999999999999996</v>
      </c>
      <c r="AH80" s="27">
        <v>43983</v>
      </c>
      <c r="AI80" s="26">
        <v>308.36</v>
      </c>
      <c r="AK80" s="10">
        <v>44927</v>
      </c>
      <c r="AL80" s="9">
        <v>4.33</v>
      </c>
      <c r="AM80" s="25">
        <v>406.48</v>
      </c>
      <c r="AN80" s="29">
        <f t="shared" ref="AN80:AN111" si="6">(AM80/AM68-1)*100</f>
        <v>-9.6530417194550022</v>
      </c>
      <c r="AP80" s="10">
        <v>45292</v>
      </c>
      <c r="AQ80" s="9">
        <v>5.33</v>
      </c>
      <c r="AR80" s="18">
        <v>18.795512694351491</v>
      </c>
    </row>
    <row r="81" spans="22:44" ht="16">
      <c r="V81" s="6">
        <v>42726</v>
      </c>
      <c r="W81" s="4">
        <v>2.5499999999999998</v>
      </c>
      <c r="X81" s="4"/>
      <c r="Y81" s="4"/>
      <c r="Z81" s="4"/>
      <c r="AA81" s="4"/>
      <c r="AB81" s="4"/>
      <c r="AD81" s="6">
        <v>44927</v>
      </c>
      <c r="AE81" s="4">
        <v>4.33</v>
      </c>
      <c r="AH81" s="27">
        <v>43952</v>
      </c>
      <c r="AI81" s="26">
        <v>304.32</v>
      </c>
      <c r="AK81" s="10">
        <v>44958</v>
      </c>
      <c r="AL81" s="9">
        <v>4.57</v>
      </c>
      <c r="AM81" s="25">
        <v>396.26</v>
      </c>
      <c r="AN81" s="29">
        <f t="shared" si="6"/>
        <v>-9.2458145340448503</v>
      </c>
      <c r="AP81" s="10">
        <v>45323</v>
      </c>
      <c r="AQ81" s="9">
        <v>5.33</v>
      </c>
      <c r="AR81" s="18">
        <v>28.218846212082973</v>
      </c>
    </row>
    <row r="82" spans="22:44" ht="16">
      <c r="V82" s="6">
        <v>42727</v>
      </c>
      <c r="W82" s="4">
        <v>2.5499999999999998</v>
      </c>
      <c r="X82" s="4"/>
      <c r="Y82" s="4"/>
      <c r="Z82" s="4"/>
      <c r="AA82" s="4"/>
      <c r="AB82" s="4"/>
      <c r="AD82" s="6">
        <v>44958</v>
      </c>
      <c r="AE82" s="4">
        <v>4.57</v>
      </c>
      <c r="AH82" s="27">
        <v>43922</v>
      </c>
      <c r="AI82" s="26">
        <v>290.48</v>
      </c>
      <c r="AK82" s="10">
        <v>44986</v>
      </c>
      <c r="AL82" s="9">
        <v>4.6500000000000004</v>
      </c>
      <c r="AM82" s="25">
        <v>409.39</v>
      </c>
      <c r="AN82" s="29">
        <f t="shared" si="6"/>
        <v>-9.3547958551058343</v>
      </c>
      <c r="AP82" s="10">
        <v>45352</v>
      </c>
      <c r="AQ82" s="9">
        <v>5.33</v>
      </c>
      <c r="AR82" s="18">
        <v>27.768142846674326</v>
      </c>
    </row>
    <row r="83" spans="22:44" ht="16">
      <c r="V83" s="6">
        <v>42730</v>
      </c>
      <c r="AD83" s="6">
        <v>44986</v>
      </c>
      <c r="AE83" s="4">
        <v>4.6500000000000004</v>
      </c>
      <c r="AH83" s="27">
        <v>43892</v>
      </c>
      <c r="AI83" s="26">
        <v>257.75</v>
      </c>
      <c r="AK83" s="10">
        <v>45017</v>
      </c>
      <c r="AL83" s="9">
        <v>4.83</v>
      </c>
      <c r="AM83" s="25">
        <v>415.93</v>
      </c>
      <c r="AN83" s="29">
        <f t="shared" si="6"/>
        <v>0.95388349514562432</v>
      </c>
      <c r="AP83" s="10">
        <v>45383</v>
      </c>
      <c r="AQ83" s="9">
        <v>5.33</v>
      </c>
      <c r="AR83" s="18">
        <v>20.68857740485177</v>
      </c>
    </row>
    <row r="84" spans="22:44" ht="16">
      <c r="V84" s="6">
        <v>42731</v>
      </c>
      <c r="W84" s="4">
        <v>2.57</v>
      </c>
      <c r="X84" s="4"/>
      <c r="Y84" s="4"/>
      <c r="Z84" s="4"/>
      <c r="AA84" s="4"/>
      <c r="AB84" s="4"/>
      <c r="AD84" s="6">
        <v>45017</v>
      </c>
      <c r="AE84" s="4">
        <v>4.83</v>
      </c>
      <c r="AH84" s="27">
        <v>43864</v>
      </c>
      <c r="AI84" s="26">
        <v>296.26</v>
      </c>
      <c r="AK84" s="10">
        <v>45047</v>
      </c>
      <c r="AL84" s="9">
        <v>5.0599999999999996</v>
      </c>
      <c r="AM84" s="25">
        <v>417.85</v>
      </c>
      <c r="AN84" s="29">
        <f t="shared" si="6"/>
        <v>1.1914852396289977</v>
      </c>
      <c r="AP84" s="10">
        <v>45413</v>
      </c>
      <c r="AQ84" s="9">
        <v>5.33</v>
      </c>
      <c r="AR84" s="18">
        <v>26.21036257030034</v>
      </c>
    </row>
    <row r="85" spans="22:44" ht="16">
      <c r="V85" s="6">
        <v>42732</v>
      </c>
      <c r="W85" s="4">
        <v>2.5099999999999998</v>
      </c>
      <c r="X85" s="4"/>
      <c r="Y85" s="4"/>
      <c r="Z85" s="4"/>
      <c r="AA85" s="4"/>
      <c r="AB85" s="4"/>
      <c r="AD85" s="6">
        <v>45047</v>
      </c>
      <c r="AE85" s="4">
        <v>5.0599999999999996</v>
      </c>
      <c r="AH85" s="27">
        <v>43831</v>
      </c>
      <c r="AI85" s="26">
        <v>321.73</v>
      </c>
      <c r="AK85" s="10">
        <v>45078</v>
      </c>
      <c r="AL85" s="9">
        <v>5.08</v>
      </c>
      <c r="AM85" s="25">
        <v>443.28</v>
      </c>
      <c r="AN85" s="29">
        <f t="shared" si="6"/>
        <v>17.502982107355859</v>
      </c>
      <c r="AP85" s="10">
        <v>45444</v>
      </c>
      <c r="AQ85" s="9">
        <v>5.33</v>
      </c>
      <c r="AR85" s="18">
        <v>22.771160440353743</v>
      </c>
    </row>
    <row r="86" spans="22:44" ht="16">
      <c r="V86" s="6">
        <v>42733</v>
      </c>
      <c r="W86" s="4">
        <v>2.4900000000000002</v>
      </c>
      <c r="X86" s="4"/>
      <c r="Y86" s="4"/>
      <c r="Z86" s="4"/>
      <c r="AA86" s="4"/>
      <c r="AB86" s="4"/>
      <c r="AD86" s="6">
        <v>45078</v>
      </c>
      <c r="AE86" s="4">
        <v>5.08</v>
      </c>
      <c r="AH86" s="27">
        <v>43801</v>
      </c>
      <c r="AI86" s="26">
        <v>321.86</v>
      </c>
      <c r="AK86" s="10">
        <v>45108</v>
      </c>
      <c r="AL86" s="9">
        <v>5.12</v>
      </c>
      <c r="AM86" s="25">
        <v>457.79</v>
      </c>
      <c r="AN86" s="29">
        <f t="shared" si="6"/>
        <v>11.116774678997054</v>
      </c>
      <c r="AP86" s="10">
        <v>45474</v>
      </c>
      <c r="AQ86" s="9">
        <v>5.33</v>
      </c>
      <c r="AR86" s="18">
        <v>20.319360405426057</v>
      </c>
    </row>
    <row r="87" spans="22:44" ht="16">
      <c r="V87" s="6">
        <v>42734</v>
      </c>
      <c r="W87" s="4">
        <v>2.4500000000000002</v>
      </c>
      <c r="X87" s="4"/>
      <c r="Y87" s="4"/>
      <c r="Z87" s="4"/>
      <c r="AA87" s="4"/>
      <c r="AB87" s="4"/>
      <c r="AD87" s="6">
        <v>45108</v>
      </c>
      <c r="AE87" s="4">
        <v>5.12</v>
      </c>
      <c r="AH87" s="27">
        <v>43770</v>
      </c>
      <c r="AI87" s="26">
        <v>314.31</v>
      </c>
      <c r="AK87" s="10">
        <v>45139</v>
      </c>
      <c r="AL87" s="9">
        <v>5.33</v>
      </c>
      <c r="AM87" s="25">
        <v>450.35</v>
      </c>
      <c r="AN87" s="29">
        <f t="shared" si="6"/>
        <v>13.96072675742699</v>
      </c>
      <c r="AP87" s="10">
        <v>45505</v>
      </c>
      <c r="AQ87" s="9">
        <v>5.33</v>
      </c>
      <c r="AR87" s="18">
        <v>25.164871766403895</v>
      </c>
    </row>
    <row r="88" spans="22:44" ht="16">
      <c r="V88" s="6">
        <v>42737</v>
      </c>
      <c r="AD88" s="6">
        <v>45139</v>
      </c>
      <c r="AE88" s="4">
        <v>5.33</v>
      </c>
      <c r="AH88" s="27">
        <v>43739</v>
      </c>
      <c r="AI88" s="26">
        <v>303.33</v>
      </c>
      <c r="AK88" s="10">
        <v>45170</v>
      </c>
      <c r="AL88" s="9">
        <v>5.33</v>
      </c>
      <c r="AM88" s="25">
        <v>427.48</v>
      </c>
      <c r="AN88" s="29">
        <f t="shared" si="6"/>
        <v>19.68195307688001</v>
      </c>
      <c r="AP88" s="10">
        <v>45536</v>
      </c>
      <c r="AQ88" s="9">
        <v>5.13</v>
      </c>
      <c r="AR88" s="18">
        <v>34.219144755310182</v>
      </c>
    </row>
    <row r="89" spans="22:44" ht="16">
      <c r="V89" s="6">
        <v>42738</v>
      </c>
      <c r="W89" s="4">
        <v>2.4500000000000002</v>
      </c>
      <c r="X89" s="4"/>
      <c r="Y89" s="4"/>
      <c r="Z89" s="4"/>
      <c r="AA89" s="4"/>
      <c r="AB89" s="4"/>
      <c r="AD89" s="6">
        <v>45170</v>
      </c>
      <c r="AE89" s="4">
        <v>5.33</v>
      </c>
      <c r="AH89" s="27">
        <v>43710</v>
      </c>
      <c r="AI89" s="26">
        <v>296.77</v>
      </c>
      <c r="AK89" s="10">
        <v>45200</v>
      </c>
      <c r="AL89" s="9">
        <v>5.33</v>
      </c>
      <c r="AM89" s="25">
        <v>418.2</v>
      </c>
      <c r="AN89" s="29">
        <f t="shared" si="6"/>
        <v>8.283058439708979</v>
      </c>
      <c r="AP89" s="10">
        <v>45566</v>
      </c>
      <c r="AQ89" s="9">
        <v>4.83</v>
      </c>
      <c r="AR89" s="18">
        <v>35.973218555714958</v>
      </c>
    </row>
    <row r="90" spans="22:44" ht="16">
      <c r="V90" s="6">
        <v>42739</v>
      </c>
      <c r="W90" s="4">
        <v>2.46</v>
      </c>
      <c r="X90" s="4"/>
      <c r="Y90" s="4"/>
      <c r="Z90" s="4"/>
      <c r="AA90" s="4"/>
      <c r="AB90" s="4"/>
      <c r="AD90" s="6">
        <v>45200</v>
      </c>
      <c r="AE90" s="4">
        <v>5.33</v>
      </c>
      <c r="AH90" s="27">
        <v>43678</v>
      </c>
      <c r="AI90" s="26">
        <v>292.45</v>
      </c>
      <c r="AK90" s="10">
        <v>45231</v>
      </c>
      <c r="AL90" s="9">
        <v>5.33</v>
      </c>
      <c r="AM90" s="25">
        <v>456.4</v>
      </c>
      <c r="AN90" s="29">
        <f t="shared" si="6"/>
        <v>11.950549450549453</v>
      </c>
      <c r="AP90" s="10">
        <v>45597</v>
      </c>
      <c r="AQ90" s="9">
        <v>4.6399999999999997</v>
      </c>
      <c r="AR90" s="18">
        <v>32.022348816827353</v>
      </c>
    </row>
    <row r="91" spans="22:44" ht="16">
      <c r="V91" s="6">
        <v>42740</v>
      </c>
      <c r="W91" s="4">
        <v>2.37</v>
      </c>
      <c r="X91" s="4"/>
      <c r="Y91" s="4"/>
      <c r="Z91" s="4"/>
      <c r="AA91" s="4"/>
      <c r="AB91" s="4"/>
      <c r="AD91" s="6">
        <v>45231</v>
      </c>
      <c r="AE91" s="4">
        <v>5.33</v>
      </c>
      <c r="AH91" s="27">
        <v>43647</v>
      </c>
      <c r="AI91" s="26">
        <v>297.43</v>
      </c>
      <c r="AK91" s="10">
        <v>45261</v>
      </c>
      <c r="AL91" s="9">
        <v>5.33</v>
      </c>
      <c r="AM91" s="25">
        <v>475.31</v>
      </c>
      <c r="AN91" s="29">
        <f t="shared" si="6"/>
        <v>24.286797583871554</v>
      </c>
      <c r="AP91" s="10">
        <v>45627</v>
      </c>
      <c r="AQ91" s="9">
        <v>4.4800000000000004</v>
      </c>
      <c r="AR91" s="18">
        <v>23.304790557741264</v>
      </c>
    </row>
    <row r="92" spans="22:44" ht="16">
      <c r="V92" s="6">
        <v>42741</v>
      </c>
      <c r="W92" s="4">
        <v>2.42</v>
      </c>
      <c r="X92" s="4"/>
      <c r="Y92" s="4"/>
      <c r="Z92" s="4"/>
      <c r="AA92" s="4"/>
      <c r="AB92" s="4"/>
      <c r="AD92" s="6">
        <v>45261</v>
      </c>
      <c r="AE92" s="4">
        <v>5.33</v>
      </c>
      <c r="AH92" s="27">
        <v>43619</v>
      </c>
      <c r="AI92" s="26">
        <v>293</v>
      </c>
      <c r="AK92" s="10">
        <v>45292</v>
      </c>
      <c r="AL92" s="9">
        <v>5.33</v>
      </c>
      <c r="AM92" s="25">
        <v>482.88</v>
      </c>
      <c r="AN92" s="29">
        <f t="shared" si="6"/>
        <v>18.795512694351491</v>
      </c>
      <c r="AP92" s="10">
        <v>45658</v>
      </c>
      <c r="AQ92" s="9">
        <v>4.33</v>
      </c>
      <c r="AR92" s="18">
        <v>24.631378396288952</v>
      </c>
    </row>
    <row r="93" spans="22:44" ht="16">
      <c r="V93" s="6">
        <v>42744</v>
      </c>
      <c r="W93" s="4">
        <v>2.38</v>
      </c>
      <c r="X93" s="4"/>
      <c r="Y93" s="4"/>
      <c r="Z93" s="4"/>
      <c r="AA93" s="4"/>
      <c r="AB93" s="4"/>
      <c r="AD93" s="6">
        <v>45292</v>
      </c>
      <c r="AE93" s="4">
        <v>5.33</v>
      </c>
      <c r="AH93" s="27">
        <v>43586</v>
      </c>
      <c r="AI93" s="26">
        <v>275.27</v>
      </c>
      <c r="AK93" s="10">
        <v>45323</v>
      </c>
      <c r="AL93" s="9">
        <v>5.33</v>
      </c>
      <c r="AM93" s="25">
        <v>508.08</v>
      </c>
      <c r="AN93" s="29">
        <f t="shared" si="6"/>
        <v>28.218846212082973</v>
      </c>
      <c r="AP93" s="10">
        <v>45689</v>
      </c>
      <c r="AQ93" s="9">
        <v>4.33</v>
      </c>
      <c r="AR93" s="18">
        <v>16.946150212564937</v>
      </c>
    </row>
    <row r="94" spans="22:44" ht="16">
      <c r="V94" s="6">
        <v>42745</v>
      </c>
      <c r="W94" s="4">
        <v>2.38</v>
      </c>
      <c r="X94" s="4"/>
      <c r="Y94" s="4"/>
      <c r="Z94" s="4"/>
      <c r="AA94" s="4"/>
      <c r="AB94" s="4"/>
      <c r="AD94" s="6">
        <v>45323</v>
      </c>
      <c r="AE94" s="4">
        <v>5.33</v>
      </c>
      <c r="AH94" s="27">
        <v>43556</v>
      </c>
      <c r="AI94" s="26">
        <v>294.02</v>
      </c>
      <c r="AK94" s="10">
        <v>45352</v>
      </c>
      <c r="AL94" s="9">
        <v>5.33</v>
      </c>
      <c r="AM94" s="25">
        <v>523.07000000000005</v>
      </c>
      <c r="AN94" s="29">
        <f t="shared" si="6"/>
        <v>27.768142846674326</v>
      </c>
      <c r="AP94" s="10">
        <v>45717</v>
      </c>
      <c r="AQ94" s="9">
        <v>4.33</v>
      </c>
      <c r="AR94" s="18">
        <v>6.9436213126350177</v>
      </c>
    </row>
    <row r="95" spans="22:44" ht="16">
      <c r="V95" s="6">
        <v>42746</v>
      </c>
      <c r="W95" s="4">
        <v>2.38</v>
      </c>
      <c r="X95" s="4"/>
      <c r="Y95" s="4"/>
      <c r="Z95" s="4"/>
      <c r="AA95" s="4"/>
      <c r="AB95" s="4"/>
      <c r="AD95" s="6">
        <v>45352</v>
      </c>
      <c r="AE95" s="4">
        <v>5.33</v>
      </c>
      <c r="AH95" s="27">
        <v>43525</v>
      </c>
      <c r="AI95" s="26">
        <v>282.48</v>
      </c>
      <c r="AK95" s="10">
        <v>45383</v>
      </c>
      <c r="AL95" s="9">
        <v>5.33</v>
      </c>
      <c r="AM95" s="25">
        <v>501.98</v>
      </c>
      <c r="AN95" s="29">
        <f t="shared" si="6"/>
        <v>20.68857740485177</v>
      </c>
      <c r="AP95" s="10">
        <v>45748</v>
      </c>
      <c r="AQ95" s="9">
        <v>4.33</v>
      </c>
      <c r="AR95" s="18">
        <v>10.470536674767917</v>
      </c>
    </row>
    <row r="96" spans="22:44" ht="16">
      <c r="V96" s="6">
        <v>42747</v>
      </c>
      <c r="W96" s="4">
        <v>2.36</v>
      </c>
      <c r="X96" s="4"/>
      <c r="Y96" s="4"/>
      <c r="Z96" s="4"/>
      <c r="AA96" s="4"/>
      <c r="AB96" s="4"/>
      <c r="AD96" s="6">
        <v>45383</v>
      </c>
      <c r="AE96" s="4">
        <v>5.33</v>
      </c>
      <c r="AH96" s="27">
        <v>43497</v>
      </c>
      <c r="AI96" s="26">
        <v>278.68</v>
      </c>
      <c r="AK96" s="10">
        <v>45413</v>
      </c>
      <c r="AL96" s="9">
        <v>5.33</v>
      </c>
      <c r="AM96" s="25">
        <v>527.37</v>
      </c>
      <c r="AN96" s="29">
        <f t="shared" si="6"/>
        <v>26.21036257030034</v>
      </c>
      <c r="AP96" s="10">
        <v>45778</v>
      </c>
      <c r="AQ96" s="9">
        <v>4.33</v>
      </c>
      <c r="AR96" s="18">
        <v>11.760244230805682</v>
      </c>
    </row>
    <row r="97" spans="22:44" ht="16">
      <c r="V97" s="6">
        <v>42748</v>
      </c>
      <c r="W97" s="4">
        <v>2.4</v>
      </c>
      <c r="X97" s="4"/>
      <c r="Y97" s="4"/>
      <c r="Z97" s="4"/>
      <c r="AA97" s="4"/>
      <c r="AB97" s="4"/>
      <c r="AD97" s="6">
        <v>45413</v>
      </c>
      <c r="AE97" s="4">
        <v>5.33</v>
      </c>
      <c r="AH97" s="27">
        <v>43466</v>
      </c>
      <c r="AI97" s="26">
        <v>269.93</v>
      </c>
      <c r="AK97" s="10">
        <v>45444</v>
      </c>
      <c r="AL97" s="9">
        <v>5.33</v>
      </c>
      <c r="AM97" s="25">
        <v>544.22</v>
      </c>
      <c r="AN97" s="29">
        <f t="shared" si="6"/>
        <v>22.771160440353743</v>
      </c>
      <c r="AP97" s="10">
        <v>45809</v>
      </c>
      <c r="AQ97" s="9">
        <v>4.33</v>
      </c>
      <c r="AR97" s="18">
        <v>13.529454999816259</v>
      </c>
    </row>
    <row r="98" spans="22:44" ht="16">
      <c r="V98" s="6">
        <v>42751</v>
      </c>
      <c r="AD98" s="6">
        <v>45444</v>
      </c>
      <c r="AE98" s="4">
        <v>5.33</v>
      </c>
      <c r="AH98" s="27">
        <v>43437</v>
      </c>
      <c r="AI98" s="26">
        <v>249.92</v>
      </c>
      <c r="AK98" s="10">
        <v>45474</v>
      </c>
      <c r="AL98" s="9">
        <v>5.33</v>
      </c>
      <c r="AM98" s="25">
        <v>550.80999999999995</v>
      </c>
      <c r="AN98" s="29">
        <f t="shared" si="6"/>
        <v>20.319360405426057</v>
      </c>
      <c r="AP98" s="10">
        <v>45839</v>
      </c>
      <c r="AQ98" s="9">
        <v>4.33</v>
      </c>
      <c r="AR98" s="18">
        <v>14.754634084348517</v>
      </c>
    </row>
    <row r="99" spans="22:44" ht="16">
      <c r="V99" s="6">
        <v>42752</v>
      </c>
      <c r="W99" s="4">
        <v>2.33</v>
      </c>
      <c r="X99" s="4"/>
      <c r="Y99" s="4"/>
      <c r="Z99" s="4"/>
      <c r="AA99" s="4"/>
      <c r="AB99" s="4"/>
      <c r="AD99" s="6">
        <v>45474</v>
      </c>
      <c r="AE99" s="4">
        <v>5.33</v>
      </c>
      <c r="AH99" s="27">
        <v>43405</v>
      </c>
      <c r="AI99" s="26">
        <v>275.64999999999998</v>
      </c>
      <c r="AK99" s="10">
        <v>45505</v>
      </c>
      <c r="AL99" s="9">
        <v>5.33</v>
      </c>
      <c r="AM99" s="25">
        <v>563.67999999999995</v>
      </c>
      <c r="AN99" s="29">
        <f t="shared" si="6"/>
        <v>25.164871766403895</v>
      </c>
      <c r="AP99" s="10">
        <v>45870</v>
      </c>
      <c r="AQ99" s="9">
        <v>4.33</v>
      </c>
      <c r="AR99" s="18">
        <v>14.43549531649162</v>
      </c>
    </row>
    <row r="100" spans="22:44" ht="16">
      <c r="V100" s="6">
        <v>42753</v>
      </c>
      <c r="W100" s="4">
        <v>2.42</v>
      </c>
      <c r="X100" s="4"/>
      <c r="Y100" s="4"/>
      <c r="Z100" s="4"/>
      <c r="AA100" s="4"/>
      <c r="AB100" s="4"/>
      <c r="AD100" s="6">
        <v>45505</v>
      </c>
      <c r="AE100" s="4">
        <v>5.33</v>
      </c>
      <c r="AH100" s="27">
        <v>43374</v>
      </c>
      <c r="AI100" s="26">
        <v>270.63</v>
      </c>
      <c r="AK100" s="10">
        <v>45536</v>
      </c>
      <c r="AL100" s="9">
        <v>5.13</v>
      </c>
      <c r="AM100" s="25">
        <v>573.76</v>
      </c>
      <c r="AN100" s="29">
        <f t="shared" si="6"/>
        <v>34.219144755310182</v>
      </c>
      <c r="AP100" s="10">
        <v>45901</v>
      </c>
      <c r="AQ100" s="9">
        <v>4.22</v>
      </c>
      <c r="AR100" s="18">
        <v>16.107780256553262</v>
      </c>
    </row>
    <row r="101" spans="22:44" ht="16">
      <c r="V101" s="6">
        <v>42754</v>
      </c>
      <c r="W101" s="4">
        <v>2.4700000000000002</v>
      </c>
      <c r="X101" s="4"/>
      <c r="Y101" s="4"/>
      <c r="Z101" s="4"/>
      <c r="AA101" s="4"/>
      <c r="AB101" s="4"/>
      <c r="AD101" s="6">
        <v>45536</v>
      </c>
      <c r="AE101" s="4">
        <v>5.13</v>
      </c>
      <c r="AH101" s="27">
        <v>43346</v>
      </c>
      <c r="AI101" s="26">
        <v>290.72000000000003</v>
      </c>
      <c r="AK101" s="10">
        <v>45566</v>
      </c>
      <c r="AL101" s="9">
        <v>4.83</v>
      </c>
      <c r="AM101" s="25">
        <v>568.64</v>
      </c>
      <c r="AN101" s="29">
        <f t="shared" si="6"/>
        <v>35.973218555714958</v>
      </c>
      <c r="AP101" s="10">
        <v>45931</v>
      </c>
      <c r="AQ101" s="9">
        <v>4.09</v>
      </c>
      <c r="AR101" s="18">
        <v>19.945835678109169</v>
      </c>
    </row>
    <row r="102" spans="22:44" ht="16">
      <c r="V102" s="6">
        <v>42755</v>
      </c>
      <c r="W102" s="4">
        <v>2.48</v>
      </c>
      <c r="X102" s="4"/>
      <c r="Y102" s="4"/>
      <c r="Z102" s="4"/>
      <c r="AA102" s="4"/>
      <c r="AB102" s="4"/>
      <c r="AD102" s="6">
        <v>45566</v>
      </c>
      <c r="AE102" s="4">
        <v>4.83</v>
      </c>
      <c r="AH102" s="27">
        <v>43313</v>
      </c>
      <c r="AI102" s="26">
        <v>290.31</v>
      </c>
      <c r="AK102" s="10">
        <v>45597</v>
      </c>
      <c r="AL102" s="9">
        <v>4.6399999999999997</v>
      </c>
      <c r="AM102" s="25">
        <v>602.54999999999995</v>
      </c>
      <c r="AN102" s="29">
        <f t="shared" si="6"/>
        <v>32.022348816827353</v>
      </c>
      <c r="AP102" s="10">
        <v>45962</v>
      </c>
      <c r="AQ102" s="9">
        <v>3.88</v>
      </c>
      <c r="AR102" s="18">
        <v>13.41631399883827</v>
      </c>
    </row>
    <row r="103" spans="22:44" ht="16">
      <c r="V103" s="6">
        <v>42758</v>
      </c>
      <c r="W103" s="4">
        <v>2.41</v>
      </c>
      <c r="X103" s="4"/>
      <c r="Y103" s="4"/>
      <c r="Z103" s="4"/>
      <c r="AA103" s="4"/>
      <c r="AB103" s="4"/>
      <c r="AD103" s="6">
        <v>45597</v>
      </c>
      <c r="AE103" s="4">
        <v>4.6399999999999997</v>
      </c>
      <c r="AH103" s="27">
        <v>43283</v>
      </c>
      <c r="AI103" s="26">
        <v>281.33</v>
      </c>
      <c r="AK103" s="10">
        <v>45627</v>
      </c>
      <c r="AL103" s="9">
        <v>4.4800000000000004</v>
      </c>
      <c r="AM103" s="25">
        <v>586.08000000000004</v>
      </c>
      <c r="AN103" s="29">
        <f t="shared" si="6"/>
        <v>23.304790557741264</v>
      </c>
      <c r="AP103" s="10">
        <v>45992</v>
      </c>
      <c r="AQ103" s="9">
        <v>3.72</v>
      </c>
      <c r="AR103" s="18">
        <v>16.352716352716335</v>
      </c>
    </row>
    <row r="104" spans="22:44" ht="16">
      <c r="V104" s="6">
        <v>42759</v>
      </c>
      <c r="W104" s="4">
        <v>2.4700000000000002</v>
      </c>
      <c r="X104" s="4"/>
      <c r="Y104" s="4"/>
      <c r="Z104" s="4"/>
      <c r="AA104" s="4"/>
      <c r="AB104" s="4"/>
      <c r="AD104" s="6">
        <v>45627</v>
      </c>
      <c r="AE104" s="4">
        <v>4.4800000000000004</v>
      </c>
      <c r="AH104" s="27">
        <v>43252</v>
      </c>
      <c r="AI104" s="26">
        <v>271.27999999999997</v>
      </c>
      <c r="AK104" s="10">
        <v>45658</v>
      </c>
      <c r="AL104" s="9">
        <v>4.33</v>
      </c>
      <c r="AM104" s="25">
        <v>601.82000000000005</v>
      </c>
      <c r="AN104" s="29">
        <f t="shared" si="6"/>
        <v>24.631378396288952</v>
      </c>
      <c r="AP104" s="10">
        <v>46023</v>
      </c>
      <c r="AQ104" s="9">
        <v>3.64</v>
      </c>
      <c r="AR104" s="18">
        <v>14.979561995280966</v>
      </c>
    </row>
    <row r="105" spans="22:44" ht="16">
      <c r="V105" s="6">
        <v>42760</v>
      </c>
      <c r="W105" s="4">
        <v>2.5299999999999998</v>
      </c>
      <c r="X105" s="4"/>
      <c r="Y105" s="4"/>
      <c r="Z105" s="4"/>
      <c r="AA105" s="4"/>
      <c r="AB105" s="4"/>
      <c r="AD105" s="6">
        <v>45658</v>
      </c>
      <c r="AE105" s="4">
        <v>4.33</v>
      </c>
      <c r="AH105" s="27">
        <v>43221</v>
      </c>
      <c r="AI105" s="26">
        <v>270.94</v>
      </c>
      <c r="AK105" s="10">
        <v>45689</v>
      </c>
      <c r="AL105" s="9">
        <v>4.33</v>
      </c>
      <c r="AM105" s="25">
        <v>594.17999999999995</v>
      </c>
      <c r="AN105" s="29">
        <f t="shared" si="6"/>
        <v>16.946150212564937</v>
      </c>
      <c r="AP105" s="10">
        <v>46054</v>
      </c>
      <c r="AQ105" s="9">
        <v>3.64</v>
      </c>
      <c r="AR105" s="18">
        <v>15.451546669359463</v>
      </c>
    </row>
    <row r="106" spans="22:44" ht="16">
      <c r="V106" s="6">
        <v>42761</v>
      </c>
      <c r="W106" s="4">
        <v>2.5099999999999998</v>
      </c>
      <c r="X106" s="4"/>
      <c r="Y106" s="4"/>
      <c r="Z106" s="4"/>
      <c r="AA106" s="4"/>
      <c r="AB106" s="4"/>
      <c r="AD106" s="6">
        <v>45689</v>
      </c>
      <c r="AE106" s="4">
        <v>4.33</v>
      </c>
      <c r="AH106" s="27">
        <v>43192</v>
      </c>
      <c r="AI106" s="26">
        <v>264.51</v>
      </c>
      <c r="AK106" s="10">
        <v>45717</v>
      </c>
      <c r="AL106" s="9">
        <v>4.33</v>
      </c>
      <c r="AM106" s="25">
        <v>559.39</v>
      </c>
      <c r="AN106" s="29">
        <f t="shared" si="6"/>
        <v>6.9436213126350177</v>
      </c>
      <c r="AP106" s="10">
        <v>46082</v>
      </c>
      <c r="AQ106" s="9">
        <v>3.64</v>
      </c>
      <c r="AR106" s="18">
        <v>16.258781887413075</v>
      </c>
    </row>
    <row r="107" spans="22:44" ht="16">
      <c r="V107" s="6">
        <v>42762</v>
      </c>
      <c r="W107" s="4">
        <v>2.4900000000000002</v>
      </c>
      <c r="X107" s="4"/>
      <c r="Y107" s="4"/>
      <c r="Z107" s="4"/>
      <c r="AA107" s="4"/>
      <c r="AB107" s="4"/>
      <c r="AD107" s="6">
        <v>45717</v>
      </c>
      <c r="AE107" s="4">
        <v>4.33</v>
      </c>
      <c r="AH107" s="27">
        <v>43160</v>
      </c>
      <c r="AI107" s="26">
        <v>263.14999999999998</v>
      </c>
      <c r="AK107" s="10">
        <v>45748</v>
      </c>
      <c r="AL107" s="9">
        <v>4.33</v>
      </c>
      <c r="AM107" s="25">
        <v>554.54</v>
      </c>
      <c r="AN107" s="29">
        <f t="shared" si="6"/>
        <v>10.470536674767917</v>
      </c>
      <c r="AP107" s="10">
        <v>46113</v>
      </c>
      <c r="AQ107" s="9">
        <v>3.64</v>
      </c>
      <c r="AR107" s="18">
        <v>29.595700941320736</v>
      </c>
    </row>
    <row r="108" spans="22:44" ht="16">
      <c r="V108" s="6">
        <v>42765</v>
      </c>
      <c r="W108" s="4">
        <v>2.4900000000000002</v>
      </c>
      <c r="X108" s="4"/>
      <c r="Y108" s="4"/>
      <c r="Z108" s="4"/>
      <c r="AA108" s="4"/>
      <c r="AB108" s="4"/>
      <c r="AD108" s="6">
        <v>45748</v>
      </c>
      <c r="AE108" s="4">
        <v>4.33</v>
      </c>
      <c r="AH108" s="27">
        <v>43132</v>
      </c>
      <c r="AI108" s="26">
        <v>271.64999999999998</v>
      </c>
      <c r="AK108" s="10">
        <v>45778</v>
      </c>
      <c r="AL108" s="9">
        <v>4.33</v>
      </c>
      <c r="AM108" s="25">
        <v>589.39</v>
      </c>
      <c r="AN108" s="29">
        <f t="shared" si="6"/>
        <v>11.760244230805682</v>
      </c>
      <c r="AP108" s="10">
        <v>46143</v>
      </c>
      <c r="AQ108" s="9">
        <v>3.63</v>
      </c>
      <c r="AR108" s="18">
        <v>28.349649637761075</v>
      </c>
    </row>
    <row r="109" spans="22:44" ht="16">
      <c r="V109" s="6">
        <v>42766</v>
      </c>
      <c r="W109" s="4">
        <v>2.4500000000000002</v>
      </c>
      <c r="X109" s="4"/>
      <c r="Y109" s="4"/>
      <c r="Z109" s="4"/>
      <c r="AA109" s="4"/>
      <c r="AB109" s="4"/>
      <c r="AD109" s="6">
        <v>45778</v>
      </c>
      <c r="AE109" s="4">
        <v>4.33</v>
      </c>
      <c r="AH109" s="27">
        <v>43102</v>
      </c>
      <c r="AI109" s="26">
        <v>281.89999999999998</v>
      </c>
      <c r="AK109" s="10">
        <v>45809</v>
      </c>
      <c r="AL109" s="9">
        <v>4.33</v>
      </c>
      <c r="AM109" s="25">
        <v>617.85</v>
      </c>
      <c r="AN109" s="29">
        <f t="shared" si="6"/>
        <v>13.529454999816259</v>
      </c>
      <c r="AP109" s="10">
        <v>46174</v>
      </c>
      <c r="AQ109" s="9">
        <v>3.63</v>
      </c>
      <c r="AR109" s="18">
        <v>20.865905964230791</v>
      </c>
    </row>
    <row r="110" spans="22:44" ht="16">
      <c r="V110" s="6">
        <v>42767</v>
      </c>
      <c r="W110" s="4">
        <v>2.48</v>
      </c>
      <c r="X110" s="4"/>
      <c r="Y110" s="4"/>
      <c r="Z110" s="4"/>
      <c r="AA110" s="4"/>
      <c r="AB110" s="4"/>
      <c r="AD110" s="6">
        <v>45809</v>
      </c>
      <c r="AE110" s="4">
        <v>4.33</v>
      </c>
      <c r="AH110" s="27">
        <v>43070</v>
      </c>
      <c r="AI110" s="26">
        <v>266.86</v>
      </c>
      <c r="AK110" s="10">
        <v>45839</v>
      </c>
      <c r="AL110" s="9">
        <v>4.33</v>
      </c>
      <c r="AM110" s="25">
        <v>632.08000000000004</v>
      </c>
      <c r="AN110" s="29">
        <f t="shared" si="6"/>
        <v>14.754634084348517</v>
      </c>
      <c r="AP110" s="10">
        <v>46204</v>
      </c>
      <c r="AQ110" s="9">
        <v>3.63</v>
      </c>
      <c r="AR110" s="18">
        <v>18.185989115301847</v>
      </c>
    </row>
    <row r="111" spans="22:44" ht="16">
      <c r="V111" s="6">
        <v>42768</v>
      </c>
      <c r="W111" s="4">
        <v>2.48</v>
      </c>
      <c r="X111" s="4"/>
      <c r="Y111" s="4"/>
      <c r="Z111" s="4"/>
      <c r="AA111" s="4"/>
      <c r="AB111" s="4"/>
      <c r="AD111" s="6">
        <v>45839</v>
      </c>
      <c r="AE111" s="4">
        <v>4.33</v>
      </c>
      <c r="AH111" s="27">
        <v>43040</v>
      </c>
      <c r="AI111" s="26">
        <v>265.01</v>
      </c>
      <c r="AK111" s="10">
        <v>45870</v>
      </c>
      <c r="AL111" s="9">
        <v>4.33</v>
      </c>
      <c r="AM111" s="25">
        <v>645.04999999999995</v>
      </c>
      <c r="AN111" s="29">
        <f t="shared" si="6"/>
        <v>14.43549531649162</v>
      </c>
      <c r="AP111" s="10">
        <v>46235</v>
      </c>
      <c r="AQ111" s="9">
        <v>3.63</v>
      </c>
      <c r="AR111" s="18">
        <v>18.91326253778778</v>
      </c>
    </row>
    <row r="112" spans="22:44" ht="16">
      <c r="V112" s="6">
        <v>42769</v>
      </c>
      <c r="W112" s="4">
        <v>2.4900000000000002</v>
      </c>
      <c r="X112" s="4"/>
      <c r="Y112" s="4"/>
      <c r="Z112" s="4"/>
      <c r="AA112" s="4"/>
      <c r="AB112" s="4"/>
      <c r="AD112" s="6">
        <v>45870</v>
      </c>
      <c r="AE112" s="4">
        <v>4.33</v>
      </c>
      <c r="AH112" s="27">
        <v>43010</v>
      </c>
      <c r="AI112" s="26">
        <v>257.14999999999998</v>
      </c>
      <c r="AK112" s="10">
        <v>45901</v>
      </c>
      <c r="AL112" s="9">
        <v>4.22</v>
      </c>
      <c r="AM112" s="25">
        <v>666.18</v>
      </c>
      <c r="AN112" s="29">
        <f t="shared" ref="AN112:AN123" si="7">(AM112/AM100-1)*100</f>
        <v>16.107780256553262</v>
      </c>
    </row>
    <row r="113" spans="22:40" ht="16">
      <c r="V113" s="6">
        <v>42772</v>
      </c>
      <c r="W113" s="4">
        <v>2.42</v>
      </c>
      <c r="X113" s="4"/>
      <c r="Y113" s="4"/>
      <c r="Z113" s="4"/>
      <c r="AA113" s="4"/>
      <c r="AB113" s="4"/>
      <c r="AD113" s="6">
        <v>45901</v>
      </c>
      <c r="AE113" s="4">
        <v>4.22</v>
      </c>
      <c r="AH113" s="27">
        <v>42979</v>
      </c>
      <c r="AI113" s="26">
        <v>251.23</v>
      </c>
      <c r="AK113" s="10">
        <v>45931</v>
      </c>
      <c r="AL113" s="9">
        <v>4.09</v>
      </c>
      <c r="AM113" s="25">
        <v>682.06</v>
      </c>
      <c r="AN113" s="29">
        <f t="shared" si="7"/>
        <v>19.945835678109169</v>
      </c>
    </row>
    <row r="114" spans="22:40" ht="16">
      <c r="V114" s="6">
        <v>42773</v>
      </c>
      <c r="W114" s="4">
        <v>2.4</v>
      </c>
      <c r="X114" s="4"/>
      <c r="Y114" s="4"/>
      <c r="Z114" s="4"/>
      <c r="AA114" s="4"/>
      <c r="AB114" s="4"/>
      <c r="AD114" s="6">
        <v>45931</v>
      </c>
      <c r="AE114" s="4">
        <v>4.09</v>
      </c>
      <c r="AH114" s="27">
        <v>42948</v>
      </c>
      <c r="AI114" s="26">
        <v>247.49</v>
      </c>
      <c r="AK114" s="10">
        <v>45962</v>
      </c>
      <c r="AL114" s="9">
        <v>3.88</v>
      </c>
      <c r="AM114" s="25">
        <v>683.39</v>
      </c>
      <c r="AN114" s="29">
        <f t="shared" si="7"/>
        <v>13.41631399883827</v>
      </c>
    </row>
    <row r="115" spans="22:40" ht="16">
      <c r="V115" s="6">
        <v>42774</v>
      </c>
      <c r="W115" s="4">
        <v>2.34</v>
      </c>
      <c r="X115" s="4"/>
      <c r="Y115" s="4"/>
      <c r="Z115" s="4"/>
      <c r="AA115" s="4"/>
      <c r="AB115" s="4"/>
      <c r="AD115" s="6">
        <v>45962</v>
      </c>
      <c r="AE115" s="4">
        <v>3.88</v>
      </c>
      <c r="AH115" s="27">
        <v>42919</v>
      </c>
      <c r="AI115" s="26">
        <v>246.77</v>
      </c>
      <c r="AK115" s="10">
        <v>45992</v>
      </c>
      <c r="AL115" s="9">
        <v>3.72</v>
      </c>
      <c r="AM115" s="25">
        <v>681.92</v>
      </c>
      <c r="AN115" s="29">
        <f t="shared" si="7"/>
        <v>16.352716352716335</v>
      </c>
    </row>
    <row r="116" spans="22:40" ht="16">
      <c r="V116" s="6">
        <v>42775</v>
      </c>
      <c r="W116" s="4">
        <v>2.4</v>
      </c>
      <c r="X116" s="4"/>
      <c r="Y116" s="4"/>
      <c r="Z116" s="4"/>
      <c r="AA116" s="4"/>
      <c r="AB116" s="4"/>
      <c r="AD116" s="6">
        <v>45992</v>
      </c>
      <c r="AE116" s="4">
        <v>3.72</v>
      </c>
      <c r="AH116" s="27">
        <v>42887</v>
      </c>
      <c r="AI116" s="26">
        <v>241.8</v>
      </c>
      <c r="AK116" s="10">
        <v>46023</v>
      </c>
      <c r="AL116" s="9">
        <v>3.64</v>
      </c>
      <c r="AM116" s="25">
        <v>691.97</v>
      </c>
      <c r="AN116" s="29">
        <f t="shared" si="7"/>
        <v>14.979561995280966</v>
      </c>
    </row>
    <row r="117" spans="22:40" ht="16">
      <c r="V117" s="6">
        <v>42776</v>
      </c>
      <c r="W117" s="4">
        <v>2.41</v>
      </c>
      <c r="X117" s="4"/>
      <c r="Y117" s="4"/>
      <c r="Z117" s="4"/>
      <c r="AA117" s="4"/>
      <c r="AB117" s="4"/>
      <c r="AD117" s="6">
        <v>46023</v>
      </c>
      <c r="AE117" s="4">
        <v>3.64</v>
      </c>
      <c r="AH117" s="27">
        <v>42856</v>
      </c>
      <c r="AI117" s="26">
        <v>241.44</v>
      </c>
      <c r="AK117" s="10">
        <v>46054</v>
      </c>
      <c r="AL117" s="9">
        <v>3.64</v>
      </c>
      <c r="AM117" s="25">
        <v>685.99</v>
      </c>
      <c r="AN117" s="29">
        <f t="shared" si="7"/>
        <v>15.451546669359463</v>
      </c>
    </row>
    <row r="118" spans="22:40" ht="16">
      <c r="V118" s="6">
        <v>42779</v>
      </c>
      <c r="W118" s="4">
        <v>2.4300000000000002</v>
      </c>
      <c r="X118" s="4"/>
      <c r="Y118" s="4"/>
      <c r="Z118" s="4"/>
      <c r="AA118" s="4"/>
      <c r="AB118" s="4"/>
      <c r="AD118" s="6">
        <v>46054</v>
      </c>
      <c r="AE118" s="4">
        <v>3.64</v>
      </c>
      <c r="AH118" s="27">
        <v>42828</v>
      </c>
      <c r="AI118" s="26">
        <v>238.08</v>
      </c>
      <c r="AK118" s="10">
        <v>46082</v>
      </c>
      <c r="AL118" s="9">
        <v>3.64</v>
      </c>
      <c r="AM118" s="25">
        <v>650.34</v>
      </c>
      <c r="AN118" s="29">
        <f t="shared" si="7"/>
        <v>16.258781887413075</v>
      </c>
    </row>
    <row r="119" spans="22:40" ht="16">
      <c r="V119" s="6">
        <v>42780</v>
      </c>
      <c r="W119" s="4">
        <v>2.4700000000000002</v>
      </c>
      <c r="X119" s="4"/>
      <c r="Y119" s="4"/>
      <c r="Z119" s="4"/>
      <c r="AA119" s="4"/>
      <c r="AB119" s="4"/>
      <c r="AD119" s="6">
        <v>46082</v>
      </c>
      <c r="AE119" s="4">
        <v>3.64</v>
      </c>
      <c r="AH119" s="27">
        <v>42795</v>
      </c>
      <c r="AI119" s="26">
        <v>235.74</v>
      </c>
      <c r="AK119" s="10">
        <v>46113</v>
      </c>
      <c r="AL119" s="9">
        <v>3.64</v>
      </c>
      <c r="AM119" s="25">
        <v>718.66</v>
      </c>
      <c r="AN119" s="29">
        <f t="shared" si="7"/>
        <v>29.595700941320736</v>
      </c>
    </row>
    <row r="120" spans="22:40" ht="16">
      <c r="V120" s="6">
        <v>42781</v>
      </c>
      <c r="W120" s="4">
        <v>2.5099999999999998</v>
      </c>
      <c r="X120" s="4"/>
      <c r="Y120" s="4"/>
      <c r="Z120" s="4"/>
      <c r="AA120" s="4"/>
      <c r="AB120" s="4"/>
      <c r="AD120" s="6">
        <v>46113</v>
      </c>
      <c r="AE120" s="4">
        <v>3.64</v>
      </c>
      <c r="AH120" s="27">
        <v>42767</v>
      </c>
      <c r="AI120" s="26">
        <v>236.47</v>
      </c>
      <c r="AK120" s="10">
        <v>46143</v>
      </c>
      <c r="AL120" s="9">
        <v>3.63</v>
      </c>
      <c r="AM120" s="25">
        <v>756.48</v>
      </c>
      <c r="AN120" s="29">
        <f t="shared" si="7"/>
        <v>28.349649637761075</v>
      </c>
    </row>
    <row r="121" spans="22:40" ht="16">
      <c r="V121" s="6">
        <v>42782</v>
      </c>
      <c r="W121" s="4">
        <v>2.4500000000000002</v>
      </c>
      <c r="X121" s="4"/>
      <c r="Y121" s="4"/>
      <c r="Z121" s="4"/>
      <c r="AA121" s="4"/>
      <c r="AB121" s="4"/>
      <c r="AD121" s="6">
        <v>46143</v>
      </c>
      <c r="AE121" s="4">
        <v>3.63</v>
      </c>
      <c r="AH121" s="27">
        <v>42738</v>
      </c>
      <c r="AI121" s="26">
        <v>227.53</v>
      </c>
      <c r="AK121" s="10">
        <v>46174</v>
      </c>
      <c r="AL121" s="9">
        <v>3.63</v>
      </c>
      <c r="AM121" s="25">
        <v>746.77</v>
      </c>
      <c r="AN121" s="29">
        <f t="shared" si="7"/>
        <v>20.865905964230791</v>
      </c>
    </row>
    <row r="122" spans="22:40" ht="16">
      <c r="V122" s="6">
        <v>42783</v>
      </c>
      <c r="W122" s="4">
        <v>2.42</v>
      </c>
      <c r="X122" s="4"/>
      <c r="Y122" s="4"/>
      <c r="Z122" s="4"/>
      <c r="AA122" s="4"/>
      <c r="AB122" s="4"/>
      <c r="AD122" s="6">
        <v>46174</v>
      </c>
      <c r="AE122" s="4">
        <v>3.63</v>
      </c>
      <c r="AH122" s="27">
        <v>42705</v>
      </c>
      <c r="AI122" s="26">
        <v>223.53</v>
      </c>
      <c r="AK122" s="10">
        <v>46204</v>
      </c>
      <c r="AL122" s="9">
        <v>3.63</v>
      </c>
      <c r="AM122" s="25">
        <v>747.03</v>
      </c>
      <c r="AN122" s="29">
        <f t="shared" si="7"/>
        <v>18.185989115301847</v>
      </c>
    </row>
    <row r="123" spans="22:40" ht="16">
      <c r="V123" s="6">
        <v>42786</v>
      </c>
      <c r="AD123" s="6">
        <v>46204</v>
      </c>
      <c r="AE123" s="4">
        <v>3.63</v>
      </c>
      <c r="AH123" s="27">
        <v>42675</v>
      </c>
      <c r="AI123" s="26">
        <v>220.38</v>
      </c>
      <c r="AK123" s="10">
        <v>46235</v>
      </c>
      <c r="AL123" s="9">
        <v>3.63</v>
      </c>
      <c r="AM123" s="25">
        <v>767.05</v>
      </c>
      <c r="AN123" s="29">
        <f t="shared" si="7"/>
        <v>18.91326253778778</v>
      </c>
    </row>
    <row r="124" spans="22:40" ht="16">
      <c r="V124" s="6">
        <v>42787</v>
      </c>
      <c r="W124" s="4">
        <v>2.4300000000000002</v>
      </c>
      <c r="X124" s="4"/>
      <c r="Y124" s="4"/>
      <c r="Z124" s="4"/>
      <c r="AA124" s="4"/>
      <c r="AB124" s="4"/>
      <c r="AD124" s="6">
        <v>46235</v>
      </c>
      <c r="AE124" s="4">
        <v>3.63</v>
      </c>
      <c r="AH124" s="27">
        <v>42646</v>
      </c>
      <c r="AI124" s="26">
        <v>212.55</v>
      </c>
    </row>
    <row r="125" spans="22:40" ht="16">
      <c r="V125" s="6">
        <v>42788</v>
      </c>
      <c r="W125" s="4">
        <v>2.42</v>
      </c>
      <c r="X125" s="4"/>
      <c r="Y125" s="4"/>
      <c r="Z125" s="4"/>
      <c r="AA125" s="4"/>
      <c r="AB125" s="4"/>
      <c r="AH125" s="27">
        <v>42614</v>
      </c>
      <c r="AI125" s="26">
        <v>216.3</v>
      </c>
    </row>
    <row r="126" spans="22:40">
      <c r="V126" s="6">
        <v>42789</v>
      </c>
      <c r="W126" s="4">
        <v>2.38</v>
      </c>
      <c r="X126" s="4"/>
      <c r="Y126" s="4"/>
      <c r="Z126" s="4"/>
      <c r="AA126" s="4"/>
      <c r="AB126" s="4"/>
    </row>
    <row r="127" spans="22:40">
      <c r="V127" s="6">
        <v>42790</v>
      </c>
      <c r="W127" s="4">
        <v>2.31</v>
      </c>
      <c r="X127" s="4"/>
      <c r="Y127" s="4"/>
      <c r="Z127" s="4"/>
      <c r="AA127" s="4"/>
      <c r="AB127" s="4"/>
    </row>
    <row r="128" spans="22:40">
      <c r="V128" s="6">
        <v>42793</v>
      </c>
      <c r="W128" s="4">
        <v>2.36</v>
      </c>
      <c r="X128" s="4"/>
      <c r="Y128" s="4"/>
      <c r="Z128" s="4"/>
      <c r="AA128" s="4"/>
      <c r="AB128" s="4"/>
    </row>
    <row r="129" spans="22:28">
      <c r="V129" s="6">
        <v>42794</v>
      </c>
      <c r="W129" s="4">
        <v>2.36</v>
      </c>
      <c r="X129" s="4"/>
      <c r="Y129" s="4"/>
      <c r="Z129" s="4"/>
      <c r="AA129" s="4"/>
      <c r="AB129" s="4"/>
    </row>
    <row r="130" spans="22:28">
      <c r="V130" s="6">
        <v>42795</v>
      </c>
      <c r="W130" s="4">
        <v>2.46</v>
      </c>
      <c r="X130" s="4"/>
      <c r="Y130" s="4"/>
      <c r="Z130" s="4"/>
      <c r="AA130" s="4"/>
      <c r="AB130" s="4"/>
    </row>
    <row r="131" spans="22:28">
      <c r="V131" s="6">
        <v>42796</v>
      </c>
      <c r="W131" s="4">
        <v>2.4900000000000002</v>
      </c>
      <c r="X131" s="4"/>
      <c r="Y131" s="4"/>
      <c r="Z131" s="4"/>
      <c r="AA131" s="4"/>
      <c r="AB131" s="4"/>
    </row>
    <row r="132" spans="22:28">
      <c r="V132" s="6">
        <v>42797</v>
      </c>
      <c r="W132" s="4">
        <v>2.4900000000000002</v>
      </c>
      <c r="X132" s="4"/>
      <c r="Y132" s="4"/>
      <c r="Z132" s="4"/>
      <c r="AA132" s="4"/>
      <c r="AB132" s="4"/>
    </row>
    <row r="133" spans="22:28">
      <c r="V133" s="6">
        <v>42800</v>
      </c>
      <c r="W133" s="4">
        <v>2.4900000000000002</v>
      </c>
      <c r="X133" s="4"/>
      <c r="Y133" s="4"/>
      <c r="Z133" s="4"/>
      <c r="AA133" s="4"/>
      <c r="AB133" s="4"/>
    </row>
    <row r="134" spans="22:28">
      <c r="V134" s="6">
        <v>42801</v>
      </c>
      <c r="W134" s="4">
        <v>2.52</v>
      </c>
      <c r="X134" s="4"/>
      <c r="Y134" s="4"/>
      <c r="Z134" s="4"/>
      <c r="AA134" s="4"/>
      <c r="AB134" s="4"/>
    </row>
    <row r="135" spans="22:28">
      <c r="V135" s="6">
        <v>42802</v>
      </c>
      <c r="W135" s="4">
        <v>2.57</v>
      </c>
      <c r="X135" s="4"/>
      <c r="Y135" s="4"/>
      <c r="Z135" s="4"/>
      <c r="AA135" s="4"/>
      <c r="AB135" s="4"/>
    </row>
    <row r="136" spans="22:28">
      <c r="V136" s="6">
        <v>42803</v>
      </c>
      <c r="W136" s="4">
        <v>2.6</v>
      </c>
      <c r="X136" s="4"/>
      <c r="Y136" s="4"/>
      <c r="Z136" s="4"/>
      <c r="AA136" s="4"/>
      <c r="AB136" s="4"/>
    </row>
    <row r="137" spans="22:28">
      <c r="V137" s="6">
        <v>42804</v>
      </c>
      <c r="W137" s="4">
        <v>2.58</v>
      </c>
      <c r="X137" s="4"/>
      <c r="Y137" s="4"/>
      <c r="Z137" s="4"/>
      <c r="AA137" s="4"/>
      <c r="AB137" s="4"/>
    </row>
    <row r="138" spans="22:28">
      <c r="V138" s="6">
        <v>42807</v>
      </c>
      <c r="W138" s="4">
        <v>2.62</v>
      </c>
      <c r="X138" s="4"/>
      <c r="Y138" s="4"/>
      <c r="Z138" s="4"/>
      <c r="AA138" s="4"/>
      <c r="AB138" s="4"/>
    </row>
    <row r="139" spans="22:28">
      <c r="V139" s="6">
        <v>42808</v>
      </c>
      <c r="W139" s="4">
        <v>2.6</v>
      </c>
      <c r="X139" s="4"/>
      <c r="Y139" s="4"/>
      <c r="Z139" s="4"/>
      <c r="AA139" s="4"/>
      <c r="AB139" s="4"/>
    </row>
    <row r="140" spans="22:28">
      <c r="V140" s="6">
        <v>42809</v>
      </c>
      <c r="W140" s="4">
        <v>2.5099999999999998</v>
      </c>
      <c r="X140" s="4"/>
      <c r="Y140" s="4"/>
      <c r="Z140" s="4"/>
      <c r="AA140" s="4"/>
      <c r="AB140" s="4"/>
    </row>
    <row r="141" spans="22:28">
      <c r="V141" s="6">
        <v>42810</v>
      </c>
      <c r="W141" s="4">
        <v>2.5299999999999998</v>
      </c>
      <c r="X141" s="4"/>
      <c r="Y141" s="4"/>
      <c r="Z141" s="4"/>
      <c r="AA141" s="4"/>
      <c r="AB141" s="4"/>
    </row>
    <row r="142" spans="22:28">
      <c r="V142" s="6">
        <v>42811</v>
      </c>
      <c r="W142" s="4">
        <v>2.5</v>
      </c>
      <c r="X142" s="4"/>
      <c r="Y142" s="4"/>
      <c r="Z142" s="4"/>
      <c r="AA142" s="4"/>
      <c r="AB142" s="4"/>
    </row>
    <row r="143" spans="22:28">
      <c r="V143" s="6">
        <v>42814</v>
      </c>
      <c r="W143" s="4">
        <v>2.4700000000000002</v>
      </c>
      <c r="X143" s="4"/>
      <c r="Y143" s="4"/>
      <c r="Z143" s="4"/>
      <c r="AA143" s="4"/>
      <c r="AB143" s="4"/>
    </row>
    <row r="144" spans="22:28">
      <c r="V144" s="6">
        <v>42815</v>
      </c>
      <c r="W144" s="4">
        <v>2.4300000000000002</v>
      </c>
      <c r="X144" s="4"/>
      <c r="Y144" s="4"/>
      <c r="Z144" s="4"/>
      <c r="AA144" s="4"/>
      <c r="AB144" s="4"/>
    </row>
    <row r="145" spans="22:28">
      <c r="V145" s="6">
        <v>42816</v>
      </c>
      <c r="W145" s="4">
        <v>2.4</v>
      </c>
      <c r="X145" s="4"/>
      <c r="Y145" s="4"/>
      <c r="Z145" s="4"/>
      <c r="AA145" s="4"/>
      <c r="AB145" s="4"/>
    </row>
    <row r="146" spans="22:28">
      <c r="V146" s="6">
        <v>42817</v>
      </c>
      <c r="W146" s="4">
        <v>2.41</v>
      </c>
      <c r="X146" s="4"/>
      <c r="Y146" s="4"/>
      <c r="Z146" s="4"/>
      <c r="AA146" s="4"/>
      <c r="AB146" s="4"/>
    </row>
    <row r="147" spans="22:28">
      <c r="V147" s="6">
        <v>42818</v>
      </c>
      <c r="W147" s="4">
        <v>2.4</v>
      </c>
      <c r="X147" s="4"/>
      <c r="Y147" s="4"/>
      <c r="Z147" s="4"/>
      <c r="AA147" s="4"/>
      <c r="AB147" s="4"/>
    </row>
    <row r="148" spans="22:28">
      <c r="V148" s="6">
        <v>42821</v>
      </c>
      <c r="W148" s="4">
        <v>2.38</v>
      </c>
      <c r="X148" s="4"/>
      <c r="Y148" s="4"/>
      <c r="Z148" s="4"/>
      <c r="AA148" s="4"/>
      <c r="AB148" s="4"/>
    </row>
    <row r="149" spans="22:28">
      <c r="V149" s="6">
        <v>42822</v>
      </c>
      <c r="W149" s="4">
        <v>2.42</v>
      </c>
      <c r="X149" s="4"/>
      <c r="Y149" s="4"/>
      <c r="Z149" s="4"/>
      <c r="AA149" s="4"/>
      <c r="AB149" s="4"/>
    </row>
    <row r="150" spans="22:28">
      <c r="V150" s="6">
        <v>42823</v>
      </c>
      <c r="W150" s="4">
        <v>2.39</v>
      </c>
      <c r="X150" s="4"/>
      <c r="Y150" s="4"/>
      <c r="Z150" s="4"/>
      <c r="AA150" s="4"/>
      <c r="AB150" s="4"/>
    </row>
    <row r="151" spans="22:28">
      <c r="V151" s="6">
        <v>42824</v>
      </c>
      <c r="W151" s="4">
        <v>2.42</v>
      </c>
      <c r="X151" s="4"/>
      <c r="Y151" s="4"/>
      <c r="Z151" s="4"/>
      <c r="AA151" s="4"/>
      <c r="AB151" s="4"/>
    </row>
    <row r="152" spans="22:28">
      <c r="V152" s="6">
        <v>42825</v>
      </c>
      <c r="W152" s="4">
        <v>2.4</v>
      </c>
      <c r="X152" s="4"/>
      <c r="Y152" s="4"/>
      <c r="Z152" s="4"/>
      <c r="AA152" s="4"/>
      <c r="AB152" s="4"/>
    </row>
    <row r="153" spans="22:28">
      <c r="V153" s="6">
        <v>42828</v>
      </c>
      <c r="W153" s="4">
        <v>2.35</v>
      </c>
      <c r="X153" s="4"/>
      <c r="Y153" s="4"/>
      <c r="Z153" s="4"/>
      <c r="AA153" s="4"/>
      <c r="AB153" s="4"/>
    </row>
    <row r="154" spans="22:28">
      <c r="V154" s="6">
        <v>42829</v>
      </c>
      <c r="W154" s="4">
        <v>2.36</v>
      </c>
      <c r="X154" s="4"/>
      <c r="Y154" s="4"/>
      <c r="Z154" s="4"/>
      <c r="AA154" s="4"/>
      <c r="AB154" s="4"/>
    </row>
    <row r="155" spans="22:28">
      <c r="V155" s="6">
        <v>42830</v>
      </c>
      <c r="W155" s="4">
        <v>2.34</v>
      </c>
      <c r="X155" s="4"/>
      <c r="Y155" s="4"/>
      <c r="Z155" s="4"/>
      <c r="AA155" s="4"/>
      <c r="AB155" s="4"/>
    </row>
    <row r="156" spans="22:28">
      <c r="V156" s="6">
        <v>42831</v>
      </c>
      <c r="W156" s="4">
        <v>2.34</v>
      </c>
      <c r="X156" s="4"/>
      <c r="Y156" s="4"/>
      <c r="Z156" s="4"/>
      <c r="AA156" s="4"/>
      <c r="AB156" s="4"/>
    </row>
    <row r="157" spans="22:28">
      <c r="V157" s="6">
        <v>42832</v>
      </c>
      <c r="W157" s="4">
        <v>2.38</v>
      </c>
      <c r="X157" s="4"/>
      <c r="Y157" s="4"/>
      <c r="Z157" s="4"/>
      <c r="AA157" s="4"/>
      <c r="AB157" s="4"/>
    </row>
    <row r="158" spans="22:28">
      <c r="V158" s="6">
        <v>42835</v>
      </c>
      <c r="W158" s="4">
        <v>2.37</v>
      </c>
      <c r="X158" s="4"/>
      <c r="Y158" s="4"/>
      <c r="Z158" s="4"/>
      <c r="AA158" s="4"/>
      <c r="AB158" s="4"/>
    </row>
    <row r="159" spans="22:28">
      <c r="V159" s="6">
        <v>42836</v>
      </c>
      <c r="W159" s="4">
        <v>2.3199999999999998</v>
      </c>
      <c r="X159" s="4"/>
      <c r="Y159" s="4"/>
      <c r="Z159" s="4"/>
      <c r="AA159" s="4"/>
      <c r="AB159" s="4"/>
    </row>
    <row r="160" spans="22:28">
      <c r="V160" s="6">
        <v>42837</v>
      </c>
      <c r="W160" s="4">
        <v>2.2799999999999998</v>
      </c>
      <c r="X160" s="4"/>
      <c r="Y160" s="4"/>
      <c r="Z160" s="4"/>
      <c r="AA160" s="4"/>
      <c r="AB160" s="4"/>
    </row>
    <row r="161" spans="22:28">
      <c r="V161" s="6">
        <v>42838</v>
      </c>
      <c r="W161" s="4">
        <v>2.2400000000000002</v>
      </c>
      <c r="X161" s="4"/>
      <c r="Y161" s="4"/>
      <c r="Z161" s="4"/>
      <c r="AA161" s="4"/>
      <c r="AB161" s="4"/>
    </row>
    <row r="162" spans="22:28">
      <c r="V162" s="6">
        <v>42839</v>
      </c>
    </row>
    <row r="163" spans="22:28">
      <c r="V163" s="6">
        <v>42842</v>
      </c>
      <c r="W163" s="4">
        <v>2.2599999999999998</v>
      </c>
      <c r="X163" s="4"/>
      <c r="Y163" s="4"/>
      <c r="Z163" s="4"/>
      <c r="AA163" s="4"/>
      <c r="AB163" s="4"/>
    </row>
    <row r="164" spans="22:28">
      <c r="V164" s="6">
        <v>42843</v>
      </c>
      <c r="W164" s="4">
        <v>2.1800000000000002</v>
      </c>
      <c r="X164" s="4"/>
      <c r="Y164" s="4"/>
      <c r="Z164" s="4"/>
      <c r="AA164" s="4"/>
      <c r="AB164" s="4"/>
    </row>
    <row r="165" spans="22:28">
      <c r="V165" s="6">
        <v>42844</v>
      </c>
      <c r="W165" s="4">
        <v>2.21</v>
      </c>
      <c r="X165" s="4"/>
      <c r="Y165" s="4"/>
      <c r="Z165" s="4"/>
      <c r="AA165" s="4"/>
      <c r="AB165" s="4"/>
    </row>
    <row r="166" spans="22:28">
      <c r="V166" s="6">
        <v>42845</v>
      </c>
      <c r="W166" s="4">
        <v>2.2400000000000002</v>
      </c>
      <c r="X166" s="4"/>
      <c r="Y166" s="4"/>
      <c r="Z166" s="4"/>
      <c r="AA166" s="4"/>
      <c r="AB166" s="4"/>
    </row>
    <row r="167" spans="22:28">
      <c r="V167" s="6">
        <v>42846</v>
      </c>
      <c r="W167" s="4">
        <v>2.2400000000000002</v>
      </c>
      <c r="X167" s="4"/>
      <c r="Y167" s="4"/>
      <c r="Z167" s="4"/>
      <c r="AA167" s="4"/>
      <c r="AB167" s="4"/>
    </row>
    <row r="168" spans="22:28">
      <c r="V168" s="6">
        <v>42849</v>
      </c>
      <c r="W168" s="4">
        <v>2.2799999999999998</v>
      </c>
      <c r="X168" s="4"/>
      <c r="Y168" s="4"/>
      <c r="Z168" s="4"/>
      <c r="AA168" s="4"/>
      <c r="AB168" s="4"/>
    </row>
    <row r="169" spans="22:28">
      <c r="V169" s="6">
        <v>42850</v>
      </c>
      <c r="W169" s="4">
        <v>2.35</v>
      </c>
      <c r="X169" s="4"/>
      <c r="Y169" s="4"/>
      <c r="Z169" s="4"/>
      <c r="AA169" s="4"/>
      <c r="AB169" s="4"/>
    </row>
    <row r="170" spans="22:28">
      <c r="V170" s="6">
        <v>42851</v>
      </c>
      <c r="W170" s="4">
        <v>2.3199999999999998</v>
      </c>
      <c r="X170" s="4"/>
      <c r="Y170" s="4"/>
      <c r="Z170" s="4"/>
      <c r="AA170" s="4"/>
      <c r="AB170" s="4"/>
    </row>
    <row r="171" spans="22:28">
      <c r="V171" s="6">
        <v>42852</v>
      </c>
      <c r="W171" s="4">
        <v>2.2999999999999998</v>
      </c>
      <c r="X171" s="4"/>
      <c r="Y171" s="4"/>
      <c r="Z171" s="4"/>
      <c r="AA171" s="4"/>
      <c r="AB171" s="4"/>
    </row>
    <row r="172" spans="22:28">
      <c r="V172" s="6">
        <v>42853</v>
      </c>
      <c r="W172" s="4">
        <v>2.29</v>
      </c>
      <c r="X172" s="4"/>
      <c r="Y172" s="4"/>
      <c r="Z172" s="4"/>
      <c r="AA172" s="4"/>
      <c r="AB172" s="4"/>
    </row>
    <row r="173" spans="22:28">
      <c r="V173" s="6">
        <v>42856</v>
      </c>
      <c r="W173" s="4">
        <v>2.33</v>
      </c>
      <c r="X173" s="4"/>
      <c r="Y173" s="4"/>
      <c r="Z173" s="4"/>
      <c r="AA173" s="4"/>
      <c r="AB173" s="4"/>
    </row>
    <row r="174" spans="22:28">
      <c r="V174" s="6">
        <v>42857</v>
      </c>
      <c r="W174" s="4">
        <v>2.29</v>
      </c>
      <c r="X174" s="4"/>
      <c r="Y174" s="4"/>
      <c r="Z174" s="4"/>
      <c r="AA174" s="4"/>
      <c r="AB174" s="4"/>
    </row>
    <row r="175" spans="22:28">
      <c r="V175" s="6">
        <v>42858</v>
      </c>
      <c r="W175" s="4">
        <v>2.33</v>
      </c>
      <c r="X175" s="4"/>
      <c r="Y175" s="4"/>
      <c r="Z175" s="4"/>
      <c r="AA175" s="4"/>
      <c r="AB175" s="4"/>
    </row>
    <row r="176" spans="22:28">
      <c r="V176" s="6">
        <v>42859</v>
      </c>
      <c r="W176" s="4">
        <v>2.36</v>
      </c>
      <c r="X176" s="4"/>
      <c r="Y176" s="4"/>
      <c r="Z176" s="4"/>
      <c r="AA176" s="4"/>
      <c r="AB176" s="4"/>
    </row>
    <row r="177" spans="22:28">
      <c r="V177" s="6">
        <v>42860</v>
      </c>
      <c r="W177" s="4">
        <v>2.36</v>
      </c>
      <c r="X177" s="4"/>
      <c r="Y177" s="4"/>
      <c r="Z177" s="4"/>
      <c r="AA177" s="4"/>
      <c r="AB177" s="4"/>
    </row>
    <row r="178" spans="22:28">
      <c r="V178" s="6">
        <v>42863</v>
      </c>
      <c r="W178" s="4">
        <v>2.39</v>
      </c>
      <c r="X178" s="4"/>
      <c r="Y178" s="4"/>
      <c r="Z178" s="4"/>
      <c r="AA178" s="4"/>
      <c r="AB178" s="4"/>
    </row>
    <row r="179" spans="22:28">
      <c r="V179" s="6">
        <v>42864</v>
      </c>
      <c r="W179" s="4">
        <v>2.42</v>
      </c>
      <c r="X179" s="4"/>
      <c r="Y179" s="4"/>
      <c r="Z179" s="4"/>
      <c r="AA179" s="4"/>
      <c r="AB179" s="4"/>
    </row>
    <row r="180" spans="22:28">
      <c r="V180" s="6">
        <v>42865</v>
      </c>
      <c r="W180" s="4">
        <v>2.41</v>
      </c>
      <c r="X180" s="4"/>
      <c r="Y180" s="4"/>
      <c r="Z180" s="4"/>
      <c r="AA180" s="4"/>
      <c r="AB180" s="4"/>
    </row>
    <row r="181" spans="22:28">
      <c r="V181" s="6">
        <v>42866</v>
      </c>
      <c r="W181" s="4">
        <v>2.39</v>
      </c>
      <c r="X181" s="4"/>
      <c r="Y181" s="4"/>
      <c r="Z181" s="4"/>
      <c r="AA181" s="4"/>
      <c r="AB181" s="4"/>
    </row>
    <row r="182" spans="22:28">
      <c r="V182" s="6">
        <v>42867</v>
      </c>
      <c r="W182" s="4">
        <v>2.33</v>
      </c>
      <c r="X182" s="4"/>
      <c r="Y182" s="4"/>
      <c r="Z182" s="4"/>
      <c r="AA182" s="4"/>
      <c r="AB182" s="4"/>
    </row>
    <row r="183" spans="22:28">
      <c r="V183" s="6">
        <v>42870</v>
      </c>
      <c r="W183" s="4">
        <v>2.34</v>
      </c>
      <c r="X183" s="4"/>
      <c r="Y183" s="4"/>
      <c r="Z183" s="4"/>
      <c r="AA183" s="4"/>
      <c r="AB183" s="4"/>
    </row>
    <row r="184" spans="22:28">
      <c r="V184" s="6">
        <v>42871</v>
      </c>
      <c r="W184" s="4">
        <v>2.33</v>
      </c>
      <c r="X184" s="4"/>
      <c r="Y184" s="4"/>
      <c r="Z184" s="4"/>
      <c r="AA184" s="4"/>
      <c r="AB184" s="4"/>
    </row>
    <row r="185" spans="22:28">
      <c r="V185" s="6">
        <v>42872</v>
      </c>
      <c r="W185" s="4">
        <v>2.2200000000000002</v>
      </c>
      <c r="X185" s="4"/>
      <c r="Y185" s="4"/>
      <c r="Z185" s="4"/>
      <c r="AA185" s="4"/>
      <c r="AB185" s="4"/>
    </row>
    <row r="186" spans="22:28">
      <c r="V186" s="6">
        <v>42873</v>
      </c>
      <c r="W186" s="4">
        <v>2.23</v>
      </c>
      <c r="X186" s="4"/>
      <c r="Y186" s="4"/>
      <c r="Z186" s="4"/>
      <c r="AA186" s="4"/>
      <c r="AB186" s="4"/>
    </row>
    <row r="187" spans="22:28">
      <c r="V187" s="6">
        <v>42874</v>
      </c>
      <c r="W187" s="4">
        <v>2.23</v>
      </c>
      <c r="X187" s="4"/>
      <c r="Y187" s="4"/>
      <c r="Z187" s="4"/>
      <c r="AA187" s="4"/>
      <c r="AB187" s="4"/>
    </row>
    <row r="188" spans="22:28">
      <c r="V188" s="6">
        <v>42877</v>
      </c>
      <c r="W188" s="4">
        <v>2.25</v>
      </c>
      <c r="X188" s="4"/>
      <c r="Y188" s="4"/>
      <c r="Z188" s="4"/>
      <c r="AA188" s="4"/>
      <c r="AB188" s="4"/>
    </row>
    <row r="189" spans="22:28">
      <c r="V189" s="6">
        <v>42878</v>
      </c>
      <c r="W189" s="4">
        <v>2.29</v>
      </c>
      <c r="X189" s="4"/>
      <c r="Y189" s="4"/>
      <c r="Z189" s="4"/>
      <c r="AA189" s="4"/>
      <c r="AB189" s="4"/>
    </row>
    <row r="190" spans="22:28">
      <c r="V190" s="6">
        <v>42879</v>
      </c>
      <c r="W190" s="4">
        <v>2.2599999999999998</v>
      </c>
      <c r="X190" s="4"/>
      <c r="Y190" s="4"/>
      <c r="Z190" s="4"/>
      <c r="AA190" s="4"/>
      <c r="AB190" s="4"/>
    </row>
    <row r="191" spans="22:28">
      <c r="V191" s="6">
        <v>42880</v>
      </c>
      <c r="W191" s="4">
        <v>2.25</v>
      </c>
      <c r="X191" s="4"/>
      <c r="Y191" s="4"/>
      <c r="Z191" s="4"/>
      <c r="AA191" s="4"/>
      <c r="AB191" s="4"/>
    </row>
    <row r="192" spans="22:28">
      <c r="V192" s="6">
        <v>42881</v>
      </c>
      <c r="W192" s="4">
        <v>2.25</v>
      </c>
      <c r="X192" s="4"/>
      <c r="Y192" s="4"/>
      <c r="Z192" s="4"/>
      <c r="AA192" s="4"/>
      <c r="AB192" s="4"/>
    </row>
    <row r="193" spans="22:28">
      <c r="V193" s="6">
        <v>42884</v>
      </c>
    </row>
    <row r="194" spans="22:28">
      <c r="V194" s="6">
        <v>42885</v>
      </c>
      <c r="W194" s="4">
        <v>2.21</v>
      </c>
      <c r="X194" s="4"/>
      <c r="Y194" s="4"/>
      <c r="Z194" s="4"/>
      <c r="AA194" s="4"/>
      <c r="AB194" s="4"/>
    </row>
    <row r="195" spans="22:28">
      <c r="V195" s="6">
        <v>42886</v>
      </c>
      <c r="W195" s="4">
        <v>2.21</v>
      </c>
      <c r="X195" s="4"/>
      <c r="Y195" s="4"/>
      <c r="Z195" s="4"/>
      <c r="AA195" s="4"/>
      <c r="AB195" s="4"/>
    </row>
    <row r="196" spans="22:28">
      <c r="V196" s="6">
        <v>42887</v>
      </c>
      <c r="W196" s="4">
        <v>2.21</v>
      </c>
      <c r="X196" s="4"/>
      <c r="Y196" s="4"/>
      <c r="Z196" s="4"/>
      <c r="AA196" s="4"/>
      <c r="AB196" s="4"/>
    </row>
    <row r="197" spans="22:28">
      <c r="V197" s="6">
        <v>42888</v>
      </c>
      <c r="W197" s="4">
        <v>2.15</v>
      </c>
      <c r="X197" s="4"/>
      <c r="Y197" s="4"/>
      <c r="Z197" s="4"/>
      <c r="AA197" s="4"/>
      <c r="AB197" s="4"/>
    </row>
    <row r="198" spans="22:28">
      <c r="V198" s="6">
        <v>42891</v>
      </c>
      <c r="W198" s="4">
        <v>2.1800000000000002</v>
      </c>
      <c r="X198" s="4"/>
      <c r="Y198" s="4"/>
      <c r="Z198" s="4"/>
      <c r="AA198" s="4"/>
      <c r="AB198" s="4"/>
    </row>
    <row r="199" spans="22:28">
      <c r="V199" s="6">
        <v>42892</v>
      </c>
      <c r="W199" s="4">
        <v>2.14</v>
      </c>
      <c r="X199" s="4"/>
      <c r="Y199" s="4"/>
      <c r="Z199" s="4"/>
      <c r="AA199" s="4"/>
      <c r="AB199" s="4"/>
    </row>
    <row r="200" spans="22:28">
      <c r="V200" s="6">
        <v>42893</v>
      </c>
      <c r="W200" s="4">
        <v>2.1800000000000002</v>
      </c>
      <c r="X200" s="4"/>
      <c r="Y200" s="4"/>
      <c r="Z200" s="4"/>
      <c r="AA200" s="4"/>
      <c r="AB200" s="4"/>
    </row>
    <row r="201" spans="22:28">
      <c r="V201" s="6">
        <v>42894</v>
      </c>
      <c r="W201" s="4">
        <v>2.19</v>
      </c>
      <c r="X201" s="4"/>
      <c r="Y201" s="4"/>
      <c r="Z201" s="4"/>
      <c r="AA201" s="4"/>
      <c r="AB201" s="4"/>
    </row>
    <row r="202" spans="22:28">
      <c r="V202" s="6">
        <v>42895</v>
      </c>
      <c r="W202" s="4">
        <v>2.21</v>
      </c>
      <c r="X202" s="4"/>
      <c r="Y202" s="4"/>
      <c r="Z202" s="4"/>
      <c r="AA202" s="4"/>
      <c r="AB202" s="4"/>
    </row>
    <row r="203" spans="22:28">
      <c r="V203" s="6">
        <v>42898</v>
      </c>
      <c r="W203" s="4">
        <v>2.21</v>
      </c>
      <c r="X203" s="4"/>
      <c r="Y203" s="4"/>
      <c r="Z203" s="4"/>
      <c r="AA203" s="4"/>
      <c r="AB203" s="4"/>
    </row>
    <row r="204" spans="22:28">
      <c r="V204" s="6">
        <v>42899</v>
      </c>
      <c r="W204" s="4">
        <v>2.21</v>
      </c>
      <c r="X204" s="4"/>
      <c r="Y204" s="4"/>
      <c r="Z204" s="4"/>
      <c r="AA204" s="4"/>
      <c r="AB204" s="4"/>
    </row>
    <row r="205" spans="22:28">
      <c r="V205" s="6">
        <v>42900</v>
      </c>
      <c r="W205" s="4">
        <v>2.15</v>
      </c>
      <c r="X205" s="4"/>
      <c r="Y205" s="4"/>
      <c r="Z205" s="4"/>
      <c r="AA205" s="4"/>
      <c r="AB205" s="4"/>
    </row>
    <row r="206" spans="22:28">
      <c r="V206" s="6">
        <v>42901</v>
      </c>
      <c r="W206" s="4">
        <v>2.16</v>
      </c>
      <c r="X206" s="4"/>
      <c r="Y206" s="4"/>
      <c r="Z206" s="4"/>
      <c r="AA206" s="4"/>
      <c r="AB206" s="4"/>
    </row>
    <row r="207" spans="22:28">
      <c r="V207" s="6">
        <v>42902</v>
      </c>
      <c r="W207" s="4">
        <v>2.16</v>
      </c>
      <c r="X207" s="4"/>
      <c r="Y207" s="4"/>
      <c r="Z207" s="4"/>
      <c r="AA207" s="4"/>
      <c r="AB207" s="4"/>
    </row>
    <row r="208" spans="22:28">
      <c r="V208" s="6">
        <v>42905</v>
      </c>
      <c r="W208" s="4">
        <v>2.19</v>
      </c>
      <c r="X208" s="4"/>
      <c r="Y208" s="4"/>
      <c r="Z208" s="4"/>
      <c r="AA208" s="4"/>
      <c r="AB208" s="4"/>
    </row>
    <row r="209" spans="22:28">
      <c r="V209" s="6">
        <v>42906</v>
      </c>
      <c r="W209" s="4">
        <v>2.16</v>
      </c>
      <c r="X209" s="4"/>
      <c r="Y209" s="4"/>
      <c r="Z209" s="4"/>
      <c r="AA209" s="4"/>
      <c r="AB209" s="4"/>
    </row>
    <row r="210" spans="22:28">
      <c r="V210" s="6">
        <v>42907</v>
      </c>
      <c r="W210" s="4">
        <v>2.16</v>
      </c>
      <c r="X210" s="4"/>
      <c r="Y210" s="4"/>
      <c r="Z210" s="4"/>
      <c r="AA210" s="4"/>
      <c r="AB210" s="4"/>
    </row>
    <row r="211" spans="22:28">
      <c r="V211" s="6">
        <v>42908</v>
      </c>
      <c r="W211" s="4">
        <v>2.15</v>
      </c>
      <c r="X211" s="4"/>
      <c r="Y211" s="4"/>
      <c r="Z211" s="4"/>
      <c r="AA211" s="4"/>
      <c r="AB211" s="4"/>
    </row>
    <row r="212" spans="22:28">
      <c r="V212" s="6">
        <v>42909</v>
      </c>
      <c r="W212" s="4">
        <v>2.15</v>
      </c>
      <c r="X212" s="4"/>
      <c r="Y212" s="4"/>
      <c r="Z212" s="4"/>
      <c r="AA212" s="4"/>
      <c r="AB212" s="4"/>
    </row>
    <row r="213" spans="22:28">
      <c r="V213" s="6">
        <v>42912</v>
      </c>
      <c r="W213" s="4">
        <v>2.14</v>
      </c>
      <c r="X213" s="4"/>
      <c r="Y213" s="4"/>
      <c r="Z213" s="4"/>
      <c r="AA213" s="4"/>
      <c r="AB213" s="4"/>
    </row>
    <row r="214" spans="22:28">
      <c r="V214" s="6">
        <v>42913</v>
      </c>
      <c r="W214" s="4">
        <v>2.21</v>
      </c>
      <c r="X214" s="4"/>
      <c r="Y214" s="4"/>
      <c r="Z214" s="4"/>
      <c r="AA214" s="4"/>
      <c r="AB214" s="4"/>
    </row>
    <row r="215" spans="22:28">
      <c r="V215" s="6">
        <v>42914</v>
      </c>
      <c r="W215" s="4">
        <v>2.2200000000000002</v>
      </c>
      <c r="X215" s="4"/>
      <c r="Y215" s="4"/>
      <c r="Z215" s="4"/>
      <c r="AA215" s="4"/>
      <c r="AB215" s="4"/>
    </row>
    <row r="216" spans="22:28">
      <c r="V216" s="6">
        <v>42915</v>
      </c>
      <c r="W216" s="4">
        <v>2.27</v>
      </c>
      <c r="X216" s="4"/>
      <c r="Y216" s="4"/>
      <c r="Z216" s="4"/>
      <c r="AA216" s="4"/>
      <c r="AB216" s="4"/>
    </row>
    <row r="217" spans="22:28">
      <c r="V217" s="6">
        <v>42916</v>
      </c>
      <c r="W217" s="4">
        <v>2.31</v>
      </c>
      <c r="X217" s="4"/>
      <c r="Y217" s="4"/>
      <c r="Z217" s="4"/>
      <c r="AA217" s="4"/>
      <c r="AB217" s="4"/>
    </row>
    <row r="218" spans="22:28">
      <c r="V218" s="6">
        <v>42919</v>
      </c>
      <c r="W218" s="4">
        <v>2.35</v>
      </c>
      <c r="X218" s="4"/>
      <c r="Y218" s="4"/>
      <c r="Z218" s="4"/>
      <c r="AA218" s="4"/>
      <c r="AB218" s="4"/>
    </row>
    <row r="219" spans="22:28">
      <c r="V219" s="6">
        <v>42920</v>
      </c>
    </row>
    <row r="220" spans="22:28">
      <c r="V220" s="6">
        <v>42921</v>
      </c>
      <c r="W220" s="4">
        <v>2.33</v>
      </c>
      <c r="X220" s="4"/>
      <c r="Y220" s="4"/>
      <c r="Z220" s="4"/>
      <c r="AA220" s="4"/>
      <c r="AB220" s="4"/>
    </row>
    <row r="221" spans="22:28">
      <c r="V221" s="6">
        <v>42922</v>
      </c>
      <c r="W221" s="4">
        <v>2.37</v>
      </c>
      <c r="X221" s="4"/>
      <c r="Y221" s="4"/>
      <c r="Z221" s="4"/>
      <c r="AA221" s="4"/>
      <c r="AB221" s="4"/>
    </row>
    <row r="222" spans="22:28">
      <c r="V222" s="6">
        <v>42923</v>
      </c>
      <c r="W222" s="4">
        <v>2.39</v>
      </c>
      <c r="X222" s="4"/>
      <c r="Y222" s="4"/>
      <c r="Z222" s="4"/>
      <c r="AA222" s="4"/>
      <c r="AB222" s="4"/>
    </row>
    <row r="223" spans="22:28">
      <c r="V223" s="6">
        <v>42926</v>
      </c>
      <c r="W223" s="4">
        <v>2.38</v>
      </c>
      <c r="X223" s="4"/>
      <c r="Y223" s="4"/>
      <c r="Z223" s="4"/>
      <c r="AA223" s="4"/>
      <c r="AB223" s="4"/>
    </row>
    <row r="224" spans="22:28">
      <c r="V224" s="6">
        <v>42927</v>
      </c>
      <c r="W224" s="4">
        <v>2.37</v>
      </c>
      <c r="X224" s="4"/>
      <c r="Y224" s="4"/>
      <c r="Z224" s="4"/>
      <c r="AA224" s="4"/>
      <c r="AB224" s="4"/>
    </row>
    <row r="225" spans="22:28">
      <c r="V225" s="6">
        <v>42928</v>
      </c>
      <c r="W225" s="4">
        <v>2.33</v>
      </c>
      <c r="X225" s="4"/>
      <c r="Y225" s="4"/>
      <c r="Z225" s="4"/>
      <c r="AA225" s="4"/>
      <c r="AB225" s="4"/>
    </row>
    <row r="226" spans="22:28">
      <c r="V226" s="6">
        <v>42929</v>
      </c>
      <c r="W226" s="4">
        <v>2.35</v>
      </c>
      <c r="X226" s="4"/>
      <c r="Y226" s="4"/>
      <c r="Z226" s="4"/>
      <c r="AA226" s="4"/>
      <c r="AB226" s="4"/>
    </row>
    <row r="227" spans="22:28">
      <c r="V227" s="6">
        <v>42930</v>
      </c>
      <c r="W227" s="4">
        <v>2.33</v>
      </c>
      <c r="X227" s="4"/>
      <c r="Y227" s="4"/>
      <c r="Z227" s="4"/>
      <c r="AA227" s="4"/>
      <c r="AB227" s="4"/>
    </row>
    <row r="228" spans="22:28">
      <c r="V228" s="6">
        <v>42933</v>
      </c>
      <c r="W228" s="4">
        <v>2.31</v>
      </c>
      <c r="X228" s="4"/>
      <c r="Y228" s="4"/>
      <c r="Z228" s="4"/>
      <c r="AA228" s="4"/>
      <c r="AB228" s="4"/>
    </row>
    <row r="229" spans="22:28">
      <c r="V229" s="6">
        <v>42934</v>
      </c>
      <c r="W229" s="4">
        <v>2.27</v>
      </c>
      <c r="X229" s="4"/>
      <c r="Y229" s="4"/>
      <c r="Z229" s="4"/>
      <c r="AA229" s="4"/>
      <c r="AB229" s="4"/>
    </row>
    <row r="230" spans="22:28">
      <c r="V230" s="6">
        <v>42935</v>
      </c>
      <c r="W230" s="4">
        <v>2.27</v>
      </c>
      <c r="X230" s="4"/>
      <c r="Y230" s="4"/>
      <c r="Z230" s="4"/>
      <c r="AA230" s="4"/>
      <c r="AB230" s="4"/>
    </row>
    <row r="231" spans="22:28">
      <c r="V231" s="6">
        <v>42936</v>
      </c>
      <c r="W231" s="4">
        <v>2.27</v>
      </c>
      <c r="X231" s="4"/>
      <c r="Y231" s="4"/>
      <c r="Z231" s="4"/>
      <c r="AA231" s="4"/>
      <c r="AB231" s="4"/>
    </row>
    <row r="232" spans="22:28">
      <c r="V232" s="6">
        <v>42937</v>
      </c>
      <c r="W232" s="4">
        <v>2.2400000000000002</v>
      </c>
      <c r="X232" s="4"/>
      <c r="Y232" s="4"/>
      <c r="Z232" s="4"/>
      <c r="AA232" s="4"/>
      <c r="AB232" s="4"/>
    </row>
    <row r="233" spans="22:28">
      <c r="V233" s="6">
        <v>42940</v>
      </c>
      <c r="W233" s="4">
        <v>2.2599999999999998</v>
      </c>
      <c r="X233" s="4"/>
      <c r="Y233" s="4"/>
      <c r="Z233" s="4"/>
      <c r="AA233" s="4"/>
      <c r="AB233" s="4"/>
    </row>
    <row r="234" spans="22:28">
      <c r="V234" s="6">
        <v>42941</v>
      </c>
      <c r="W234" s="4">
        <v>2.33</v>
      </c>
      <c r="X234" s="4"/>
      <c r="Y234" s="4"/>
      <c r="Z234" s="4"/>
      <c r="AA234" s="4"/>
      <c r="AB234" s="4"/>
    </row>
    <row r="235" spans="22:28">
      <c r="V235" s="6">
        <v>42942</v>
      </c>
      <c r="W235" s="4">
        <v>2.29</v>
      </c>
      <c r="X235" s="4"/>
      <c r="Y235" s="4"/>
      <c r="Z235" s="4"/>
      <c r="AA235" s="4"/>
      <c r="AB235" s="4"/>
    </row>
    <row r="236" spans="22:28">
      <c r="V236" s="6">
        <v>42943</v>
      </c>
      <c r="W236" s="4">
        <v>2.3199999999999998</v>
      </c>
      <c r="X236" s="4"/>
      <c r="Y236" s="4"/>
      <c r="Z236" s="4"/>
      <c r="AA236" s="4"/>
      <c r="AB236" s="4"/>
    </row>
    <row r="237" spans="22:28">
      <c r="V237" s="6">
        <v>42944</v>
      </c>
      <c r="W237" s="4">
        <v>2.2999999999999998</v>
      </c>
      <c r="X237" s="4"/>
      <c r="Y237" s="4"/>
      <c r="Z237" s="4"/>
      <c r="AA237" s="4"/>
      <c r="AB237" s="4"/>
    </row>
    <row r="238" spans="22:28">
      <c r="V238" s="6">
        <v>42947</v>
      </c>
      <c r="W238" s="4">
        <v>2.2999999999999998</v>
      </c>
      <c r="X238" s="4"/>
      <c r="Y238" s="4"/>
      <c r="Z238" s="4"/>
      <c r="AA238" s="4"/>
      <c r="AB238" s="4"/>
    </row>
    <row r="239" spans="22:28">
      <c r="V239" s="6">
        <v>42948</v>
      </c>
      <c r="W239" s="4">
        <v>2.2599999999999998</v>
      </c>
      <c r="X239" s="4"/>
      <c r="Y239" s="4"/>
      <c r="Z239" s="4"/>
      <c r="AA239" s="4"/>
      <c r="AB239" s="4"/>
    </row>
    <row r="240" spans="22:28">
      <c r="V240" s="6">
        <v>42949</v>
      </c>
      <c r="W240" s="4">
        <v>2.27</v>
      </c>
      <c r="X240" s="4"/>
      <c r="Y240" s="4"/>
      <c r="Z240" s="4"/>
      <c r="AA240" s="4"/>
      <c r="AB240" s="4"/>
    </row>
    <row r="241" spans="22:28">
      <c r="V241" s="6">
        <v>42950</v>
      </c>
      <c r="W241" s="4">
        <v>2.2400000000000002</v>
      </c>
      <c r="X241" s="4"/>
      <c r="Y241" s="4"/>
      <c r="Z241" s="4"/>
      <c r="AA241" s="4"/>
      <c r="AB241" s="4"/>
    </row>
    <row r="242" spans="22:28">
      <c r="V242" s="6">
        <v>42951</v>
      </c>
      <c r="W242" s="4">
        <v>2.27</v>
      </c>
      <c r="X242" s="4"/>
      <c r="Y242" s="4"/>
      <c r="Z242" s="4"/>
      <c r="AA242" s="4"/>
      <c r="AB242" s="4"/>
    </row>
    <row r="243" spans="22:28">
      <c r="V243" s="6">
        <v>42954</v>
      </c>
      <c r="W243" s="4">
        <v>2.2599999999999998</v>
      </c>
      <c r="X243" s="4"/>
      <c r="Y243" s="4"/>
      <c r="Z243" s="4"/>
      <c r="AA243" s="4"/>
      <c r="AB243" s="4"/>
    </row>
    <row r="244" spans="22:28">
      <c r="V244" s="6">
        <v>42955</v>
      </c>
      <c r="W244" s="4">
        <v>2.29</v>
      </c>
      <c r="X244" s="4"/>
      <c r="Y244" s="4"/>
      <c r="Z244" s="4"/>
      <c r="AA244" s="4"/>
      <c r="AB244" s="4"/>
    </row>
    <row r="245" spans="22:28">
      <c r="V245" s="6">
        <v>42956</v>
      </c>
      <c r="W245" s="4">
        <v>2.2400000000000002</v>
      </c>
      <c r="X245" s="4"/>
      <c r="Y245" s="4"/>
      <c r="Z245" s="4"/>
      <c r="AA245" s="4"/>
      <c r="AB245" s="4"/>
    </row>
    <row r="246" spans="22:28">
      <c r="V246" s="6">
        <v>42957</v>
      </c>
      <c r="W246" s="4">
        <v>2.2000000000000002</v>
      </c>
      <c r="X246" s="4"/>
      <c r="Y246" s="4"/>
      <c r="Z246" s="4"/>
      <c r="AA246" s="4"/>
      <c r="AB246" s="4"/>
    </row>
    <row r="247" spans="22:28">
      <c r="V247" s="6">
        <v>42958</v>
      </c>
      <c r="W247" s="4">
        <v>2.19</v>
      </c>
      <c r="X247" s="4"/>
      <c r="Y247" s="4"/>
      <c r="Z247" s="4"/>
      <c r="AA247" s="4"/>
      <c r="AB247" s="4"/>
    </row>
    <row r="248" spans="22:28">
      <c r="V248" s="6">
        <v>42961</v>
      </c>
      <c r="W248" s="4">
        <v>2.2200000000000002</v>
      </c>
      <c r="X248" s="4"/>
      <c r="Y248" s="4"/>
      <c r="Z248" s="4"/>
      <c r="AA248" s="4"/>
      <c r="AB248" s="4"/>
    </row>
    <row r="249" spans="22:28">
      <c r="V249" s="6">
        <v>42962</v>
      </c>
      <c r="W249" s="4">
        <v>2.27</v>
      </c>
      <c r="X249" s="4"/>
      <c r="Y249" s="4"/>
      <c r="Z249" s="4"/>
      <c r="AA249" s="4"/>
      <c r="AB249" s="4"/>
    </row>
    <row r="250" spans="22:28">
      <c r="V250" s="6">
        <v>42963</v>
      </c>
      <c r="W250" s="4">
        <v>2.23</v>
      </c>
      <c r="X250" s="4"/>
      <c r="Y250" s="4"/>
      <c r="Z250" s="4"/>
      <c r="AA250" s="4"/>
      <c r="AB250" s="4"/>
    </row>
    <row r="251" spans="22:28">
      <c r="V251" s="6">
        <v>42964</v>
      </c>
      <c r="W251" s="4">
        <v>2.19</v>
      </c>
      <c r="X251" s="4"/>
      <c r="Y251" s="4"/>
      <c r="Z251" s="4"/>
      <c r="AA251" s="4"/>
      <c r="AB251" s="4"/>
    </row>
    <row r="252" spans="22:28">
      <c r="V252" s="6">
        <v>42965</v>
      </c>
      <c r="W252" s="4">
        <v>2.19</v>
      </c>
      <c r="X252" s="4"/>
      <c r="Y252" s="4"/>
      <c r="Z252" s="4"/>
      <c r="AA252" s="4"/>
      <c r="AB252" s="4"/>
    </row>
    <row r="253" spans="22:28">
      <c r="V253" s="6">
        <v>42968</v>
      </c>
      <c r="W253" s="4">
        <v>2.1800000000000002</v>
      </c>
      <c r="X253" s="4"/>
      <c r="Y253" s="4"/>
      <c r="Z253" s="4"/>
      <c r="AA253" s="4"/>
      <c r="AB253" s="4"/>
    </row>
    <row r="254" spans="22:28">
      <c r="V254" s="6">
        <v>42969</v>
      </c>
      <c r="W254" s="4">
        <v>2.2200000000000002</v>
      </c>
      <c r="X254" s="4"/>
      <c r="Y254" s="4"/>
      <c r="Z254" s="4"/>
      <c r="AA254" s="4"/>
      <c r="AB254" s="4"/>
    </row>
    <row r="255" spans="22:28">
      <c r="V255" s="6">
        <v>42970</v>
      </c>
      <c r="W255" s="4">
        <v>2.17</v>
      </c>
      <c r="X255" s="4"/>
      <c r="Y255" s="4"/>
      <c r="Z255" s="4"/>
      <c r="AA255" s="4"/>
      <c r="AB255" s="4"/>
    </row>
    <row r="256" spans="22:28">
      <c r="V256" s="6">
        <v>42971</v>
      </c>
      <c r="W256" s="4">
        <v>2.19</v>
      </c>
      <c r="X256" s="4"/>
      <c r="Y256" s="4"/>
      <c r="Z256" s="4"/>
      <c r="AA256" s="4"/>
      <c r="AB256" s="4"/>
    </row>
    <row r="257" spans="22:28">
      <c r="V257" s="6">
        <v>42972</v>
      </c>
      <c r="W257" s="4">
        <v>2.17</v>
      </c>
      <c r="X257" s="4"/>
      <c r="Y257" s="4"/>
      <c r="Z257" s="4"/>
      <c r="AA257" s="4"/>
      <c r="AB257" s="4"/>
    </row>
    <row r="258" spans="22:28">
      <c r="V258" s="6">
        <v>42975</v>
      </c>
      <c r="W258" s="4">
        <v>2.16</v>
      </c>
      <c r="X258" s="4"/>
      <c r="Y258" s="4"/>
      <c r="Z258" s="4"/>
      <c r="AA258" s="4"/>
      <c r="AB258" s="4"/>
    </row>
    <row r="259" spans="22:28">
      <c r="V259" s="6">
        <v>42976</v>
      </c>
      <c r="W259" s="4">
        <v>2.13</v>
      </c>
      <c r="X259" s="4"/>
      <c r="Y259" s="4"/>
      <c r="Z259" s="4"/>
      <c r="AA259" s="4"/>
      <c r="AB259" s="4"/>
    </row>
    <row r="260" spans="22:28">
      <c r="V260" s="6">
        <v>42977</v>
      </c>
      <c r="W260" s="4">
        <v>2.15</v>
      </c>
      <c r="X260" s="4"/>
      <c r="Y260" s="4"/>
      <c r="Z260" s="4"/>
      <c r="AA260" s="4"/>
      <c r="AB260" s="4"/>
    </row>
    <row r="261" spans="22:28">
      <c r="V261" s="6">
        <v>42978</v>
      </c>
      <c r="W261" s="4">
        <v>2.12</v>
      </c>
      <c r="X261" s="4"/>
      <c r="Y261" s="4"/>
      <c r="Z261" s="4"/>
      <c r="AA261" s="4"/>
      <c r="AB261" s="4"/>
    </row>
    <row r="262" spans="22:28">
      <c r="V262" s="6">
        <v>42979</v>
      </c>
      <c r="W262" s="4">
        <v>2.16</v>
      </c>
      <c r="X262" s="4"/>
      <c r="Y262" s="4"/>
      <c r="Z262" s="4"/>
      <c r="AA262" s="4"/>
      <c r="AB262" s="4"/>
    </row>
    <row r="263" spans="22:28">
      <c r="V263" s="6">
        <v>42982</v>
      </c>
    </row>
    <row r="264" spans="22:28">
      <c r="V264" s="6">
        <v>42983</v>
      </c>
      <c r="W264" s="4">
        <v>2.0699999999999998</v>
      </c>
      <c r="X264" s="4"/>
      <c r="Y264" s="4"/>
      <c r="Z264" s="4"/>
      <c r="AA264" s="4"/>
      <c r="AB264" s="4"/>
    </row>
    <row r="265" spans="22:28">
      <c r="V265" s="6">
        <v>42984</v>
      </c>
      <c r="W265" s="4">
        <v>2.1</v>
      </c>
      <c r="X265" s="4"/>
      <c r="Y265" s="4"/>
      <c r="Z265" s="4"/>
      <c r="AA265" s="4"/>
      <c r="AB265" s="4"/>
    </row>
    <row r="266" spans="22:28">
      <c r="V266" s="6">
        <v>42985</v>
      </c>
      <c r="W266" s="4">
        <v>2.0499999999999998</v>
      </c>
      <c r="X266" s="4"/>
      <c r="Y266" s="4"/>
      <c r="Z266" s="4"/>
      <c r="AA266" s="4"/>
      <c r="AB266" s="4"/>
    </row>
    <row r="267" spans="22:28">
      <c r="V267" s="6">
        <v>42986</v>
      </c>
      <c r="W267" s="4">
        <v>2.06</v>
      </c>
      <c r="X267" s="4"/>
      <c r="Y267" s="4"/>
      <c r="Z267" s="4"/>
      <c r="AA267" s="4"/>
      <c r="AB267" s="4"/>
    </row>
    <row r="268" spans="22:28">
      <c r="V268" s="6">
        <v>42989</v>
      </c>
      <c r="W268" s="4">
        <v>2.14</v>
      </c>
      <c r="X268" s="4"/>
      <c r="Y268" s="4"/>
      <c r="Z268" s="4"/>
      <c r="AA268" s="4"/>
      <c r="AB268" s="4"/>
    </row>
    <row r="269" spans="22:28">
      <c r="V269" s="6">
        <v>42990</v>
      </c>
      <c r="W269" s="4">
        <v>2.17</v>
      </c>
      <c r="X269" s="4"/>
      <c r="Y269" s="4"/>
      <c r="Z269" s="4"/>
      <c r="AA269" s="4"/>
      <c r="AB269" s="4"/>
    </row>
    <row r="270" spans="22:28">
      <c r="V270" s="6">
        <v>42991</v>
      </c>
      <c r="W270" s="4">
        <v>2.2000000000000002</v>
      </c>
      <c r="X270" s="4"/>
      <c r="Y270" s="4"/>
      <c r="Z270" s="4"/>
      <c r="AA270" s="4"/>
      <c r="AB270" s="4"/>
    </row>
    <row r="271" spans="22:28">
      <c r="V271" s="6">
        <v>42992</v>
      </c>
      <c r="W271" s="4">
        <v>2.2000000000000002</v>
      </c>
      <c r="X271" s="4"/>
      <c r="Y271" s="4"/>
      <c r="Z271" s="4"/>
      <c r="AA271" s="4"/>
      <c r="AB271" s="4"/>
    </row>
    <row r="272" spans="22:28">
      <c r="V272" s="6">
        <v>42993</v>
      </c>
      <c r="W272" s="4">
        <v>2.2000000000000002</v>
      </c>
      <c r="X272" s="4"/>
      <c r="Y272" s="4"/>
      <c r="Z272" s="4"/>
      <c r="AA272" s="4"/>
      <c r="AB272" s="4"/>
    </row>
    <row r="273" spans="22:28">
      <c r="V273" s="6">
        <v>42996</v>
      </c>
      <c r="W273" s="4">
        <v>2.23</v>
      </c>
      <c r="X273" s="4"/>
      <c r="Y273" s="4"/>
      <c r="Z273" s="4"/>
      <c r="AA273" s="4"/>
      <c r="AB273" s="4"/>
    </row>
    <row r="274" spans="22:28">
      <c r="V274" s="6">
        <v>42997</v>
      </c>
      <c r="W274" s="4">
        <v>2.2400000000000002</v>
      </c>
      <c r="X274" s="4"/>
      <c r="Y274" s="4"/>
      <c r="Z274" s="4"/>
      <c r="AA274" s="4"/>
      <c r="AB274" s="4"/>
    </row>
    <row r="275" spans="22:28">
      <c r="V275" s="6">
        <v>42998</v>
      </c>
      <c r="W275" s="4">
        <v>2.2799999999999998</v>
      </c>
      <c r="X275" s="4"/>
      <c r="Y275" s="4"/>
      <c r="Z275" s="4"/>
      <c r="AA275" s="4"/>
      <c r="AB275" s="4"/>
    </row>
    <row r="276" spans="22:28">
      <c r="V276" s="6">
        <v>42999</v>
      </c>
      <c r="W276" s="4">
        <v>2.27</v>
      </c>
      <c r="X276" s="4"/>
      <c r="Y276" s="4"/>
      <c r="Z276" s="4"/>
      <c r="AA276" s="4"/>
      <c r="AB276" s="4"/>
    </row>
    <row r="277" spans="22:28">
      <c r="V277" s="6">
        <v>43000</v>
      </c>
      <c r="W277" s="4">
        <v>2.2599999999999998</v>
      </c>
      <c r="X277" s="4"/>
      <c r="Y277" s="4"/>
      <c r="Z277" s="4"/>
      <c r="AA277" s="4"/>
      <c r="AB277" s="4"/>
    </row>
    <row r="278" spans="22:28">
      <c r="V278" s="6">
        <v>43003</v>
      </c>
      <c r="W278" s="4">
        <v>2.2200000000000002</v>
      </c>
      <c r="X278" s="4"/>
      <c r="Y278" s="4"/>
      <c r="Z278" s="4"/>
      <c r="AA278" s="4"/>
      <c r="AB278" s="4"/>
    </row>
    <row r="279" spans="22:28">
      <c r="V279" s="6">
        <v>43004</v>
      </c>
      <c r="W279" s="4">
        <v>2.2400000000000002</v>
      </c>
      <c r="X279" s="4"/>
      <c r="Y279" s="4"/>
      <c r="Z279" s="4"/>
      <c r="AA279" s="4"/>
      <c r="AB279" s="4"/>
    </row>
    <row r="280" spans="22:28">
      <c r="V280" s="6">
        <v>43005</v>
      </c>
      <c r="W280" s="4">
        <v>2.31</v>
      </c>
      <c r="X280" s="4"/>
      <c r="Y280" s="4"/>
      <c r="Z280" s="4"/>
      <c r="AA280" s="4"/>
      <c r="AB280" s="4"/>
    </row>
    <row r="281" spans="22:28">
      <c r="V281" s="6">
        <v>43006</v>
      </c>
      <c r="W281" s="4">
        <v>2.31</v>
      </c>
      <c r="X281" s="4"/>
      <c r="Y281" s="4"/>
      <c r="Z281" s="4"/>
      <c r="AA281" s="4"/>
      <c r="AB281" s="4"/>
    </row>
    <row r="282" spans="22:28">
      <c r="V282" s="6">
        <v>43007</v>
      </c>
      <c r="W282" s="4">
        <v>2.33</v>
      </c>
      <c r="X282" s="4"/>
      <c r="Y282" s="4"/>
      <c r="Z282" s="4"/>
      <c r="AA282" s="4"/>
      <c r="AB282" s="4"/>
    </row>
    <row r="283" spans="22:28">
      <c r="V283" s="6">
        <v>43010</v>
      </c>
      <c r="W283" s="4">
        <v>2.34</v>
      </c>
      <c r="X283" s="4"/>
      <c r="Y283" s="4"/>
      <c r="Z283" s="4"/>
      <c r="AA283" s="4"/>
      <c r="AB283" s="4"/>
    </row>
    <row r="284" spans="22:28">
      <c r="V284" s="6">
        <v>43011</v>
      </c>
      <c r="W284" s="4">
        <v>2.33</v>
      </c>
      <c r="X284" s="4"/>
      <c r="Y284" s="4"/>
      <c r="Z284" s="4"/>
      <c r="AA284" s="4"/>
      <c r="AB284" s="4"/>
    </row>
    <row r="285" spans="22:28">
      <c r="V285" s="6">
        <v>43012</v>
      </c>
      <c r="W285" s="4">
        <v>2.33</v>
      </c>
      <c r="X285" s="4"/>
      <c r="Y285" s="4"/>
      <c r="Z285" s="4"/>
      <c r="AA285" s="4"/>
      <c r="AB285" s="4"/>
    </row>
    <row r="286" spans="22:28">
      <c r="V286" s="6">
        <v>43013</v>
      </c>
      <c r="W286" s="4">
        <v>2.35</v>
      </c>
      <c r="X286" s="4"/>
      <c r="Y286" s="4"/>
      <c r="Z286" s="4"/>
      <c r="AA286" s="4"/>
      <c r="AB286" s="4"/>
    </row>
    <row r="287" spans="22:28">
      <c r="V287" s="6">
        <v>43014</v>
      </c>
      <c r="W287" s="4">
        <v>2.37</v>
      </c>
      <c r="X287" s="4"/>
      <c r="Y287" s="4"/>
      <c r="Z287" s="4"/>
      <c r="AA287" s="4"/>
      <c r="AB287" s="4"/>
    </row>
    <row r="288" spans="22:28">
      <c r="V288" s="6">
        <v>43017</v>
      </c>
    </row>
    <row r="289" spans="22:28">
      <c r="V289" s="6">
        <v>43018</v>
      </c>
      <c r="W289" s="4">
        <v>2.35</v>
      </c>
      <c r="X289" s="4"/>
      <c r="Y289" s="4"/>
      <c r="Z289" s="4"/>
      <c r="AA289" s="4"/>
      <c r="AB289" s="4"/>
    </row>
    <row r="290" spans="22:28">
      <c r="V290" s="6">
        <v>43019</v>
      </c>
      <c r="W290" s="4">
        <v>2.35</v>
      </c>
      <c r="X290" s="4"/>
      <c r="Y290" s="4"/>
      <c r="Z290" s="4"/>
      <c r="AA290" s="4"/>
      <c r="AB290" s="4"/>
    </row>
    <row r="291" spans="22:28">
      <c r="V291" s="6">
        <v>43020</v>
      </c>
      <c r="W291" s="4">
        <v>2.33</v>
      </c>
      <c r="X291" s="4"/>
      <c r="Y291" s="4"/>
      <c r="Z291" s="4"/>
      <c r="AA291" s="4"/>
      <c r="AB291" s="4"/>
    </row>
    <row r="292" spans="22:28">
      <c r="V292" s="6">
        <v>43021</v>
      </c>
      <c r="W292" s="4">
        <v>2.2799999999999998</v>
      </c>
      <c r="X292" s="4"/>
      <c r="Y292" s="4"/>
      <c r="Z292" s="4"/>
      <c r="AA292" s="4"/>
      <c r="AB292" s="4"/>
    </row>
    <row r="293" spans="22:28">
      <c r="V293" s="6">
        <v>43024</v>
      </c>
      <c r="W293" s="4">
        <v>2.2999999999999998</v>
      </c>
      <c r="X293" s="4"/>
      <c r="Y293" s="4"/>
      <c r="Z293" s="4"/>
      <c r="AA293" s="4"/>
      <c r="AB293" s="4"/>
    </row>
    <row r="294" spans="22:28">
      <c r="V294" s="6">
        <v>43025</v>
      </c>
      <c r="W294" s="4">
        <v>2.2999999999999998</v>
      </c>
      <c r="X294" s="4"/>
      <c r="Y294" s="4"/>
      <c r="Z294" s="4"/>
      <c r="AA294" s="4"/>
      <c r="AB294" s="4"/>
    </row>
    <row r="295" spans="22:28">
      <c r="V295" s="6">
        <v>43026</v>
      </c>
      <c r="W295" s="4">
        <v>2.34</v>
      </c>
      <c r="X295" s="4"/>
      <c r="Y295" s="4"/>
      <c r="Z295" s="4"/>
      <c r="AA295" s="4"/>
      <c r="AB295" s="4"/>
    </row>
    <row r="296" spans="22:28">
      <c r="V296" s="6">
        <v>43027</v>
      </c>
      <c r="W296" s="4">
        <v>2.33</v>
      </c>
      <c r="X296" s="4"/>
      <c r="Y296" s="4"/>
      <c r="Z296" s="4"/>
      <c r="AA296" s="4"/>
      <c r="AB296" s="4"/>
    </row>
    <row r="297" spans="22:28">
      <c r="V297" s="6">
        <v>43028</v>
      </c>
      <c r="W297" s="4">
        <v>2.39</v>
      </c>
      <c r="X297" s="4"/>
      <c r="Y297" s="4"/>
      <c r="Z297" s="4"/>
      <c r="AA297" s="4"/>
      <c r="AB297" s="4"/>
    </row>
    <row r="298" spans="22:28">
      <c r="V298" s="6">
        <v>43031</v>
      </c>
      <c r="W298" s="4">
        <v>2.38</v>
      </c>
      <c r="X298" s="4"/>
      <c r="Y298" s="4"/>
      <c r="Z298" s="4"/>
      <c r="AA298" s="4"/>
      <c r="AB298" s="4"/>
    </row>
    <row r="299" spans="22:28">
      <c r="V299" s="6">
        <v>43032</v>
      </c>
      <c r="W299" s="4">
        <v>2.42</v>
      </c>
      <c r="X299" s="4"/>
      <c r="Y299" s="4"/>
      <c r="Z299" s="4"/>
      <c r="AA299" s="4"/>
      <c r="AB299" s="4"/>
    </row>
    <row r="300" spans="22:28">
      <c r="V300" s="6">
        <v>43033</v>
      </c>
      <c r="W300" s="4">
        <v>2.44</v>
      </c>
      <c r="X300" s="4"/>
      <c r="Y300" s="4"/>
      <c r="Z300" s="4"/>
      <c r="AA300" s="4"/>
      <c r="AB300" s="4"/>
    </row>
    <row r="301" spans="22:28">
      <c r="V301" s="6">
        <v>43034</v>
      </c>
      <c r="W301" s="4">
        <v>2.46</v>
      </c>
      <c r="X301" s="4"/>
      <c r="Y301" s="4"/>
      <c r="Z301" s="4"/>
      <c r="AA301" s="4"/>
      <c r="AB301" s="4"/>
    </row>
    <row r="302" spans="22:28">
      <c r="V302" s="6">
        <v>43035</v>
      </c>
      <c r="W302" s="4">
        <v>2.42</v>
      </c>
      <c r="X302" s="4"/>
      <c r="Y302" s="4"/>
      <c r="Z302" s="4"/>
      <c r="AA302" s="4"/>
      <c r="AB302" s="4"/>
    </row>
    <row r="303" spans="22:28">
      <c r="V303" s="6">
        <v>43038</v>
      </c>
      <c r="W303" s="4">
        <v>2.37</v>
      </c>
      <c r="X303" s="4"/>
      <c r="Y303" s="4"/>
      <c r="Z303" s="4"/>
      <c r="AA303" s="4"/>
      <c r="AB303" s="4"/>
    </row>
    <row r="304" spans="22:28">
      <c r="V304" s="6">
        <v>43039</v>
      </c>
      <c r="W304" s="4">
        <v>2.38</v>
      </c>
      <c r="X304" s="4"/>
      <c r="Y304" s="4"/>
      <c r="Z304" s="4"/>
      <c r="AA304" s="4"/>
      <c r="AB304" s="4"/>
    </row>
    <row r="305" spans="22:28">
      <c r="V305" s="6">
        <v>43040</v>
      </c>
      <c r="W305" s="4">
        <v>2.37</v>
      </c>
      <c r="X305" s="4"/>
      <c r="Y305" s="4"/>
      <c r="Z305" s="4"/>
      <c r="AA305" s="4"/>
      <c r="AB305" s="4"/>
    </row>
    <row r="306" spans="22:28">
      <c r="V306" s="6">
        <v>43041</v>
      </c>
      <c r="W306" s="4">
        <v>2.35</v>
      </c>
      <c r="X306" s="4"/>
      <c r="Y306" s="4"/>
      <c r="Z306" s="4"/>
      <c r="AA306" s="4"/>
      <c r="AB306" s="4"/>
    </row>
    <row r="307" spans="22:28">
      <c r="V307" s="6">
        <v>43042</v>
      </c>
      <c r="W307" s="4">
        <v>2.34</v>
      </c>
      <c r="X307" s="4"/>
      <c r="Y307" s="4"/>
      <c r="Z307" s="4"/>
      <c r="AA307" s="4"/>
      <c r="AB307" s="4"/>
    </row>
    <row r="308" spans="22:28">
      <c r="V308" s="6">
        <v>43045</v>
      </c>
      <c r="W308" s="4">
        <v>2.3199999999999998</v>
      </c>
      <c r="X308" s="4"/>
      <c r="Y308" s="4"/>
      <c r="Z308" s="4"/>
      <c r="AA308" s="4"/>
      <c r="AB308" s="4"/>
    </row>
    <row r="309" spans="22:28">
      <c r="V309" s="6">
        <v>43046</v>
      </c>
      <c r="W309" s="4">
        <v>2.3199999999999998</v>
      </c>
      <c r="X309" s="4"/>
      <c r="Y309" s="4"/>
      <c r="Z309" s="4"/>
      <c r="AA309" s="4"/>
      <c r="AB309" s="4"/>
    </row>
    <row r="310" spans="22:28">
      <c r="V310" s="6">
        <v>43047</v>
      </c>
      <c r="W310" s="4">
        <v>2.3199999999999998</v>
      </c>
      <c r="X310" s="4"/>
      <c r="Y310" s="4"/>
      <c r="Z310" s="4"/>
      <c r="AA310" s="4"/>
      <c r="AB310" s="4"/>
    </row>
    <row r="311" spans="22:28">
      <c r="V311" s="6">
        <v>43048</v>
      </c>
      <c r="W311" s="4">
        <v>2.33</v>
      </c>
      <c r="X311" s="4"/>
      <c r="Y311" s="4"/>
      <c r="Z311" s="4"/>
      <c r="AA311" s="4"/>
      <c r="AB311" s="4"/>
    </row>
    <row r="312" spans="22:28">
      <c r="V312" s="6">
        <v>43049</v>
      </c>
      <c r="W312" s="4">
        <v>2.4</v>
      </c>
      <c r="X312" s="4"/>
      <c r="Y312" s="4"/>
      <c r="Z312" s="4"/>
      <c r="AA312" s="4"/>
      <c r="AB312" s="4"/>
    </row>
    <row r="313" spans="22:28">
      <c r="V313" s="6">
        <v>43052</v>
      </c>
      <c r="W313" s="4">
        <v>2.4</v>
      </c>
      <c r="X313" s="4"/>
      <c r="Y313" s="4"/>
      <c r="Z313" s="4"/>
      <c r="AA313" s="4"/>
      <c r="AB313" s="4"/>
    </row>
    <row r="314" spans="22:28">
      <c r="V314" s="6">
        <v>43053</v>
      </c>
      <c r="W314" s="4">
        <v>2.38</v>
      </c>
      <c r="X314" s="4"/>
      <c r="Y314" s="4"/>
      <c r="Z314" s="4"/>
      <c r="AA314" s="4"/>
      <c r="AB314" s="4"/>
    </row>
    <row r="315" spans="22:28">
      <c r="V315" s="6">
        <v>43054</v>
      </c>
      <c r="W315" s="4">
        <v>2.33</v>
      </c>
      <c r="X315" s="4"/>
      <c r="Y315" s="4"/>
      <c r="Z315" s="4"/>
      <c r="AA315" s="4"/>
      <c r="AB315" s="4"/>
    </row>
    <row r="316" spans="22:28">
      <c r="V316" s="6">
        <v>43055</v>
      </c>
      <c r="W316" s="4">
        <v>2.37</v>
      </c>
      <c r="X316" s="4"/>
      <c r="Y316" s="4"/>
      <c r="Z316" s="4"/>
      <c r="AA316" s="4"/>
      <c r="AB316" s="4"/>
    </row>
    <row r="317" spans="22:28">
      <c r="V317" s="6">
        <v>43056</v>
      </c>
      <c r="W317" s="4">
        <v>2.35</v>
      </c>
      <c r="X317" s="4"/>
      <c r="Y317" s="4"/>
      <c r="Z317" s="4"/>
      <c r="AA317" s="4"/>
      <c r="AB317" s="4"/>
    </row>
    <row r="318" spans="22:28">
      <c r="V318" s="6">
        <v>43059</v>
      </c>
      <c r="W318" s="4">
        <v>2.37</v>
      </c>
      <c r="X318" s="4"/>
      <c r="Y318" s="4"/>
      <c r="Z318" s="4"/>
      <c r="AA318" s="4"/>
      <c r="AB318" s="4"/>
    </row>
    <row r="319" spans="22:28">
      <c r="V319" s="6">
        <v>43060</v>
      </c>
      <c r="W319" s="4">
        <v>2.36</v>
      </c>
      <c r="X319" s="4"/>
      <c r="Y319" s="4"/>
      <c r="Z319" s="4"/>
      <c r="AA319" s="4"/>
      <c r="AB319" s="4"/>
    </row>
    <row r="320" spans="22:28">
      <c r="V320" s="6">
        <v>43061</v>
      </c>
      <c r="W320" s="4">
        <v>2.3199999999999998</v>
      </c>
      <c r="X320" s="4"/>
      <c r="Y320" s="4"/>
      <c r="Z320" s="4"/>
      <c r="AA320" s="4"/>
      <c r="AB320" s="4"/>
    </row>
    <row r="321" spans="22:28">
      <c r="V321" s="6">
        <v>43062</v>
      </c>
    </row>
    <row r="322" spans="22:28">
      <c r="V322" s="6">
        <v>43063</v>
      </c>
      <c r="W322" s="4">
        <v>2.34</v>
      </c>
      <c r="X322" s="4"/>
      <c r="Y322" s="4"/>
      <c r="Z322" s="4"/>
      <c r="AA322" s="4"/>
      <c r="AB322" s="4"/>
    </row>
    <row r="323" spans="22:28">
      <c r="V323" s="6">
        <v>43066</v>
      </c>
      <c r="W323" s="4">
        <v>2.3199999999999998</v>
      </c>
      <c r="X323" s="4"/>
      <c r="Y323" s="4"/>
      <c r="Z323" s="4"/>
      <c r="AA323" s="4"/>
      <c r="AB323" s="4"/>
    </row>
    <row r="324" spans="22:28">
      <c r="V324" s="6">
        <v>43067</v>
      </c>
      <c r="W324" s="4">
        <v>2.34</v>
      </c>
      <c r="X324" s="4"/>
      <c r="Y324" s="4"/>
      <c r="Z324" s="4"/>
      <c r="AA324" s="4"/>
      <c r="AB324" s="4"/>
    </row>
    <row r="325" spans="22:28">
      <c r="V325" s="6">
        <v>43068</v>
      </c>
      <c r="W325" s="4">
        <v>2.37</v>
      </c>
      <c r="X325" s="4"/>
      <c r="Y325" s="4"/>
      <c r="Z325" s="4"/>
      <c r="AA325" s="4"/>
      <c r="AB325" s="4"/>
    </row>
    <row r="326" spans="22:28">
      <c r="V326" s="6">
        <v>43069</v>
      </c>
      <c r="W326" s="4">
        <v>2.42</v>
      </c>
      <c r="X326" s="4"/>
      <c r="Y326" s="4"/>
      <c r="Z326" s="4"/>
      <c r="AA326" s="4"/>
      <c r="AB326" s="4"/>
    </row>
    <row r="327" spans="22:28">
      <c r="V327" s="6">
        <v>43070</v>
      </c>
      <c r="W327" s="4">
        <v>2.37</v>
      </c>
      <c r="X327" s="4"/>
      <c r="Y327" s="4"/>
      <c r="Z327" s="4"/>
      <c r="AA327" s="4"/>
      <c r="AB327" s="4"/>
    </row>
    <row r="328" spans="22:28">
      <c r="V328" s="6">
        <v>43073</v>
      </c>
      <c r="W328" s="4">
        <v>2.37</v>
      </c>
      <c r="X328" s="4"/>
      <c r="Y328" s="4"/>
      <c r="Z328" s="4"/>
      <c r="AA328" s="4"/>
      <c r="AB328" s="4"/>
    </row>
    <row r="329" spans="22:28">
      <c r="V329" s="6">
        <v>43074</v>
      </c>
      <c r="W329" s="4">
        <v>2.36</v>
      </c>
      <c r="X329" s="4"/>
      <c r="Y329" s="4"/>
      <c r="Z329" s="4"/>
      <c r="AA329" s="4"/>
      <c r="AB329" s="4"/>
    </row>
    <row r="330" spans="22:28">
      <c r="V330" s="6">
        <v>43075</v>
      </c>
      <c r="W330" s="4">
        <v>2.33</v>
      </c>
      <c r="X330" s="4"/>
      <c r="Y330" s="4"/>
      <c r="Z330" s="4"/>
      <c r="AA330" s="4"/>
      <c r="AB330" s="4"/>
    </row>
    <row r="331" spans="22:28">
      <c r="V331" s="6">
        <v>43076</v>
      </c>
      <c r="W331" s="4">
        <v>2.37</v>
      </c>
      <c r="X331" s="4"/>
      <c r="Y331" s="4"/>
      <c r="Z331" s="4"/>
      <c r="AA331" s="4"/>
      <c r="AB331" s="4"/>
    </row>
    <row r="332" spans="22:28">
      <c r="V332" s="6">
        <v>43077</v>
      </c>
      <c r="W332" s="4">
        <v>2.38</v>
      </c>
      <c r="X332" s="4"/>
      <c r="Y332" s="4"/>
      <c r="Z332" s="4"/>
      <c r="AA332" s="4"/>
      <c r="AB332" s="4"/>
    </row>
    <row r="333" spans="22:28">
      <c r="V333" s="6">
        <v>43080</v>
      </c>
      <c r="W333" s="4">
        <v>2.39</v>
      </c>
      <c r="X333" s="4"/>
      <c r="Y333" s="4"/>
      <c r="Z333" s="4"/>
      <c r="AA333" s="4"/>
      <c r="AB333" s="4"/>
    </row>
    <row r="334" spans="22:28">
      <c r="V334" s="6">
        <v>43081</v>
      </c>
      <c r="W334" s="4">
        <v>2.4</v>
      </c>
      <c r="X334" s="4"/>
      <c r="Y334" s="4"/>
      <c r="Z334" s="4"/>
      <c r="AA334" s="4"/>
      <c r="AB334" s="4"/>
    </row>
    <row r="335" spans="22:28">
      <c r="V335" s="6">
        <v>43082</v>
      </c>
      <c r="W335" s="4">
        <v>2.36</v>
      </c>
      <c r="X335" s="4"/>
      <c r="Y335" s="4"/>
      <c r="Z335" s="4"/>
      <c r="AA335" s="4"/>
      <c r="AB335" s="4"/>
    </row>
    <row r="336" spans="22:28">
      <c r="V336" s="6">
        <v>43083</v>
      </c>
      <c r="W336" s="4">
        <v>2.35</v>
      </c>
      <c r="X336" s="4"/>
      <c r="Y336" s="4"/>
      <c r="Z336" s="4"/>
      <c r="AA336" s="4"/>
      <c r="AB336" s="4"/>
    </row>
    <row r="337" spans="22:28">
      <c r="V337" s="6">
        <v>43084</v>
      </c>
      <c r="W337" s="4">
        <v>2.35</v>
      </c>
      <c r="X337" s="4"/>
      <c r="Y337" s="4"/>
      <c r="Z337" s="4"/>
      <c r="AA337" s="4"/>
      <c r="AB337" s="4"/>
    </row>
    <row r="338" spans="22:28">
      <c r="V338" s="6">
        <v>43087</v>
      </c>
      <c r="W338" s="4">
        <v>2.39</v>
      </c>
      <c r="X338" s="4"/>
      <c r="Y338" s="4"/>
      <c r="Z338" s="4"/>
      <c r="AA338" s="4"/>
      <c r="AB338" s="4"/>
    </row>
    <row r="339" spans="22:28">
      <c r="V339" s="6">
        <v>43088</v>
      </c>
      <c r="W339" s="4">
        <v>2.46</v>
      </c>
      <c r="X339" s="4"/>
      <c r="Y339" s="4"/>
      <c r="Z339" s="4"/>
      <c r="AA339" s="4"/>
      <c r="AB339" s="4"/>
    </row>
    <row r="340" spans="22:28">
      <c r="V340" s="6">
        <v>43089</v>
      </c>
      <c r="W340" s="4">
        <v>2.4900000000000002</v>
      </c>
      <c r="X340" s="4"/>
      <c r="Y340" s="4"/>
      <c r="Z340" s="4"/>
      <c r="AA340" s="4"/>
      <c r="AB340" s="4"/>
    </row>
    <row r="341" spans="22:28">
      <c r="V341" s="6">
        <v>43090</v>
      </c>
      <c r="W341" s="4">
        <v>2.48</v>
      </c>
      <c r="X341" s="4"/>
      <c r="Y341" s="4"/>
      <c r="Z341" s="4"/>
      <c r="AA341" s="4"/>
      <c r="AB341" s="4"/>
    </row>
    <row r="342" spans="22:28">
      <c r="V342" s="6">
        <v>43091</v>
      </c>
      <c r="W342" s="4">
        <v>2.48</v>
      </c>
      <c r="X342" s="4"/>
      <c r="Y342" s="4"/>
      <c r="Z342" s="4"/>
      <c r="AA342" s="4"/>
      <c r="AB342" s="4"/>
    </row>
    <row r="343" spans="22:28">
      <c r="V343" s="6">
        <v>43094</v>
      </c>
    </row>
    <row r="344" spans="22:28">
      <c r="V344" s="6">
        <v>43095</v>
      </c>
      <c r="W344" s="4">
        <v>2.4700000000000002</v>
      </c>
      <c r="X344" s="4"/>
      <c r="Y344" s="4"/>
      <c r="Z344" s="4"/>
      <c r="AA344" s="4"/>
      <c r="AB344" s="4"/>
    </row>
    <row r="345" spans="22:28">
      <c r="V345" s="6">
        <v>43096</v>
      </c>
      <c r="W345" s="4">
        <v>2.42</v>
      </c>
      <c r="X345" s="4"/>
      <c r="Y345" s="4"/>
      <c r="Z345" s="4"/>
      <c r="AA345" s="4"/>
      <c r="AB345" s="4"/>
    </row>
    <row r="346" spans="22:28">
      <c r="V346" s="6">
        <v>43097</v>
      </c>
      <c r="W346" s="4">
        <v>2.4300000000000002</v>
      </c>
      <c r="X346" s="4"/>
      <c r="Y346" s="4"/>
      <c r="Z346" s="4"/>
      <c r="AA346" s="4"/>
      <c r="AB346" s="4"/>
    </row>
    <row r="347" spans="22:28">
      <c r="V347" s="6">
        <v>43098</v>
      </c>
      <c r="W347" s="4">
        <v>2.4</v>
      </c>
      <c r="X347" s="4"/>
      <c r="Y347" s="4"/>
      <c r="Z347" s="4"/>
      <c r="AA347" s="4"/>
      <c r="AB347" s="4"/>
    </row>
    <row r="348" spans="22:28">
      <c r="V348" s="6">
        <v>43101</v>
      </c>
    </row>
    <row r="349" spans="22:28">
      <c r="V349" s="6">
        <v>43102</v>
      </c>
      <c r="W349" s="4">
        <v>2.46</v>
      </c>
      <c r="X349" s="4"/>
      <c r="Y349" s="4"/>
      <c r="Z349" s="4"/>
      <c r="AA349" s="4"/>
      <c r="AB349" s="4"/>
    </row>
    <row r="350" spans="22:28">
      <c r="V350" s="6">
        <v>43103</v>
      </c>
      <c r="W350" s="4">
        <v>2.44</v>
      </c>
      <c r="X350" s="4"/>
      <c r="Y350" s="4"/>
      <c r="Z350" s="4"/>
      <c r="AA350" s="4"/>
      <c r="AB350" s="4"/>
    </row>
    <row r="351" spans="22:28">
      <c r="V351" s="6">
        <v>43104</v>
      </c>
      <c r="W351" s="4">
        <v>2.46</v>
      </c>
      <c r="X351" s="4"/>
      <c r="Y351" s="4"/>
      <c r="Z351" s="4"/>
      <c r="AA351" s="4"/>
      <c r="AB351" s="4"/>
    </row>
    <row r="352" spans="22:28">
      <c r="V352" s="6">
        <v>43105</v>
      </c>
      <c r="W352" s="4">
        <v>2.4700000000000002</v>
      </c>
      <c r="X352" s="4"/>
      <c r="Y352" s="4"/>
      <c r="Z352" s="4"/>
      <c r="AA352" s="4"/>
      <c r="AB352" s="4"/>
    </row>
    <row r="353" spans="22:28">
      <c r="V353" s="6">
        <v>43108</v>
      </c>
      <c r="W353" s="4">
        <v>2.4900000000000002</v>
      </c>
      <c r="X353" s="4"/>
      <c r="Y353" s="4"/>
      <c r="Z353" s="4"/>
      <c r="AA353" s="4"/>
      <c r="AB353" s="4"/>
    </row>
    <row r="354" spans="22:28">
      <c r="V354" s="6">
        <v>43109</v>
      </c>
      <c r="W354" s="4">
        <v>2.5499999999999998</v>
      </c>
      <c r="X354" s="4"/>
      <c r="Y354" s="4"/>
      <c r="Z354" s="4"/>
      <c r="AA354" s="4"/>
      <c r="AB354" s="4"/>
    </row>
    <row r="355" spans="22:28">
      <c r="V355" s="6">
        <v>43110</v>
      </c>
      <c r="W355" s="4">
        <v>2.5499999999999998</v>
      </c>
      <c r="X355" s="4"/>
      <c r="Y355" s="4"/>
      <c r="Z355" s="4"/>
      <c r="AA355" s="4"/>
      <c r="AB355" s="4"/>
    </row>
    <row r="356" spans="22:28">
      <c r="V356" s="6">
        <v>43111</v>
      </c>
      <c r="W356" s="4">
        <v>2.54</v>
      </c>
      <c r="X356" s="4"/>
      <c r="Y356" s="4"/>
      <c r="Z356" s="4"/>
      <c r="AA356" s="4"/>
      <c r="AB356" s="4"/>
    </row>
    <row r="357" spans="22:28">
      <c r="V357" s="6">
        <v>43112</v>
      </c>
      <c r="W357" s="4">
        <v>2.5499999999999998</v>
      </c>
      <c r="X357" s="4"/>
      <c r="Y357" s="4"/>
      <c r="Z357" s="4"/>
      <c r="AA357" s="4"/>
      <c r="AB357" s="4"/>
    </row>
    <row r="358" spans="22:28">
      <c r="V358" s="6">
        <v>43115</v>
      </c>
    </row>
    <row r="359" spans="22:28">
      <c r="V359" s="6">
        <v>43116</v>
      </c>
      <c r="W359" s="4">
        <v>2.54</v>
      </c>
      <c r="X359" s="4"/>
      <c r="Y359" s="4"/>
      <c r="Z359" s="4"/>
      <c r="AA359" s="4"/>
      <c r="AB359" s="4"/>
    </row>
    <row r="360" spans="22:28">
      <c r="V360" s="6">
        <v>43117</v>
      </c>
      <c r="W360" s="4">
        <v>2.57</v>
      </c>
      <c r="X360" s="4"/>
      <c r="Y360" s="4"/>
      <c r="Z360" s="4"/>
      <c r="AA360" s="4"/>
      <c r="AB360" s="4"/>
    </row>
    <row r="361" spans="22:28">
      <c r="V361" s="6">
        <v>43118</v>
      </c>
      <c r="W361" s="4">
        <v>2.62</v>
      </c>
      <c r="X361" s="4"/>
      <c r="Y361" s="4"/>
      <c r="Z361" s="4"/>
      <c r="AA361" s="4"/>
      <c r="AB361" s="4"/>
    </row>
    <row r="362" spans="22:28">
      <c r="V362" s="6">
        <v>43119</v>
      </c>
      <c r="W362" s="4">
        <v>2.64</v>
      </c>
      <c r="X362" s="4"/>
      <c r="Y362" s="4"/>
      <c r="Z362" s="4"/>
      <c r="AA362" s="4"/>
      <c r="AB362" s="4"/>
    </row>
    <row r="363" spans="22:28">
      <c r="V363" s="6">
        <v>43122</v>
      </c>
      <c r="W363" s="4">
        <v>2.66</v>
      </c>
      <c r="X363" s="4"/>
      <c r="Y363" s="4"/>
      <c r="Z363" s="4"/>
      <c r="AA363" s="4"/>
      <c r="AB363" s="4"/>
    </row>
    <row r="364" spans="22:28">
      <c r="V364" s="6">
        <v>43123</v>
      </c>
      <c r="W364" s="4">
        <v>2.63</v>
      </c>
      <c r="X364" s="4"/>
      <c r="Y364" s="4"/>
      <c r="Z364" s="4"/>
      <c r="AA364" s="4"/>
      <c r="AB364" s="4"/>
    </row>
    <row r="365" spans="22:28">
      <c r="V365" s="6">
        <v>43124</v>
      </c>
      <c r="W365" s="4">
        <v>2.65</v>
      </c>
      <c r="X365" s="4"/>
      <c r="Y365" s="4"/>
      <c r="Z365" s="4"/>
      <c r="AA365" s="4"/>
      <c r="AB365" s="4"/>
    </row>
    <row r="366" spans="22:28">
      <c r="V366" s="6">
        <v>43125</v>
      </c>
      <c r="W366" s="4">
        <v>2.63</v>
      </c>
      <c r="X366" s="4"/>
      <c r="Y366" s="4"/>
      <c r="Z366" s="4"/>
      <c r="AA366" s="4"/>
      <c r="AB366" s="4"/>
    </row>
    <row r="367" spans="22:28">
      <c r="V367" s="6">
        <v>43126</v>
      </c>
      <c r="W367" s="4">
        <v>2.66</v>
      </c>
      <c r="X367" s="4"/>
      <c r="Y367" s="4"/>
      <c r="Z367" s="4"/>
      <c r="AA367" s="4"/>
      <c r="AB367" s="4"/>
    </row>
    <row r="368" spans="22:28">
      <c r="V368" s="6">
        <v>43129</v>
      </c>
      <c r="W368" s="4">
        <v>2.7</v>
      </c>
      <c r="X368" s="4"/>
      <c r="Y368" s="4"/>
      <c r="Z368" s="4"/>
      <c r="AA368" s="4"/>
      <c r="AB368" s="4"/>
    </row>
    <row r="369" spans="22:28">
      <c r="V369" s="6">
        <v>43130</v>
      </c>
      <c r="W369" s="4">
        <v>2.73</v>
      </c>
      <c r="X369" s="4"/>
      <c r="Y369" s="4"/>
      <c r="Z369" s="4"/>
      <c r="AA369" s="4"/>
      <c r="AB369" s="4"/>
    </row>
    <row r="370" spans="22:28">
      <c r="V370" s="6">
        <v>43131</v>
      </c>
      <c r="W370" s="4">
        <v>2.72</v>
      </c>
      <c r="X370" s="4"/>
      <c r="Y370" s="4"/>
      <c r="Z370" s="4"/>
      <c r="AA370" s="4"/>
      <c r="AB370" s="4"/>
    </row>
    <row r="371" spans="22:28">
      <c r="V371" s="6">
        <v>43132</v>
      </c>
      <c r="W371" s="4">
        <v>2.78</v>
      </c>
      <c r="X371" s="4"/>
      <c r="Y371" s="4"/>
      <c r="Z371" s="4"/>
      <c r="AA371" s="4"/>
      <c r="AB371" s="4"/>
    </row>
    <row r="372" spans="22:28">
      <c r="V372" s="6">
        <v>43133</v>
      </c>
      <c r="W372" s="4">
        <v>2.84</v>
      </c>
      <c r="X372" s="4"/>
      <c r="Y372" s="4"/>
      <c r="Z372" s="4"/>
      <c r="AA372" s="4"/>
      <c r="AB372" s="4"/>
    </row>
    <row r="373" spans="22:28">
      <c r="V373" s="6">
        <v>43136</v>
      </c>
      <c r="W373" s="4">
        <v>2.77</v>
      </c>
      <c r="X373" s="4"/>
      <c r="Y373" s="4"/>
      <c r="Z373" s="4"/>
      <c r="AA373" s="4"/>
      <c r="AB373" s="4"/>
    </row>
    <row r="374" spans="22:28">
      <c r="V374" s="6">
        <v>43137</v>
      </c>
      <c r="W374" s="4">
        <v>2.79</v>
      </c>
      <c r="X374" s="4"/>
      <c r="Y374" s="4"/>
      <c r="Z374" s="4"/>
      <c r="AA374" s="4"/>
      <c r="AB374" s="4"/>
    </row>
    <row r="375" spans="22:28">
      <c r="V375" s="6">
        <v>43138</v>
      </c>
      <c r="W375" s="4">
        <v>2.84</v>
      </c>
      <c r="X375" s="4"/>
      <c r="Y375" s="4"/>
      <c r="Z375" s="4"/>
      <c r="AA375" s="4"/>
      <c r="AB375" s="4"/>
    </row>
    <row r="376" spans="22:28">
      <c r="V376" s="6">
        <v>43139</v>
      </c>
      <c r="W376" s="4">
        <v>2.85</v>
      </c>
      <c r="X376" s="4"/>
      <c r="Y376" s="4"/>
      <c r="Z376" s="4"/>
      <c r="AA376" s="4"/>
      <c r="AB376" s="4"/>
    </row>
    <row r="377" spans="22:28">
      <c r="V377" s="6">
        <v>43140</v>
      </c>
      <c r="W377" s="4">
        <v>2.83</v>
      </c>
      <c r="X377" s="4"/>
      <c r="Y377" s="4"/>
      <c r="Z377" s="4"/>
      <c r="AA377" s="4"/>
      <c r="AB377" s="4"/>
    </row>
    <row r="378" spans="22:28">
      <c r="V378" s="6">
        <v>43143</v>
      </c>
      <c r="W378" s="4">
        <v>2.86</v>
      </c>
      <c r="X378" s="4"/>
      <c r="Y378" s="4"/>
      <c r="Z378" s="4"/>
      <c r="AA378" s="4"/>
      <c r="AB378" s="4"/>
    </row>
    <row r="379" spans="22:28">
      <c r="V379" s="6">
        <v>43144</v>
      </c>
      <c r="W379" s="4">
        <v>2.83</v>
      </c>
      <c r="X379" s="4"/>
      <c r="Y379" s="4"/>
      <c r="Z379" s="4"/>
      <c r="AA379" s="4"/>
      <c r="AB379" s="4"/>
    </row>
    <row r="380" spans="22:28">
      <c r="V380" s="6">
        <v>43145</v>
      </c>
      <c r="W380" s="4">
        <v>2.91</v>
      </c>
      <c r="X380" s="4"/>
      <c r="Y380" s="4"/>
      <c r="Z380" s="4"/>
      <c r="AA380" s="4"/>
      <c r="AB380" s="4"/>
    </row>
    <row r="381" spans="22:28">
      <c r="V381" s="6">
        <v>43146</v>
      </c>
      <c r="W381" s="4">
        <v>2.9</v>
      </c>
      <c r="X381" s="4"/>
      <c r="Y381" s="4"/>
      <c r="Z381" s="4"/>
      <c r="AA381" s="4"/>
      <c r="AB381" s="4"/>
    </row>
    <row r="382" spans="22:28">
      <c r="V382" s="6">
        <v>43147</v>
      </c>
      <c r="W382" s="4">
        <v>2.87</v>
      </c>
      <c r="X382" s="4"/>
      <c r="Y382" s="4"/>
      <c r="Z382" s="4"/>
      <c r="AA382" s="4"/>
      <c r="AB382" s="4"/>
    </row>
    <row r="383" spans="22:28">
      <c r="V383" s="6">
        <v>43150</v>
      </c>
    </row>
    <row r="384" spans="22:28">
      <c r="V384" s="6">
        <v>43151</v>
      </c>
      <c r="W384" s="4">
        <v>2.88</v>
      </c>
      <c r="X384" s="4"/>
      <c r="Y384" s="4"/>
      <c r="Z384" s="4"/>
      <c r="AA384" s="4"/>
      <c r="AB384" s="4"/>
    </row>
    <row r="385" spans="22:28">
      <c r="V385" s="6">
        <v>43152</v>
      </c>
      <c r="W385" s="4">
        <v>2.94</v>
      </c>
      <c r="X385" s="4"/>
      <c r="Y385" s="4"/>
      <c r="Z385" s="4"/>
      <c r="AA385" s="4"/>
      <c r="AB385" s="4"/>
    </row>
    <row r="386" spans="22:28">
      <c r="V386" s="6">
        <v>43153</v>
      </c>
      <c r="W386" s="4">
        <v>2.92</v>
      </c>
      <c r="X386" s="4"/>
      <c r="Y386" s="4"/>
      <c r="Z386" s="4"/>
      <c r="AA386" s="4"/>
      <c r="AB386" s="4"/>
    </row>
    <row r="387" spans="22:28">
      <c r="V387" s="6">
        <v>43154</v>
      </c>
      <c r="W387" s="4">
        <v>2.88</v>
      </c>
      <c r="X387" s="4"/>
      <c r="Y387" s="4"/>
      <c r="Z387" s="4"/>
      <c r="AA387" s="4"/>
      <c r="AB387" s="4"/>
    </row>
    <row r="388" spans="22:28">
      <c r="V388" s="6">
        <v>43157</v>
      </c>
      <c r="W388" s="4">
        <v>2.86</v>
      </c>
      <c r="X388" s="4"/>
      <c r="Y388" s="4"/>
      <c r="Z388" s="4"/>
      <c r="AA388" s="4"/>
      <c r="AB388" s="4"/>
    </row>
    <row r="389" spans="22:28">
      <c r="V389" s="6">
        <v>43158</v>
      </c>
      <c r="W389" s="4">
        <v>2.9</v>
      </c>
      <c r="X389" s="4"/>
      <c r="Y389" s="4"/>
      <c r="Z389" s="4"/>
      <c r="AA389" s="4"/>
      <c r="AB389" s="4"/>
    </row>
    <row r="390" spans="22:28">
      <c r="V390" s="6">
        <v>43159</v>
      </c>
      <c r="W390" s="4">
        <v>2.87</v>
      </c>
      <c r="X390" s="4"/>
      <c r="Y390" s="4"/>
      <c r="Z390" s="4"/>
      <c r="AA390" s="4"/>
      <c r="AB390" s="4"/>
    </row>
    <row r="391" spans="22:28">
      <c r="V391" s="6">
        <v>43160</v>
      </c>
      <c r="W391" s="4">
        <v>2.81</v>
      </c>
      <c r="X391" s="4"/>
      <c r="Y391" s="4"/>
      <c r="Z391" s="4"/>
      <c r="AA391" s="4"/>
      <c r="AB391" s="4"/>
    </row>
    <row r="392" spans="22:28">
      <c r="V392" s="6">
        <v>43161</v>
      </c>
      <c r="W392" s="4">
        <v>2.86</v>
      </c>
      <c r="X392" s="4"/>
      <c r="Y392" s="4"/>
      <c r="Z392" s="4"/>
      <c r="AA392" s="4"/>
      <c r="AB392" s="4"/>
    </row>
    <row r="393" spans="22:28">
      <c r="V393" s="6">
        <v>43164</v>
      </c>
      <c r="W393" s="4">
        <v>2.88</v>
      </c>
      <c r="X393" s="4"/>
      <c r="Y393" s="4"/>
      <c r="Z393" s="4"/>
      <c r="AA393" s="4"/>
      <c r="AB393" s="4"/>
    </row>
    <row r="394" spans="22:28">
      <c r="V394" s="6">
        <v>43165</v>
      </c>
      <c r="W394" s="4">
        <v>2.88</v>
      </c>
      <c r="X394" s="4"/>
      <c r="Y394" s="4"/>
      <c r="Z394" s="4"/>
      <c r="AA394" s="4"/>
      <c r="AB394" s="4"/>
    </row>
    <row r="395" spans="22:28">
      <c r="V395" s="6">
        <v>43166</v>
      </c>
      <c r="W395" s="4">
        <v>2.89</v>
      </c>
      <c r="X395" s="4"/>
      <c r="Y395" s="4"/>
      <c r="Z395" s="4"/>
      <c r="AA395" s="4"/>
      <c r="AB395" s="4"/>
    </row>
    <row r="396" spans="22:28">
      <c r="V396" s="6">
        <v>43167</v>
      </c>
      <c r="W396" s="4">
        <v>2.86</v>
      </c>
      <c r="X396" s="4"/>
      <c r="Y396" s="4"/>
      <c r="Z396" s="4"/>
      <c r="AA396" s="4"/>
      <c r="AB396" s="4"/>
    </row>
    <row r="397" spans="22:28">
      <c r="V397" s="6">
        <v>43168</v>
      </c>
      <c r="W397" s="4">
        <v>2.9</v>
      </c>
      <c r="X397" s="4"/>
      <c r="Y397" s="4"/>
      <c r="Z397" s="4"/>
      <c r="AA397" s="4"/>
      <c r="AB397" s="4"/>
    </row>
    <row r="398" spans="22:28">
      <c r="V398" s="6">
        <v>43171</v>
      </c>
      <c r="W398" s="4">
        <v>2.87</v>
      </c>
      <c r="X398" s="4"/>
      <c r="Y398" s="4"/>
      <c r="Z398" s="4"/>
      <c r="AA398" s="4"/>
      <c r="AB398" s="4"/>
    </row>
    <row r="399" spans="22:28">
      <c r="V399" s="6">
        <v>43172</v>
      </c>
      <c r="W399" s="4">
        <v>2.84</v>
      </c>
      <c r="X399" s="4"/>
      <c r="Y399" s="4"/>
      <c r="Z399" s="4"/>
      <c r="AA399" s="4"/>
      <c r="AB399" s="4"/>
    </row>
    <row r="400" spans="22:28">
      <c r="V400" s="6">
        <v>43173</v>
      </c>
      <c r="W400" s="4">
        <v>2.81</v>
      </c>
      <c r="X400" s="4"/>
      <c r="Y400" s="4"/>
      <c r="Z400" s="4"/>
      <c r="AA400" s="4"/>
      <c r="AB400" s="4"/>
    </row>
    <row r="401" spans="22:28">
      <c r="V401" s="6">
        <v>43174</v>
      </c>
      <c r="W401" s="4">
        <v>2.82</v>
      </c>
      <c r="X401" s="4"/>
      <c r="Y401" s="4"/>
      <c r="Z401" s="4"/>
      <c r="AA401" s="4"/>
      <c r="AB401" s="4"/>
    </row>
    <row r="402" spans="22:28">
      <c r="V402" s="6">
        <v>43175</v>
      </c>
      <c r="W402" s="4">
        <v>2.85</v>
      </c>
      <c r="X402" s="4"/>
      <c r="Y402" s="4"/>
      <c r="Z402" s="4"/>
      <c r="AA402" s="4"/>
      <c r="AB402" s="4"/>
    </row>
    <row r="403" spans="22:28">
      <c r="V403" s="6">
        <v>43178</v>
      </c>
      <c r="W403" s="4">
        <v>2.85</v>
      </c>
      <c r="X403" s="4"/>
      <c r="Y403" s="4"/>
      <c r="Z403" s="4"/>
      <c r="AA403" s="4"/>
      <c r="AB403" s="4"/>
    </row>
    <row r="404" spans="22:28">
      <c r="V404" s="6">
        <v>43179</v>
      </c>
      <c r="W404" s="4">
        <v>2.89</v>
      </c>
      <c r="X404" s="4"/>
      <c r="Y404" s="4"/>
      <c r="Z404" s="4"/>
      <c r="AA404" s="4"/>
      <c r="AB404" s="4"/>
    </row>
    <row r="405" spans="22:28">
      <c r="V405" s="6">
        <v>43180</v>
      </c>
      <c r="W405" s="4">
        <v>2.89</v>
      </c>
      <c r="X405" s="4"/>
      <c r="Y405" s="4"/>
      <c r="Z405" s="4"/>
      <c r="AA405" s="4"/>
      <c r="AB405" s="4"/>
    </row>
    <row r="406" spans="22:28">
      <c r="V406" s="6">
        <v>43181</v>
      </c>
      <c r="W406" s="4">
        <v>2.83</v>
      </c>
      <c r="X406" s="4"/>
      <c r="Y406" s="4"/>
      <c r="Z406" s="4"/>
      <c r="AA406" s="4"/>
      <c r="AB406" s="4"/>
    </row>
    <row r="407" spans="22:28">
      <c r="V407" s="6">
        <v>43182</v>
      </c>
      <c r="W407" s="4">
        <v>2.82</v>
      </c>
      <c r="X407" s="4"/>
      <c r="Y407" s="4"/>
      <c r="Z407" s="4"/>
      <c r="AA407" s="4"/>
      <c r="AB407" s="4"/>
    </row>
    <row r="408" spans="22:28">
      <c r="V408" s="6">
        <v>43185</v>
      </c>
      <c r="W408" s="4">
        <v>2.85</v>
      </c>
      <c r="X408" s="4"/>
      <c r="Y408" s="4"/>
      <c r="Z408" s="4"/>
      <c r="AA408" s="4"/>
      <c r="AB408" s="4"/>
    </row>
    <row r="409" spans="22:28">
      <c r="V409" s="6">
        <v>43186</v>
      </c>
      <c r="W409" s="4">
        <v>2.78</v>
      </c>
      <c r="X409" s="4"/>
      <c r="Y409" s="4"/>
      <c r="Z409" s="4"/>
      <c r="AA409" s="4"/>
      <c r="AB409" s="4"/>
    </row>
    <row r="410" spans="22:28">
      <c r="V410" s="6">
        <v>43187</v>
      </c>
      <c r="W410" s="4">
        <v>2.77</v>
      </c>
      <c r="X410" s="4"/>
      <c r="Y410" s="4"/>
      <c r="Z410" s="4"/>
      <c r="AA410" s="4"/>
      <c r="AB410" s="4"/>
    </row>
    <row r="411" spans="22:28">
      <c r="V411" s="6">
        <v>43188</v>
      </c>
      <c r="W411" s="4">
        <v>2.74</v>
      </c>
      <c r="X411" s="4"/>
      <c r="Y411" s="4"/>
      <c r="Z411" s="4"/>
      <c r="AA411" s="4"/>
      <c r="AB411" s="4"/>
    </row>
    <row r="412" spans="22:28">
      <c r="V412" s="6">
        <v>43189</v>
      </c>
    </row>
    <row r="413" spans="22:28">
      <c r="V413" s="6">
        <v>43192</v>
      </c>
      <c r="W413" s="4">
        <v>2.73</v>
      </c>
      <c r="X413" s="4"/>
      <c r="Y413" s="4"/>
      <c r="Z413" s="4"/>
      <c r="AA413" s="4"/>
      <c r="AB413" s="4"/>
    </row>
    <row r="414" spans="22:28">
      <c r="V414" s="6">
        <v>43193</v>
      </c>
      <c r="W414" s="4">
        <v>2.79</v>
      </c>
      <c r="X414" s="4"/>
      <c r="Y414" s="4"/>
      <c r="Z414" s="4"/>
      <c r="AA414" s="4"/>
      <c r="AB414" s="4"/>
    </row>
    <row r="415" spans="22:28">
      <c r="V415" s="6">
        <v>43194</v>
      </c>
      <c r="W415" s="4">
        <v>2.79</v>
      </c>
      <c r="X415" s="4"/>
      <c r="Y415" s="4"/>
      <c r="Z415" s="4"/>
      <c r="AA415" s="4"/>
      <c r="AB415" s="4"/>
    </row>
    <row r="416" spans="22:28">
      <c r="V416" s="6">
        <v>43195</v>
      </c>
      <c r="W416" s="4">
        <v>2.83</v>
      </c>
      <c r="X416" s="4"/>
      <c r="Y416" s="4"/>
      <c r="Z416" s="4"/>
      <c r="AA416" s="4"/>
      <c r="AB416" s="4"/>
    </row>
    <row r="417" spans="22:28">
      <c r="V417" s="6">
        <v>43196</v>
      </c>
      <c r="W417" s="4">
        <v>2.77</v>
      </c>
      <c r="X417" s="4"/>
      <c r="Y417" s="4"/>
      <c r="Z417" s="4"/>
      <c r="AA417" s="4"/>
      <c r="AB417" s="4"/>
    </row>
    <row r="418" spans="22:28">
      <c r="V418" s="6">
        <v>43199</v>
      </c>
      <c r="W418" s="4">
        <v>2.78</v>
      </c>
      <c r="X418" s="4"/>
      <c r="Y418" s="4"/>
      <c r="Z418" s="4"/>
      <c r="AA418" s="4"/>
      <c r="AB418" s="4"/>
    </row>
    <row r="419" spans="22:28">
      <c r="V419" s="6">
        <v>43200</v>
      </c>
      <c r="W419" s="4">
        <v>2.8</v>
      </c>
      <c r="X419" s="4"/>
      <c r="Y419" s="4"/>
      <c r="Z419" s="4"/>
      <c r="AA419" s="4"/>
      <c r="AB419" s="4"/>
    </row>
    <row r="420" spans="22:28">
      <c r="V420" s="6">
        <v>43201</v>
      </c>
      <c r="W420" s="4">
        <v>2.79</v>
      </c>
      <c r="X420" s="4"/>
      <c r="Y420" s="4"/>
      <c r="Z420" s="4"/>
      <c r="AA420" s="4"/>
      <c r="AB420" s="4"/>
    </row>
    <row r="421" spans="22:28">
      <c r="V421" s="6">
        <v>43202</v>
      </c>
      <c r="W421" s="4">
        <v>2.83</v>
      </c>
      <c r="X421" s="4"/>
      <c r="Y421" s="4"/>
      <c r="Z421" s="4"/>
      <c r="AA421" s="4"/>
      <c r="AB421" s="4"/>
    </row>
    <row r="422" spans="22:28">
      <c r="V422" s="6">
        <v>43203</v>
      </c>
      <c r="W422" s="4">
        <v>2.82</v>
      </c>
      <c r="X422" s="4"/>
      <c r="Y422" s="4"/>
      <c r="Z422" s="4"/>
      <c r="AA422" s="4"/>
      <c r="AB422" s="4"/>
    </row>
    <row r="423" spans="22:28">
      <c r="V423" s="6">
        <v>43206</v>
      </c>
      <c r="W423" s="4">
        <v>2.83</v>
      </c>
      <c r="X423" s="4"/>
      <c r="Y423" s="4"/>
      <c r="Z423" s="4"/>
      <c r="AA423" s="4"/>
      <c r="AB423" s="4"/>
    </row>
    <row r="424" spans="22:28">
      <c r="V424" s="6">
        <v>43207</v>
      </c>
      <c r="W424" s="4">
        <v>2.82</v>
      </c>
      <c r="X424" s="4"/>
      <c r="Y424" s="4"/>
      <c r="Z424" s="4"/>
      <c r="AA424" s="4"/>
      <c r="AB424" s="4"/>
    </row>
    <row r="425" spans="22:28">
      <c r="V425" s="6">
        <v>43208</v>
      </c>
      <c r="W425" s="4">
        <v>2.87</v>
      </c>
      <c r="X425" s="4"/>
      <c r="Y425" s="4"/>
      <c r="Z425" s="4"/>
      <c r="AA425" s="4"/>
      <c r="AB425" s="4"/>
    </row>
    <row r="426" spans="22:28">
      <c r="V426" s="6">
        <v>43209</v>
      </c>
      <c r="W426" s="4">
        <v>2.92</v>
      </c>
      <c r="X426" s="4"/>
      <c r="Y426" s="4"/>
      <c r="Z426" s="4"/>
      <c r="AA426" s="4"/>
      <c r="AB426" s="4"/>
    </row>
    <row r="427" spans="22:28">
      <c r="V427" s="6">
        <v>43210</v>
      </c>
      <c r="W427" s="4">
        <v>2.96</v>
      </c>
      <c r="X427" s="4"/>
      <c r="Y427" s="4"/>
      <c r="Z427" s="4"/>
      <c r="AA427" s="4"/>
      <c r="AB427" s="4"/>
    </row>
    <row r="428" spans="22:28">
      <c r="V428" s="6">
        <v>43213</v>
      </c>
      <c r="W428" s="4">
        <v>2.98</v>
      </c>
      <c r="X428" s="4"/>
      <c r="Y428" s="4"/>
      <c r="Z428" s="4"/>
      <c r="AA428" s="4"/>
      <c r="AB428" s="4"/>
    </row>
    <row r="429" spans="22:28">
      <c r="V429" s="6">
        <v>43214</v>
      </c>
      <c r="W429" s="4">
        <v>3</v>
      </c>
      <c r="X429" s="4"/>
      <c r="Y429" s="4"/>
      <c r="Z429" s="4"/>
      <c r="AA429" s="4"/>
      <c r="AB429" s="4"/>
    </row>
    <row r="430" spans="22:28">
      <c r="V430" s="6">
        <v>43215</v>
      </c>
      <c r="W430" s="4">
        <v>3.03</v>
      </c>
      <c r="X430" s="4"/>
      <c r="Y430" s="4"/>
      <c r="Z430" s="4"/>
      <c r="AA430" s="4"/>
      <c r="AB430" s="4"/>
    </row>
    <row r="431" spans="22:28">
      <c r="V431" s="6">
        <v>43216</v>
      </c>
      <c r="W431" s="4">
        <v>3</v>
      </c>
      <c r="X431" s="4"/>
      <c r="Y431" s="4"/>
      <c r="Z431" s="4"/>
      <c r="AA431" s="4"/>
      <c r="AB431" s="4"/>
    </row>
    <row r="432" spans="22:28">
      <c r="V432" s="6">
        <v>43217</v>
      </c>
      <c r="W432" s="4">
        <v>2.96</v>
      </c>
      <c r="X432" s="4"/>
      <c r="Y432" s="4"/>
      <c r="Z432" s="4"/>
      <c r="AA432" s="4"/>
      <c r="AB432" s="4"/>
    </row>
    <row r="433" spans="22:28">
      <c r="V433" s="6">
        <v>43220</v>
      </c>
      <c r="W433" s="4">
        <v>2.95</v>
      </c>
      <c r="X433" s="4"/>
      <c r="Y433" s="4"/>
      <c r="Z433" s="4"/>
      <c r="AA433" s="4"/>
      <c r="AB433" s="4"/>
    </row>
    <row r="434" spans="22:28">
      <c r="V434" s="6">
        <v>43221</v>
      </c>
      <c r="W434" s="4">
        <v>2.97</v>
      </c>
      <c r="X434" s="4"/>
      <c r="Y434" s="4"/>
      <c r="Z434" s="4"/>
      <c r="AA434" s="4"/>
      <c r="AB434" s="4"/>
    </row>
    <row r="435" spans="22:28">
      <c r="V435" s="6">
        <v>43222</v>
      </c>
      <c r="W435" s="4">
        <v>2.97</v>
      </c>
      <c r="X435" s="4"/>
      <c r="Y435" s="4"/>
      <c r="Z435" s="4"/>
      <c r="AA435" s="4"/>
      <c r="AB435" s="4"/>
    </row>
    <row r="436" spans="22:28">
      <c r="V436" s="6">
        <v>43223</v>
      </c>
      <c r="W436" s="4">
        <v>2.94</v>
      </c>
      <c r="X436" s="4"/>
      <c r="Y436" s="4"/>
      <c r="Z436" s="4"/>
      <c r="AA436" s="4"/>
      <c r="AB436" s="4"/>
    </row>
    <row r="437" spans="22:28">
      <c r="V437" s="6">
        <v>43224</v>
      </c>
      <c r="W437" s="4">
        <v>2.95</v>
      </c>
      <c r="X437" s="4"/>
      <c r="Y437" s="4"/>
      <c r="Z437" s="4"/>
      <c r="AA437" s="4"/>
      <c r="AB437" s="4"/>
    </row>
    <row r="438" spans="22:28">
      <c r="V438" s="6">
        <v>43227</v>
      </c>
      <c r="W438" s="4">
        <v>2.95</v>
      </c>
      <c r="X438" s="4"/>
      <c r="Y438" s="4"/>
      <c r="Z438" s="4"/>
      <c r="AA438" s="4"/>
      <c r="AB438" s="4"/>
    </row>
    <row r="439" spans="22:28">
      <c r="V439" s="6">
        <v>43228</v>
      </c>
      <c r="W439" s="4">
        <v>2.97</v>
      </c>
      <c r="X439" s="4"/>
      <c r="Y439" s="4"/>
      <c r="Z439" s="4"/>
      <c r="AA439" s="4"/>
      <c r="AB439" s="4"/>
    </row>
    <row r="440" spans="22:28">
      <c r="V440" s="6">
        <v>43229</v>
      </c>
      <c r="W440" s="4">
        <v>3</v>
      </c>
      <c r="X440" s="4"/>
      <c r="Y440" s="4"/>
      <c r="Z440" s="4"/>
      <c r="AA440" s="4"/>
      <c r="AB440" s="4"/>
    </row>
    <row r="441" spans="22:28">
      <c r="V441" s="6">
        <v>43230</v>
      </c>
      <c r="W441" s="4">
        <v>2.97</v>
      </c>
      <c r="X441" s="4"/>
      <c r="Y441" s="4"/>
      <c r="Z441" s="4"/>
      <c r="AA441" s="4"/>
      <c r="AB441" s="4"/>
    </row>
    <row r="442" spans="22:28">
      <c r="V442" s="6">
        <v>43231</v>
      </c>
      <c r="W442" s="4">
        <v>2.97</v>
      </c>
      <c r="X442" s="4"/>
      <c r="Y442" s="4"/>
      <c r="Z442" s="4"/>
      <c r="AA442" s="4"/>
      <c r="AB442" s="4"/>
    </row>
    <row r="443" spans="22:28">
      <c r="V443" s="6">
        <v>43234</v>
      </c>
      <c r="W443" s="4">
        <v>3</v>
      </c>
      <c r="X443" s="4"/>
      <c r="Y443" s="4"/>
      <c r="Z443" s="4"/>
      <c r="AA443" s="4"/>
      <c r="AB443" s="4"/>
    </row>
    <row r="444" spans="22:28">
      <c r="V444" s="6">
        <v>43235</v>
      </c>
      <c r="W444" s="4">
        <v>3.08</v>
      </c>
      <c r="X444" s="4"/>
      <c r="Y444" s="4"/>
      <c r="Z444" s="4"/>
      <c r="AA444" s="4"/>
      <c r="AB444" s="4"/>
    </row>
    <row r="445" spans="22:28">
      <c r="V445" s="6">
        <v>43236</v>
      </c>
      <c r="W445" s="4">
        <v>3.09</v>
      </c>
      <c r="X445" s="4"/>
      <c r="Y445" s="4"/>
      <c r="Z445" s="4"/>
      <c r="AA445" s="4"/>
      <c r="AB445" s="4"/>
    </row>
    <row r="446" spans="22:28">
      <c r="V446" s="6">
        <v>43237</v>
      </c>
      <c r="W446" s="4">
        <v>3.11</v>
      </c>
      <c r="X446" s="4"/>
      <c r="Y446" s="4"/>
      <c r="Z446" s="4"/>
      <c r="AA446" s="4"/>
      <c r="AB446" s="4"/>
    </row>
    <row r="447" spans="22:28">
      <c r="V447" s="6">
        <v>43238</v>
      </c>
      <c r="W447" s="4">
        <v>3.06</v>
      </c>
      <c r="X447" s="4"/>
      <c r="Y447" s="4"/>
      <c r="Z447" s="4"/>
      <c r="AA447" s="4"/>
      <c r="AB447" s="4"/>
    </row>
    <row r="448" spans="22:28">
      <c r="V448" s="6">
        <v>43241</v>
      </c>
      <c r="W448" s="4">
        <v>3.06</v>
      </c>
      <c r="X448" s="4"/>
      <c r="Y448" s="4"/>
      <c r="Z448" s="4"/>
      <c r="AA448" s="4"/>
      <c r="AB448" s="4"/>
    </row>
    <row r="449" spans="22:28">
      <c r="V449" s="6">
        <v>43242</v>
      </c>
      <c r="W449" s="4">
        <v>3.06</v>
      </c>
      <c r="X449" s="4"/>
      <c r="Y449" s="4"/>
      <c r="Z449" s="4"/>
      <c r="AA449" s="4"/>
      <c r="AB449" s="4"/>
    </row>
    <row r="450" spans="22:28">
      <c r="V450" s="6">
        <v>43243</v>
      </c>
      <c r="W450" s="4">
        <v>3.01</v>
      </c>
      <c r="X450" s="4"/>
      <c r="Y450" s="4"/>
      <c r="Z450" s="4"/>
      <c r="AA450" s="4"/>
      <c r="AB450" s="4"/>
    </row>
    <row r="451" spans="22:28">
      <c r="V451" s="6">
        <v>43244</v>
      </c>
      <c r="W451" s="4">
        <v>2.98</v>
      </c>
      <c r="X451" s="4"/>
      <c r="Y451" s="4"/>
      <c r="Z451" s="4"/>
      <c r="AA451" s="4"/>
      <c r="AB451" s="4"/>
    </row>
    <row r="452" spans="22:28">
      <c r="V452" s="6">
        <v>43245</v>
      </c>
      <c r="W452" s="4">
        <v>2.93</v>
      </c>
      <c r="X452" s="4"/>
      <c r="Y452" s="4"/>
      <c r="Z452" s="4"/>
      <c r="AA452" s="4"/>
      <c r="AB452" s="4"/>
    </row>
    <row r="453" spans="22:28">
      <c r="V453" s="6">
        <v>43248</v>
      </c>
    </row>
    <row r="454" spans="22:28">
      <c r="V454" s="6">
        <v>43249</v>
      </c>
      <c r="W454" s="4">
        <v>2.77</v>
      </c>
      <c r="X454" s="4"/>
      <c r="Y454" s="4"/>
      <c r="Z454" s="4"/>
      <c r="AA454" s="4"/>
      <c r="AB454" s="4"/>
    </row>
    <row r="455" spans="22:28">
      <c r="V455" s="6">
        <v>43250</v>
      </c>
      <c r="W455" s="4">
        <v>2.84</v>
      </c>
      <c r="X455" s="4"/>
      <c r="Y455" s="4"/>
      <c r="Z455" s="4"/>
      <c r="AA455" s="4"/>
      <c r="AB455" s="4"/>
    </row>
    <row r="456" spans="22:28">
      <c r="V456" s="6">
        <v>43251</v>
      </c>
      <c r="W456" s="4">
        <v>2.83</v>
      </c>
      <c r="X456" s="4"/>
      <c r="Y456" s="4"/>
      <c r="Z456" s="4"/>
      <c r="AA456" s="4"/>
      <c r="AB456" s="4"/>
    </row>
    <row r="457" spans="22:28">
      <c r="V457" s="6">
        <v>43252</v>
      </c>
      <c r="W457" s="4">
        <v>2.89</v>
      </c>
      <c r="X457" s="4"/>
      <c r="Y457" s="4"/>
      <c r="Z457" s="4"/>
      <c r="AA457" s="4"/>
      <c r="AB457" s="4"/>
    </row>
    <row r="458" spans="22:28">
      <c r="V458" s="6">
        <v>43255</v>
      </c>
      <c r="W458" s="4">
        <v>2.94</v>
      </c>
      <c r="X458" s="4"/>
      <c r="Y458" s="4"/>
      <c r="Z458" s="4"/>
      <c r="AA458" s="4"/>
      <c r="AB458" s="4"/>
    </row>
    <row r="459" spans="22:28">
      <c r="V459" s="6">
        <v>43256</v>
      </c>
      <c r="W459" s="4">
        <v>2.92</v>
      </c>
      <c r="X459" s="4"/>
      <c r="Y459" s="4"/>
      <c r="Z459" s="4"/>
      <c r="AA459" s="4"/>
      <c r="AB459" s="4"/>
    </row>
    <row r="460" spans="22:28">
      <c r="V460" s="6">
        <v>43257</v>
      </c>
      <c r="W460" s="4">
        <v>2.97</v>
      </c>
      <c r="X460" s="4"/>
      <c r="Y460" s="4"/>
      <c r="Z460" s="4"/>
      <c r="AA460" s="4"/>
      <c r="AB460" s="4"/>
    </row>
    <row r="461" spans="22:28">
      <c r="V461" s="6">
        <v>43258</v>
      </c>
      <c r="W461" s="4">
        <v>2.93</v>
      </c>
      <c r="X461" s="4"/>
      <c r="Y461" s="4"/>
      <c r="Z461" s="4"/>
      <c r="AA461" s="4"/>
      <c r="AB461" s="4"/>
    </row>
    <row r="462" spans="22:28">
      <c r="V462" s="6">
        <v>43259</v>
      </c>
      <c r="W462" s="4">
        <v>2.93</v>
      </c>
      <c r="X462" s="4"/>
      <c r="Y462" s="4"/>
      <c r="Z462" s="4"/>
      <c r="AA462" s="4"/>
      <c r="AB462" s="4"/>
    </row>
    <row r="463" spans="22:28">
      <c r="V463" s="6">
        <v>43262</v>
      </c>
      <c r="W463" s="4">
        <v>2.96</v>
      </c>
      <c r="X463" s="4"/>
      <c r="Y463" s="4"/>
      <c r="Z463" s="4"/>
      <c r="AA463" s="4"/>
      <c r="AB463" s="4"/>
    </row>
    <row r="464" spans="22:28">
      <c r="V464" s="6">
        <v>43263</v>
      </c>
      <c r="W464" s="4">
        <v>2.96</v>
      </c>
      <c r="X464" s="4"/>
      <c r="Y464" s="4"/>
      <c r="Z464" s="4"/>
      <c r="AA464" s="4"/>
      <c r="AB464" s="4"/>
    </row>
    <row r="465" spans="22:28">
      <c r="V465" s="6">
        <v>43264</v>
      </c>
      <c r="W465" s="4">
        <v>2.98</v>
      </c>
      <c r="X465" s="4"/>
      <c r="Y465" s="4"/>
      <c r="Z465" s="4"/>
      <c r="AA465" s="4"/>
      <c r="AB465" s="4"/>
    </row>
    <row r="466" spans="22:28">
      <c r="V466" s="6">
        <v>43265</v>
      </c>
      <c r="W466" s="4">
        <v>2.94</v>
      </c>
      <c r="X466" s="4"/>
      <c r="Y466" s="4"/>
      <c r="Z466" s="4"/>
      <c r="AA466" s="4"/>
      <c r="AB466" s="4"/>
    </row>
    <row r="467" spans="22:28">
      <c r="V467" s="6">
        <v>43266</v>
      </c>
      <c r="W467" s="4">
        <v>2.93</v>
      </c>
      <c r="X467" s="4"/>
      <c r="Y467" s="4"/>
      <c r="Z467" s="4"/>
      <c r="AA467" s="4"/>
      <c r="AB467" s="4"/>
    </row>
    <row r="468" spans="22:28">
      <c r="V468" s="6">
        <v>43269</v>
      </c>
      <c r="W468" s="4">
        <v>2.92</v>
      </c>
      <c r="X468" s="4"/>
      <c r="Y468" s="4"/>
      <c r="Z468" s="4"/>
      <c r="AA468" s="4"/>
      <c r="AB468" s="4"/>
    </row>
    <row r="469" spans="22:28">
      <c r="V469" s="6">
        <v>43270</v>
      </c>
      <c r="W469" s="4">
        <v>2.89</v>
      </c>
      <c r="X469" s="4"/>
      <c r="Y469" s="4"/>
      <c r="Z469" s="4"/>
      <c r="AA469" s="4"/>
      <c r="AB469" s="4"/>
    </row>
    <row r="470" spans="22:28">
      <c r="V470" s="6">
        <v>43271</v>
      </c>
      <c r="W470" s="4">
        <v>2.93</v>
      </c>
      <c r="X470" s="4"/>
      <c r="Y470" s="4"/>
      <c r="Z470" s="4"/>
      <c r="AA470" s="4"/>
      <c r="AB470" s="4"/>
    </row>
    <row r="471" spans="22:28">
      <c r="V471" s="6">
        <v>43272</v>
      </c>
      <c r="W471" s="4">
        <v>2.9</v>
      </c>
      <c r="X471" s="4"/>
      <c r="Y471" s="4"/>
      <c r="Z471" s="4"/>
      <c r="AA471" s="4"/>
      <c r="AB471" s="4"/>
    </row>
    <row r="472" spans="22:28">
      <c r="V472" s="6">
        <v>43273</v>
      </c>
      <c r="W472" s="4">
        <v>2.9</v>
      </c>
      <c r="X472" s="4"/>
      <c r="Y472" s="4"/>
      <c r="Z472" s="4"/>
      <c r="AA472" s="4"/>
      <c r="AB472" s="4"/>
    </row>
    <row r="473" spans="22:28">
      <c r="V473" s="6">
        <v>43276</v>
      </c>
      <c r="W473" s="4">
        <v>2.87</v>
      </c>
      <c r="X473" s="4"/>
      <c r="Y473" s="4"/>
      <c r="Z473" s="4"/>
      <c r="AA473" s="4"/>
      <c r="AB473" s="4"/>
    </row>
    <row r="474" spans="22:28">
      <c r="V474" s="6">
        <v>43277</v>
      </c>
      <c r="W474" s="4">
        <v>2.88</v>
      </c>
      <c r="X474" s="4"/>
      <c r="Y474" s="4"/>
      <c r="Z474" s="4"/>
      <c r="AA474" s="4"/>
      <c r="AB474" s="4"/>
    </row>
    <row r="475" spans="22:28">
      <c r="V475" s="6">
        <v>43278</v>
      </c>
      <c r="W475" s="4">
        <v>2.83</v>
      </c>
      <c r="X475" s="4"/>
      <c r="Y475" s="4"/>
      <c r="Z475" s="4"/>
      <c r="AA475" s="4"/>
      <c r="AB475" s="4"/>
    </row>
    <row r="476" spans="22:28">
      <c r="V476" s="6">
        <v>43279</v>
      </c>
      <c r="W476" s="4">
        <v>2.84</v>
      </c>
      <c r="X476" s="4"/>
      <c r="Y476" s="4"/>
      <c r="Z476" s="4"/>
      <c r="AA476" s="4"/>
      <c r="AB476" s="4"/>
    </row>
    <row r="477" spans="22:28">
      <c r="V477" s="6">
        <v>43280</v>
      </c>
      <c r="W477" s="4">
        <v>2.85</v>
      </c>
      <c r="X477" s="4"/>
      <c r="Y477" s="4"/>
      <c r="Z477" s="4"/>
      <c r="AA477" s="4"/>
      <c r="AB477" s="4"/>
    </row>
    <row r="478" spans="22:28">
      <c r="V478" s="6">
        <v>43283</v>
      </c>
      <c r="W478" s="4">
        <v>2.87</v>
      </c>
      <c r="X478" s="4"/>
      <c r="Y478" s="4"/>
      <c r="Z478" s="4"/>
      <c r="AA478" s="4"/>
      <c r="AB478" s="4"/>
    </row>
    <row r="479" spans="22:28">
      <c r="V479" s="6">
        <v>43284</v>
      </c>
      <c r="W479" s="4">
        <v>2.83</v>
      </c>
      <c r="X479" s="4"/>
      <c r="Y479" s="4"/>
      <c r="Z479" s="4"/>
      <c r="AA479" s="4"/>
      <c r="AB479" s="4"/>
    </row>
    <row r="480" spans="22:28">
      <c r="V480" s="6">
        <v>43285</v>
      </c>
    </row>
    <row r="481" spans="22:28">
      <c r="V481" s="6">
        <v>43286</v>
      </c>
      <c r="W481" s="4">
        <v>2.84</v>
      </c>
      <c r="X481" s="4"/>
      <c r="Y481" s="4"/>
      <c r="Z481" s="4"/>
      <c r="AA481" s="4"/>
      <c r="AB481" s="4"/>
    </row>
    <row r="482" spans="22:28">
      <c r="V482" s="6">
        <v>43287</v>
      </c>
      <c r="W482" s="4">
        <v>2.82</v>
      </c>
      <c r="X482" s="4"/>
      <c r="Y482" s="4"/>
      <c r="Z482" s="4"/>
      <c r="AA482" s="4"/>
      <c r="AB482" s="4"/>
    </row>
    <row r="483" spans="22:28">
      <c r="V483" s="6">
        <v>43290</v>
      </c>
      <c r="W483" s="4">
        <v>2.86</v>
      </c>
      <c r="X483" s="4"/>
      <c r="Y483" s="4"/>
      <c r="Z483" s="4"/>
      <c r="AA483" s="4"/>
      <c r="AB483" s="4"/>
    </row>
    <row r="484" spans="22:28">
      <c r="V484" s="6">
        <v>43291</v>
      </c>
      <c r="W484" s="4">
        <v>2.87</v>
      </c>
      <c r="X484" s="4"/>
      <c r="Y484" s="4"/>
      <c r="Z484" s="4"/>
      <c r="AA484" s="4"/>
      <c r="AB484" s="4"/>
    </row>
    <row r="485" spans="22:28">
      <c r="V485" s="6">
        <v>43292</v>
      </c>
      <c r="W485" s="4">
        <v>2.85</v>
      </c>
      <c r="X485" s="4"/>
      <c r="Y485" s="4"/>
      <c r="Z485" s="4"/>
      <c r="AA485" s="4"/>
      <c r="AB485" s="4"/>
    </row>
    <row r="486" spans="22:28">
      <c r="V486" s="6">
        <v>43293</v>
      </c>
      <c r="W486" s="4">
        <v>2.85</v>
      </c>
      <c r="X486" s="4"/>
      <c r="Y486" s="4"/>
      <c r="Z486" s="4"/>
      <c r="AA486" s="4"/>
      <c r="AB486" s="4"/>
    </row>
    <row r="487" spans="22:28">
      <c r="V487" s="6">
        <v>43294</v>
      </c>
      <c r="W487" s="4">
        <v>2.83</v>
      </c>
      <c r="X487" s="4"/>
      <c r="Y487" s="4"/>
      <c r="Z487" s="4"/>
      <c r="AA487" s="4"/>
      <c r="AB487" s="4"/>
    </row>
    <row r="488" spans="22:28">
      <c r="V488" s="6">
        <v>43297</v>
      </c>
      <c r="W488" s="4">
        <v>2.85</v>
      </c>
      <c r="X488" s="4"/>
      <c r="Y488" s="4"/>
      <c r="Z488" s="4"/>
      <c r="AA488" s="4"/>
      <c r="AB488" s="4"/>
    </row>
    <row r="489" spans="22:28">
      <c r="V489" s="6">
        <v>43298</v>
      </c>
      <c r="W489" s="4">
        <v>2.86</v>
      </c>
      <c r="X489" s="4"/>
      <c r="Y489" s="4"/>
      <c r="Z489" s="4"/>
      <c r="AA489" s="4"/>
      <c r="AB489" s="4"/>
    </row>
    <row r="490" spans="22:28">
      <c r="V490" s="6">
        <v>43299</v>
      </c>
      <c r="W490" s="4">
        <v>2.88</v>
      </c>
      <c r="X490" s="4"/>
      <c r="Y490" s="4"/>
      <c r="Z490" s="4"/>
      <c r="AA490" s="4"/>
      <c r="AB490" s="4"/>
    </row>
    <row r="491" spans="22:28">
      <c r="V491" s="6">
        <v>43300</v>
      </c>
      <c r="W491" s="4">
        <v>2.84</v>
      </c>
      <c r="X491" s="4"/>
      <c r="Y491" s="4"/>
      <c r="Z491" s="4"/>
      <c r="AA491" s="4"/>
      <c r="AB491" s="4"/>
    </row>
    <row r="492" spans="22:28">
      <c r="V492" s="6">
        <v>43301</v>
      </c>
      <c r="W492" s="4">
        <v>2.89</v>
      </c>
      <c r="X492" s="4"/>
      <c r="Y492" s="4"/>
      <c r="Z492" s="4"/>
      <c r="AA492" s="4"/>
      <c r="AB492" s="4"/>
    </row>
    <row r="493" spans="22:28">
      <c r="V493" s="6">
        <v>43304</v>
      </c>
      <c r="W493" s="4">
        <v>2.96</v>
      </c>
      <c r="X493" s="4"/>
      <c r="Y493" s="4"/>
      <c r="Z493" s="4"/>
      <c r="AA493" s="4"/>
      <c r="AB493" s="4"/>
    </row>
    <row r="494" spans="22:28">
      <c r="V494" s="6">
        <v>43305</v>
      </c>
      <c r="W494" s="4">
        <v>2.95</v>
      </c>
      <c r="X494" s="4"/>
      <c r="Y494" s="4"/>
      <c r="Z494" s="4"/>
      <c r="AA494" s="4"/>
      <c r="AB494" s="4"/>
    </row>
    <row r="495" spans="22:28">
      <c r="V495" s="6">
        <v>43306</v>
      </c>
      <c r="W495" s="4">
        <v>2.94</v>
      </c>
      <c r="X495" s="4"/>
      <c r="Y495" s="4"/>
      <c r="Z495" s="4"/>
      <c r="AA495" s="4"/>
      <c r="AB495" s="4"/>
    </row>
    <row r="496" spans="22:28">
      <c r="V496" s="6">
        <v>43307</v>
      </c>
      <c r="W496" s="4">
        <v>2.98</v>
      </c>
      <c r="X496" s="4"/>
      <c r="Y496" s="4"/>
      <c r="Z496" s="4"/>
      <c r="AA496" s="4"/>
      <c r="AB496" s="4"/>
    </row>
    <row r="497" spans="22:28">
      <c r="V497" s="6">
        <v>43308</v>
      </c>
      <c r="W497" s="4">
        <v>2.96</v>
      </c>
      <c r="X497" s="4"/>
      <c r="Y497" s="4"/>
      <c r="Z497" s="4"/>
      <c r="AA497" s="4"/>
      <c r="AB497" s="4"/>
    </row>
    <row r="498" spans="22:28">
      <c r="V498" s="6">
        <v>43311</v>
      </c>
      <c r="W498" s="4">
        <v>2.98</v>
      </c>
      <c r="X498" s="4"/>
      <c r="Y498" s="4"/>
      <c r="Z498" s="4"/>
      <c r="AA498" s="4"/>
      <c r="AB498" s="4"/>
    </row>
    <row r="499" spans="22:28">
      <c r="V499" s="6">
        <v>43312</v>
      </c>
      <c r="W499" s="4">
        <v>2.96</v>
      </c>
      <c r="X499" s="4"/>
      <c r="Y499" s="4"/>
      <c r="Z499" s="4"/>
      <c r="AA499" s="4"/>
      <c r="AB499" s="4"/>
    </row>
    <row r="500" spans="22:28">
      <c r="V500" s="6">
        <v>43313</v>
      </c>
      <c r="W500" s="4">
        <v>3</v>
      </c>
      <c r="X500" s="4"/>
      <c r="Y500" s="4"/>
      <c r="Z500" s="4"/>
      <c r="AA500" s="4"/>
      <c r="AB500" s="4"/>
    </row>
    <row r="501" spans="22:28">
      <c r="V501" s="6">
        <v>43314</v>
      </c>
      <c r="W501" s="4">
        <v>2.98</v>
      </c>
      <c r="X501" s="4"/>
      <c r="Y501" s="4"/>
      <c r="Z501" s="4"/>
      <c r="AA501" s="4"/>
      <c r="AB501" s="4"/>
    </row>
    <row r="502" spans="22:28">
      <c r="V502" s="6">
        <v>43315</v>
      </c>
      <c r="W502" s="4">
        <v>2.95</v>
      </c>
      <c r="X502" s="4"/>
      <c r="Y502" s="4"/>
      <c r="Z502" s="4"/>
      <c r="AA502" s="4"/>
      <c r="AB502" s="4"/>
    </row>
    <row r="503" spans="22:28">
      <c r="V503" s="6">
        <v>43318</v>
      </c>
      <c r="W503" s="4">
        <v>2.94</v>
      </c>
      <c r="X503" s="4"/>
      <c r="Y503" s="4"/>
      <c r="Z503" s="4"/>
      <c r="AA503" s="4"/>
      <c r="AB503" s="4"/>
    </row>
    <row r="504" spans="22:28">
      <c r="V504" s="6">
        <v>43319</v>
      </c>
      <c r="W504" s="4">
        <v>2.98</v>
      </c>
      <c r="X504" s="4"/>
      <c r="Y504" s="4"/>
      <c r="Z504" s="4"/>
      <c r="AA504" s="4"/>
      <c r="AB504" s="4"/>
    </row>
    <row r="505" spans="22:28">
      <c r="V505" s="6">
        <v>43320</v>
      </c>
      <c r="W505" s="4">
        <v>2.96</v>
      </c>
      <c r="X505" s="4"/>
      <c r="Y505" s="4"/>
      <c r="Z505" s="4"/>
      <c r="AA505" s="4"/>
      <c r="AB505" s="4"/>
    </row>
    <row r="506" spans="22:28">
      <c r="V506" s="6">
        <v>43321</v>
      </c>
      <c r="W506" s="4">
        <v>2.93</v>
      </c>
      <c r="X506" s="4"/>
      <c r="Y506" s="4"/>
      <c r="Z506" s="4"/>
      <c r="AA506" s="4"/>
      <c r="AB506" s="4"/>
    </row>
    <row r="507" spans="22:28">
      <c r="V507" s="6">
        <v>43322</v>
      </c>
      <c r="W507" s="4">
        <v>2.87</v>
      </c>
      <c r="X507" s="4"/>
      <c r="Y507" s="4"/>
      <c r="Z507" s="4"/>
      <c r="AA507" s="4"/>
      <c r="AB507" s="4"/>
    </row>
    <row r="508" spans="22:28">
      <c r="V508" s="6">
        <v>43325</v>
      </c>
      <c r="W508" s="4">
        <v>2.88</v>
      </c>
      <c r="X508" s="4"/>
      <c r="Y508" s="4"/>
      <c r="Z508" s="4"/>
      <c r="AA508" s="4"/>
      <c r="AB508" s="4"/>
    </row>
    <row r="509" spans="22:28">
      <c r="V509" s="6">
        <v>43326</v>
      </c>
      <c r="W509" s="4">
        <v>2.89</v>
      </c>
      <c r="X509" s="4"/>
      <c r="Y509" s="4"/>
      <c r="Z509" s="4"/>
      <c r="AA509" s="4"/>
      <c r="AB509" s="4"/>
    </row>
    <row r="510" spans="22:28">
      <c r="V510" s="6">
        <v>43327</v>
      </c>
      <c r="W510" s="4">
        <v>2.86</v>
      </c>
      <c r="X510" s="4"/>
      <c r="Y510" s="4"/>
      <c r="Z510" s="4"/>
      <c r="AA510" s="4"/>
      <c r="AB510" s="4"/>
    </row>
    <row r="511" spans="22:28">
      <c r="V511" s="6">
        <v>43328</v>
      </c>
      <c r="W511" s="4">
        <v>2.87</v>
      </c>
      <c r="X511" s="4"/>
      <c r="Y511" s="4"/>
      <c r="Z511" s="4"/>
      <c r="AA511" s="4"/>
      <c r="AB511" s="4"/>
    </row>
    <row r="512" spans="22:28">
      <c r="V512" s="6">
        <v>43329</v>
      </c>
      <c r="W512" s="4">
        <v>2.87</v>
      </c>
      <c r="X512" s="4"/>
      <c r="Y512" s="4"/>
      <c r="Z512" s="4"/>
      <c r="AA512" s="4"/>
      <c r="AB512" s="4"/>
    </row>
    <row r="513" spans="22:28">
      <c r="V513" s="6">
        <v>43332</v>
      </c>
      <c r="W513" s="4">
        <v>2.82</v>
      </c>
      <c r="X513" s="4"/>
      <c r="Y513" s="4"/>
      <c r="Z513" s="4"/>
      <c r="AA513" s="4"/>
      <c r="AB513" s="4"/>
    </row>
    <row r="514" spans="22:28">
      <c r="V514" s="6">
        <v>43333</v>
      </c>
      <c r="W514" s="4">
        <v>2.85</v>
      </c>
      <c r="X514" s="4"/>
      <c r="Y514" s="4"/>
      <c r="Z514" s="4"/>
      <c r="AA514" s="4"/>
      <c r="AB514" s="4"/>
    </row>
    <row r="515" spans="22:28">
      <c r="V515" s="6">
        <v>43334</v>
      </c>
      <c r="W515" s="4">
        <v>2.82</v>
      </c>
      <c r="X515" s="4"/>
      <c r="Y515" s="4"/>
      <c r="Z515" s="4"/>
      <c r="AA515" s="4"/>
      <c r="AB515" s="4"/>
    </row>
    <row r="516" spans="22:28">
      <c r="V516" s="6">
        <v>43335</v>
      </c>
      <c r="W516" s="4">
        <v>2.82</v>
      </c>
      <c r="X516" s="4"/>
      <c r="Y516" s="4"/>
      <c r="Z516" s="4"/>
      <c r="AA516" s="4"/>
      <c r="AB516" s="4"/>
    </row>
    <row r="517" spans="22:28">
      <c r="V517" s="6">
        <v>43336</v>
      </c>
      <c r="W517" s="4">
        <v>2.82</v>
      </c>
      <c r="X517" s="4"/>
      <c r="Y517" s="4"/>
      <c r="Z517" s="4"/>
      <c r="AA517" s="4"/>
      <c r="AB517" s="4"/>
    </row>
    <row r="518" spans="22:28">
      <c r="V518" s="6">
        <v>43339</v>
      </c>
      <c r="W518" s="4">
        <v>2.85</v>
      </c>
      <c r="X518" s="4"/>
      <c r="Y518" s="4"/>
      <c r="Z518" s="4"/>
      <c r="AA518" s="4"/>
      <c r="AB518" s="4"/>
    </row>
    <row r="519" spans="22:28">
      <c r="V519" s="6">
        <v>43340</v>
      </c>
      <c r="W519" s="4">
        <v>2.88</v>
      </c>
      <c r="X519" s="4"/>
      <c r="Y519" s="4"/>
      <c r="Z519" s="4"/>
      <c r="AA519" s="4"/>
      <c r="AB519" s="4"/>
    </row>
    <row r="520" spans="22:28">
      <c r="V520" s="6">
        <v>43341</v>
      </c>
      <c r="W520" s="4">
        <v>2.89</v>
      </c>
      <c r="X520" s="4"/>
      <c r="Y520" s="4"/>
      <c r="Z520" s="4"/>
      <c r="AA520" s="4"/>
      <c r="AB520" s="4"/>
    </row>
    <row r="521" spans="22:28">
      <c r="V521" s="6">
        <v>43342</v>
      </c>
      <c r="W521" s="4">
        <v>2.86</v>
      </c>
      <c r="X521" s="4"/>
      <c r="Y521" s="4"/>
      <c r="Z521" s="4"/>
      <c r="AA521" s="4"/>
      <c r="AB521" s="4"/>
    </row>
    <row r="522" spans="22:28">
      <c r="V522" s="6">
        <v>43343</v>
      </c>
      <c r="W522" s="4">
        <v>2.86</v>
      </c>
      <c r="X522" s="4"/>
      <c r="Y522" s="4"/>
      <c r="Z522" s="4"/>
      <c r="AA522" s="4"/>
      <c r="AB522" s="4"/>
    </row>
    <row r="523" spans="22:28">
      <c r="V523" s="6">
        <v>43346</v>
      </c>
    </row>
    <row r="524" spans="22:28">
      <c r="V524" s="6">
        <v>43347</v>
      </c>
      <c r="W524" s="4">
        <v>2.9</v>
      </c>
      <c r="X524" s="4"/>
      <c r="Y524" s="4"/>
      <c r="Z524" s="4"/>
      <c r="AA524" s="4"/>
      <c r="AB524" s="4"/>
    </row>
    <row r="525" spans="22:28">
      <c r="V525" s="6">
        <v>43348</v>
      </c>
      <c r="W525" s="4">
        <v>2.9</v>
      </c>
      <c r="X525" s="4"/>
      <c r="Y525" s="4"/>
      <c r="Z525" s="4"/>
      <c r="AA525" s="4"/>
      <c r="AB525" s="4"/>
    </row>
    <row r="526" spans="22:28">
      <c r="V526" s="6">
        <v>43349</v>
      </c>
      <c r="W526" s="4">
        <v>2.88</v>
      </c>
      <c r="X526" s="4"/>
      <c r="Y526" s="4"/>
      <c r="Z526" s="4"/>
      <c r="AA526" s="4"/>
      <c r="AB526" s="4"/>
    </row>
    <row r="527" spans="22:28">
      <c r="V527" s="6">
        <v>43350</v>
      </c>
      <c r="W527" s="4">
        <v>2.94</v>
      </c>
      <c r="X527" s="4"/>
      <c r="Y527" s="4"/>
      <c r="Z527" s="4"/>
      <c r="AA527" s="4"/>
      <c r="AB527" s="4"/>
    </row>
    <row r="528" spans="22:28">
      <c r="V528" s="6">
        <v>43353</v>
      </c>
      <c r="W528" s="4">
        <v>2.94</v>
      </c>
      <c r="X528" s="4"/>
      <c r="Y528" s="4"/>
      <c r="Z528" s="4"/>
      <c r="AA528" s="4"/>
      <c r="AB528" s="4"/>
    </row>
    <row r="529" spans="22:28">
      <c r="V529" s="6">
        <v>43354</v>
      </c>
      <c r="W529" s="4">
        <v>2.98</v>
      </c>
      <c r="X529" s="4"/>
      <c r="Y529" s="4"/>
      <c r="Z529" s="4"/>
      <c r="AA529" s="4"/>
      <c r="AB529" s="4"/>
    </row>
    <row r="530" spans="22:28">
      <c r="V530" s="6">
        <v>43355</v>
      </c>
      <c r="W530" s="4">
        <v>2.97</v>
      </c>
      <c r="X530" s="4"/>
      <c r="Y530" s="4"/>
      <c r="Z530" s="4"/>
      <c r="AA530" s="4"/>
      <c r="AB530" s="4"/>
    </row>
    <row r="531" spans="22:28">
      <c r="V531" s="6">
        <v>43356</v>
      </c>
      <c r="W531" s="4">
        <v>2.97</v>
      </c>
      <c r="X531" s="4"/>
      <c r="Y531" s="4"/>
      <c r="Z531" s="4"/>
      <c r="AA531" s="4"/>
      <c r="AB531" s="4"/>
    </row>
    <row r="532" spans="22:28">
      <c r="V532" s="6">
        <v>43357</v>
      </c>
      <c r="W532" s="4">
        <v>2.99</v>
      </c>
      <c r="X532" s="4"/>
      <c r="Y532" s="4"/>
      <c r="Z532" s="4"/>
      <c r="AA532" s="4"/>
      <c r="AB532" s="4"/>
    </row>
    <row r="533" spans="22:28">
      <c r="V533" s="6">
        <v>43360</v>
      </c>
      <c r="W533" s="4">
        <v>2.99</v>
      </c>
      <c r="X533" s="4"/>
      <c r="Y533" s="4"/>
      <c r="Z533" s="4"/>
      <c r="AA533" s="4"/>
      <c r="AB533" s="4"/>
    </row>
    <row r="534" spans="22:28">
      <c r="V534" s="6">
        <v>43361</v>
      </c>
      <c r="W534" s="4">
        <v>3.05</v>
      </c>
      <c r="X534" s="4"/>
      <c r="Y534" s="4"/>
      <c r="Z534" s="4"/>
      <c r="AA534" s="4"/>
      <c r="AB534" s="4"/>
    </row>
    <row r="535" spans="22:28">
      <c r="V535" s="6">
        <v>43362</v>
      </c>
      <c r="W535" s="4">
        <v>3.08</v>
      </c>
      <c r="X535" s="4"/>
      <c r="Y535" s="4"/>
      <c r="Z535" s="4"/>
      <c r="AA535" s="4"/>
      <c r="AB535" s="4"/>
    </row>
    <row r="536" spans="22:28">
      <c r="V536" s="6">
        <v>43363</v>
      </c>
      <c r="W536" s="4">
        <v>3.07</v>
      </c>
      <c r="X536" s="4"/>
      <c r="Y536" s="4"/>
      <c r="Z536" s="4"/>
      <c r="AA536" s="4"/>
      <c r="AB536" s="4"/>
    </row>
    <row r="537" spans="22:28">
      <c r="V537" s="6">
        <v>43364</v>
      </c>
      <c r="W537" s="4">
        <v>3.07</v>
      </c>
      <c r="X537" s="4"/>
      <c r="Y537" s="4"/>
      <c r="Z537" s="4"/>
      <c r="AA537" s="4"/>
      <c r="AB537" s="4"/>
    </row>
    <row r="538" spans="22:28">
      <c r="V538" s="6">
        <v>43367</v>
      </c>
      <c r="W538" s="4">
        <v>3.08</v>
      </c>
      <c r="X538" s="4"/>
      <c r="Y538" s="4"/>
      <c r="Z538" s="4"/>
      <c r="AA538" s="4"/>
      <c r="AB538" s="4"/>
    </row>
    <row r="539" spans="22:28">
      <c r="V539" s="6">
        <v>43368</v>
      </c>
      <c r="W539" s="4">
        <v>3.1</v>
      </c>
      <c r="X539" s="4"/>
      <c r="Y539" s="4"/>
      <c r="Z539" s="4"/>
      <c r="AA539" s="4"/>
      <c r="AB539" s="4"/>
    </row>
    <row r="540" spans="22:28">
      <c r="V540" s="6">
        <v>43369</v>
      </c>
      <c r="W540" s="4">
        <v>3.06</v>
      </c>
      <c r="X540" s="4"/>
      <c r="Y540" s="4"/>
      <c r="Z540" s="4"/>
      <c r="AA540" s="4"/>
      <c r="AB540" s="4"/>
    </row>
    <row r="541" spans="22:28">
      <c r="V541" s="6">
        <v>43370</v>
      </c>
      <c r="W541" s="4">
        <v>3.06</v>
      </c>
      <c r="X541" s="4"/>
      <c r="Y541" s="4"/>
      <c r="Z541" s="4"/>
      <c r="AA541" s="4"/>
      <c r="AB541" s="4"/>
    </row>
    <row r="542" spans="22:28">
      <c r="V542" s="6">
        <v>43371</v>
      </c>
      <c r="W542" s="4">
        <v>3.05</v>
      </c>
      <c r="X542" s="4"/>
      <c r="Y542" s="4"/>
      <c r="Z542" s="4"/>
      <c r="AA542" s="4"/>
      <c r="AB542" s="4"/>
    </row>
    <row r="543" spans="22:28">
      <c r="V543" s="6">
        <v>43374</v>
      </c>
      <c r="W543" s="4">
        <v>3.09</v>
      </c>
      <c r="X543" s="4"/>
      <c r="Y543" s="4"/>
      <c r="Z543" s="4"/>
      <c r="AA543" s="4"/>
      <c r="AB543" s="4"/>
    </row>
    <row r="544" spans="22:28">
      <c r="V544" s="6">
        <v>43375</v>
      </c>
      <c r="W544" s="4">
        <v>3.05</v>
      </c>
      <c r="X544" s="4"/>
      <c r="Y544" s="4"/>
      <c r="Z544" s="4"/>
      <c r="AA544" s="4"/>
      <c r="AB544" s="4"/>
    </row>
    <row r="545" spans="22:28">
      <c r="V545" s="6">
        <v>43376</v>
      </c>
      <c r="W545" s="4">
        <v>3.15</v>
      </c>
      <c r="X545" s="4"/>
      <c r="Y545" s="4"/>
      <c r="Z545" s="4"/>
      <c r="AA545" s="4"/>
      <c r="AB545" s="4"/>
    </row>
    <row r="546" spans="22:28">
      <c r="V546" s="6">
        <v>43377</v>
      </c>
      <c r="W546" s="4">
        <v>3.19</v>
      </c>
      <c r="X546" s="4"/>
      <c r="Y546" s="4"/>
      <c r="Z546" s="4"/>
      <c r="AA546" s="4"/>
      <c r="AB546" s="4"/>
    </row>
    <row r="547" spans="22:28">
      <c r="V547" s="6">
        <v>43378</v>
      </c>
      <c r="W547" s="4">
        <v>3.23</v>
      </c>
      <c r="X547" s="4"/>
      <c r="Y547" s="4"/>
      <c r="Z547" s="4"/>
      <c r="AA547" s="4"/>
      <c r="AB547" s="4"/>
    </row>
    <row r="548" spans="22:28">
      <c r="V548" s="6">
        <v>43381</v>
      </c>
    </row>
    <row r="549" spans="22:28">
      <c r="V549" s="6">
        <v>43382</v>
      </c>
      <c r="W549" s="4">
        <v>3.21</v>
      </c>
      <c r="X549" s="4"/>
      <c r="Y549" s="4"/>
      <c r="Z549" s="4"/>
      <c r="AA549" s="4"/>
      <c r="AB549" s="4"/>
    </row>
    <row r="550" spans="22:28">
      <c r="V550" s="6">
        <v>43383</v>
      </c>
      <c r="W550" s="4">
        <v>3.22</v>
      </c>
      <c r="X550" s="4"/>
      <c r="Y550" s="4"/>
      <c r="Z550" s="4"/>
      <c r="AA550" s="4"/>
      <c r="AB550" s="4"/>
    </row>
    <row r="551" spans="22:28">
      <c r="V551" s="6">
        <v>43384</v>
      </c>
      <c r="W551" s="4">
        <v>3.14</v>
      </c>
      <c r="X551" s="4"/>
      <c r="Y551" s="4"/>
      <c r="Z551" s="4"/>
      <c r="AA551" s="4"/>
      <c r="AB551" s="4"/>
    </row>
    <row r="552" spans="22:28">
      <c r="V552" s="6">
        <v>43385</v>
      </c>
      <c r="W552" s="4">
        <v>3.15</v>
      </c>
      <c r="X552" s="4"/>
      <c r="Y552" s="4"/>
      <c r="Z552" s="4"/>
      <c r="AA552" s="4"/>
      <c r="AB552" s="4"/>
    </row>
    <row r="553" spans="22:28">
      <c r="V553" s="6">
        <v>43388</v>
      </c>
      <c r="W553" s="4">
        <v>3.16</v>
      </c>
      <c r="X553" s="4"/>
      <c r="Y553" s="4"/>
      <c r="Z553" s="4"/>
      <c r="AA553" s="4"/>
      <c r="AB553" s="4"/>
    </row>
    <row r="554" spans="22:28">
      <c r="V554" s="6">
        <v>43389</v>
      </c>
      <c r="W554" s="4">
        <v>3.16</v>
      </c>
      <c r="X554" s="4"/>
      <c r="Y554" s="4"/>
      <c r="Z554" s="4"/>
      <c r="AA554" s="4"/>
      <c r="AB554" s="4"/>
    </row>
    <row r="555" spans="22:28">
      <c r="V555" s="6">
        <v>43390</v>
      </c>
      <c r="W555" s="4">
        <v>3.19</v>
      </c>
      <c r="X555" s="4"/>
      <c r="Y555" s="4"/>
      <c r="Z555" s="4"/>
      <c r="AA555" s="4"/>
      <c r="AB555" s="4"/>
    </row>
    <row r="556" spans="22:28">
      <c r="V556" s="6">
        <v>43391</v>
      </c>
      <c r="W556" s="4">
        <v>3.17</v>
      </c>
      <c r="X556" s="4"/>
      <c r="Y556" s="4"/>
      <c r="Z556" s="4"/>
      <c r="AA556" s="4"/>
      <c r="AB556" s="4"/>
    </row>
    <row r="557" spans="22:28">
      <c r="V557" s="6">
        <v>43392</v>
      </c>
      <c r="W557" s="4">
        <v>3.2</v>
      </c>
      <c r="X557" s="4"/>
      <c r="Y557" s="4"/>
      <c r="Z557" s="4"/>
      <c r="AA557" s="4"/>
      <c r="AB557" s="4"/>
    </row>
    <row r="558" spans="22:28">
      <c r="V558" s="6">
        <v>43395</v>
      </c>
      <c r="W558" s="4">
        <v>3.2</v>
      </c>
      <c r="X558" s="4"/>
      <c r="Y558" s="4"/>
      <c r="Z558" s="4"/>
      <c r="AA558" s="4"/>
      <c r="AB558" s="4"/>
    </row>
    <row r="559" spans="22:28">
      <c r="V559" s="6">
        <v>43396</v>
      </c>
      <c r="W559" s="4">
        <v>3.17</v>
      </c>
      <c r="X559" s="4"/>
      <c r="Y559" s="4"/>
      <c r="Z559" s="4"/>
      <c r="AA559" s="4"/>
      <c r="AB559" s="4"/>
    </row>
    <row r="560" spans="22:28">
      <c r="V560" s="6">
        <v>43397</v>
      </c>
      <c r="W560" s="4">
        <v>3.1</v>
      </c>
      <c r="X560" s="4"/>
      <c r="Y560" s="4"/>
      <c r="Z560" s="4"/>
      <c r="AA560" s="4"/>
      <c r="AB560" s="4"/>
    </row>
    <row r="561" spans="22:28">
      <c r="V561" s="6">
        <v>43398</v>
      </c>
      <c r="W561" s="4">
        <v>3.14</v>
      </c>
      <c r="X561" s="4"/>
      <c r="Y561" s="4"/>
      <c r="Z561" s="4"/>
      <c r="AA561" s="4"/>
      <c r="AB561" s="4"/>
    </row>
    <row r="562" spans="22:28">
      <c r="V562" s="6">
        <v>43399</v>
      </c>
      <c r="W562" s="4">
        <v>3.08</v>
      </c>
      <c r="X562" s="4"/>
      <c r="Y562" s="4"/>
      <c r="Z562" s="4"/>
      <c r="AA562" s="4"/>
      <c r="AB562" s="4"/>
    </row>
    <row r="563" spans="22:28">
      <c r="V563" s="6">
        <v>43402</v>
      </c>
      <c r="W563" s="4">
        <v>3.08</v>
      </c>
      <c r="X563" s="4"/>
      <c r="Y563" s="4"/>
      <c r="Z563" s="4"/>
      <c r="AA563" s="4"/>
      <c r="AB563" s="4"/>
    </row>
    <row r="564" spans="22:28">
      <c r="V564" s="6">
        <v>43403</v>
      </c>
      <c r="W564" s="4">
        <v>3.12</v>
      </c>
      <c r="X564" s="4"/>
      <c r="Y564" s="4"/>
      <c r="Z564" s="4"/>
      <c r="AA564" s="4"/>
      <c r="AB564" s="4"/>
    </row>
    <row r="565" spans="22:28">
      <c r="V565" s="6">
        <v>43404</v>
      </c>
      <c r="W565" s="4">
        <v>3.15</v>
      </c>
      <c r="X565" s="4"/>
      <c r="Y565" s="4"/>
      <c r="Z565" s="4"/>
      <c r="AA565" s="4"/>
      <c r="AB565" s="4"/>
    </row>
    <row r="566" spans="22:28">
      <c r="V566" s="6">
        <v>43405</v>
      </c>
      <c r="W566" s="4">
        <v>3.14</v>
      </c>
      <c r="X566" s="4"/>
      <c r="Y566" s="4"/>
      <c r="Z566" s="4"/>
      <c r="AA566" s="4"/>
      <c r="AB566" s="4"/>
    </row>
    <row r="567" spans="22:28">
      <c r="V567" s="6">
        <v>43406</v>
      </c>
      <c r="W567" s="4">
        <v>3.22</v>
      </c>
      <c r="X567" s="4"/>
      <c r="Y567" s="4"/>
      <c r="Z567" s="4"/>
      <c r="AA567" s="4"/>
      <c r="AB567" s="4"/>
    </row>
    <row r="568" spans="22:28">
      <c r="V568" s="6">
        <v>43409</v>
      </c>
      <c r="W568" s="4">
        <v>3.2</v>
      </c>
      <c r="X568" s="4"/>
      <c r="Y568" s="4"/>
      <c r="Z568" s="4"/>
      <c r="AA568" s="4"/>
      <c r="AB568" s="4"/>
    </row>
    <row r="569" spans="22:28">
      <c r="V569" s="6">
        <v>43410</v>
      </c>
      <c r="W569" s="4">
        <v>3.22</v>
      </c>
      <c r="X569" s="4"/>
      <c r="Y569" s="4"/>
      <c r="Z569" s="4"/>
      <c r="AA569" s="4"/>
      <c r="AB569" s="4"/>
    </row>
    <row r="570" spans="22:28">
      <c r="V570" s="6">
        <v>43411</v>
      </c>
      <c r="W570" s="4">
        <v>3.22</v>
      </c>
      <c r="X570" s="4"/>
      <c r="Y570" s="4"/>
      <c r="Z570" s="4"/>
      <c r="AA570" s="4"/>
      <c r="AB570" s="4"/>
    </row>
    <row r="571" spans="22:28">
      <c r="V571" s="6">
        <v>43412</v>
      </c>
      <c r="W571" s="4">
        <v>3.24</v>
      </c>
      <c r="X571" s="4"/>
      <c r="Y571" s="4"/>
      <c r="Z571" s="4"/>
      <c r="AA571" s="4"/>
      <c r="AB571" s="4"/>
    </row>
    <row r="572" spans="22:28">
      <c r="V572" s="6">
        <v>43413</v>
      </c>
      <c r="W572" s="4">
        <v>3.19</v>
      </c>
      <c r="X572" s="4"/>
      <c r="Y572" s="4"/>
      <c r="Z572" s="4"/>
      <c r="AA572" s="4"/>
      <c r="AB572" s="4"/>
    </row>
    <row r="573" spans="22:28">
      <c r="V573" s="6">
        <v>43416</v>
      </c>
    </row>
    <row r="574" spans="22:28">
      <c r="V574" s="6">
        <v>43417</v>
      </c>
      <c r="W574" s="4">
        <v>3.14</v>
      </c>
      <c r="X574" s="4"/>
      <c r="Y574" s="4"/>
      <c r="Z574" s="4"/>
      <c r="AA574" s="4"/>
      <c r="AB574" s="4"/>
    </row>
    <row r="575" spans="22:28">
      <c r="V575" s="6">
        <v>43418</v>
      </c>
      <c r="W575" s="4">
        <v>3.12</v>
      </c>
      <c r="X575" s="4"/>
      <c r="Y575" s="4"/>
      <c r="Z575" s="4"/>
      <c r="AA575" s="4"/>
      <c r="AB575" s="4"/>
    </row>
    <row r="576" spans="22:28">
      <c r="V576" s="6">
        <v>43419</v>
      </c>
      <c r="W576" s="4">
        <v>3.11</v>
      </c>
      <c r="X576" s="4"/>
      <c r="Y576" s="4"/>
      <c r="Z576" s="4"/>
      <c r="AA576" s="4"/>
      <c r="AB576" s="4"/>
    </row>
    <row r="577" spans="22:28">
      <c r="V577" s="6">
        <v>43420</v>
      </c>
      <c r="W577" s="4">
        <v>3.08</v>
      </c>
      <c r="X577" s="4"/>
      <c r="Y577" s="4"/>
      <c r="Z577" s="4"/>
      <c r="AA577" s="4"/>
      <c r="AB577" s="4"/>
    </row>
    <row r="578" spans="22:28">
      <c r="V578" s="6">
        <v>43423</v>
      </c>
      <c r="W578" s="4">
        <v>3.06</v>
      </c>
      <c r="X578" s="4"/>
      <c r="Y578" s="4"/>
      <c r="Z578" s="4"/>
      <c r="AA578" s="4"/>
      <c r="AB578" s="4"/>
    </row>
    <row r="579" spans="22:28">
      <c r="V579" s="6">
        <v>43424</v>
      </c>
      <c r="W579" s="4">
        <v>3.06</v>
      </c>
      <c r="X579" s="4"/>
      <c r="Y579" s="4"/>
      <c r="Z579" s="4"/>
      <c r="AA579" s="4"/>
      <c r="AB579" s="4"/>
    </row>
    <row r="580" spans="22:28">
      <c r="V580" s="6">
        <v>43425</v>
      </c>
      <c r="W580" s="4">
        <v>3.06</v>
      </c>
      <c r="X580" s="4"/>
      <c r="Y580" s="4"/>
      <c r="Z580" s="4"/>
      <c r="AA580" s="4"/>
      <c r="AB580" s="4"/>
    </row>
    <row r="581" spans="22:28">
      <c r="V581" s="6">
        <v>43426</v>
      </c>
    </row>
    <row r="582" spans="22:28">
      <c r="V582" s="6">
        <v>43427</v>
      </c>
      <c r="W582" s="4">
        <v>3.05</v>
      </c>
      <c r="X582" s="4"/>
      <c r="Y582" s="4"/>
      <c r="Z582" s="4"/>
      <c r="AA582" s="4"/>
      <c r="AB582" s="4"/>
    </row>
    <row r="583" spans="22:28">
      <c r="V583" s="6">
        <v>43430</v>
      </c>
      <c r="W583" s="4">
        <v>3.07</v>
      </c>
      <c r="X583" s="4"/>
      <c r="Y583" s="4"/>
      <c r="Z583" s="4"/>
      <c r="AA583" s="4"/>
      <c r="AB583" s="4"/>
    </row>
    <row r="584" spans="22:28">
      <c r="V584" s="6">
        <v>43431</v>
      </c>
      <c r="W584" s="4">
        <v>3.06</v>
      </c>
      <c r="X584" s="4"/>
      <c r="Y584" s="4"/>
      <c r="Z584" s="4"/>
      <c r="AA584" s="4"/>
      <c r="AB584" s="4"/>
    </row>
    <row r="585" spans="22:28">
      <c r="V585" s="6">
        <v>43432</v>
      </c>
      <c r="W585" s="4">
        <v>3.06</v>
      </c>
      <c r="X585" s="4"/>
      <c r="Y585" s="4"/>
      <c r="Z585" s="4"/>
      <c r="AA585" s="4"/>
      <c r="AB585" s="4"/>
    </row>
    <row r="586" spans="22:28">
      <c r="V586" s="6">
        <v>43433</v>
      </c>
      <c r="W586" s="4">
        <v>3.03</v>
      </c>
      <c r="X586" s="4"/>
      <c r="Y586" s="4"/>
      <c r="Z586" s="4"/>
      <c r="AA586" s="4"/>
      <c r="AB586" s="4"/>
    </row>
    <row r="587" spans="22:28">
      <c r="V587" s="6">
        <v>43434</v>
      </c>
      <c r="W587" s="4">
        <v>3.01</v>
      </c>
      <c r="X587" s="4"/>
      <c r="Y587" s="4"/>
      <c r="Z587" s="4"/>
      <c r="AA587" s="4"/>
      <c r="AB587" s="4"/>
    </row>
    <row r="588" spans="22:28">
      <c r="V588" s="6">
        <v>43437</v>
      </c>
      <c r="W588" s="4">
        <v>2.98</v>
      </c>
      <c r="X588" s="4"/>
      <c r="Y588" s="4"/>
      <c r="Z588" s="4"/>
      <c r="AA588" s="4"/>
      <c r="AB588" s="4"/>
    </row>
    <row r="589" spans="22:28">
      <c r="V589" s="6">
        <v>43438</v>
      </c>
      <c r="W589" s="4">
        <v>2.91</v>
      </c>
      <c r="X589" s="4"/>
      <c r="Y589" s="4"/>
      <c r="Z589" s="4"/>
      <c r="AA589" s="4"/>
      <c r="AB589" s="4"/>
    </row>
    <row r="590" spans="22:28">
      <c r="V590" s="6">
        <v>43439</v>
      </c>
    </row>
    <row r="591" spans="22:28">
      <c r="V591" s="6">
        <v>43440</v>
      </c>
      <c r="W591" s="4">
        <v>2.87</v>
      </c>
      <c r="X591" s="4"/>
      <c r="Y591" s="4"/>
      <c r="Z591" s="4"/>
      <c r="AA591" s="4"/>
      <c r="AB591" s="4"/>
    </row>
    <row r="592" spans="22:28">
      <c r="V592" s="6">
        <v>43441</v>
      </c>
      <c r="W592" s="4">
        <v>2.85</v>
      </c>
      <c r="X592" s="4"/>
      <c r="Y592" s="4"/>
      <c r="Z592" s="4"/>
      <c r="AA592" s="4"/>
      <c r="AB592" s="4"/>
    </row>
    <row r="593" spans="22:28">
      <c r="V593" s="6">
        <v>43444</v>
      </c>
      <c r="W593" s="4">
        <v>2.85</v>
      </c>
      <c r="X593" s="4"/>
      <c r="Y593" s="4"/>
      <c r="Z593" s="4"/>
      <c r="AA593" s="4"/>
      <c r="AB593" s="4"/>
    </row>
    <row r="594" spans="22:28">
      <c r="V594" s="6">
        <v>43445</v>
      </c>
      <c r="W594" s="4">
        <v>2.89</v>
      </c>
      <c r="X594" s="4"/>
      <c r="Y594" s="4"/>
      <c r="Z594" s="4"/>
      <c r="AA594" s="4"/>
      <c r="AB594" s="4"/>
    </row>
    <row r="595" spans="22:28">
      <c r="V595" s="6">
        <v>43446</v>
      </c>
      <c r="W595" s="4">
        <v>2.91</v>
      </c>
      <c r="X595" s="4"/>
      <c r="Y595" s="4"/>
      <c r="Z595" s="4"/>
      <c r="AA595" s="4"/>
      <c r="AB595" s="4"/>
    </row>
    <row r="596" spans="22:28">
      <c r="V596" s="6">
        <v>43447</v>
      </c>
      <c r="W596" s="4">
        <v>2.91</v>
      </c>
      <c r="X596" s="4"/>
      <c r="Y596" s="4"/>
      <c r="Z596" s="4"/>
      <c r="AA596" s="4"/>
      <c r="AB596" s="4"/>
    </row>
    <row r="597" spans="22:28">
      <c r="V597" s="6">
        <v>43448</v>
      </c>
      <c r="W597" s="4">
        <v>2.89</v>
      </c>
      <c r="X597" s="4"/>
      <c r="Y597" s="4"/>
      <c r="Z597" s="4"/>
      <c r="AA597" s="4"/>
      <c r="AB597" s="4"/>
    </row>
    <row r="598" spans="22:28">
      <c r="V598" s="6">
        <v>43451</v>
      </c>
      <c r="W598" s="4">
        <v>2.86</v>
      </c>
      <c r="X598" s="4"/>
      <c r="Y598" s="4"/>
      <c r="Z598" s="4"/>
      <c r="AA598" s="4"/>
      <c r="AB598" s="4"/>
    </row>
    <row r="599" spans="22:28">
      <c r="V599" s="6">
        <v>43452</v>
      </c>
      <c r="W599" s="4">
        <v>2.82</v>
      </c>
      <c r="X599" s="4"/>
      <c r="Y599" s="4"/>
      <c r="Z599" s="4"/>
      <c r="AA599" s="4"/>
      <c r="AB599" s="4"/>
    </row>
    <row r="600" spans="22:28">
      <c r="V600" s="6">
        <v>43453</v>
      </c>
      <c r="W600" s="4">
        <v>2.77</v>
      </c>
      <c r="X600" s="4"/>
      <c r="Y600" s="4"/>
      <c r="Z600" s="4"/>
      <c r="AA600" s="4"/>
      <c r="AB600" s="4"/>
    </row>
    <row r="601" spans="22:28">
      <c r="V601" s="6">
        <v>43454</v>
      </c>
      <c r="W601" s="4">
        <v>2.79</v>
      </c>
      <c r="X601" s="4"/>
      <c r="Y601" s="4"/>
      <c r="Z601" s="4"/>
      <c r="AA601" s="4"/>
      <c r="AB601" s="4"/>
    </row>
    <row r="602" spans="22:28">
      <c r="V602" s="6">
        <v>43455</v>
      </c>
      <c r="W602" s="4">
        <v>2.79</v>
      </c>
      <c r="X602" s="4"/>
      <c r="Y602" s="4"/>
      <c r="Z602" s="4"/>
      <c r="AA602" s="4"/>
      <c r="AB602" s="4"/>
    </row>
    <row r="603" spans="22:28">
      <c r="V603" s="6">
        <v>43458</v>
      </c>
      <c r="W603" s="4">
        <v>2.74</v>
      </c>
      <c r="X603" s="4"/>
      <c r="Y603" s="4"/>
      <c r="Z603" s="4"/>
      <c r="AA603" s="4"/>
      <c r="AB603" s="4"/>
    </row>
    <row r="604" spans="22:28">
      <c r="V604" s="6">
        <v>43459</v>
      </c>
    </row>
    <row r="605" spans="22:28">
      <c r="V605" s="6">
        <v>43460</v>
      </c>
      <c r="W605" s="4">
        <v>2.81</v>
      </c>
      <c r="X605" s="4"/>
      <c r="Y605" s="4"/>
      <c r="Z605" s="4"/>
      <c r="AA605" s="4"/>
      <c r="AB605" s="4"/>
    </row>
    <row r="606" spans="22:28">
      <c r="V606" s="6">
        <v>43461</v>
      </c>
      <c r="W606" s="4">
        <v>2.77</v>
      </c>
      <c r="X606" s="4"/>
      <c r="Y606" s="4"/>
      <c r="Z606" s="4"/>
      <c r="AA606" s="4"/>
      <c r="AB606" s="4"/>
    </row>
    <row r="607" spans="22:28">
      <c r="V607" s="6">
        <v>43462</v>
      </c>
      <c r="W607" s="4">
        <v>2.72</v>
      </c>
      <c r="X607" s="4"/>
      <c r="Y607" s="4"/>
      <c r="Z607" s="4"/>
      <c r="AA607" s="4"/>
      <c r="AB607" s="4"/>
    </row>
    <row r="608" spans="22:28">
      <c r="V608" s="6">
        <v>43465</v>
      </c>
      <c r="W608" s="4">
        <v>2.69</v>
      </c>
      <c r="X608" s="4"/>
      <c r="Y608" s="4"/>
      <c r="Z608" s="4"/>
      <c r="AA608" s="4"/>
      <c r="AB608" s="4"/>
    </row>
    <row r="609" spans="22:28">
      <c r="V609" s="6">
        <v>43466</v>
      </c>
    </row>
    <row r="610" spans="22:28">
      <c r="V610" s="6">
        <v>43467</v>
      </c>
      <c r="W610" s="4">
        <v>2.66</v>
      </c>
      <c r="X610" s="4"/>
      <c r="Y610" s="4"/>
      <c r="Z610" s="4"/>
      <c r="AA610" s="4"/>
      <c r="AB610" s="4"/>
    </row>
    <row r="611" spans="22:28">
      <c r="V611" s="6">
        <v>43468</v>
      </c>
      <c r="W611" s="4">
        <v>2.56</v>
      </c>
      <c r="X611" s="4"/>
      <c r="Y611" s="4"/>
      <c r="Z611" s="4"/>
      <c r="AA611" s="4"/>
      <c r="AB611" s="4"/>
    </row>
    <row r="612" spans="22:28">
      <c r="V612" s="6">
        <v>43469</v>
      </c>
      <c r="W612" s="4">
        <v>2.67</v>
      </c>
      <c r="X612" s="4"/>
      <c r="Y612" s="4"/>
      <c r="Z612" s="4"/>
      <c r="AA612" s="4"/>
      <c r="AB612" s="4"/>
    </row>
    <row r="613" spans="22:28">
      <c r="V613" s="6">
        <v>43472</v>
      </c>
      <c r="W613" s="4">
        <v>2.7</v>
      </c>
      <c r="X613" s="4"/>
      <c r="Y613" s="4"/>
      <c r="Z613" s="4"/>
      <c r="AA613" s="4"/>
      <c r="AB613" s="4"/>
    </row>
    <row r="614" spans="22:28">
      <c r="V614" s="6">
        <v>43473</v>
      </c>
      <c r="W614" s="4">
        <v>2.73</v>
      </c>
      <c r="X614" s="4"/>
      <c r="Y614" s="4"/>
      <c r="Z614" s="4"/>
      <c r="AA614" s="4"/>
      <c r="AB614" s="4"/>
    </row>
    <row r="615" spans="22:28">
      <c r="V615" s="6">
        <v>43474</v>
      </c>
      <c r="W615" s="4">
        <v>2.74</v>
      </c>
      <c r="X615" s="4"/>
      <c r="Y615" s="4"/>
      <c r="Z615" s="4"/>
      <c r="AA615" s="4"/>
      <c r="AB615" s="4"/>
    </row>
    <row r="616" spans="22:28">
      <c r="V616" s="6">
        <v>43475</v>
      </c>
      <c r="W616" s="4">
        <v>2.74</v>
      </c>
      <c r="X616" s="4"/>
      <c r="Y616" s="4"/>
      <c r="Z616" s="4"/>
      <c r="AA616" s="4"/>
      <c r="AB616" s="4"/>
    </row>
    <row r="617" spans="22:28">
      <c r="V617" s="6">
        <v>43476</v>
      </c>
      <c r="W617" s="4">
        <v>2.71</v>
      </c>
      <c r="X617" s="4"/>
      <c r="Y617" s="4"/>
      <c r="Z617" s="4"/>
      <c r="AA617" s="4"/>
      <c r="AB617" s="4"/>
    </row>
    <row r="618" spans="22:28">
      <c r="V618" s="6">
        <v>43479</v>
      </c>
      <c r="W618" s="4">
        <v>2.71</v>
      </c>
      <c r="X618" s="4"/>
      <c r="Y618" s="4"/>
      <c r="Z618" s="4"/>
      <c r="AA618" s="4"/>
      <c r="AB618" s="4"/>
    </row>
    <row r="619" spans="22:28">
      <c r="V619" s="6">
        <v>43480</v>
      </c>
      <c r="W619" s="4">
        <v>2.72</v>
      </c>
      <c r="X619" s="4"/>
      <c r="Y619" s="4"/>
      <c r="Z619" s="4"/>
      <c r="AA619" s="4"/>
      <c r="AB619" s="4"/>
    </row>
    <row r="620" spans="22:28">
      <c r="V620" s="6">
        <v>43481</v>
      </c>
      <c r="W620" s="4">
        <v>2.73</v>
      </c>
      <c r="X620" s="4"/>
      <c r="Y620" s="4"/>
      <c r="Z620" s="4"/>
      <c r="AA620" s="4"/>
      <c r="AB620" s="4"/>
    </row>
    <row r="621" spans="22:28">
      <c r="V621" s="6">
        <v>43482</v>
      </c>
      <c r="W621" s="4">
        <v>2.75</v>
      </c>
      <c r="X621" s="4"/>
      <c r="Y621" s="4"/>
      <c r="Z621" s="4"/>
      <c r="AA621" s="4"/>
      <c r="AB621" s="4"/>
    </row>
    <row r="622" spans="22:28">
      <c r="V622" s="6">
        <v>43483</v>
      </c>
      <c r="W622" s="4">
        <v>2.79</v>
      </c>
      <c r="X622" s="4"/>
      <c r="Y622" s="4"/>
      <c r="Z622" s="4"/>
      <c r="AA622" s="4"/>
      <c r="AB622" s="4"/>
    </row>
    <row r="623" spans="22:28">
      <c r="V623" s="6">
        <v>43486</v>
      </c>
    </row>
    <row r="624" spans="22:28">
      <c r="V624" s="6">
        <v>43487</v>
      </c>
      <c r="W624" s="4">
        <v>2.74</v>
      </c>
      <c r="X624" s="4"/>
      <c r="Y624" s="4"/>
      <c r="Z624" s="4"/>
      <c r="AA624" s="4"/>
      <c r="AB624" s="4"/>
    </row>
    <row r="625" spans="22:28">
      <c r="V625" s="6">
        <v>43488</v>
      </c>
      <c r="W625" s="4">
        <v>2.76</v>
      </c>
      <c r="X625" s="4"/>
      <c r="Y625" s="4"/>
      <c r="Z625" s="4"/>
      <c r="AA625" s="4"/>
      <c r="AB625" s="4"/>
    </row>
    <row r="626" spans="22:28">
      <c r="V626" s="6">
        <v>43489</v>
      </c>
      <c r="W626" s="4">
        <v>2.72</v>
      </c>
      <c r="X626" s="4"/>
      <c r="Y626" s="4"/>
      <c r="Z626" s="4"/>
      <c r="AA626" s="4"/>
      <c r="AB626" s="4"/>
    </row>
    <row r="627" spans="22:28">
      <c r="V627" s="6">
        <v>43490</v>
      </c>
      <c r="W627" s="4">
        <v>2.76</v>
      </c>
      <c r="X627" s="4"/>
      <c r="Y627" s="4"/>
      <c r="Z627" s="4"/>
      <c r="AA627" s="4"/>
      <c r="AB627" s="4"/>
    </row>
    <row r="628" spans="22:28">
      <c r="V628" s="6">
        <v>43493</v>
      </c>
      <c r="W628" s="4">
        <v>2.75</v>
      </c>
      <c r="X628" s="4"/>
      <c r="Y628" s="4"/>
      <c r="Z628" s="4"/>
      <c r="AA628" s="4"/>
      <c r="AB628" s="4"/>
    </row>
    <row r="629" spans="22:28">
      <c r="V629" s="6">
        <v>43494</v>
      </c>
      <c r="W629" s="4">
        <v>2.72</v>
      </c>
      <c r="X629" s="4"/>
      <c r="Y629" s="4"/>
      <c r="Z629" s="4"/>
      <c r="AA629" s="4"/>
      <c r="AB629" s="4"/>
    </row>
    <row r="630" spans="22:28">
      <c r="V630" s="6">
        <v>43495</v>
      </c>
      <c r="W630" s="4">
        <v>2.7</v>
      </c>
      <c r="X630" s="4"/>
      <c r="Y630" s="4"/>
      <c r="Z630" s="4"/>
      <c r="AA630" s="4"/>
      <c r="AB630" s="4"/>
    </row>
    <row r="631" spans="22:28">
      <c r="V631" s="6">
        <v>43496</v>
      </c>
      <c r="W631" s="4">
        <v>2.63</v>
      </c>
      <c r="X631" s="4"/>
      <c r="Y631" s="4"/>
      <c r="Z631" s="4"/>
      <c r="AA631" s="4"/>
      <c r="AB631" s="4"/>
    </row>
    <row r="632" spans="22:28">
      <c r="V632" s="6">
        <v>43497</v>
      </c>
      <c r="W632" s="4">
        <v>2.7</v>
      </c>
      <c r="X632" s="4"/>
      <c r="Y632" s="4"/>
      <c r="Z632" s="4"/>
      <c r="AA632" s="4"/>
      <c r="AB632" s="4"/>
    </row>
    <row r="633" spans="22:28">
      <c r="V633" s="6">
        <v>43500</v>
      </c>
      <c r="W633" s="4">
        <v>2.73</v>
      </c>
      <c r="X633" s="4"/>
      <c r="Y633" s="4"/>
      <c r="Z633" s="4"/>
      <c r="AA633" s="4"/>
      <c r="AB633" s="4"/>
    </row>
    <row r="634" spans="22:28">
      <c r="V634" s="6">
        <v>43501</v>
      </c>
      <c r="W634" s="4">
        <v>2.71</v>
      </c>
      <c r="X634" s="4"/>
      <c r="Y634" s="4"/>
      <c r="Z634" s="4"/>
      <c r="AA634" s="4"/>
      <c r="AB634" s="4"/>
    </row>
    <row r="635" spans="22:28">
      <c r="V635" s="6">
        <v>43502</v>
      </c>
      <c r="W635" s="4">
        <v>2.7</v>
      </c>
      <c r="X635" s="4"/>
      <c r="Y635" s="4"/>
      <c r="Z635" s="4"/>
      <c r="AA635" s="4"/>
      <c r="AB635" s="4"/>
    </row>
    <row r="636" spans="22:28">
      <c r="V636" s="6">
        <v>43503</v>
      </c>
      <c r="W636" s="4">
        <v>2.65</v>
      </c>
      <c r="X636" s="4"/>
      <c r="Y636" s="4"/>
      <c r="Z636" s="4"/>
      <c r="AA636" s="4"/>
      <c r="AB636" s="4"/>
    </row>
    <row r="637" spans="22:28">
      <c r="V637" s="6">
        <v>43504</v>
      </c>
      <c r="W637" s="4">
        <v>2.63</v>
      </c>
      <c r="X637" s="4"/>
      <c r="Y637" s="4"/>
      <c r="Z637" s="4"/>
      <c r="AA637" s="4"/>
      <c r="AB637" s="4"/>
    </row>
    <row r="638" spans="22:28">
      <c r="V638" s="6">
        <v>43507</v>
      </c>
      <c r="W638" s="4">
        <v>2.65</v>
      </c>
      <c r="X638" s="4"/>
      <c r="Y638" s="4"/>
      <c r="Z638" s="4"/>
      <c r="AA638" s="4"/>
      <c r="AB638" s="4"/>
    </row>
    <row r="639" spans="22:28">
      <c r="V639" s="6">
        <v>43508</v>
      </c>
      <c r="W639" s="4">
        <v>2.68</v>
      </c>
      <c r="X639" s="4"/>
      <c r="Y639" s="4"/>
      <c r="Z639" s="4"/>
      <c r="AA639" s="4"/>
      <c r="AB639" s="4"/>
    </row>
    <row r="640" spans="22:28">
      <c r="V640" s="6">
        <v>43509</v>
      </c>
      <c r="W640" s="4">
        <v>2.71</v>
      </c>
      <c r="X640" s="4"/>
      <c r="Y640" s="4"/>
      <c r="Z640" s="4"/>
      <c r="AA640" s="4"/>
      <c r="AB640" s="4"/>
    </row>
    <row r="641" spans="22:28">
      <c r="V641" s="6">
        <v>43510</v>
      </c>
      <c r="W641" s="4">
        <v>2.66</v>
      </c>
      <c r="X641" s="4"/>
      <c r="Y641" s="4"/>
      <c r="Z641" s="4"/>
      <c r="AA641" s="4"/>
      <c r="AB641" s="4"/>
    </row>
    <row r="642" spans="22:28">
      <c r="V642" s="6">
        <v>43511</v>
      </c>
      <c r="W642" s="4">
        <v>2.66</v>
      </c>
      <c r="X642" s="4"/>
      <c r="Y642" s="4"/>
      <c r="Z642" s="4"/>
      <c r="AA642" s="4"/>
      <c r="AB642" s="4"/>
    </row>
    <row r="643" spans="22:28">
      <c r="V643" s="6">
        <v>43514</v>
      </c>
    </row>
    <row r="644" spans="22:28">
      <c r="V644" s="6">
        <v>43515</v>
      </c>
      <c r="W644" s="4">
        <v>2.65</v>
      </c>
      <c r="X644" s="4"/>
      <c r="Y644" s="4"/>
      <c r="Z644" s="4"/>
      <c r="AA644" s="4"/>
      <c r="AB644" s="4"/>
    </row>
    <row r="645" spans="22:28">
      <c r="V645" s="6">
        <v>43516</v>
      </c>
      <c r="W645" s="4">
        <v>2.65</v>
      </c>
      <c r="X645" s="4"/>
      <c r="Y645" s="4"/>
      <c r="Z645" s="4"/>
      <c r="AA645" s="4"/>
      <c r="AB645" s="4"/>
    </row>
    <row r="646" spans="22:28">
      <c r="V646" s="6">
        <v>43517</v>
      </c>
      <c r="W646" s="4">
        <v>2.69</v>
      </c>
      <c r="X646" s="4"/>
      <c r="Y646" s="4"/>
      <c r="Z646" s="4"/>
      <c r="AA646" s="4"/>
      <c r="AB646" s="4"/>
    </row>
    <row r="647" spans="22:28">
      <c r="V647" s="6">
        <v>43518</v>
      </c>
      <c r="W647" s="4">
        <v>2.65</v>
      </c>
      <c r="X647" s="4"/>
      <c r="Y647" s="4"/>
      <c r="Z647" s="4"/>
      <c r="AA647" s="4"/>
      <c r="AB647" s="4"/>
    </row>
    <row r="648" spans="22:28">
      <c r="V648" s="6">
        <v>43521</v>
      </c>
      <c r="W648" s="4">
        <v>2.67</v>
      </c>
      <c r="X648" s="4"/>
      <c r="Y648" s="4"/>
      <c r="Z648" s="4"/>
      <c r="AA648" s="4"/>
      <c r="AB648" s="4"/>
    </row>
    <row r="649" spans="22:28">
      <c r="V649" s="6">
        <v>43522</v>
      </c>
      <c r="W649" s="4">
        <v>2.64</v>
      </c>
      <c r="X649" s="4"/>
      <c r="Y649" s="4"/>
      <c r="Z649" s="4"/>
      <c r="AA649" s="4"/>
      <c r="AB649" s="4"/>
    </row>
    <row r="650" spans="22:28">
      <c r="V650" s="6">
        <v>43523</v>
      </c>
      <c r="W650" s="4">
        <v>2.69</v>
      </c>
      <c r="X650" s="4"/>
      <c r="Y650" s="4"/>
      <c r="Z650" s="4"/>
      <c r="AA650" s="4"/>
      <c r="AB650" s="4"/>
    </row>
    <row r="651" spans="22:28">
      <c r="V651" s="6">
        <v>43524</v>
      </c>
      <c r="W651" s="4">
        <v>2.73</v>
      </c>
      <c r="X651" s="4"/>
      <c r="Y651" s="4"/>
      <c r="Z651" s="4"/>
      <c r="AA651" s="4"/>
      <c r="AB651" s="4"/>
    </row>
    <row r="652" spans="22:28">
      <c r="V652" s="6">
        <v>43525</v>
      </c>
      <c r="W652" s="4">
        <v>2.76</v>
      </c>
      <c r="X652" s="4"/>
      <c r="Y652" s="4"/>
      <c r="Z652" s="4"/>
      <c r="AA652" s="4"/>
      <c r="AB652" s="4"/>
    </row>
    <row r="653" spans="22:28">
      <c r="V653" s="6">
        <v>43528</v>
      </c>
      <c r="W653" s="4">
        <v>2.72</v>
      </c>
      <c r="X653" s="4"/>
      <c r="Y653" s="4"/>
      <c r="Z653" s="4"/>
      <c r="AA653" s="4"/>
      <c r="AB653" s="4"/>
    </row>
    <row r="654" spans="22:28">
      <c r="V654" s="6">
        <v>43529</v>
      </c>
      <c r="W654" s="4">
        <v>2.72</v>
      </c>
      <c r="X654" s="4"/>
      <c r="Y654" s="4"/>
      <c r="Z654" s="4"/>
      <c r="AA654" s="4"/>
      <c r="AB654" s="4"/>
    </row>
    <row r="655" spans="22:28">
      <c r="V655" s="6">
        <v>43530</v>
      </c>
      <c r="W655" s="4">
        <v>2.69</v>
      </c>
      <c r="X655" s="4"/>
      <c r="Y655" s="4"/>
      <c r="Z655" s="4"/>
      <c r="AA655" s="4"/>
      <c r="AB655" s="4"/>
    </row>
    <row r="656" spans="22:28">
      <c r="V656" s="6">
        <v>43531</v>
      </c>
      <c r="W656" s="4">
        <v>2.64</v>
      </c>
      <c r="X656" s="4"/>
      <c r="Y656" s="4"/>
      <c r="Z656" s="4"/>
      <c r="AA656" s="4"/>
      <c r="AB656" s="4"/>
    </row>
    <row r="657" spans="22:28">
      <c r="V657" s="6">
        <v>43532</v>
      </c>
      <c r="W657" s="4">
        <v>2.62</v>
      </c>
      <c r="X657" s="4"/>
      <c r="Y657" s="4"/>
      <c r="Z657" s="4"/>
      <c r="AA657" s="4"/>
      <c r="AB657" s="4"/>
    </row>
    <row r="658" spans="22:28">
      <c r="V658" s="6">
        <v>43535</v>
      </c>
      <c r="W658" s="4">
        <v>2.64</v>
      </c>
      <c r="X658" s="4"/>
      <c r="Y658" s="4"/>
      <c r="Z658" s="4"/>
      <c r="AA658" s="4"/>
      <c r="AB658" s="4"/>
    </row>
    <row r="659" spans="22:28">
      <c r="V659" s="6">
        <v>43536</v>
      </c>
      <c r="W659" s="4">
        <v>2.61</v>
      </c>
      <c r="X659" s="4"/>
      <c r="Y659" s="4"/>
      <c r="Z659" s="4"/>
      <c r="AA659" s="4"/>
      <c r="AB659" s="4"/>
    </row>
    <row r="660" spans="22:28">
      <c r="V660" s="6">
        <v>43537</v>
      </c>
      <c r="W660" s="4">
        <v>2.61</v>
      </c>
      <c r="X660" s="4"/>
      <c r="Y660" s="4"/>
      <c r="Z660" s="4"/>
      <c r="AA660" s="4"/>
      <c r="AB660" s="4"/>
    </row>
    <row r="661" spans="22:28">
      <c r="V661" s="6">
        <v>43538</v>
      </c>
      <c r="W661" s="4">
        <v>2.63</v>
      </c>
      <c r="X661" s="4"/>
      <c r="Y661" s="4"/>
      <c r="Z661" s="4"/>
      <c r="AA661" s="4"/>
      <c r="AB661" s="4"/>
    </row>
    <row r="662" spans="22:28">
      <c r="V662" s="6">
        <v>43539</v>
      </c>
      <c r="W662" s="4">
        <v>2.59</v>
      </c>
      <c r="X662" s="4"/>
      <c r="Y662" s="4"/>
      <c r="Z662" s="4"/>
      <c r="AA662" s="4"/>
      <c r="AB662" s="4"/>
    </row>
    <row r="663" spans="22:28">
      <c r="V663" s="6">
        <v>43542</v>
      </c>
      <c r="W663" s="4">
        <v>2.6</v>
      </c>
      <c r="X663" s="4"/>
      <c r="Y663" s="4"/>
      <c r="Z663" s="4"/>
      <c r="AA663" s="4"/>
      <c r="AB663" s="4"/>
    </row>
    <row r="664" spans="22:28">
      <c r="V664" s="6">
        <v>43543</v>
      </c>
      <c r="W664" s="4">
        <v>2.61</v>
      </c>
      <c r="X664" s="4"/>
      <c r="Y664" s="4"/>
      <c r="Z664" s="4"/>
      <c r="AA664" s="4"/>
      <c r="AB664" s="4"/>
    </row>
    <row r="665" spans="22:28">
      <c r="V665" s="6">
        <v>43544</v>
      </c>
      <c r="W665" s="4">
        <v>2.54</v>
      </c>
      <c r="X665" s="4"/>
      <c r="Y665" s="4"/>
      <c r="Z665" s="4"/>
      <c r="AA665" s="4"/>
      <c r="AB665" s="4"/>
    </row>
    <row r="666" spans="22:28">
      <c r="V666" s="6">
        <v>43545</v>
      </c>
      <c r="W666" s="4">
        <v>2.54</v>
      </c>
      <c r="X666" s="4"/>
      <c r="Y666" s="4"/>
      <c r="Z666" s="4"/>
      <c r="AA666" s="4"/>
      <c r="AB666" s="4"/>
    </row>
    <row r="667" spans="22:28">
      <c r="V667" s="6">
        <v>43546</v>
      </c>
      <c r="W667" s="4">
        <v>2.44</v>
      </c>
      <c r="X667" s="4"/>
      <c r="Y667" s="4"/>
      <c r="Z667" s="4"/>
      <c r="AA667" s="4"/>
      <c r="AB667" s="4"/>
    </row>
    <row r="668" spans="22:28">
      <c r="V668" s="6">
        <v>43549</v>
      </c>
      <c r="W668" s="4">
        <v>2.4300000000000002</v>
      </c>
      <c r="X668" s="4"/>
      <c r="Y668" s="4"/>
      <c r="Z668" s="4"/>
      <c r="AA668" s="4"/>
      <c r="AB668" s="4"/>
    </row>
    <row r="669" spans="22:28">
      <c r="V669" s="6">
        <v>43550</v>
      </c>
      <c r="W669" s="4">
        <v>2.41</v>
      </c>
      <c r="X669" s="4"/>
      <c r="Y669" s="4"/>
      <c r="Z669" s="4"/>
      <c r="AA669" s="4"/>
      <c r="AB669" s="4"/>
    </row>
    <row r="670" spans="22:28">
      <c r="V670" s="6">
        <v>43551</v>
      </c>
      <c r="W670" s="4">
        <v>2.39</v>
      </c>
      <c r="X670" s="4"/>
      <c r="Y670" s="4"/>
      <c r="Z670" s="4"/>
      <c r="AA670" s="4"/>
      <c r="AB670" s="4"/>
    </row>
    <row r="671" spans="22:28">
      <c r="V671" s="6">
        <v>43552</v>
      </c>
      <c r="W671" s="4">
        <v>2.39</v>
      </c>
      <c r="X671" s="4"/>
      <c r="Y671" s="4"/>
      <c r="Z671" s="4"/>
      <c r="AA671" s="4"/>
      <c r="AB671" s="4"/>
    </row>
    <row r="672" spans="22:28">
      <c r="V672" s="6">
        <v>43553</v>
      </c>
      <c r="W672" s="4">
        <v>2.41</v>
      </c>
      <c r="X672" s="4"/>
      <c r="Y672" s="4"/>
      <c r="Z672" s="4"/>
      <c r="AA672" s="4"/>
      <c r="AB672" s="4"/>
    </row>
    <row r="673" spans="22:28">
      <c r="V673" s="6">
        <v>43556</v>
      </c>
      <c r="W673" s="4">
        <v>2.4900000000000002</v>
      </c>
      <c r="X673" s="4"/>
      <c r="Y673" s="4"/>
      <c r="Z673" s="4"/>
      <c r="AA673" s="4"/>
      <c r="AB673" s="4"/>
    </row>
    <row r="674" spans="22:28">
      <c r="V674" s="6">
        <v>43557</v>
      </c>
      <c r="W674" s="4">
        <v>2.48</v>
      </c>
      <c r="X674" s="4"/>
      <c r="Y674" s="4"/>
      <c r="Z674" s="4"/>
      <c r="AA674" s="4"/>
      <c r="AB674" s="4"/>
    </row>
    <row r="675" spans="22:28">
      <c r="V675" s="6">
        <v>43558</v>
      </c>
      <c r="W675" s="4">
        <v>2.52</v>
      </c>
      <c r="X675" s="4"/>
      <c r="Y675" s="4"/>
      <c r="Z675" s="4"/>
      <c r="AA675" s="4"/>
      <c r="AB675" s="4"/>
    </row>
    <row r="676" spans="22:28">
      <c r="V676" s="6">
        <v>43559</v>
      </c>
      <c r="W676" s="4">
        <v>2.5099999999999998</v>
      </c>
      <c r="X676" s="4"/>
      <c r="Y676" s="4"/>
      <c r="Z676" s="4"/>
      <c r="AA676" s="4"/>
      <c r="AB676" s="4"/>
    </row>
    <row r="677" spans="22:28">
      <c r="V677" s="6">
        <v>43560</v>
      </c>
      <c r="W677" s="4">
        <v>2.5</v>
      </c>
      <c r="X677" s="4"/>
      <c r="Y677" s="4"/>
      <c r="Z677" s="4"/>
      <c r="AA677" s="4"/>
      <c r="AB677" s="4"/>
    </row>
    <row r="678" spans="22:28">
      <c r="V678" s="6">
        <v>43563</v>
      </c>
      <c r="W678" s="4">
        <v>2.52</v>
      </c>
      <c r="X678" s="4"/>
      <c r="Y678" s="4"/>
      <c r="Z678" s="4"/>
      <c r="AA678" s="4"/>
      <c r="AB678" s="4"/>
    </row>
    <row r="679" spans="22:28">
      <c r="V679" s="6">
        <v>43564</v>
      </c>
      <c r="W679" s="4">
        <v>2.5099999999999998</v>
      </c>
      <c r="X679" s="4"/>
      <c r="Y679" s="4"/>
      <c r="Z679" s="4"/>
      <c r="AA679" s="4"/>
      <c r="AB679" s="4"/>
    </row>
    <row r="680" spans="22:28">
      <c r="V680" s="6">
        <v>43565</v>
      </c>
      <c r="W680" s="4">
        <v>2.48</v>
      </c>
      <c r="X680" s="4"/>
      <c r="Y680" s="4"/>
      <c r="Z680" s="4"/>
      <c r="AA680" s="4"/>
      <c r="AB680" s="4"/>
    </row>
    <row r="681" spans="22:28">
      <c r="V681" s="6">
        <v>43566</v>
      </c>
      <c r="W681" s="4">
        <v>2.5099999999999998</v>
      </c>
      <c r="X681" s="4"/>
      <c r="Y681" s="4"/>
      <c r="Z681" s="4"/>
      <c r="AA681" s="4"/>
      <c r="AB681" s="4"/>
    </row>
    <row r="682" spans="22:28">
      <c r="V682" s="6">
        <v>43567</v>
      </c>
      <c r="W682" s="4">
        <v>2.56</v>
      </c>
      <c r="X682" s="4"/>
      <c r="Y682" s="4"/>
      <c r="Z682" s="4"/>
      <c r="AA682" s="4"/>
      <c r="AB682" s="4"/>
    </row>
    <row r="683" spans="22:28">
      <c r="V683" s="6">
        <v>43570</v>
      </c>
      <c r="W683" s="4">
        <v>2.5499999999999998</v>
      </c>
      <c r="X683" s="4"/>
      <c r="Y683" s="4"/>
      <c r="Z683" s="4"/>
      <c r="AA683" s="4"/>
      <c r="AB683" s="4"/>
    </row>
    <row r="684" spans="22:28">
      <c r="V684" s="6">
        <v>43571</v>
      </c>
      <c r="W684" s="4">
        <v>2.6</v>
      </c>
      <c r="X684" s="4"/>
      <c r="Y684" s="4"/>
      <c r="Z684" s="4"/>
      <c r="AA684" s="4"/>
      <c r="AB684" s="4"/>
    </row>
    <row r="685" spans="22:28">
      <c r="V685" s="6">
        <v>43572</v>
      </c>
      <c r="W685" s="4">
        <v>2.59</v>
      </c>
      <c r="X685" s="4"/>
      <c r="Y685" s="4"/>
      <c r="Z685" s="4"/>
      <c r="AA685" s="4"/>
      <c r="AB685" s="4"/>
    </row>
    <row r="686" spans="22:28">
      <c r="V686" s="6">
        <v>43573</v>
      </c>
      <c r="W686" s="4">
        <v>2.57</v>
      </c>
      <c r="X686" s="4"/>
      <c r="Y686" s="4"/>
      <c r="Z686" s="4"/>
      <c r="AA686" s="4"/>
      <c r="AB686" s="4"/>
    </row>
    <row r="687" spans="22:28">
      <c r="V687" s="6">
        <v>43574</v>
      </c>
    </row>
    <row r="688" spans="22:28">
      <c r="V688" s="6">
        <v>43577</v>
      </c>
      <c r="W688" s="4">
        <v>2.59</v>
      </c>
      <c r="X688" s="4"/>
      <c r="Y688" s="4"/>
      <c r="Z688" s="4"/>
      <c r="AA688" s="4"/>
      <c r="AB688" s="4"/>
    </row>
    <row r="689" spans="22:28">
      <c r="V689" s="6">
        <v>43578</v>
      </c>
      <c r="W689" s="4">
        <v>2.57</v>
      </c>
      <c r="X689" s="4"/>
      <c r="Y689" s="4"/>
      <c r="Z689" s="4"/>
      <c r="AA689" s="4"/>
      <c r="AB689" s="4"/>
    </row>
    <row r="690" spans="22:28">
      <c r="V690" s="6">
        <v>43579</v>
      </c>
      <c r="W690" s="4">
        <v>2.5299999999999998</v>
      </c>
      <c r="X690" s="4"/>
      <c r="Y690" s="4"/>
      <c r="Z690" s="4"/>
      <c r="AA690" s="4"/>
      <c r="AB690" s="4"/>
    </row>
    <row r="691" spans="22:28">
      <c r="V691" s="6">
        <v>43580</v>
      </c>
      <c r="W691" s="4">
        <v>2.54</v>
      </c>
      <c r="X691" s="4"/>
      <c r="Y691" s="4"/>
      <c r="Z691" s="4"/>
      <c r="AA691" s="4"/>
      <c r="AB691" s="4"/>
    </row>
    <row r="692" spans="22:28">
      <c r="V692" s="6">
        <v>43581</v>
      </c>
      <c r="W692" s="4">
        <v>2.5099999999999998</v>
      </c>
      <c r="X692" s="4"/>
      <c r="Y692" s="4"/>
      <c r="Z692" s="4"/>
      <c r="AA692" s="4"/>
      <c r="AB692" s="4"/>
    </row>
    <row r="693" spans="22:28">
      <c r="V693" s="6">
        <v>43584</v>
      </c>
      <c r="W693" s="4">
        <v>2.54</v>
      </c>
      <c r="X693" s="4"/>
      <c r="Y693" s="4"/>
      <c r="Z693" s="4"/>
      <c r="AA693" s="4"/>
      <c r="AB693" s="4"/>
    </row>
    <row r="694" spans="22:28">
      <c r="V694" s="6">
        <v>43585</v>
      </c>
      <c r="W694" s="4">
        <v>2.5099999999999998</v>
      </c>
      <c r="X694" s="4"/>
      <c r="Y694" s="4"/>
      <c r="Z694" s="4"/>
      <c r="AA694" s="4"/>
      <c r="AB694" s="4"/>
    </row>
    <row r="695" spans="22:28">
      <c r="V695" s="6">
        <v>43586</v>
      </c>
      <c r="W695" s="4">
        <v>2.52</v>
      </c>
      <c r="X695" s="4"/>
      <c r="Y695" s="4"/>
      <c r="Z695" s="4"/>
      <c r="AA695" s="4"/>
      <c r="AB695" s="4"/>
    </row>
    <row r="696" spans="22:28">
      <c r="V696" s="6">
        <v>43587</v>
      </c>
      <c r="W696" s="4">
        <v>2.5499999999999998</v>
      </c>
      <c r="X696" s="4"/>
      <c r="Y696" s="4"/>
      <c r="Z696" s="4"/>
      <c r="AA696" s="4"/>
      <c r="AB696" s="4"/>
    </row>
    <row r="697" spans="22:28">
      <c r="V697" s="6">
        <v>43588</v>
      </c>
      <c r="W697" s="4">
        <v>2.54</v>
      </c>
      <c r="X697" s="4"/>
      <c r="Y697" s="4"/>
      <c r="Z697" s="4"/>
      <c r="AA697" s="4"/>
      <c r="AB697" s="4"/>
    </row>
    <row r="698" spans="22:28">
      <c r="V698" s="6">
        <v>43591</v>
      </c>
      <c r="W698" s="4">
        <v>2.5099999999999998</v>
      </c>
      <c r="X698" s="4"/>
      <c r="Y698" s="4"/>
      <c r="Z698" s="4"/>
      <c r="AA698" s="4"/>
      <c r="AB698" s="4"/>
    </row>
    <row r="699" spans="22:28">
      <c r="V699" s="6">
        <v>43592</v>
      </c>
      <c r="W699" s="4">
        <v>2.4500000000000002</v>
      </c>
      <c r="X699" s="4"/>
      <c r="Y699" s="4"/>
      <c r="Z699" s="4"/>
      <c r="AA699" s="4"/>
      <c r="AB699" s="4"/>
    </row>
    <row r="700" spans="22:28">
      <c r="V700" s="6">
        <v>43593</v>
      </c>
      <c r="W700" s="4">
        <v>2.4900000000000002</v>
      </c>
      <c r="X700" s="4"/>
      <c r="Y700" s="4"/>
      <c r="Z700" s="4"/>
      <c r="AA700" s="4"/>
      <c r="AB700" s="4"/>
    </row>
    <row r="701" spans="22:28">
      <c r="V701" s="6">
        <v>43594</v>
      </c>
      <c r="W701" s="4">
        <v>2.4500000000000002</v>
      </c>
      <c r="X701" s="4"/>
      <c r="Y701" s="4"/>
      <c r="Z701" s="4"/>
      <c r="AA701" s="4"/>
      <c r="AB701" s="4"/>
    </row>
    <row r="702" spans="22:28">
      <c r="V702" s="6">
        <v>43595</v>
      </c>
      <c r="W702" s="4">
        <v>2.4700000000000002</v>
      </c>
      <c r="X702" s="4"/>
      <c r="Y702" s="4"/>
      <c r="Z702" s="4"/>
      <c r="AA702" s="4"/>
      <c r="AB702" s="4"/>
    </row>
    <row r="703" spans="22:28">
      <c r="V703" s="6">
        <v>43598</v>
      </c>
      <c r="W703" s="4">
        <v>2.4</v>
      </c>
      <c r="X703" s="4"/>
      <c r="Y703" s="4"/>
      <c r="Z703" s="4"/>
      <c r="AA703" s="4"/>
      <c r="AB703" s="4"/>
    </row>
    <row r="704" spans="22:28">
      <c r="V704" s="6">
        <v>43599</v>
      </c>
      <c r="W704" s="4">
        <v>2.42</v>
      </c>
      <c r="X704" s="4"/>
      <c r="Y704" s="4"/>
      <c r="Z704" s="4"/>
      <c r="AA704" s="4"/>
      <c r="AB704" s="4"/>
    </row>
    <row r="705" spans="22:28">
      <c r="V705" s="6">
        <v>43600</v>
      </c>
      <c r="W705" s="4">
        <v>2.37</v>
      </c>
      <c r="X705" s="4"/>
      <c r="Y705" s="4"/>
      <c r="Z705" s="4"/>
      <c r="AA705" s="4"/>
      <c r="AB705" s="4"/>
    </row>
    <row r="706" spans="22:28">
      <c r="V706" s="6">
        <v>43601</v>
      </c>
      <c r="W706" s="4">
        <v>2.4</v>
      </c>
      <c r="X706" s="4"/>
      <c r="Y706" s="4"/>
      <c r="Z706" s="4"/>
      <c r="AA706" s="4"/>
      <c r="AB706" s="4"/>
    </row>
    <row r="707" spans="22:28">
      <c r="V707" s="6">
        <v>43602</v>
      </c>
      <c r="W707" s="4">
        <v>2.39</v>
      </c>
      <c r="X707" s="4"/>
      <c r="Y707" s="4"/>
      <c r="Z707" s="4"/>
      <c r="AA707" s="4"/>
      <c r="AB707" s="4"/>
    </row>
    <row r="708" spans="22:28">
      <c r="V708" s="6">
        <v>43605</v>
      </c>
      <c r="W708" s="4">
        <v>2.41</v>
      </c>
      <c r="X708" s="4"/>
      <c r="Y708" s="4"/>
      <c r="Z708" s="4"/>
      <c r="AA708" s="4"/>
      <c r="AB708" s="4"/>
    </row>
    <row r="709" spans="22:28">
      <c r="V709" s="6">
        <v>43606</v>
      </c>
      <c r="W709" s="4">
        <v>2.4300000000000002</v>
      </c>
      <c r="X709" s="4"/>
      <c r="Y709" s="4"/>
      <c r="Z709" s="4"/>
      <c r="AA709" s="4"/>
      <c r="AB709" s="4"/>
    </row>
    <row r="710" spans="22:28">
      <c r="V710" s="6">
        <v>43607</v>
      </c>
      <c r="W710" s="4">
        <v>2.39</v>
      </c>
      <c r="X710" s="4"/>
      <c r="Y710" s="4"/>
      <c r="Z710" s="4"/>
      <c r="AA710" s="4"/>
      <c r="AB710" s="4"/>
    </row>
    <row r="711" spans="22:28">
      <c r="V711" s="6">
        <v>43608</v>
      </c>
      <c r="W711" s="4">
        <v>2.31</v>
      </c>
      <c r="X711" s="4"/>
      <c r="Y711" s="4"/>
      <c r="Z711" s="4"/>
      <c r="AA711" s="4"/>
      <c r="AB711" s="4"/>
    </row>
    <row r="712" spans="22:28">
      <c r="V712" s="6">
        <v>43609</v>
      </c>
      <c r="W712" s="4">
        <v>2.3199999999999998</v>
      </c>
      <c r="X712" s="4"/>
      <c r="Y712" s="4"/>
      <c r="Z712" s="4"/>
      <c r="AA712" s="4"/>
      <c r="AB712" s="4"/>
    </row>
    <row r="713" spans="22:28">
      <c r="V713" s="6">
        <v>43612</v>
      </c>
    </row>
    <row r="714" spans="22:28">
      <c r="V714" s="6">
        <v>43613</v>
      </c>
      <c r="W714" s="4">
        <v>2.2599999999999998</v>
      </c>
      <c r="X714" s="4"/>
      <c r="Y714" s="4"/>
      <c r="Z714" s="4"/>
      <c r="AA714" s="4"/>
      <c r="AB714" s="4"/>
    </row>
    <row r="715" spans="22:28">
      <c r="V715" s="6">
        <v>43614</v>
      </c>
      <c r="W715" s="4">
        <v>2.25</v>
      </c>
      <c r="X715" s="4"/>
      <c r="Y715" s="4"/>
      <c r="Z715" s="4"/>
      <c r="AA715" s="4"/>
      <c r="AB715" s="4"/>
    </row>
    <row r="716" spans="22:28">
      <c r="V716" s="6">
        <v>43615</v>
      </c>
      <c r="W716" s="4">
        <v>2.2200000000000002</v>
      </c>
      <c r="X716" s="4"/>
      <c r="Y716" s="4"/>
      <c r="Z716" s="4"/>
      <c r="AA716" s="4"/>
      <c r="AB716" s="4"/>
    </row>
    <row r="717" spans="22:28">
      <c r="V717" s="6">
        <v>43616</v>
      </c>
      <c r="W717" s="4">
        <v>2.14</v>
      </c>
      <c r="X717" s="4"/>
      <c r="Y717" s="4"/>
      <c r="Z717" s="4"/>
      <c r="AA717" s="4"/>
      <c r="AB717" s="4"/>
    </row>
    <row r="718" spans="22:28">
      <c r="V718" s="6">
        <v>43619</v>
      </c>
      <c r="W718" s="4">
        <v>2.0699999999999998</v>
      </c>
      <c r="X718" s="4"/>
      <c r="Y718" s="4"/>
      <c r="Z718" s="4"/>
      <c r="AA718" s="4"/>
      <c r="AB718" s="4"/>
    </row>
    <row r="719" spans="22:28">
      <c r="V719" s="6">
        <v>43620</v>
      </c>
      <c r="W719" s="4">
        <v>2.12</v>
      </c>
      <c r="X719" s="4"/>
      <c r="Y719" s="4"/>
      <c r="Z719" s="4"/>
      <c r="AA719" s="4"/>
      <c r="AB719" s="4"/>
    </row>
    <row r="720" spans="22:28">
      <c r="V720" s="6">
        <v>43621</v>
      </c>
      <c r="W720" s="4">
        <v>2.12</v>
      </c>
      <c r="X720" s="4"/>
      <c r="Y720" s="4"/>
      <c r="Z720" s="4"/>
      <c r="AA720" s="4"/>
      <c r="AB720" s="4"/>
    </row>
    <row r="721" spans="22:28">
      <c r="V721" s="6">
        <v>43622</v>
      </c>
      <c r="W721" s="4">
        <v>2.12</v>
      </c>
      <c r="X721" s="4"/>
      <c r="Y721" s="4"/>
      <c r="Z721" s="4"/>
      <c r="AA721" s="4"/>
      <c r="AB721" s="4"/>
    </row>
    <row r="722" spans="22:28">
      <c r="V722" s="6">
        <v>43623</v>
      </c>
      <c r="W722" s="4">
        <v>2.09</v>
      </c>
      <c r="X722" s="4"/>
      <c r="Y722" s="4"/>
      <c r="Z722" s="4"/>
      <c r="AA722" s="4"/>
      <c r="AB722" s="4"/>
    </row>
    <row r="723" spans="22:28">
      <c r="V723" s="6">
        <v>43626</v>
      </c>
      <c r="W723" s="4">
        <v>2.15</v>
      </c>
      <c r="X723" s="4"/>
      <c r="Y723" s="4"/>
      <c r="Z723" s="4"/>
      <c r="AA723" s="4"/>
      <c r="AB723" s="4"/>
    </row>
    <row r="724" spans="22:28">
      <c r="V724" s="6">
        <v>43627</v>
      </c>
      <c r="W724" s="4">
        <v>2.15</v>
      </c>
      <c r="X724" s="4"/>
      <c r="Y724" s="4"/>
      <c r="Z724" s="4"/>
      <c r="AA724" s="4"/>
      <c r="AB724" s="4"/>
    </row>
    <row r="725" spans="22:28">
      <c r="V725" s="6">
        <v>43628</v>
      </c>
      <c r="W725" s="4">
        <v>2.13</v>
      </c>
      <c r="X725" s="4"/>
      <c r="Y725" s="4"/>
      <c r="Z725" s="4"/>
      <c r="AA725" s="4"/>
      <c r="AB725" s="4"/>
    </row>
    <row r="726" spans="22:28">
      <c r="V726" s="6">
        <v>43629</v>
      </c>
      <c r="W726" s="4">
        <v>2.1</v>
      </c>
      <c r="X726" s="4"/>
      <c r="Y726" s="4"/>
      <c r="Z726" s="4"/>
      <c r="AA726" s="4"/>
      <c r="AB726" s="4"/>
    </row>
    <row r="727" spans="22:28">
      <c r="V727" s="6">
        <v>43630</v>
      </c>
      <c r="W727" s="4">
        <v>2.09</v>
      </c>
      <c r="X727" s="4"/>
      <c r="Y727" s="4"/>
      <c r="Z727" s="4"/>
      <c r="AA727" s="4"/>
      <c r="AB727" s="4"/>
    </row>
    <row r="728" spans="22:28">
      <c r="V728" s="6">
        <v>43633</v>
      </c>
      <c r="W728" s="4">
        <v>2.09</v>
      </c>
      <c r="X728" s="4"/>
      <c r="Y728" s="4"/>
      <c r="Z728" s="4"/>
      <c r="AA728" s="4"/>
      <c r="AB728" s="4"/>
    </row>
    <row r="729" spans="22:28">
      <c r="V729" s="6">
        <v>43634</v>
      </c>
      <c r="W729" s="4">
        <v>2.06</v>
      </c>
      <c r="X729" s="4"/>
      <c r="Y729" s="4"/>
      <c r="Z729" s="4"/>
      <c r="AA729" s="4"/>
      <c r="AB729" s="4"/>
    </row>
    <row r="730" spans="22:28">
      <c r="V730" s="6">
        <v>43635</v>
      </c>
      <c r="W730" s="4">
        <v>2.0299999999999998</v>
      </c>
      <c r="X730" s="4"/>
      <c r="Y730" s="4"/>
      <c r="Z730" s="4"/>
      <c r="AA730" s="4"/>
      <c r="AB730" s="4"/>
    </row>
    <row r="731" spans="22:28">
      <c r="V731" s="6">
        <v>43636</v>
      </c>
      <c r="W731" s="4">
        <v>2.0099999999999998</v>
      </c>
      <c r="X731" s="4"/>
      <c r="Y731" s="4"/>
      <c r="Z731" s="4"/>
      <c r="AA731" s="4"/>
      <c r="AB731" s="4"/>
    </row>
    <row r="732" spans="22:28">
      <c r="V732" s="6">
        <v>43637</v>
      </c>
      <c r="W732" s="4">
        <v>2.0699999999999998</v>
      </c>
      <c r="X732" s="4"/>
      <c r="Y732" s="4"/>
      <c r="Z732" s="4"/>
      <c r="AA732" s="4"/>
      <c r="AB732" s="4"/>
    </row>
    <row r="733" spans="22:28">
      <c r="V733" s="6">
        <v>43640</v>
      </c>
      <c r="W733" s="4">
        <v>2.02</v>
      </c>
      <c r="X733" s="4"/>
      <c r="Y733" s="4"/>
      <c r="Z733" s="4"/>
      <c r="AA733" s="4"/>
      <c r="AB733" s="4"/>
    </row>
    <row r="734" spans="22:28">
      <c r="V734" s="6">
        <v>43641</v>
      </c>
      <c r="W734" s="4">
        <v>2</v>
      </c>
      <c r="X734" s="4"/>
      <c r="Y734" s="4"/>
      <c r="Z734" s="4"/>
      <c r="AA734" s="4"/>
      <c r="AB734" s="4"/>
    </row>
    <row r="735" spans="22:28">
      <c r="V735" s="6">
        <v>43642</v>
      </c>
      <c r="W735" s="4">
        <v>2.0499999999999998</v>
      </c>
      <c r="X735" s="4"/>
      <c r="Y735" s="4"/>
      <c r="Z735" s="4"/>
      <c r="AA735" s="4"/>
      <c r="AB735" s="4"/>
    </row>
    <row r="736" spans="22:28">
      <c r="V736" s="6">
        <v>43643</v>
      </c>
      <c r="W736" s="4">
        <v>2.0099999999999998</v>
      </c>
      <c r="X736" s="4"/>
      <c r="Y736" s="4"/>
      <c r="Z736" s="4"/>
      <c r="AA736" s="4"/>
      <c r="AB736" s="4"/>
    </row>
    <row r="737" spans="22:28">
      <c r="V737" s="6">
        <v>43644</v>
      </c>
      <c r="W737" s="4">
        <v>2</v>
      </c>
      <c r="X737" s="4"/>
      <c r="Y737" s="4"/>
      <c r="Z737" s="4"/>
      <c r="AA737" s="4"/>
      <c r="AB737" s="4"/>
    </row>
    <row r="738" spans="22:28">
      <c r="V738" s="6">
        <v>43647</v>
      </c>
      <c r="W738" s="4">
        <v>2.0299999999999998</v>
      </c>
      <c r="X738" s="4"/>
      <c r="Y738" s="4"/>
      <c r="Z738" s="4"/>
      <c r="AA738" s="4"/>
      <c r="AB738" s="4"/>
    </row>
    <row r="739" spans="22:28">
      <c r="V739" s="6">
        <v>43648</v>
      </c>
      <c r="W739" s="4">
        <v>1.98</v>
      </c>
      <c r="X739" s="4"/>
      <c r="Y739" s="4"/>
      <c r="Z739" s="4"/>
      <c r="AA739" s="4"/>
      <c r="AB739" s="4"/>
    </row>
    <row r="740" spans="22:28">
      <c r="V740" s="6">
        <v>43649</v>
      </c>
      <c r="W740" s="4">
        <v>1.96</v>
      </c>
      <c r="X740" s="4"/>
      <c r="Y740" s="4"/>
      <c r="Z740" s="4"/>
      <c r="AA740" s="4"/>
      <c r="AB740" s="4"/>
    </row>
    <row r="741" spans="22:28">
      <c r="V741" s="6">
        <v>43650</v>
      </c>
    </row>
    <row r="742" spans="22:28">
      <c r="V742" s="6">
        <v>43651</v>
      </c>
      <c r="W742" s="4">
        <v>2.04</v>
      </c>
      <c r="X742" s="4"/>
      <c r="Y742" s="4"/>
      <c r="Z742" s="4"/>
      <c r="AA742" s="4"/>
      <c r="AB742" s="4"/>
    </row>
    <row r="743" spans="22:28">
      <c r="V743" s="6">
        <v>43654</v>
      </c>
      <c r="W743" s="4">
        <v>2.0499999999999998</v>
      </c>
      <c r="X743" s="4"/>
      <c r="Y743" s="4"/>
      <c r="Z743" s="4"/>
      <c r="AA743" s="4"/>
      <c r="AB743" s="4"/>
    </row>
    <row r="744" spans="22:28">
      <c r="V744" s="6">
        <v>43655</v>
      </c>
      <c r="W744" s="4">
        <v>2.0699999999999998</v>
      </c>
      <c r="X744" s="4"/>
      <c r="Y744" s="4"/>
      <c r="Z744" s="4"/>
      <c r="AA744" s="4"/>
      <c r="AB744" s="4"/>
    </row>
    <row r="745" spans="22:28">
      <c r="V745" s="6">
        <v>43656</v>
      </c>
      <c r="W745" s="4">
        <v>2.0699999999999998</v>
      </c>
      <c r="X745" s="4"/>
      <c r="Y745" s="4"/>
      <c r="Z745" s="4"/>
      <c r="AA745" s="4"/>
      <c r="AB745" s="4"/>
    </row>
    <row r="746" spans="22:28">
      <c r="V746" s="6">
        <v>43657</v>
      </c>
      <c r="W746" s="4">
        <v>2.13</v>
      </c>
      <c r="X746" s="4"/>
      <c r="Y746" s="4"/>
      <c r="Z746" s="4"/>
      <c r="AA746" s="4"/>
      <c r="AB746" s="4"/>
    </row>
    <row r="747" spans="22:28">
      <c r="V747" s="6">
        <v>43658</v>
      </c>
      <c r="W747" s="4">
        <v>2.12</v>
      </c>
      <c r="X747" s="4"/>
      <c r="Y747" s="4"/>
      <c r="Z747" s="4"/>
      <c r="AA747" s="4"/>
      <c r="AB747" s="4"/>
    </row>
    <row r="748" spans="22:28">
      <c r="V748" s="6">
        <v>43661</v>
      </c>
      <c r="W748" s="4">
        <v>2.09</v>
      </c>
      <c r="X748" s="4"/>
      <c r="Y748" s="4"/>
      <c r="Z748" s="4"/>
      <c r="AA748" s="4"/>
      <c r="AB748" s="4"/>
    </row>
    <row r="749" spans="22:28">
      <c r="V749" s="6">
        <v>43662</v>
      </c>
      <c r="W749" s="4">
        <v>2.13</v>
      </c>
      <c r="X749" s="4"/>
      <c r="Y749" s="4"/>
      <c r="Z749" s="4"/>
      <c r="AA749" s="4"/>
      <c r="AB749" s="4"/>
    </row>
    <row r="750" spans="22:28">
      <c r="V750" s="6">
        <v>43663</v>
      </c>
      <c r="W750" s="4">
        <v>2.06</v>
      </c>
      <c r="X750" s="4"/>
      <c r="Y750" s="4"/>
      <c r="Z750" s="4"/>
      <c r="AA750" s="4"/>
      <c r="AB750" s="4"/>
    </row>
    <row r="751" spans="22:28">
      <c r="V751" s="6">
        <v>43664</v>
      </c>
      <c r="W751" s="4">
        <v>2.04</v>
      </c>
      <c r="X751" s="4"/>
      <c r="Y751" s="4"/>
      <c r="Z751" s="4"/>
      <c r="AA751" s="4"/>
      <c r="AB751" s="4"/>
    </row>
    <row r="752" spans="22:28">
      <c r="V752" s="6">
        <v>43665</v>
      </c>
      <c r="W752" s="4">
        <v>2.0499999999999998</v>
      </c>
      <c r="X752" s="4"/>
      <c r="Y752" s="4"/>
      <c r="Z752" s="4"/>
      <c r="AA752" s="4"/>
      <c r="AB752" s="4"/>
    </row>
    <row r="753" spans="22:28">
      <c r="V753" s="6">
        <v>43668</v>
      </c>
      <c r="W753" s="4">
        <v>2.0499999999999998</v>
      </c>
      <c r="X753" s="4"/>
      <c r="Y753" s="4"/>
      <c r="Z753" s="4"/>
      <c r="AA753" s="4"/>
      <c r="AB753" s="4"/>
    </row>
    <row r="754" spans="22:28">
      <c r="V754" s="6">
        <v>43669</v>
      </c>
      <c r="W754" s="4">
        <v>2.08</v>
      </c>
      <c r="X754" s="4"/>
      <c r="Y754" s="4"/>
      <c r="Z754" s="4"/>
      <c r="AA754" s="4"/>
      <c r="AB754" s="4"/>
    </row>
    <row r="755" spans="22:28">
      <c r="V755" s="6">
        <v>43670</v>
      </c>
      <c r="W755" s="4">
        <v>2.0499999999999998</v>
      </c>
      <c r="X755" s="4"/>
      <c r="Y755" s="4"/>
      <c r="Z755" s="4"/>
      <c r="AA755" s="4"/>
      <c r="AB755" s="4"/>
    </row>
    <row r="756" spans="22:28">
      <c r="V756" s="6">
        <v>43671</v>
      </c>
      <c r="W756" s="4">
        <v>2.08</v>
      </c>
      <c r="X756" s="4"/>
      <c r="Y756" s="4"/>
      <c r="Z756" s="4"/>
      <c r="AA756" s="4"/>
      <c r="AB756" s="4"/>
    </row>
    <row r="757" spans="22:28">
      <c r="V757" s="6">
        <v>43672</v>
      </c>
      <c r="W757" s="4">
        <v>2.08</v>
      </c>
      <c r="X757" s="4"/>
      <c r="Y757" s="4"/>
      <c r="Z757" s="4"/>
      <c r="AA757" s="4"/>
      <c r="AB757" s="4"/>
    </row>
    <row r="758" spans="22:28">
      <c r="V758" s="6">
        <v>43675</v>
      </c>
      <c r="W758" s="4">
        <v>2.06</v>
      </c>
      <c r="X758" s="4"/>
      <c r="Y758" s="4"/>
      <c r="Z758" s="4"/>
      <c r="AA758" s="4"/>
      <c r="AB758" s="4"/>
    </row>
    <row r="759" spans="22:28">
      <c r="V759" s="6">
        <v>43676</v>
      </c>
      <c r="W759" s="4">
        <v>2.06</v>
      </c>
      <c r="X759" s="4"/>
      <c r="Y759" s="4"/>
      <c r="Z759" s="4"/>
      <c r="AA759" s="4"/>
      <c r="AB759" s="4"/>
    </row>
    <row r="760" spans="22:28">
      <c r="V760" s="6">
        <v>43677</v>
      </c>
      <c r="W760" s="4">
        <v>2.02</v>
      </c>
      <c r="X760" s="4"/>
      <c r="Y760" s="4"/>
      <c r="Z760" s="4"/>
      <c r="AA760" s="4"/>
      <c r="AB760" s="4"/>
    </row>
    <row r="761" spans="22:28">
      <c r="V761" s="6">
        <v>43678</v>
      </c>
      <c r="W761" s="4">
        <v>1.9</v>
      </c>
      <c r="X761" s="4"/>
      <c r="Y761" s="4"/>
      <c r="Z761" s="4"/>
      <c r="AA761" s="4"/>
      <c r="AB761" s="4"/>
    </row>
    <row r="762" spans="22:28">
      <c r="V762" s="6">
        <v>43679</v>
      </c>
      <c r="W762" s="4">
        <v>1.86</v>
      </c>
      <c r="X762" s="4"/>
      <c r="Y762" s="4"/>
      <c r="Z762" s="4"/>
      <c r="AA762" s="4"/>
      <c r="AB762" s="4"/>
    </row>
    <row r="763" spans="22:28">
      <c r="V763" s="6">
        <v>43682</v>
      </c>
      <c r="W763" s="4">
        <v>1.75</v>
      </c>
      <c r="X763" s="4"/>
      <c r="Y763" s="4"/>
      <c r="Z763" s="4"/>
      <c r="AA763" s="4"/>
      <c r="AB763" s="4"/>
    </row>
    <row r="764" spans="22:28">
      <c r="V764" s="6">
        <v>43683</v>
      </c>
      <c r="W764" s="4">
        <v>1.73</v>
      </c>
      <c r="X764" s="4"/>
      <c r="Y764" s="4"/>
      <c r="Z764" s="4"/>
      <c r="AA764" s="4"/>
      <c r="AB764" s="4"/>
    </row>
    <row r="765" spans="22:28">
      <c r="V765" s="6">
        <v>43684</v>
      </c>
      <c r="W765" s="4">
        <v>1.71</v>
      </c>
      <c r="X765" s="4"/>
      <c r="Y765" s="4"/>
      <c r="Z765" s="4"/>
      <c r="AA765" s="4"/>
      <c r="AB765" s="4"/>
    </row>
    <row r="766" spans="22:28">
      <c r="V766" s="6">
        <v>43685</v>
      </c>
      <c r="W766" s="4">
        <v>1.72</v>
      </c>
      <c r="X766" s="4"/>
      <c r="Y766" s="4"/>
      <c r="Z766" s="4"/>
      <c r="AA766" s="4"/>
      <c r="AB766" s="4"/>
    </row>
    <row r="767" spans="22:28">
      <c r="V767" s="6">
        <v>43686</v>
      </c>
      <c r="W767" s="4">
        <v>1.74</v>
      </c>
      <c r="X767" s="4"/>
      <c r="Y767" s="4"/>
      <c r="Z767" s="4"/>
      <c r="AA767" s="4"/>
      <c r="AB767" s="4"/>
    </row>
    <row r="768" spans="22:28">
      <c r="V768" s="6">
        <v>43689</v>
      </c>
      <c r="W768" s="4">
        <v>1.65</v>
      </c>
      <c r="X768" s="4"/>
      <c r="Y768" s="4"/>
      <c r="Z768" s="4"/>
      <c r="AA768" s="4"/>
      <c r="AB768" s="4"/>
    </row>
    <row r="769" spans="22:28">
      <c r="V769" s="6">
        <v>43690</v>
      </c>
      <c r="W769" s="4">
        <v>1.68</v>
      </c>
      <c r="X769" s="4"/>
      <c r="Y769" s="4"/>
      <c r="Z769" s="4"/>
      <c r="AA769" s="4"/>
      <c r="AB769" s="4"/>
    </row>
    <row r="770" spans="22:28">
      <c r="V770" s="6">
        <v>43691</v>
      </c>
      <c r="W770" s="4">
        <v>1.59</v>
      </c>
      <c r="X770" s="4"/>
      <c r="Y770" s="4"/>
      <c r="Z770" s="4"/>
      <c r="AA770" s="4"/>
      <c r="AB770" s="4"/>
    </row>
    <row r="771" spans="22:28">
      <c r="V771" s="6">
        <v>43692</v>
      </c>
      <c r="W771" s="4">
        <v>1.52</v>
      </c>
      <c r="X771" s="4"/>
      <c r="Y771" s="4"/>
      <c r="Z771" s="4"/>
      <c r="AA771" s="4"/>
      <c r="AB771" s="4"/>
    </row>
    <row r="772" spans="22:28">
      <c r="V772" s="6">
        <v>43693</v>
      </c>
      <c r="W772" s="4">
        <v>1.55</v>
      </c>
      <c r="X772" s="4"/>
      <c r="Y772" s="4"/>
      <c r="Z772" s="4"/>
      <c r="AA772" s="4"/>
      <c r="AB772" s="4"/>
    </row>
    <row r="773" spans="22:28">
      <c r="V773" s="6">
        <v>43696</v>
      </c>
      <c r="W773" s="4">
        <v>1.6</v>
      </c>
      <c r="X773" s="4"/>
      <c r="Y773" s="4"/>
      <c r="Z773" s="4"/>
      <c r="AA773" s="4"/>
      <c r="AB773" s="4"/>
    </row>
    <row r="774" spans="22:28">
      <c r="V774" s="6">
        <v>43697</v>
      </c>
      <c r="W774" s="4">
        <v>1.55</v>
      </c>
      <c r="X774" s="4"/>
      <c r="Y774" s="4"/>
      <c r="Z774" s="4"/>
      <c r="AA774" s="4"/>
      <c r="AB774" s="4"/>
    </row>
    <row r="775" spans="22:28">
      <c r="V775" s="6">
        <v>43698</v>
      </c>
      <c r="W775" s="4">
        <v>1.59</v>
      </c>
      <c r="X775" s="4"/>
      <c r="Y775" s="4"/>
      <c r="Z775" s="4"/>
      <c r="AA775" s="4"/>
      <c r="AB775" s="4"/>
    </row>
    <row r="776" spans="22:28">
      <c r="V776" s="6">
        <v>43699</v>
      </c>
      <c r="W776" s="4">
        <v>1.62</v>
      </c>
      <c r="X776" s="4"/>
      <c r="Y776" s="4"/>
      <c r="Z776" s="4"/>
      <c r="AA776" s="4"/>
      <c r="AB776" s="4"/>
    </row>
    <row r="777" spans="22:28">
      <c r="V777" s="6">
        <v>43700</v>
      </c>
      <c r="W777" s="4">
        <v>1.52</v>
      </c>
      <c r="X777" s="4"/>
      <c r="Y777" s="4"/>
      <c r="Z777" s="4"/>
      <c r="AA777" s="4"/>
      <c r="AB777" s="4"/>
    </row>
    <row r="778" spans="22:28">
      <c r="V778" s="6">
        <v>43703</v>
      </c>
      <c r="W778" s="4">
        <v>1.54</v>
      </c>
      <c r="X778" s="4"/>
      <c r="Y778" s="4"/>
      <c r="Z778" s="4"/>
      <c r="AA778" s="4"/>
      <c r="AB778" s="4"/>
    </row>
    <row r="779" spans="22:28">
      <c r="V779" s="6">
        <v>43704</v>
      </c>
      <c r="W779" s="4">
        <v>1.49</v>
      </c>
      <c r="X779" s="4"/>
      <c r="Y779" s="4"/>
      <c r="Z779" s="4"/>
      <c r="AA779" s="4"/>
      <c r="AB779" s="4"/>
    </row>
    <row r="780" spans="22:28">
      <c r="V780" s="6">
        <v>43705</v>
      </c>
      <c r="W780" s="4">
        <v>1.47</v>
      </c>
      <c r="X780" s="4"/>
      <c r="Y780" s="4"/>
      <c r="Z780" s="4"/>
      <c r="AA780" s="4"/>
      <c r="AB780" s="4"/>
    </row>
    <row r="781" spans="22:28">
      <c r="V781" s="6">
        <v>43706</v>
      </c>
      <c r="W781" s="4">
        <v>1.5</v>
      </c>
      <c r="X781" s="4"/>
      <c r="Y781" s="4"/>
      <c r="Z781" s="4"/>
      <c r="AA781" s="4"/>
      <c r="AB781" s="4"/>
    </row>
    <row r="782" spans="22:28">
      <c r="V782" s="6">
        <v>43707</v>
      </c>
      <c r="W782" s="4">
        <v>1.5</v>
      </c>
      <c r="X782" s="4"/>
      <c r="Y782" s="4"/>
      <c r="Z782" s="4"/>
      <c r="AA782" s="4"/>
      <c r="AB782" s="4"/>
    </row>
    <row r="783" spans="22:28">
      <c r="V783" s="6">
        <v>43710</v>
      </c>
    </row>
    <row r="784" spans="22:28">
      <c r="V784" s="6">
        <v>43711</v>
      </c>
      <c r="W784" s="4">
        <v>1.47</v>
      </c>
      <c r="X784" s="4"/>
      <c r="Y784" s="4"/>
      <c r="Z784" s="4"/>
      <c r="AA784" s="4"/>
      <c r="AB784" s="4"/>
    </row>
    <row r="785" spans="22:28">
      <c r="V785" s="6">
        <v>43712</v>
      </c>
      <c r="W785" s="4">
        <v>1.47</v>
      </c>
      <c r="X785" s="4"/>
      <c r="Y785" s="4"/>
      <c r="Z785" s="4"/>
      <c r="AA785" s="4"/>
      <c r="AB785" s="4"/>
    </row>
    <row r="786" spans="22:28">
      <c r="V786" s="6">
        <v>43713</v>
      </c>
      <c r="W786" s="4">
        <v>1.57</v>
      </c>
      <c r="X786" s="4"/>
      <c r="Y786" s="4"/>
      <c r="Z786" s="4"/>
      <c r="AA786" s="4"/>
      <c r="AB786" s="4"/>
    </row>
    <row r="787" spans="22:28">
      <c r="V787" s="6">
        <v>43714</v>
      </c>
      <c r="W787" s="4">
        <v>1.55</v>
      </c>
      <c r="X787" s="4"/>
      <c r="Y787" s="4"/>
      <c r="Z787" s="4"/>
      <c r="AA787" s="4"/>
      <c r="AB787" s="4"/>
    </row>
    <row r="788" spans="22:28">
      <c r="V788" s="6">
        <v>43717</v>
      </c>
      <c r="W788" s="4">
        <v>1.63</v>
      </c>
      <c r="X788" s="4"/>
      <c r="Y788" s="4"/>
      <c r="Z788" s="4"/>
      <c r="AA788" s="4"/>
      <c r="AB788" s="4"/>
    </row>
    <row r="789" spans="22:28">
      <c r="V789" s="6">
        <v>43718</v>
      </c>
      <c r="W789" s="4">
        <v>1.72</v>
      </c>
      <c r="X789" s="4"/>
      <c r="Y789" s="4"/>
      <c r="Z789" s="4"/>
      <c r="AA789" s="4"/>
      <c r="AB789" s="4"/>
    </row>
    <row r="790" spans="22:28">
      <c r="V790" s="6">
        <v>43719</v>
      </c>
      <c r="W790" s="4">
        <v>1.75</v>
      </c>
      <c r="X790" s="4"/>
      <c r="Y790" s="4"/>
      <c r="Z790" s="4"/>
      <c r="AA790" s="4"/>
      <c r="AB790" s="4"/>
    </row>
    <row r="791" spans="22:28">
      <c r="V791" s="6">
        <v>43720</v>
      </c>
      <c r="W791" s="4">
        <v>1.79</v>
      </c>
      <c r="X791" s="4"/>
      <c r="Y791" s="4"/>
      <c r="Z791" s="4"/>
      <c r="AA791" s="4"/>
      <c r="AB791" s="4"/>
    </row>
    <row r="792" spans="22:28">
      <c r="V792" s="6">
        <v>43721</v>
      </c>
      <c r="W792" s="4">
        <v>1.9</v>
      </c>
      <c r="X792" s="4"/>
      <c r="Y792" s="4"/>
      <c r="Z792" s="4"/>
      <c r="AA792" s="4"/>
      <c r="AB792" s="4"/>
    </row>
    <row r="793" spans="22:28">
      <c r="V793" s="6">
        <v>43724</v>
      </c>
      <c r="W793" s="4">
        <v>1.84</v>
      </c>
      <c r="X793" s="4"/>
      <c r="Y793" s="4"/>
      <c r="Z793" s="4"/>
      <c r="AA793" s="4"/>
      <c r="AB793" s="4"/>
    </row>
    <row r="794" spans="22:28">
      <c r="V794" s="6">
        <v>43725</v>
      </c>
      <c r="W794" s="4">
        <v>1.81</v>
      </c>
      <c r="X794" s="4"/>
      <c r="Y794" s="4"/>
      <c r="Z794" s="4"/>
      <c r="AA794" s="4"/>
      <c r="AB794" s="4"/>
    </row>
    <row r="795" spans="22:28">
      <c r="V795" s="6">
        <v>43726</v>
      </c>
      <c r="W795" s="4">
        <v>1.8</v>
      </c>
      <c r="X795" s="4"/>
      <c r="Y795" s="4"/>
      <c r="Z795" s="4"/>
      <c r="AA795" s="4"/>
      <c r="AB795" s="4"/>
    </row>
    <row r="796" spans="22:28">
      <c r="V796" s="6">
        <v>43727</v>
      </c>
      <c r="W796" s="4">
        <v>1.79</v>
      </c>
      <c r="X796" s="4"/>
      <c r="Y796" s="4"/>
      <c r="Z796" s="4"/>
      <c r="AA796" s="4"/>
      <c r="AB796" s="4"/>
    </row>
    <row r="797" spans="22:28">
      <c r="V797" s="6">
        <v>43728</v>
      </c>
      <c r="W797" s="4">
        <v>1.74</v>
      </c>
      <c r="X797" s="4"/>
      <c r="Y797" s="4"/>
      <c r="Z797" s="4"/>
      <c r="AA797" s="4"/>
      <c r="AB797" s="4"/>
    </row>
    <row r="798" spans="22:28">
      <c r="V798" s="6">
        <v>43731</v>
      </c>
      <c r="W798" s="4">
        <v>1.72</v>
      </c>
      <c r="X798" s="4"/>
      <c r="Y798" s="4"/>
      <c r="Z798" s="4"/>
      <c r="AA798" s="4"/>
      <c r="AB798" s="4"/>
    </row>
    <row r="799" spans="22:28">
      <c r="V799" s="6">
        <v>43732</v>
      </c>
      <c r="W799" s="4">
        <v>1.64</v>
      </c>
      <c r="X799" s="4"/>
      <c r="Y799" s="4"/>
      <c r="Z799" s="4"/>
      <c r="AA799" s="4"/>
      <c r="AB799" s="4"/>
    </row>
    <row r="800" spans="22:28">
      <c r="V800" s="6">
        <v>43733</v>
      </c>
      <c r="W800" s="4">
        <v>1.73</v>
      </c>
      <c r="X800" s="4"/>
      <c r="Y800" s="4"/>
      <c r="Z800" s="4"/>
      <c r="AA800" s="4"/>
      <c r="AB800" s="4"/>
    </row>
    <row r="801" spans="22:28">
      <c r="V801" s="6">
        <v>43734</v>
      </c>
      <c r="W801" s="4">
        <v>1.7</v>
      </c>
      <c r="X801" s="4"/>
      <c r="Y801" s="4"/>
      <c r="Z801" s="4"/>
      <c r="AA801" s="4"/>
      <c r="AB801" s="4"/>
    </row>
    <row r="802" spans="22:28">
      <c r="V802" s="6">
        <v>43735</v>
      </c>
      <c r="W802" s="4">
        <v>1.69</v>
      </c>
      <c r="X802" s="4"/>
      <c r="Y802" s="4"/>
      <c r="Z802" s="4"/>
      <c r="AA802" s="4"/>
      <c r="AB802" s="4"/>
    </row>
    <row r="803" spans="22:28">
      <c r="V803" s="6">
        <v>43738</v>
      </c>
      <c r="W803" s="4">
        <v>1.68</v>
      </c>
      <c r="X803" s="4"/>
      <c r="Y803" s="4"/>
      <c r="Z803" s="4"/>
      <c r="AA803" s="4"/>
      <c r="AB803" s="4"/>
    </row>
    <row r="804" spans="22:28">
      <c r="V804" s="6">
        <v>43739</v>
      </c>
      <c r="W804" s="4">
        <v>1.65</v>
      </c>
      <c r="X804" s="4"/>
      <c r="Y804" s="4"/>
      <c r="Z804" s="4"/>
      <c r="AA804" s="4"/>
      <c r="AB804" s="4"/>
    </row>
    <row r="805" spans="22:28">
      <c r="V805" s="6">
        <v>43740</v>
      </c>
      <c r="W805" s="4">
        <v>1.6</v>
      </c>
      <c r="X805" s="4"/>
      <c r="Y805" s="4"/>
      <c r="Z805" s="4"/>
      <c r="AA805" s="4"/>
      <c r="AB805" s="4"/>
    </row>
    <row r="806" spans="22:28">
      <c r="V806" s="6">
        <v>43741</v>
      </c>
      <c r="W806" s="4">
        <v>1.54</v>
      </c>
      <c r="X806" s="4"/>
      <c r="Y806" s="4"/>
      <c r="Z806" s="4"/>
      <c r="AA806" s="4"/>
      <c r="AB806" s="4"/>
    </row>
    <row r="807" spans="22:28">
      <c r="V807" s="6">
        <v>43742</v>
      </c>
      <c r="W807" s="4">
        <v>1.52</v>
      </c>
      <c r="X807" s="4"/>
      <c r="Y807" s="4"/>
      <c r="Z807" s="4"/>
      <c r="AA807" s="4"/>
      <c r="AB807" s="4"/>
    </row>
    <row r="808" spans="22:28">
      <c r="V808" s="6">
        <v>43745</v>
      </c>
      <c r="W808" s="4">
        <v>1.56</v>
      </c>
      <c r="X808" s="4"/>
      <c r="Y808" s="4"/>
      <c r="Z808" s="4"/>
      <c r="AA808" s="4"/>
      <c r="AB808" s="4"/>
    </row>
    <row r="809" spans="22:28">
      <c r="V809" s="6">
        <v>43746</v>
      </c>
      <c r="W809" s="4">
        <v>1.54</v>
      </c>
      <c r="X809" s="4"/>
      <c r="Y809" s="4"/>
      <c r="Z809" s="4"/>
      <c r="AA809" s="4"/>
      <c r="AB809" s="4"/>
    </row>
    <row r="810" spans="22:28">
      <c r="V810" s="6">
        <v>43747</v>
      </c>
      <c r="W810" s="4">
        <v>1.59</v>
      </c>
      <c r="X810" s="4"/>
      <c r="Y810" s="4"/>
      <c r="Z810" s="4"/>
      <c r="AA810" s="4"/>
      <c r="AB810" s="4"/>
    </row>
    <row r="811" spans="22:28">
      <c r="V811" s="6">
        <v>43748</v>
      </c>
      <c r="W811" s="4">
        <v>1.67</v>
      </c>
      <c r="X811" s="4"/>
      <c r="Y811" s="4"/>
      <c r="Z811" s="4"/>
      <c r="AA811" s="4"/>
      <c r="AB811" s="4"/>
    </row>
    <row r="812" spans="22:28">
      <c r="V812" s="6">
        <v>43749</v>
      </c>
      <c r="W812" s="4">
        <v>1.76</v>
      </c>
      <c r="X812" s="4"/>
      <c r="Y812" s="4"/>
      <c r="Z812" s="4"/>
      <c r="AA812" s="4"/>
      <c r="AB812" s="4"/>
    </row>
    <row r="813" spans="22:28">
      <c r="V813" s="6">
        <v>43752</v>
      </c>
    </row>
    <row r="814" spans="22:28">
      <c r="V814" s="6">
        <v>43753</v>
      </c>
      <c r="W814" s="4">
        <v>1.77</v>
      </c>
      <c r="X814" s="4"/>
      <c r="Y814" s="4"/>
      <c r="Z814" s="4"/>
      <c r="AA814" s="4"/>
      <c r="AB814" s="4"/>
    </row>
    <row r="815" spans="22:28">
      <c r="V815" s="6">
        <v>43754</v>
      </c>
      <c r="W815" s="4">
        <v>1.75</v>
      </c>
      <c r="X815" s="4"/>
      <c r="Y815" s="4"/>
      <c r="Z815" s="4"/>
      <c r="AA815" s="4"/>
      <c r="AB815" s="4"/>
    </row>
    <row r="816" spans="22:28">
      <c r="V816" s="6">
        <v>43755</v>
      </c>
      <c r="W816" s="4">
        <v>1.76</v>
      </c>
      <c r="X816" s="4"/>
      <c r="Y816" s="4"/>
      <c r="Z816" s="4"/>
      <c r="AA816" s="4"/>
      <c r="AB816" s="4"/>
    </row>
    <row r="817" spans="22:28">
      <c r="V817" s="6">
        <v>43756</v>
      </c>
      <c r="W817" s="4">
        <v>1.76</v>
      </c>
      <c r="X817" s="4"/>
      <c r="Y817" s="4"/>
      <c r="Z817" s="4"/>
      <c r="AA817" s="4"/>
      <c r="AB817" s="4"/>
    </row>
    <row r="818" spans="22:28">
      <c r="V818" s="6">
        <v>43759</v>
      </c>
      <c r="W818" s="4">
        <v>1.8</v>
      </c>
      <c r="X818" s="4"/>
      <c r="Y818" s="4"/>
      <c r="Z818" s="4"/>
      <c r="AA818" s="4"/>
      <c r="AB818" s="4"/>
    </row>
    <row r="819" spans="22:28">
      <c r="V819" s="6">
        <v>43760</v>
      </c>
      <c r="W819" s="4">
        <v>1.78</v>
      </c>
      <c r="X819" s="4"/>
      <c r="Y819" s="4"/>
      <c r="Z819" s="4"/>
      <c r="AA819" s="4"/>
      <c r="AB819" s="4"/>
    </row>
    <row r="820" spans="22:28">
      <c r="V820" s="6">
        <v>43761</v>
      </c>
      <c r="W820" s="4">
        <v>1.77</v>
      </c>
      <c r="X820" s="4"/>
      <c r="Y820" s="4"/>
      <c r="Z820" s="4"/>
      <c r="AA820" s="4"/>
      <c r="AB820" s="4"/>
    </row>
    <row r="821" spans="22:28">
      <c r="V821" s="6">
        <v>43762</v>
      </c>
      <c r="W821" s="4">
        <v>1.77</v>
      </c>
      <c r="X821" s="4"/>
      <c r="Y821" s="4"/>
      <c r="Z821" s="4"/>
      <c r="AA821" s="4"/>
      <c r="AB821" s="4"/>
    </row>
    <row r="822" spans="22:28">
      <c r="V822" s="6">
        <v>43763</v>
      </c>
      <c r="W822" s="4">
        <v>1.8</v>
      </c>
      <c r="X822" s="4"/>
      <c r="Y822" s="4"/>
      <c r="Z822" s="4"/>
      <c r="AA822" s="4"/>
      <c r="AB822" s="4"/>
    </row>
    <row r="823" spans="22:28">
      <c r="V823" s="6">
        <v>43766</v>
      </c>
      <c r="W823" s="4">
        <v>1.85</v>
      </c>
      <c r="X823" s="4"/>
      <c r="Y823" s="4"/>
      <c r="Z823" s="4"/>
      <c r="AA823" s="4"/>
      <c r="AB823" s="4"/>
    </row>
    <row r="824" spans="22:28">
      <c r="V824" s="6">
        <v>43767</v>
      </c>
      <c r="W824" s="4">
        <v>1.84</v>
      </c>
      <c r="X824" s="4"/>
      <c r="Y824" s="4"/>
      <c r="Z824" s="4"/>
      <c r="AA824" s="4"/>
      <c r="AB824" s="4"/>
    </row>
    <row r="825" spans="22:28">
      <c r="V825" s="6">
        <v>43768</v>
      </c>
      <c r="W825" s="4">
        <v>1.78</v>
      </c>
      <c r="X825" s="4"/>
      <c r="Y825" s="4"/>
      <c r="Z825" s="4"/>
      <c r="AA825" s="4"/>
      <c r="AB825" s="4"/>
    </row>
    <row r="826" spans="22:28">
      <c r="V826" s="6">
        <v>43769</v>
      </c>
      <c r="W826" s="4">
        <v>1.69</v>
      </c>
      <c r="X826" s="4"/>
      <c r="Y826" s="4"/>
      <c r="Z826" s="4"/>
      <c r="AA826" s="4"/>
      <c r="AB826" s="4"/>
    </row>
    <row r="827" spans="22:28">
      <c r="V827" s="6">
        <v>43770</v>
      </c>
      <c r="W827" s="4">
        <v>1.73</v>
      </c>
      <c r="X827" s="4"/>
      <c r="Y827" s="4"/>
      <c r="Z827" s="4"/>
      <c r="AA827" s="4"/>
      <c r="AB827" s="4"/>
    </row>
    <row r="828" spans="22:28">
      <c r="V828" s="6">
        <v>43773</v>
      </c>
      <c r="W828" s="4">
        <v>1.79</v>
      </c>
      <c r="X828" s="4"/>
      <c r="Y828" s="4"/>
      <c r="Z828" s="4"/>
      <c r="AA828" s="4"/>
      <c r="AB828" s="4"/>
    </row>
    <row r="829" spans="22:28">
      <c r="V829" s="6">
        <v>43774</v>
      </c>
      <c r="W829" s="4">
        <v>1.86</v>
      </c>
      <c r="X829" s="4"/>
      <c r="Y829" s="4"/>
      <c r="Z829" s="4"/>
      <c r="AA829" s="4"/>
      <c r="AB829" s="4"/>
    </row>
    <row r="830" spans="22:28">
      <c r="V830" s="6">
        <v>43775</v>
      </c>
      <c r="W830" s="4">
        <v>1.81</v>
      </c>
      <c r="X830" s="4"/>
      <c r="Y830" s="4"/>
      <c r="Z830" s="4"/>
      <c r="AA830" s="4"/>
      <c r="AB830" s="4"/>
    </row>
    <row r="831" spans="22:28">
      <c r="V831" s="6">
        <v>43776</v>
      </c>
      <c r="W831" s="4">
        <v>1.92</v>
      </c>
      <c r="X831" s="4"/>
      <c r="Y831" s="4"/>
      <c r="Z831" s="4"/>
      <c r="AA831" s="4"/>
      <c r="AB831" s="4"/>
    </row>
    <row r="832" spans="22:28">
      <c r="V832" s="6">
        <v>43777</v>
      </c>
      <c r="W832" s="4">
        <v>1.94</v>
      </c>
      <c r="X832" s="4"/>
      <c r="Y832" s="4"/>
      <c r="Z832" s="4"/>
      <c r="AA832" s="4"/>
      <c r="AB832" s="4"/>
    </row>
    <row r="833" spans="22:28">
      <c r="V833" s="6">
        <v>43780</v>
      </c>
    </row>
    <row r="834" spans="22:28">
      <c r="V834" s="6">
        <v>43781</v>
      </c>
      <c r="W834" s="4">
        <v>1.92</v>
      </c>
      <c r="X834" s="4"/>
      <c r="Y834" s="4"/>
      <c r="Z834" s="4"/>
      <c r="AA834" s="4"/>
      <c r="AB834" s="4"/>
    </row>
    <row r="835" spans="22:28">
      <c r="V835" s="6">
        <v>43782</v>
      </c>
      <c r="W835" s="4">
        <v>1.88</v>
      </c>
      <c r="X835" s="4"/>
      <c r="Y835" s="4"/>
      <c r="Z835" s="4"/>
      <c r="AA835" s="4"/>
      <c r="AB835" s="4"/>
    </row>
    <row r="836" spans="22:28">
      <c r="V836" s="6">
        <v>43783</v>
      </c>
      <c r="W836" s="4">
        <v>1.82</v>
      </c>
      <c r="X836" s="4"/>
      <c r="Y836" s="4"/>
      <c r="Z836" s="4"/>
      <c r="AA836" s="4"/>
      <c r="AB836" s="4"/>
    </row>
    <row r="837" spans="22:28">
      <c r="V837" s="6">
        <v>43784</v>
      </c>
      <c r="W837" s="4">
        <v>1.84</v>
      </c>
      <c r="X837" s="4"/>
      <c r="Y837" s="4"/>
      <c r="Z837" s="4"/>
      <c r="AA837" s="4"/>
      <c r="AB837" s="4"/>
    </row>
    <row r="838" spans="22:28">
      <c r="V838" s="6">
        <v>43787</v>
      </c>
      <c r="W838" s="4">
        <v>1.81</v>
      </c>
      <c r="X838" s="4"/>
      <c r="Y838" s="4"/>
      <c r="Z838" s="4"/>
      <c r="AA838" s="4"/>
      <c r="AB838" s="4"/>
    </row>
    <row r="839" spans="22:28">
      <c r="V839" s="6">
        <v>43788</v>
      </c>
      <c r="W839" s="4">
        <v>1.79</v>
      </c>
      <c r="X839" s="4"/>
      <c r="Y839" s="4"/>
      <c r="Z839" s="4"/>
      <c r="AA839" s="4"/>
      <c r="AB839" s="4"/>
    </row>
    <row r="840" spans="22:28">
      <c r="V840" s="6">
        <v>43789</v>
      </c>
      <c r="W840" s="4">
        <v>1.73</v>
      </c>
      <c r="X840" s="4"/>
      <c r="Y840" s="4"/>
      <c r="Z840" s="4"/>
      <c r="AA840" s="4"/>
      <c r="AB840" s="4"/>
    </row>
    <row r="841" spans="22:28">
      <c r="V841" s="6">
        <v>43790</v>
      </c>
      <c r="W841" s="4">
        <v>1.77</v>
      </c>
      <c r="X841" s="4"/>
      <c r="Y841" s="4"/>
      <c r="Z841" s="4"/>
      <c r="AA841" s="4"/>
      <c r="AB841" s="4"/>
    </row>
    <row r="842" spans="22:28">
      <c r="V842" s="6">
        <v>43791</v>
      </c>
      <c r="W842" s="4">
        <v>1.77</v>
      </c>
      <c r="X842" s="4"/>
      <c r="Y842" s="4"/>
      <c r="Z842" s="4"/>
      <c r="AA842" s="4"/>
      <c r="AB842" s="4"/>
    </row>
    <row r="843" spans="22:28">
      <c r="V843" s="6">
        <v>43794</v>
      </c>
      <c r="W843" s="4">
        <v>1.76</v>
      </c>
      <c r="X843" s="4"/>
      <c r="Y843" s="4"/>
      <c r="Z843" s="4"/>
      <c r="AA843" s="4"/>
      <c r="AB843" s="4"/>
    </row>
    <row r="844" spans="22:28">
      <c r="V844" s="6">
        <v>43795</v>
      </c>
      <c r="W844" s="4">
        <v>1.74</v>
      </c>
      <c r="X844" s="4"/>
      <c r="Y844" s="4"/>
      <c r="Z844" s="4"/>
      <c r="AA844" s="4"/>
      <c r="AB844" s="4"/>
    </row>
    <row r="845" spans="22:28">
      <c r="V845" s="6">
        <v>43796</v>
      </c>
      <c r="W845" s="4">
        <v>1.77</v>
      </c>
      <c r="X845" s="4"/>
      <c r="Y845" s="4"/>
      <c r="Z845" s="4"/>
      <c r="AA845" s="4"/>
      <c r="AB845" s="4"/>
    </row>
    <row r="846" spans="22:28">
      <c r="V846" s="6">
        <v>43797</v>
      </c>
    </row>
    <row r="847" spans="22:28">
      <c r="V847" s="6">
        <v>43798</v>
      </c>
      <c r="W847" s="4">
        <v>1.78</v>
      </c>
      <c r="X847" s="4"/>
      <c r="Y847" s="4"/>
      <c r="Z847" s="4"/>
      <c r="AA847" s="4"/>
      <c r="AB847" s="4"/>
    </row>
    <row r="848" spans="22:28">
      <c r="V848" s="6">
        <v>43801</v>
      </c>
      <c r="W848" s="4">
        <v>1.83</v>
      </c>
      <c r="X848" s="4"/>
      <c r="Y848" s="4"/>
      <c r="Z848" s="4"/>
      <c r="AA848" s="4"/>
      <c r="AB848" s="4"/>
    </row>
    <row r="849" spans="22:28">
      <c r="V849" s="6">
        <v>43802</v>
      </c>
      <c r="W849" s="4">
        <v>1.72</v>
      </c>
      <c r="X849" s="4"/>
      <c r="Y849" s="4"/>
      <c r="Z849" s="4"/>
      <c r="AA849" s="4"/>
      <c r="AB849" s="4"/>
    </row>
    <row r="850" spans="22:28">
      <c r="V850" s="6">
        <v>43803</v>
      </c>
      <c r="W850" s="4">
        <v>1.77</v>
      </c>
      <c r="X850" s="4"/>
      <c r="Y850" s="4"/>
      <c r="Z850" s="4"/>
      <c r="AA850" s="4"/>
      <c r="AB850" s="4"/>
    </row>
    <row r="851" spans="22:28">
      <c r="V851" s="6">
        <v>43804</v>
      </c>
      <c r="W851" s="4">
        <v>1.8</v>
      </c>
      <c r="X851" s="4"/>
      <c r="Y851" s="4"/>
      <c r="Z851" s="4"/>
      <c r="AA851" s="4"/>
      <c r="AB851" s="4"/>
    </row>
    <row r="852" spans="22:28">
      <c r="V852" s="6">
        <v>43805</v>
      </c>
      <c r="W852" s="4">
        <v>1.84</v>
      </c>
      <c r="X852" s="4"/>
      <c r="Y852" s="4"/>
      <c r="Z852" s="4"/>
      <c r="AA852" s="4"/>
      <c r="AB852" s="4"/>
    </row>
    <row r="853" spans="22:28">
      <c r="V853" s="6">
        <v>43808</v>
      </c>
      <c r="W853" s="4">
        <v>1.83</v>
      </c>
      <c r="X853" s="4"/>
      <c r="Y853" s="4"/>
      <c r="Z853" s="4"/>
      <c r="AA853" s="4"/>
      <c r="AB853" s="4"/>
    </row>
    <row r="854" spans="22:28">
      <c r="V854" s="6">
        <v>43809</v>
      </c>
      <c r="W854" s="4">
        <v>1.85</v>
      </c>
      <c r="X854" s="4"/>
      <c r="Y854" s="4"/>
      <c r="Z854" s="4"/>
      <c r="AA854" s="4"/>
      <c r="AB854" s="4"/>
    </row>
    <row r="855" spans="22:28">
      <c r="V855" s="6">
        <v>43810</v>
      </c>
      <c r="W855" s="4">
        <v>1.79</v>
      </c>
      <c r="X855" s="4"/>
      <c r="Y855" s="4"/>
      <c r="Z855" s="4"/>
      <c r="AA855" s="4"/>
      <c r="AB855" s="4"/>
    </row>
    <row r="856" spans="22:28">
      <c r="V856" s="6">
        <v>43811</v>
      </c>
      <c r="W856" s="4">
        <v>1.9</v>
      </c>
      <c r="X856" s="4"/>
      <c r="Y856" s="4"/>
      <c r="Z856" s="4"/>
      <c r="AA856" s="4"/>
      <c r="AB856" s="4"/>
    </row>
    <row r="857" spans="22:28">
      <c r="V857" s="6">
        <v>43812</v>
      </c>
      <c r="W857" s="4">
        <v>1.82</v>
      </c>
      <c r="X857" s="4"/>
      <c r="Y857" s="4"/>
      <c r="Z857" s="4"/>
      <c r="AA857" s="4"/>
      <c r="AB857" s="4"/>
    </row>
    <row r="858" spans="22:28">
      <c r="V858" s="6">
        <v>43815</v>
      </c>
      <c r="W858" s="4">
        <v>1.89</v>
      </c>
      <c r="X858" s="4"/>
      <c r="Y858" s="4"/>
      <c r="Z858" s="4"/>
      <c r="AA858" s="4"/>
      <c r="AB858" s="4"/>
    </row>
    <row r="859" spans="22:28">
      <c r="V859" s="6">
        <v>43816</v>
      </c>
      <c r="W859" s="4">
        <v>1.89</v>
      </c>
      <c r="X859" s="4"/>
      <c r="Y859" s="4"/>
      <c r="Z859" s="4"/>
      <c r="AA859" s="4"/>
      <c r="AB859" s="4"/>
    </row>
    <row r="860" spans="22:28">
      <c r="V860" s="6">
        <v>43817</v>
      </c>
      <c r="W860" s="4">
        <v>1.92</v>
      </c>
      <c r="X860" s="4"/>
      <c r="Y860" s="4"/>
      <c r="Z860" s="4"/>
      <c r="AA860" s="4"/>
      <c r="AB860" s="4"/>
    </row>
    <row r="861" spans="22:28">
      <c r="V861" s="6">
        <v>43818</v>
      </c>
      <c r="W861" s="4">
        <v>1.92</v>
      </c>
      <c r="X861" s="4"/>
      <c r="Y861" s="4"/>
      <c r="Z861" s="4"/>
      <c r="AA861" s="4"/>
      <c r="AB861" s="4"/>
    </row>
    <row r="862" spans="22:28">
      <c r="V862" s="6">
        <v>43819</v>
      </c>
      <c r="W862" s="4">
        <v>1.92</v>
      </c>
      <c r="X862" s="4"/>
      <c r="Y862" s="4"/>
      <c r="Z862" s="4"/>
      <c r="AA862" s="4"/>
      <c r="AB862" s="4"/>
    </row>
    <row r="863" spans="22:28">
      <c r="V863" s="6">
        <v>43822</v>
      </c>
      <c r="W863" s="4">
        <v>1.93</v>
      </c>
      <c r="X863" s="4"/>
      <c r="Y863" s="4"/>
      <c r="Z863" s="4"/>
      <c r="AA863" s="4"/>
      <c r="AB863" s="4"/>
    </row>
    <row r="864" spans="22:28">
      <c r="V864" s="6">
        <v>43823</v>
      </c>
      <c r="W864" s="4">
        <v>1.9</v>
      </c>
      <c r="X864" s="4"/>
      <c r="Y864" s="4"/>
      <c r="Z864" s="4"/>
      <c r="AA864" s="4"/>
      <c r="AB864" s="4"/>
    </row>
    <row r="865" spans="22:28">
      <c r="V865" s="6">
        <v>43824</v>
      </c>
    </row>
    <row r="866" spans="22:28">
      <c r="V866" s="6">
        <v>43825</v>
      </c>
      <c r="W866" s="4">
        <v>1.9</v>
      </c>
      <c r="X866" s="4"/>
      <c r="Y866" s="4"/>
      <c r="Z866" s="4"/>
      <c r="AA866" s="4"/>
      <c r="AB866" s="4"/>
    </row>
    <row r="867" spans="22:28">
      <c r="V867" s="6">
        <v>43826</v>
      </c>
      <c r="W867" s="4">
        <v>1.88</v>
      </c>
      <c r="X867" s="4"/>
      <c r="Y867" s="4"/>
      <c r="Z867" s="4"/>
      <c r="AA867" s="4"/>
      <c r="AB867" s="4"/>
    </row>
    <row r="868" spans="22:28">
      <c r="V868" s="6">
        <v>43829</v>
      </c>
      <c r="W868" s="4">
        <v>1.9</v>
      </c>
      <c r="X868" s="4"/>
      <c r="Y868" s="4"/>
      <c r="Z868" s="4"/>
      <c r="AA868" s="4"/>
      <c r="AB868" s="4"/>
    </row>
    <row r="869" spans="22:28">
      <c r="V869" s="6">
        <v>43830</v>
      </c>
      <c r="W869" s="4">
        <v>1.92</v>
      </c>
      <c r="X869" s="4"/>
      <c r="Y869" s="4"/>
      <c r="Z869" s="4"/>
      <c r="AA869" s="4"/>
      <c r="AB869" s="4"/>
    </row>
    <row r="870" spans="22:28">
      <c r="V870" s="6">
        <v>43831</v>
      </c>
    </row>
    <row r="871" spans="22:28">
      <c r="V871" s="6">
        <v>43832</v>
      </c>
      <c r="W871" s="4">
        <v>1.88</v>
      </c>
      <c r="X871" s="4"/>
      <c r="Y871" s="4"/>
      <c r="Z871" s="4"/>
      <c r="AA871" s="4"/>
      <c r="AB871" s="4"/>
    </row>
    <row r="872" spans="22:28">
      <c r="V872" s="6">
        <v>43833</v>
      </c>
      <c r="W872" s="4">
        <v>1.8</v>
      </c>
      <c r="X872" s="4"/>
      <c r="Y872" s="4"/>
      <c r="Z872" s="4"/>
      <c r="AA872" s="4"/>
      <c r="AB872" s="4"/>
    </row>
    <row r="873" spans="22:28">
      <c r="V873" s="6">
        <v>43836</v>
      </c>
      <c r="W873" s="4">
        <v>1.81</v>
      </c>
      <c r="X873" s="4"/>
      <c r="Y873" s="4"/>
      <c r="Z873" s="4"/>
      <c r="AA873" s="4"/>
      <c r="AB873" s="4"/>
    </row>
    <row r="874" spans="22:28">
      <c r="V874" s="6">
        <v>43837</v>
      </c>
      <c r="W874" s="4">
        <v>1.83</v>
      </c>
      <c r="X874" s="4"/>
      <c r="Y874" s="4"/>
      <c r="Z874" s="4"/>
      <c r="AA874" s="4"/>
      <c r="AB874" s="4"/>
    </row>
    <row r="875" spans="22:28">
      <c r="V875" s="6">
        <v>43838</v>
      </c>
      <c r="W875" s="4">
        <v>1.87</v>
      </c>
      <c r="X875" s="4"/>
      <c r="Y875" s="4"/>
      <c r="Z875" s="4"/>
      <c r="AA875" s="4"/>
      <c r="AB875" s="4"/>
    </row>
    <row r="876" spans="22:28">
      <c r="V876" s="6">
        <v>43839</v>
      </c>
      <c r="W876" s="4">
        <v>1.85</v>
      </c>
      <c r="X876" s="4"/>
      <c r="Y876" s="4"/>
      <c r="Z876" s="4"/>
      <c r="AA876" s="4"/>
      <c r="AB876" s="4"/>
    </row>
    <row r="877" spans="22:28">
      <c r="V877" s="6">
        <v>43840</v>
      </c>
      <c r="W877" s="4">
        <v>1.83</v>
      </c>
      <c r="X877" s="4"/>
      <c r="Y877" s="4"/>
      <c r="Z877" s="4"/>
      <c r="AA877" s="4"/>
      <c r="AB877" s="4"/>
    </row>
    <row r="878" spans="22:28">
      <c r="V878" s="6">
        <v>43843</v>
      </c>
      <c r="W878" s="4">
        <v>1.85</v>
      </c>
      <c r="X878" s="4"/>
      <c r="Y878" s="4"/>
      <c r="Z878" s="4"/>
      <c r="AA878" s="4"/>
      <c r="AB878" s="4"/>
    </row>
    <row r="879" spans="22:28">
      <c r="V879" s="6">
        <v>43844</v>
      </c>
      <c r="W879" s="4">
        <v>1.82</v>
      </c>
      <c r="X879" s="4"/>
      <c r="Y879" s="4"/>
      <c r="Z879" s="4"/>
      <c r="AA879" s="4"/>
      <c r="AB879" s="4"/>
    </row>
    <row r="880" spans="22:28">
      <c r="V880" s="6">
        <v>43845</v>
      </c>
      <c r="W880" s="4">
        <v>1.79</v>
      </c>
      <c r="X880" s="4"/>
      <c r="Y880" s="4"/>
      <c r="Z880" s="4"/>
      <c r="AA880" s="4"/>
      <c r="AB880" s="4"/>
    </row>
    <row r="881" spans="22:28">
      <c r="V881" s="6">
        <v>43846</v>
      </c>
      <c r="W881" s="4">
        <v>1.81</v>
      </c>
      <c r="X881" s="4"/>
      <c r="Y881" s="4"/>
      <c r="Z881" s="4"/>
      <c r="AA881" s="4"/>
      <c r="AB881" s="4"/>
    </row>
    <row r="882" spans="22:28">
      <c r="V882" s="6">
        <v>43847</v>
      </c>
      <c r="W882" s="4">
        <v>1.84</v>
      </c>
      <c r="X882" s="4"/>
      <c r="Y882" s="4"/>
      <c r="Z882" s="4"/>
      <c r="AA882" s="4"/>
      <c r="AB882" s="4"/>
    </row>
    <row r="883" spans="22:28">
      <c r="V883" s="6">
        <v>43850</v>
      </c>
    </row>
    <row r="884" spans="22:28">
      <c r="V884" s="6">
        <v>43851</v>
      </c>
      <c r="W884" s="4">
        <v>1.78</v>
      </c>
      <c r="X884" s="4"/>
      <c r="Y884" s="4"/>
      <c r="Z884" s="4"/>
      <c r="AA884" s="4"/>
      <c r="AB884" s="4"/>
    </row>
    <row r="885" spans="22:28">
      <c r="V885" s="6">
        <v>43852</v>
      </c>
      <c r="W885" s="4">
        <v>1.77</v>
      </c>
      <c r="X885" s="4"/>
      <c r="Y885" s="4"/>
      <c r="Z885" s="4"/>
      <c r="AA885" s="4"/>
      <c r="AB885" s="4"/>
    </row>
    <row r="886" spans="22:28">
      <c r="V886" s="6">
        <v>43853</v>
      </c>
      <c r="W886" s="4">
        <v>1.74</v>
      </c>
      <c r="X886" s="4"/>
      <c r="Y886" s="4"/>
      <c r="Z886" s="4"/>
      <c r="AA886" s="4"/>
      <c r="AB886" s="4"/>
    </row>
    <row r="887" spans="22:28">
      <c r="V887" s="6">
        <v>43854</v>
      </c>
      <c r="W887" s="4">
        <v>1.7</v>
      </c>
      <c r="X887" s="4"/>
      <c r="Y887" s="4"/>
      <c r="Z887" s="4"/>
      <c r="AA887" s="4"/>
      <c r="AB887" s="4"/>
    </row>
    <row r="888" spans="22:28">
      <c r="V888" s="6">
        <v>43857</v>
      </c>
      <c r="W888" s="4">
        <v>1.61</v>
      </c>
      <c r="X888" s="4"/>
      <c r="Y888" s="4"/>
      <c r="Z888" s="4"/>
      <c r="AA888" s="4"/>
      <c r="AB888" s="4"/>
    </row>
    <row r="889" spans="22:28">
      <c r="V889" s="6">
        <v>43858</v>
      </c>
      <c r="W889" s="4">
        <v>1.65</v>
      </c>
      <c r="X889" s="4"/>
      <c r="Y889" s="4"/>
      <c r="Z889" s="4"/>
      <c r="AA889" s="4"/>
      <c r="AB889" s="4"/>
    </row>
    <row r="890" spans="22:28">
      <c r="V890" s="6">
        <v>43859</v>
      </c>
      <c r="W890" s="4">
        <v>1.6</v>
      </c>
      <c r="X890" s="4"/>
      <c r="Y890" s="4"/>
      <c r="Z890" s="4"/>
      <c r="AA890" s="4"/>
      <c r="AB890" s="4"/>
    </row>
    <row r="891" spans="22:28">
      <c r="V891" s="6">
        <v>43860</v>
      </c>
      <c r="W891" s="4">
        <v>1.57</v>
      </c>
      <c r="X891" s="4"/>
      <c r="Y891" s="4"/>
      <c r="Z891" s="4"/>
      <c r="AA891" s="4"/>
      <c r="AB891" s="4"/>
    </row>
    <row r="892" spans="22:28">
      <c r="V892" s="6">
        <v>43861</v>
      </c>
      <c r="W892" s="4">
        <v>1.51</v>
      </c>
      <c r="X892" s="4"/>
      <c r="Y892" s="4"/>
      <c r="Z892" s="4"/>
      <c r="AA892" s="4"/>
      <c r="AB892" s="4"/>
    </row>
    <row r="893" spans="22:28">
      <c r="V893" s="6">
        <v>43864</v>
      </c>
      <c r="W893" s="4">
        <v>1.54</v>
      </c>
      <c r="X893" s="4"/>
      <c r="Y893" s="4"/>
      <c r="Z893" s="4"/>
      <c r="AA893" s="4"/>
      <c r="AB893" s="4"/>
    </row>
    <row r="894" spans="22:28">
      <c r="V894" s="6">
        <v>43865</v>
      </c>
      <c r="W894" s="4">
        <v>1.61</v>
      </c>
      <c r="X894" s="4"/>
      <c r="Y894" s="4"/>
      <c r="Z894" s="4"/>
      <c r="AA894" s="4"/>
      <c r="AB894" s="4"/>
    </row>
    <row r="895" spans="22:28">
      <c r="V895" s="6">
        <v>43866</v>
      </c>
      <c r="W895" s="4">
        <v>1.66</v>
      </c>
      <c r="X895" s="4"/>
      <c r="Y895" s="4"/>
      <c r="Z895" s="4"/>
      <c r="AA895" s="4"/>
      <c r="AB895" s="4"/>
    </row>
    <row r="896" spans="22:28">
      <c r="V896" s="6">
        <v>43867</v>
      </c>
      <c r="W896" s="4">
        <v>1.65</v>
      </c>
      <c r="X896" s="4"/>
      <c r="Y896" s="4"/>
      <c r="Z896" s="4"/>
      <c r="AA896" s="4"/>
      <c r="AB896" s="4"/>
    </row>
    <row r="897" spans="22:28">
      <c r="V897" s="6">
        <v>43868</v>
      </c>
      <c r="W897" s="4">
        <v>1.59</v>
      </c>
      <c r="X897" s="4"/>
      <c r="Y897" s="4"/>
      <c r="Z897" s="4"/>
      <c r="AA897" s="4"/>
      <c r="AB897" s="4"/>
    </row>
    <row r="898" spans="22:28">
      <c r="V898" s="6">
        <v>43871</v>
      </c>
      <c r="W898" s="4">
        <v>1.56</v>
      </c>
      <c r="X898" s="4"/>
      <c r="Y898" s="4"/>
      <c r="Z898" s="4"/>
      <c r="AA898" s="4"/>
      <c r="AB898" s="4"/>
    </row>
    <row r="899" spans="22:28">
      <c r="V899" s="6">
        <v>43872</v>
      </c>
      <c r="W899" s="4">
        <v>1.59</v>
      </c>
      <c r="X899" s="4"/>
      <c r="Y899" s="4"/>
      <c r="Z899" s="4"/>
      <c r="AA899" s="4"/>
      <c r="AB899" s="4"/>
    </row>
    <row r="900" spans="22:28">
      <c r="V900" s="6">
        <v>43873</v>
      </c>
      <c r="W900" s="4">
        <v>1.62</v>
      </c>
      <c r="X900" s="4"/>
      <c r="Y900" s="4"/>
      <c r="Z900" s="4"/>
      <c r="AA900" s="4"/>
      <c r="AB900" s="4"/>
    </row>
    <row r="901" spans="22:28">
      <c r="V901" s="6">
        <v>43874</v>
      </c>
      <c r="W901" s="4">
        <v>1.61</v>
      </c>
      <c r="X901" s="4"/>
      <c r="Y901" s="4"/>
      <c r="Z901" s="4"/>
      <c r="AA901" s="4"/>
      <c r="AB901" s="4"/>
    </row>
    <row r="902" spans="22:28">
      <c r="V902" s="6">
        <v>43875</v>
      </c>
      <c r="W902" s="4">
        <v>1.59</v>
      </c>
      <c r="X902" s="4"/>
      <c r="Y902" s="4"/>
      <c r="Z902" s="4"/>
      <c r="AA902" s="4"/>
      <c r="AB902" s="4"/>
    </row>
    <row r="903" spans="22:28">
      <c r="V903" s="6">
        <v>43878</v>
      </c>
    </row>
    <row r="904" spans="22:28">
      <c r="V904" s="6">
        <v>43879</v>
      </c>
      <c r="W904" s="4">
        <v>1.55</v>
      </c>
      <c r="X904" s="4"/>
      <c r="Y904" s="4"/>
      <c r="Z904" s="4"/>
      <c r="AA904" s="4"/>
      <c r="AB904" s="4"/>
    </row>
    <row r="905" spans="22:28">
      <c r="V905" s="6">
        <v>43880</v>
      </c>
      <c r="W905" s="4">
        <v>1.56</v>
      </c>
      <c r="X905" s="4"/>
      <c r="Y905" s="4"/>
      <c r="Z905" s="4"/>
      <c r="AA905" s="4"/>
      <c r="AB905" s="4"/>
    </row>
    <row r="906" spans="22:28">
      <c r="V906" s="6">
        <v>43881</v>
      </c>
      <c r="W906" s="4">
        <v>1.52</v>
      </c>
      <c r="X906" s="4"/>
      <c r="Y906" s="4"/>
      <c r="Z906" s="4"/>
      <c r="AA906" s="4"/>
      <c r="AB906" s="4"/>
    </row>
    <row r="907" spans="22:28">
      <c r="V907" s="6">
        <v>43882</v>
      </c>
      <c r="W907" s="4">
        <v>1.46</v>
      </c>
      <c r="X907" s="4"/>
      <c r="Y907" s="4"/>
      <c r="Z907" s="4"/>
      <c r="AA907" s="4"/>
      <c r="AB907" s="4"/>
    </row>
    <row r="908" spans="22:28">
      <c r="V908" s="6">
        <v>43885</v>
      </c>
      <c r="W908" s="4">
        <v>1.38</v>
      </c>
      <c r="X908" s="4"/>
      <c r="Y908" s="4"/>
      <c r="Z908" s="4"/>
      <c r="AA908" s="4"/>
      <c r="AB908" s="4"/>
    </row>
    <row r="909" spans="22:28">
      <c r="V909" s="6">
        <v>43886</v>
      </c>
      <c r="W909" s="4">
        <v>1.33</v>
      </c>
      <c r="X909" s="4"/>
      <c r="Y909" s="4"/>
      <c r="Z909" s="4"/>
      <c r="AA909" s="4"/>
      <c r="AB909" s="4"/>
    </row>
    <row r="910" spans="22:28">
      <c r="V910" s="6">
        <v>43887</v>
      </c>
      <c r="W910" s="4">
        <v>1.33</v>
      </c>
      <c r="X910" s="4"/>
      <c r="Y910" s="4"/>
      <c r="Z910" s="4"/>
      <c r="AA910" s="4"/>
      <c r="AB910" s="4"/>
    </row>
    <row r="911" spans="22:28">
      <c r="V911" s="6">
        <v>43888</v>
      </c>
      <c r="W911" s="4">
        <v>1.3</v>
      </c>
      <c r="X911" s="4"/>
      <c r="Y911" s="4"/>
      <c r="Z911" s="4"/>
      <c r="AA911" s="4"/>
      <c r="AB911" s="4"/>
    </row>
    <row r="912" spans="22:28">
      <c r="V912" s="6">
        <v>43889</v>
      </c>
      <c r="W912" s="4">
        <v>1.1299999999999999</v>
      </c>
      <c r="X912" s="4"/>
      <c r="Y912" s="4"/>
      <c r="Z912" s="4"/>
      <c r="AA912" s="4"/>
      <c r="AB912" s="4"/>
    </row>
    <row r="913" spans="22:28">
      <c r="V913" s="6">
        <v>43892</v>
      </c>
      <c r="W913" s="4">
        <v>1.1000000000000001</v>
      </c>
      <c r="X913" s="4"/>
      <c r="Y913" s="4"/>
      <c r="Z913" s="4"/>
      <c r="AA913" s="4"/>
      <c r="AB913" s="4"/>
    </row>
    <row r="914" spans="22:28">
      <c r="V914" s="6">
        <v>43893</v>
      </c>
      <c r="W914" s="4">
        <v>1.02</v>
      </c>
      <c r="X914" s="4"/>
      <c r="Y914" s="4"/>
      <c r="Z914" s="4"/>
      <c r="AA914" s="4"/>
      <c r="AB914" s="4"/>
    </row>
    <row r="915" spans="22:28">
      <c r="V915" s="6">
        <v>43894</v>
      </c>
      <c r="W915" s="4">
        <v>1.02</v>
      </c>
      <c r="X915" s="4"/>
      <c r="Y915" s="4"/>
      <c r="Z915" s="4"/>
      <c r="AA915" s="4"/>
      <c r="AB915" s="4"/>
    </row>
    <row r="916" spans="22:28">
      <c r="V916" s="6">
        <v>43895</v>
      </c>
      <c r="W916" s="4">
        <v>0.92</v>
      </c>
      <c r="X916" s="4"/>
      <c r="Y916" s="4"/>
      <c r="Z916" s="4"/>
      <c r="AA916" s="4"/>
      <c r="AB916" s="4"/>
    </row>
    <row r="917" spans="22:28">
      <c r="V917" s="6">
        <v>43896</v>
      </c>
      <c r="W917" s="4">
        <v>0.74</v>
      </c>
      <c r="X917" s="4"/>
      <c r="Y917" s="4"/>
      <c r="Z917" s="4"/>
      <c r="AA917" s="4"/>
      <c r="AB917" s="4"/>
    </row>
    <row r="918" spans="22:28">
      <c r="V918" s="6">
        <v>43899</v>
      </c>
      <c r="W918" s="4">
        <v>0.54</v>
      </c>
      <c r="X918" s="4"/>
      <c r="Y918" s="4"/>
      <c r="Z918" s="4"/>
      <c r="AA918" s="4"/>
      <c r="AB918" s="4"/>
    </row>
    <row r="919" spans="22:28">
      <c r="V919" s="6">
        <v>43900</v>
      </c>
      <c r="W919" s="4">
        <v>0.76</v>
      </c>
      <c r="X919" s="4"/>
      <c r="Y919" s="4"/>
      <c r="Z919" s="4"/>
      <c r="AA919" s="4"/>
      <c r="AB919" s="4"/>
    </row>
    <row r="920" spans="22:28">
      <c r="V920" s="6">
        <v>43901</v>
      </c>
      <c r="W920" s="4">
        <v>0.82</v>
      </c>
      <c r="X920" s="4"/>
      <c r="Y920" s="4"/>
      <c r="Z920" s="4"/>
      <c r="AA920" s="4"/>
      <c r="AB920" s="4"/>
    </row>
    <row r="921" spans="22:28">
      <c r="V921" s="6">
        <v>43902</v>
      </c>
      <c r="W921" s="4">
        <v>0.88</v>
      </c>
      <c r="X921" s="4"/>
      <c r="Y921" s="4"/>
      <c r="Z921" s="4"/>
      <c r="AA921" s="4"/>
      <c r="AB921" s="4"/>
    </row>
    <row r="922" spans="22:28">
      <c r="V922" s="6">
        <v>43903</v>
      </c>
      <c r="W922" s="4">
        <v>0.94</v>
      </c>
      <c r="X922" s="4"/>
      <c r="Y922" s="4"/>
      <c r="Z922" s="4"/>
      <c r="AA922" s="4"/>
      <c r="AB922" s="4"/>
    </row>
    <row r="923" spans="22:28">
      <c r="V923" s="6">
        <v>43906</v>
      </c>
      <c r="W923" s="4">
        <v>0.73</v>
      </c>
      <c r="X923" s="4"/>
      <c r="Y923" s="4"/>
      <c r="Z923" s="4"/>
      <c r="AA923" s="4"/>
      <c r="AB923" s="4"/>
    </row>
    <row r="924" spans="22:28">
      <c r="V924" s="6">
        <v>43907</v>
      </c>
      <c r="W924" s="4">
        <v>1.02</v>
      </c>
      <c r="X924" s="4"/>
      <c r="Y924" s="4"/>
      <c r="Z924" s="4"/>
      <c r="AA924" s="4"/>
      <c r="AB924" s="4"/>
    </row>
    <row r="925" spans="22:28">
      <c r="V925" s="6">
        <v>43908</v>
      </c>
      <c r="W925" s="4">
        <v>1.18</v>
      </c>
      <c r="X925" s="4"/>
      <c r="Y925" s="4"/>
      <c r="Z925" s="4"/>
      <c r="AA925" s="4"/>
      <c r="AB925" s="4"/>
    </row>
    <row r="926" spans="22:28">
      <c r="V926" s="6">
        <v>43909</v>
      </c>
      <c r="W926" s="4">
        <v>1.1200000000000001</v>
      </c>
      <c r="X926" s="4"/>
      <c r="Y926" s="4"/>
      <c r="Z926" s="4"/>
      <c r="AA926" s="4"/>
      <c r="AB926" s="4"/>
    </row>
    <row r="927" spans="22:28">
      <c r="V927" s="6">
        <v>43910</v>
      </c>
      <c r="W927" s="4">
        <v>0.92</v>
      </c>
      <c r="X927" s="4"/>
      <c r="Y927" s="4"/>
      <c r="Z927" s="4"/>
      <c r="AA927" s="4"/>
      <c r="AB927" s="4"/>
    </row>
    <row r="928" spans="22:28">
      <c r="V928" s="6">
        <v>43913</v>
      </c>
      <c r="W928" s="4">
        <v>0.76</v>
      </c>
      <c r="X928" s="4"/>
      <c r="Y928" s="4"/>
      <c r="Z928" s="4"/>
      <c r="AA928" s="4"/>
      <c r="AB928" s="4"/>
    </row>
    <row r="929" spans="22:28">
      <c r="V929" s="6">
        <v>43914</v>
      </c>
      <c r="W929" s="4">
        <v>0.84</v>
      </c>
      <c r="X929" s="4"/>
      <c r="Y929" s="4"/>
      <c r="Z929" s="4"/>
      <c r="AA929" s="4"/>
      <c r="AB929" s="4"/>
    </row>
    <row r="930" spans="22:28">
      <c r="V930" s="6">
        <v>43915</v>
      </c>
      <c r="W930" s="4">
        <v>0.88</v>
      </c>
      <c r="X930" s="4"/>
      <c r="Y930" s="4"/>
      <c r="Z930" s="4"/>
      <c r="AA930" s="4"/>
      <c r="AB930" s="4"/>
    </row>
    <row r="931" spans="22:28">
      <c r="V931" s="6">
        <v>43916</v>
      </c>
      <c r="W931" s="4">
        <v>0.83</v>
      </c>
      <c r="X931" s="4"/>
      <c r="Y931" s="4"/>
      <c r="Z931" s="4"/>
      <c r="AA931" s="4"/>
      <c r="AB931" s="4"/>
    </row>
    <row r="932" spans="22:28">
      <c r="V932" s="6">
        <v>43917</v>
      </c>
      <c r="W932" s="4">
        <v>0.72</v>
      </c>
      <c r="X932" s="4"/>
      <c r="Y932" s="4"/>
      <c r="Z932" s="4"/>
      <c r="AA932" s="4"/>
      <c r="AB932" s="4"/>
    </row>
    <row r="933" spans="22:28">
      <c r="V933" s="6">
        <v>43920</v>
      </c>
      <c r="W933" s="4">
        <v>0.7</v>
      </c>
      <c r="X933" s="4"/>
      <c r="Y933" s="4"/>
      <c r="Z933" s="4"/>
      <c r="AA933" s="4"/>
      <c r="AB933" s="4"/>
    </row>
    <row r="934" spans="22:28">
      <c r="V934" s="6">
        <v>43921</v>
      </c>
      <c r="W934" s="4">
        <v>0.7</v>
      </c>
      <c r="X934" s="4"/>
      <c r="Y934" s="4"/>
      <c r="Z934" s="4"/>
      <c r="AA934" s="4"/>
      <c r="AB934" s="4"/>
    </row>
    <row r="935" spans="22:28">
      <c r="V935" s="6">
        <v>43922</v>
      </c>
      <c r="W935" s="4">
        <v>0.62</v>
      </c>
      <c r="X935" s="4"/>
      <c r="Y935" s="4"/>
      <c r="Z935" s="4"/>
      <c r="AA935" s="4"/>
      <c r="AB935" s="4"/>
    </row>
    <row r="936" spans="22:28">
      <c r="V936" s="6">
        <v>43923</v>
      </c>
      <c r="W936" s="4">
        <v>0.63</v>
      </c>
      <c r="X936" s="4"/>
      <c r="Y936" s="4"/>
      <c r="Z936" s="4"/>
      <c r="AA936" s="4"/>
      <c r="AB936" s="4"/>
    </row>
    <row r="937" spans="22:28">
      <c r="V937" s="6">
        <v>43924</v>
      </c>
      <c r="W937" s="4">
        <v>0.62</v>
      </c>
      <c r="X937" s="4"/>
      <c r="Y937" s="4"/>
      <c r="Z937" s="4"/>
      <c r="AA937" s="4"/>
      <c r="AB937" s="4"/>
    </row>
    <row r="938" spans="22:28">
      <c r="V938" s="6">
        <v>43927</v>
      </c>
      <c r="W938" s="4">
        <v>0.67</v>
      </c>
      <c r="X938" s="4"/>
      <c r="Y938" s="4"/>
      <c r="Z938" s="4"/>
      <c r="AA938" s="4"/>
      <c r="AB938" s="4"/>
    </row>
    <row r="939" spans="22:28">
      <c r="V939" s="6">
        <v>43928</v>
      </c>
      <c r="W939" s="4">
        <v>0.75</v>
      </c>
      <c r="X939" s="4"/>
      <c r="Y939" s="4"/>
      <c r="Z939" s="4"/>
      <c r="AA939" s="4"/>
      <c r="AB939" s="4"/>
    </row>
    <row r="940" spans="22:28">
      <c r="V940" s="6">
        <v>43929</v>
      </c>
      <c r="W940" s="4">
        <v>0.77</v>
      </c>
      <c r="X940" s="4"/>
      <c r="Y940" s="4"/>
      <c r="Z940" s="4"/>
      <c r="AA940" s="4"/>
      <c r="AB940" s="4"/>
    </row>
    <row r="941" spans="22:28">
      <c r="V941" s="6">
        <v>43930</v>
      </c>
      <c r="W941" s="4">
        <v>0.73</v>
      </c>
      <c r="X941" s="4"/>
      <c r="Y941" s="4"/>
      <c r="Z941" s="4"/>
      <c r="AA941" s="4"/>
      <c r="AB941" s="4"/>
    </row>
    <row r="942" spans="22:28">
      <c r="V942" s="6">
        <v>43931</v>
      </c>
    </row>
    <row r="943" spans="22:28">
      <c r="V943" s="6">
        <v>43934</v>
      </c>
      <c r="W943" s="4">
        <v>0.76</v>
      </c>
      <c r="X943" s="4"/>
      <c r="Y943" s="4"/>
      <c r="Z943" s="4"/>
      <c r="AA943" s="4"/>
      <c r="AB943" s="4"/>
    </row>
    <row r="944" spans="22:28">
      <c r="V944" s="6">
        <v>43935</v>
      </c>
      <c r="W944" s="4">
        <v>0.76</v>
      </c>
      <c r="X944" s="4"/>
      <c r="Y944" s="4"/>
      <c r="Z944" s="4"/>
      <c r="AA944" s="4"/>
      <c r="AB944" s="4"/>
    </row>
    <row r="945" spans="22:28">
      <c r="V945" s="6">
        <v>43936</v>
      </c>
      <c r="W945" s="4">
        <v>0.63</v>
      </c>
      <c r="X945" s="4"/>
      <c r="Y945" s="4"/>
      <c r="Z945" s="4"/>
      <c r="AA945" s="4"/>
      <c r="AB945" s="4"/>
    </row>
    <row r="946" spans="22:28">
      <c r="V946" s="6">
        <v>43937</v>
      </c>
      <c r="W946" s="4">
        <v>0.61</v>
      </c>
      <c r="X946" s="4"/>
      <c r="Y946" s="4"/>
      <c r="Z946" s="4"/>
      <c r="AA946" s="4"/>
      <c r="AB946" s="4"/>
    </row>
    <row r="947" spans="22:28">
      <c r="V947" s="6">
        <v>43938</v>
      </c>
      <c r="W947" s="4">
        <v>0.65</v>
      </c>
      <c r="X947" s="4"/>
      <c r="Y947" s="4"/>
      <c r="Z947" s="4"/>
      <c r="AA947" s="4"/>
      <c r="AB947" s="4"/>
    </row>
    <row r="948" spans="22:28">
      <c r="V948" s="6">
        <v>43941</v>
      </c>
      <c r="W948" s="4">
        <v>0.63</v>
      </c>
      <c r="X948" s="4"/>
      <c r="Y948" s="4"/>
      <c r="Z948" s="4"/>
      <c r="AA948" s="4"/>
      <c r="AB948" s="4"/>
    </row>
    <row r="949" spans="22:28">
      <c r="V949" s="6">
        <v>43942</v>
      </c>
      <c r="W949" s="4">
        <v>0.57999999999999996</v>
      </c>
      <c r="X949" s="4"/>
      <c r="Y949" s="4"/>
      <c r="Z949" s="4"/>
      <c r="AA949" s="4"/>
      <c r="AB949" s="4"/>
    </row>
    <row r="950" spans="22:28">
      <c r="V950" s="6">
        <v>43943</v>
      </c>
      <c r="W950" s="4">
        <v>0.63</v>
      </c>
      <c r="X950" s="4"/>
      <c r="Y950" s="4"/>
      <c r="Z950" s="4"/>
      <c r="AA950" s="4"/>
      <c r="AB950" s="4"/>
    </row>
    <row r="951" spans="22:28">
      <c r="V951" s="6">
        <v>43944</v>
      </c>
      <c r="W951" s="4">
        <v>0.61</v>
      </c>
      <c r="X951" s="4"/>
      <c r="Y951" s="4"/>
      <c r="Z951" s="4"/>
      <c r="AA951" s="4"/>
      <c r="AB951" s="4"/>
    </row>
    <row r="952" spans="22:28">
      <c r="V952" s="6">
        <v>43945</v>
      </c>
      <c r="W952" s="4">
        <v>0.6</v>
      </c>
      <c r="X952" s="4"/>
      <c r="Y952" s="4"/>
      <c r="Z952" s="4"/>
      <c r="AA952" s="4"/>
      <c r="AB952" s="4"/>
    </row>
    <row r="953" spans="22:28">
      <c r="V953" s="6">
        <v>43948</v>
      </c>
      <c r="W953" s="4">
        <v>0.67</v>
      </c>
      <c r="X953" s="4"/>
      <c r="Y953" s="4"/>
      <c r="Z953" s="4"/>
      <c r="AA953" s="4"/>
      <c r="AB953" s="4"/>
    </row>
    <row r="954" spans="22:28">
      <c r="V954" s="6">
        <v>43949</v>
      </c>
      <c r="W954" s="4">
        <v>0.62</v>
      </c>
      <c r="X954" s="4"/>
      <c r="Y954" s="4"/>
      <c r="Z954" s="4"/>
      <c r="AA954" s="4"/>
      <c r="AB954" s="4"/>
    </row>
    <row r="955" spans="22:28">
      <c r="V955" s="6">
        <v>43950</v>
      </c>
      <c r="W955" s="4">
        <v>0.63</v>
      </c>
      <c r="X955" s="4"/>
      <c r="Y955" s="4"/>
      <c r="Z955" s="4"/>
      <c r="AA955" s="4"/>
      <c r="AB955" s="4"/>
    </row>
    <row r="956" spans="22:28">
      <c r="V956" s="6">
        <v>43951</v>
      </c>
      <c r="W956" s="4">
        <v>0.64</v>
      </c>
      <c r="X956" s="4"/>
      <c r="Y956" s="4"/>
      <c r="Z956" s="4"/>
      <c r="AA956" s="4"/>
      <c r="AB956" s="4"/>
    </row>
    <row r="957" spans="22:28">
      <c r="V957" s="6">
        <v>43952</v>
      </c>
      <c r="W957" s="4">
        <v>0.64</v>
      </c>
      <c r="X957" s="4"/>
      <c r="Y957" s="4"/>
      <c r="Z957" s="4"/>
      <c r="AA957" s="4"/>
      <c r="AB957" s="4"/>
    </row>
    <row r="958" spans="22:28">
      <c r="V958" s="6">
        <v>43955</v>
      </c>
      <c r="W958" s="4">
        <v>0.64</v>
      </c>
      <c r="X958" s="4"/>
      <c r="Y958" s="4"/>
      <c r="Z958" s="4"/>
      <c r="AA958" s="4"/>
      <c r="AB958" s="4"/>
    </row>
    <row r="959" spans="22:28">
      <c r="V959" s="6">
        <v>43956</v>
      </c>
      <c r="W959" s="4">
        <v>0.66</v>
      </c>
      <c r="X959" s="4"/>
      <c r="Y959" s="4"/>
      <c r="Z959" s="4"/>
      <c r="AA959" s="4"/>
      <c r="AB959" s="4"/>
    </row>
    <row r="960" spans="22:28">
      <c r="V960" s="6">
        <v>43957</v>
      </c>
      <c r="W960" s="4">
        <v>0.72</v>
      </c>
      <c r="X960" s="4"/>
      <c r="Y960" s="4"/>
      <c r="Z960" s="4"/>
      <c r="AA960" s="4"/>
      <c r="AB960" s="4"/>
    </row>
    <row r="961" spans="22:28">
      <c r="V961" s="6">
        <v>43958</v>
      </c>
      <c r="W961" s="4">
        <v>0.63</v>
      </c>
      <c r="X961" s="4"/>
      <c r="Y961" s="4"/>
      <c r="Z961" s="4"/>
      <c r="AA961" s="4"/>
      <c r="AB961" s="4"/>
    </row>
    <row r="962" spans="22:28">
      <c r="V962" s="6">
        <v>43959</v>
      </c>
      <c r="W962" s="4">
        <v>0.69</v>
      </c>
      <c r="X962" s="4"/>
      <c r="Y962" s="4"/>
      <c r="Z962" s="4"/>
      <c r="AA962" s="4"/>
      <c r="AB962" s="4"/>
    </row>
    <row r="963" spans="22:28">
      <c r="V963" s="6">
        <v>43962</v>
      </c>
      <c r="W963" s="4">
        <v>0.73</v>
      </c>
      <c r="X963" s="4"/>
      <c r="Y963" s="4"/>
      <c r="Z963" s="4"/>
      <c r="AA963" s="4"/>
      <c r="AB963" s="4"/>
    </row>
    <row r="964" spans="22:28">
      <c r="V964" s="6">
        <v>43963</v>
      </c>
      <c r="W964" s="4">
        <v>0.69</v>
      </c>
      <c r="X964" s="4"/>
      <c r="Y964" s="4"/>
      <c r="Z964" s="4"/>
      <c r="AA964" s="4"/>
      <c r="AB964" s="4"/>
    </row>
    <row r="965" spans="22:28">
      <c r="V965" s="6">
        <v>43964</v>
      </c>
      <c r="W965" s="4">
        <v>0.64</v>
      </c>
      <c r="X965" s="4"/>
      <c r="Y965" s="4"/>
      <c r="Z965" s="4"/>
      <c r="AA965" s="4"/>
      <c r="AB965" s="4"/>
    </row>
    <row r="966" spans="22:28">
      <c r="V966" s="6">
        <v>43965</v>
      </c>
      <c r="W966" s="4">
        <v>0.63</v>
      </c>
      <c r="X966" s="4"/>
      <c r="Y966" s="4"/>
      <c r="Z966" s="4"/>
      <c r="AA966" s="4"/>
      <c r="AB966" s="4"/>
    </row>
    <row r="967" spans="22:28">
      <c r="V967" s="6">
        <v>43966</v>
      </c>
      <c r="W967" s="4">
        <v>0.64</v>
      </c>
      <c r="X967" s="4"/>
      <c r="Y967" s="4"/>
      <c r="Z967" s="4"/>
      <c r="AA967" s="4"/>
      <c r="AB967" s="4"/>
    </row>
    <row r="968" spans="22:28">
      <c r="V968" s="6">
        <v>43969</v>
      </c>
      <c r="W968" s="4">
        <v>0.73</v>
      </c>
      <c r="X968" s="4"/>
      <c r="Y968" s="4"/>
      <c r="Z968" s="4"/>
      <c r="AA968" s="4"/>
      <c r="AB968" s="4"/>
    </row>
    <row r="969" spans="22:28">
      <c r="V969" s="6">
        <v>43970</v>
      </c>
      <c r="W969" s="4">
        <v>0.7</v>
      </c>
      <c r="X969" s="4"/>
      <c r="Y969" s="4"/>
      <c r="Z969" s="4"/>
      <c r="AA969" s="4"/>
      <c r="AB969" s="4"/>
    </row>
    <row r="970" spans="22:28">
      <c r="V970" s="6">
        <v>43971</v>
      </c>
      <c r="W970" s="4">
        <v>0.68</v>
      </c>
      <c r="X970" s="4"/>
      <c r="Y970" s="4"/>
      <c r="Z970" s="4"/>
      <c r="AA970" s="4"/>
      <c r="AB970" s="4"/>
    </row>
    <row r="971" spans="22:28">
      <c r="V971" s="6">
        <v>43972</v>
      </c>
      <c r="W971" s="4">
        <v>0.68</v>
      </c>
      <c r="X971" s="4"/>
      <c r="Y971" s="4"/>
      <c r="Z971" s="4"/>
      <c r="AA971" s="4"/>
      <c r="AB971" s="4"/>
    </row>
    <row r="972" spans="22:28">
      <c r="V972" s="6">
        <v>43973</v>
      </c>
      <c r="W972" s="4">
        <v>0.66</v>
      </c>
      <c r="X972" s="4"/>
      <c r="Y972" s="4"/>
      <c r="Z972" s="4"/>
      <c r="AA972" s="4"/>
      <c r="AB972" s="4"/>
    </row>
    <row r="973" spans="22:28">
      <c r="V973" s="6">
        <v>43976</v>
      </c>
    </row>
    <row r="974" spans="22:28">
      <c r="V974" s="6">
        <v>43977</v>
      </c>
      <c r="W974" s="4">
        <v>0.69</v>
      </c>
      <c r="X974" s="4"/>
      <c r="Y974" s="4"/>
      <c r="Z974" s="4"/>
      <c r="AA974" s="4"/>
      <c r="AB974" s="4"/>
    </row>
    <row r="975" spans="22:28">
      <c r="V975" s="6">
        <v>43978</v>
      </c>
      <c r="W975" s="4">
        <v>0.68</v>
      </c>
      <c r="X975" s="4"/>
      <c r="Y975" s="4"/>
      <c r="Z975" s="4"/>
      <c r="AA975" s="4"/>
      <c r="AB975" s="4"/>
    </row>
    <row r="976" spans="22:28">
      <c r="V976" s="6">
        <v>43979</v>
      </c>
      <c r="W976" s="4">
        <v>0.7</v>
      </c>
      <c r="X976" s="4"/>
      <c r="Y976" s="4"/>
      <c r="Z976" s="4"/>
      <c r="AA976" s="4"/>
      <c r="AB976" s="4"/>
    </row>
    <row r="977" spans="22:28">
      <c r="V977" s="6">
        <v>43980</v>
      </c>
      <c r="W977" s="4">
        <v>0.65</v>
      </c>
      <c r="X977" s="4"/>
      <c r="Y977" s="4"/>
      <c r="Z977" s="4"/>
      <c r="AA977" s="4"/>
      <c r="AB977" s="4"/>
    </row>
    <row r="978" spans="22:28">
      <c r="V978" s="6">
        <v>43983</v>
      </c>
      <c r="W978" s="4">
        <v>0.66</v>
      </c>
      <c r="X978" s="4"/>
      <c r="Y978" s="4"/>
      <c r="Z978" s="4"/>
      <c r="AA978" s="4"/>
      <c r="AB978" s="4"/>
    </row>
    <row r="979" spans="22:28">
      <c r="V979" s="6">
        <v>43984</v>
      </c>
      <c r="W979" s="4">
        <v>0.68</v>
      </c>
      <c r="X979" s="4"/>
      <c r="Y979" s="4"/>
      <c r="Z979" s="4"/>
      <c r="AA979" s="4"/>
      <c r="AB979" s="4"/>
    </row>
    <row r="980" spans="22:28">
      <c r="V980" s="6">
        <v>43985</v>
      </c>
      <c r="W980" s="4">
        <v>0.77</v>
      </c>
      <c r="X980" s="4"/>
      <c r="Y980" s="4"/>
      <c r="Z980" s="4"/>
      <c r="AA980" s="4"/>
      <c r="AB980" s="4"/>
    </row>
    <row r="981" spans="22:28">
      <c r="V981" s="6">
        <v>43986</v>
      </c>
      <c r="W981" s="4">
        <v>0.82</v>
      </c>
      <c r="X981" s="4"/>
      <c r="Y981" s="4"/>
      <c r="Z981" s="4"/>
      <c r="AA981" s="4"/>
      <c r="AB981" s="4"/>
    </row>
    <row r="982" spans="22:28">
      <c r="V982" s="6">
        <v>43987</v>
      </c>
      <c r="W982" s="4">
        <v>0.91</v>
      </c>
      <c r="X982" s="4"/>
      <c r="Y982" s="4"/>
      <c r="Z982" s="4"/>
      <c r="AA982" s="4"/>
      <c r="AB982" s="4"/>
    </row>
    <row r="983" spans="22:28">
      <c r="V983" s="6">
        <v>43990</v>
      </c>
      <c r="W983" s="4">
        <v>0.88</v>
      </c>
      <c r="X983" s="4"/>
      <c r="Y983" s="4"/>
      <c r="Z983" s="4"/>
      <c r="AA983" s="4"/>
      <c r="AB983" s="4"/>
    </row>
    <row r="984" spans="22:28">
      <c r="V984" s="6">
        <v>43991</v>
      </c>
      <c r="W984" s="4">
        <v>0.84</v>
      </c>
      <c r="X984" s="4"/>
      <c r="Y984" s="4"/>
      <c r="Z984" s="4"/>
      <c r="AA984" s="4"/>
      <c r="AB984" s="4"/>
    </row>
    <row r="985" spans="22:28">
      <c r="V985" s="6">
        <v>43992</v>
      </c>
      <c r="W985" s="4">
        <v>0.75</v>
      </c>
      <c r="X985" s="4"/>
      <c r="Y985" s="4"/>
      <c r="Z985" s="4"/>
      <c r="AA985" s="4"/>
      <c r="AB985" s="4"/>
    </row>
    <row r="986" spans="22:28">
      <c r="V986" s="6">
        <v>43993</v>
      </c>
      <c r="W986" s="4">
        <v>0.66</v>
      </c>
      <c r="X986" s="4"/>
      <c r="Y986" s="4"/>
      <c r="Z986" s="4"/>
      <c r="AA986" s="4"/>
      <c r="AB986" s="4"/>
    </row>
    <row r="987" spans="22:28">
      <c r="V987" s="6">
        <v>43994</v>
      </c>
      <c r="W987" s="4">
        <v>0.71</v>
      </c>
      <c r="X987" s="4"/>
      <c r="Y987" s="4"/>
      <c r="Z987" s="4"/>
      <c r="AA987" s="4"/>
      <c r="AB987" s="4"/>
    </row>
    <row r="988" spans="22:28">
      <c r="V988" s="6">
        <v>43997</v>
      </c>
      <c r="W988" s="4">
        <v>0.71</v>
      </c>
      <c r="X988" s="4"/>
      <c r="Y988" s="4"/>
      <c r="Z988" s="4"/>
      <c r="AA988" s="4"/>
      <c r="AB988" s="4"/>
    </row>
    <row r="989" spans="22:28">
      <c r="V989" s="6">
        <v>43998</v>
      </c>
      <c r="W989" s="4">
        <v>0.75</v>
      </c>
      <c r="X989" s="4"/>
      <c r="Y989" s="4"/>
      <c r="Z989" s="4"/>
      <c r="AA989" s="4"/>
      <c r="AB989" s="4"/>
    </row>
    <row r="990" spans="22:28">
      <c r="V990" s="6">
        <v>43999</v>
      </c>
      <c r="W990" s="4">
        <v>0.74</v>
      </c>
      <c r="X990" s="4"/>
      <c r="Y990" s="4"/>
      <c r="Z990" s="4"/>
      <c r="AA990" s="4"/>
      <c r="AB990" s="4"/>
    </row>
    <row r="991" spans="22:28">
      <c r="V991" s="6">
        <v>44000</v>
      </c>
      <c r="W991" s="4">
        <v>0.71</v>
      </c>
      <c r="X991" s="4"/>
      <c r="Y991" s="4"/>
      <c r="Z991" s="4"/>
      <c r="AA991" s="4"/>
      <c r="AB991" s="4"/>
    </row>
    <row r="992" spans="22:28">
      <c r="V992" s="6">
        <v>44001</v>
      </c>
      <c r="W992" s="4">
        <v>0.7</v>
      </c>
      <c r="X992" s="4"/>
      <c r="Y992" s="4"/>
      <c r="Z992" s="4"/>
      <c r="AA992" s="4"/>
      <c r="AB992" s="4"/>
    </row>
    <row r="993" spans="22:28">
      <c r="V993" s="6">
        <v>44004</v>
      </c>
      <c r="W993" s="4">
        <v>0.71</v>
      </c>
      <c r="X993" s="4"/>
      <c r="Y993" s="4"/>
      <c r="Z993" s="4"/>
      <c r="AA993" s="4"/>
      <c r="AB993" s="4"/>
    </row>
    <row r="994" spans="22:28">
      <c r="V994" s="6">
        <v>44005</v>
      </c>
      <c r="W994" s="4">
        <v>0.72</v>
      </c>
      <c r="X994" s="4"/>
      <c r="Y994" s="4"/>
      <c r="Z994" s="4"/>
      <c r="AA994" s="4"/>
      <c r="AB994" s="4"/>
    </row>
    <row r="995" spans="22:28">
      <c r="V995" s="6">
        <v>44006</v>
      </c>
      <c r="W995" s="4">
        <v>0.69</v>
      </c>
      <c r="X995" s="4"/>
      <c r="Y995" s="4"/>
      <c r="Z995" s="4"/>
      <c r="AA995" s="4"/>
      <c r="AB995" s="4"/>
    </row>
    <row r="996" spans="22:28">
      <c r="V996" s="6">
        <v>44007</v>
      </c>
      <c r="W996" s="4">
        <v>0.68</v>
      </c>
      <c r="X996" s="4"/>
      <c r="Y996" s="4"/>
      <c r="Z996" s="4"/>
      <c r="AA996" s="4"/>
      <c r="AB996" s="4"/>
    </row>
    <row r="997" spans="22:28">
      <c r="V997" s="6">
        <v>44008</v>
      </c>
      <c r="W997" s="4">
        <v>0.64</v>
      </c>
      <c r="X997" s="4"/>
      <c r="Y997" s="4"/>
      <c r="Z997" s="4"/>
      <c r="AA997" s="4"/>
      <c r="AB997" s="4"/>
    </row>
    <row r="998" spans="22:28">
      <c r="V998" s="6">
        <v>44011</v>
      </c>
      <c r="W998" s="4">
        <v>0.64</v>
      </c>
      <c r="X998" s="4"/>
      <c r="Y998" s="4"/>
      <c r="Z998" s="4"/>
      <c r="AA998" s="4"/>
      <c r="AB998" s="4"/>
    </row>
    <row r="999" spans="22:28">
      <c r="V999" s="6">
        <v>44012</v>
      </c>
      <c r="W999" s="4">
        <v>0.66</v>
      </c>
      <c r="X999" s="4"/>
      <c r="Y999" s="4"/>
      <c r="Z999" s="4"/>
      <c r="AA999" s="4"/>
      <c r="AB999" s="4"/>
    </row>
    <row r="1000" spans="22:28">
      <c r="V1000" s="6">
        <v>44013</v>
      </c>
      <c r="W1000" s="4">
        <v>0.69</v>
      </c>
      <c r="X1000" s="4"/>
      <c r="Y1000" s="4"/>
      <c r="Z1000" s="4"/>
      <c r="AA1000" s="4"/>
      <c r="AB1000" s="4"/>
    </row>
    <row r="1001" spans="22:28">
      <c r="V1001" s="6">
        <v>44014</v>
      </c>
      <c r="W1001" s="4">
        <v>0.68</v>
      </c>
      <c r="X1001" s="4"/>
      <c r="Y1001" s="4"/>
      <c r="Z1001" s="4"/>
      <c r="AA1001" s="4"/>
      <c r="AB1001" s="4"/>
    </row>
    <row r="1002" spans="22:28">
      <c r="V1002" s="6">
        <v>44015</v>
      </c>
    </row>
    <row r="1003" spans="22:28">
      <c r="V1003" s="6">
        <v>44018</v>
      </c>
      <c r="W1003" s="4">
        <v>0.69</v>
      </c>
      <c r="X1003" s="4"/>
      <c r="Y1003" s="4"/>
      <c r="Z1003" s="4"/>
      <c r="AA1003" s="4"/>
      <c r="AB1003" s="4"/>
    </row>
    <row r="1004" spans="22:28">
      <c r="V1004" s="6">
        <v>44019</v>
      </c>
      <c r="W1004" s="4">
        <v>0.65</v>
      </c>
      <c r="X1004" s="4"/>
      <c r="Y1004" s="4"/>
      <c r="Z1004" s="4"/>
      <c r="AA1004" s="4"/>
      <c r="AB1004" s="4"/>
    </row>
    <row r="1005" spans="22:28">
      <c r="V1005" s="6">
        <v>44020</v>
      </c>
      <c r="W1005" s="4">
        <v>0.67</v>
      </c>
      <c r="X1005" s="4"/>
      <c r="Y1005" s="4"/>
      <c r="Z1005" s="4"/>
      <c r="AA1005" s="4"/>
      <c r="AB1005" s="4"/>
    </row>
    <row r="1006" spans="22:28">
      <c r="V1006" s="6">
        <v>44021</v>
      </c>
      <c r="W1006" s="4">
        <v>0.62</v>
      </c>
      <c r="X1006" s="4"/>
      <c r="Y1006" s="4"/>
      <c r="Z1006" s="4"/>
      <c r="AA1006" s="4"/>
      <c r="AB1006" s="4"/>
    </row>
    <row r="1007" spans="22:28">
      <c r="V1007" s="6">
        <v>44022</v>
      </c>
      <c r="W1007" s="4">
        <v>0.65</v>
      </c>
      <c r="X1007" s="4"/>
      <c r="Y1007" s="4"/>
      <c r="Z1007" s="4"/>
      <c r="AA1007" s="4"/>
      <c r="AB1007" s="4"/>
    </row>
    <row r="1008" spans="22:28">
      <c r="V1008" s="6">
        <v>44025</v>
      </c>
      <c r="W1008" s="4">
        <v>0.64</v>
      </c>
      <c r="X1008" s="4"/>
      <c r="Y1008" s="4"/>
      <c r="Z1008" s="4"/>
      <c r="AA1008" s="4"/>
      <c r="AB1008" s="4"/>
    </row>
    <row r="1009" spans="22:28">
      <c r="V1009" s="6">
        <v>44026</v>
      </c>
      <c r="W1009" s="4">
        <v>0.63</v>
      </c>
      <c r="X1009" s="4"/>
      <c r="Y1009" s="4"/>
      <c r="Z1009" s="4"/>
      <c r="AA1009" s="4"/>
      <c r="AB1009" s="4"/>
    </row>
    <row r="1010" spans="22:28">
      <c r="V1010" s="6">
        <v>44027</v>
      </c>
      <c r="W1010" s="4">
        <v>0.64</v>
      </c>
      <c r="X1010" s="4"/>
      <c r="Y1010" s="4"/>
      <c r="Z1010" s="4"/>
      <c r="AA1010" s="4"/>
      <c r="AB1010" s="4"/>
    </row>
    <row r="1011" spans="22:28">
      <c r="V1011" s="6">
        <v>44028</v>
      </c>
      <c r="W1011" s="4">
        <v>0.62</v>
      </c>
      <c r="X1011" s="4"/>
      <c r="Y1011" s="4"/>
      <c r="Z1011" s="4"/>
      <c r="AA1011" s="4"/>
      <c r="AB1011" s="4"/>
    </row>
    <row r="1012" spans="22:28">
      <c r="V1012" s="6">
        <v>44029</v>
      </c>
      <c r="W1012" s="4">
        <v>0.64</v>
      </c>
      <c r="X1012" s="4"/>
      <c r="Y1012" s="4"/>
      <c r="Z1012" s="4"/>
      <c r="AA1012" s="4"/>
      <c r="AB1012" s="4"/>
    </row>
    <row r="1013" spans="22:28">
      <c r="V1013" s="6">
        <v>44032</v>
      </c>
      <c r="W1013" s="4">
        <v>0.62</v>
      </c>
      <c r="X1013" s="4"/>
      <c r="Y1013" s="4"/>
      <c r="Z1013" s="4"/>
      <c r="AA1013" s="4"/>
      <c r="AB1013" s="4"/>
    </row>
    <row r="1014" spans="22:28">
      <c r="V1014" s="6">
        <v>44033</v>
      </c>
      <c r="W1014" s="4">
        <v>0.61</v>
      </c>
      <c r="X1014" s="4"/>
      <c r="Y1014" s="4"/>
      <c r="Z1014" s="4"/>
      <c r="AA1014" s="4"/>
      <c r="AB1014" s="4"/>
    </row>
    <row r="1015" spans="22:28">
      <c r="V1015" s="6">
        <v>44034</v>
      </c>
      <c r="W1015" s="4">
        <v>0.6</v>
      </c>
      <c r="X1015" s="4"/>
      <c r="Y1015" s="4"/>
      <c r="Z1015" s="4"/>
      <c r="AA1015" s="4"/>
      <c r="AB1015" s="4"/>
    </row>
    <row r="1016" spans="22:28">
      <c r="V1016" s="6">
        <v>44035</v>
      </c>
      <c r="W1016" s="4">
        <v>0.59</v>
      </c>
      <c r="X1016" s="4"/>
      <c r="Y1016" s="4"/>
      <c r="Z1016" s="4"/>
      <c r="AA1016" s="4"/>
      <c r="AB1016" s="4"/>
    </row>
    <row r="1017" spans="22:28">
      <c r="V1017" s="6">
        <v>44036</v>
      </c>
      <c r="W1017" s="4">
        <v>0.59</v>
      </c>
      <c r="X1017" s="4"/>
      <c r="Y1017" s="4"/>
      <c r="Z1017" s="4"/>
      <c r="AA1017" s="4"/>
      <c r="AB1017" s="4"/>
    </row>
    <row r="1018" spans="22:28">
      <c r="V1018" s="6">
        <v>44039</v>
      </c>
      <c r="W1018" s="4">
        <v>0.62</v>
      </c>
      <c r="X1018" s="4"/>
      <c r="Y1018" s="4"/>
      <c r="Z1018" s="4"/>
      <c r="AA1018" s="4"/>
      <c r="AB1018" s="4"/>
    </row>
    <row r="1019" spans="22:28">
      <c r="V1019" s="6">
        <v>44040</v>
      </c>
      <c r="W1019" s="4">
        <v>0.59</v>
      </c>
      <c r="X1019" s="4"/>
      <c r="Y1019" s="4"/>
      <c r="Z1019" s="4"/>
      <c r="AA1019" s="4"/>
      <c r="AB1019" s="4"/>
    </row>
    <row r="1020" spans="22:28">
      <c r="V1020" s="6">
        <v>44041</v>
      </c>
      <c r="W1020" s="4">
        <v>0.57999999999999996</v>
      </c>
      <c r="X1020" s="4"/>
      <c r="Y1020" s="4"/>
      <c r="Z1020" s="4"/>
      <c r="AA1020" s="4"/>
      <c r="AB1020" s="4"/>
    </row>
    <row r="1021" spans="22:28">
      <c r="V1021" s="6">
        <v>44042</v>
      </c>
      <c r="W1021" s="4">
        <v>0.55000000000000004</v>
      </c>
      <c r="X1021" s="4"/>
      <c r="Y1021" s="4"/>
      <c r="Z1021" s="4"/>
      <c r="AA1021" s="4"/>
      <c r="AB1021" s="4"/>
    </row>
    <row r="1022" spans="22:28">
      <c r="V1022" s="6">
        <v>44043</v>
      </c>
      <c r="W1022" s="4">
        <v>0.55000000000000004</v>
      </c>
      <c r="X1022" s="4"/>
      <c r="Y1022" s="4"/>
      <c r="Z1022" s="4"/>
      <c r="AA1022" s="4"/>
      <c r="AB1022" s="4"/>
    </row>
    <row r="1023" spans="22:28">
      <c r="V1023" s="6">
        <v>44046</v>
      </c>
      <c r="W1023" s="4">
        <v>0.56000000000000005</v>
      </c>
      <c r="X1023" s="4"/>
      <c r="Y1023" s="4"/>
      <c r="Z1023" s="4"/>
      <c r="AA1023" s="4"/>
      <c r="AB1023" s="4"/>
    </row>
    <row r="1024" spans="22:28">
      <c r="V1024" s="6">
        <v>44047</v>
      </c>
      <c r="W1024" s="4">
        <v>0.52</v>
      </c>
      <c r="X1024" s="4"/>
      <c r="Y1024" s="4"/>
      <c r="Z1024" s="4"/>
      <c r="AA1024" s="4"/>
      <c r="AB1024" s="4"/>
    </row>
    <row r="1025" spans="22:28">
      <c r="V1025" s="6">
        <v>44048</v>
      </c>
      <c r="W1025" s="4">
        <v>0.55000000000000004</v>
      </c>
      <c r="X1025" s="4"/>
      <c r="Y1025" s="4"/>
      <c r="Z1025" s="4"/>
      <c r="AA1025" s="4"/>
      <c r="AB1025" s="4"/>
    </row>
    <row r="1026" spans="22:28">
      <c r="V1026" s="6">
        <v>44049</v>
      </c>
      <c r="W1026" s="4">
        <v>0.55000000000000004</v>
      </c>
      <c r="X1026" s="4"/>
      <c r="Y1026" s="4"/>
      <c r="Z1026" s="4"/>
      <c r="AA1026" s="4"/>
      <c r="AB1026" s="4"/>
    </row>
    <row r="1027" spans="22:28">
      <c r="V1027" s="6">
        <v>44050</v>
      </c>
      <c r="W1027" s="4">
        <v>0.56999999999999995</v>
      </c>
      <c r="X1027" s="4"/>
      <c r="Y1027" s="4"/>
      <c r="Z1027" s="4"/>
      <c r="AA1027" s="4"/>
      <c r="AB1027" s="4"/>
    </row>
    <row r="1028" spans="22:28">
      <c r="V1028" s="6">
        <v>44053</v>
      </c>
      <c r="W1028" s="4">
        <v>0.59</v>
      </c>
      <c r="X1028" s="4"/>
      <c r="Y1028" s="4"/>
      <c r="Z1028" s="4"/>
      <c r="AA1028" s="4"/>
      <c r="AB1028" s="4"/>
    </row>
    <row r="1029" spans="22:28">
      <c r="V1029" s="6">
        <v>44054</v>
      </c>
      <c r="W1029" s="4">
        <v>0.64</v>
      </c>
      <c r="X1029" s="4"/>
      <c r="Y1029" s="4"/>
      <c r="Z1029" s="4"/>
      <c r="AA1029" s="4"/>
      <c r="AB1029" s="4"/>
    </row>
    <row r="1030" spans="22:28">
      <c r="V1030" s="6">
        <v>44055</v>
      </c>
      <c r="W1030" s="4">
        <v>0.69</v>
      </c>
      <c r="X1030" s="4"/>
      <c r="Y1030" s="4"/>
      <c r="Z1030" s="4"/>
      <c r="AA1030" s="4"/>
      <c r="AB1030" s="4"/>
    </row>
    <row r="1031" spans="22:28">
      <c r="V1031" s="6">
        <v>44056</v>
      </c>
      <c r="W1031" s="4">
        <v>0.71</v>
      </c>
      <c r="X1031" s="4"/>
      <c r="Y1031" s="4"/>
      <c r="Z1031" s="4"/>
      <c r="AA1031" s="4"/>
      <c r="AB1031" s="4"/>
    </row>
    <row r="1032" spans="22:28">
      <c r="V1032" s="6">
        <v>44057</v>
      </c>
      <c r="W1032" s="4">
        <v>0.71</v>
      </c>
      <c r="X1032" s="4"/>
      <c r="Y1032" s="4"/>
      <c r="Z1032" s="4"/>
      <c r="AA1032" s="4"/>
      <c r="AB1032" s="4"/>
    </row>
    <row r="1033" spans="22:28">
      <c r="V1033" s="6">
        <v>44060</v>
      </c>
      <c r="W1033" s="4">
        <v>0.69</v>
      </c>
      <c r="X1033" s="4"/>
      <c r="Y1033" s="4"/>
      <c r="Z1033" s="4"/>
      <c r="AA1033" s="4"/>
      <c r="AB1033" s="4"/>
    </row>
    <row r="1034" spans="22:28">
      <c r="V1034" s="6">
        <v>44061</v>
      </c>
      <c r="W1034" s="4">
        <v>0.67</v>
      </c>
      <c r="X1034" s="4"/>
      <c r="Y1034" s="4"/>
      <c r="Z1034" s="4"/>
      <c r="AA1034" s="4"/>
      <c r="AB1034" s="4"/>
    </row>
    <row r="1035" spans="22:28">
      <c r="V1035" s="6">
        <v>44062</v>
      </c>
      <c r="W1035" s="4">
        <v>0.68</v>
      </c>
      <c r="X1035" s="4"/>
      <c r="Y1035" s="4"/>
      <c r="Z1035" s="4"/>
      <c r="AA1035" s="4"/>
      <c r="AB1035" s="4"/>
    </row>
    <row r="1036" spans="22:28">
      <c r="V1036" s="6">
        <v>44063</v>
      </c>
      <c r="W1036" s="4">
        <v>0.65</v>
      </c>
      <c r="X1036" s="4"/>
      <c r="Y1036" s="4"/>
      <c r="Z1036" s="4"/>
      <c r="AA1036" s="4"/>
      <c r="AB1036" s="4"/>
    </row>
    <row r="1037" spans="22:28">
      <c r="V1037" s="6">
        <v>44064</v>
      </c>
      <c r="W1037" s="4">
        <v>0.64</v>
      </c>
      <c r="X1037" s="4"/>
      <c r="Y1037" s="4"/>
      <c r="Z1037" s="4"/>
      <c r="AA1037" s="4"/>
      <c r="AB1037" s="4"/>
    </row>
    <row r="1038" spans="22:28">
      <c r="V1038" s="6">
        <v>44067</v>
      </c>
      <c r="W1038" s="4">
        <v>0.65</v>
      </c>
      <c r="X1038" s="4"/>
      <c r="Y1038" s="4"/>
      <c r="Z1038" s="4"/>
      <c r="AA1038" s="4"/>
      <c r="AB1038" s="4"/>
    </row>
    <row r="1039" spans="22:28">
      <c r="V1039" s="6">
        <v>44068</v>
      </c>
      <c r="W1039" s="4">
        <v>0.69</v>
      </c>
      <c r="X1039" s="4"/>
      <c r="Y1039" s="4"/>
      <c r="Z1039" s="4"/>
      <c r="AA1039" s="4"/>
      <c r="AB1039" s="4"/>
    </row>
    <row r="1040" spans="22:28">
      <c r="V1040" s="6">
        <v>44069</v>
      </c>
      <c r="W1040" s="4">
        <v>0.69</v>
      </c>
      <c r="X1040" s="4"/>
      <c r="Y1040" s="4"/>
      <c r="Z1040" s="4"/>
      <c r="AA1040" s="4"/>
      <c r="AB1040" s="4"/>
    </row>
    <row r="1041" spans="22:28">
      <c r="V1041" s="6">
        <v>44070</v>
      </c>
      <c r="W1041" s="4">
        <v>0.74</v>
      </c>
      <c r="X1041" s="4"/>
      <c r="Y1041" s="4"/>
      <c r="Z1041" s="4"/>
      <c r="AA1041" s="4"/>
      <c r="AB1041" s="4"/>
    </row>
    <row r="1042" spans="22:28">
      <c r="V1042" s="6">
        <v>44071</v>
      </c>
      <c r="W1042" s="4">
        <v>0.74</v>
      </c>
      <c r="X1042" s="4"/>
      <c r="Y1042" s="4"/>
      <c r="Z1042" s="4"/>
      <c r="AA1042" s="4"/>
      <c r="AB1042" s="4"/>
    </row>
    <row r="1043" spans="22:28">
      <c r="V1043" s="6">
        <v>44074</v>
      </c>
      <c r="W1043" s="4">
        <v>0.72</v>
      </c>
      <c r="X1043" s="4"/>
      <c r="Y1043" s="4"/>
      <c r="Z1043" s="4"/>
      <c r="AA1043" s="4"/>
      <c r="AB1043" s="4"/>
    </row>
    <row r="1044" spans="22:28">
      <c r="V1044" s="6">
        <v>44075</v>
      </c>
      <c r="W1044" s="4">
        <v>0.68</v>
      </c>
      <c r="X1044" s="4"/>
      <c r="Y1044" s="4"/>
      <c r="Z1044" s="4"/>
      <c r="AA1044" s="4"/>
      <c r="AB1044" s="4"/>
    </row>
    <row r="1045" spans="22:28">
      <c r="V1045" s="6">
        <v>44076</v>
      </c>
      <c r="W1045" s="4">
        <v>0.66</v>
      </c>
      <c r="X1045" s="4"/>
      <c r="Y1045" s="4"/>
      <c r="Z1045" s="4"/>
      <c r="AA1045" s="4"/>
      <c r="AB1045" s="4"/>
    </row>
    <row r="1046" spans="22:28">
      <c r="V1046" s="6">
        <v>44077</v>
      </c>
      <c r="W1046" s="4">
        <v>0.63</v>
      </c>
      <c r="X1046" s="4"/>
      <c r="Y1046" s="4"/>
      <c r="Z1046" s="4"/>
      <c r="AA1046" s="4"/>
      <c r="AB1046" s="4"/>
    </row>
    <row r="1047" spans="22:28">
      <c r="V1047" s="6">
        <v>44078</v>
      </c>
      <c r="W1047" s="4">
        <v>0.72</v>
      </c>
      <c r="X1047" s="4"/>
      <c r="Y1047" s="4"/>
      <c r="Z1047" s="4"/>
      <c r="AA1047" s="4"/>
      <c r="AB1047" s="4"/>
    </row>
    <row r="1048" spans="22:28">
      <c r="V1048" s="6">
        <v>44081</v>
      </c>
    </row>
    <row r="1049" spans="22:28">
      <c r="V1049" s="6">
        <v>44082</v>
      </c>
      <c r="W1049" s="4">
        <v>0.69</v>
      </c>
      <c r="X1049" s="4"/>
      <c r="Y1049" s="4"/>
      <c r="Z1049" s="4"/>
      <c r="AA1049" s="4"/>
      <c r="AB1049" s="4"/>
    </row>
    <row r="1050" spans="22:28">
      <c r="V1050" s="6">
        <v>44083</v>
      </c>
      <c r="W1050" s="4">
        <v>0.71</v>
      </c>
      <c r="X1050" s="4"/>
      <c r="Y1050" s="4"/>
      <c r="Z1050" s="4"/>
      <c r="AA1050" s="4"/>
      <c r="AB1050" s="4"/>
    </row>
    <row r="1051" spans="22:28">
      <c r="V1051" s="6">
        <v>44084</v>
      </c>
      <c r="W1051" s="4">
        <v>0.68</v>
      </c>
      <c r="X1051" s="4"/>
      <c r="Y1051" s="4"/>
      <c r="Z1051" s="4"/>
      <c r="AA1051" s="4"/>
      <c r="AB1051" s="4"/>
    </row>
    <row r="1052" spans="22:28">
      <c r="V1052" s="6">
        <v>44085</v>
      </c>
      <c r="W1052" s="4">
        <v>0.67</v>
      </c>
      <c r="X1052" s="4"/>
      <c r="Y1052" s="4"/>
      <c r="Z1052" s="4"/>
      <c r="AA1052" s="4"/>
      <c r="AB1052" s="4"/>
    </row>
    <row r="1053" spans="22:28">
      <c r="V1053" s="6">
        <v>44088</v>
      </c>
      <c r="W1053" s="4">
        <v>0.68</v>
      </c>
      <c r="X1053" s="4"/>
      <c r="Y1053" s="4"/>
      <c r="Z1053" s="4"/>
      <c r="AA1053" s="4"/>
      <c r="AB1053" s="4"/>
    </row>
    <row r="1054" spans="22:28">
      <c r="V1054" s="6">
        <v>44089</v>
      </c>
      <c r="W1054" s="4">
        <v>0.68</v>
      </c>
      <c r="X1054" s="4"/>
      <c r="Y1054" s="4"/>
      <c r="Z1054" s="4"/>
      <c r="AA1054" s="4"/>
      <c r="AB1054" s="4"/>
    </row>
    <row r="1055" spans="22:28">
      <c r="V1055" s="6">
        <v>44090</v>
      </c>
      <c r="W1055" s="4">
        <v>0.69</v>
      </c>
      <c r="X1055" s="4"/>
      <c r="Y1055" s="4"/>
      <c r="Z1055" s="4"/>
      <c r="AA1055" s="4"/>
      <c r="AB1055" s="4"/>
    </row>
    <row r="1056" spans="22:28">
      <c r="V1056" s="6">
        <v>44091</v>
      </c>
      <c r="W1056" s="4">
        <v>0.69</v>
      </c>
      <c r="X1056" s="4"/>
      <c r="Y1056" s="4"/>
      <c r="Z1056" s="4"/>
      <c r="AA1056" s="4"/>
      <c r="AB1056" s="4"/>
    </row>
    <row r="1057" spans="22:28">
      <c r="V1057" s="6">
        <v>44092</v>
      </c>
      <c r="W1057" s="4">
        <v>0.7</v>
      </c>
      <c r="X1057" s="4"/>
      <c r="Y1057" s="4"/>
      <c r="Z1057" s="4"/>
      <c r="AA1057" s="4"/>
      <c r="AB1057" s="4"/>
    </row>
    <row r="1058" spans="22:28">
      <c r="V1058" s="6">
        <v>44095</v>
      </c>
      <c r="W1058" s="4">
        <v>0.68</v>
      </c>
      <c r="X1058" s="4"/>
      <c r="Y1058" s="4"/>
      <c r="Z1058" s="4"/>
      <c r="AA1058" s="4"/>
      <c r="AB1058" s="4"/>
    </row>
    <row r="1059" spans="22:28">
      <c r="V1059" s="6">
        <v>44096</v>
      </c>
      <c r="W1059" s="4">
        <v>0.68</v>
      </c>
      <c r="X1059" s="4"/>
      <c r="Y1059" s="4"/>
      <c r="Z1059" s="4"/>
      <c r="AA1059" s="4"/>
      <c r="AB1059" s="4"/>
    </row>
    <row r="1060" spans="22:28">
      <c r="V1060" s="6">
        <v>44097</v>
      </c>
      <c r="W1060" s="4">
        <v>0.68</v>
      </c>
      <c r="X1060" s="4"/>
      <c r="Y1060" s="4"/>
      <c r="Z1060" s="4"/>
      <c r="AA1060" s="4"/>
      <c r="AB1060" s="4"/>
    </row>
    <row r="1061" spans="22:28">
      <c r="V1061" s="6">
        <v>44098</v>
      </c>
      <c r="W1061" s="4">
        <v>0.67</v>
      </c>
      <c r="X1061" s="4"/>
      <c r="Y1061" s="4"/>
      <c r="Z1061" s="4"/>
      <c r="AA1061" s="4"/>
      <c r="AB1061" s="4"/>
    </row>
    <row r="1062" spans="22:28">
      <c r="V1062" s="6">
        <v>44099</v>
      </c>
      <c r="W1062" s="4">
        <v>0.66</v>
      </c>
      <c r="X1062" s="4"/>
      <c r="Y1062" s="4"/>
      <c r="Z1062" s="4"/>
      <c r="AA1062" s="4"/>
      <c r="AB1062" s="4"/>
    </row>
    <row r="1063" spans="22:28">
      <c r="V1063" s="6">
        <v>44102</v>
      </c>
      <c r="W1063" s="4">
        <v>0.67</v>
      </c>
      <c r="X1063" s="4"/>
      <c r="Y1063" s="4"/>
      <c r="Z1063" s="4"/>
      <c r="AA1063" s="4"/>
      <c r="AB1063" s="4"/>
    </row>
    <row r="1064" spans="22:28">
      <c r="V1064" s="6">
        <v>44103</v>
      </c>
      <c r="W1064" s="4">
        <v>0.66</v>
      </c>
      <c r="X1064" s="4"/>
      <c r="Y1064" s="4"/>
      <c r="Z1064" s="4"/>
      <c r="AA1064" s="4"/>
      <c r="AB1064" s="4"/>
    </row>
    <row r="1065" spans="22:28">
      <c r="V1065" s="6">
        <v>44104</v>
      </c>
      <c r="W1065" s="4">
        <v>0.69</v>
      </c>
      <c r="X1065" s="4"/>
      <c r="Y1065" s="4"/>
      <c r="Z1065" s="4"/>
      <c r="AA1065" s="4"/>
      <c r="AB1065" s="4"/>
    </row>
    <row r="1066" spans="22:28">
      <c r="V1066" s="6">
        <v>44105</v>
      </c>
      <c r="W1066" s="4">
        <v>0.68</v>
      </c>
      <c r="X1066" s="4"/>
      <c r="Y1066" s="4"/>
      <c r="Z1066" s="4"/>
      <c r="AA1066" s="4"/>
      <c r="AB1066" s="4"/>
    </row>
    <row r="1067" spans="22:28">
      <c r="V1067" s="6">
        <v>44106</v>
      </c>
      <c r="W1067" s="4">
        <v>0.7</v>
      </c>
      <c r="X1067" s="4"/>
      <c r="Y1067" s="4"/>
      <c r="Z1067" s="4"/>
      <c r="AA1067" s="4"/>
      <c r="AB1067" s="4"/>
    </row>
    <row r="1068" spans="22:28">
      <c r="V1068" s="6">
        <v>44109</v>
      </c>
      <c r="W1068" s="4">
        <v>0.78</v>
      </c>
      <c r="X1068" s="4"/>
      <c r="Y1068" s="4"/>
      <c r="Z1068" s="4"/>
      <c r="AA1068" s="4"/>
      <c r="AB1068" s="4"/>
    </row>
    <row r="1069" spans="22:28">
      <c r="V1069" s="6">
        <v>44110</v>
      </c>
      <c r="W1069" s="4">
        <v>0.76</v>
      </c>
      <c r="X1069" s="4"/>
      <c r="Y1069" s="4"/>
      <c r="Z1069" s="4"/>
      <c r="AA1069" s="4"/>
      <c r="AB1069" s="4"/>
    </row>
    <row r="1070" spans="22:28">
      <c r="V1070" s="6">
        <v>44111</v>
      </c>
      <c r="W1070" s="4">
        <v>0.81</v>
      </c>
      <c r="X1070" s="4"/>
      <c r="Y1070" s="4"/>
      <c r="Z1070" s="4"/>
      <c r="AA1070" s="4"/>
      <c r="AB1070" s="4"/>
    </row>
    <row r="1071" spans="22:28">
      <c r="V1071" s="6">
        <v>44112</v>
      </c>
      <c r="W1071" s="4">
        <v>0.78</v>
      </c>
      <c r="X1071" s="4"/>
      <c r="Y1071" s="4"/>
      <c r="Z1071" s="4"/>
      <c r="AA1071" s="4"/>
      <c r="AB1071" s="4"/>
    </row>
    <row r="1072" spans="22:28">
      <c r="V1072" s="6">
        <v>44113</v>
      </c>
      <c r="W1072" s="4">
        <v>0.79</v>
      </c>
      <c r="X1072" s="4"/>
      <c r="Y1072" s="4"/>
      <c r="Z1072" s="4"/>
      <c r="AA1072" s="4"/>
      <c r="AB1072" s="4"/>
    </row>
    <row r="1073" spans="22:28">
      <c r="V1073" s="6">
        <v>44116</v>
      </c>
    </row>
    <row r="1074" spans="22:28">
      <c r="V1074" s="6">
        <v>44117</v>
      </c>
      <c r="W1074" s="4">
        <v>0.74</v>
      </c>
      <c r="X1074" s="4"/>
      <c r="Y1074" s="4"/>
      <c r="Z1074" s="4"/>
      <c r="AA1074" s="4"/>
      <c r="AB1074" s="4"/>
    </row>
    <row r="1075" spans="22:28">
      <c r="V1075" s="6">
        <v>44118</v>
      </c>
      <c r="W1075" s="4">
        <v>0.73</v>
      </c>
      <c r="X1075" s="4"/>
      <c r="Y1075" s="4"/>
      <c r="Z1075" s="4"/>
      <c r="AA1075" s="4"/>
      <c r="AB1075" s="4"/>
    </row>
    <row r="1076" spans="22:28">
      <c r="V1076" s="6">
        <v>44119</v>
      </c>
      <c r="W1076" s="4">
        <v>0.74</v>
      </c>
      <c r="X1076" s="4"/>
      <c r="Y1076" s="4"/>
      <c r="Z1076" s="4"/>
      <c r="AA1076" s="4"/>
      <c r="AB1076" s="4"/>
    </row>
    <row r="1077" spans="22:28">
      <c r="V1077" s="6">
        <v>44120</v>
      </c>
      <c r="W1077" s="4">
        <v>0.76</v>
      </c>
      <c r="X1077" s="4"/>
      <c r="Y1077" s="4"/>
      <c r="Z1077" s="4"/>
      <c r="AA1077" s="4"/>
      <c r="AB1077" s="4"/>
    </row>
    <row r="1078" spans="22:28">
      <c r="V1078" s="6">
        <v>44123</v>
      </c>
      <c r="W1078" s="4">
        <v>0.78</v>
      </c>
      <c r="X1078" s="4"/>
      <c r="Y1078" s="4"/>
      <c r="Z1078" s="4"/>
      <c r="AA1078" s="4"/>
      <c r="AB1078" s="4"/>
    </row>
    <row r="1079" spans="22:28">
      <c r="V1079" s="6">
        <v>44124</v>
      </c>
      <c r="W1079" s="4">
        <v>0.81</v>
      </c>
      <c r="X1079" s="4"/>
      <c r="Y1079" s="4"/>
      <c r="Z1079" s="4"/>
      <c r="AA1079" s="4"/>
      <c r="AB1079" s="4"/>
    </row>
    <row r="1080" spans="22:28">
      <c r="V1080" s="6">
        <v>44125</v>
      </c>
      <c r="W1080" s="4">
        <v>0.83</v>
      </c>
      <c r="X1080" s="4"/>
      <c r="Y1080" s="4"/>
      <c r="Z1080" s="4"/>
      <c r="AA1080" s="4"/>
      <c r="AB1080" s="4"/>
    </row>
    <row r="1081" spans="22:28">
      <c r="V1081" s="6">
        <v>44126</v>
      </c>
      <c r="W1081" s="4">
        <v>0.87</v>
      </c>
      <c r="X1081" s="4"/>
      <c r="Y1081" s="4"/>
      <c r="Z1081" s="4"/>
      <c r="AA1081" s="4"/>
      <c r="AB1081" s="4"/>
    </row>
    <row r="1082" spans="22:28">
      <c r="V1082" s="6">
        <v>44127</v>
      </c>
      <c r="W1082" s="4">
        <v>0.85</v>
      </c>
      <c r="X1082" s="4"/>
      <c r="Y1082" s="4"/>
      <c r="Z1082" s="4"/>
      <c r="AA1082" s="4"/>
      <c r="AB1082" s="4"/>
    </row>
    <row r="1083" spans="22:28">
      <c r="V1083" s="6">
        <v>44130</v>
      </c>
      <c r="W1083" s="4">
        <v>0.81</v>
      </c>
      <c r="X1083" s="4"/>
      <c r="Y1083" s="4"/>
      <c r="Z1083" s="4"/>
      <c r="AA1083" s="4"/>
      <c r="AB1083" s="4"/>
    </row>
    <row r="1084" spans="22:28">
      <c r="V1084" s="6">
        <v>44131</v>
      </c>
      <c r="W1084" s="4">
        <v>0.79</v>
      </c>
      <c r="X1084" s="4"/>
      <c r="Y1084" s="4"/>
      <c r="Z1084" s="4"/>
      <c r="AA1084" s="4"/>
      <c r="AB1084" s="4"/>
    </row>
    <row r="1085" spans="22:28">
      <c r="V1085" s="6">
        <v>44132</v>
      </c>
      <c r="W1085" s="4">
        <v>0.79</v>
      </c>
      <c r="X1085" s="4"/>
      <c r="Y1085" s="4"/>
      <c r="Z1085" s="4"/>
      <c r="AA1085" s="4"/>
      <c r="AB1085" s="4"/>
    </row>
    <row r="1086" spans="22:28">
      <c r="V1086" s="6">
        <v>44133</v>
      </c>
      <c r="W1086" s="4">
        <v>0.85</v>
      </c>
      <c r="X1086" s="4"/>
      <c r="Y1086" s="4"/>
      <c r="Z1086" s="4"/>
      <c r="AA1086" s="4"/>
      <c r="AB1086" s="4"/>
    </row>
    <row r="1087" spans="22:28">
      <c r="V1087" s="6">
        <v>44134</v>
      </c>
      <c r="W1087" s="4">
        <v>0.88</v>
      </c>
      <c r="X1087" s="4"/>
      <c r="Y1087" s="4"/>
      <c r="Z1087" s="4"/>
      <c r="AA1087" s="4"/>
      <c r="AB1087" s="4"/>
    </row>
    <row r="1088" spans="22:28">
      <c r="V1088" s="6">
        <v>44137</v>
      </c>
      <c r="W1088" s="4">
        <v>0.87</v>
      </c>
      <c r="X1088" s="4"/>
      <c r="Y1088" s="4"/>
      <c r="Z1088" s="4"/>
      <c r="AA1088" s="4"/>
      <c r="AB1088" s="4"/>
    </row>
    <row r="1089" spans="22:28">
      <c r="V1089" s="6">
        <v>44138</v>
      </c>
      <c r="W1089" s="4">
        <v>0.9</v>
      </c>
      <c r="X1089" s="4"/>
      <c r="Y1089" s="4"/>
      <c r="Z1089" s="4"/>
      <c r="AA1089" s="4"/>
      <c r="AB1089" s="4"/>
    </row>
    <row r="1090" spans="22:28">
      <c r="V1090" s="6">
        <v>44139</v>
      </c>
      <c r="W1090" s="4">
        <v>0.78</v>
      </c>
      <c r="X1090" s="4"/>
      <c r="Y1090" s="4"/>
      <c r="Z1090" s="4"/>
      <c r="AA1090" s="4"/>
      <c r="AB1090" s="4"/>
    </row>
    <row r="1091" spans="22:28">
      <c r="V1091" s="6">
        <v>44140</v>
      </c>
      <c r="W1091" s="4">
        <v>0.79</v>
      </c>
      <c r="X1091" s="4"/>
      <c r="Y1091" s="4"/>
      <c r="Z1091" s="4"/>
      <c r="AA1091" s="4"/>
      <c r="AB1091" s="4"/>
    </row>
    <row r="1092" spans="22:28">
      <c r="V1092" s="6">
        <v>44141</v>
      </c>
      <c r="W1092" s="4">
        <v>0.83</v>
      </c>
      <c r="X1092" s="4"/>
      <c r="Y1092" s="4"/>
      <c r="Z1092" s="4"/>
      <c r="AA1092" s="4"/>
      <c r="AB1092" s="4"/>
    </row>
    <row r="1093" spans="22:28">
      <c r="V1093" s="6">
        <v>44144</v>
      </c>
      <c r="W1093" s="4">
        <v>0.96</v>
      </c>
      <c r="X1093" s="4"/>
      <c r="Y1093" s="4"/>
      <c r="Z1093" s="4"/>
      <c r="AA1093" s="4"/>
      <c r="AB1093" s="4"/>
    </row>
    <row r="1094" spans="22:28">
      <c r="V1094" s="6">
        <v>44145</v>
      </c>
      <c r="W1094" s="4">
        <v>0.98</v>
      </c>
      <c r="X1094" s="4"/>
      <c r="Y1094" s="4"/>
      <c r="Z1094" s="4"/>
      <c r="AA1094" s="4"/>
      <c r="AB1094" s="4"/>
    </row>
    <row r="1095" spans="22:28">
      <c r="V1095" s="6">
        <v>44146</v>
      </c>
    </row>
    <row r="1096" spans="22:28">
      <c r="V1096" s="6">
        <v>44147</v>
      </c>
      <c r="W1096" s="4">
        <v>0.88</v>
      </c>
      <c r="X1096" s="4"/>
      <c r="Y1096" s="4"/>
      <c r="Z1096" s="4"/>
      <c r="AA1096" s="4"/>
      <c r="AB1096" s="4"/>
    </row>
    <row r="1097" spans="22:28">
      <c r="V1097" s="6">
        <v>44148</v>
      </c>
      <c r="W1097" s="4">
        <v>0.89</v>
      </c>
      <c r="X1097" s="4"/>
      <c r="Y1097" s="4"/>
      <c r="Z1097" s="4"/>
      <c r="AA1097" s="4"/>
      <c r="AB1097" s="4"/>
    </row>
    <row r="1098" spans="22:28">
      <c r="V1098" s="6">
        <v>44151</v>
      </c>
      <c r="W1098" s="4">
        <v>0.91</v>
      </c>
      <c r="X1098" s="4"/>
      <c r="Y1098" s="4"/>
      <c r="Z1098" s="4"/>
      <c r="AA1098" s="4"/>
      <c r="AB1098" s="4"/>
    </row>
    <row r="1099" spans="22:28">
      <c r="V1099" s="6">
        <v>44152</v>
      </c>
      <c r="W1099" s="4">
        <v>0.87</v>
      </c>
      <c r="X1099" s="4"/>
      <c r="Y1099" s="4"/>
      <c r="Z1099" s="4"/>
      <c r="AA1099" s="4"/>
      <c r="AB1099" s="4"/>
    </row>
    <row r="1100" spans="22:28">
      <c r="V1100" s="6">
        <v>44153</v>
      </c>
      <c r="W1100" s="4">
        <v>0.88</v>
      </c>
      <c r="X1100" s="4"/>
      <c r="Y1100" s="4"/>
      <c r="Z1100" s="4"/>
      <c r="AA1100" s="4"/>
      <c r="AB1100" s="4"/>
    </row>
    <row r="1101" spans="22:28">
      <c r="V1101" s="6">
        <v>44154</v>
      </c>
      <c r="W1101" s="4">
        <v>0.86</v>
      </c>
      <c r="X1101" s="4"/>
      <c r="Y1101" s="4"/>
      <c r="Z1101" s="4"/>
      <c r="AA1101" s="4"/>
      <c r="AB1101" s="4"/>
    </row>
    <row r="1102" spans="22:28">
      <c r="V1102" s="6">
        <v>44155</v>
      </c>
      <c r="W1102" s="4">
        <v>0.83</v>
      </c>
      <c r="X1102" s="4"/>
      <c r="Y1102" s="4"/>
      <c r="Z1102" s="4"/>
      <c r="AA1102" s="4"/>
      <c r="AB1102" s="4"/>
    </row>
    <row r="1103" spans="22:28">
      <c r="V1103" s="6">
        <v>44158</v>
      </c>
      <c r="W1103" s="4">
        <v>0.86</v>
      </c>
      <c r="X1103" s="4"/>
      <c r="Y1103" s="4"/>
      <c r="Z1103" s="4"/>
      <c r="AA1103" s="4"/>
      <c r="AB1103" s="4"/>
    </row>
    <row r="1104" spans="22:28">
      <c r="V1104" s="6">
        <v>44159</v>
      </c>
      <c r="W1104" s="4">
        <v>0.88</v>
      </c>
      <c r="X1104" s="4"/>
      <c r="Y1104" s="4"/>
      <c r="Z1104" s="4"/>
      <c r="AA1104" s="4"/>
      <c r="AB1104" s="4"/>
    </row>
    <row r="1105" spans="22:28">
      <c r="V1105" s="6">
        <v>44160</v>
      </c>
      <c r="W1105" s="4">
        <v>0.88</v>
      </c>
      <c r="X1105" s="4"/>
      <c r="Y1105" s="4"/>
      <c r="Z1105" s="4"/>
      <c r="AA1105" s="4"/>
      <c r="AB1105" s="4"/>
    </row>
    <row r="1106" spans="22:28">
      <c r="V1106" s="6">
        <v>44161</v>
      </c>
    </row>
    <row r="1107" spans="22:28">
      <c r="V1107" s="6">
        <v>44162</v>
      </c>
      <c r="W1107" s="4">
        <v>0.84</v>
      </c>
      <c r="X1107" s="4"/>
      <c r="Y1107" s="4"/>
      <c r="Z1107" s="4"/>
      <c r="AA1107" s="4"/>
      <c r="AB1107" s="4"/>
    </row>
    <row r="1108" spans="22:28">
      <c r="V1108" s="6">
        <v>44165</v>
      </c>
      <c r="W1108" s="4">
        <v>0.84</v>
      </c>
      <c r="X1108" s="4"/>
      <c r="Y1108" s="4"/>
      <c r="Z1108" s="4"/>
      <c r="AA1108" s="4"/>
      <c r="AB1108" s="4"/>
    </row>
    <row r="1109" spans="22:28">
      <c r="V1109" s="6">
        <v>44166</v>
      </c>
      <c r="W1109" s="4">
        <v>0.92</v>
      </c>
      <c r="X1109" s="4"/>
      <c r="Y1109" s="4"/>
      <c r="Z1109" s="4"/>
      <c r="AA1109" s="4"/>
      <c r="AB1109" s="4"/>
    </row>
    <row r="1110" spans="22:28">
      <c r="V1110" s="6">
        <v>44167</v>
      </c>
      <c r="W1110" s="4">
        <v>0.95</v>
      </c>
      <c r="X1110" s="4"/>
      <c r="Y1110" s="4"/>
      <c r="Z1110" s="4"/>
      <c r="AA1110" s="4"/>
      <c r="AB1110" s="4"/>
    </row>
    <row r="1111" spans="22:28">
      <c r="V1111" s="6">
        <v>44168</v>
      </c>
      <c r="W1111" s="4">
        <v>0.92</v>
      </c>
      <c r="X1111" s="4"/>
      <c r="Y1111" s="4"/>
      <c r="Z1111" s="4"/>
      <c r="AA1111" s="4"/>
      <c r="AB1111" s="4"/>
    </row>
    <row r="1112" spans="22:28">
      <c r="V1112" s="6">
        <v>44169</v>
      </c>
      <c r="W1112" s="4">
        <v>0.97</v>
      </c>
      <c r="X1112" s="4"/>
      <c r="Y1112" s="4"/>
      <c r="Z1112" s="4"/>
      <c r="AA1112" s="4"/>
      <c r="AB1112" s="4"/>
    </row>
    <row r="1113" spans="22:28">
      <c r="V1113" s="6">
        <v>44172</v>
      </c>
      <c r="W1113" s="4">
        <v>0.94</v>
      </c>
      <c r="X1113" s="4"/>
      <c r="Y1113" s="4"/>
      <c r="Z1113" s="4"/>
      <c r="AA1113" s="4"/>
      <c r="AB1113" s="4"/>
    </row>
    <row r="1114" spans="22:28">
      <c r="V1114" s="6">
        <v>44173</v>
      </c>
      <c r="W1114" s="4">
        <v>0.92</v>
      </c>
      <c r="X1114" s="4"/>
      <c r="Y1114" s="4"/>
      <c r="Z1114" s="4"/>
      <c r="AA1114" s="4"/>
      <c r="AB1114" s="4"/>
    </row>
    <row r="1115" spans="22:28">
      <c r="V1115" s="6">
        <v>44174</v>
      </c>
      <c r="W1115" s="4">
        <v>0.95</v>
      </c>
      <c r="X1115" s="4"/>
      <c r="Y1115" s="4"/>
      <c r="Z1115" s="4"/>
      <c r="AA1115" s="4"/>
      <c r="AB1115" s="4"/>
    </row>
    <row r="1116" spans="22:28">
      <c r="V1116" s="6">
        <v>44175</v>
      </c>
      <c r="W1116" s="4">
        <v>0.92</v>
      </c>
      <c r="X1116" s="4"/>
      <c r="Y1116" s="4"/>
      <c r="Z1116" s="4"/>
      <c r="AA1116" s="4"/>
      <c r="AB1116" s="4"/>
    </row>
    <row r="1117" spans="22:28">
      <c r="V1117" s="6">
        <v>44176</v>
      </c>
      <c r="W1117" s="4">
        <v>0.9</v>
      </c>
      <c r="X1117" s="4"/>
      <c r="Y1117" s="4"/>
      <c r="Z1117" s="4"/>
      <c r="AA1117" s="4"/>
      <c r="AB1117" s="4"/>
    </row>
    <row r="1118" spans="22:28">
      <c r="V1118" s="6">
        <v>44179</v>
      </c>
      <c r="W1118" s="4">
        <v>0.9</v>
      </c>
      <c r="X1118" s="4"/>
      <c r="Y1118" s="4"/>
      <c r="Z1118" s="4"/>
      <c r="AA1118" s="4"/>
      <c r="AB1118" s="4"/>
    </row>
    <row r="1119" spans="22:28">
      <c r="V1119" s="6">
        <v>44180</v>
      </c>
      <c r="W1119" s="4">
        <v>0.92</v>
      </c>
      <c r="X1119" s="4"/>
      <c r="Y1119" s="4"/>
      <c r="Z1119" s="4"/>
      <c r="AA1119" s="4"/>
      <c r="AB1119" s="4"/>
    </row>
    <row r="1120" spans="22:28">
      <c r="V1120" s="6">
        <v>44181</v>
      </c>
      <c r="W1120" s="4">
        <v>0.92</v>
      </c>
      <c r="X1120" s="4"/>
      <c r="Y1120" s="4"/>
      <c r="Z1120" s="4"/>
      <c r="AA1120" s="4"/>
      <c r="AB1120" s="4"/>
    </row>
    <row r="1121" spans="22:28">
      <c r="V1121" s="6">
        <v>44182</v>
      </c>
      <c r="W1121" s="4">
        <v>0.94</v>
      </c>
      <c r="X1121" s="4"/>
      <c r="Y1121" s="4"/>
      <c r="Z1121" s="4"/>
      <c r="AA1121" s="4"/>
      <c r="AB1121" s="4"/>
    </row>
    <row r="1122" spans="22:28">
      <c r="V1122" s="6">
        <v>44183</v>
      </c>
      <c r="W1122" s="4">
        <v>0.95</v>
      </c>
      <c r="X1122" s="4"/>
      <c r="Y1122" s="4"/>
      <c r="Z1122" s="4"/>
      <c r="AA1122" s="4"/>
      <c r="AB1122" s="4"/>
    </row>
    <row r="1123" spans="22:28">
      <c r="V1123" s="6">
        <v>44186</v>
      </c>
      <c r="W1123" s="4">
        <v>0.95</v>
      </c>
      <c r="X1123" s="4"/>
      <c r="Y1123" s="4"/>
      <c r="Z1123" s="4"/>
      <c r="AA1123" s="4"/>
      <c r="AB1123" s="4"/>
    </row>
    <row r="1124" spans="22:28">
      <c r="V1124" s="6">
        <v>44187</v>
      </c>
      <c r="W1124" s="4">
        <v>0.93</v>
      </c>
      <c r="X1124" s="4"/>
      <c r="Y1124" s="4"/>
      <c r="Z1124" s="4"/>
      <c r="AA1124" s="4"/>
      <c r="AB1124" s="4"/>
    </row>
    <row r="1125" spans="22:28">
      <c r="V1125" s="6">
        <v>44188</v>
      </c>
      <c r="W1125" s="4">
        <v>0.96</v>
      </c>
      <c r="X1125" s="4"/>
      <c r="Y1125" s="4"/>
      <c r="Z1125" s="4"/>
      <c r="AA1125" s="4"/>
      <c r="AB1125" s="4"/>
    </row>
    <row r="1126" spans="22:28">
      <c r="V1126" s="6">
        <v>44189</v>
      </c>
      <c r="W1126" s="4">
        <v>0.94</v>
      </c>
      <c r="X1126" s="4"/>
      <c r="Y1126" s="4"/>
      <c r="Z1126" s="4"/>
      <c r="AA1126" s="4"/>
      <c r="AB1126" s="4"/>
    </row>
    <row r="1127" spans="22:28">
      <c r="V1127" s="6">
        <v>44190</v>
      </c>
    </row>
    <row r="1128" spans="22:28">
      <c r="V1128" s="6">
        <v>44193</v>
      </c>
      <c r="W1128" s="4">
        <v>0.94</v>
      </c>
      <c r="X1128" s="4"/>
      <c r="Y1128" s="4"/>
      <c r="Z1128" s="4"/>
      <c r="AA1128" s="4"/>
      <c r="AB1128" s="4"/>
    </row>
    <row r="1129" spans="22:28">
      <c r="V1129" s="6">
        <v>44194</v>
      </c>
      <c r="W1129" s="4">
        <v>0.94</v>
      </c>
      <c r="X1129" s="4"/>
      <c r="Y1129" s="4"/>
      <c r="Z1129" s="4"/>
      <c r="AA1129" s="4"/>
      <c r="AB1129" s="4"/>
    </row>
    <row r="1130" spans="22:28">
      <c r="V1130" s="6">
        <v>44195</v>
      </c>
      <c r="W1130" s="4">
        <v>0.93</v>
      </c>
      <c r="X1130" s="4"/>
      <c r="Y1130" s="4"/>
      <c r="Z1130" s="4"/>
      <c r="AA1130" s="4"/>
      <c r="AB1130" s="4"/>
    </row>
    <row r="1131" spans="22:28">
      <c r="V1131" s="6">
        <v>44196</v>
      </c>
      <c r="W1131" s="4">
        <v>0.93</v>
      </c>
      <c r="X1131" s="4"/>
      <c r="Y1131" s="4"/>
      <c r="Z1131" s="4"/>
      <c r="AA1131" s="4"/>
      <c r="AB1131" s="4"/>
    </row>
    <row r="1132" spans="22:28">
      <c r="V1132" s="6">
        <v>44197</v>
      </c>
    </row>
    <row r="1133" spans="22:28">
      <c r="V1133" s="6">
        <v>44200</v>
      </c>
      <c r="W1133" s="4">
        <v>0.93</v>
      </c>
      <c r="X1133" s="4"/>
      <c r="Y1133" s="4"/>
      <c r="Z1133" s="4"/>
      <c r="AA1133" s="4"/>
      <c r="AB1133" s="4"/>
    </row>
    <row r="1134" spans="22:28">
      <c r="V1134" s="6">
        <v>44201</v>
      </c>
      <c r="W1134" s="4">
        <v>0.96</v>
      </c>
      <c r="X1134" s="4"/>
      <c r="Y1134" s="4"/>
      <c r="Z1134" s="4"/>
      <c r="AA1134" s="4"/>
      <c r="AB1134" s="4"/>
    </row>
    <row r="1135" spans="22:28">
      <c r="V1135" s="6">
        <v>44202</v>
      </c>
      <c r="W1135" s="4">
        <v>1.04</v>
      </c>
      <c r="X1135" s="4"/>
      <c r="Y1135" s="4"/>
      <c r="Z1135" s="4"/>
      <c r="AA1135" s="4"/>
      <c r="AB1135" s="4"/>
    </row>
    <row r="1136" spans="22:28">
      <c r="V1136" s="6">
        <v>44203</v>
      </c>
      <c r="W1136" s="4">
        <v>1.08</v>
      </c>
      <c r="X1136" s="4"/>
      <c r="Y1136" s="4"/>
      <c r="Z1136" s="4"/>
      <c r="AA1136" s="4"/>
      <c r="AB1136" s="4"/>
    </row>
    <row r="1137" spans="22:28">
      <c r="V1137" s="6">
        <v>44204</v>
      </c>
      <c r="W1137" s="4">
        <v>1.1299999999999999</v>
      </c>
      <c r="X1137" s="4"/>
      <c r="Y1137" s="4"/>
      <c r="Z1137" s="4"/>
      <c r="AA1137" s="4"/>
      <c r="AB1137" s="4"/>
    </row>
    <row r="1138" spans="22:28">
      <c r="V1138" s="6">
        <v>44207</v>
      </c>
      <c r="W1138" s="4">
        <v>1.1499999999999999</v>
      </c>
      <c r="X1138" s="4"/>
      <c r="Y1138" s="4"/>
      <c r="Z1138" s="4"/>
      <c r="AA1138" s="4"/>
      <c r="AB1138" s="4"/>
    </row>
    <row r="1139" spans="22:28">
      <c r="V1139" s="6">
        <v>44208</v>
      </c>
      <c r="W1139" s="4">
        <v>1.1499999999999999</v>
      </c>
      <c r="X1139" s="4"/>
      <c r="Y1139" s="4"/>
      <c r="Z1139" s="4"/>
      <c r="AA1139" s="4"/>
      <c r="AB1139" s="4"/>
    </row>
    <row r="1140" spans="22:28">
      <c r="V1140" s="6">
        <v>44209</v>
      </c>
      <c r="W1140" s="4">
        <v>1.1000000000000001</v>
      </c>
      <c r="X1140" s="4"/>
      <c r="Y1140" s="4"/>
      <c r="Z1140" s="4"/>
      <c r="AA1140" s="4"/>
      <c r="AB1140" s="4"/>
    </row>
    <row r="1141" spans="22:28">
      <c r="V1141" s="6">
        <v>44210</v>
      </c>
      <c r="W1141" s="4">
        <v>1.1499999999999999</v>
      </c>
      <c r="X1141" s="4"/>
      <c r="Y1141" s="4"/>
      <c r="Z1141" s="4"/>
      <c r="AA1141" s="4"/>
      <c r="AB1141" s="4"/>
    </row>
    <row r="1142" spans="22:28">
      <c r="V1142" s="6">
        <v>44211</v>
      </c>
      <c r="W1142" s="4">
        <v>1.1100000000000001</v>
      </c>
      <c r="X1142" s="4"/>
      <c r="Y1142" s="4"/>
      <c r="Z1142" s="4"/>
      <c r="AA1142" s="4"/>
      <c r="AB1142" s="4"/>
    </row>
    <row r="1143" spans="22:28">
      <c r="V1143" s="6">
        <v>44214</v>
      </c>
    </row>
    <row r="1144" spans="22:28">
      <c r="V1144" s="6">
        <v>44215</v>
      </c>
      <c r="W1144" s="4">
        <v>1.1000000000000001</v>
      </c>
      <c r="X1144" s="4"/>
      <c r="Y1144" s="4"/>
      <c r="Z1144" s="4"/>
      <c r="AA1144" s="4"/>
      <c r="AB1144" s="4"/>
    </row>
    <row r="1145" spans="22:28">
      <c r="V1145" s="6">
        <v>44216</v>
      </c>
      <c r="W1145" s="4">
        <v>1.1000000000000001</v>
      </c>
      <c r="X1145" s="4"/>
      <c r="Y1145" s="4"/>
      <c r="Z1145" s="4"/>
      <c r="AA1145" s="4"/>
      <c r="AB1145" s="4"/>
    </row>
    <row r="1146" spans="22:28">
      <c r="V1146" s="6">
        <v>44217</v>
      </c>
      <c r="W1146" s="4">
        <v>1.1200000000000001</v>
      </c>
      <c r="X1146" s="4"/>
      <c r="Y1146" s="4"/>
      <c r="Z1146" s="4"/>
      <c r="AA1146" s="4"/>
      <c r="AB1146" s="4"/>
    </row>
    <row r="1147" spans="22:28">
      <c r="V1147" s="6">
        <v>44218</v>
      </c>
      <c r="W1147" s="4">
        <v>1.1000000000000001</v>
      </c>
      <c r="X1147" s="4"/>
      <c r="Y1147" s="4"/>
      <c r="Z1147" s="4"/>
      <c r="AA1147" s="4"/>
      <c r="AB1147" s="4"/>
    </row>
    <row r="1148" spans="22:28">
      <c r="V1148" s="6">
        <v>44221</v>
      </c>
      <c r="W1148" s="4">
        <v>1.05</v>
      </c>
      <c r="X1148" s="4"/>
      <c r="Y1148" s="4"/>
      <c r="Z1148" s="4"/>
      <c r="AA1148" s="4"/>
      <c r="AB1148" s="4"/>
    </row>
    <row r="1149" spans="22:28">
      <c r="V1149" s="6">
        <v>44222</v>
      </c>
      <c r="W1149" s="4">
        <v>1.05</v>
      </c>
      <c r="X1149" s="4"/>
      <c r="Y1149" s="4"/>
      <c r="Z1149" s="4"/>
      <c r="AA1149" s="4"/>
      <c r="AB1149" s="4"/>
    </row>
    <row r="1150" spans="22:28">
      <c r="V1150" s="6">
        <v>44223</v>
      </c>
      <c r="W1150" s="4">
        <v>1.04</v>
      </c>
      <c r="X1150" s="4"/>
      <c r="Y1150" s="4"/>
      <c r="Z1150" s="4"/>
      <c r="AA1150" s="4"/>
      <c r="AB1150" s="4"/>
    </row>
    <row r="1151" spans="22:28">
      <c r="V1151" s="6">
        <v>44224</v>
      </c>
      <c r="W1151" s="4">
        <v>1.07</v>
      </c>
      <c r="X1151" s="4"/>
      <c r="Y1151" s="4"/>
      <c r="Z1151" s="4"/>
      <c r="AA1151" s="4"/>
      <c r="AB1151" s="4"/>
    </row>
    <row r="1152" spans="22:28">
      <c r="V1152" s="6">
        <v>44225</v>
      </c>
      <c r="W1152" s="4">
        <v>1.1100000000000001</v>
      </c>
      <c r="X1152" s="4"/>
      <c r="Y1152" s="4"/>
      <c r="Z1152" s="4"/>
      <c r="AA1152" s="4"/>
      <c r="AB1152" s="4"/>
    </row>
    <row r="1153" spans="22:28">
      <c r="V1153" s="6">
        <v>44228</v>
      </c>
      <c r="W1153" s="4">
        <v>1.0900000000000001</v>
      </c>
      <c r="X1153" s="4"/>
      <c r="Y1153" s="4"/>
      <c r="Z1153" s="4"/>
      <c r="AA1153" s="4"/>
      <c r="AB1153" s="4"/>
    </row>
    <row r="1154" spans="22:28">
      <c r="V1154" s="6">
        <v>44229</v>
      </c>
      <c r="W1154" s="4">
        <v>1.1200000000000001</v>
      </c>
      <c r="X1154" s="4"/>
      <c r="Y1154" s="4"/>
      <c r="Z1154" s="4"/>
      <c r="AA1154" s="4"/>
      <c r="AB1154" s="4"/>
    </row>
    <row r="1155" spans="22:28">
      <c r="V1155" s="6">
        <v>44230</v>
      </c>
      <c r="W1155" s="4">
        <v>1.1499999999999999</v>
      </c>
      <c r="X1155" s="4"/>
      <c r="Y1155" s="4"/>
      <c r="Z1155" s="4"/>
      <c r="AA1155" s="4"/>
      <c r="AB1155" s="4"/>
    </row>
    <row r="1156" spans="22:28">
      <c r="V1156" s="6">
        <v>44231</v>
      </c>
      <c r="W1156" s="4">
        <v>1.1499999999999999</v>
      </c>
      <c r="X1156" s="4"/>
      <c r="Y1156" s="4"/>
      <c r="Z1156" s="4"/>
      <c r="AA1156" s="4"/>
      <c r="AB1156" s="4"/>
    </row>
    <row r="1157" spans="22:28">
      <c r="V1157" s="6">
        <v>44232</v>
      </c>
      <c r="W1157" s="4">
        <v>1.19</v>
      </c>
      <c r="X1157" s="4"/>
      <c r="Y1157" s="4"/>
      <c r="Z1157" s="4"/>
      <c r="AA1157" s="4"/>
      <c r="AB1157" s="4"/>
    </row>
    <row r="1158" spans="22:28">
      <c r="V1158" s="6">
        <v>44235</v>
      </c>
      <c r="W1158" s="4">
        <v>1.19</v>
      </c>
      <c r="X1158" s="4"/>
      <c r="Y1158" s="4"/>
      <c r="Z1158" s="4"/>
      <c r="AA1158" s="4"/>
      <c r="AB1158" s="4"/>
    </row>
    <row r="1159" spans="22:28">
      <c r="V1159" s="6">
        <v>44236</v>
      </c>
      <c r="W1159" s="4">
        <v>1.18</v>
      </c>
      <c r="X1159" s="4"/>
      <c r="Y1159" s="4"/>
      <c r="Z1159" s="4"/>
      <c r="AA1159" s="4"/>
      <c r="AB1159" s="4"/>
    </row>
    <row r="1160" spans="22:28">
      <c r="V1160" s="6">
        <v>44237</v>
      </c>
      <c r="W1160" s="4">
        <v>1.1499999999999999</v>
      </c>
      <c r="X1160" s="4"/>
      <c r="Y1160" s="4"/>
      <c r="Z1160" s="4"/>
      <c r="AA1160" s="4"/>
      <c r="AB1160" s="4"/>
    </row>
    <row r="1161" spans="22:28">
      <c r="V1161" s="6">
        <v>44238</v>
      </c>
      <c r="W1161" s="4">
        <v>1.1599999999999999</v>
      </c>
      <c r="X1161" s="4"/>
      <c r="Y1161" s="4"/>
      <c r="Z1161" s="4"/>
      <c r="AA1161" s="4"/>
      <c r="AB1161" s="4"/>
    </row>
    <row r="1162" spans="22:28">
      <c r="V1162" s="6">
        <v>44239</v>
      </c>
      <c r="W1162" s="4">
        <v>1.2</v>
      </c>
      <c r="X1162" s="4"/>
      <c r="Y1162" s="4"/>
      <c r="Z1162" s="4"/>
      <c r="AA1162" s="4"/>
      <c r="AB1162" s="4"/>
    </row>
    <row r="1163" spans="22:28">
      <c r="V1163" s="6">
        <v>44242</v>
      </c>
    </row>
    <row r="1164" spans="22:28">
      <c r="V1164" s="6">
        <v>44243</v>
      </c>
      <c r="W1164" s="4">
        <v>1.3</v>
      </c>
      <c r="X1164" s="4"/>
      <c r="Y1164" s="4"/>
      <c r="Z1164" s="4"/>
      <c r="AA1164" s="4"/>
      <c r="AB1164" s="4"/>
    </row>
    <row r="1165" spans="22:28">
      <c r="V1165" s="6">
        <v>44244</v>
      </c>
      <c r="W1165" s="4">
        <v>1.29</v>
      </c>
      <c r="X1165" s="4"/>
      <c r="Y1165" s="4"/>
      <c r="Z1165" s="4"/>
      <c r="AA1165" s="4"/>
      <c r="AB1165" s="4"/>
    </row>
    <row r="1166" spans="22:28">
      <c r="V1166" s="6">
        <v>44245</v>
      </c>
      <c r="W1166" s="4">
        <v>1.29</v>
      </c>
      <c r="X1166" s="4"/>
      <c r="Y1166" s="4"/>
      <c r="Z1166" s="4"/>
      <c r="AA1166" s="4"/>
      <c r="AB1166" s="4"/>
    </row>
    <row r="1167" spans="22:28">
      <c r="V1167" s="6">
        <v>44246</v>
      </c>
      <c r="W1167" s="4">
        <v>1.34</v>
      </c>
      <c r="X1167" s="4"/>
      <c r="Y1167" s="4"/>
      <c r="Z1167" s="4"/>
      <c r="AA1167" s="4"/>
      <c r="AB1167" s="4"/>
    </row>
    <row r="1168" spans="22:28">
      <c r="V1168" s="6">
        <v>44249</v>
      </c>
      <c r="W1168" s="4">
        <v>1.37</v>
      </c>
      <c r="X1168" s="4"/>
      <c r="Y1168" s="4"/>
      <c r="Z1168" s="4"/>
      <c r="AA1168" s="4"/>
      <c r="AB1168" s="4"/>
    </row>
    <row r="1169" spans="22:28">
      <c r="V1169" s="6">
        <v>44250</v>
      </c>
      <c r="W1169" s="4">
        <v>1.37</v>
      </c>
      <c r="X1169" s="4"/>
      <c r="Y1169" s="4"/>
      <c r="Z1169" s="4"/>
      <c r="AA1169" s="4"/>
      <c r="AB1169" s="4"/>
    </row>
    <row r="1170" spans="22:28">
      <c r="V1170" s="6">
        <v>44251</v>
      </c>
      <c r="W1170" s="4">
        <v>1.38</v>
      </c>
      <c r="X1170" s="4"/>
      <c r="Y1170" s="4"/>
      <c r="Z1170" s="4"/>
      <c r="AA1170" s="4"/>
      <c r="AB1170" s="4"/>
    </row>
    <row r="1171" spans="22:28">
      <c r="V1171" s="6">
        <v>44252</v>
      </c>
      <c r="W1171" s="4">
        <v>1.54</v>
      </c>
      <c r="X1171" s="4"/>
      <c r="Y1171" s="4"/>
      <c r="Z1171" s="4"/>
      <c r="AA1171" s="4"/>
      <c r="AB1171" s="4"/>
    </row>
    <row r="1172" spans="22:28">
      <c r="V1172" s="6">
        <v>44253</v>
      </c>
      <c r="W1172" s="4">
        <v>1.44</v>
      </c>
      <c r="X1172" s="4"/>
      <c r="Y1172" s="4"/>
      <c r="Z1172" s="4"/>
      <c r="AA1172" s="4"/>
      <c r="AB1172" s="4"/>
    </row>
    <row r="1173" spans="22:28">
      <c r="V1173" s="6">
        <v>44256</v>
      </c>
      <c r="W1173" s="4">
        <v>1.45</v>
      </c>
      <c r="X1173" s="4"/>
      <c r="Y1173" s="4"/>
      <c r="Z1173" s="4"/>
      <c r="AA1173" s="4"/>
      <c r="AB1173" s="4"/>
    </row>
    <row r="1174" spans="22:28">
      <c r="V1174" s="6">
        <v>44257</v>
      </c>
      <c r="W1174" s="4">
        <v>1.42</v>
      </c>
      <c r="X1174" s="4"/>
      <c r="Y1174" s="4"/>
      <c r="Z1174" s="4"/>
      <c r="AA1174" s="4"/>
      <c r="AB1174" s="4"/>
    </row>
    <row r="1175" spans="22:28">
      <c r="V1175" s="6">
        <v>44258</v>
      </c>
      <c r="W1175" s="4">
        <v>1.47</v>
      </c>
      <c r="X1175" s="4"/>
      <c r="Y1175" s="4"/>
      <c r="Z1175" s="4"/>
      <c r="AA1175" s="4"/>
      <c r="AB1175" s="4"/>
    </row>
    <row r="1176" spans="22:28">
      <c r="V1176" s="6">
        <v>44259</v>
      </c>
      <c r="W1176" s="4">
        <v>1.54</v>
      </c>
      <c r="X1176" s="4"/>
      <c r="Y1176" s="4"/>
      <c r="Z1176" s="4"/>
      <c r="AA1176" s="4"/>
      <c r="AB1176" s="4"/>
    </row>
    <row r="1177" spans="22:28">
      <c r="V1177" s="6">
        <v>44260</v>
      </c>
      <c r="W1177" s="4">
        <v>1.56</v>
      </c>
      <c r="X1177" s="4"/>
      <c r="Y1177" s="4"/>
      <c r="Z1177" s="4"/>
      <c r="AA1177" s="4"/>
      <c r="AB1177" s="4"/>
    </row>
    <row r="1178" spans="22:28">
      <c r="V1178" s="6">
        <v>44263</v>
      </c>
      <c r="W1178" s="4">
        <v>1.59</v>
      </c>
      <c r="X1178" s="4"/>
      <c r="Y1178" s="4"/>
      <c r="Z1178" s="4"/>
      <c r="AA1178" s="4"/>
      <c r="AB1178" s="4"/>
    </row>
    <row r="1179" spans="22:28">
      <c r="V1179" s="6">
        <v>44264</v>
      </c>
      <c r="W1179" s="4">
        <v>1.55</v>
      </c>
      <c r="X1179" s="4"/>
      <c r="Y1179" s="4"/>
      <c r="Z1179" s="4"/>
      <c r="AA1179" s="4"/>
      <c r="AB1179" s="4"/>
    </row>
    <row r="1180" spans="22:28">
      <c r="V1180" s="6">
        <v>44265</v>
      </c>
      <c r="W1180" s="4">
        <v>1.53</v>
      </c>
      <c r="X1180" s="4"/>
      <c r="Y1180" s="4"/>
      <c r="Z1180" s="4"/>
      <c r="AA1180" s="4"/>
      <c r="AB1180" s="4"/>
    </row>
    <row r="1181" spans="22:28">
      <c r="V1181" s="6">
        <v>44266</v>
      </c>
      <c r="W1181" s="4">
        <v>1.54</v>
      </c>
      <c r="X1181" s="4"/>
      <c r="Y1181" s="4"/>
      <c r="Z1181" s="4"/>
      <c r="AA1181" s="4"/>
      <c r="AB1181" s="4"/>
    </row>
    <row r="1182" spans="22:28">
      <c r="V1182" s="6">
        <v>44267</v>
      </c>
      <c r="W1182" s="4">
        <v>1.64</v>
      </c>
      <c r="X1182" s="4"/>
      <c r="Y1182" s="4"/>
      <c r="Z1182" s="4"/>
      <c r="AA1182" s="4"/>
      <c r="AB1182" s="4"/>
    </row>
    <row r="1183" spans="22:28">
      <c r="V1183" s="6">
        <v>44270</v>
      </c>
      <c r="W1183" s="4">
        <v>1.62</v>
      </c>
      <c r="X1183" s="4"/>
      <c r="Y1183" s="4"/>
      <c r="Z1183" s="4"/>
      <c r="AA1183" s="4"/>
      <c r="AB1183" s="4"/>
    </row>
    <row r="1184" spans="22:28">
      <c r="V1184" s="6">
        <v>44271</v>
      </c>
      <c r="W1184" s="4">
        <v>1.62</v>
      </c>
      <c r="X1184" s="4"/>
      <c r="Y1184" s="4"/>
      <c r="Z1184" s="4"/>
      <c r="AA1184" s="4"/>
      <c r="AB1184" s="4"/>
    </row>
    <row r="1185" spans="22:28">
      <c r="V1185" s="6">
        <v>44272</v>
      </c>
      <c r="W1185" s="4">
        <v>1.63</v>
      </c>
      <c r="X1185" s="4"/>
      <c r="Y1185" s="4"/>
      <c r="Z1185" s="4"/>
      <c r="AA1185" s="4"/>
      <c r="AB1185" s="4"/>
    </row>
    <row r="1186" spans="22:28">
      <c r="V1186" s="6">
        <v>44273</v>
      </c>
      <c r="W1186" s="4">
        <v>1.71</v>
      </c>
      <c r="X1186" s="4"/>
      <c r="Y1186" s="4"/>
      <c r="Z1186" s="4"/>
      <c r="AA1186" s="4"/>
      <c r="AB1186" s="4"/>
    </row>
    <row r="1187" spans="22:28">
      <c r="V1187" s="6">
        <v>44274</v>
      </c>
      <c r="W1187" s="4">
        <v>1.74</v>
      </c>
      <c r="X1187" s="4"/>
      <c r="Y1187" s="4"/>
      <c r="Z1187" s="4"/>
      <c r="AA1187" s="4"/>
      <c r="AB1187" s="4"/>
    </row>
    <row r="1188" spans="22:28">
      <c r="V1188" s="6">
        <v>44277</v>
      </c>
      <c r="W1188" s="4">
        <v>1.69</v>
      </c>
      <c r="X1188" s="4"/>
      <c r="Y1188" s="4"/>
      <c r="Z1188" s="4"/>
      <c r="AA1188" s="4"/>
      <c r="AB1188" s="4"/>
    </row>
    <row r="1189" spans="22:28">
      <c r="V1189" s="6">
        <v>44278</v>
      </c>
      <c r="W1189" s="4">
        <v>1.63</v>
      </c>
      <c r="X1189" s="4"/>
      <c r="Y1189" s="4"/>
      <c r="Z1189" s="4"/>
      <c r="AA1189" s="4"/>
      <c r="AB1189" s="4"/>
    </row>
    <row r="1190" spans="22:28">
      <c r="V1190" s="6">
        <v>44279</v>
      </c>
      <c r="W1190" s="4">
        <v>1.62</v>
      </c>
      <c r="X1190" s="4"/>
      <c r="Y1190" s="4"/>
      <c r="Z1190" s="4"/>
      <c r="AA1190" s="4"/>
      <c r="AB1190" s="4"/>
    </row>
    <row r="1191" spans="22:28">
      <c r="V1191" s="6">
        <v>44280</v>
      </c>
      <c r="W1191" s="4">
        <v>1.63</v>
      </c>
      <c r="X1191" s="4"/>
      <c r="Y1191" s="4"/>
      <c r="Z1191" s="4"/>
      <c r="AA1191" s="4"/>
      <c r="AB1191" s="4"/>
    </row>
    <row r="1192" spans="22:28">
      <c r="V1192" s="6">
        <v>44281</v>
      </c>
      <c r="W1192" s="4">
        <v>1.67</v>
      </c>
      <c r="X1192" s="4"/>
      <c r="Y1192" s="4"/>
      <c r="Z1192" s="4"/>
      <c r="AA1192" s="4"/>
      <c r="AB1192" s="4"/>
    </row>
    <row r="1193" spans="22:28">
      <c r="V1193" s="6">
        <v>44284</v>
      </c>
      <c r="W1193" s="4">
        <v>1.73</v>
      </c>
      <c r="X1193" s="4"/>
      <c r="Y1193" s="4"/>
      <c r="Z1193" s="4"/>
      <c r="AA1193" s="4"/>
      <c r="AB1193" s="4"/>
    </row>
    <row r="1194" spans="22:28">
      <c r="V1194" s="6">
        <v>44285</v>
      </c>
      <c r="W1194" s="4">
        <v>1.73</v>
      </c>
      <c r="X1194" s="4"/>
      <c r="Y1194" s="4"/>
      <c r="Z1194" s="4"/>
      <c r="AA1194" s="4"/>
      <c r="AB1194" s="4"/>
    </row>
    <row r="1195" spans="22:28">
      <c r="V1195" s="6">
        <v>44286</v>
      </c>
      <c r="W1195" s="4">
        <v>1.74</v>
      </c>
      <c r="X1195" s="4"/>
      <c r="Y1195" s="4"/>
      <c r="Z1195" s="4"/>
      <c r="AA1195" s="4"/>
      <c r="AB1195" s="4"/>
    </row>
    <row r="1196" spans="22:28">
      <c r="V1196" s="6">
        <v>44287</v>
      </c>
      <c r="W1196" s="4">
        <v>1.69</v>
      </c>
      <c r="X1196" s="4"/>
      <c r="Y1196" s="4"/>
      <c r="Z1196" s="4"/>
      <c r="AA1196" s="4"/>
      <c r="AB1196" s="4"/>
    </row>
    <row r="1197" spans="22:28">
      <c r="V1197" s="6">
        <v>44288</v>
      </c>
      <c r="W1197" s="4">
        <v>1.72</v>
      </c>
      <c r="X1197" s="4"/>
      <c r="Y1197" s="4"/>
      <c r="Z1197" s="4"/>
      <c r="AA1197" s="4"/>
      <c r="AB1197" s="4"/>
    </row>
    <row r="1198" spans="22:28">
      <c r="V1198" s="6">
        <v>44291</v>
      </c>
      <c r="W1198" s="4">
        <v>1.73</v>
      </c>
      <c r="X1198" s="4"/>
      <c r="Y1198" s="4"/>
      <c r="Z1198" s="4"/>
      <c r="AA1198" s="4"/>
      <c r="AB1198" s="4"/>
    </row>
    <row r="1199" spans="22:28">
      <c r="V1199" s="6">
        <v>44292</v>
      </c>
      <c r="W1199" s="4">
        <v>1.67</v>
      </c>
      <c r="X1199" s="4"/>
      <c r="Y1199" s="4"/>
      <c r="Z1199" s="4"/>
      <c r="AA1199" s="4"/>
      <c r="AB1199" s="4"/>
    </row>
    <row r="1200" spans="22:28">
      <c r="V1200" s="6">
        <v>44293</v>
      </c>
      <c r="W1200" s="4">
        <v>1.68</v>
      </c>
      <c r="X1200" s="4"/>
      <c r="Y1200" s="4"/>
      <c r="Z1200" s="4"/>
      <c r="AA1200" s="4"/>
      <c r="AB1200" s="4"/>
    </row>
    <row r="1201" spans="22:28">
      <c r="V1201" s="6">
        <v>44294</v>
      </c>
      <c r="W1201" s="4">
        <v>1.64</v>
      </c>
      <c r="X1201" s="4"/>
      <c r="Y1201" s="4"/>
      <c r="Z1201" s="4"/>
      <c r="AA1201" s="4"/>
      <c r="AB1201" s="4"/>
    </row>
    <row r="1202" spans="22:28">
      <c r="V1202" s="6">
        <v>44295</v>
      </c>
      <c r="W1202" s="4">
        <v>1.67</v>
      </c>
      <c r="X1202" s="4"/>
      <c r="Y1202" s="4"/>
      <c r="Z1202" s="4"/>
      <c r="AA1202" s="4"/>
      <c r="AB1202" s="4"/>
    </row>
    <row r="1203" spans="22:28">
      <c r="V1203" s="6">
        <v>44298</v>
      </c>
      <c r="W1203" s="4">
        <v>1.69</v>
      </c>
      <c r="X1203" s="4"/>
      <c r="Y1203" s="4"/>
      <c r="Z1203" s="4"/>
      <c r="AA1203" s="4"/>
      <c r="AB1203" s="4"/>
    </row>
    <row r="1204" spans="22:28">
      <c r="V1204" s="6">
        <v>44299</v>
      </c>
      <c r="W1204" s="4">
        <v>1.64</v>
      </c>
      <c r="X1204" s="4"/>
      <c r="Y1204" s="4"/>
      <c r="Z1204" s="4"/>
      <c r="AA1204" s="4"/>
      <c r="AB1204" s="4"/>
    </row>
    <row r="1205" spans="22:28">
      <c r="V1205" s="6">
        <v>44300</v>
      </c>
      <c r="W1205" s="4">
        <v>1.64</v>
      </c>
      <c r="X1205" s="4"/>
      <c r="Y1205" s="4"/>
      <c r="Z1205" s="4"/>
      <c r="AA1205" s="4"/>
      <c r="AB1205" s="4"/>
    </row>
    <row r="1206" spans="22:28">
      <c r="V1206" s="6">
        <v>44301</v>
      </c>
      <c r="W1206" s="4">
        <v>1.56</v>
      </c>
      <c r="X1206" s="4"/>
      <c r="Y1206" s="4"/>
      <c r="Z1206" s="4"/>
      <c r="AA1206" s="4"/>
      <c r="AB1206" s="4"/>
    </row>
    <row r="1207" spans="22:28">
      <c r="V1207" s="6">
        <v>44302</v>
      </c>
      <c r="W1207" s="4">
        <v>1.59</v>
      </c>
      <c r="X1207" s="4"/>
      <c r="Y1207" s="4"/>
      <c r="Z1207" s="4"/>
      <c r="AA1207" s="4"/>
      <c r="AB1207" s="4"/>
    </row>
    <row r="1208" spans="22:28">
      <c r="V1208" s="6">
        <v>44305</v>
      </c>
      <c r="W1208" s="4">
        <v>1.61</v>
      </c>
      <c r="X1208" s="4"/>
      <c r="Y1208" s="4"/>
      <c r="Z1208" s="4"/>
      <c r="AA1208" s="4"/>
      <c r="AB1208" s="4"/>
    </row>
    <row r="1209" spans="22:28">
      <c r="V1209" s="6">
        <v>44306</v>
      </c>
      <c r="W1209" s="4">
        <v>1.58</v>
      </c>
      <c r="X1209" s="4"/>
      <c r="Y1209" s="4"/>
      <c r="Z1209" s="4"/>
      <c r="AA1209" s="4"/>
      <c r="AB1209" s="4"/>
    </row>
    <row r="1210" spans="22:28">
      <c r="V1210" s="6">
        <v>44307</v>
      </c>
      <c r="W1210" s="4">
        <v>1.57</v>
      </c>
      <c r="X1210" s="4"/>
      <c r="Y1210" s="4"/>
      <c r="Z1210" s="4"/>
      <c r="AA1210" s="4"/>
      <c r="AB1210" s="4"/>
    </row>
    <row r="1211" spans="22:28">
      <c r="V1211" s="6">
        <v>44308</v>
      </c>
      <c r="W1211" s="4">
        <v>1.57</v>
      </c>
      <c r="X1211" s="4"/>
      <c r="Y1211" s="4"/>
      <c r="Z1211" s="4"/>
      <c r="AA1211" s="4"/>
      <c r="AB1211" s="4"/>
    </row>
    <row r="1212" spans="22:28">
      <c r="V1212" s="6">
        <v>44309</v>
      </c>
      <c r="W1212" s="4">
        <v>1.58</v>
      </c>
      <c r="X1212" s="4"/>
      <c r="Y1212" s="4"/>
      <c r="Z1212" s="4"/>
      <c r="AA1212" s="4"/>
      <c r="AB1212" s="4"/>
    </row>
    <row r="1213" spans="22:28">
      <c r="V1213" s="6">
        <v>44312</v>
      </c>
      <c r="W1213" s="4">
        <v>1.58</v>
      </c>
      <c r="X1213" s="4"/>
      <c r="Y1213" s="4"/>
      <c r="Z1213" s="4"/>
      <c r="AA1213" s="4"/>
      <c r="AB1213" s="4"/>
    </row>
    <row r="1214" spans="22:28">
      <c r="V1214" s="6">
        <v>44313</v>
      </c>
      <c r="W1214" s="4">
        <v>1.63</v>
      </c>
      <c r="X1214" s="4"/>
      <c r="Y1214" s="4"/>
      <c r="Z1214" s="4"/>
      <c r="AA1214" s="4"/>
      <c r="AB1214" s="4"/>
    </row>
    <row r="1215" spans="22:28">
      <c r="V1215" s="6">
        <v>44314</v>
      </c>
      <c r="W1215" s="4">
        <v>1.63</v>
      </c>
      <c r="X1215" s="4"/>
      <c r="Y1215" s="4"/>
      <c r="Z1215" s="4"/>
      <c r="AA1215" s="4"/>
      <c r="AB1215" s="4"/>
    </row>
    <row r="1216" spans="22:28">
      <c r="V1216" s="6">
        <v>44315</v>
      </c>
      <c r="W1216" s="4">
        <v>1.65</v>
      </c>
      <c r="X1216" s="4"/>
      <c r="Y1216" s="4"/>
      <c r="Z1216" s="4"/>
      <c r="AA1216" s="4"/>
      <c r="AB1216" s="4"/>
    </row>
    <row r="1217" spans="22:28">
      <c r="V1217" s="6">
        <v>44316</v>
      </c>
      <c r="W1217" s="4">
        <v>1.65</v>
      </c>
      <c r="X1217" s="4"/>
      <c r="Y1217" s="4"/>
      <c r="Z1217" s="4"/>
      <c r="AA1217" s="4"/>
      <c r="AB1217" s="4"/>
    </row>
    <row r="1218" spans="22:28">
      <c r="V1218" s="6">
        <v>44319</v>
      </c>
      <c r="W1218" s="4">
        <v>1.63</v>
      </c>
      <c r="X1218" s="4"/>
      <c r="Y1218" s="4"/>
      <c r="Z1218" s="4"/>
      <c r="AA1218" s="4"/>
      <c r="AB1218" s="4"/>
    </row>
    <row r="1219" spans="22:28">
      <c r="V1219" s="6">
        <v>44320</v>
      </c>
      <c r="W1219" s="4">
        <v>1.61</v>
      </c>
      <c r="X1219" s="4"/>
      <c r="Y1219" s="4"/>
      <c r="Z1219" s="4"/>
      <c r="AA1219" s="4"/>
      <c r="AB1219" s="4"/>
    </row>
    <row r="1220" spans="22:28">
      <c r="V1220" s="6">
        <v>44321</v>
      </c>
      <c r="W1220" s="4">
        <v>1.59</v>
      </c>
      <c r="X1220" s="4"/>
      <c r="Y1220" s="4"/>
      <c r="Z1220" s="4"/>
      <c r="AA1220" s="4"/>
      <c r="AB1220" s="4"/>
    </row>
    <row r="1221" spans="22:28">
      <c r="V1221" s="6">
        <v>44322</v>
      </c>
      <c r="W1221" s="4">
        <v>1.58</v>
      </c>
      <c r="X1221" s="4"/>
      <c r="Y1221" s="4"/>
      <c r="Z1221" s="4"/>
      <c r="AA1221" s="4"/>
      <c r="AB1221" s="4"/>
    </row>
    <row r="1222" spans="22:28">
      <c r="V1222" s="6">
        <v>44323</v>
      </c>
      <c r="W1222" s="4">
        <v>1.6</v>
      </c>
      <c r="X1222" s="4"/>
      <c r="Y1222" s="4"/>
      <c r="Z1222" s="4"/>
      <c r="AA1222" s="4"/>
      <c r="AB1222" s="4"/>
    </row>
    <row r="1223" spans="22:28">
      <c r="V1223" s="6">
        <v>44326</v>
      </c>
      <c r="W1223" s="4">
        <v>1.63</v>
      </c>
      <c r="X1223" s="4"/>
      <c r="Y1223" s="4"/>
      <c r="Z1223" s="4"/>
      <c r="AA1223" s="4"/>
      <c r="AB1223" s="4"/>
    </row>
    <row r="1224" spans="22:28">
      <c r="V1224" s="6">
        <v>44327</v>
      </c>
      <c r="W1224" s="4">
        <v>1.64</v>
      </c>
      <c r="X1224" s="4"/>
      <c r="Y1224" s="4"/>
      <c r="Z1224" s="4"/>
      <c r="AA1224" s="4"/>
      <c r="AB1224" s="4"/>
    </row>
    <row r="1225" spans="22:28">
      <c r="V1225" s="6">
        <v>44328</v>
      </c>
      <c r="W1225" s="4">
        <v>1.69</v>
      </c>
      <c r="X1225" s="4"/>
      <c r="Y1225" s="4"/>
      <c r="Z1225" s="4"/>
      <c r="AA1225" s="4"/>
      <c r="AB1225" s="4"/>
    </row>
    <row r="1226" spans="22:28">
      <c r="V1226" s="6">
        <v>44329</v>
      </c>
      <c r="W1226" s="4">
        <v>1.66</v>
      </c>
      <c r="X1226" s="4"/>
      <c r="Y1226" s="4"/>
      <c r="Z1226" s="4"/>
      <c r="AA1226" s="4"/>
      <c r="AB1226" s="4"/>
    </row>
    <row r="1227" spans="22:28">
      <c r="V1227" s="6">
        <v>44330</v>
      </c>
      <c r="W1227" s="4">
        <v>1.63</v>
      </c>
      <c r="X1227" s="4"/>
      <c r="Y1227" s="4"/>
      <c r="Z1227" s="4"/>
      <c r="AA1227" s="4"/>
      <c r="AB1227" s="4"/>
    </row>
    <row r="1228" spans="22:28">
      <c r="V1228" s="6">
        <v>44333</v>
      </c>
      <c r="W1228" s="4">
        <v>1.64</v>
      </c>
      <c r="X1228" s="4"/>
      <c r="Y1228" s="4"/>
      <c r="Z1228" s="4"/>
      <c r="AA1228" s="4"/>
      <c r="AB1228" s="4"/>
    </row>
    <row r="1229" spans="22:28">
      <c r="V1229" s="6">
        <v>44334</v>
      </c>
      <c r="W1229" s="4">
        <v>1.64</v>
      </c>
      <c r="X1229" s="4"/>
      <c r="Y1229" s="4"/>
      <c r="Z1229" s="4"/>
      <c r="AA1229" s="4"/>
      <c r="AB1229" s="4"/>
    </row>
    <row r="1230" spans="22:28">
      <c r="V1230" s="6">
        <v>44335</v>
      </c>
      <c r="W1230" s="4">
        <v>1.68</v>
      </c>
      <c r="X1230" s="4"/>
      <c r="Y1230" s="4"/>
      <c r="Z1230" s="4"/>
      <c r="AA1230" s="4"/>
      <c r="AB1230" s="4"/>
    </row>
    <row r="1231" spans="22:28">
      <c r="V1231" s="6">
        <v>44336</v>
      </c>
      <c r="W1231" s="4">
        <v>1.63</v>
      </c>
      <c r="X1231" s="4"/>
      <c r="Y1231" s="4"/>
      <c r="Z1231" s="4"/>
      <c r="AA1231" s="4"/>
      <c r="AB1231" s="4"/>
    </row>
    <row r="1232" spans="22:28">
      <c r="V1232" s="6">
        <v>44337</v>
      </c>
      <c r="W1232" s="4">
        <v>1.63</v>
      </c>
      <c r="X1232" s="4"/>
      <c r="Y1232" s="4"/>
      <c r="Z1232" s="4"/>
      <c r="AA1232" s="4"/>
      <c r="AB1232" s="4"/>
    </row>
    <row r="1233" spans="22:28">
      <c r="V1233" s="6">
        <v>44340</v>
      </c>
      <c r="W1233" s="4">
        <v>1.61</v>
      </c>
      <c r="X1233" s="4"/>
      <c r="Y1233" s="4"/>
      <c r="Z1233" s="4"/>
      <c r="AA1233" s="4"/>
      <c r="AB1233" s="4"/>
    </row>
    <row r="1234" spans="22:28">
      <c r="V1234" s="6">
        <v>44341</v>
      </c>
      <c r="W1234" s="4">
        <v>1.56</v>
      </c>
      <c r="X1234" s="4"/>
      <c r="Y1234" s="4"/>
      <c r="Z1234" s="4"/>
      <c r="AA1234" s="4"/>
      <c r="AB1234" s="4"/>
    </row>
    <row r="1235" spans="22:28">
      <c r="V1235" s="6">
        <v>44342</v>
      </c>
      <c r="W1235" s="4">
        <v>1.58</v>
      </c>
      <c r="X1235" s="4"/>
      <c r="Y1235" s="4"/>
      <c r="Z1235" s="4"/>
      <c r="AA1235" s="4"/>
      <c r="AB1235" s="4"/>
    </row>
    <row r="1236" spans="22:28">
      <c r="V1236" s="6">
        <v>44343</v>
      </c>
      <c r="W1236" s="4">
        <v>1.61</v>
      </c>
      <c r="X1236" s="4"/>
      <c r="Y1236" s="4"/>
      <c r="Z1236" s="4"/>
      <c r="AA1236" s="4"/>
      <c r="AB1236" s="4"/>
    </row>
    <row r="1237" spans="22:28">
      <c r="V1237" s="6">
        <v>44344</v>
      </c>
      <c r="W1237" s="4">
        <v>1.58</v>
      </c>
      <c r="X1237" s="4"/>
      <c r="Y1237" s="4"/>
      <c r="Z1237" s="4"/>
      <c r="AA1237" s="4"/>
      <c r="AB1237" s="4"/>
    </row>
    <row r="1238" spans="22:28">
      <c r="V1238" s="6">
        <v>44347</v>
      </c>
    </row>
    <row r="1239" spans="22:28">
      <c r="V1239" s="6">
        <v>44348</v>
      </c>
      <c r="W1239" s="4">
        <v>1.62</v>
      </c>
      <c r="X1239" s="4"/>
      <c r="Y1239" s="4"/>
      <c r="Z1239" s="4"/>
      <c r="AA1239" s="4"/>
      <c r="AB1239" s="4"/>
    </row>
    <row r="1240" spans="22:28">
      <c r="V1240" s="6">
        <v>44349</v>
      </c>
      <c r="W1240" s="4">
        <v>1.59</v>
      </c>
      <c r="X1240" s="4"/>
      <c r="Y1240" s="4"/>
      <c r="Z1240" s="4"/>
      <c r="AA1240" s="4"/>
      <c r="AB1240" s="4"/>
    </row>
    <row r="1241" spans="22:28">
      <c r="V1241" s="6">
        <v>44350</v>
      </c>
      <c r="W1241" s="4">
        <v>1.63</v>
      </c>
      <c r="X1241" s="4"/>
      <c r="Y1241" s="4"/>
      <c r="Z1241" s="4"/>
      <c r="AA1241" s="4"/>
      <c r="AB1241" s="4"/>
    </row>
    <row r="1242" spans="22:28">
      <c r="V1242" s="6">
        <v>44351</v>
      </c>
      <c r="W1242" s="4">
        <v>1.56</v>
      </c>
      <c r="X1242" s="4"/>
      <c r="Y1242" s="4"/>
      <c r="Z1242" s="4"/>
      <c r="AA1242" s="4"/>
      <c r="AB1242" s="4"/>
    </row>
    <row r="1243" spans="22:28">
      <c r="V1243" s="6">
        <v>44354</v>
      </c>
      <c r="W1243" s="4">
        <v>1.57</v>
      </c>
      <c r="X1243" s="4"/>
      <c r="Y1243" s="4"/>
      <c r="Z1243" s="4"/>
      <c r="AA1243" s="4"/>
      <c r="AB1243" s="4"/>
    </row>
    <row r="1244" spans="22:28">
      <c r="V1244" s="6">
        <v>44355</v>
      </c>
      <c r="W1244" s="4">
        <v>1.53</v>
      </c>
      <c r="X1244" s="4"/>
      <c r="Y1244" s="4"/>
      <c r="Z1244" s="4"/>
      <c r="AA1244" s="4"/>
      <c r="AB1244" s="4"/>
    </row>
    <row r="1245" spans="22:28">
      <c r="V1245" s="6">
        <v>44356</v>
      </c>
      <c r="W1245" s="4">
        <v>1.5</v>
      </c>
      <c r="X1245" s="4"/>
      <c r="Y1245" s="4"/>
      <c r="Z1245" s="4"/>
      <c r="AA1245" s="4"/>
      <c r="AB1245" s="4"/>
    </row>
    <row r="1246" spans="22:28">
      <c r="V1246" s="6">
        <v>44357</v>
      </c>
      <c r="W1246" s="4">
        <v>1.45</v>
      </c>
      <c r="X1246" s="4"/>
      <c r="Y1246" s="4"/>
      <c r="Z1246" s="4"/>
      <c r="AA1246" s="4"/>
      <c r="AB1246" s="4"/>
    </row>
    <row r="1247" spans="22:28">
      <c r="V1247" s="6">
        <v>44358</v>
      </c>
      <c r="W1247" s="4">
        <v>1.47</v>
      </c>
      <c r="X1247" s="4"/>
      <c r="Y1247" s="4"/>
      <c r="Z1247" s="4"/>
      <c r="AA1247" s="4"/>
      <c r="AB1247" s="4"/>
    </row>
    <row r="1248" spans="22:28">
      <c r="V1248" s="6">
        <v>44361</v>
      </c>
      <c r="W1248" s="4">
        <v>1.51</v>
      </c>
      <c r="X1248" s="4"/>
      <c r="Y1248" s="4"/>
      <c r="Z1248" s="4"/>
      <c r="AA1248" s="4"/>
      <c r="AB1248" s="4"/>
    </row>
    <row r="1249" spans="22:28">
      <c r="V1249" s="6">
        <v>44362</v>
      </c>
      <c r="W1249" s="4">
        <v>1.51</v>
      </c>
      <c r="X1249" s="4"/>
      <c r="Y1249" s="4"/>
      <c r="Z1249" s="4"/>
      <c r="AA1249" s="4"/>
      <c r="AB1249" s="4"/>
    </row>
    <row r="1250" spans="22:28">
      <c r="V1250" s="6">
        <v>44363</v>
      </c>
      <c r="W1250" s="4">
        <v>1.57</v>
      </c>
      <c r="X1250" s="4"/>
      <c r="Y1250" s="4"/>
      <c r="Z1250" s="4"/>
      <c r="AA1250" s="4"/>
      <c r="AB1250" s="4"/>
    </row>
    <row r="1251" spans="22:28">
      <c r="V1251" s="6">
        <v>44364</v>
      </c>
      <c r="W1251" s="4">
        <v>1.52</v>
      </c>
      <c r="X1251" s="4"/>
      <c r="Y1251" s="4"/>
      <c r="Z1251" s="4"/>
      <c r="AA1251" s="4"/>
      <c r="AB1251" s="4"/>
    </row>
    <row r="1252" spans="22:28">
      <c r="V1252" s="6">
        <v>44365</v>
      </c>
      <c r="W1252" s="4">
        <v>1.45</v>
      </c>
      <c r="X1252" s="4"/>
      <c r="Y1252" s="4"/>
      <c r="Z1252" s="4"/>
      <c r="AA1252" s="4"/>
      <c r="AB1252" s="4"/>
    </row>
    <row r="1253" spans="22:28">
      <c r="V1253" s="6">
        <v>44368</v>
      </c>
      <c r="W1253" s="4">
        <v>1.5</v>
      </c>
      <c r="X1253" s="4"/>
      <c r="Y1253" s="4"/>
      <c r="Z1253" s="4"/>
      <c r="AA1253" s="4"/>
      <c r="AB1253" s="4"/>
    </row>
    <row r="1254" spans="22:28">
      <c r="V1254" s="6">
        <v>44369</v>
      </c>
      <c r="W1254" s="4">
        <v>1.48</v>
      </c>
      <c r="X1254" s="4"/>
      <c r="Y1254" s="4"/>
      <c r="Z1254" s="4"/>
      <c r="AA1254" s="4"/>
      <c r="AB1254" s="4"/>
    </row>
    <row r="1255" spans="22:28">
      <c r="V1255" s="6">
        <v>44370</v>
      </c>
      <c r="W1255" s="4">
        <v>1.5</v>
      </c>
      <c r="X1255" s="4"/>
      <c r="Y1255" s="4"/>
      <c r="Z1255" s="4"/>
      <c r="AA1255" s="4"/>
      <c r="AB1255" s="4"/>
    </row>
    <row r="1256" spans="22:28">
      <c r="V1256" s="6">
        <v>44371</v>
      </c>
      <c r="W1256" s="4">
        <v>1.49</v>
      </c>
      <c r="X1256" s="4"/>
      <c r="Y1256" s="4"/>
      <c r="Z1256" s="4"/>
      <c r="AA1256" s="4"/>
      <c r="AB1256" s="4"/>
    </row>
    <row r="1257" spans="22:28">
      <c r="V1257" s="6">
        <v>44372</v>
      </c>
      <c r="W1257" s="4">
        <v>1.54</v>
      </c>
      <c r="X1257" s="4"/>
      <c r="Y1257" s="4"/>
      <c r="Z1257" s="4"/>
      <c r="AA1257" s="4"/>
      <c r="AB1257" s="4"/>
    </row>
    <row r="1258" spans="22:28">
      <c r="V1258" s="6">
        <v>44375</v>
      </c>
      <c r="W1258" s="4">
        <v>1.49</v>
      </c>
      <c r="X1258" s="4"/>
      <c r="Y1258" s="4"/>
      <c r="Z1258" s="4"/>
      <c r="AA1258" s="4"/>
      <c r="AB1258" s="4"/>
    </row>
    <row r="1259" spans="22:28">
      <c r="V1259" s="6">
        <v>44376</v>
      </c>
      <c r="W1259" s="4">
        <v>1.49</v>
      </c>
      <c r="X1259" s="4"/>
      <c r="Y1259" s="4"/>
      <c r="Z1259" s="4"/>
      <c r="AA1259" s="4"/>
      <c r="AB1259" s="4"/>
    </row>
    <row r="1260" spans="22:28">
      <c r="V1260" s="6">
        <v>44377</v>
      </c>
      <c r="W1260" s="4">
        <v>1.45</v>
      </c>
      <c r="X1260" s="4"/>
      <c r="Y1260" s="4"/>
      <c r="Z1260" s="4"/>
      <c r="AA1260" s="4"/>
      <c r="AB1260" s="4"/>
    </row>
    <row r="1261" spans="22:28">
      <c r="V1261" s="6">
        <v>44378</v>
      </c>
      <c r="W1261" s="4">
        <v>1.48</v>
      </c>
      <c r="X1261" s="4"/>
      <c r="Y1261" s="4"/>
      <c r="Z1261" s="4"/>
      <c r="AA1261" s="4"/>
      <c r="AB1261" s="4"/>
    </row>
    <row r="1262" spans="22:28">
      <c r="V1262" s="6">
        <v>44379</v>
      </c>
      <c r="W1262" s="4">
        <v>1.44</v>
      </c>
      <c r="X1262" s="4"/>
      <c r="Y1262" s="4"/>
      <c r="Z1262" s="4"/>
      <c r="AA1262" s="4"/>
      <c r="AB1262" s="4"/>
    </row>
    <row r="1263" spans="22:28">
      <c r="V1263" s="6">
        <v>44382</v>
      </c>
    </row>
    <row r="1264" spans="22:28">
      <c r="V1264" s="6">
        <v>44383</v>
      </c>
      <c r="W1264" s="4">
        <v>1.37</v>
      </c>
      <c r="X1264" s="4"/>
      <c r="Y1264" s="4"/>
      <c r="Z1264" s="4"/>
      <c r="AA1264" s="4"/>
      <c r="AB1264" s="4"/>
    </row>
    <row r="1265" spans="22:28">
      <c r="V1265" s="6">
        <v>44384</v>
      </c>
      <c r="W1265" s="4">
        <v>1.33</v>
      </c>
      <c r="X1265" s="4"/>
      <c r="Y1265" s="4"/>
      <c r="Z1265" s="4"/>
      <c r="AA1265" s="4"/>
      <c r="AB1265" s="4"/>
    </row>
    <row r="1266" spans="22:28">
      <c r="V1266" s="6">
        <v>44385</v>
      </c>
      <c r="W1266" s="4">
        <v>1.3</v>
      </c>
      <c r="X1266" s="4"/>
      <c r="Y1266" s="4"/>
      <c r="Z1266" s="4"/>
      <c r="AA1266" s="4"/>
      <c r="AB1266" s="4"/>
    </row>
    <row r="1267" spans="22:28">
      <c r="V1267" s="6">
        <v>44386</v>
      </c>
      <c r="W1267" s="4">
        <v>1.37</v>
      </c>
      <c r="X1267" s="4"/>
      <c r="Y1267" s="4"/>
      <c r="Z1267" s="4"/>
      <c r="AA1267" s="4"/>
      <c r="AB1267" s="4"/>
    </row>
    <row r="1268" spans="22:28">
      <c r="V1268" s="6">
        <v>44389</v>
      </c>
      <c r="W1268" s="4">
        <v>1.38</v>
      </c>
      <c r="X1268" s="4"/>
      <c r="Y1268" s="4"/>
      <c r="Z1268" s="4"/>
      <c r="AA1268" s="4"/>
      <c r="AB1268" s="4"/>
    </row>
    <row r="1269" spans="22:28">
      <c r="V1269" s="6">
        <v>44390</v>
      </c>
      <c r="W1269" s="4">
        <v>1.42</v>
      </c>
      <c r="X1269" s="4"/>
      <c r="Y1269" s="4"/>
      <c r="Z1269" s="4"/>
      <c r="AA1269" s="4"/>
      <c r="AB1269" s="4"/>
    </row>
    <row r="1270" spans="22:28">
      <c r="V1270" s="6">
        <v>44391</v>
      </c>
      <c r="W1270" s="4">
        <v>1.37</v>
      </c>
      <c r="X1270" s="4"/>
      <c r="Y1270" s="4"/>
      <c r="Z1270" s="4"/>
      <c r="AA1270" s="4"/>
      <c r="AB1270" s="4"/>
    </row>
    <row r="1271" spans="22:28">
      <c r="V1271" s="6">
        <v>44392</v>
      </c>
      <c r="W1271" s="4">
        <v>1.31</v>
      </c>
      <c r="X1271" s="4"/>
      <c r="Y1271" s="4"/>
      <c r="Z1271" s="4"/>
      <c r="AA1271" s="4"/>
      <c r="AB1271" s="4"/>
    </row>
    <row r="1272" spans="22:28">
      <c r="V1272" s="6">
        <v>44393</v>
      </c>
      <c r="W1272" s="4">
        <v>1.31</v>
      </c>
      <c r="X1272" s="4"/>
      <c r="Y1272" s="4"/>
      <c r="Z1272" s="4"/>
      <c r="AA1272" s="4"/>
      <c r="AB1272" s="4"/>
    </row>
    <row r="1273" spans="22:28">
      <c r="V1273" s="6">
        <v>44396</v>
      </c>
      <c r="W1273" s="4">
        <v>1.19</v>
      </c>
      <c r="X1273" s="4"/>
      <c r="Y1273" s="4"/>
      <c r="Z1273" s="4"/>
      <c r="AA1273" s="4"/>
      <c r="AB1273" s="4"/>
    </row>
    <row r="1274" spans="22:28">
      <c r="V1274" s="6">
        <v>44397</v>
      </c>
      <c r="W1274" s="4">
        <v>1.23</v>
      </c>
      <c r="X1274" s="4"/>
      <c r="Y1274" s="4"/>
      <c r="Z1274" s="4"/>
      <c r="AA1274" s="4"/>
      <c r="AB1274" s="4"/>
    </row>
    <row r="1275" spans="22:28">
      <c r="V1275" s="6">
        <v>44398</v>
      </c>
      <c r="W1275" s="4">
        <v>1.3</v>
      </c>
      <c r="X1275" s="4"/>
      <c r="Y1275" s="4"/>
      <c r="Z1275" s="4"/>
      <c r="AA1275" s="4"/>
      <c r="AB1275" s="4"/>
    </row>
    <row r="1276" spans="22:28">
      <c r="V1276" s="6">
        <v>44399</v>
      </c>
      <c r="W1276" s="4">
        <v>1.27</v>
      </c>
      <c r="X1276" s="4"/>
      <c r="Y1276" s="4"/>
      <c r="Z1276" s="4"/>
      <c r="AA1276" s="4"/>
      <c r="AB1276" s="4"/>
    </row>
    <row r="1277" spans="22:28">
      <c r="V1277" s="6">
        <v>44400</v>
      </c>
      <c r="W1277" s="4">
        <v>1.3</v>
      </c>
      <c r="X1277" s="4"/>
      <c r="Y1277" s="4"/>
      <c r="Z1277" s="4"/>
      <c r="AA1277" s="4"/>
      <c r="AB1277" s="4"/>
    </row>
    <row r="1278" spans="22:28">
      <c r="V1278" s="6">
        <v>44403</v>
      </c>
      <c r="W1278" s="4">
        <v>1.29</v>
      </c>
      <c r="X1278" s="4"/>
      <c r="Y1278" s="4"/>
      <c r="Z1278" s="4"/>
      <c r="AA1278" s="4"/>
      <c r="AB1278" s="4"/>
    </row>
    <row r="1279" spans="22:28">
      <c r="V1279" s="6">
        <v>44404</v>
      </c>
      <c r="W1279" s="4">
        <v>1.25</v>
      </c>
      <c r="X1279" s="4"/>
      <c r="Y1279" s="4"/>
      <c r="Z1279" s="4"/>
      <c r="AA1279" s="4"/>
      <c r="AB1279" s="4"/>
    </row>
    <row r="1280" spans="22:28">
      <c r="V1280" s="6">
        <v>44405</v>
      </c>
      <c r="W1280" s="4">
        <v>1.26</v>
      </c>
      <c r="X1280" s="4"/>
      <c r="Y1280" s="4"/>
      <c r="Z1280" s="4"/>
      <c r="AA1280" s="4"/>
      <c r="AB1280" s="4"/>
    </row>
    <row r="1281" spans="22:28">
      <c r="V1281" s="6">
        <v>44406</v>
      </c>
      <c r="W1281" s="4">
        <v>1.28</v>
      </c>
      <c r="X1281" s="4"/>
      <c r="Y1281" s="4"/>
      <c r="Z1281" s="4"/>
      <c r="AA1281" s="4"/>
      <c r="AB1281" s="4"/>
    </row>
    <row r="1282" spans="22:28">
      <c r="V1282" s="6">
        <v>44407</v>
      </c>
      <c r="W1282" s="4">
        <v>1.24</v>
      </c>
      <c r="X1282" s="4"/>
      <c r="Y1282" s="4"/>
      <c r="Z1282" s="4"/>
      <c r="AA1282" s="4"/>
      <c r="AB1282" s="4"/>
    </row>
    <row r="1283" spans="22:28">
      <c r="V1283" s="6">
        <v>44410</v>
      </c>
      <c r="W1283" s="4">
        <v>1.2</v>
      </c>
      <c r="X1283" s="4"/>
      <c r="Y1283" s="4"/>
      <c r="Z1283" s="4"/>
      <c r="AA1283" s="4"/>
      <c r="AB1283" s="4"/>
    </row>
    <row r="1284" spans="22:28">
      <c r="V1284" s="6">
        <v>44411</v>
      </c>
      <c r="W1284" s="4">
        <v>1.19</v>
      </c>
      <c r="X1284" s="4"/>
      <c r="Y1284" s="4"/>
      <c r="Z1284" s="4"/>
      <c r="AA1284" s="4"/>
      <c r="AB1284" s="4"/>
    </row>
    <row r="1285" spans="22:28">
      <c r="V1285" s="6">
        <v>44412</v>
      </c>
      <c r="W1285" s="4">
        <v>1.19</v>
      </c>
      <c r="X1285" s="4"/>
      <c r="Y1285" s="4"/>
      <c r="Z1285" s="4"/>
      <c r="AA1285" s="4"/>
      <c r="AB1285" s="4"/>
    </row>
    <row r="1286" spans="22:28">
      <c r="V1286" s="6">
        <v>44413</v>
      </c>
      <c r="W1286" s="4">
        <v>1.23</v>
      </c>
      <c r="X1286" s="4"/>
      <c r="Y1286" s="4"/>
      <c r="Z1286" s="4"/>
      <c r="AA1286" s="4"/>
      <c r="AB1286" s="4"/>
    </row>
    <row r="1287" spans="22:28">
      <c r="V1287" s="6">
        <v>44414</v>
      </c>
      <c r="W1287" s="4">
        <v>1.31</v>
      </c>
      <c r="X1287" s="4"/>
      <c r="Y1287" s="4"/>
      <c r="Z1287" s="4"/>
      <c r="AA1287" s="4"/>
      <c r="AB1287" s="4"/>
    </row>
    <row r="1288" spans="22:28">
      <c r="V1288" s="6">
        <v>44417</v>
      </c>
      <c r="W1288" s="4">
        <v>1.33</v>
      </c>
      <c r="X1288" s="4"/>
      <c r="Y1288" s="4"/>
      <c r="Z1288" s="4"/>
      <c r="AA1288" s="4"/>
      <c r="AB1288" s="4"/>
    </row>
    <row r="1289" spans="22:28">
      <c r="V1289" s="6">
        <v>44418</v>
      </c>
      <c r="W1289" s="4">
        <v>1.36</v>
      </c>
      <c r="X1289" s="4"/>
      <c r="Y1289" s="4"/>
      <c r="Z1289" s="4"/>
      <c r="AA1289" s="4"/>
      <c r="AB1289" s="4"/>
    </row>
    <row r="1290" spans="22:28">
      <c r="V1290" s="6">
        <v>44419</v>
      </c>
      <c r="W1290" s="4">
        <v>1.35</v>
      </c>
      <c r="X1290" s="4"/>
      <c r="Y1290" s="4"/>
      <c r="Z1290" s="4"/>
      <c r="AA1290" s="4"/>
      <c r="AB1290" s="4"/>
    </row>
    <row r="1291" spans="22:28">
      <c r="V1291" s="6">
        <v>44420</v>
      </c>
      <c r="W1291" s="4">
        <v>1.36</v>
      </c>
      <c r="X1291" s="4"/>
      <c r="Y1291" s="4"/>
      <c r="Z1291" s="4"/>
      <c r="AA1291" s="4"/>
      <c r="AB1291" s="4"/>
    </row>
    <row r="1292" spans="22:28">
      <c r="V1292" s="6">
        <v>44421</v>
      </c>
      <c r="W1292" s="4">
        <v>1.29</v>
      </c>
      <c r="X1292" s="4"/>
      <c r="Y1292" s="4"/>
      <c r="Z1292" s="4"/>
      <c r="AA1292" s="4"/>
      <c r="AB1292" s="4"/>
    </row>
    <row r="1293" spans="22:28">
      <c r="V1293" s="6">
        <v>44424</v>
      </c>
      <c r="W1293" s="4">
        <v>1.26</v>
      </c>
      <c r="X1293" s="4"/>
      <c r="Y1293" s="4"/>
      <c r="Z1293" s="4"/>
      <c r="AA1293" s="4"/>
      <c r="AB1293" s="4"/>
    </row>
    <row r="1294" spans="22:28">
      <c r="V1294" s="6">
        <v>44425</v>
      </c>
      <c r="W1294" s="4">
        <v>1.26</v>
      </c>
      <c r="X1294" s="4"/>
      <c r="Y1294" s="4"/>
      <c r="Z1294" s="4"/>
      <c r="AA1294" s="4"/>
      <c r="AB1294" s="4"/>
    </row>
    <row r="1295" spans="22:28">
      <c r="V1295" s="6">
        <v>44426</v>
      </c>
      <c r="W1295" s="4">
        <v>1.27</v>
      </c>
      <c r="X1295" s="4"/>
      <c r="Y1295" s="4"/>
      <c r="Z1295" s="4"/>
      <c r="AA1295" s="4"/>
      <c r="AB1295" s="4"/>
    </row>
    <row r="1296" spans="22:28">
      <c r="V1296" s="6">
        <v>44427</v>
      </c>
      <c r="W1296" s="4">
        <v>1.24</v>
      </c>
      <c r="X1296" s="4"/>
      <c r="Y1296" s="4"/>
      <c r="Z1296" s="4"/>
      <c r="AA1296" s="4"/>
      <c r="AB1296" s="4"/>
    </row>
    <row r="1297" spans="22:28">
      <c r="V1297" s="6">
        <v>44428</v>
      </c>
      <c r="W1297" s="4">
        <v>1.26</v>
      </c>
      <c r="X1297" s="4"/>
      <c r="Y1297" s="4"/>
      <c r="Z1297" s="4"/>
      <c r="AA1297" s="4"/>
      <c r="AB1297" s="4"/>
    </row>
    <row r="1298" spans="22:28">
      <c r="V1298" s="6">
        <v>44431</v>
      </c>
      <c r="W1298" s="4">
        <v>1.25</v>
      </c>
      <c r="X1298" s="4"/>
      <c r="Y1298" s="4"/>
      <c r="Z1298" s="4"/>
      <c r="AA1298" s="4"/>
      <c r="AB1298" s="4"/>
    </row>
    <row r="1299" spans="22:28">
      <c r="V1299" s="6">
        <v>44432</v>
      </c>
      <c r="W1299" s="4">
        <v>1.29</v>
      </c>
      <c r="X1299" s="4"/>
      <c r="Y1299" s="4"/>
      <c r="Z1299" s="4"/>
      <c r="AA1299" s="4"/>
      <c r="AB1299" s="4"/>
    </row>
    <row r="1300" spans="22:28">
      <c r="V1300" s="6">
        <v>44433</v>
      </c>
      <c r="W1300" s="4">
        <v>1.35</v>
      </c>
      <c r="X1300" s="4"/>
      <c r="Y1300" s="4"/>
      <c r="Z1300" s="4"/>
      <c r="AA1300" s="4"/>
      <c r="AB1300" s="4"/>
    </row>
    <row r="1301" spans="22:28">
      <c r="V1301" s="6">
        <v>44434</v>
      </c>
      <c r="W1301" s="4">
        <v>1.34</v>
      </c>
      <c r="X1301" s="4"/>
      <c r="Y1301" s="4"/>
      <c r="Z1301" s="4"/>
      <c r="AA1301" s="4"/>
      <c r="AB1301" s="4"/>
    </row>
    <row r="1302" spans="22:28">
      <c r="V1302" s="6">
        <v>44435</v>
      </c>
      <c r="W1302" s="4">
        <v>1.31</v>
      </c>
      <c r="X1302" s="4"/>
      <c r="Y1302" s="4"/>
      <c r="Z1302" s="4"/>
      <c r="AA1302" s="4"/>
      <c r="AB1302" s="4"/>
    </row>
    <row r="1303" spans="22:28">
      <c r="V1303" s="6">
        <v>44438</v>
      </c>
      <c r="W1303" s="4">
        <v>1.29</v>
      </c>
      <c r="X1303" s="4"/>
      <c r="Y1303" s="4"/>
      <c r="Z1303" s="4"/>
      <c r="AA1303" s="4"/>
      <c r="AB1303" s="4"/>
    </row>
    <row r="1304" spans="22:28">
      <c r="V1304" s="6">
        <v>44439</v>
      </c>
      <c r="W1304" s="4">
        <v>1.3</v>
      </c>
      <c r="X1304" s="4"/>
      <c r="Y1304" s="4"/>
      <c r="Z1304" s="4"/>
      <c r="AA1304" s="4"/>
      <c r="AB1304" s="4"/>
    </row>
    <row r="1305" spans="22:28">
      <c r="V1305" s="6">
        <v>44440</v>
      </c>
      <c r="W1305" s="4">
        <v>1.31</v>
      </c>
      <c r="X1305" s="4"/>
      <c r="Y1305" s="4"/>
      <c r="Z1305" s="4"/>
      <c r="AA1305" s="4"/>
      <c r="AB1305" s="4"/>
    </row>
    <row r="1306" spans="22:28">
      <c r="V1306" s="6">
        <v>44441</v>
      </c>
      <c r="W1306" s="4">
        <v>1.29</v>
      </c>
      <c r="X1306" s="4"/>
      <c r="Y1306" s="4"/>
      <c r="Z1306" s="4"/>
      <c r="AA1306" s="4"/>
      <c r="AB1306" s="4"/>
    </row>
    <row r="1307" spans="22:28">
      <c r="V1307" s="6">
        <v>44442</v>
      </c>
      <c r="W1307" s="4">
        <v>1.33</v>
      </c>
      <c r="X1307" s="4"/>
      <c r="Y1307" s="4"/>
      <c r="Z1307" s="4"/>
      <c r="AA1307" s="4"/>
      <c r="AB1307" s="4"/>
    </row>
    <row r="1308" spans="22:28">
      <c r="V1308" s="6">
        <v>44445</v>
      </c>
    </row>
    <row r="1309" spans="22:28">
      <c r="V1309" s="6">
        <v>44446</v>
      </c>
      <c r="W1309" s="4">
        <v>1.38</v>
      </c>
      <c r="X1309" s="4"/>
      <c r="Y1309" s="4"/>
      <c r="Z1309" s="4"/>
      <c r="AA1309" s="4"/>
      <c r="AB1309" s="4"/>
    </row>
    <row r="1310" spans="22:28">
      <c r="V1310" s="6">
        <v>44447</v>
      </c>
      <c r="W1310" s="4">
        <v>1.35</v>
      </c>
      <c r="X1310" s="4"/>
      <c r="Y1310" s="4"/>
      <c r="Z1310" s="4"/>
      <c r="AA1310" s="4"/>
      <c r="AB1310" s="4"/>
    </row>
    <row r="1311" spans="22:28">
      <c r="V1311" s="6">
        <v>44448</v>
      </c>
      <c r="W1311" s="4">
        <v>1.3</v>
      </c>
      <c r="X1311" s="4"/>
      <c r="Y1311" s="4"/>
      <c r="Z1311" s="4"/>
      <c r="AA1311" s="4"/>
      <c r="AB1311" s="4"/>
    </row>
    <row r="1312" spans="22:28">
      <c r="V1312" s="6">
        <v>44449</v>
      </c>
      <c r="W1312" s="4">
        <v>1.35</v>
      </c>
      <c r="X1312" s="4"/>
      <c r="Y1312" s="4"/>
      <c r="Z1312" s="4"/>
      <c r="AA1312" s="4"/>
      <c r="AB1312" s="4"/>
    </row>
    <row r="1313" spans="22:28">
      <c r="V1313" s="6">
        <v>44452</v>
      </c>
      <c r="W1313" s="4">
        <v>1.33</v>
      </c>
      <c r="X1313" s="4"/>
      <c r="Y1313" s="4"/>
      <c r="Z1313" s="4"/>
      <c r="AA1313" s="4"/>
      <c r="AB1313" s="4"/>
    </row>
    <row r="1314" spans="22:28">
      <c r="V1314" s="6">
        <v>44453</v>
      </c>
      <c r="W1314" s="4">
        <v>1.28</v>
      </c>
      <c r="X1314" s="4"/>
      <c r="Y1314" s="4"/>
      <c r="Z1314" s="4"/>
      <c r="AA1314" s="4"/>
      <c r="AB1314" s="4"/>
    </row>
    <row r="1315" spans="22:28">
      <c r="V1315" s="6">
        <v>44454</v>
      </c>
      <c r="W1315" s="4">
        <v>1.31</v>
      </c>
      <c r="X1315" s="4"/>
      <c r="Y1315" s="4"/>
      <c r="Z1315" s="4"/>
      <c r="AA1315" s="4"/>
      <c r="AB1315" s="4"/>
    </row>
    <row r="1316" spans="22:28">
      <c r="V1316" s="6">
        <v>44455</v>
      </c>
      <c r="W1316" s="4">
        <v>1.34</v>
      </c>
      <c r="X1316" s="4"/>
      <c r="Y1316" s="4"/>
      <c r="Z1316" s="4"/>
      <c r="AA1316" s="4"/>
      <c r="AB1316" s="4"/>
    </row>
    <row r="1317" spans="22:28">
      <c r="V1317" s="6">
        <v>44456</v>
      </c>
      <c r="W1317" s="4">
        <v>1.37</v>
      </c>
      <c r="X1317" s="4"/>
      <c r="Y1317" s="4"/>
      <c r="Z1317" s="4"/>
      <c r="AA1317" s="4"/>
      <c r="AB1317" s="4"/>
    </row>
    <row r="1318" spans="22:28">
      <c r="V1318" s="6">
        <v>44459</v>
      </c>
      <c r="W1318" s="4">
        <v>1.31</v>
      </c>
      <c r="X1318" s="4"/>
      <c r="Y1318" s="4"/>
      <c r="Z1318" s="4"/>
      <c r="AA1318" s="4"/>
      <c r="AB1318" s="4"/>
    </row>
    <row r="1319" spans="22:28">
      <c r="V1319" s="6">
        <v>44460</v>
      </c>
      <c r="W1319" s="4">
        <v>1.33</v>
      </c>
      <c r="X1319" s="4"/>
      <c r="Y1319" s="4"/>
      <c r="Z1319" s="4"/>
      <c r="AA1319" s="4"/>
      <c r="AB1319" s="4"/>
    </row>
    <row r="1320" spans="22:28">
      <c r="V1320" s="6">
        <v>44461</v>
      </c>
      <c r="W1320" s="4">
        <v>1.32</v>
      </c>
      <c r="X1320" s="4"/>
      <c r="Y1320" s="4"/>
      <c r="Z1320" s="4"/>
      <c r="AA1320" s="4"/>
      <c r="AB1320" s="4"/>
    </row>
    <row r="1321" spans="22:28">
      <c r="V1321" s="6">
        <v>44462</v>
      </c>
      <c r="W1321" s="4">
        <v>1.41</v>
      </c>
      <c r="X1321" s="4"/>
      <c r="Y1321" s="4"/>
      <c r="Z1321" s="4"/>
      <c r="AA1321" s="4"/>
      <c r="AB1321" s="4"/>
    </row>
    <row r="1322" spans="22:28">
      <c r="V1322" s="6">
        <v>44463</v>
      </c>
      <c r="W1322" s="4">
        <v>1.47</v>
      </c>
      <c r="X1322" s="4"/>
      <c r="Y1322" s="4"/>
      <c r="Z1322" s="4"/>
      <c r="AA1322" s="4"/>
      <c r="AB1322" s="4"/>
    </row>
    <row r="1323" spans="22:28">
      <c r="V1323" s="6">
        <v>44466</v>
      </c>
      <c r="W1323" s="4">
        <v>1.48</v>
      </c>
      <c r="X1323" s="4"/>
      <c r="Y1323" s="4"/>
      <c r="Z1323" s="4"/>
      <c r="AA1323" s="4"/>
      <c r="AB1323" s="4"/>
    </row>
    <row r="1324" spans="22:28">
      <c r="V1324" s="6">
        <v>44467</v>
      </c>
      <c r="W1324" s="4">
        <v>1.54</v>
      </c>
      <c r="X1324" s="4"/>
      <c r="Y1324" s="4"/>
      <c r="Z1324" s="4"/>
      <c r="AA1324" s="4"/>
      <c r="AB1324" s="4"/>
    </row>
    <row r="1325" spans="22:28">
      <c r="V1325" s="6">
        <v>44468</v>
      </c>
      <c r="W1325" s="4">
        <v>1.55</v>
      </c>
      <c r="X1325" s="4"/>
      <c r="Y1325" s="4"/>
      <c r="Z1325" s="4"/>
      <c r="AA1325" s="4"/>
      <c r="AB1325" s="4"/>
    </row>
    <row r="1326" spans="22:28">
      <c r="V1326" s="6">
        <v>44469</v>
      </c>
      <c r="W1326" s="4">
        <v>1.52</v>
      </c>
      <c r="X1326" s="4"/>
      <c r="Y1326" s="4"/>
      <c r="Z1326" s="4"/>
      <c r="AA1326" s="4"/>
      <c r="AB1326" s="4"/>
    </row>
    <row r="1327" spans="22:28">
      <c r="V1327" s="6">
        <v>44470</v>
      </c>
      <c r="W1327" s="4">
        <v>1.48</v>
      </c>
      <c r="X1327" s="4"/>
      <c r="Y1327" s="4"/>
      <c r="Z1327" s="4"/>
      <c r="AA1327" s="4"/>
      <c r="AB1327" s="4"/>
    </row>
    <row r="1328" spans="22:28">
      <c r="V1328" s="6">
        <v>44473</v>
      </c>
      <c r="W1328" s="4">
        <v>1.49</v>
      </c>
      <c r="X1328" s="4"/>
      <c r="Y1328" s="4"/>
      <c r="Z1328" s="4"/>
      <c r="AA1328" s="4"/>
      <c r="AB1328" s="4"/>
    </row>
    <row r="1329" spans="22:28">
      <c r="V1329" s="6">
        <v>44474</v>
      </c>
      <c r="W1329" s="4">
        <v>1.54</v>
      </c>
      <c r="X1329" s="4"/>
      <c r="Y1329" s="4"/>
      <c r="Z1329" s="4"/>
      <c r="AA1329" s="4"/>
      <c r="AB1329" s="4"/>
    </row>
    <row r="1330" spans="22:28">
      <c r="V1330" s="6">
        <v>44475</v>
      </c>
      <c r="W1330" s="4">
        <v>1.53</v>
      </c>
      <c r="X1330" s="4"/>
      <c r="Y1330" s="4"/>
      <c r="Z1330" s="4"/>
      <c r="AA1330" s="4"/>
      <c r="AB1330" s="4"/>
    </row>
    <row r="1331" spans="22:28">
      <c r="V1331" s="6">
        <v>44476</v>
      </c>
      <c r="W1331" s="4">
        <v>1.58</v>
      </c>
      <c r="X1331" s="4"/>
      <c r="Y1331" s="4"/>
      <c r="Z1331" s="4"/>
      <c r="AA1331" s="4"/>
      <c r="AB1331" s="4"/>
    </row>
    <row r="1332" spans="22:28">
      <c r="V1332" s="6">
        <v>44477</v>
      </c>
      <c r="W1332" s="4">
        <v>1.61</v>
      </c>
      <c r="X1332" s="4"/>
      <c r="Y1332" s="4"/>
      <c r="Z1332" s="4"/>
      <c r="AA1332" s="4"/>
      <c r="AB1332" s="4"/>
    </row>
    <row r="1333" spans="22:28">
      <c r="V1333" s="6">
        <v>44480</v>
      </c>
    </row>
    <row r="1334" spans="22:28">
      <c r="V1334" s="6">
        <v>44481</v>
      </c>
      <c r="W1334" s="4">
        <v>1.59</v>
      </c>
      <c r="X1334" s="4"/>
      <c r="Y1334" s="4"/>
      <c r="Z1334" s="4"/>
      <c r="AA1334" s="4"/>
      <c r="AB1334" s="4"/>
    </row>
    <row r="1335" spans="22:28">
      <c r="V1335" s="6">
        <v>44482</v>
      </c>
      <c r="W1335" s="4">
        <v>1.56</v>
      </c>
      <c r="X1335" s="4"/>
      <c r="Y1335" s="4"/>
      <c r="Z1335" s="4"/>
      <c r="AA1335" s="4"/>
      <c r="AB1335" s="4"/>
    </row>
    <row r="1336" spans="22:28">
      <c r="V1336" s="6">
        <v>44483</v>
      </c>
      <c r="W1336" s="4">
        <v>1.52</v>
      </c>
      <c r="X1336" s="4"/>
      <c r="Y1336" s="4"/>
      <c r="Z1336" s="4"/>
      <c r="AA1336" s="4"/>
      <c r="AB1336" s="4"/>
    </row>
    <row r="1337" spans="22:28">
      <c r="V1337" s="6">
        <v>44484</v>
      </c>
      <c r="W1337" s="4">
        <v>1.59</v>
      </c>
      <c r="X1337" s="4"/>
      <c r="Y1337" s="4"/>
      <c r="Z1337" s="4"/>
      <c r="AA1337" s="4"/>
      <c r="AB1337" s="4"/>
    </row>
    <row r="1338" spans="22:28">
      <c r="V1338" s="6">
        <v>44487</v>
      </c>
      <c r="W1338" s="4">
        <v>1.59</v>
      </c>
      <c r="X1338" s="4"/>
      <c r="Y1338" s="4"/>
      <c r="Z1338" s="4"/>
      <c r="AA1338" s="4"/>
      <c r="AB1338" s="4"/>
    </row>
    <row r="1339" spans="22:28">
      <c r="V1339" s="6">
        <v>44488</v>
      </c>
      <c r="W1339" s="4">
        <v>1.65</v>
      </c>
      <c r="X1339" s="4"/>
      <c r="Y1339" s="4"/>
      <c r="Z1339" s="4"/>
      <c r="AA1339" s="4"/>
      <c r="AB1339" s="4"/>
    </row>
    <row r="1340" spans="22:28">
      <c r="V1340" s="6">
        <v>44489</v>
      </c>
      <c r="W1340" s="4">
        <v>1.65</v>
      </c>
      <c r="X1340" s="4"/>
      <c r="Y1340" s="4"/>
      <c r="Z1340" s="4"/>
      <c r="AA1340" s="4"/>
      <c r="AB1340" s="4"/>
    </row>
    <row r="1341" spans="22:28">
      <c r="V1341" s="6">
        <v>44490</v>
      </c>
      <c r="W1341" s="4">
        <v>1.68</v>
      </c>
      <c r="X1341" s="4"/>
      <c r="Y1341" s="4"/>
      <c r="Z1341" s="4"/>
      <c r="AA1341" s="4"/>
      <c r="AB1341" s="4"/>
    </row>
    <row r="1342" spans="22:28">
      <c r="V1342" s="6">
        <v>44491</v>
      </c>
      <c r="W1342" s="4">
        <v>1.66</v>
      </c>
      <c r="X1342" s="4"/>
      <c r="Y1342" s="4"/>
      <c r="Z1342" s="4"/>
      <c r="AA1342" s="4"/>
      <c r="AB1342" s="4"/>
    </row>
    <row r="1343" spans="22:28">
      <c r="V1343" s="6">
        <v>44494</v>
      </c>
      <c r="W1343" s="4">
        <v>1.64</v>
      </c>
      <c r="X1343" s="4"/>
      <c r="Y1343" s="4"/>
      <c r="Z1343" s="4"/>
      <c r="AA1343" s="4"/>
      <c r="AB1343" s="4"/>
    </row>
    <row r="1344" spans="22:28">
      <c r="V1344" s="6">
        <v>44495</v>
      </c>
      <c r="W1344" s="4">
        <v>1.63</v>
      </c>
      <c r="X1344" s="4"/>
      <c r="Y1344" s="4"/>
      <c r="Z1344" s="4"/>
      <c r="AA1344" s="4"/>
      <c r="AB1344" s="4"/>
    </row>
    <row r="1345" spans="22:28">
      <c r="V1345" s="6">
        <v>44496</v>
      </c>
      <c r="W1345" s="4">
        <v>1.54</v>
      </c>
      <c r="X1345" s="4"/>
      <c r="Y1345" s="4"/>
      <c r="Z1345" s="4"/>
      <c r="AA1345" s="4"/>
      <c r="AB1345" s="4"/>
    </row>
    <row r="1346" spans="22:28">
      <c r="V1346" s="6">
        <v>44497</v>
      </c>
      <c r="W1346" s="4">
        <v>1.57</v>
      </c>
      <c r="X1346" s="4"/>
      <c r="Y1346" s="4"/>
      <c r="Z1346" s="4"/>
      <c r="AA1346" s="4"/>
      <c r="AB1346" s="4"/>
    </row>
    <row r="1347" spans="22:28">
      <c r="V1347" s="6">
        <v>44498</v>
      </c>
      <c r="W1347" s="4">
        <v>1.55</v>
      </c>
      <c r="X1347" s="4"/>
      <c r="Y1347" s="4"/>
      <c r="Z1347" s="4"/>
      <c r="AA1347" s="4"/>
      <c r="AB1347" s="4"/>
    </row>
    <row r="1348" spans="22:28">
      <c r="V1348" s="6">
        <v>44501</v>
      </c>
      <c r="W1348" s="4">
        <v>1.58</v>
      </c>
      <c r="X1348" s="4"/>
      <c r="Y1348" s="4"/>
      <c r="Z1348" s="4"/>
      <c r="AA1348" s="4"/>
      <c r="AB1348" s="4"/>
    </row>
    <row r="1349" spans="22:28">
      <c r="V1349" s="6">
        <v>44502</v>
      </c>
      <c r="W1349" s="4">
        <v>1.56</v>
      </c>
      <c r="X1349" s="4"/>
      <c r="Y1349" s="4"/>
      <c r="Z1349" s="4"/>
      <c r="AA1349" s="4"/>
      <c r="AB1349" s="4"/>
    </row>
    <row r="1350" spans="22:28">
      <c r="V1350" s="6">
        <v>44503</v>
      </c>
      <c r="W1350" s="4">
        <v>1.6</v>
      </c>
      <c r="X1350" s="4"/>
      <c r="Y1350" s="4"/>
      <c r="Z1350" s="4"/>
      <c r="AA1350" s="4"/>
      <c r="AB1350" s="4"/>
    </row>
    <row r="1351" spans="22:28">
      <c r="V1351" s="6">
        <v>44504</v>
      </c>
      <c r="W1351" s="4">
        <v>1.53</v>
      </c>
      <c r="X1351" s="4"/>
      <c r="Y1351" s="4"/>
      <c r="Z1351" s="4"/>
      <c r="AA1351" s="4"/>
      <c r="AB1351" s="4"/>
    </row>
    <row r="1352" spans="22:28">
      <c r="V1352" s="6">
        <v>44505</v>
      </c>
      <c r="W1352" s="4">
        <v>1.45</v>
      </c>
      <c r="X1352" s="4"/>
      <c r="Y1352" s="4"/>
      <c r="Z1352" s="4"/>
      <c r="AA1352" s="4"/>
      <c r="AB1352" s="4"/>
    </row>
    <row r="1353" spans="22:28">
      <c r="V1353" s="6">
        <v>44508</v>
      </c>
      <c r="W1353" s="4">
        <v>1.51</v>
      </c>
      <c r="X1353" s="4"/>
      <c r="Y1353" s="4"/>
      <c r="Z1353" s="4"/>
      <c r="AA1353" s="4"/>
      <c r="AB1353" s="4"/>
    </row>
    <row r="1354" spans="22:28">
      <c r="V1354" s="6">
        <v>44509</v>
      </c>
      <c r="W1354" s="4">
        <v>1.46</v>
      </c>
      <c r="X1354" s="4"/>
      <c r="Y1354" s="4"/>
      <c r="Z1354" s="4"/>
      <c r="AA1354" s="4"/>
      <c r="AB1354" s="4"/>
    </row>
    <row r="1355" spans="22:28">
      <c r="V1355" s="6">
        <v>44510</v>
      </c>
      <c r="W1355" s="4">
        <v>1.56</v>
      </c>
      <c r="X1355" s="4"/>
      <c r="Y1355" s="4"/>
      <c r="Z1355" s="4"/>
      <c r="AA1355" s="4"/>
      <c r="AB1355" s="4"/>
    </row>
    <row r="1356" spans="22:28">
      <c r="V1356" s="6">
        <v>44511</v>
      </c>
    </row>
    <row r="1357" spans="22:28">
      <c r="V1357" s="6">
        <v>44512</v>
      </c>
      <c r="W1357" s="4">
        <v>1.58</v>
      </c>
      <c r="X1357" s="4"/>
      <c r="Y1357" s="4"/>
      <c r="Z1357" s="4"/>
      <c r="AA1357" s="4"/>
      <c r="AB1357" s="4"/>
    </row>
    <row r="1358" spans="22:28">
      <c r="V1358" s="6">
        <v>44515</v>
      </c>
      <c r="W1358" s="4">
        <v>1.63</v>
      </c>
      <c r="X1358" s="4"/>
      <c r="Y1358" s="4"/>
      <c r="Z1358" s="4"/>
      <c r="AA1358" s="4"/>
      <c r="AB1358" s="4"/>
    </row>
    <row r="1359" spans="22:28">
      <c r="V1359" s="6">
        <v>44516</v>
      </c>
      <c r="W1359" s="4">
        <v>1.63</v>
      </c>
      <c r="X1359" s="4"/>
      <c r="Y1359" s="4"/>
      <c r="Z1359" s="4"/>
      <c r="AA1359" s="4"/>
      <c r="AB1359" s="4"/>
    </row>
    <row r="1360" spans="22:28">
      <c r="V1360" s="6">
        <v>44517</v>
      </c>
      <c r="W1360" s="4">
        <v>1.6</v>
      </c>
      <c r="X1360" s="4"/>
      <c r="Y1360" s="4"/>
      <c r="Z1360" s="4"/>
      <c r="AA1360" s="4"/>
      <c r="AB1360" s="4"/>
    </row>
    <row r="1361" spans="22:28">
      <c r="V1361" s="6">
        <v>44518</v>
      </c>
      <c r="W1361" s="4">
        <v>1.59</v>
      </c>
      <c r="X1361" s="4"/>
      <c r="Y1361" s="4"/>
      <c r="Z1361" s="4"/>
      <c r="AA1361" s="4"/>
      <c r="AB1361" s="4"/>
    </row>
    <row r="1362" spans="22:28">
      <c r="V1362" s="6">
        <v>44519</v>
      </c>
      <c r="W1362" s="4">
        <v>1.54</v>
      </c>
      <c r="X1362" s="4"/>
      <c r="Y1362" s="4"/>
      <c r="Z1362" s="4"/>
      <c r="AA1362" s="4"/>
      <c r="AB1362" s="4"/>
    </row>
    <row r="1363" spans="22:28">
      <c r="V1363" s="6">
        <v>44522</v>
      </c>
      <c r="W1363" s="4">
        <v>1.63</v>
      </c>
      <c r="X1363" s="4"/>
      <c r="Y1363" s="4"/>
      <c r="Z1363" s="4"/>
      <c r="AA1363" s="4"/>
      <c r="AB1363" s="4"/>
    </row>
    <row r="1364" spans="22:28">
      <c r="V1364" s="6">
        <v>44523</v>
      </c>
      <c r="W1364" s="4">
        <v>1.67</v>
      </c>
      <c r="X1364" s="4"/>
      <c r="Y1364" s="4"/>
      <c r="Z1364" s="4"/>
      <c r="AA1364" s="4"/>
      <c r="AB1364" s="4"/>
    </row>
    <row r="1365" spans="22:28">
      <c r="V1365" s="6">
        <v>44524</v>
      </c>
      <c r="W1365" s="4">
        <v>1.64</v>
      </c>
      <c r="X1365" s="4"/>
      <c r="Y1365" s="4"/>
      <c r="Z1365" s="4"/>
      <c r="AA1365" s="4"/>
      <c r="AB1365" s="4"/>
    </row>
    <row r="1366" spans="22:28">
      <c r="V1366" s="6">
        <v>44525</v>
      </c>
    </row>
    <row r="1367" spans="22:28">
      <c r="V1367" s="6">
        <v>44526</v>
      </c>
      <c r="W1367" s="4">
        <v>1.48</v>
      </c>
      <c r="X1367" s="4"/>
      <c r="Y1367" s="4"/>
      <c r="Z1367" s="4"/>
      <c r="AA1367" s="4"/>
      <c r="AB1367" s="4"/>
    </row>
    <row r="1368" spans="22:28">
      <c r="V1368" s="6">
        <v>44529</v>
      </c>
      <c r="W1368" s="4">
        <v>1.52</v>
      </c>
      <c r="X1368" s="4"/>
      <c r="Y1368" s="4"/>
      <c r="Z1368" s="4"/>
      <c r="AA1368" s="4"/>
      <c r="AB1368" s="4"/>
    </row>
    <row r="1369" spans="22:28">
      <c r="V1369" s="6">
        <v>44530</v>
      </c>
      <c r="W1369" s="4">
        <v>1.43</v>
      </c>
      <c r="X1369" s="4"/>
      <c r="Y1369" s="4"/>
      <c r="Z1369" s="4"/>
      <c r="AA1369" s="4"/>
      <c r="AB1369" s="4"/>
    </row>
    <row r="1370" spans="22:28">
      <c r="V1370" s="6">
        <v>44531</v>
      </c>
      <c r="W1370" s="4">
        <v>1.43</v>
      </c>
      <c r="X1370" s="4"/>
      <c r="Y1370" s="4"/>
      <c r="Z1370" s="4"/>
      <c r="AA1370" s="4"/>
      <c r="AB1370" s="4"/>
    </row>
    <row r="1371" spans="22:28">
      <c r="V1371" s="6">
        <v>44532</v>
      </c>
      <c r="W1371" s="4">
        <v>1.44</v>
      </c>
      <c r="X1371" s="4"/>
      <c r="Y1371" s="4"/>
      <c r="Z1371" s="4"/>
      <c r="AA1371" s="4"/>
      <c r="AB1371" s="4"/>
    </row>
    <row r="1372" spans="22:28">
      <c r="V1372" s="6">
        <v>44533</v>
      </c>
      <c r="W1372" s="4">
        <v>1.35</v>
      </c>
      <c r="X1372" s="4"/>
      <c r="Y1372" s="4"/>
      <c r="Z1372" s="4"/>
      <c r="AA1372" s="4"/>
      <c r="AB1372" s="4"/>
    </row>
    <row r="1373" spans="22:28">
      <c r="V1373" s="6">
        <v>44536</v>
      </c>
      <c r="W1373" s="4">
        <v>1.43</v>
      </c>
      <c r="X1373" s="4"/>
      <c r="Y1373" s="4"/>
      <c r="Z1373" s="4"/>
      <c r="AA1373" s="4"/>
      <c r="AB1373" s="4"/>
    </row>
    <row r="1374" spans="22:28">
      <c r="V1374" s="6">
        <v>44537</v>
      </c>
      <c r="W1374" s="4">
        <v>1.48</v>
      </c>
      <c r="X1374" s="4"/>
      <c r="Y1374" s="4"/>
      <c r="Z1374" s="4"/>
      <c r="AA1374" s="4"/>
      <c r="AB1374" s="4"/>
    </row>
    <row r="1375" spans="22:28">
      <c r="V1375" s="6">
        <v>44538</v>
      </c>
      <c r="W1375" s="4">
        <v>1.52</v>
      </c>
      <c r="X1375" s="4"/>
      <c r="Y1375" s="4"/>
      <c r="Z1375" s="4"/>
      <c r="AA1375" s="4"/>
      <c r="AB1375" s="4"/>
    </row>
    <row r="1376" spans="22:28">
      <c r="V1376" s="6">
        <v>44539</v>
      </c>
      <c r="W1376" s="4">
        <v>1.49</v>
      </c>
      <c r="X1376" s="4"/>
      <c r="Y1376" s="4"/>
      <c r="Z1376" s="4"/>
      <c r="AA1376" s="4"/>
      <c r="AB1376" s="4"/>
    </row>
    <row r="1377" spans="22:28">
      <c r="V1377" s="6">
        <v>44540</v>
      </c>
      <c r="W1377" s="4">
        <v>1.48</v>
      </c>
      <c r="X1377" s="4"/>
      <c r="Y1377" s="4"/>
      <c r="Z1377" s="4"/>
      <c r="AA1377" s="4"/>
      <c r="AB1377" s="4"/>
    </row>
    <row r="1378" spans="22:28">
      <c r="V1378" s="6">
        <v>44543</v>
      </c>
      <c r="W1378" s="4">
        <v>1.42</v>
      </c>
      <c r="X1378" s="4"/>
      <c r="Y1378" s="4"/>
      <c r="Z1378" s="4"/>
      <c r="AA1378" s="4"/>
      <c r="AB1378" s="4"/>
    </row>
    <row r="1379" spans="22:28">
      <c r="V1379" s="6">
        <v>44544</v>
      </c>
      <c r="W1379" s="4">
        <v>1.44</v>
      </c>
      <c r="X1379" s="4"/>
      <c r="Y1379" s="4"/>
      <c r="Z1379" s="4"/>
      <c r="AA1379" s="4"/>
      <c r="AB1379" s="4"/>
    </row>
    <row r="1380" spans="22:28">
      <c r="V1380" s="6">
        <v>44545</v>
      </c>
      <c r="W1380" s="4">
        <v>1.47</v>
      </c>
      <c r="X1380" s="4"/>
      <c r="Y1380" s="4"/>
      <c r="Z1380" s="4"/>
      <c r="AA1380" s="4"/>
      <c r="AB1380" s="4"/>
    </row>
    <row r="1381" spans="22:28">
      <c r="V1381" s="6">
        <v>44546</v>
      </c>
      <c r="W1381" s="4">
        <v>1.44</v>
      </c>
      <c r="X1381" s="4"/>
      <c r="Y1381" s="4"/>
      <c r="Z1381" s="4"/>
      <c r="AA1381" s="4"/>
      <c r="AB1381" s="4"/>
    </row>
    <row r="1382" spans="22:28">
      <c r="V1382" s="6">
        <v>44547</v>
      </c>
      <c r="W1382" s="4">
        <v>1.41</v>
      </c>
      <c r="X1382" s="4"/>
      <c r="Y1382" s="4"/>
      <c r="Z1382" s="4"/>
      <c r="AA1382" s="4"/>
      <c r="AB1382" s="4"/>
    </row>
    <row r="1383" spans="22:28">
      <c r="V1383" s="6">
        <v>44550</v>
      </c>
      <c r="W1383" s="4">
        <v>1.43</v>
      </c>
      <c r="X1383" s="4"/>
      <c r="Y1383" s="4"/>
      <c r="Z1383" s="4"/>
      <c r="AA1383" s="4"/>
      <c r="AB1383" s="4"/>
    </row>
    <row r="1384" spans="22:28">
      <c r="V1384" s="6">
        <v>44551</v>
      </c>
      <c r="W1384" s="4">
        <v>1.48</v>
      </c>
      <c r="X1384" s="4"/>
      <c r="Y1384" s="4"/>
      <c r="Z1384" s="4"/>
      <c r="AA1384" s="4"/>
      <c r="AB1384" s="4"/>
    </row>
    <row r="1385" spans="22:28">
      <c r="V1385" s="6">
        <v>44552</v>
      </c>
      <c r="W1385" s="4">
        <v>1.46</v>
      </c>
      <c r="X1385" s="4"/>
      <c r="Y1385" s="4"/>
      <c r="Z1385" s="4"/>
      <c r="AA1385" s="4"/>
      <c r="AB1385" s="4"/>
    </row>
    <row r="1386" spans="22:28">
      <c r="V1386" s="6">
        <v>44553</v>
      </c>
      <c r="W1386" s="4">
        <v>1.5</v>
      </c>
      <c r="X1386" s="4"/>
      <c r="Y1386" s="4"/>
      <c r="Z1386" s="4"/>
      <c r="AA1386" s="4"/>
      <c r="AB1386" s="4"/>
    </row>
    <row r="1387" spans="22:28">
      <c r="V1387" s="6">
        <v>44554</v>
      </c>
    </row>
    <row r="1388" spans="22:28">
      <c r="V1388" s="6">
        <v>44557</v>
      </c>
      <c r="W1388" s="4">
        <v>1.48</v>
      </c>
      <c r="X1388" s="4"/>
      <c r="Y1388" s="4"/>
      <c r="Z1388" s="4"/>
      <c r="AA1388" s="4"/>
      <c r="AB1388" s="4"/>
    </row>
    <row r="1389" spans="22:28">
      <c r="V1389" s="6">
        <v>44558</v>
      </c>
      <c r="W1389" s="4">
        <v>1.49</v>
      </c>
      <c r="X1389" s="4"/>
      <c r="Y1389" s="4"/>
      <c r="Z1389" s="4"/>
      <c r="AA1389" s="4"/>
      <c r="AB1389" s="4"/>
    </row>
    <row r="1390" spans="22:28">
      <c r="V1390" s="6">
        <v>44559</v>
      </c>
      <c r="W1390" s="4">
        <v>1.55</v>
      </c>
      <c r="X1390" s="4"/>
      <c r="Y1390" s="4"/>
      <c r="Z1390" s="4"/>
      <c r="AA1390" s="4"/>
      <c r="AB1390" s="4"/>
    </row>
    <row r="1391" spans="22:28">
      <c r="V1391" s="6">
        <v>44560</v>
      </c>
      <c r="W1391" s="4">
        <v>1.52</v>
      </c>
      <c r="X1391" s="4"/>
      <c r="Y1391" s="4"/>
      <c r="Z1391" s="4"/>
      <c r="AA1391" s="4"/>
      <c r="AB1391" s="4"/>
    </row>
    <row r="1392" spans="22:28">
      <c r="V1392" s="6">
        <v>44561</v>
      </c>
      <c r="W1392" s="4">
        <v>1.52</v>
      </c>
      <c r="X1392" s="4"/>
      <c r="Y1392" s="4"/>
      <c r="Z1392" s="4"/>
      <c r="AA1392" s="4"/>
      <c r="AB1392" s="4"/>
    </row>
    <row r="1393" spans="22:28">
      <c r="V1393" s="6">
        <v>44564</v>
      </c>
      <c r="W1393" s="4">
        <v>1.63</v>
      </c>
      <c r="X1393" s="4"/>
      <c r="Y1393" s="4"/>
      <c r="Z1393" s="4"/>
      <c r="AA1393" s="4"/>
      <c r="AB1393" s="4"/>
    </row>
    <row r="1394" spans="22:28">
      <c r="V1394" s="6">
        <v>44565</v>
      </c>
      <c r="W1394" s="4">
        <v>1.66</v>
      </c>
      <c r="X1394" s="4"/>
      <c r="Y1394" s="4"/>
      <c r="Z1394" s="4"/>
      <c r="AA1394" s="4"/>
      <c r="AB1394" s="4"/>
    </row>
    <row r="1395" spans="22:28">
      <c r="V1395" s="6">
        <v>44566</v>
      </c>
      <c r="W1395" s="4">
        <v>1.71</v>
      </c>
      <c r="X1395" s="4"/>
      <c r="Y1395" s="4"/>
      <c r="Z1395" s="4"/>
      <c r="AA1395" s="4"/>
      <c r="AB1395" s="4"/>
    </row>
    <row r="1396" spans="22:28">
      <c r="V1396" s="6">
        <v>44567</v>
      </c>
      <c r="W1396" s="4">
        <v>1.73</v>
      </c>
      <c r="X1396" s="4"/>
      <c r="Y1396" s="4"/>
      <c r="Z1396" s="4"/>
      <c r="AA1396" s="4"/>
      <c r="AB1396" s="4"/>
    </row>
    <row r="1397" spans="22:28">
      <c r="V1397" s="6">
        <v>44568</v>
      </c>
      <c r="W1397" s="4">
        <v>1.76</v>
      </c>
      <c r="X1397" s="4"/>
      <c r="Y1397" s="4"/>
      <c r="Z1397" s="4"/>
      <c r="AA1397" s="4"/>
      <c r="AB1397" s="4"/>
    </row>
    <row r="1398" spans="22:28">
      <c r="V1398" s="6">
        <v>44571</v>
      </c>
      <c r="W1398" s="4">
        <v>1.78</v>
      </c>
      <c r="X1398" s="4"/>
      <c r="Y1398" s="4"/>
      <c r="Z1398" s="4"/>
      <c r="AA1398" s="4"/>
      <c r="AB1398" s="4"/>
    </row>
    <row r="1399" spans="22:28">
      <c r="V1399" s="6">
        <v>44572</v>
      </c>
      <c r="W1399" s="4">
        <v>1.75</v>
      </c>
      <c r="X1399" s="4"/>
      <c r="Y1399" s="4"/>
      <c r="Z1399" s="4"/>
      <c r="AA1399" s="4"/>
      <c r="AB1399" s="4"/>
    </row>
    <row r="1400" spans="22:28">
      <c r="V1400" s="6">
        <v>44573</v>
      </c>
      <c r="W1400" s="4">
        <v>1.74</v>
      </c>
      <c r="X1400" s="4"/>
      <c r="Y1400" s="4"/>
      <c r="Z1400" s="4"/>
      <c r="AA1400" s="4"/>
      <c r="AB1400" s="4"/>
    </row>
    <row r="1401" spans="22:28">
      <c r="V1401" s="6">
        <v>44574</v>
      </c>
      <c r="W1401" s="4">
        <v>1.7</v>
      </c>
      <c r="X1401" s="4"/>
      <c r="Y1401" s="4"/>
      <c r="Z1401" s="4"/>
      <c r="AA1401" s="4"/>
      <c r="AB1401" s="4"/>
    </row>
    <row r="1402" spans="22:28">
      <c r="V1402" s="6">
        <v>44575</v>
      </c>
      <c r="W1402" s="4">
        <v>1.78</v>
      </c>
      <c r="X1402" s="4"/>
      <c r="Y1402" s="4"/>
      <c r="Z1402" s="4"/>
      <c r="AA1402" s="4"/>
      <c r="AB1402" s="4"/>
    </row>
    <row r="1403" spans="22:28">
      <c r="V1403" s="6">
        <v>44578</v>
      </c>
    </row>
    <row r="1404" spans="22:28">
      <c r="V1404" s="6">
        <v>44579</v>
      </c>
      <c r="W1404" s="4">
        <v>1.87</v>
      </c>
      <c r="X1404" s="4"/>
      <c r="Y1404" s="4"/>
      <c r="Z1404" s="4"/>
      <c r="AA1404" s="4"/>
      <c r="AB1404" s="4"/>
    </row>
    <row r="1405" spans="22:28">
      <c r="V1405" s="6">
        <v>44580</v>
      </c>
      <c r="W1405" s="4">
        <v>1.83</v>
      </c>
      <c r="X1405" s="4"/>
      <c r="Y1405" s="4"/>
      <c r="Z1405" s="4"/>
      <c r="AA1405" s="4"/>
      <c r="AB1405" s="4"/>
    </row>
    <row r="1406" spans="22:28">
      <c r="V1406" s="6">
        <v>44581</v>
      </c>
      <c r="W1406" s="4">
        <v>1.83</v>
      </c>
      <c r="X1406" s="4"/>
      <c r="Y1406" s="4"/>
      <c r="Z1406" s="4"/>
      <c r="AA1406" s="4"/>
      <c r="AB1406" s="4"/>
    </row>
    <row r="1407" spans="22:28">
      <c r="V1407" s="6">
        <v>44582</v>
      </c>
      <c r="W1407" s="4">
        <v>1.75</v>
      </c>
      <c r="X1407" s="4"/>
      <c r="Y1407" s="4"/>
      <c r="Z1407" s="4"/>
      <c r="AA1407" s="4"/>
      <c r="AB1407" s="4"/>
    </row>
    <row r="1408" spans="22:28">
      <c r="V1408" s="6">
        <v>44585</v>
      </c>
      <c r="W1408" s="4">
        <v>1.75</v>
      </c>
      <c r="X1408" s="4"/>
      <c r="Y1408" s="4"/>
      <c r="Z1408" s="4"/>
      <c r="AA1408" s="4"/>
      <c r="AB1408" s="4"/>
    </row>
    <row r="1409" spans="22:28">
      <c r="V1409" s="6">
        <v>44586</v>
      </c>
      <c r="W1409" s="4">
        <v>1.78</v>
      </c>
      <c r="X1409" s="4"/>
      <c r="Y1409" s="4"/>
      <c r="Z1409" s="4"/>
      <c r="AA1409" s="4"/>
      <c r="AB1409" s="4"/>
    </row>
    <row r="1410" spans="22:28">
      <c r="V1410" s="6">
        <v>44587</v>
      </c>
      <c r="W1410" s="4">
        <v>1.85</v>
      </c>
      <c r="X1410" s="4"/>
      <c r="Y1410" s="4"/>
      <c r="Z1410" s="4"/>
      <c r="AA1410" s="4"/>
      <c r="AB1410" s="4"/>
    </row>
    <row r="1411" spans="22:28">
      <c r="V1411" s="6">
        <v>44588</v>
      </c>
      <c r="W1411" s="4">
        <v>1.81</v>
      </c>
      <c r="X1411" s="4"/>
      <c r="Y1411" s="4"/>
      <c r="Z1411" s="4"/>
      <c r="AA1411" s="4"/>
      <c r="AB1411" s="4"/>
    </row>
    <row r="1412" spans="22:28">
      <c r="V1412" s="6">
        <v>44589</v>
      </c>
      <c r="W1412" s="4">
        <v>1.78</v>
      </c>
      <c r="X1412" s="4"/>
      <c r="Y1412" s="4"/>
      <c r="Z1412" s="4"/>
      <c r="AA1412" s="4"/>
      <c r="AB1412" s="4"/>
    </row>
    <row r="1413" spans="22:28">
      <c r="V1413" s="6">
        <v>44592</v>
      </c>
      <c r="W1413" s="4">
        <v>1.79</v>
      </c>
      <c r="X1413" s="4"/>
      <c r="Y1413" s="4"/>
      <c r="Z1413" s="4"/>
      <c r="AA1413" s="4"/>
      <c r="AB1413" s="4"/>
    </row>
    <row r="1414" spans="22:28">
      <c r="V1414" s="6">
        <v>44593</v>
      </c>
      <c r="W1414" s="4">
        <v>1.81</v>
      </c>
      <c r="X1414" s="4"/>
      <c r="Y1414" s="4"/>
      <c r="Z1414" s="4"/>
      <c r="AA1414" s="4"/>
      <c r="AB1414" s="4"/>
    </row>
    <row r="1415" spans="22:28">
      <c r="V1415" s="6">
        <v>44594</v>
      </c>
      <c r="W1415" s="4">
        <v>1.78</v>
      </c>
      <c r="X1415" s="4"/>
      <c r="Y1415" s="4"/>
      <c r="Z1415" s="4"/>
      <c r="AA1415" s="4"/>
      <c r="AB1415" s="4"/>
    </row>
    <row r="1416" spans="22:28">
      <c r="V1416" s="6">
        <v>44595</v>
      </c>
      <c r="W1416" s="4">
        <v>1.82</v>
      </c>
      <c r="X1416" s="4"/>
      <c r="Y1416" s="4"/>
      <c r="Z1416" s="4"/>
      <c r="AA1416" s="4"/>
      <c r="AB1416" s="4"/>
    </row>
    <row r="1417" spans="22:28">
      <c r="V1417" s="6">
        <v>44596</v>
      </c>
      <c r="W1417" s="4">
        <v>1.93</v>
      </c>
      <c r="X1417" s="4"/>
      <c r="Y1417" s="4"/>
      <c r="Z1417" s="4"/>
      <c r="AA1417" s="4"/>
      <c r="AB1417" s="4"/>
    </row>
    <row r="1418" spans="22:28">
      <c r="V1418" s="6">
        <v>44599</v>
      </c>
      <c r="W1418" s="4">
        <v>1.92</v>
      </c>
      <c r="X1418" s="4"/>
      <c r="Y1418" s="4"/>
      <c r="Z1418" s="4"/>
      <c r="AA1418" s="4"/>
      <c r="AB1418" s="4"/>
    </row>
    <row r="1419" spans="22:28">
      <c r="V1419" s="6">
        <v>44600</v>
      </c>
      <c r="W1419" s="4">
        <v>1.96</v>
      </c>
      <c r="X1419" s="4"/>
      <c r="Y1419" s="4"/>
      <c r="Z1419" s="4"/>
      <c r="AA1419" s="4"/>
      <c r="AB1419" s="4"/>
    </row>
    <row r="1420" spans="22:28">
      <c r="V1420" s="6">
        <v>44601</v>
      </c>
      <c r="W1420" s="4">
        <v>1.94</v>
      </c>
      <c r="X1420" s="4"/>
      <c r="Y1420" s="4"/>
      <c r="Z1420" s="4"/>
      <c r="AA1420" s="4"/>
      <c r="AB1420" s="4"/>
    </row>
    <row r="1421" spans="22:28">
      <c r="V1421" s="6">
        <v>44602</v>
      </c>
      <c r="W1421" s="4">
        <v>2.0299999999999998</v>
      </c>
      <c r="X1421" s="4"/>
      <c r="Y1421" s="4"/>
      <c r="Z1421" s="4"/>
      <c r="AA1421" s="4"/>
      <c r="AB1421" s="4"/>
    </row>
    <row r="1422" spans="22:28">
      <c r="V1422" s="6">
        <v>44603</v>
      </c>
      <c r="W1422" s="4">
        <v>1.92</v>
      </c>
      <c r="X1422" s="4"/>
      <c r="Y1422" s="4"/>
      <c r="Z1422" s="4"/>
      <c r="AA1422" s="4"/>
      <c r="AB1422" s="4"/>
    </row>
    <row r="1423" spans="22:28">
      <c r="V1423" s="6">
        <v>44606</v>
      </c>
      <c r="W1423" s="4">
        <v>1.98</v>
      </c>
      <c r="X1423" s="4"/>
      <c r="Y1423" s="4"/>
      <c r="Z1423" s="4"/>
      <c r="AA1423" s="4"/>
      <c r="AB1423" s="4"/>
    </row>
    <row r="1424" spans="22:28">
      <c r="V1424" s="6">
        <v>44607</v>
      </c>
      <c r="W1424" s="4">
        <v>2.0499999999999998</v>
      </c>
      <c r="X1424" s="4"/>
      <c r="Y1424" s="4"/>
      <c r="Z1424" s="4"/>
      <c r="AA1424" s="4"/>
      <c r="AB1424" s="4"/>
    </row>
    <row r="1425" spans="22:28">
      <c r="V1425" s="6">
        <v>44608</v>
      </c>
      <c r="W1425" s="4">
        <v>2.0299999999999998</v>
      </c>
      <c r="X1425" s="4"/>
      <c r="Y1425" s="4"/>
      <c r="Z1425" s="4"/>
      <c r="AA1425" s="4"/>
      <c r="AB1425" s="4"/>
    </row>
    <row r="1426" spans="22:28">
      <c r="V1426" s="6">
        <v>44609</v>
      </c>
      <c r="W1426" s="4">
        <v>1.97</v>
      </c>
      <c r="X1426" s="4"/>
      <c r="Y1426" s="4"/>
      <c r="Z1426" s="4"/>
      <c r="AA1426" s="4"/>
      <c r="AB1426" s="4"/>
    </row>
    <row r="1427" spans="22:28">
      <c r="V1427" s="6">
        <v>44610</v>
      </c>
      <c r="W1427" s="4">
        <v>1.92</v>
      </c>
      <c r="X1427" s="4"/>
      <c r="Y1427" s="4"/>
      <c r="Z1427" s="4"/>
      <c r="AA1427" s="4"/>
      <c r="AB1427" s="4"/>
    </row>
    <row r="1428" spans="22:28">
      <c r="V1428" s="6">
        <v>44613</v>
      </c>
    </row>
    <row r="1429" spans="22:28">
      <c r="V1429" s="6">
        <v>44614</v>
      </c>
      <c r="W1429" s="4">
        <v>1.94</v>
      </c>
      <c r="X1429" s="4"/>
      <c r="Y1429" s="4"/>
      <c r="Z1429" s="4"/>
      <c r="AA1429" s="4"/>
      <c r="AB1429" s="4"/>
    </row>
    <row r="1430" spans="22:28">
      <c r="V1430" s="6">
        <v>44615</v>
      </c>
      <c r="W1430" s="4">
        <v>1.99</v>
      </c>
      <c r="X1430" s="4"/>
      <c r="Y1430" s="4"/>
      <c r="Z1430" s="4"/>
      <c r="AA1430" s="4"/>
      <c r="AB1430" s="4"/>
    </row>
    <row r="1431" spans="22:28">
      <c r="V1431" s="6">
        <v>44616</v>
      </c>
      <c r="W1431" s="4">
        <v>1.96</v>
      </c>
      <c r="X1431" s="4"/>
      <c r="Y1431" s="4"/>
      <c r="Z1431" s="4"/>
      <c r="AA1431" s="4"/>
      <c r="AB1431" s="4"/>
    </row>
    <row r="1432" spans="22:28">
      <c r="V1432" s="6">
        <v>44617</v>
      </c>
      <c r="W1432" s="4">
        <v>1.97</v>
      </c>
      <c r="X1432" s="4"/>
      <c r="Y1432" s="4"/>
      <c r="Z1432" s="4"/>
      <c r="AA1432" s="4"/>
      <c r="AB1432" s="4"/>
    </row>
    <row r="1433" spans="22:28">
      <c r="V1433" s="6">
        <v>44620</v>
      </c>
      <c r="W1433" s="4">
        <v>1.83</v>
      </c>
      <c r="X1433" s="4"/>
      <c r="Y1433" s="4"/>
      <c r="Z1433" s="4"/>
      <c r="AA1433" s="4"/>
      <c r="AB1433" s="4"/>
    </row>
    <row r="1434" spans="22:28">
      <c r="V1434" s="6">
        <v>44621</v>
      </c>
      <c r="W1434" s="4">
        <v>1.72</v>
      </c>
      <c r="X1434" s="4"/>
      <c r="Y1434" s="4"/>
      <c r="Z1434" s="4"/>
      <c r="AA1434" s="4"/>
      <c r="AB1434" s="4"/>
    </row>
    <row r="1435" spans="22:28">
      <c r="V1435" s="6">
        <v>44622</v>
      </c>
      <c r="W1435" s="4">
        <v>1.86</v>
      </c>
      <c r="X1435" s="4"/>
      <c r="Y1435" s="4"/>
      <c r="Z1435" s="4"/>
      <c r="AA1435" s="4"/>
      <c r="AB1435" s="4"/>
    </row>
    <row r="1436" spans="22:28">
      <c r="V1436" s="6">
        <v>44623</v>
      </c>
      <c r="W1436" s="4">
        <v>1.86</v>
      </c>
      <c r="X1436" s="4"/>
      <c r="Y1436" s="4"/>
      <c r="Z1436" s="4"/>
      <c r="AA1436" s="4"/>
      <c r="AB1436" s="4"/>
    </row>
    <row r="1437" spans="22:28">
      <c r="V1437" s="6">
        <v>44624</v>
      </c>
      <c r="W1437" s="4">
        <v>1.74</v>
      </c>
      <c r="X1437" s="4"/>
      <c r="Y1437" s="4"/>
      <c r="Z1437" s="4"/>
      <c r="AA1437" s="4"/>
      <c r="AB1437" s="4"/>
    </row>
    <row r="1438" spans="22:28">
      <c r="V1438" s="6">
        <v>44627</v>
      </c>
      <c r="W1438" s="4">
        <v>1.78</v>
      </c>
      <c r="X1438" s="4"/>
      <c r="Y1438" s="4"/>
      <c r="Z1438" s="4"/>
      <c r="AA1438" s="4"/>
      <c r="AB1438" s="4"/>
    </row>
    <row r="1439" spans="22:28">
      <c r="V1439" s="6">
        <v>44628</v>
      </c>
      <c r="W1439" s="4">
        <v>1.86</v>
      </c>
      <c r="X1439" s="4"/>
      <c r="Y1439" s="4"/>
      <c r="Z1439" s="4"/>
      <c r="AA1439" s="4"/>
      <c r="AB1439" s="4"/>
    </row>
    <row r="1440" spans="22:28">
      <c r="V1440" s="6">
        <v>44629</v>
      </c>
      <c r="W1440" s="4">
        <v>1.94</v>
      </c>
      <c r="X1440" s="4"/>
      <c r="Y1440" s="4"/>
      <c r="Z1440" s="4"/>
      <c r="AA1440" s="4"/>
      <c r="AB1440" s="4"/>
    </row>
    <row r="1441" spans="22:28">
      <c r="V1441" s="6">
        <v>44630</v>
      </c>
      <c r="W1441" s="4">
        <v>1.98</v>
      </c>
      <c r="X1441" s="4"/>
      <c r="Y1441" s="4"/>
      <c r="Z1441" s="4"/>
      <c r="AA1441" s="4"/>
      <c r="AB1441" s="4"/>
    </row>
    <row r="1442" spans="22:28">
      <c r="V1442" s="6">
        <v>44631</v>
      </c>
      <c r="W1442" s="4">
        <v>2</v>
      </c>
      <c r="X1442" s="4"/>
      <c r="Y1442" s="4"/>
      <c r="Z1442" s="4"/>
      <c r="AA1442" s="4"/>
      <c r="AB1442" s="4"/>
    </row>
    <row r="1443" spans="22:28">
      <c r="V1443" s="6">
        <v>44634</v>
      </c>
      <c r="W1443" s="4">
        <v>2.14</v>
      </c>
      <c r="X1443" s="4"/>
      <c r="Y1443" s="4"/>
      <c r="Z1443" s="4"/>
      <c r="AA1443" s="4"/>
      <c r="AB1443" s="4"/>
    </row>
    <row r="1444" spans="22:28">
      <c r="V1444" s="6">
        <v>44635</v>
      </c>
      <c r="W1444" s="4">
        <v>2.15</v>
      </c>
      <c r="X1444" s="4"/>
      <c r="Y1444" s="4"/>
      <c r="Z1444" s="4"/>
      <c r="AA1444" s="4"/>
      <c r="AB1444" s="4"/>
    </row>
    <row r="1445" spans="22:28">
      <c r="V1445" s="6">
        <v>44636</v>
      </c>
      <c r="W1445" s="4">
        <v>2.19</v>
      </c>
      <c r="X1445" s="4"/>
      <c r="Y1445" s="4"/>
      <c r="Z1445" s="4"/>
      <c r="AA1445" s="4"/>
      <c r="AB1445" s="4"/>
    </row>
    <row r="1446" spans="22:28">
      <c r="V1446" s="6">
        <v>44637</v>
      </c>
      <c r="W1446" s="4">
        <v>2.2000000000000002</v>
      </c>
      <c r="X1446" s="4"/>
      <c r="Y1446" s="4"/>
      <c r="Z1446" s="4"/>
      <c r="AA1446" s="4"/>
      <c r="AB1446" s="4"/>
    </row>
    <row r="1447" spans="22:28">
      <c r="V1447" s="6">
        <v>44638</v>
      </c>
      <c r="W1447" s="4">
        <v>2.14</v>
      </c>
      <c r="X1447" s="4"/>
      <c r="Y1447" s="4"/>
      <c r="Z1447" s="4"/>
      <c r="AA1447" s="4"/>
      <c r="AB1447" s="4"/>
    </row>
    <row r="1448" spans="22:28">
      <c r="V1448" s="6">
        <v>44641</v>
      </c>
      <c r="W1448" s="4">
        <v>2.3199999999999998</v>
      </c>
      <c r="X1448" s="4"/>
      <c r="Y1448" s="4"/>
      <c r="Z1448" s="4"/>
      <c r="AA1448" s="4"/>
      <c r="AB1448" s="4"/>
    </row>
    <row r="1449" spans="22:28">
      <c r="V1449" s="6">
        <v>44642</v>
      </c>
      <c r="W1449" s="4">
        <v>2.38</v>
      </c>
      <c r="X1449" s="4"/>
      <c r="Y1449" s="4"/>
      <c r="Z1449" s="4"/>
      <c r="AA1449" s="4"/>
      <c r="AB1449" s="4"/>
    </row>
    <row r="1450" spans="22:28">
      <c r="V1450" s="6">
        <v>44643</v>
      </c>
      <c r="W1450" s="4">
        <v>2.3199999999999998</v>
      </c>
      <c r="X1450" s="4"/>
      <c r="Y1450" s="4"/>
      <c r="Z1450" s="4"/>
      <c r="AA1450" s="4"/>
      <c r="AB1450" s="4"/>
    </row>
    <row r="1451" spans="22:28">
      <c r="V1451" s="6">
        <v>44644</v>
      </c>
      <c r="W1451" s="4">
        <v>2.34</v>
      </c>
      <c r="X1451" s="4"/>
      <c r="Y1451" s="4"/>
      <c r="Z1451" s="4"/>
      <c r="AA1451" s="4"/>
      <c r="AB1451" s="4"/>
    </row>
    <row r="1452" spans="22:28">
      <c r="V1452" s="6">
        <v>44645</v>
      </c>
      <c r="W1452" s="4">
        <v>2.48</v>
      </c>
      <c r="X1452" s="4"/>
      <c r="Y1452" s="4"/>
      <c r="Z1452" s="4"/>
      <c r="AA1452" s="4"/>
      <c r="AB1452" s="4"/>
    </row>
    <row r="1453" spans="22:28">
      <c r="V1453" s="6">
        <v>44648</v>
      </c>
      <c r="W1453" s="4">
        <v>2.46</v>
      </c>
      <c r="X1453" s="4"/>
      <c r="Y1453" s="4"/>
      <c r="Z1453" s="4"/>
      <c r="AA1453" s="4"/>
      <c r="AB1453" s="4"/>
    </row>
    <row r="1454" spans="22:28">
      <c r="V1454" s="6">
        <v>44649</v>
      </c>
      <c r="W1454" s="4">
        <v>2.41</v>
      </c>
      <c r="X1454" s="4"/>
      <c r="Y1454" s="4"/>
      <c r="Z1454" s="4"/>
      <c r="AA1454" s="4"/>
      <c r="AB1454" s="4"/>
    </row>
    <row r="1455" spans="22:28">
      <c r="V1455" s="6">
        <v>44650</v>
      </c>
      <c r="W1455" s="4">
        <v>2.35</v>
      </c>
      <c r="X1455" s="4"/>
      <c r="Y1455" s="4"/>
      <c r="Z1455" s="4"/>
      <c r="AA1455" s="4"/>
      <c r="AB1455" s="4"/>
    </row>
    <row r="1456" spans="22:28">
      <c r="V1456" s="6">
        <v>44651</v>
      </c>
      <c r="W1456" s="4">
        <v>2.3199999999999998</v>
      </c>
      <c r="X1456" s="4"/>
      <c r="Y1456" s="4"/>
      <c r="Z1456" s="4"/>
      <c r="AA1456" s="4"/>
      <c r="AB1456" s="4"/>
    </row>
    <row r="1457" spans="22:28">
      <c r="V1457" s="6">
        <v>44652</v>
      </c>
      <c r="W1457" s="4">
        <v>2.39</v>
      </c>
      <c r="X1457" s="4"/>
      <c r="Y1457" s="4"/>
      <c r="Z1457" s="4"/>
      <c r="AA1457" s="4"/>
      <c r="AB1457" s="4"/>
    </row>
    <row r="1458" spans="22:28">
      <c r="V1458" s="6">
        <v>44655</v>
      </c>
      <c r="W1458" s="4">
        <v>2.42</v>
      </c>
      <c r="X1458" s="4"/>
      <c r="Y1458" s="4"/>
      <c r="Z1458" s="4"/>
      <c r="AA1458" s="4"/>
      <c r="AB1458" s="4"/>
    </row>
    <row r="1459" spans="22:28">
      <c r="V1459" s="6">
        <v>44656</v>
      </c>
      <c r="W1459" s="4">
        <v>2.54</v>
      </c>
      <c r="X1459" s="4"/>
      <c r="Y1459" s="4"/>
      <c r="Z1459" s="4"/>
      <c r="AA1459" s="4"/>
      <c r="AB1459" s="4"/>
    </row>
    <row r="1460" spans="22:28">
      <c r="V1460" s="6">
        <v>44657</v>
      </c>
      <c r="W1460" s="4">
        <v>2.61</v>
      </c>
      <c r="X1460" s="4"/>
      <c r="Y1460" s="4"/>
      <c r="Z1460" s="4"/>
      <c r="AA1460" s="4"/>
      <c r="AB1460" s="4"/>
    </row>
    <row r="1461" spans="22:28">
      <c r="V1461" s="6">
        <v>44658</v>
      </c>
      <c r="W1461" s="4">
        <v>2.66</v>
      </c>
      <c r="X1461" s="4"/>
      <c r="Y1461" s="4"/>
      <c r="Z1461" s="4"/>
      <c r="AA1461" s="4"/>
      <c r="AB1461" s="4"/>
    </row>
    <row r="1462" spans="22:28">
      <c r="V1462" s="6">
        <v>44659</v>
      </c>
      <c r="W1462" s="4">
        <v>2.72</v>
      </c>
      <c r="X1462" s="4"/>
      <c r="Y1462" s="4"/>
      <c r="Z1462" s="4"/>
      <c r="AA1462" s="4"/>
      <c r="AB1462" s="4"/>
    </row>
    <row r="1463" spans="22:28">
      <c r="V1463" s="6">
        <v>44662</v>
      </c>
      <c r="W1463" s="4">
        <v>2.79</v>
      </c>
      <c r="X1463" s="4"/>
      <c r="Y1463" s="4"/>
      <c r="Z1463" s="4"/>
      <c r="AA1463" s="4"/>
      <c r="AB1463" s="4"/>
    </row>
    <row r="1464" spans="22:28">
      <c r="V1464" s="6">
        <v>44663</v>
      </c>
      <c r="W1464" s="4">
        <v>2.72</v>
      </c>
      <c r="X1464" s="4"/>
      <c r="Y1464" s="4"/>
      <c r="Z1464" s="4"/>
      <c r="AA1464" s="4"/>
      <c r="AB1464" s="4"/>
    </row>
    <row r="1465" spans="22:28">
      <c r="V1465" s="6">
        <v>44664</v>
      </c>
      <c r="W1465" s="4">
        <v>2.7</v>
      </c>
      <c r="X1465" s="4"/>
      <c r="Y1465" s="4"/>
      <c r="Z1465" s="4"/>
      <c r="AA1465" s="4"/>
      <c r="AB1465" s="4"/>
    </row>
    <row r="1466" spans="22:28">
      <c r="V1466" s="6">
        <v>44665</v>
      </c>
      <c r="W1466" s="4">
        <v>2.83</v>
      </c>
      <c r="X1466" s="4"/>
      <c r="Y1466" s="4"/>
      <c r="Z1466" s="4"/>
      <c r="AA1466" s="4"/>
      <c r="AB1466" s="4"/>
    </row>
    <row r="1467" spans="22:28">
      <c r="V1467" s="6">
        <v>44666</v>
      </c>
    </row>
    <row r="1468" spans="22:28">
      <c r="V1468" s="6">
        <v>44669</v>
      </c>
      <c r="W1468" s="4">
        <v>2.85</v>
      </c>
      <c r="X1468" s="4"/>
      <c r="Y1468" s="4"/>
      <c r="Z1468" s="4"/>
      <c r="AA1468" s="4"/>
      <c r="AB1468" s="4"/>
    </row>
    <row r="1469" spans="22:28">
      <c r="V1469" s="6">
        <v>44670</v>
      </c>
      <c r="W1469" s="4">
        <v>2.93</v>
      </c>
      <c r="X1469" s="4"/>
      <c r="Y1469" s="4"/>
      <c r="Z1469" s="4"/>
      <c r="AA1469" s="4"/>
      <c r="AB1469" s="4"/>
    </row>
    <row r="1470" spans="22:28">
      <c r="V1470" s="6">
        <v>44671</v>
      </c>
      <c r="W1470" s="4">
        <v>2.85</v>
      </c>
      <c r="X1470" s="4"/>
      <c r="Y1470" s="4"/>
      <c r="Z1470" s="4"/>
      <c r="AA1470" s="4"/>
      <c r="AB1470" s="4"/>
    </row>
    <row r="1471" spans="22:28">
      <c r="V1471" s="6">
        <v>44672</v>
      </c>
      <c r="W1471" s="4">
        <v>2.9</v>
      </c>
      <c r="X1471" s="4"/>
      <c r="Y1471" s="4"/>
      <c r="Z1471" s="4"/>
      <c r="AA1471" s="4"/>
      <c r="AB1471" s="4"/>
    </row>
    <row r="1472" spans="22:28">
      <c r="V1472" s="6">
        <v>44673</v>
      </c>
      <c r="W1472" s="4">
        <v>2.9</v>
      </c>
      <c r="X1472" s="4"/>
      <c r="Y1472" s="4"/>
      <c r="Z1472" s="4"/>
      <c r="AA1472" s="4"/>
      <c r="AB1472" s="4"/>
    </row>
    <row r="1473" spans="22:28">
      <c r="V1473" s="6">
        <v>44676</v>
      </c>
      <c r="W1473" s="4">
        <v>2.81</v>
      </c>
      <c r="X1473" s="4"/>
      <c r="Y1473" s="4"/>
      <c r="Z1473" s="4"/>
      <c r="AA1473" s="4"/>
      <c r="AB1473" s="4"/>
    </row>
    <row r="1474" spans="22:28">
      <c r="V1474" s="6">
        <v>44677</v>
      </c>
      <c r="W1474" s="4">
        <v>2.77</v>
      </c>
      <c r="X1474" s="4"/>
      <c r="Y1474" s="4"/>
      <c r="Z1474" s="4"/>
      <c r="AA1474" s="4"/>
      <c r="AB1474" s="4"/>
    </row>
    <row r="1475" spans="22:28">
      <c r="V1475" s="6">
        <v>44678</v>
      </c>
      <c r="W1475" s="4">
        <v>2.82</v>
      </c>
      <c r="X1475" s="4"/>
      <c r="Y1475" s="4"/>
      <c r="Z1475" s="4"/>
      <c r="AA1475" s="4"/>
      <c r="AB1475" s="4"/>
    </row>
    <row r="1476" spans="22:28">
      <c r="V1476" s="6">
        <v>44679</v>
      </c>
      <c r="W1476" s="4">
        <v>2.85</v>
      </c>
      <c r="X1476" s="4"/>
      <c r="Y1476" s="4"/>
      <c r="Z1476" s="4"/>
      <c r="AA1476" s="4"/>
      <c r="AB1476" s="4"/>
    </row>
    <row r="1477" spans="22:28">
      <c r="V1477" s="6">
        <v>44680</v>
      </c>
      <c r="W1477" s="4">
        <v>2.89</v>
      </c>
      <c r="X1477" s="4"/>
      <c r="Y1477" s="4"/>
      <c r="Z1477" s="4"/>
      <c r="AA1477" s="4"/>
      <c r="AB1477" s="4"/>
    </row>
    <row r="1478" spans="22:28">
      <c r="V1478" s="6">
        <v>44683</v>
      </c>
      <c r="W1478" s="4">
        <v>2.99</v>
      </c>
      <c r="X1478" s="4"/>
      <c r="Y1478" s="4"/>
      <c r="Z1478" s="4"/>
      <c r="AA1478" s="4"/>
      <c r="AB1478" s="4"/>
    </row>
    <row r="1479" spans="22:28">
      <c r="V1479" s="6">
        <v>44684</v>
      </c>
      <c r="W1479" s="4">
        <v>2.97</v>
      </c>
      <c r="X1479" s="4"/>
      <c r="Y1479" s="4"/>
      <c r="Z1479" s="4"/>
      <c r="AA1479" s="4"/>
      <c r="AB1479" s="4"/>
    </row>
    <row r="1480" spans="22:28">
      <c r="V1480" s="6">
        <v>44685</v>
      </c>
      <c r="W1480" s="4">
        <v>2.93</v>
      </c>
      <c r="X1480" s="4"/>
      <c r="Y1480" s="4"/>
      <c r="Z1480" s="4"/>
      <c r="AA1480" s="4"/>
      <c r="AB1480" s="4"/>
    </row>
    <row r="1481" spans="22:28">
      <c r="V1481" s="6">
        <v>44686</v>
      </c>
      <c r="W1481" s="4">
        <v>3.05</v>
      </c>
      <c r="X1481" s="4"/>
      <c r="Y1481" s="4"/>
      <c r="Z1481" s="4"/>
      <c r="AA1481" s="4"/>
      <c r="AB1481" s="4"/>
    </row>
    <row r="1482" spans="22:28">
      <c r="V1482" s="6">
        <v>44687</v>
      </c>
      <c r="W1482" s="4">
        <v>3.12</v>
      </c>
      <c r="X1482" s="4"/>
      <c r="Y1482" s="4"/>
      <c r="Z1482" s="4"/>
      <c r="AA1482" s="4"/>
      <c r="AB1482" s="4"/>
    </row>
    <row r="1483" spans="22:28">
      <c r="V1483" s="6">
        <v>44690</v>
      </c>
      <c r="W1483" s="4">
        <v>3.05</v>
      </c>
      <c r="X1483" s="4"/>
      <c r="Y1483" s="4"/>
      <c r="Z1483" s="4"/>
      <c r="AA1483" s="4"/>
      <c r="AB1483" s="4"/>
    </row>
    <row r="1484" spans="22:28">
      <c r="V1484" s="6">
        <v>44691</v>
      </c>
      <c r="W1484" s="4">
        <v>2.99</v>
      </c>
      <c r="X1484" s="4"/>
      <c r="Y1484" s="4"/>
      <c r="Z1484" s="4"/>
      <c r="AA1484" s="4"/>
      <c r="AB1484" s="4"/>
    </row>
    <row r="1485" spans="22:28">
      <c r="V1485" s="6">
        <v>44692</v>
      </c>
      <c r="W1485" s="4">
        <v>2.91</v>
      </c>
      <c r="X1485" s="4"/>
      <c r="Y1485" s="4"/>
      <c r="Z1485" s="4"/>
      <c r="AA1485" s="4"/>
      <c r="AB1485" s="4"/>
    </row>
    <row r="1486" spans="22:28">
      <c r="V1486" s="6">
        <v>44693</v>
      </c>
      <c r="W1486" s="4">
        <v>2.84</v>
      </c>
      <c r="X1486" s="4"/>
      <c r="Y1486" s="4"/>
      <c r="Z1486" s="4"/>
      <c r="AA1486" s="4"/>
      <c r="AB1486" s="4"/>
    </row>
    <row r="1487" spans="22:28">
      <c r="V1487" s="6">
        <v>44694</v>
      </c>
      <c r="W1487" s="4">
        <v>2.93</v>
      </c>
      <c r="X1487" s="4"/>
      <c r="Y1487" s="4"/>
      <c r="Z1487" s="4"/>
      <c r="AA1487" s="4"/>
      <c r="AB1487" s="4"/>
    </row>
    <row r="1488" spans="22:28">
      <c r="V1488" s="6">
        <v>44697</v>
      </c>
      <c r="W1488" s="4">
        <v>2.88</v>
      </c>
      <c r="X1488" s="4"/>
      <c r="Y1488" s="4"/>
      <c r="Z1488" s="4"/>
      <c r="AA1488" s="4"/>
      <c r="AB1488" s="4"/>
    </row>
    <row r="1489" spans="22:28">
      <c r="V1489" s="6">
        <v>44698</v>
      </c>
      <c r="W1489" s="4">
        <v>2.98</v>
      </c>
      <c r="X1489" s="4"/>
      <c r="Y1489" s="4"/>
      <c r="Z1489" s="4"/>
      <c r="AA1489" s="4"/>
      <c r="AB1489" s="4"/>
    </row>
    <row r="1490" spans="22:28">
      <c r="V1490" s="6">
        <v>44699</v>
      </c>
      <c r="W1490" s="4">
        <v>2.89</v>
      </c>
      <c r="X1490" s="4"/>
      <c r="Y1490" s="4"/>
      <c r="Z1490" s="4"/>
      <c r="AA1490" s="4"/>
      <c r="AB1490" s="4"/>
    </row>
    <row r="1491" spans="22:28">
      <c r="V1491" s="6">
        <v>44700</v>
      </c>
      <c r="W1491" s="4">
        <v>2.84</v>
      </c>
      <c r="X1491" s="4"/>
      <c r="Y1491" s="4"/>
      <c r="Z1491" s="4"/>
      <c r="AA1491" s="4"/>
      <c r="AB1491" s="4"/>
    </row>
    <row r="1492" spans="22:28">
      <c r="V1492" s="6">
        <v>44701</v>
      </c>
      <c r="W1492" s="4">
        <v>2.78</v>
      </c>
      <c r="X1492" s="4"/>
      <c r="Y1492" s="4"/>
      <c r="Z1492" s="4"/>
      <c r="AA1492" s="4"/>
      <c r="AB1492" s="4"/>
    </row>
    <row r="1493" spans="22:28">
      <c r="V1493" s="6">
        <v>44704</v>
      </c>
      <c r="W1493" s="4">
        <v>2.86</v>
      </c>
      <c r="X1493" s="4"/>
      <c r="Y1493" s="4"/>
      <c r="Z1493" s="4"/>
      <c r="AA1493" s="4"/>
      <c r="AB1493" s="4"/>
    </row>
    <row r="1494" spans="22:28">
      <c r="V1494" s="6">
        <v>44705</v>
      </c>
      <c r="W1494" s="4">
        <v>2.76</v>
      </c>
      <c r="X1494" s="4"/>
      <c r="Y1494" s="4"/>
      <c r="Z1494" s="4"/>
      <c r="AA1494" s="4"/>
      <c r="AB1494" s="4"/>
    </row>
    <row r="1495" spans="22:28">
      <c r="V1495" s="6">
        <v>44706</v>
      </c>
      <c r="W1495" s="4">
        <v>2.75</v>
      </c>
      <c r="X1495" s="4"/>
      <c r="Y1495" s="4"/>
      <c r="Z1495" s="4"/>
      <c r="AA1495" s="4"/>
      <c r="AB1495" s="4"/>
    </row>
    <row r="1496" spans="22:28">
      <c r="V1496" s="6">
        <v>44707</v>
      </c>
      <c r="W1496" s="4">
        <v>2.75</v>
      </c>
      <c r="X1496" s="4"/>
      <c r="Y1496" s="4"/>
      <c r="Z1496" s="4"/>
      <c r="AA1496" s="4"/>
      <c r="AB1496" s="4"/>
    </row>
    <row r="1497" spans="22:28">
      <c r="V1497" s="6">
        <v>44708</v>
      </c>
      <c r="W1497" s="4">
        <v>2.74</v>
      </c>
      <c r="X1497" s="4"/>
      <c r="Y1497" s="4"/>
      <c r="Z1497" s="4"/>
      <c r="AA1497" s="4"/>
      <c r="AB1497" s="4"/>
    </row>
    <row r="1498" spans="22:28">
      <c r="V1498" s="6">
        <v>44711</v>
      </c>
    </row>
    <row r="1499" spans="22:28">
      <c r="V1499" s="6">
        <v>44712</v>
      </c>
      <c r="W1499" s="4">
        <v>2.85</v>
      </c>
      <c r="X1499" s="4"/>
      <c r="Y1499" s="4"/>
      <c r="Z1499" s="4"/>
      <c r="AA1499" s="4"/>
      <c r="AB1499" s="4"/>
    </row>
    <row r="1500" spans="22:28">
      <c r="V1500" s="6">
        <v>44713</v>
      </c>
      <c r="W1500" s="4">
        <v>2.94</v>
      </c>
      <c r="X1500" s="4"/>
      <c r="Y1500" s="4"/>
      <c r="Z1500" s="4"/>
      <c r="AA1500" s="4"/>
      <c r="AB1500" s="4"/>
    </row>
    <row r="1501" spans="22:28">
      <c r="V1501" s="6">
        <v>44714</v>
      </c>
      <c r="W1501" s="4">
        <v>2.92</v>
      </c>
      <c r="X1501" s="4"/>
      <c r="Y1501" s="4"/>
      <c r="Z1501" s="4"/>
      <c r="AA1501" s="4"/>
      <c r="AB1501" s="4"/>
    </row>
    <row r="1502" spans="22:28">
      <c r="V1502" s="6">
        <v>44715</v>
      </c>
      <c r="W1502" s="4">
        <v>2.96</v>
      </c>
      <c r="X1502" s="4"/>
      <c r="Y1502" s="4"/>
      <c r="Z1502" s="4"/>
      <c r="AA1502" s="4"/>
      <c r="AB1502" s="4"/>
    </row>
    <row r="1503" spans="22:28">
      <c r="V1503" s="6">
        <v>44718</v>
      </c>
      <c r="W1503" s="4">
        <v>3.04</v>
      </c>
      <c r="X1503" s="4"/>
      <c r="Y1503" s="4"/>
      <c r="Z1503" s="4"/>
      <c r="AA1503" s="4"/>
      <c r="AB1503" s="4"/>
    </row>
    <row r="1504" spans="22:28">
      <c r="V1504" s="6">
        <v>44719</v>
      </c>
      <c r="W1504" s="4">
        <v>2.98</v>
      </c>
      <c r="X1504" s="4"/>
      <c r="Y1504" s="4"/>
      <c r="Z1504" s="4"/>
      <c r="AA1504" s="4"/>
      <c r="AB1504" s="4"/>
    </row>
    <row r="1505" spans="22:28">
      <c r="V1505" s="6">
        <v>44720</v>
      </c>
      <c r="W1505" s="4">
        <v>3.03</v>
      </c>
      <c r="X1505" s="4"/>
      <c r="Y1505" s="4"/>
      <c r="Z1505" s="4"/>
      <c r="AA1505" s="4"/>
      <c r="AB1505" s="4"/>
    </row>
    <row r="1506" spans="22:28">
      <c r="V1506" s="6">
        <v>44721</v>
      </c>
      <c r="W1506" s="4">
        <v>3.04</v>
      </c>
      <c r="X1506" s="4"/>
      <c r="Y1506" s="4"/>
      <c r="Z1506" s="4"/>
      <c r="AA1506" s="4"/>
      <c r="AB1506" s="4"/>
    </row>
    <row r="1507" spans="22:28">
      <c r="V1507" s="6">
        <v>44722</v>
      </c>
      <c r="W1507" s="4">
        <v>3.15</v>
      </c>
      <c r="X1507" s="4"/>
      <c r="Y1507" s="4"/>
      <c r="Z1507" s="4"/>
      <c r="AA1507" s="4"/>
      <c r="AB1507" s="4"/>
    </row>
    <row r="1508" spans="22:28">
      <c r="V1508" s="6">
        <v>44725</v>
      </c>
      <c r="W1508" s="4">
        <v>3.43</v>
      </c>
      <c r="X1508" s="4"/>
      <c r="Y1508" s="4"/>
      <c r="Z1508" s="4"/>
      <c r="AA1508" s="4"/>
      <c r="AB1508" s="4"/>
    </row>
    <row r="1509" spans="22:28">
      <c r="V1509" s="6">
        <v>44726</v>
      </c>
      <c r="W1509" s="4">
        <v>3.49</v>
      </c>
      <c r="X1509" s="4"/>
      <c r="Y1509" s="4"/>
      <c r="Z1509" s="4"/>
      <c r="AA1509" s="4"/>
      <c r="AB1509" s="4"/>
    </row>
    <row r="1510" spans="22:28">
      <c r="V1510" s="6">
        <v>44727</v>
      </c>
      <c r="W1510" s="4">
        <v>3.33</v>
      </c>
      <c r="X1510" s="4"/>
      <c r="Y1510" s="4"/>
      <c r="Z1510" s="4"/>
      <c r="AA1510" s="4"/>
      <c r="AB1510" s="4"/>
    </row>
    <row r="1511" spans="22:28">
      <c r="V1511" s="6">
        <v>44728</v>
      </c>
      <c r="W1511" s="4">
        <v>3.28</v>
      </c>
      <c r="X1511" s="4"/>
      <c r="Y1511" s="4"/>
      <c r="Z1511" s="4"/>
      <c r="AA1511" s="4"/>
      <c r="AB1511" s="4"/>
    </row>
    <row r="1512" spans="22:28">
      <c r="V1512" s="6">
        <v>44729</v>
      </c>
      <c r="W1512" s="4">
        <v>3.25</v>
      </c>
      <c r="X1512" s="4"/>
      <c r="Y1512" s="4"/>
      <c r="Z1512" s="4"/>
      <c r="AA1512" s="4"/>
      <c r="AB1512" s="4"/>
    </row>
    <row r="1513" spans="22:28">
      <c r="V1513" s="6">
        <v>44732</v>
      </c>
    </row>
    <row r="1514" spans="22:28">
      <c r="V1514" s="6">
        <v>44733</v>
      </c>
      <c r="W1514" s="4">
        <v>3.31</v>
      </c>
      <c r="X1514" s="4"/>
      <c r="Y1514" s="4"/>
      <c r="Z1514" s="4"/>
      <c r="AA1514" s="4"/>
      <c r="AB1514" s="4"/>
    </row>
    <row r="1515" spans="22:28">
      <c r="V1515" s="6">
        <v>44734</v>
      </c>
      <c r="W1515" s="4">
        <v>3.16</v>
      </c>
      <c r="X1515" s="4"/>
      <c r="Y1515" s="4"/>
      <c r="Z1515" s="4"/>
      <c r="AA1515" s="4"/>
      <c r="AB1515" s="4"/>
    </row>
    <row r="1516" spans="22:28">
      <c r="V1516" s="6">
        <v>44735</v>
      </c>
      <c r="W1516" s="4">
        <v>3.09</v>
      </c>
      <c r="X1516" s="4"/>
      <c r="Y1516" s="4"/>
      <c r="Z1516" s="4"/>
      <c r="AA1516" s="4"/>
      <c r="AB1516" s="4"/>
    </row>
    <row r="1517" spans="22:28">
      <c r="V1517" s="6">
        <v>44736</v>
      </c>
      <c r="W1517" s="4">
        <v>3.13</v>
      </c>
      <c r="X1517" s="4"/>
      <c r="Y1517" s="4"/>
      <c r="Z1517" s="4"/>
      <c r="AA1517" s="4"/>
      <c r="AB1517" s="4"/>
    </row>
    <row r="1518" spans="22:28">
      <c r="V1518" s="6">
        <v>44739</v>
      </c>
      <c r="W1518" s="4">
        <v>3.2</v>
      </c>
      <c r="X1518" s="4"/>
      <c r="Y1518" s="4"/>
      <c r="Z1518" s="4"/>
      <c r="AA1518" s="4"/>
      <c r="AB1518" s="4"/>
    </row>
    <row r="1519" spans="22:28">
      <c r="V1519" s="6">
        <v>44740</v>
      </c>
      <c r="W1519" s="4">
        <v>3.2</v>
      </c>
      <c r="X1519" s="4"/>
      <c r="Y1519" s="4"/>
      <c r="Z1519" s="4"/>
      <c r="AA1519" s="4"/>
      <c r="AB1519" s="4"/>
    </row>
    <row r="1520" spans="22:28">
      <c r="V1520" s="6">
        <v>44741</v>
      </c>
      <c r="W1520" s="4">
        <v>3.1</v>
      </c>
      <c r="X1520" s="4"/>
      <c r="Y1520" s="4"/>
      <c r="Z1520" s="4"/>
      <c r="AA1520" s="4"/>
      <c r="AB1520" s="4"/>
    </row>
    <row r="1521" spans="22:28">
      <c r="V1521" s="6">
        <v>44742</v>
      </c>
      <c r="W1521" s="4">
        <v>2.98</v>
      </c>
      <c r="X1521" s="4"/>
      <c r="Y1521" s="4"/>
      <c r="Z1521" s="4"/>
      <c r="AA1521" s="4"/>
      <c r="AB1521" s="4"/>
    </row>
    <row r="1522" spans="22:28">
      <c r="V1522" s="6">
        <v>44743</v>
      </c>
      <c r="W1522" s="4">
        <v>2.88</v>
      </c>
      <c r="X1522" s="4"/>
      <c r="Y1522" s="4"/>
      <c r="Z1522" s="4"/>
      <c r="AA1522" s="4"/>
      <c r="AB1522" s="4"/>
    </row>
    <row r="1523" spans="22:28">
      <c r="V1523" s="6">
        <v>44746</v>
      </c>
    </row>
    <row r="1524" spans="22:28">
      <c r="V1524" s="6">
        <v>44747</v>
      </c>
      <c r="W1524" s="4">
        <v>2.82</v>
      </c>
      <c r="X1524" s="4"/>
      <c r="Y1524" s="4"/>
      <c r="Z1524" s="4"/>
      <c r="AA1524" s="4"/>
      <c r="AB1524" s="4"/>
    </row>
    <row r="1525" spans="22:28">
      <c r="V1525" s="6">
        <v>44748</v>
      </c>
      <c r="W1525" s="4">
        <v>2.93</v>
      </c>
      <c r="X1525" s="4"/>
      <c r="Y1525" s="4"/>
      <c r="Z1525" s="4"/>
      <c r="AA1525" s="4"/>
      <c r="AB1525" s="4"/>
    </row>
    <row r="1526" spans="22:28">
      <c r="V1526" s="6">
        <v>44749</v>
      </c>
      <c r="W1526" s="4">
        <v>3.01</v>
      </c>
      <c r="X1526" s="4"/>
      <c r="Y1526" s="4"/>
      <c r="Z1526" s="4"/>
      <c r="AA1526" s="4"/>
      <c r="AB1526" s="4"/>
    </row>
    <row r="1527" spans="22:28">
      <c r="V1527" s="6">
        <v>44750</v>
      </c>
      <c r="W1527" s="4">
        <v>3.09</v>
      </c>
      <c r="X1527" s="4"/>
      <c r="Y1527" s="4"/>
      <c r="Z1527" s="4"/>
      <c r="AA1527" s="4"/>
      <c r="AB1527" s="4"/>
    </row>
    <row r="1528" spans="22:28">
      <c r="V1528" s="6">
        <v>44753</v>
      </c>
      <c r="W1528" s="4">
        <v>2.99</v>
      </c>
      <c r="X1528" s="4"/>
      <c r="Y1528" s="4"/>
      <c r="Z1528" s="4"/>
      <c r="AA1528" s="4"/>
      <c r="AB1528" s="4"/>
    </row>
    <row r="1529" spans="22:28">
      <c r="V1529" s="6">
        <v>44754</v>
      </c>
      <c r="W1529" s="4">
        <v>2.96</v>
      </c>
      <c r="X1529" s="4"/>
      <c r="Y1529" s="4"/>
      <c r="Z1529" s="4"/>
      <c r="AA1529" s="4"/>
      <c r="AB1529" s="4"/>
    </row>
    <row r="1530" spans="22:28">
      <c r="V1530" s="6">
        <v>44755</v>
      </c>
      <c r="W1530" s="4">
        <v>2.91</v>
      </c>
      <c r="X1530" s="4"/>
      <c r="Y1530" s="4"/>
      <c r="Z1530" s="4"/>
      <c r="AA1530" s="4"/>
      <c r="AB1530" s="4"/>
    </row>
    <row r="1531" spans="22:28">
      <c r="V1531" s="6">
        <v>44756</v>
      </c>
      <c r="W1531" s="4">
        <v>2.96</v>
      </c>
      <c r="X1531" s="4"/>
      <c r="Y1531" s="4"/>
      <c r="Z1531" s="4"/>
      <c r="AA1531" s="4"/>
      <c r="AB1531" s="4"/>
    </row>
    <row r="1532" spans="22:28">
      <c r="V1532" s="6">
        <v>44757</v>
      </c>
      <c r="W1532" s="4">
        <v>2.93</v>
      </c>
      <c r="X1532" s="4"/>
      <c r="Y1532" s="4"/>
      <c r="Z1532" s="4"/>
      <c r="AA1532" s="4"/>
      <c r="AB1532" s="4"/>
    </row>
    <row r="1533" spans="22:28">
      <c r="V1533" s="6">
        <v>44760</v>
      </c>
      <c r="W1533" s="4">
        <v>2.96</v>
      </c>
      <c r="X1533" s="4"/>
      <c r="Y1533" s="4"/>
      <c r="Z1533" s="4"/>
      <c r="AA1533" s="4"/>
      <c r="AB1533" s="4"/>
    </row>
    <row r="1534" spans="22:28">
      <c r="V1534" s="6">
        <v>44761</v>
      </c>
      <c r="W1534" s="4">
        <v>3.01</v>
      </c>
      <c r="X1534" s="4"/>
      <c r="Y1534" s="4"/>
      <c r="Z1534" s="4"/>
      <c r="AA1534" s="4"/>
      <c r="AB1534" s="4"/>
    </row>
    <row r="1535" spans="22:28">
      <c r="V1535" s="6">
        <v>44762</v>
      </c>
      <c r="W1535" s="4">
        <v>3.04</v>
      </c>
      <c r="X1535" s="4"/>
      <c r="Y1535" s="4"/>
      <c r="Z1535" s="4"/>
      <c r="AA1535" s="4"/>
      <c r="AB1535" s="4"/>
    </row>
    <row r="1536" spans="22:28">
      <c r="V1536" s="6">
        <v>44763</v>
      </c>
      <c r="W1536" s="4">
        <v>2.91</v>
      </c>
      <c r="X1536" s="4"/>
      <c r="Y1536" s="4"/>
      <c r="Z1536" s="4"/>
      <c r="AA1536" s="4"/>
      <c r="AB1536" s="4"/>
    </row>
    <row r="1537" spans="22:28">
      <c r="V1537" s="6">
        <v>44764</v>
      </c>
      <c r="W1537" s="4">
        <v>2.77</v>
      </c>
      <c r="X1537" s="4"/>
      <c r="Y1537" s="4"/>
      <c r="Z1537" s="4"/>
      <c r="AA1537" s="4"/>
      <c r="AB1537" s="4"/>
    </row>
    <row r="1538" spans="22:28">
      <c r="V1538" s="6">
        <v>44767</v>
      </c>
      <c r="W1538" s="4">
        <v>2.81</v>
      </c>
      <c r="X1538" s="4"/>
      <c r="Y1538" s="4"/>
      <c r="Z1538" s="4"/>
      <c r="AA1538" s="4"/>
      <c r="AB1538" s="4"/>
    </row>
    <row r="1539" spans="22:28">
      <c r="V1539" s="6">
        <v>44768</v>
      </c>
      <c r="W1539" s="4">
        <v>2.81</v>
      </c>
      <c r="X1539" s="4"/>
      <c r="Y1539" s="4"/>
      <c r="Z1539" s="4"/>
      <c r="AA1539" s="4"/>
      <c r="AB1539" s="4"/>
    </row>
    <row r="1540" spans="22:28">
      <c r="V1540" s="6">
        <v>44769</v>
      </c>
      <c r="W1540" s="4">
        <v>2.78</v>
      </c>
      <c r="X1540" s="4"/>
      <c r="Y1540" s="4"/>
      <c r="Z1540" s="4"/>
      <c r="AA1540" s="4"/>
      <c r="AB1540" s="4"/>
    </row>
    <row r="1541" spans="22:28">
      <c r="V1541" s="6">
        <v>44770</v>
      </c>
      <c r="W1541" s="4">
        <v>2.68</v>
      </c>
      <c r="X1541" s="4"/>
      <c r="Y1541" s="4"/>
      <c r="Z1541" s="4"/>
      <c r="AA1541" s="4"/>
      <c r="AB1541" s="4"/>
    </row>
    <row r="1542" spans="22:28">
      <c r="V1542" s="6">
        <v>44771</v>
      </c>
      <c r="W1542" s="4">
        <v>2.67</v>
      </c>
      <c r="X1542" s="4"/>
      <c r="Y1542" s="4"/>
      <c r="Z1542" s="4"/>
      <c r="AA1542" s="4"/>
      <c r="AB1542" s="4"/>
    </row>
    <row r="1543" spans="22:28">
      <c r="V1543" s="6">
        <v>44774</v>
      </c>
      <c r="W1543" s="4">
        <v>2.6</v>
      </c>
      <c r="X1543" s="4"/>
      <c r="Y1543" s="4"/>
      <c r="Z1543" s="4"/>
      <c r="AA1543" s="4"/>
      <c r="AB1543" s="4"/>
    </row>
    <row r="1544" spans="22:28">
      <c r="V1544" s="6">
        <v>44775</v>
      </c>
      <c r="W1544" s="4">
        <v>2.75</v>
      </c>
      <c r="X1544" s="4"/>
      <c r="Y1544" s="4"/>
      <c r="Z1544" s="4"/>
      <c r="AA1544" s="4"/>
      <c r="AB1544" s="4"/>
    </row>
    <row r="1545" spans="22:28">
      <c r="V1545" s="6">
        <v>44776</v>
      </c>
      <c r="W1545" s="4">
        <v>2.73</v>
      </c>
      <c r="X1545" s="4"/>
      <c r="Y1545" s="4"/>
      <c r="Z1545" s="4"/>
      <c r="AA1545" s="4"/>
      <c r="AB1545" s="4"/>
    </row>
    <row r="1546" spans="22:28">
      <c r="V1546" s="6">
        <v>44777</v>
      </c>
      <c r="W1546" s="4">
        <v>2.68</v>
      </c>
      <c r="X1546" s="4"/>
      <c r="Y1546" s="4"/>
      <c r="Z1546" s="4"/>
      <c r="AA1546" s="4"/>
      <c r="AB1546" s="4"/>
    </row>
    <row r="1547" spans="22:28">
      <c r="V1547" s="6">
        <v>44778</v>
      </c>
      <c r="W1547" s="4">
        <v>2.83</v>
      </c>
      <c r="X1547" s="4"/>
      <c r="Y1547" s="4"/>
      <c r="Z1547" s="4"/>
      <c r="AA1547" s="4"/>
      <c r="AB1547" s="4"/>
    </row>
    <row r="1548" spans="22:28">
      <c r="V1548" s="6">
        <v>44781</v>
      </c>
      <c r="W1548" s="4">
        <v>2.77</v>
      </c>
      <c r="X1548" s="4"/>
      <c r="Y1548" s="4"/>
      <c r="Z1548" s="4"/>
      <c r="AA1548" s="4"/>
      <c r="AB1548" s="4"/>
    </row>
    <row r="1549" spans="22:28">
      <c r="V1549" s="6">
        <v>44782</v>
      </c>
      <c r="W1549" s="4">
        <v>2.8</v>
      </c>
      <c r="X1549" s="4"/>
      <c r="Y1549" s="4"/>
      <c r="Z1549" s="4"/>
      <c r="AA1549" s="4"/>
      <c r="AB1549" s="4"/>
    </row>
    <row r="1550" spans="22:28">
      <c r="V1550" s="6">
        <v>44783</v>
      </c>
      <c r="W1550" s="4">
        <v>2.78</v>
      </c>
      <c r="X1550" s="4"/>
      <c r="Y1550" s="4"/>
      <c r="Z1550" s="4"/>
      <c r="AA1550" s="4"/>
      <c r="AB1550" s="4"/>
    </row>
    <row r="1551" spans="22:28">
      <c r="V1551" s="6">
        <v>44784</v>
      </c>
      <c r="W1551" s="4">
        <v>2.87</v>
      </c>
      <c r="X1551" s="4"/>
      <c r="Y1551" s="4"/>
      <c r="Z1551" s="4"/>
      <c r="AA1551" s="4"/>
      <c r="AB1551" s="4"/>
    </row>
    <row r="1552" spans="22:28">
      <c r="V1552" s="6">
        <v>44785</v>
      </c>
      <c r="W1552" s="4">
        <v>2.84</v>
      </c>
      <c r="X1552" s="4"/>
      <c r="Y1552" s="4"/>
      <c r="Z1552" s="4"/>
      <c r="AA1552" s="4"/>
      <c r="AB1552" s="4"/>
    </row>
    <row r="1553" spans="22:28">
      <c r="V1553" s="6">
        <v>44788</v>
      </c>
      <c r="W1553" s="4">
        <v>2.79</v>
      </c>
      <c r="X1553" s="4"/>
      <c r="Y1553" s="4"/>
      <c r="Z1553" s="4"/>
      <c r="AA1553" s="4"/>
      <c r="AB1553" s="4"/>
    </row>
    <row r="1554" spans="22:28">
      <c r="V1554" s="6">
        <v>44789</v>
      </c>
      <c r="W1554" s="4">
        <v>2.82</v>
      </c>
      <c r="X1554" s="4"/>
      <c r="Y1554" s="4"/>
      <c r="Z1554" s="4"/>
      <c r="AA1554" s="4"/>
      <c r="AB1554" s="4"/>
    </row>
    <row r="1555" spans="22:28">
      <c r="V1555" s="6">
        <v>44790</v>
      </c>
      <c r="W1555" s="4">
        <v>2.89</v>
      </c>
      <c r="X1555" s="4"/>
      <c r="Y1555" s="4"/>
      <c r="Z1555" s="4"/>
      <c r="AA1555" s="4"/>
      <c r="AB1555" s="4"/>
    </row>
    <row r="1556" spans="22:28">
      <c r="V1556" s="6">
        <v>44791</v>
      </c>
      <c r="W1556" s="4">
        <v>2.88</v>
      </c>
      <c r="X1556" s="4"/>
      <c r="Y1556" s="4"/>
      <c r="Z1556" s="4"/>
      <c r="AA1556" s="4"/>
      <c r="AB1556" s="4"/>
    </row>
    <row r="1557" spans="22:28">
      <c r="V1557" s="6">
        <v>44792</v>
      </c>
      <c r="W1557" s="4">
        <v>2.98</v>
      </c>
      <c r="X1557" s="4"/>
      <c r="Y1557" s="4"/>
      <c r="Z1557" s="4"/>
      <c r="AA1557" s="4"/>
      <c r="AB1557" s="4"/>
    </row>
    <row r="1558" spans="22:28">
      <c r="V1558" s="6">
        <v>44795</v>
      </c>
      <c r="W1558" s="4">
        <v>3.03</v>
      </c>
      <c r="X1558" s="4"/>
      <c r="Y1558" s="4"/>
      <c r="Z1558" s="4"/>
      <c r="AA1558" s="4"/>
      <c r="AB1558" s="4"/>
    </row>
    <row r="1559" spans="22:28">
      <c r="V1559" s="6">
        <v>44796</v>
      </c>
      <c r="W1559" s="4">
        <v>3.05</v>
      </c>
      <c r="X1559" s="4"/>
      <c r="Y1559" s="4"/>
      <c r="Z1559" s="4"/>
      <c r="AA1559" s="4"/>
      <c r="AB1559" s="4"/>
    </row>
    <row r="1560" spans="22:28">
      <c r="V1560" s="6">
        <v>44797</v>
      </c>
      <c r="W1560" s="4">
        <v>3.11</v>
      </c>
      <c r="X1560" s="4"/>
      <c r="Y1560" s="4"/>
      <c r="Z1560" s="4"/>
      <c r="AA1560" s="4"/>
      <c r="AB1560" s="4"/>
    </row>
    <row r="1561" spans="22:28">
      <c r="V1561" s="6">
        <v>44798</v>
      </c>
      <c r="W1561" s="4">
        <v>3.03</v>
      </c>
      <c r="X1561" s="4"/>
      <c r="Y1561" s="4"/>
      <c r="Z1561" s="4"/>
      <c r="AA1561" s="4"/>
      <c r="AB1561" s="4"/>
    </row>
    <row r="1562" spans="22:28">
      <c r="V1562" s="6">
        <v>44799</v>
      </c>
      <c r="W1562" s="4">
        <v>3.04</v>
      </c>
      <c r="X1562" s="4"/>
      <c r="Y1562" s="4"/>
      <c r="Z1562" s="4"/>
      <c r="AA1562" s="4"/>
      <c r="AB1562" s="4"/>
    </row>
    <row r="1563" spans="22:28">
      <c r="V1563" s="6">
        <v>44802</v>
      </c>
      <c r="W1563" s="4">
        <v>3.12</v>
      </c>
      <c r="X1563" s="4"/>
      <c r="Y1563" s="4"/>
      <c r="Z1563" s="4"/>
      <c r="AA1563" s="4"/>
      <c r="AB1563" s="4"/>
    </row>
    <row r="1564" spans="22:28">
      <c r="V1564" s="6">
        <v>44803</v>
      </c>
      <c r="W1564" s="4">
        <v>3.11</v>
      </c>
      <c r="X1564" s="4"/>
      <c r="Y1564" s="4"/>
      <c r="Z1564" s="4"/>
      <c r="AA1564" s="4"/>
      <c r="AB1564" s="4"/>
    </row>
    <row r="1565" spans="22:28">
      <c r="V1565" s="6">
        <v>44804</v>
      </c>
      <c r="W1565" s="4">
        <v>3.15</v>
      </c>
      <c r="X1565" s="4"/>
      <c r="Y1565" s="4"/>
      <c r="Z1565" s="4"/>
      <c r="AA1565" s="4"/>
      <c r="AB1565" s="4"/>
    </row>
    <row r="1566" spans="22:28">
      <c r="V1566" s="6">
        <v>44805</v>
      </c>
      <c r="W1566" s="4">
        <v>3.26</v>
      </c>
      <c r="X1566" s="4"/>
      <c r="Y1566" s="4"/>
      <c r="Z1566" s="4"/>
      <c r="AA1566" s="4"/>
      <c r="AB1566" s="4"/>
    </row>
    <row r="1567" spans="22:28">
      <c r="V1567" s="6">
        <v>44806</v>
      </c>
      <c r="W1567" s="4">
        <v>3.2</v>
      </c>
      <c r="X1567" s="4"/>
      <c r="Y1567" s="4"/>
      <c r="Z1567" s="4"/>
      <c r="AA1567" s="4"/>
      <c r="AB1567" s="4"/>
    </row>
    <row r="1568" spans="22:28">
      <c r="V1568" s="6">
        <v>44809</v>
      </c>
    </row>
    <row r="1569" spans="22:28">
      <c r="V1569" s="6">
        <v>44810</v>
      </c>
      <c r="W1569" s="4">
        <v>3.33</v>
      </c>
      <c r="X1569" s="4"/>
      <c r="Y1569" s="4"/>
      <c r="Z1569" s="4"/>
      <c r="AA1569" s="4"/>
      <c r="AB1569" s="4"/>
    </row>
    <row r="1570" spans="22:28">
      <c r="V1570" s="6">
        <v>44811</v>
      </c>
      <c r="W1570" s="4">
        <v>3.27</v>
      </c>
      <c r="X1570" s="4"/>
      <c r="Y1570" s="4"/>
      <c r="Z1570" s="4"/>
      <c r="AA1570" s="4"/>
      <c r="AB1570" s="4"/>
    </row>
    <row r="1571" spans="22:28">
      <c r="V1571" s="6">
        <v>44812</v>
      </c>
      <c r="W1571" s="4">
        <v>3.29</v>
      </c>
      <c r="X1571" s="4"/>
      <c r="Y1571" s="4"/>
      <c r="Z1571" s="4"/>
      <c r="AA1571" s="4"/>
      <c r="AB1571" s="4"/>
    </row>
    <row r="1572" spans="22:28">
      <c r="V1572" s="6">
        <v>44813</v>
      </c>
      <c r="W1572" s="4">
        <v>3.33</v>
      </c>
      <c r="X1572" s="4"/>
      <c r="Y1572" s="4"/>
      <c r="Z1572" s="4"/>
      <c r="AA1572" s="4"/>
      <c r="AB1572" s="4"/>
    </row>
    <row r="1573" spans="22:28">
      <c r="V1573" s="6">
        <v>44816</v>
      </c>
      <c r="W1573" s="4">
        <v>3.37</v>
      </c>
      <c r="X1573" s="4"/>
      <c r="Y1573" s="4"/>
      <c r="Z1573" s="4"/>
      <c r="AA1573" s="4"/>
      <c r="AB1573" s="4"/>
    </row>
    <row r="1574" spans="22:28">
      <c r="V1574" s="6">
        <v>44817</v>
      </c>
      <c r="W1574" s="4">
        <v>3.42</v>
      </c>
      <c r="X1574" s="4"/>
      <c r="Y1574" s="4"/>
      <c r="Z1574" s="4"/>
      <c r="AA1574" s="4"/>
      <c r="AB1574" s="4"/>
    </row>
    <row r="1575" spans="22:28">
      <c r="V1575" s="6">
        <v>44818</v>
      </c>
      <c r="W1575" s="4">
        <v>3.41</v>
      </c>
      <c r="X1575" s="4"/>
      <c r="Y1575" s="4"/>
      <c r="Z1575" s="4"/>
      <c r="AA1575" s="4"/>
      <c r="AB1575" s="4"/>
    </row>
    <row r="1576" spans="22:28">
      <c r="V1576" s="6">
        <v>44819</v>
      </c>
      <c r="W1576" s="4">
        <v>3.45</v>
      </c>
      <c r="X1576" s="4"/>
      <c r="Y1576" s="4"/>
      <c r="Z1576" s="4"/>
      <c r="AA1576" s="4"/>
      <c r="AB1576" s="4"/>
    </row>
    <row r="1577" spans="22:28">
      <c r="V1577" s="6">
        <v>44820</v>
      </c>
      <c r="W1577" s="4">
        <v>3.45</v>
      </c>
      <c r="X1577" s="4"/>
      <c r="Y1577" s="4"/>
      <c r="Z1577" s="4"/>
      <c r="AA1577" s="4"/>
      <c r="AB1577" s="4"/>
    </row>
    <row r="1578" spans="22:28">
      <c r="V1578" s="6">
        <v>44823</v>
      </c>
      <c r="W1578" s="4">
        <v>3.49</v>
      </c>
      <c r="X1578" s="4"/>
      <c r="Y1578" s="4"/>
      <c r="Z1578" s="4"/>
      <c r="AA1578" s="4"/>
      <c r="AB1578" s="4"/>
    </row>
    <row r="1579" spans="22:28">
      <c r="V1579" s="6">
        <v>44824</v>
      </c>
      <c r="W1579" s="4">
        <v>3.57</v>
      </c>
      <c r="X1579" s="4"/>
      <c r="Y1579" s="4"/>
      <c r="Z1579" s="4"/>
      <c r="AA1579" s="4"/>
      <c r="AB1579" s="4"/>
    </row>
    <row r="1580" spans="22:28">
      <c r="V1580" s="6">
        <v>44825</v>
      </c>
      <c r="W1580" s="4">
        <v>3.51</v>
      </c>
      <c r="X1580" s="4"/>
      <c r="Y1580" s="4"/>
      <c r="Z1580" s="4"/>
      <c r="AA1580" s="4"/>
      <c r="AB1580" s="4"/>
    </row>
    <row r="1581" spans="22:28">
      <c r="V1581" s="6">
        <v>44826</v>
      </c>
      <c r="W1581" s="4">
        <v>3.7</v>
      </c>
      <c r="X1581" s="4"/>
      <c r="Y1581" s="4"/>
      <c r="Z1581" s="4"/>
      <c r="AA1581" s="4"/>
      <c r="AB1581" s="4"/>
    </row>
    <row r="1582" spans="22:28">
      <c r="V1582" s="6">
        <v>44827</v>
      </c>
      <c r="W1582" s="4">
        <v>3.69</v>
      </c>
      <c r="X1582" s="4"/>
      <c r="Y1582" s="4"/>
      <c r="Z1582" s="4"/>
      <c r="AA1582" s="4"/>
      <c r="AB1582" s="4"/>
    </row>
    <row r="1583" spans="22:28">
      <c r="V1583" s="6">
        <v>44830</v>
      </c>
      <c r="W1583" s="4">
        <v>3.88</v>
      </c>
      <c r="X1583" s="4"/>
      <c r="Y1583" s="4"/>
      <c r="Z1583" s="4"/>
      <c r="AA1583" s="4"/>
      <c r="AB1583" s="4"/>
    </row>
    <row r="1584" spans="22:28">
      <c r="V1584" s="6">
        <v>44831</v>
      </c>
      <c r="W1584" s="4">
        <v>3.97</v>
      </c>
      <c r="X1584" s="4"/>
      <c r="Y1584" s="4"/>
      <c r="Z1584" s="4"/>
      <c r="AA1584" s="4"/>
      <c r="AB1584" s="4"/>
    </row>
    <row r="1585" spans="22:28">
      <c r="V1585" s="6">
        <v>44832</v>
      </c>
      <c r="W1585" s="4">
        <v>3.72</v>
      </c>
      <c r="X1585" s="4"/>
      <c r="Y1585" s="4"/>
      <c r="Z1585" s="4"/>
      <c r="AA1585" s="4"/>
      <c r="AB1585" s="4"/>
    </row>
    <row r="1586" spans="22:28">
      <c r="V1586" s="6">
        <v>44833</v>
      </c>
      <c r="W1586" s="4">
        <v>3.76</v>
      </c>
      <c r="X1586" s="4"/>
      <c r="Y1586" s="4"/>
      <c r="Z1586" s="4"/>
      <c r="AA1586" s="4"/>
      <c r="AB1586" s="4"/>
    </row>
    <row r="1587" spans="22:28">
      <c r="V1587" s="6">
        <v>44834</v>
      </c>
      <c r="W1587" s="4">
        <v>3.83</v>
      </c>
      <c r="X1587" s="4"/>
      <c r="Y1587" s="4"/>
      <c r="Z1587" s="4"/>
      <c r="AA1587" s="4"/>
      <c r="AB1587" s="4"/>
    </row>
    <row r="1588" spans="22:28">
      <c r="V1588" s="6">
        <v>44837</v>
      </c>
      <c r="W1588" s="4">
        <v>3.67</v>
      </c>
      <c r="X1588" s="4"/>
      <c r="Y1588" s="4"/>
      <c r="Z1588" s="4"/>
      <c r="AA1588" s="4"/>
      <c r="AB1588" s="4"/>
    </row>
    <row r="1589" spans="22:28">
      <c r="V1589" s="6">
        <v>44838</v>
      </c>
      <c r="W1589" s="4">
        <v>3.62</v>
      </c>
      <c r="X1589" s="4"/>
      <c r="Y1589" s="4"/>
      <c r="Z1589" s="4"/>
      <c r="AA1589" s="4"/>
      <c r="AB1589" s="4"/>
    </row>
    <row r="1590" spans="22:28">
      <c r="V1590" s="6">
        <v>44839</v>
      </c>
      <c r="W1590" s="4">
        <v>3.76</v>
      </c>
      <c r="X1590" s="4"/>
      <c r="Y1590" s="4"/>
      <c r="Z1590" s="4"/>
      <c r="AA1590" s="4"/>
      <c r="AB1590" s="4"/>
    </row>
    <row r="1591" spans="22:28">
      <c r="V1591" s="6">
        <v>44840</v>
      </c>
      <c r="W1591" s="4">
        <v>3.83</v>
      </c>
      <c r="X1591" s="4"/>
      <c r="Y1591" s="4"/>
      <c r="Z1591" s="4"/>
      <c r="AA1591" s="4"/>
      <c r="AB1591" s="4"/>
    </row>
    <row r="1592" spans="22:28">
      <c r="V1592" s="6">
        <v>44841</v>
      </c>
      <c r="W1592" s="4">
        <v>3.89</v>
      </c>
      <c r="X1592" s="4"/>
      <c r="Y1592" s="4"/>
      <c r="Z1592" s="4"/>
      <c r="AA1592" s="4"/>
      <c r="AB1592" s="4"/>
    </row>
    <row r="1593" spans="22:28">
      <c r="V1593" s="6">
        <v>44844</v>
      </c>
    </row>
    <row r="1594" spans="22:28">
      <c r="V1594" s="6">
        <v>44845</v>
      </c>
      <c r="W1594" s="4">
        <v>3.93</v>
      </c>
      <c r="X1594" s="4"/>
      <c r="Y1594" s="4"/>
      <c r="Z1594" s="4"/>
      <c r="AA1594" s="4"/>
      <c r="AB1594" s="4"/>
    </row>
    <row r="1595" spans="22:28">
      <c r="V1595" s="6">
        <v>44846</v>
      </c>
      <c r="W1595" s="4">
        <v>3.91</v>
      </c>
      <c r="X1595" s="4"/>
      <c r="Y1595" s="4"/>
      <c r="Z1595" s="4"/>
      <c r="AA1595" s="4"/>
      <c r="AB1595" s="4"/>
    </row>
    <row r="1596" spans="22:28">
      <c r="V1596" s="6">
        <v>44847</v>
      </c>
      <c r="W1596" s="4">
        <v>3.97</v>
      </c>
      <c r="X1596" s="4"/>
      <c r="Y1596" s="4"/>
      <c r="Z1596" s="4"/>
      <c r="AA1596" s="4"/>
      <c r="AB1596" s="4"/>
    </row>
    <row r="1597" spans="22:28">
      <c r="V1597" s="6">
        <v>44848</v>
      </c>
      <c r="W1597" s="4">
        <v>4</v>
      </c>
      <c r="X1597" s="4"/>
      <c r="Y1597" s="4"/>
      <c r="Z1597" s="4"/>
      <c r="AA1597" s="4"/>
      <c r="AB1597" s="4"/>
    </row>
    <row r="1598" spans="22:28">
      <c r="V1598" s="6">
        <v>44851</v>
      </c>
      <c r="W1598" s="4">
        <v>4.0199999999999996</v>
      </c>
      <c r="X1598" s="4"/>
      <c r="Y1598" s="4"/>
      <c r="Z1598" s="4"/>
      <c r="AA1598" s="4"/>
      <c r="AB1598" s="4"/>
    </row>
    <row r="1599" spans="22:28">
      <c r="V1599" s="6">
        <v>44852</v>
      </c>
      <c r="W1599" s="4">
        <v>4.01</v>
      </c>
      <c r="X1599" s="4"/>
      <c r="Y1599" s="4"/>
      <c r="Z1599" s="4"/>
      <c r="AA1599" s="4"/>
      <c r="AB1599" s="4"/>
    </row>
    <row r="1600" spans="22:28">
      <c r="V1600" s="6">
        <v>44853</v>
      </c>
      <c r="W1600" s="4">
        <v>4.1399999999999997</v>
      </c>
      <c r="X1600" s="4"/>
      <c r="Y1600" s="4"/>
      <c r="Z1600" s="4"/>
      <c r="AA1600" s="4"/>
      <c r="AB1600" s="4"/>
    </row>
    <row r="1601" spans="22:28">
      <c r="V1601" s="6">
        <v>44854</v>
      </c>
      <c r="W1601" s="4">
        <v>4.24</v>
      </c>
      <c r="X1601" s="4"/>
      <c r="Y1601" s="4"/>
      <c r="Z1601" s="4"/>
      <c r="AA1601" s="4"/>
      <c r="AB1601" s="4"/>
    </row>
    <row r="1602" spans="22:28">
      <c r="V1602" s="6">
        <v>44855</v>
      </c>
      <c r="W1602" s="4">
        <v>4.21</v>
      </c>
      <c r="X1602" s="4"/>
      <c r="Y1602" s="4"/>
      <c r="Z1602" s="4"/>
      <c r="AA1602" s="4"/>
      <c r="AB1602" s="4"/>
    </row>
    <row r="1603" spans="22:28">
      <c r="V1603" s="6">
        <v>44858</v>
      </c>
      <c r="W1603" s="4">
        <v>4.25</v>
      </c>
      <c r="X1603" s="4"/>
      <c r="Y1603" s="4"/>
      <c r="Z1603" s="4"/>
      <c r="AA1603" s="4"/>
      <c r="AB1603" s="4"/>
    </row>
    <row r="1604" spans="22:28">
      <c r="V1604" s="6">
        <v>44859</v>
      </c>
      <c r="W1604" s="4">
        <v>4.0999999999999996</v>
      </c>
      <c r="X1604" s="4"/>
      <c r="Y1604" s="4"/>
      <c r="Z1604" s="4"/>
      <c r="AA1604" s="4"/>
      <c r="AB1604" s="4"/>
    </row>
    <row r="1605" spans="22:28">
      <c r="V1605" s="6">
        <v>44860</v>
      </c>
      <c r="W1605" s="4">
        <v>4.04</v>
      </c>
      <c r="X1605" s="4"/>
      <c r="Y1605" s="4"/>
      <c r="Z1605" s="4"/>
      <c r="AA1605" s="4"/>
      <c r="AB1605" s="4"/>
    </row>
    <row r="1606" spans="22:28">
      <c r="V1606" s="6">
        <v>44861</v>
      </c>
      <c r="W1606" s="4">
        <v>3.96</v>
      </c>
      <c r="X1606" s="4"/>
      <c r="Y1606" s="4"/>
      <c r="Z1606" s="4"/>
      <c r="AA1606" s="4"/>
      <c r="AB1606" s="4"/>
    </row>
    <row r="1607" spans="22:28">
      <c r="V1607" s="6">
        <v>44862</v>
      </c>
      <c r="W1607" s="4">
        <v>4.0199999999999996</v>
      </c>
      <c r="X1607" s="4"/>
      <c r="Y1607" s="4"/>
      <c r="Z1607" s="4"/>
      <c r="AA1607" s="4"/>
      <c r="AB1607" s="4"/>
    </row>
    <row r="1608" spans="22:28">
      <c r="V1608" s="6">
        <v>44865</v>
      </c>
      <c r="W1608" s="4">
        <v>4.0999999999999996</v>
      </c>
      <c r="X1608" s="4"/>
      <c r="Y1608" s="4"/>
      <c r="Z1608" s="4"/>
      <c r="AA1608" s="4"/>
      <c r="AB1608" s="4"/>
    </row>
    <row r="1609" spans="22:28">
      <c r="V1609" s="6">
        <v>44866</v>
      </c>
      <c r="W1609" s="4">
        <v>4.07</v>
      </c>
      <c r="X1609" s="4"/>
      <c r="Y1609" s="4"/>
      <c r="Z1609" s="4"/>
      <c r="AA1609" s="4"/>
      <c r="AB1609" s="4"/>
    </row>
    <row r="1610" spans="22:28">
      <c r="V1610" s="6">
        <v>44867</v>
      </c>
      <c r="W1610" s="4">
        <v>4.0999999999999996</v>
      </c>
      <c r="X1610" s="4"/>
      <c r="Y1610" s="4"/>
      <c r="Z1610" s="4"/>
      <c r="AA1610" s="4"/>
      <c r="AB1610" s="4"/>
    </row>
    <row r="1611" spans="22:28">
      <c r="V1611" s="6">
        <v>44868</v>
      </c>
      <c r="W1611" s="4">
        <v>4.1399999999999997</v>
      </c>
      <c r="X1611" s="4"/>
      <c r="Y1611" s="4"/>
      <c r="Z1611" s="4"/>
      <c r="AA1611" s="4"/>
      <c r="AB1611" s="4"/>
    </row>
    <row r="1612" spans="22:28">
      <c r="V1612" s="6">
        <v>44869</v>
      </c>
      <c r="W1612" s="4">
        <v>4.17</v>
      </c>
      <c r="X1612" s="4"/>
      <c r="Y1612" s="4"/>
      <c r="Z1612" s="4"/>
      <c r="AA1612" s="4"/>
      <c r="AB1612" s="4"/>
    </row>
    <row r="1613" spans="22:28">
      <c r="V1613" s="6">
        <v>44872</v>
      </c>
      <c r="W1613" s="4">
        <v>4.22</v>
      </c>
      <c r="X1613" s="4"/>
      <c r="Y1613" s="4"/>
      <c r="Z1613" s="4"/>
      <c r="AA1613" s="4"/>
      <c r="AB1613" s="4"/>
    </row>
    <row r="1614" spans="22:28">
      <c r="V1614" s="6">
        <v>44873</v>
      </c>
      <c r="W1614" s="4">
        <v>4.1399999999999997</v>
      </c>
      <c r="X1614" s="4"/>
      <c r="Y1614" s="4"/>
      <c r="Z1614" s="4"/>
      <c r="AA1614" s="4"/>
      <c r="AB1614" s="4"/>
    </row>
    <row r="1615" spans="22:28">
      <c r="V1615" s="6">
        <v>44874</v>
      </c>
      <c r="W1615" s="4">
        <v>4.12</v>
      </c>
      <c r="X1615" s="4"/>
      <c r="Y1615" s="4"/>
      <c r="Z1615" s="4"/>
      <c r="AA1615" s="4"/>
      <c r="AB1615" s="4"/>
    </row>
    <row r="1616" spans="22:28">
      <c r="V1616" s="6">
        <v>44875</v>
      </c>
      <c r="W1616" s="4">
        <v>3.82</v>
      </c>
      <c r="X1616" s="4"/>
      <c r="Y1616" s="4"/>
      <c r="Z1616" s="4"/>
      <c r="AA1616" s="4"/>
      <c r="AB1616" s="4"/>
    </row>
    <row r="1617" spans="22:28">
      <c r="V1617" s="6">
        <v>44876</v>
      </c>
    </row>
    <row r="1618" spans="22:28">
      <c r="V1618" s="6">
        <v>44879</v>
      </c>
      <c r="W1618" s="4">
        <v>3.88</v>
      </c>
      <c r="X1618" s="4"/>
      <c r="Y1618" s="4"/>
      <c r="Z1618" s="4"/>
      <c r="AA1618" s="4"/>
      <c r="AB1618" s="4"/>
    </row>
    <row r="1619" spans="22:28">
      <c r="V1619" s="6">
        <v>44880</v>
      </c>
      <c r="W1619" s="4">
        <v>3.8</v>
      </c>
      <c r="X1619" s="4"/>
      <c r="Y1619" s="4"/>
      <c r="Z1619" s="4"/>
      <c r="AA1619" s="4"/>
      <c r="AB1619" s="4"/>
    </row>
    <row r="1620" spans="22:28">
      <c r="V1620" s="6">
        <v>44881</v>
      </c>
      <c r="W1620" s="4">
        <v>3.67</v>
      </c>
      <c r="X1620" s="4"/>
      <c r="Y1620" s="4"/>
      <c r="Z1620" s="4"/>
      <c r="AA1620" s="4"/>
      <c r="AB1620" s="4"/>
    </row>
    <row r="1621" spans="22:28">
      <c r="V1621" s="6">
        <v>44882</v>
      </c>
      <c r="W1621" s="4">
        <v>3.77</v>
      </c>
      <c r="X1621" s="4"/>
      <c r="Y1621" s="4"/>
      <c r="Z1621" s="4"/>
      <c r="AA1621" s="4"/>
      <c r="AB1621" s="4"/>
    </row>
    <row r="1622" spans="22:28">
      <c r="V1622" s="6">
        <v>44883</v>
      </c>
      <c r="W1622" s="4">
        <v>3.82</v>
      </c>
      <c r="X1622" s="4"/>
      <c r="Y1622" s="4"/>
      <c r="Z1622" s="4"/>
      <c r="AA1622" s="4"/>
      <c r="AB1622" s="4"/>
    </row>
    <row r="1623" spans="22:28">
      <c r="V1623" s="6">
        <v>44886</v>
      </c>
      <c r="W1623" s="4">
        <v>3.83</v>
      </c>
      <c r="X1623" s="4"/>
      <c r="Y1623" s="4"/>
      <c r="Z1623" s="4"/>
      <c r="AA1623" s="4"/>
      <c r="AB1623" s="4"/>
    </row>
    <row r="1624" spans="22:28">
      <c r="V1624" s="6">
        <v>44887</v>
      </c>
      <c r="W1624" s="4">
        <v>3.76</v>
      </c>
      <c r="X1624" s="4"/>
      <c r="Y1624" s="4"/>
      <c r="Z1624" s="4"/>
      <c r="AA1624" s="4"/>
      <c r="AB1624" s="4"/>
    </row>
    <row r="1625" spans="22:28">
      <c r="V1625" s="6">
        <v>44888</v>
      </c>
      <c r="W1625" s="4">
        <v>3.71</v>
      </c>
      <c r="X1625" s="4"/>
      <c r="Y1625" s="4"/>
      <c r="Z1625" s="4"/>
      <c r="AA1625" s="4"/>
      <c r="AB1625" s="4"/>
    </row>
    <row r="1626" spans="22:28">
      <c r="V1626" s="6">
        <v>44889</v>
      </c>
    </row>
    <row r="1627" spans="22:28">
      <c r="V1627" s="6">
        <v>44890</v>
      </c>
      <c r="W1627" s="4">
        <v>3.68</v>
      </c>
      <c r="X1627" s="4"/>
      <c r="Y1627" s="4"/>
      <c r="Z1627" s="4"/>
      <c r="AA1627" s="4"/>
      <c r="AB1627" s="4"/>
    </row>
    <row r="1628" spans="22:28">
      <c r="V1628" s="6">
        <v>44893</v>
      </c>
      <c r="W1628" s="4">
        <v>3.69</v>
      </c>
      <c r="X1628" s="4"/>
      <c r="Y1628" s="4"/>
      <c r="Z1628" s="4"/>
      <c r="AA1628" s="4"/>
      <c r="AB1628" s="4"/>
    </row>
    <row r="1629" spans="22:28">
      <c r="V1629" s="6">
        <v>44894</v>
      </c>
      <c r="W1629" s="4">
        <v>3.75</v>
      </c>
      <c r="X1629" s="4"/>
      <c r="Y1629" s="4"/>
      <c r="Z1629" s="4"/>
      <c r="AA1629" s="4"/>
      <c r="AB1629" s="4"/>
    </row>
    <row r="1630" spans="22:28">
      <c r="V1630" s="6">
        <v>44895</v>
      </c>
      <c r="W1630" s="4">
        <v>3.68</v>
      </c>
      <c r="X1630" s="4"/>
      <c r="Y1630" s="4"/>
      <c r="Z1630" s="4"/>
      <c r="AA1630" s="4"/>
      <c r="AB1630" s="4"/>
    </row>
    <row r="1631" spans="22:28">
      <c r="V1631" s="6">
        <v>44896</v>
      </c>
      <c r="W1631" s="4">
        <v>3.53</v>
      </c>
      <c r="X1631" s="4"/>
      <c r="Y1631" s="4"/>
      <c r="Z1631" s="4"/>
      <c r="AA1631" s="4"/>
      <c r="AB1631" s="4"/>
    </row>
    <row r="1632" spans="22:28">
      <c r="V1632" s="6">
        <v>44897</v>
      </c>
      <c r="W1632" s="4">
        <v>3.51</v>
      </c>
      <c r="X1632" s="4"/>
      <c r="Y1632" s="4"/>
      <c r="Z1632" s="4"/>
      <c r="AA1632" s="4"/>
      <c r="AB1632" s="4"/>
    </row>
    <row r="1633" spans="22:28">
      <c r="V1633" s="6">
        <v>44900</v>
      </c>
      <c r="W1633" s="4">
        <v>3.6</v>
      </c>
      <c r="X1633" s="4"/>
      <c r="Y1633" s="4"/>
      <c r="Z1633" s="4"/>
      <c r="AA1633" s="4"/>
      <c r="AB1633" s="4"/>
    </row>
    <row r="1634" spans="22:28">
      <c r="V1634" s="6">
        <v>44901</v>
      </c>
      <c r="W1634" s="4">
        <v>3.51</v>
      </c>
      <c r="X1634" s="4"/>
      <c r="Y1634" s="4"/>
      <c r="Z1634" s="4"/>
      <c r="AA1634" s="4"/>
      <c r="AB1634" s="4"/>
    </row>
    <row r="1635" spans="22:28">
      <c r="V1635" s="6">
        <v>44902</v>
      </c>
      <c r="W1635" s="4">
        <v>3.42</v>
      </c>
      <c r="X1635" s="4"/>
      <c r="Y1635" s="4"/>
      <c r="Z1635" s="4"/>
      <c r="AA1635" s="4"/>
      <c r="AB1635" s="4"/>
    </row>
    <row r="1636" spans="22:28">
      <c r="V1636" s="6">
        <v>44903</v>
      </c>
      <c r="W1636" s="4">
        <v>3.48</v>
      </c>
      <c r="X1636" s="4"/>
      <c r="Y1636" s="4"/>
      <c r="Z1636" s="4"/>
      <c r="AA1636" s="4"/>
      <c r="AB1636" s="4"/>
    </row>
    <row r="1637" spans="22:28">
      <c r="V1637" s="6">
        <v>44904</v>
      </c>
      <c r="W1637" s="4">
        <v>3.57</v>
      </c>
      <c r="X1637" s="4"/>
      <c r="Y1637" s="4"/>
      <c r="Z1637" s="4"/>
      <c r="AA1637" s="4"/>
      <c r="AB1637" s="4"/>
    </row>
    <row r="1638" spans="22:28">
      <c r="V1638" s="6">
        <v>44907</v>
      </c>
      <c r="W1638" s="4">
        <v>3.61</v>
      </c>
      <c r="X1638" s="4"/>
      <c r="Y1638" s="4"/>
      <c r="Z1638" s="4"/>
      <c r="AA1638" s="4"/>
      <c r="AB1638" s="4"/>
    </row>
    <row r="1639" spans="22:28">
      <c r="V1639" s="6">
        <v>44908</v>
      </c>
      <c r="W1639" s="4">
        <v>3.51</v>
      </c>
      <c r="X1639" s="4"/>
      <c r="Y1639" s="4"/>
      <c r="Z1639" s="4"/>
      <c r="AA1639" s="4"/>
      <c r="AB1639" s="4"/>
    </row>
    <row r="1640" spans="22:28">
      <c r="V1640" s="6">
        <v>44909</v>
      </c>
      <c r="W1640" s="4">
        <v>3.49</v>
      </c>
      <c r="X1640" s="4"/>
      <c r="Y1640" s="4"/>
      <c r="Z1640" s="4"/>
      <c r="AA1640" s="4"/>
      <c r="AB1640" s="4"/>
    </row>
    <row r="1641" spans="22:28">
      <c r="V1641" s="6">
        <v>44910</v>
      </c>
      <c r="W1641" s="4">
        <v>3.44</v>
      </c>
      <c r="X1641" s="4"/>
      <c r="Y1641" s="4"/>
      <c r="Z1641" s="4"/>
      <c r="AA1641" s="4"/>
      <c r="AB1641" s="4"/>
    </row>
    <row r="1642" spans="22:28">
      <c r="V1642" s="6">
        <v>44911</v>
      </c>
      <c r="W1642" s="4">
        <v>3.48</v>
      </c>
      <c r="X1642" s="4"/>
      <c r="Y1642" s="4"/>
      <c r="Z1642" s="4"/>
      <c r="AA1642" s="4"/>
      <c r="AB1642" s="4"/>
    </row>
    <row r="1643" spans="22:28">
      <c r="V1643" s="6">
        <v>44914</v>
      </c>
      <c r="W1643" s="4">
        <v>3.57</v>
      </c>
      <c r="X1643" s="4"/>
      <c r="Y1643" s="4"/>
      <c r="Z1643" s="4"/>
      <c r="AA1643" s="4"/>
      <c r="AB1643" s="4"/>
    </row>
    <row r="1644" spans="22:28">
      <c r="V1644" s="6">
        <v>44915</v>
      </c>
      <c r="W1644" s="4">
        <v>3.69</v>
      </c>
      <c r="X1644" s="4"/>
      <c r="Y1644" s="4"/>
      <c r="Z1644" s="4"/>
      <c r="AA1644" s="4"/>
      <c r="AB1644" s="4"/>
    </row>
    <row r="1645" spans="22:28">
      <c r="V1645" s="6">
        <v>44916</v>
      </c>
      <c r="W1645" s="4">
        <v>3.68</v>
      </c>
      <c r="X1645" s="4"/>
      <c r="Y1645" s="4"/>
      <c r="Z1645" s="4"/>
      <c r="AA1645" s="4"/>
      <c r="AB1645" s="4"/>
    </row>
    <row r="1646" spans="22:28">
      <c r="V1646" s="6">
        <v>44917</v>
      </c>
      <c r="W1646" s="4">
        <v>3.67</v>
      </c>
      <c r="X1646" s="4"/>
      <c r="Y1646" s="4"/>
      <c r="Z1646" s="4"/>
      <c r="AA1646" s="4"/>
      <c r="AB1646" s="4"/>
    </row>
    <row r="1647" spans="22:28">
      <c r="V1647" s="6">
        <v>44918</v>
      </c>
      <c r="W1647" s="4">
        <v>3.75</v>
      </c>
      <c r="X1647" s="4"/>
      <c r="Y1647" s="4"/>
      <c r="Z1647" s="4"/>
      <c r="AA1647" s="4"/>
      <c r="AB1647" s="4"/>
    </row>
    <row r="1648" spans="22:28">
      <c r="V1648" s="6">
        <v>44921</v>
      </c>
    </row>
    <row r="1649" spans="22:28">
      <c r="V1649" s="6">
        <v>44922</v>
      </c>
      <c r="W1649" s="4">
        <v>3.84</v>
      </c>
      <c r="X1649" s="4"/>
      <c r="Y1649" s="4"/>
      <c r="Z1649" s="4"/>
      <c r="AA1649" s="4"/>
      <c r="AB1649" s="4"/>
    </row>
    <row r="1650" spans="22:28">
      <c r="V1650" s="6">
        <v>44923</v>
      </c>
      <c r="W1650" s="4">
        <v>3.88</v>
      </c>
      <c r="X1650" s="4"/>
      <c r="Y1650" s="4"/>
      <c r="Z1650" s="4"/>
      <c r="AA1650" s="4"/>
      <c r="AB1650" s="4"/>
    </row>
    <row r="1651" spans="22:28">
      <c r="V1651" s="6">
        <v>44924</v>
      </c>
      <c r="W1651" s="4">
        <v>3.83</v>
      </c>
      <c r="X1651" s="4"/>
      <c r="Y1651" s="4"/>
      <c r="Z1651" s="4"/>
      <c r="AA1651" s="4"/>
      <c r="AB1651" s="4"/>
    </row>
    <row r="1652" spans="22:28">
      <c r="V1652" s="6">
        <v>44925</v>
      </c>
      <c r="W1652" s="4">
        <v>3.88</v>
      </c>
      <c r="X1652" s="4"/>
      <c r="Y1652" s="4"/>
      <c r="Z1652" s="4"/>
      <c r="AA1652" s="4"/>
      <c r="AB1652" s="4"/>
    </row>
    <row r="1653" spans="22:28">
      <c r="V1653" s="6">
        <v>44928</v>
      </c>
    </row>
    <row r="1654" spans="22:28">
      <c r="V1654" s="6">
        <v>44929</v>
      </c>
      <c r="W1654" s="4">
        <v>3.79</v>
      </c>
      <c r="X1654" s="4"/>
      <c r="Y1654" s="4"/>
      <c r="Z1654" s="4"/>
      <c r="AA1654" s="4"/>
      <c r="AB1654" s="4"/>
    </row>
    <row r="1655" spans="22:28">
      <c r="V1655" s="6">
        <v>44930</v>
      </c>
      <c r="W1655" s="4">
        <v>3.69</v>
      </c>
      <c r="X1655" s="4"/>
      <c r="Y1655" s="4"/>
      <c r="Z1655" s="4"/>
      <c r="AA1655" s="4"/>
      <c r="AB1655" s="4"/>
    </row>
    <row r="1656" spans="22:28">
      <c r="V1656" s="6">
        <v>44931</v>
      </c>
      <c r="W1656" s="4">
        <v>3.71</v>
      </c>
      <c r="X1656" s="4"/>
      <c r="Y1656" s="4"/>
      <c r="Z1656" s="4"/>
      <c r="AA1656" s="4"/>
      <c r="AB1656" s="4"/>
    </row>
    <row r="1657" spans="22:28">
      <c r="V1657" s="6">
        <v>44932</v>
      </c>
      <c r="W1657" s="4">
        <v>3.55</v>
      </c>
      <c r="X1657" s="4"/>
      <c r="Y1657" s="4"/>
      <c r="Z1657" s="4"/>
      <c r="AA1657" s="4"/>
      <c r="AB1657" s="4"/>
    </row>
    <row r="1658" spans="22:28">
      <c r="V1658" s="6">
        <v>44935</v>
      </c>
      <c r="W1658" s="4">
        <v>3.53</v>
      </c>
      <c r="X1658" s="4"/>
      <c r="Y1658" s="4"/>
      <c r="Z1658" s="4"/>
      <c r="AA1658" s="4"/>
      <c r="AB1658" s="4"/>
    </row>
    <row r="1659" spans="22:28">
      <c r="V1659" s="6">
        <v>44936</v>
      </c>
      <c r="W1659" s="4">
        <v>3.61</v>
      </c>
      <c r="X1659" s="4"/>
      <c r="Y1659" s="4"/>
      <c r="Z1659" s="4"/>
      <c r="AA1659" s="4"/>
      <c r="AB1659" s="4"/>
    </row>
    <row r="1660" spans="22:28">
      <c r="V1660" s="6">
        <v>44937</v>
      </c>
      <c r="W1660" s="4">
        <v>3.54</v>
      </c>
      <c r="X1660" s="4"/>
      <c r="Y1660" s="4"/>
      <c r="Z1660" s="4"/>
      <c r="AA1660" s="4"/>
      <c r="AB1660" s="4"/>
    </row>
    <row r="1661" spans="22:28">
      <c r="V1661" s="6">
        <v>44938</v>
      </c>
      <c r="W1661" s="4">
        <v>3.43</v>
      </c>
      <c r="X1661" s="4"/>
      <c r="Y1661" s="4"/>
      <c r="Z1661" s="4"/>
      <c r="AA1661" s="4"/>
      <c r="AB1661" s="4"/>
    </row>
    <row r="1662" spans="22:28">
      <c r="V1662" s="6">
        <v>44939</v>
      </c>
      <c r="W1662" s="4">
        <v>3.49</v>
      </c>
      <c r="X1662" s="4"/>
      <c r="Y1662" s="4"/>
      <c r="Z1662" s="4"/>
      <c r="AA1662" s="4"/>
      <c r="AB1662" s="4"/>
    </row>
    <row r="1663" spans="22:28">
      <c r="V1663" s="6">
        <v>44942</v>
      </c>
    </row>
    <row r="1664" spans="22:28">
      <c r="V1664" s="6">
        <v>44943</v>
      </c>
      <c r="W1664" s="4">
        <v>3.53</v>
      </c>
      <c r="X1664" s="4"/>
      <c r="Y1664" s="4"/>
      <c r="Z1664" s="4"/>
      <c r="AA1664" s="4"/>
      <c r="AB1664" s="4"/>
    </row>
    <row r="1665" spans="22:28">
      <c r="V1665" s="6">
        <v>44944</v>
      </c>
      <c r="W1665" s="4">
        <v>3.37</v>
      </c>
      <c r="X1665" s="4"/>
      <c r="Y1665" s="4"/>
      <c r="Z1665" s="4"/>
      <c r="AA1665" s="4"/>
      <c r="AB1665" s="4"/>
    </row>
    <row r="1666" spans="22:28">
      <c r="V1666" s="6">
        <v>44945</v>
      </c>
      <c r="W1666" s="4">
        <v>3.39</v>
      </c>
      <c r="X1666" s="4"/>
      <c r="Y1666" s="4"/>
      <c r="Z1666" s="4"/>
      <c r="AA1666" s="4"/>
      <c r="AB1666" s="4"/>
    </row>
    <row r="1667" spans="22:28">
      <c r="V1667" s="6">
        <v>44946</v>
      </c>
      <c r="W1667" s="4">
        <v>3.48</v>
      </c>
      <c r="X1667" s="4"/>
      <c r="Y1667" s="4"/>
      <c r="Z1667" s="4"/>
      <c r="AA1667" s="4"/>
      <c r="AB1667" s="4"/>
    </row>
    <row r="1668" spans="22:28">
      <c r="V1668" s="6">
        <v>44949</v>
      </c>
      <c r="W1668" s="4">
        <v>3.52</v>
      </c>
      <c r="X1668" s="4"/>
      <c r="Y1668" s="4"/>
      <c r="Z1668" s="4"/>
      <c r="AA1668" s="4"/>
      <c r="AB1668" s="4"/>
    </row>
    <row r="1669" spans="22:28">
      <c r="V1669" s="6">
        <v>44950</v>
      </c>
      <c r="W1669" s="4">
        <v>3.46</v>
      </c>
      <c r="X1669" s="4"/>
      <c r="Y1669" s="4"/>
      <c r="Z1669" s="4"/>
      <c r="AA1669" s="4"/>
      <c r="AB1669" s="4"/>
    </row>
    <row r="1670" spans="22:28">
      <c r="V1670" s="6">
        <v>44951</v>
      </c>
      <c r="W1670" s="4">
        <v>3.46</v>
      </c>
      <c r="X1670" s="4"/>
      <c r="Y1670" s="4"/>
      <c r="Z1670" s="4"/>
      <c r="AA1670" s="4"/>
      <c r="AB1670" s="4"/>
    </row>
    <row r="1671" spans="22:28">
      <c r="V1671" s="6">
        <v>44952</v>
      </c>
      <c r="W1671" s="4">
        <v>3.49</v>
      </c>
      <c r="X1671" s="4"/>
      <c r="Y1671" s="4"/>
      <c r="Z1671" s="4"/>
      <c r="AA1671" s="4"/>
      <c r="AB1671" s="4"/>
    </row>
    <row r="1672" spans="22:28">
      <c r="V1672" s="6">
        <v>44953</v>
      </c>
      <c r="W1672" s="4">
        <v>3.52</v>
      </c>
      <c r="X1672" s="4"/>
      <c r="Y1672" s="4"/>
      <c r="Z1672" s="4"/>
      <c r="AA1672" s="4"/>
      <c r="AB1672" s="4"/>
    </row>
    <row r="1673" spans="22:28">
      <c r="V1673" s="6">
        <v>44956</v>
      </c>
      <c r="W1673" s="4">
        <v>3.55</v>
      </c>
      <c r="X1673" s="4"/>
      <c r="Y1673" s="4"/>
      <c r="Z1673" s="4"/>
      <c r="AA1673" s="4"/>
      <c r="AB1673" s="4"/>
    </row>
    <row r="1674" spans="22:28">
      <c r="V1674" s="6">
        <v>44957</v>
      </c>
      <c r="W1674" s="4">
        <v>3.52</v>
      </c>
      <c r="X1674" s="4"/>
      <c r="Y1674" s="4"/>
      <c r="Z1674" s="4"/>
      <c r="AA1674" s="4"/>
      <c r="AB1674" s="4"/>
    </row>
    <row r="1675" spans="22:28">
      <c r="V1675" s="6">
        <v>44958</v>
      </c>
      <c r="W1675" s="4">
        <v>3.39</v>
      </c>
      <c r="X1675" s="4"/>
      <c r="Y1675" s="4"/>
      <c r="Z1675" s="4"/>
      <c r="AA1675" s="4"/>
      <c r="AB1675" s="4"/>
    </row>
    <row r="1676" spans="22:28">
      <c r="V1676" s="6">
        <v>44959</v>
      </c>
      <c r="W1676" s="4">
        <v>3.4</v>
      </c>
      <c r="X1676" s="4"/>
      <c r="Y1676" s="4"/>
      <c r="Z1676" s="4"/>
      <c r="AA1676" s="4"/>
      <c r="AB1676" s="4"/>
    </row>
    <row r="1677" spans="22:28">
      <c r="V1677" s="6">
        <v>44960</v>
      </c>
      <c r="W1677" s="4">
        <v>3.53</v>
      </c>
      <c r="X1677" s="4"/>
      <c r="Y1677" s="4"/>
      <c r="Z1677" s="4"/>
      <c r="AA1677" s="4"/>
      <c r="AB1677" s="4"/>
    </row>
    <row r="1678" spans="22:28">
      <c r="V1678" s="6">
        <v>44963</v>
      </c>
      <c r="W1678" s="4">
        <v>3.63</v>
      </c>
      <c r="X1678" s="4"/>
      <c r="Y1678" s="4"/>
      <c r="Z1678" s="4"/>
      <c r="AA1678" s="4"/>
      <c r="AB1678" s="4"/>
    </row>
    <row r="1679" spans="22:28">
      <c r="V1679" s="6">
        <v>44964</v>
      </c>
      <c r="W1679" s="4">
        <v>3.67</v>
      </c>
      <c r="X1679" s="4"/>
      <c r="Y1679" s="4"/>
      <c r="Z1679" s="4"/>
      <c r="AA1679" s="4"/>
      <c r="AB1679" s="4"/>
    </row>
    <row r="1680" spans="22:28">
      <c r="V1680" s="6">
        <v>44965</v>
      </c>
      <c r="W1680" s="4">
        <v>3.63</v>
      </c>
      <c r="X1680" s="4"/>
      <c r="Y1680" s="4"/>
      <c r="Z1680" s="4"/>
      <c r="AA1680" s="4"/>
      <c r="AB1680" s="4"/>
    </row>
    <row r="1681" spans="22:28">
      <c r="V1681" s="6">
        <v>44966</v>
      </c>
      <c r="W1681" s="4">
        <v>3.67</v>
      </c>
      <c r="X1681" s="4"/>
      <c r="Y1681" s="4"/>
      <c r="Z1681" s="4"/>
      <c r="AA1681" s="4"/>
      <c r="AB1681" s="4"/>
    </row>
    <row r="1682" spans="22:28">
      <c r="V1682" s="6">
        <v>44967</v>
      </c>
      <c r="W1682" s="4">
        <v>3.74</v>
      </c>
      <c r="X1682" s="4"/>
      <c r="Y1682" s="4"/>
      <c r="Z1682" s="4"/>
      <c r="AA1682" s="4"/>
      <c r="AB1682" s="4"/>
    </row>
    <row r="1683" spans="22:28">
      <c r="V1683" s="6">
        <v>44970</v>
      </c>
      <c r="W1683" s="4">
        <v>3.72</v>
      </c>
      <c r="X1683" s="4"/>
      <c r="Y1683" s="4"/>
      <c r="Z1683" s="4"/>
      <c r="AA1683" s="4"/>
      <c r="AB1683" s="4"/>
    </row>
    <row r="1684" spans="22:28">
      <c r="V1684" s="6">
        <v>44971</v>
      </c>
      <c r="W1684" s="4">
        <v>3.77</v>
      </c>
      <c r="X1684" s="4"/>
      <c r="Y1684" s="4"/>
      <c r="Z1684" s="4"/>
      <c r="AA1684" s="4"/>
      <c r="AB1684" s="4"/>
    </row>
    <row r="1685" spans="22:28">
      <c r="V1685" s="6">
        <v>44972</v>
      </c>
      <c r="W1685" s="4">
        <v>3.81</v>
      </c>
      <c r="X1685" s="4"/>
      <c r="Y1685" s="4"/>
      <c r="Z1685" s="4"/>
      <c r="AA1685" s="4"/>
      <c r="AB1685" s="4"/>
    </row>
    <row r="1686" spans="22:28">
      <c r="V1686" s="6">
        <v>44973</v>
      </c>
      <c r="W1686" s="4">
        <v>3.86</v>
      </c>
      <c r="X1686" s="4"/>
      <c r="Y1686" s="4"/>
      <c r="Z1686" s="4"/>
      <c r="AA1686" s="4"/>
      <c r="AB1686" s="4"/>
    </row>
    <row r="1687" spans="22:28">
      <c r="V1687" s="6">
        <v>44974</v>
      </c>
      <c r="W1687" s="4">
        <v>3.82</v>
      </c>
      <c r="X1687" s="4"/>
      <c r="Y1687" s="4"/>
      <c r="Z1687" s="4"/>
      <c r="AA1687" s="4"/>
      <c r="AB1687" s="4"/>
    </row>
    <row r="1688" spans="22:28">
      <c r="V1688" s="6">
        <v>44977</v>
      </c>
    </row>
    <row r="1689" spans="22:28">
      <c r="V1689" s="6">
        <v>44978</v>
      </c>
      <c r="W1689" s="4">
        <v>3.95</v>
      </c>
      <c r="X1689" s="4"/>
      <c r="Y1689" s="4"/>
      <c r="Z1689" s="4"/>
      <c r="AA1689" s="4"/>
      <c r="AB1689" s="4"/>
    </row>
    <row r="1690" spans="22:28">
      <c r="V1690" s="6">
        <v>44979</v>
      </c>
      <c r="W1690" s="4">
        <v>3.93</v>
      </c>
      <c r="X1690" s="4"/>
      <c r="Y1690" s="4"/>
      <c r="Z1690" s="4"/>
      <c r="AA1690" s="4"/>
      <c r="AB1690" s="4"/>
    </row>
    <row r="1691" spans="22:28">
      <c r="V1691" s="6">
        <v>44980</v>
      </c>
      <c r="W1691" s="4">
        <v>3.88</v>
      </c>
      <c r="X1691" s="4"/>
      <c r="Y1691" s="4"/>
      <c r="Z1691" s="4"/>
      <c r="AA1691" s="4"/>
      <c r="AB1691" s="4"/>
    </row>
    <row r="1692" spans="22:28">
      <c r="V1692" s="6">
        <v>44981</v>
      </c>
      <c r="W1692" s="4">
        <v>3.95</v>
      </c>
      <c r="X1692" s="4"/>
      <c r="Y1692" s="4"/>
      <c r="Z1692" s="4"/>
      <c r="AA1692" s="4"/>
      <c r="AB1692" s="4"/>
    </row>
    <row r="1693" spans="22:28">
      <c r="V1693" s="6">
        <v>44984</v>
      </c>
      <c r="W1693" s="4">
        <v>3.92</v>
      </c>
      <c r="X1693" s="4"/>
      <c r="Y1693" s="4"/>
      <c r="Z1693" s="4"/>
      <c r="AA1693" s="4"/>
      <c r="AB1693" s="4"/>
    </row>
    <row r="1694" spans="22:28">
      <c r="V1694" s="6">
        <v>44985</v>
      </c>
      <c r="W1694" s="4">
        <v>3.92</v>
      </c>
      <c r="X1694" s="4"/>
      <c r="Y1694" s="4"/>
      <c r="Z1694" s="4"/>
      <c r="AA1694" s="4"/>
      <c r="AB1694" s="4"/>
    </row>
    <row r="1695" spans="22:28">
      <c r="V1695" s="6">
        <v>44986</v>
      </c>
      <c r="W1695" s="4">
        <v>4.01</v>
      </c>
      <c r="X1695" s="4"/>
      <c r="Y1695" s="4"/>
      <c r="Z1695" s="4"/>
      <c r="AA1695" s="4"/>
      <c r="AB1695" s="4"/>
    </row>
    <row r="1696" spans="22:28">
      <c r="V1696" s="6">
        <v>44987</v>
      </c>
      <c r="W1696" s="4">
        <v>4.08</v>
      </c>
      <c r="X1696" s="4"/>
      <c r="Y1696" s="4"/>
      <c r="Z1696" s="4"/>
      <c r="AA1696" s="4"/>
      <c r="AB1696" s="4"/>
    </row>
    <row r="1697" spans="22:28">
      <c r="V1697" s="6">
        <v>44988</v>
      </c>
      <c r="W1697" s="4">
        <v>3.97</v>
      </c>
      <c r="X1697" s="4"/>
      <c r="Y1697" s="4"/>
      <c r="Z1697" s="4"/>
      <c r="AA1697" s="4"/>
      <c r="AB1697" s="4"/>
    </row>
    <row r="1698" spans="22:28">
      <c r="V1698" s="6">
        <v>44991</v>
      </c>
      <c r="W1698" s="4">
        <v>3.98</v>
      </c>
      <c r="X1698" s="4"/>
      <c r="Y1698" s="4"/>
      <c r="Z1698" s="4"/>
      <c r="AA1698" s="4"/>
      <c r="AB1698" s="4"/>
    </row>
    <row r="1699" spans="22:28">
      <c r="V1699" s="6">
        <v>44992</v>
      </c>
      <c r="W1699" s="4">
        <v>3.97</v>
      </c>
      <c r="X1699" s="4"/>
      <c r="Y1699" s="4"/>
      <c r="Z1699" s="4"/>
      <c r="AA1699" s="4"/>
      <c r="AB1699" s="4"/>
    </row>
    <row r="1700" spans="22:28">
      <c r="V1700" s="6">
        <v>44993</v>
      </c>
      <c r="W1700" s="4">
        <v>3.98</v>
      </c>
      <c r="X1700" s="4"/>
      <c r="Y1700" s="4"/>
      <c r="Z1700" s="4"/>
      <c r="AA1700" s="4"/>
      <c r="AB1700" s="4"/>
    </row>
    <row r="1701" spans="22:28">
      <c r="V1701" s="6">
        <v>44994</v>
      </c>
      <c r="W1701" s="4">
        <v>3.93</v>
      </c>
      <c r="X1701" s="4"/>
      <c r="Y1701" s="4"/>
      <c r="Z1701" s="4"/>
      <c r="AA1701" s="4"/>
      <c r="AB1701" s="4"/>
    </row>
    <row r="1702" spans="22:28">
      <c r="V1702" s="6">
        <v>44995</v>
      </c>
      <c r="W1702" s="4">
        <v>3.7</v>
      </c>
      <c r="X1702" s="4"/>
      <c r="Y1702" s="4"/>
      <c r="Z1702" s="4"/>
      <c r="AA1702" s="4"/>
      <c r="AB1702" s="4"/>
    </row>
    <row r="1703" spans="22:28">
      <c r="V1703" s="6">
        <v>44998</v>
      </c>
      <c r="W1703" s="4">
        <v>3.55</v>
      </c>
      <c r="X1703" s="4"/>
      <c r="Y1703" s="4"/>
      <c r="Z1703" s="4"/>
      <c r="AA1703" s="4"/>
      <c r="AB1703" s="4"/>
    </row>
    <row r="1704" spans="22:28">
      <c r="V1704" s="6">
        <v>44999</v>
      </c>
      <c r="W1704" s="4">
        <v>3.64</v>
      </c>
      <c r="X1704" s="4"/>
      <c r="Y1704" s="4"/>
      <c r="Z1704" s="4"/>
      <c r="AA1704" s="4"/>
      <c r="AB1704" s="4"/>
    </row>
    <row r="1705" spans="22:28">
      <c r="V1705" s="6">
        <v>45000</v>
      </c>
      <c r="W1705" s="4">
        <v>3.51</v>
      </c>
      <c r="X1705" s="4"/>
      <c r="Y1705" s="4"/>
      <c r="Z1705" s="4"/>
      <c r="AA1705" s="4"/>
      <c r="AB1705" s="4"/>
    </row>
    <row r="1706" spans="22:28">
      <c r="V1706" s="6">
        <v>45001</v>
      </c>
      <c r="W1706" s="4">
        <v>3.56</v>
      </c>
      <c r="X1706" s="4"/>
      <c r="Y1706" s="4"/>
      <c r="Z1706" s="4"/>
      <c r="AA1706" s="4"/>
      <c r="AB1706" s="4"/>
    </row>
    <row r="1707" spans="22:28">
      <c r="V1707" s="6">
        <v>45002</v>
      </c>
      <c r="W1707" s="4">
        <v>3.39</v>
      </c>
      <c r="X1707" s="4"/>
      <c r="Y1707" s="4"/>
      <c r="Z1707" s="4"/>
      <c r="AA1707" s="4"/>
      <c r="AB1707" s="4"/>
    </row>
    <row r="1708" spans="22:28">
      <c r="V1708" s="6">
        <v>45005</v>
      </c>
      <c r="W1708" s="4">
        <v>3.47</v>
      </c>
      <c r="X1708" s="4"/>
      <c r="Y1708" s="4"/>
      <c r="Z1708" s="4"/>
      <c r="AA1708" s="4"/>
      <c r="AB1708" s="4"/>
    </row>
    <row r="1709" spans="22:28">
      <c r="V1709" s="6">
        <v>45006</v>
      </c>
      <c r="W1709" s="4">
        <v>3.59</v>
      </c>
      <c r="X1709" s="4"/>
      <c r="Y1709" s="4"/>
      <c r="Z1709" s="4"/>
      <c r="AA1709" s="4"/>
      <c r="AB1709" s="4"/>
    </row>
    <row r="1710" spans="22:28">
      <c r="V1710" s="6">
        <v>45007</v>
      </c>
      <c r="W1710" s="4">
        <v>3.48</v>
      </c>
      <c r="X1710" s="4"/>
      <c r="Y1710" s="4"/>
      <c r="Z1710" s="4"/>
      <c r="AA1710" s="4"/>
      <c r="AB1710" s="4"/>
    </row>
    <row r="1711" spans="22:28">
      <c r="V1711" s="6">
        <v>45008</v>
      </c>
      <c r="W1711" s="4">
        <v>3.38</v>
      </c>
      <c r="X1711" s="4"/>
      <c r="Y1711" s="4"/>
      <c r="Z1711" s="4"/>
      <c r="AA1711" s="4"/>
      <c r="AB1711" s="4"/>
    </row>
    <row r="1712" spans="22:28">
      <c r="V1712" s="6">
        <v>45009</v>
      </c>
      <c r="W1712" s="4">
        <v>3.38</v>
      </c>
      <c r="X1712" s="4"/>
      <c r="Y1712" s="4"/>
      <c r="Z1712" s="4"/>
      <c r="AA1712" s="4"/>
      <c r="AB1712" s="4"/>
    </row>
    <row r="1713" spans="22:28">
      <c r="V1713" s="6">
        <v>45012</v>
      </c>
      <c r="W1713" s="4">
        <v>3.53</v>
      </c>
      <c r="X1713" s="4"/>
      <c r="Y1713" s="4"/>
      <c r="Z1713" s="4"/>
      <c r="AA1713" s="4"/>
      <c r="AB1713" s="4"/>
    </row>
    <row r="1714" spans="22:28">
      <c r="V1714" s="6">
        <v>45013</v>
      </c>
      <c r="W1714" s="4">
        <v>3.55</v>
      </c>
      <c r="X1714" s="4"/>
      <c r="Y1714" s="4"/>
      <c r="Z1714" s="4"/>
      <c r="AA1714" s="4"/>
      <c r="AB1714" s="4"/>
    </row>
    <row r="1715" spans="22:28">
      <c r="V1715" s="6">
        <v>45014</v>
      </c>
      <c r="W1715" s="4">
        <v>3.57</v>
      </c>
      <c r="X1715" s="4"/>
      <c r="Y1715" s="4"/>
      <c r="Z1715" s="4"/>
      <c r="AA1715" s="4"/>
      <c r="AB1715" s="4"/>
    </row>
    <row r="1716" spans="22:28">
      <c r="V1716" s="6">
        <v>45015</v>
      </c>
      <c r="W1716" s="4">
        <v>3.55</v>
      </c>
      <c r="X1716" s="4"/>
      <c r="Y1716" s="4"/>
      <c r="Z1716" s="4"/>
      <c r="AA1716" s="4"/>
      <c r="AB1716" s="4"/>
    </row>
    <row r="1717" spans="22:28">
      <c r="V1717" s="6">
        <v>45016</v>
      </c>
      <c r="W1717" s="4">
        <v>3.48</v>
      </c>
      <c r="X1717" s="4"/>
      <c r="Y1717" s="4"/>
      <c r="Z1717" s="4"/>
      <c r="AA1717" s="4"/>
      <c r="AB1717" s="4"/>
    </row>
    <row r="1718" spans="22:28">
      <c r="V1718" s="6">
        <v>45019</v>
      </c>
      <c r="W1718" s="4">
        <v>3.43</v>
      </c>
      <c r="X1718" s="4"/>
      <c r="Y1718" s="4"/>
      <c r="Z1718" s="4"/>
      <c r="AA1718" s="4"/>
      <c r="AB1718" s="4"/>
    </row>
    <row r="1719" spans="22:28">
      <c r="V1719" s="6">
        <v>45020</v>
      </c>
      <c r="W1719" s="4">
        <v>3.35</v>
      </c>
      <c r="X1719" s="4"/>
      <c r="Y1719" s="4"/>
      <c r="Z1719" s="4"/>
      <c r="AA1719" s="4"/>
      <c r="AB1719" s="4"/>
    </row>
    <row r="1720" spans="22:28">
      <c r="V1720" s="6">
        <v>45021</v>
      </c>
      <c r="W1720" s="4">
        <v>3.3</v>
      </c>
      <c r="X1720" s="4"/>
      <c r="Y1720" s="4"/>
      <c r="Z1720" s="4"/>
      <c r="AA1720" s="4"/>
      <c r="AB1720" s="4"/>
    </row>
    <row r="1721" spans="22:28">
      <c r="V1721" s="6">
        <v>45022</v>
      </c>
      <c r="W1721" s="4">
        <v>3.3</v>
      </c>
      <c r="X1721" s="4"/>
      <c r="Y1721" s="4"/>
      <c r="Z1721" s="4"/>
      <c r="AA1721" s="4"/>
      <c r="AB1721" s="4"/>
    </row>
    <row r="1722" spans="22:28">
      <c r="V1722" s="6">
        <v>45023</v>
      </c>
      <c r="W1722" s="4">
        <v>3.39</v>
      </c>
      <c r="X1722" s="4"/>
      <c r="Y1722" s="4"/>
      <c r="Z1722" s="4"/>
      <c r="AA1722" s="4"/>
      <c r="AB1722" s="4"/>
    </row>
    <row r="1723" spans="22:28">
      <c r="V1723" s="6">
        <v>45026</v>
      </c>
      <c r="W1723" s="4">
        <v>3.41</v>
      </c>
      <c r="X1723" s="4"/>
      <c r="Y1723" s="4"/>
      <c r="Z1723" s="4"/>
      <c r="AA1723" s="4"/>
      <c r="AB1723" s="4"/>
    </row>
    <row r="1724" spans="22:28">
      <c r="V1724" s="6">
        <v>45027</v>
      </c>
      <c r="W1724" s="4">
        <v>3.43</v>
      </c>
      <c r="X1724" s="4"/>
      <c r="Y1724" s="4"/>
      <c r="Z1724" s="4"/>
      <c r="AA1724" s="4"/>
      <c r="AB1724" s="4"/>
    </row>
    <row r="1725" spans="22:28">
      <c r="V1725" s="6">
        <v>45028</v>
      </c>
      <c r="W1725" s="4">
        <v>3.41</v>
      </c>
      <c r="X1725" s="4"/>
      <c r="Y1725" s="4"/>
      <c r="Z1725" s="4"/>
      <c r="AA1725" s="4"/>
      <c r="AB1725" s="4"/>
    </row>
    <row r="1726" spans="22:28">
      <c r="V1726" s="6">
        <v>45029</v>
      </c>
      <c r="W1726" s="4">
        <v>3.45</v>
      </c>
      <c r="X1726" s="4"/>
      <c r="Y1726" s="4"/>
      <c r="Z1726" s="4"/>
      <c r="AA1726" s="4"/>
      <c r="AB1726" s="4"/>
    </row>
    <row r="1727" spans="22:28">
      <c r="V1727" s="6">
        <v>45030</v>
      </c>
      <c r="W1727" s="4">
        <v>3.52</v>
      </c>
      <c r="X1727" s="4"/>
      <c r="Y1727" s="4"/>
      <c r="Z1727" s="4"/>
      <c r="AA1727" s="4"/>
      <c r="AB1727" s="4"/>
    </row>
    <row r="1728" spans="22:28">
      <c r="V1728" s="6">
        <v>45033</v>
      </c>
      <c r="W1728" s="4">
        <v>3.6</v>
      </c>
      <c r="X1728" s="4"/>
      <c r="Y1728" s="4"/>
      <c r="Z1728" s="4"/>
      <c r="AA1728" s="4"/>
      <c r="AB1728" s="4"/>
    </row>
    <row r="1729" spans="22:28">
      <c r="V1729" s="6">
        <v>45034</v>
      </c>
      <c r="W1729" s="4">
        <v>3.58</v>
      </c>
      <c r="X1729" s="4"/>
      <c r="Y1729" s="4"/>
      <c r="Z1729" s="4"/>
      <c r="AA1729" s="4"/>
      <c r="AB1729" s="4"/>
    </row>
    <row r="1730" spans="22:28">
      <c r="V1730" s="6">
        <v>45035</v>
      </c>
      <c r="W1730" s="4">
        <v>3.6</v>
      </c>
      <c r="X1730" s="4"/>
      <c r="Y1730" s="4"/>
      <c r="Z1730" s="4"/>
      <c r="AA1730" s="4"/>
      <c r="AB1730" s="4"/>
    </row>
    <row r="1731" spans="22:28">
      <c r="V1731" s="6">
        <v>45036</v>
      </c>
      <c r="W1731" s="4">
        <v>3.54</v>
      </c>
      <c r="X1731" s="4"/>
      <c r="Y1731" s="4"/>
      <c r="Z1731" s="4"/>
      <c r="AA1731" s="4"/>
      <c r="AB1731" s="4"/>
    </row>
    <row r="1732" spans="22:28">
      <c r="V1732" s="6">
        <v>45037</v>
      </c>
      <c r="W1732" s="4">
        <v>3.57</v>
      </c>
      <c r="X1732" s="4"/>
      <c r="Y1732" s="4"/>
      <c r="Z1732" s="4"/>
      <c r="AA1732" s="4"/>
      <c r="AB1732" s="4"/>
    </row>
    <row r="1733" spans="22:28">
      <c r="V1733" s="6">
        <v>45040</v>
      </c>
      <c r="W1733" s="4">
        <v>3.52</v>
      </c>
      <c r="X1733" s="4"/>
      <c r="Y1733" s="4"/>
      <c r="Z1733" s="4"/>
      <c r="AA1733" s="4"/>
      <c r="AB1733" s="4"/>
    </row>
    <row r="1734" spans="22:28">
      <c r="V1734" s="6">
        <v>45041</v>
      </c>
      <c r="W1734" s="4">
        <v>3.4</v>
      </c>
      <c r="X1734" s="4"/>
      <c r="Y1734" s="4"/>
      <c r="Z1734" s="4"/>
      <c r="AA1734" s="4"/>
      <c r="AB1734" s="4"/>
    </row>
    <row r="1735" spans="22:28">
      <c r="V1735" s="6">
        <v>45042</v>
      </c>
      <c r="W1735" s="4">
        <v>3.43</v>
      </c>
      <c r="X1735" s="4"/>
      <c r="Y1735" s="4"/>
      <c r="Z1735" s="4"/>
      <c r="AA1735" s="4"/>
      <c r="AB1735" s="4"/>
    </row>
    <row r="1736" spans="22:28">
      <c r="V1736" s="6">
        <v>45043</v>
      </c>
      <c r="W1736" s="4">
        <v>3.53</v>
      </c>
      <c r="X1736" s="4"/>
      <c r="Y1736" s="4"/>
      <c r="Z1736" s="4"/>
      <c r="AA1736" s="4"/>
      <c r="AB1736" s="4"/>
    </row>
    <row r="1737" spans="22:28">
      <c r="V1737" s="6">
        <v>45044</v>
      </c>
      <c r="W1737" s="4">
        <v>3.44</v>
      </c>
      <c r="X1737" s="4"/>
      <c r="Y1737" s="4"/>
      <c r="Z1737" s="4"/>
      <c r="AA1737" s="4"/>
      <c r="AB1737" s="4"/>
    </row>
    <row r="1738" spans="22:28">
      <c r="V1738" s="6">
        <v>45047</v>
      </c>
      <c r="W1738" s="4">
        <v>3.59</v>
      </c>
      <c r="X1738" s="4"/>
      <c r="Y1738" s="4"/>
      <c r="Z1738" s="4"/>
      <c r="AA1738" s="4"/>
      <c r="AB1738" s="4"/>
    </row>
    <row r="1739" spans="22:28">
      <c r="V1739" s="6">
        <v>45048</v>
      </c>
      <c r="W1739" s="4">
        <v>3.44</v>
      </c>
      <c r="X1739" s="4"/>
      <c r="Y1739" s="4"/>
      <c r="Z1739" s="4"/>
      <c r="AA1739" s="4"/>
      <c r="AB1739" s="4"/>
    </row>
    <row r="1740" spans="22:28">
      <c r="V1740" s="6">
        <v>45049</v>
      </c>
      <c r="W1740" s="4">
        <v>3.38</v>
      </c>
      <c r="X1740" s="4"/>
      <c r="Y1740" s="4"/>
      <c r="Z1740" s="4"/>
      <c r="AA1740" s="4"/>
      <c r="AB1740" s="4"/>
    </row>
    <row r="1741" spans="22:28">
      <c r="V1741" s="6">
        <v>45050</v>
      </c>
      <c r="W1741" s="4">
        <v>3.37</v>
      </c>
      <c r="X1741" s="4"/>
      <c r="Y1741" s="4"/>
      <c r="Z1741" s="4"/>
      <c r="AA1741" s="4"/>
      <c r="AB1741" s="4"/>
    </row>
    <row r="1742" spans="22:28">
      <c r="V1742" s="6">
        <v>45051</v>
      </c>
      <c r="W1742" s="4">
        <v>3.44</v>
      </c>
      <c r="X1742" s="4"/>
      <c r="Y1742" s="4"/>
      <c r="Z1742" s="4"/>
      <c r="AA1742" s="4"/>
      <c r="AB1742" s="4"/>
    </row>
    <row r="1743" spans="22:28">
      <c r="V1743" s="6">
        <v>45054</v>
      </c>
      <c r="W1743" s="4">
        <v>3.52</v>
      </c>
      <c r="X1743" s="4"/>
      <c r="Y1743" s="4"/>
      <c r="Z1743" s="4"/>
      <c r="AA1743" s="4"/>
      <c r="AB1743" s="4"/>
    </row>
    <row r="1744" spans="22:28">
      <c r="V1744" s="6">
        <v>45055</v>
      </c>
      <c r="W1744" s="4">
        <v>3.53</v>
      </c>
      <c r="X1744" s="4"/>
      <c r="Y1744" s="4"/>
      <c r="Z1744" s="4"/>
      <c r="AA1744" s="4"/>
      <c r="AB1744" s="4"/>
    </row>
    <row r="1745" spans="22:28">
      <c r="V1745" s="6">
        <v>45056</v>
      </c>
      <c r="W1745" s="4">
        <v>3.43</v>
      </c>
      <c r="X1745" s="4"/>
      <c r="Y1745" s="4"/>
      <c r="Z1745" s="4"/>
      <c r="AA1745" s="4"/>
      <c r="AB1745" s="4"/>
    </row>
    <row r="1746" spans="22:28">
      <c r="V1746" s="6">
        <v>45057</v>
      </c>
      <c r="W1746" s="4">
        <v>3.39</v>
      </c>
      <c r="X1746" s="4"/>
      <c r="Y1746" s="4"/>
      <c r="Z1746" s="4"/>
      <c r="AA1746" s="4"/>
      <c r="AB1746" s="4"/>
    </row>
    <row r="1747" spans="22:28">
      <c r="V1747" s="6">
        <v>45058</v>
      </c>
      <c r="W1747" s="4">
        <v>3.46</v>
      </c>
      <c r="X1747" s="4"/>
      <c r="Y1747" s="4"/>
      <c r="Z1747" s="4"/>
      <c r="AA1747" s="4"/>
      <c r="AB1747" s="4"/>
    </row>
    <row r="1748" spans="22:28">
      <c r="V1748" s="6">
        <v>45061</v>
      </c>
      <c r="W1748" s="4">
        <v>3.5</v>
      </c>
      <c r="X1748" s="4"/>
      <c r="Y1748" s="4"/>
      <c r="Z1748" s="4"/>
      <c r="AA1748" s="4"/>
      <c r="AB1748" s="4"/>
    </row>
    <row r="1749" spans="22:28">
      <c r="V1749" s="6">
        <v>45062</v>
      </c>
      <c r="W1749" s="4">
        <v>3.54</v>
      </c>
      <c r="X1749" s="4"/>
      <c r="Y1749" s="4"/>
      <c r="Z1749" s="4"/>
      <c r="AA1749" s="4"/>
      <c r="AB1749" s="4"/>
    </row>
    <row r="1750" spans="22:28">
      <c r="V1750" s="6">
        <v>45063</v>
      </c>
      <c r="W1750" s="4">
        <v>3.57</v>
      </c>
      <c r="X1750" s="4"/>
      <c r="Y1750" s="4"/>
      <c r="Z1750" s="4"/>
      <c r="AA1750" s="4"/>
      <c r="AB1750" s="4"/>
    </row>
    <row r="1751" spans="22:28">
      <c r="V1751" s="6">
        <v>45064</v>
      </c>
      <c r="W1751" s="4">
        <v>3.65</v>
      </c>
      <c r="X1751" s="4"/>
      <c r="Y1751" s="4"/>
      <c r="Z1751" s="4"/>
      <c r="AA1751" s="4"/>
      <c r="AB1751" s="4"/>
    </row>
    <row r="1752" spans="22:28">
      <c r="V1752" s="6">
        <v>45065</v>
      </c>
      <c r="W1752" s="4">
        <v>3.7</v>
      </c>
      <c r="X1752" s="4"/>
      <c r="Y1752" s="4"/>
      <c r="Z1752" s="4"/>
      <c r="AA1752" s="4"/>
      <c r="AB1752" s="4"/>
    </row>
    <row r="1753" spans="22:28">
      <c r="V1753" s="6">
        <v>45068</v>
      </c>
      <c r="W1753" s="4">
        <v>3.72</v>
      </c>
      <c r="X1753" s="4"/>
      <c r="Y1753" s="4"/>
      <c r="Z1753" s="4"/>
      <c r="AA1753" s="4"/>
      <c r="AB1753" s="4"/>
    </row>
    <row r="1754" spans="22:28">
      <c r="V1754" s="6">
        <v>45069</v>
      </c>
      <c r="W1754" s="4">
        <v>3.7</v>
      </c>
      <c r="X1754" s="4"/>
      <c r="Y1754" s="4"/>
      <c r="Z1754" s="4"/>
      <c r="AA1754" s="4"/>
      <c r="AB1754" s="4"/>
    </row>
    <row r="1755" spans="22:28">
      <c r="V1755" s="6">
        <v>45070</v>
      </c>
      <c r="W1755" s="4">
        <v>3.73</v>
      </c>
      <c r="X1755" s="4"/>
      <c r="Y1755" s="4"/>
      <c r="Z1755" s="4"/>
      <c r="AA1755" s="4"/>
      <c r="AB1755" s="4"/>
    </row>
    <row r="1756" spans="22:28">
      <c r="V1756" s="6">
        <v>45071</v>
      </c>
      <c r="W1756" s="4">
        <v>3.83</v>
      </c>
      <c r="X1756" s="4"/>
      <c r="Y1756" s="4"/>
      <c r="Z1756" s="4"/>
      <c r="AA1756" s="4"/>
      <c r="AB1756" s="4"/>
    </row>
    <row r="1757" spans="22:28">
      <c r="V1757" s="6">
        <v>45072</v>
      </c>
      <c r="W1757" s="4">
        <v>3.8</v>
      </c>
      <c r="X1757" s="4"/>
      <c r="Y1757" s="4"/>
      <c r="Z1757" s="4"/>
      <c r="AA1757" s="4"/>
      <c r="AB1757" s="4"/>
    </row>
    <row r="1758" spans="22:28">
      <c r="V1758" s="6">
        <v>45075</v>
      </c>
    </row>
    <row r="1759" spans="22:28">
      <c r="V1759" s="6">
        <v>45076</v>
      </c>
      <c r="W1759" s="4">
        <v>3.69</v>
      </c>
      <c r="X1759" s="4"/>
      <c r="Y1759" s="4"/>
      <c r="Z1759" s="4"/>
      <c r="AA1759" s="4"/>
      <c r="AB1759" s="4"/>
    </row>
    <row r="1760" spans="22:28">
      <c r="V1760" s="6">
        <v>45077</v>
      </c>
      <c r="W1760" s="4">
        <v>3.64</v>
      </c>
      <c r="X1760" s="4"/>
      <c r="Y1760" s="4"/>
      <c r="Z1760" s="4"/>
      <c r="AA1760" s="4"/>
      <c r="AB1760" s="4"/>
    </row>
    <row r="1761" spans="22:28">
      <c r="V1761" s="6">
        <v>45078</v>
      </c>
      <c r="W1761" s="4">
        <v>3.61</v>
      </c>
      <c r="X1761" s="4"/>
      <c r="Y1761" s="4"/>
      <c r="Z1761" s="4"/>
      <c r="AA1761" s="4"/>
      <c r="AB1761" s="4"/>
    </row>
    <row r="1762" spans="22:28">
      <c r="V1762" s="6">
        <v>45079</v>
      </c>
      <c r="W1762" s="4">
        <v>3.69</v>
      </c>
      <c r="X1762" s="4"/>
      <c r="Y1762" s="4"/>
      <c r="Z1762" s="4"/>
      <c r="AA1762" s="4"/>
      <c r="AB1762" s="4"/>
    </row>
    <row r="1763" spans="22:28">
      <c r="V1763" s="6">
        <v>45082</v>
      </c>
      <c r="W1763" s="4">
        <v>3.69</v>
      </c>
      <c r="X1763" s="4"/>
      <c r="Y1763" s="4"/>
      <c r="Z1763" s="4"/>
      <c r="AA1763" s="4"/>
      <c r="AB1763" s="4"/>
    </row>
    <row r="1764" spans="22:28">
      <c r="V1764" s="6">
        <v>45083</v>
      </c>
      <c r="W1764" s="4">
        <v>3.7</v>
      </c>
      <c r="X1764" s="4"/>
      <c r="Y1764" s="4"/>
      <c r="Z1764" s="4"/>
      <c r="AA1764" s="4"/>
      <c r="AB1764" s="4"/>
    </row>
    <row r="1765" spans="22:28">
      <c r="V1765" s="6">
        <v>45084</v>
      </c>
      <c r="W1765" s="4">
        <v>3.79</v>
      </c>
      <c r="X1765" s="4"/>
      <c r="Y1765" s="4"/>
      <c r="Z1765" s="4"/>
      <c r="AA1765" s="4"/>
      <c r="AB1765" s="4"/>
    </row>
    <row r="1766" spans="22:28">
      <c r="V1766" s="6">
        <v>45085</v>
      </c>
      <c r="W1766" s="4">
        <v>3.73</v>
      </c>
      <c r="X1766" s="4"/>
      <c r="Y1766" s="4"/>
      <c r="Z1766" s="4"/>
      <c r="AA1766" s="4"/>
      <c r="AB1766" s="4"/>
    </row>
    <row r="1767" spans="22:28">
      <c r="V1767" s="6">
        <v>45086</v>
      </c>
      <c r="W1767" s="4">
        <v>3.75</v>
      </c>
      <c r="X1767" s="4"/>
      <c r="Y1767" s="4"/>
      <c r="Z1767" s="4"/>
      <c r="AA1767" s="4"/>
      <c r="AB1767" s="4"/>
    </row>
    <row r="1768" spans="22:28">
      <c r="V1768" s="6">
        <v>45089</v>
      </c>
      <c r="W1768" s="4">
        <v>3.73</v>
      </c>
      <c r="X1768" s="4"/>
      <c r="Y1768" s="4"/>
      <c r="Z1768" s="4"/>
      <c r="AA1768" s="4"/>
      <c r="AB1768" s="4"/>
    </row>
    <row r="1769" spans="22:28">
      <c r="V1769" s="6">
        <v>45090</v>
      </c>
      <c r="W1769" s="4">
        <v>3.84</v>
      </c>
      <c r="X1769" s="4"/>
      <c r="Y1769" s="4"/>
      <c r="Z1769" s="4"/>
      <c r="AA1769" s="4"/>
      <c r="AB1769" s="4"/>
    </row>
    <row r="1770" spans="22:28">
      <c r="V1770" s="6">
        <v>45091</v>
      </c>
      <c r="W1770" s="4">
        <v>3.83</v>
      </c>
      <c r="X1770" s="4"/>
      <c r="Y1770" s="4"/>
      <c r="Z1770" s="4"/>
      <c r="AA1770" s="4"/>
      <c r="AB1770" s="4"/>
    </row>
    <row r="1771" spans="22:28">
      <c r="V1771" s="6">
        <v>45092</v>
      </c>
      <c r="W1771" s="4">
        <v>3.72</v>
      </c>
      <c r="X1771" s="4"/>
      <c r="Y1771" s="4"/>
      <c r="Z1771" s="4"/>
      <c r="AA1771" s="4"/>
      <c r="AB1771" s="4"/>
    </row>
    <row r="1772" spans="22:28">
      <c r="V1772" s="6">
        <v>45093</v>
      </c>
      <c r="W1772" s="4">
        <v>3.77</v>
      </c>
      <c r="X1772" s="4"/>
      <c r="Y1772" s="4"/>
      <c r="Z1772" s="4"/>
      <c r="AA1772" s="4"/>
      <c r="AB1772" s="4"/>
    </row>
    <row r="1773" spans="22:28">
      <c r="V1773" s="6">
        <v>45096</v>
      </c>
    </row>
    <row r="1774" spans="22:28">
      <c r="V1774" s="6">
        <v>45097</v>
      </c>
      <c r="W1774" s="4">
        <v>3.74</v>
      </c>
      <c r="X1774" s="4"/>
      <c r="Y1774" s="4"/>
      <c r="Z1774" s="4"/>
      <c r="AA1774" s="4"/>
      <c r="AB1774" s="4"/>
    </row>
    <row r="1775" spans="22:28">
      <c r="V1775" s="6">
        <v>45098</v>
      </c>
      <c r="W1775" s="4">
        <v>3.72</v>
      </c>
      <c r="X1775" s="4"/>
      <c r="Y1775" s="4"/>
      <c r="Z1775" s="4"/>
      <c r="AA1775" s="4"/>
      <c r="AB1775" s="4"/>
    </row>
    <row r="1776" spans="22:28">
      <c r="V1776" s="6">
        <v>45099</v>
      </c>
      <c r="W1776" s="4">
        <v>3.8</v>
      </c>
      <c r="X1776" s="4"/>
      <c r="Y1776" s="4"/>
      <c r="Z1776" s="4"/>
      <c r="AA1776" s="4"/>
      <c r="AB1776" s="4"/>
    </row>
    <row r="1777" spans="22:28">
      <c r="V1777" s="6">
        <v>45100</v>
      </c>
      <c r="W1777" s="4">
        <v>3.74</v>
      </c>
      <c r="X1777" s="4"/>
      <c r="Y1777" s="4"/>
      <c r="Z1777" s="4"/>
      <c r="AA1777" s="4"/>
      <c r="AB1777" s="4"/>
    </row>
    <row r="1778" spans="22:28">
      <c r="V1778" s="6">
        <v>45103</v>
      </c>
      <c r="W1778" s="4">
        <v>3.72</v>
      </c>
      <c r="X1778" s="4"/>
      <c r="Y1778" s="4"/>
      <c r="Z1778" s="4"/>
      <c r="AA1778" s="4"/>
      <c r="AB1778" s="4"/>
    </row>
    <row r="1779" spans="22:28">
      <c r="V1779" s="6">
        <v>45104</v>
      </c>
      <c r="W1779" s="4">
        <v>3.77</v>
      </c>
      <c r="X1779" s="4"/>
      <c r="Y1779" s="4"/>
      <c r="Z1779" s="4"/>
      <c r="AA1779" s="4"/>
      <c r="AB1779" s="4"/>
    </row>
    <row r="1780" spans="22:28">
      <c r="V1780" s="6">
        <v>45105</v>
      </c>
      <c r="W1780" s="4">
        <v>3.71</v>
      </c>
      <c r="X1780" s="4"/>
      <c r="Y1780" s="4"/>
      <c r="Z1780" s="4"/>
      <c r="AA1780" s="4"/>
      <c r="AB1780" s="4"/>
    </row>
    <row r="1781" spans="22:28">
      <c r="V1781" s="6">
        <v>45106</v>
      </c>
      <c r="W1781" s="4">
        <v>3.85</v>
      </c>
      <c r="X1781" s="4"/>
      <c r="Y1781" s="4"/>
      <c r="Z1781" s="4"/>
      <c r="AA1781" s="4"/>
      <c r="AB1781" s="4"/>
    </row>
    <row r="1782" spans="22:28">
      <c r="V1782" s="6">
        <v>45107</v>
      </c>
      <c r="W1782" s="4">
        <v>3.81</v>
      </c>
      <c r="X1782" s="4"/>
      <c r="Y1782" s="4"/>
      <c r="Z1782" s="4"/>
      <c r="AA1782" s="4"/>
      <c r="AB1782" s="4"/>
    </row>
    <row r="1783" spans="22:28">
      <c r="V1783" s="6">
        <v>45110</v>
      </c>
      <c r="W1783" s="4">
        <v>3.86</v>
      </c>
      <c r="X1783" s="4"/>
      <c r="Y1783" s="4"/>
      <c r="Z1783" s="4"/>
      <c r="AA1783" s="4"/>
      <c r="AB1783" s="4"/>
    </row>
    <row r="1784" spans="22:28">
      <c r="V1784" s="6">
        <v>45111</v>
      </c>
    </row>
    <row r="1785" spans="22:28">
      <c r="V1785" s="6">
        <v>45112</v>
      </c>
      <c r="W1785" s="4">
        <v>3.95</v>
      </c>
      <c r="X1785" s="4"/>
      <c r="Y1785" s="4"/>
      <c r="Z1785" s="4"/>
      <c r="AA1785" s="4"/>
      <c r="AB1785" s="4"/>
    </row>
    <row r="1786" spans="22:28">
      <c r="V1786" s="6">
        <v>45113</v>
      </c>
      <c r="W1786" s="4">
        <v>4.05</v>
      </c>
      <c r="X1786" s="4"/>
      <c r="Y1786" s="4"/>
      <c r="Z1786" s="4"/>
      <c r="AA1786" s="4"/>
      <c r="AB1786" s="4"/>
    </row>
    <row r="1787" spans="22:28">
      <c r="V1787" s="6">
        <v>45114</v>
      </c>
      <c r="W1787" s="4">
        <v>4.0599999999999996</v>
      </c>
      <c r="X1787" s="4"/>
      <c r="Y1787" s="4"/>
      <c r="Z1787" s="4"/>
      <c r="AA1787" s="4"/>
      <c r="AB1787" s="4"/>
    </row>
    <row r="1788" spans="22:28">
      <c r="V1788" s="6">
        <v>45117</v>
      </c>
      <c r="W1788" s="4">
        <v>4.01</v>
      </c>
      <c r="X1788" s="4"/>
      <c r="Y1788" s="4"/>
      <c r="Z1788" s="4"/>
      <c r="AA1788" s="4"/>
      <c r="AB1788" s="4"/>
    </row>
    <row r="1789" spans="22:28">
      <c r="V1789" s="6">
        <v>45118</v>
      </c>
      <c r="W1789" s="4">
        <v>3.99</v>
      </c>
      <c r="X1789" s="4"/>
      <c r="Y1789" s="4"/>
      <c r="Z1789" s="4"/>
      <c r="AA1789" s="4"/>
      <c r="AB1789" s="4"/>
    </row>
    <row r="1790" spans="22:28">
      <c r="V1790" s="6">
        <v>45119</v>
      </c>
      <c r="W1790" s="4">
        <v>3.86</v>
      </c>
      <c r="X1790" s="4"/>
      <c r="Y1790" s="4"/>
      <c r="Z1790" s="4"/>
      <c r="AA1790" s="4"/>
      <c r="AB1790" s="4"/>
    </row>
    <row r="1791" spans="22:28">
      <c r="V1791" s="6">
        <v>45120</v>
      </c>
      <c r="W1791" s="4">
        <v>3.76</v>
      </c>
      <c r="X1791" s="4"/>
      <c r="Y1791" s="4"/>
      <c r="Z1791" s="4"/>
      <c r="AA1791" s="4"/>
      <c r="AB1791" s="4"/>
    </row>
    <row r="1792" spans="22:28">
      <c r="V1792" s="6">
        <v>45121</v>
      </c>
      <c r="W1792" s="4">
        <v>3.83</v>
      </c>
      <c r="X1792" s="4"/>
      <c r="Y1792" s="4"/>
      <c r="Z1792" s="4"/>
      <c r="AA1792" s="4"/>
      <c r="AB1792" s="4"/>
    </row>
    <row r="1793" spans="22:28">
      <c r="V1793" s="6">
        <v>45124</v>
      </c>
      <c r="W1793" s="4">
        <v>3.81</v>
      </c>
      <c r="X1793" s="4"/>
      <c r="Y1793" s="4"/>
      <c r="Z1793" s="4"/>
      <c r="AA1793" s="4"/>
      <c r="AB1793" s="4"/>
    </row>
    <row r="1794" spans="22:28">
      <c r="V1794" s="6">
        <v>45125</v>
      </c>
      <c r="W1794" s="4">
        <v>3.8</v>
      </c>
      <c r="X1794" s="4"/>
      <c r="Y1794" s="4"/>
      <c r="Z1794" s="4"/>
      <c r="AA1794" s="4"/>
      <c r="AB1794" s="4"/>
    </row>
    <row r="1795" spans="22:28">
      <c r="V1795" s="6">
        <v>45126</v>
      </c>
      <c r="W1795" s="4">
        <v>3.75</v>
      </c>
      <c r="X1795" s="4"/>
      <c r="Y1795" s="4"/>
      <c r="Z1795" s="4"/>
      <c r="AA1795" s="4"/>
      <c r="AB1795" s="4"/>
    </row>
    <row r="1796" spans="22:28">
      <c r="V1796" s="6">
        <v>45127</v>
      </c>
      <c r="W1796" s="4">
        <v>3.85</v>
      </c>
      <c r="X1796" s="4"/>
      <c r="Y1796" s="4"/>
      <c r="Z1796" s="4"/>
      <c r="AA1796" s="4"/>
      <c r="AB1796" s="4"/>
    </row>
    <row r="1797" spans="22:28">
      <c r="V1797" s="6">
        <v>45128</v>
      </c>
      <c r="W1797" s="4">
        <v>3.84</v>
      </c>
      <c r="X1797" s="4"/>
      <c r="Y1797" s="4"/>
      <c r="Z1797" s="4"/>
      <c r="AA1797" s="4"/>
      <c r="AB1797" s="4"/>
    </row>
    <row r="1798" spans="22:28">
      <c r="V1798" s="6">
        <v>45131</v>
      </c>
      <c r="W1798" s="4">
        <v>3.86</v>
      </c>
      <c r="X1798" s="4"/>
      <c r="Y1798" s="4"/>
      <c r="Z1798" s="4"/>
      <c r="AA1798" s="4"/>
      <c r="AB1798" s="4"/>
    </row>
    <row r="1799" spans="22:28">
      <c r="V1799" s="6">
        <v>45132</v>
      </c>
      <c r="W1799" s="4">
        <v>3.91</v>
      </c>
      <c r="X1799" s="4"/>
      <c r="Y1799" s="4"/>
      <c r="Z1799" s="4"/>
      <c r="AA1799" s="4"/>
      <c r="AB1799" s="4"/>
    </row>
    <row r="1800" spans="22:28">
      <c r="V1800" s="6">
        <v>45133</v>
      </c>
      <c r="W1800" s="4">
        <v>3.86</v>
      </c>
      <c r="X1800" s="4"/>
      <c r="Y1800" s="4"/>
      <c r="Z1800" s="4"/>
      <c r="AA1800" s="4"/>
      <c r="AB1800" s="4"/>
    </row>
    <row r="1801" spans="22:28">
      <c r="V1801" s="6">
        <v>45134</v>
      </c>
      <c r="W1801" s="4">
        <v>4.01</v>
      </c>
      <c r="X1801" s="4"/>
      <c r="Y1801" s="4"/>
      <c r="Z1801" s="4"/>
      <c r="AA1801" s="4"/>
      <c r="AB1801" s="4"/>
    </row>
    <row r="1802" spans="22:28">
      <c r="V1802" s="6">
        <v>45135</v>
      </c>
      <c r="W1802" s="4">
        <v>3.96</v>
      </c>
      <c r="X1802" s="4"/>
      <c r="Y1802" s="4"/>
      <c r="Z1802" s="4"/>
      <c r="AA1802" s="4"/>
      <c r="AB1802" s="4"/>
    </row>
    <row r="1803" spans="22:28">
      <c r="V1803" s="6">
        <v>45138</v>
      </c>
      <c r="W1803" s="4">
        <v>3.97</v>
      </c>
      <c r="X1803" s="4"/>
      <c r="Y1803" s="4"/>
      <c r="Z1803" s="4"/>
      <c r="AA1803" s="4"/>
      <c r="AB1803" s="4"/>
    </row>
    <row r="1804" spans="22:28">
      <c r="V1804" s="6">
        <v>45139</v>
      </c>
      <c r="W1804" s="4">
        <v>4.05</v>
      </c>
      <c r="X1804" s="4"/>
      <c r="Y1804" s="4"/>
      <c r="Z1804" s="4"/>
      <c r="AA1804" s="4"/>
      <c r="AB1804" s="4"/>
    </row>
    <row r="1805" spans="22:28">
      <c r="V1805" s="6">
        <v>45140</v>
      </c>
      <c r="W1805" s="4">
        <v>4.08</v>
      </c>
      <c r="X1805" s="4"/>
      <c r="Y1805" s="4"/>
      <c r="Z1805" s="4"/>
      <c r="AA1805" s="4"/>
      <c r="AB1805" s="4"/>
    </row>
    <row r="1806" spans="22:28">
      <c r="V1806" s="6">
        <v>45141</v>
      </c>
      <c r="W1806" s="4">
        <v>4.2</v>
      </c>
      <c r="X1806" s="4"/>
      <c r="Y1806" s="4"/>
      <c r="Z1806" s="4"/>
      <c r="AA1806" s="4"/>
      <c r="AB1806" s="4"/>
    </row>
    <row r="1807" spans="22:28">
      <c r="V1807" s="6">
        <v>45142</v>
      </c>
      <c r="W1807" s="4">
        <v>4.05</v>
      </c>
      <c r="X1807" s="4"/>
      <c r="Y1807" s="4"/>
      <c r="Z1807" s="4"/>
      <c r="AA1807" s="4"/>
      <c r="AB1807" s="4"/>
    </row>
    <row r="1808" spans="22:28">
      <c r="V1808" s="6">
        <v>45145</v>
      </c>
      <c r="W1808" s="4">
        <v>4.09</v>
      </c>
      <c r="X1808" s="4"/>
      <c r="Y1808" s="4"/>
      <c r="Z1808" s="4"/>
      <c r="AA1808" s="4"/>
      <c r="AB1808" s="4"/>
    </row>
    <row r="1809" spans="22:28">
      <c r="V1809" s="6">
        <v>45146</v>
      </c>
      <c r="W1809" s="4">
        <v>4.0199999999999996</v>
      </c>
      <c r="X1809" s="4"/>
      <c r="Y1809" s="4"/>
      <c r="Z1809" s="4"/>
      <c r="AA1809" s="4"/>
      <c r="AB1809" s="4"/>
    </row>
    <row r="1810" spans="22:28">
      <c r="V1810" s="6">
        <v>45147</v>
      </c>
      <c r="W1810" s="4">
        <v>4</v>
      </c>
      <c r="X1810" s="4"/>
      <c r="Y1810" s="4"/>
      <c r="Z1810" s="4"/>
      <c r="AA1810" s="4"/>
      <c r="AB1810" s="4"/>
    </row>
    <row r="1811" spans="22:28">
      <c r="V1811" s="6">
        <v>45148</v>
      </c>
      <c r="W1811" s="4">
        <v>4.09</v>
      </c>
      <c r="X1811" s="4"/>
      <c r="Y1811" s="4"/>
      <c r="Z1811" s="4"/>
      <c r="AA1811" s="4"/>
      <c r="AB1811" s="4"/>
    </row>
    <row r="1812" spans="22:28">
      <c r="V1812" s="6">
        <v>45149</v>
      </c>
      <c r="W1812" s="4">
        <v>4.16</v>
      </c>
      <c r="X1812" s="4"/>
      <c r="Y1812" s="4"/>
      <c r="Z1812" s="4"/>
      <c r="AA1812" s="4"/>
      <c r="AB1812" s="4"/>
    </row>
    <row r="1813" spans="22:28">
      <c r="V1813" s="6">
        <v>45152</v>
      </c>
      <c r="W1813" s="4">
        <v>4.1900000000000004</v>
      </c>
      <c r="X1813" s="4"/>
      <c r="Y1813" s="4"/>
      <c r="Z1813" s="4"/>
      <c r="AA1813" s="4"/>
      <c r="AB1813" s="4"/>
    </row>
    <row r="1814" spans="22:28">
      <c r="V1814" s="6">
        <v>45153</v>
      </c>
      <c r="W1814" s="4">
        <v>4.21</v>
      </c>
      <c r="X1814" s="4"/>
      <c r="Y1814" s="4"/>
      <c r="Z1814" s="4"/>
      <c r="AA1814" s="4"/>
      <c r="AB1814" s="4"/>
    </row>
    <row r="1815" spans="22:28">
      <c r="V1815" s="6">
        <v>45154</v>
      </c>
      <c r="W1815" s="4">
        <v>4.28</v>
      </c>
      <c r="X1815" s="4"/>
      <c r="Y1815" s="4"/>
      <c r="Z1815" s="4"/>
      <c r="AA1815" s="4"/>
      <c r="AB1815" s="4"/>
    </row>
    <row r="1816" spans="22:28">
      <c r="V1816" s="6">
        <v>45155</v>
      </c>
      <c r="W1816" s="4">
        <v>4.3</v>
      </c>
      <c r="X1816" s="4"/>
      <c r="Y1816" s="4"/>
      <c r="Z1816" s="4"/>
      <c r="AA1816" s="4"/>
      <c r="AB1816" s="4"/>
    </row>
    <row r="1817" spans="22:28">
      <c r="V1817" s="6">
        <v>45156</v>
      </c>
      <c r="W1817" s="4">
        <v>4.26</v>
      </c>
      <c r="X1817" s="4"/>
      <c r="Y1817" s="4"/>
      <c r="Z1817" s="4"/>
      <c r="AA1817" s="4"/>
      <c r="AB1817" s="4"/>
    </row>
    <row r="1818" spans="22:28">
      <c r="V1818" s="6">
        <v>45159</v>
      </c>
      <c r="W1818" s="4">
        <v>4.34</v>
      </c>
      <c r="X1818" s="4"/>
      <c r="Y1818" s="4"/>
      <c r="Z1818" s="4"/>
      <c r="AA1818" s="4"/>
      <c r="AB1818" s="4"/>
    </row>
    <row r="1819" spans="22:28">
      <c r="V1819" s="6">
        <v>45160</v>
      </c>
      <c r="W1819" s="4">
        <v>4.34</v>
      </c>
      <c r="X1819" s="4"/>
      <c r="Y1819" s="4"/>
      <c r="Z1819" s="4"/>
      <c r="AA1819" s="4"/>
      <c r="AB1819" s="4"/>
    </row>
    <row r="1820" spans="22:28">
      <c r="V1820" s="6">
        <v>45161</v>
      </c>
      <c r="W1820" s="4">
        <v>4.1900000000000004</v>
      </c>
      <c r="X1820" s="4"/>
      <c r="Y1820" s="4"/>
      <c r="Z1820" s="4"/>
      <c r="AA1820" s="4"/>
      <c r="AB1820" s="4"/>
    </row>
    <row r="1821" spans="22:28">
      <c r="V1821" s="6">
        <v>45162</v>
      </c>
      <c r="W1821" s="4">
        <v>4.2300000000000004</v>
      </c>
      <c r="X1821" s="4"/>
      <c r="Y1821" s="4"/>
      <c r="Z1821" s="4"/>
      <c r="AA1821" s="4"/>
      <c r="AB1821" s="4"/>
    </row>
    <row r="1822" spans="22:28">
      <c r="V1822" s="6">
        <v>45163</v>
      </c>
      <c r="W1822" s="4">
        <v>4.25</v>
      </c>
      <c r="X1822" s="4"/>
      <c r="Y1822" s="4"/>
      <c r="Z1822" s="4"/>
      <c r="AA1822" s="4"/>
      <c r="AB1822" s="4"/>
    </row>
    <row r="1823" spans="22:28">
      <c r="V1823" s="6">
        <v>45166</v>
      </c>
      <c r="W1823" s="4">
        <v>4.2</v>
      </c>
      <c r="X1823" s="4"/>
      <c r="Y1823" s="4"/>
      <c r="Z1823" s="4"/>
      <c r="AA1823" s="4"/>
      <c r="AB1823" s="4"/>
    </row>
    <row r="1824" spans="22:28">
      <c r="V1824" s="6">
        <v>45167</v>
      </c>
      <c r="W1824" s="4">
        <v>4.12</v>
      </c>
      <c r="X1824" s="4"/>
      <c r="Y1824" s="4"/>
      <c r="Z1824" s="4"/>
      <c r="AA1824" s="4"/>
      <c r="AB1824" s="4"/>
    </row>
    <row r="1825" spans="22:28">
      <c r="V1825" s="6">
        <v>45168</v>
      </c>
      <c r="W1825" s="4">
        <v>4.12</v>
      </c>
      <c r="X1825" s="4"/>
      <c r="Y1825" s="4"/>
      <c r="Z1825" s="4"/>
      <c r="AA1825" s="4"/>
      <c r="AB1825" s="4"/>
    </row>
    <row r="1826" spans="22:28">
      <c r="V1826" s="6">
        <v>45169</v>
      </c>
      <c r="W1826" s="4">
        <v>4.09</v>
      </c>
      <c r="X1826" s="4"/>
      <c r="Y1826" s="4"/>
      <c r="Z1826" s="4"/>
      <c r="AA1826" s="4"/>
      <c r="AB1826" s="4"/>
    </row>
    <row r="1827" spans="22:28">
      <c r="V1827" s="6">
        <v>45170</v>
      </c>
      <c r="W1827" s="4">
        <v>4.18</v>
      </c>
      <c r="X1827" s="4"/>
      <c r="Y1827" s="4"/>
      <c r="Z1827" s="4"/>
      <c r="AA1827" s="4"/>
      <c r="AB1827" s="4"/>
    </row>
    <row r="1828" spans="22:28">
      <c r="V1828" s="6">
        <v>45173</v>
      </c>
    </row>
    <row r="1829" spans="22:28">
      <c r="V1829" s="6">
        <v>45174</v>
      </c>
      <c r="W1829" s="4">
        <v>4.2699999999999996</v>
      </c>
      <c r="X1829" s="4"/>
      <c r="Y1829" s="4"/>
      <c r="Z1829" s="4"/>
      <c r="AA1829" s="4"/>
      <c r="AB1829" s="4"/>
    </row>
    <row r="1830" spans="22:28">
      <c r="V1830" s="6">
        <v>45175</v>
      </c>
      <c r="W1830" s="4">
        <v>4.3</v>
      </c>
      <c r="X1830" s="4"/>
      <c r="Y1830" s="4"/>
      <c r="Z1830" s="4"/>
      <c r="AA1830" s="4"/>
      <c r="AB1830" s="4"/>
    </row>
    <row r="1831" spans="22:28">
      <c r="V1831" s="6">
        <v>45176</v>
      </c>
      <c r="W1831" s="4">
        <v>4.2699999999999996</v>
      </c>
      <c r="X1831" s="4"/>
      <c r="Y1831" s="4"/>
      <c r="Z1831" s="4"/>
      <c r="AA1831" s="4"/>
      <c r="AB1831" s="4"/>
    </row>
    <row r="1832" spans="22:28">
      <c r="V1832" s="6">
        <v>45177</v>
      </c>
      <c r="W1832" s="4">
        <v>4.26</v>
      </c>
      <c r="X1832" s="4"/>
      <c r="Y1832" s="4"/>
      <c r="Z1832" s="4"/>
      <c r="AA1832" s="4"/>
      <c r="AB1832" s="4"/>
    </row>
    <row r="1833" spans="22:28">
      <c r="V1833" s="6">
        <v>45180</v>
      </c>
      <c r="W1833" s="4">
        <v>4.29</v>
      </c>
      <c r="X1833" s="4"/>
      <c r="Y1833" s="4"/>
      <c r="Z1833" s="4"/>
      <c r="AA1833" s="4"/>
      <c r="AB1833" s="4"/>
    </row>
    <row r="1834" spans="22:28">
      <c r="V1834" s="6">
        <v>45181</v>
      </c>
      <c r="W1834" s="4">
        <v>4.2699999999999996</v>
      </c>
      <c r="X1834" s="4"/>
      <c r="Y1834" s="4"/>
      <c r="Z1834" s="4"/>
      <c r="AA1834" s="4"/>
      <c r="AB1834" s="4"/>
    </row>
    <row r="1835" spans="22:28">
      <c r="V1835" s="6">
        <v>45182</v>
      </c>
      <c r="W1835" s="4">
        <v>4.25</v>
      </c>
      <c r="X1835" s="4"/>
      <c r="Y1835" s="4"/>
      <c r="Z1835" s="4"/>
      <c r="AA1835" s="4"/>
      <c r="AB1835" s="4"/>
    </row>
    <row r="1836" spans="22:28">
      <c r="V1836" s="6">
        <v>45183</v>
      </c>
      <c r="W1836" s="4">
        <v>4.29</v>
      </c>
      <c r="X1836" s="4"/>
      <c r="Y1836" s="4"/>
      <c r="Z1836" s="4"/>
      <c r="AA1836" s="4"/>
      <c r="AB1836" s="4"/>
    </row>
    <row r="1837" spans="22:28">
      <c r="V1837" s="6">
        <v>45184</v>
      </c>
      <c r="W1837" s="4">
        <v>4.33</v>
      </c>
      <c r="X1837" s="4"/>
      <c r="Y1837" s="4"/>
      <c r="Z1837" s="4"/>
      <c r="AA1837" s="4"/>
      <c r="AB1837" s="4"/>
    </row>
    <row r="1838" spans="22:28">
      <c r="V1838" s="6">
        <v>45187</v>
      </c>
      <c r="W1838" s="4">
        <v>4.32</v>
      </c>
      <c r="X1838" s="4"/>
      <c r="Y1838" s="4"/>
      <c r="Z1838" s="4"/>
      <c r="AA1838" s="4"/>
      <c r="AB1838" s="4"/>
    </row>
    <row r="1839" spans="22:28">
      <c r="V1839" s="6">
        <v>45188</v>
      </c>
      <c r="W1839" s="4">
        <v>4.37</v>
      </c>
      <c r="X1839" s="4"/>
      <c r="Y1839" s="4"/>
      <c r="Z1839" s="4"/>
      <c r="AA1839" s="4"/>
      <c r="AB1839" s="4"/>
    </row>
    <row r="1840" spans="22:28">
      <c r="V1840" s="6">
        <v>45189</v>
      </c>
      <c r="W1840" s="4">
        <v>4.3499999999999996</v>
      </c>
      <c r="X1840" s="4"/>
      <c r="Y1840" s="4"/>
      <c r="Z1840" s="4"/>
      <c r="AA1840" s="4"/>
      <c r="AB1840" s="4"/>
    </row>
    <row r="1841" spans="22:28">
      <c r="V1841" s="6">
        <v>45190</v>
      </c>
      <c r="W1841" s="4">
        <v>4.49</v>
      </c>
      <c r="X1841" s="4"/>
      <c r="Y1841" s="4"/>
      <c r="Z1841" s="4"/>
      <c r="AA1841" s="4"/>
      <c r="AB1841" s="4"/>
    </row>
    <row r="1842" spans="22:28">
      <c r="V1842" s="6">
        <v>45191</v>
      </c>
      <c r="W1842" s="4">
        <v>4.4400000000000004</v>
      </c>
      <c r="X1842" s="4"/>
      <c r="Y1842" s="4"/>
      <c r="Z1842" s="4"/>
      <c r="AA1842" s="4"/>
      <c r="AB1842" s="4"/>
    </row>
    <row r="1843" spans="22:28">
      <c r="V1843" s="6">
        <v>45194</v>
      </c>
      <c r="W1843" s="4">
        <v>4.55</v>
      </c>
      <c r="X1843" s="4"/>
      <c r="Y1843" s="4"/>
      <c r="Z1843" s="4"/>
      <c r="AA1843" s="4"/>
      <c r="AB1843" s="4"/>
    </row>
    <row r="1844" spans="22:28">
      <c r="V1844" s="6">
        <v>45195</v>
      </c>
      <c r="W1844" s="4">
        <v>4.5599999999999996</v>
      </c>
      <c r="X1844" s="4"/>
      <c r="Y1844" s="4"/>
      <c r="Z1844" s="4"/>
      <c r="AA1844" s="4"/>
      <c r="AB1844" s="4"/>
    </row>
    <row r="1845" spans="22:28">
      <c r="V1845" s="6">
        <v>45196</v>
      </c>
      <c r="W1845" s="4">
        <v>4.6100000000000003</v>
      </c>
      <c r="X1845" s="4"/>
      <c r="Y1845" s="4"/>
      <c r="Z1845" s="4"/>
      <c r="AA1845" s="4"/>
      <c r="AB1845" s="4"/>
    </row>
    <row r="1846" spans="22:28">
      <c r="V1846" s="6">
        <v>45197</v>
      </c>
      <c r="W1846" s="4">
        <v>4.59</v>
      </c>
      <c r="X1846" s="4"/>
      <c r="Y1846" s="4"/>
      <c r="Z1846" s="4"/>
      <c r="AA1846" s="4"/>
      <c r="AB1846" s="4"/>
    </row>
    <row r="1847" spans="22:28">
      <c r="V1847" s="6">
        <v>45198</v>
      </c>
      <c r="W1847" s="4">
        <v>4.59</v>
      </c>
      <c r="X1847" s="4"/>
      <c r="Y1847" s="4"/>
      <c r="Z1847" s="4"/>
      <c r="AA1847" s="4"/>
      <c r="AB1847" s="4"/>
    </row>
    <row r="1848" spans="22:28">
      <c r="V1848" s="6">
        <v>45201</v>
      </c>
      <c r="W1848" s="4">
        <v>4.6900000000000004</v>
      </c>
      <c r="X1848" s="4"/>
      <c r="Y1848" s="4"/>
      <c r="Z1848" s="4"/>
      <c r="AA1848" s="4"/>
      <c r="AB1848" s="4"/>
    </row>
    <row r="1849" spans="22:28">
      <c r="V1849" s="6">
        <v>45202</v>
      </c>
      <c r="W1849" s="4">
        <v>4.8099999999999996</v>
      </c>
      <c r="X1849" s="4"/>
      <c r="Y1849" s="4"/>
      <c r="Z1849" s="4"/>
      <c r="AA1849" s="4"/>
      <c r="AB1849" s="4"/>
    </row>
    <row r="1850" spans="22:28">
      <c r="V1850" s="6">
        <v>45203</v>
      </c>
      <c r="W1850" s="4">
        <v>4.7300000000000004</v>
      </c>
      <c r="X1850" s="4"/>
      <c r="Y1850" s="4"/>
      <c r="Z1850" s="4"/>
      <c r="AA1850" s="4"/>
      <c r="AB1850" s="4"/>
    </row>
    <row r="1851" spans="22:28">
      <c r="V1851" s="6">
        <v>45204</v>
      </c>
      <c r="W1851" s="4">
        <v>4.72</v>
      </c>
      <c r="X1851" s="4"/>
      <c r="Y1851" s="4"/>
      <c r="Z1851" s="4"/>
      <c r="AA1851" s="4"/>
      <c r="AB1851" s="4"/>
    </row>
    <row r="1852" spans="22:28">
      <c r="V1852" s="6">
        <v>45205</v>
      </c>
      <c r="W1852" s="4">
        <v>4.78</v>
      </c>
      <c r="X1852" s="4"/>
      <c r="Y1852" s="4"/>
      <c r="Z1852" s="4"/>
      <c r="AA1852" s="4"/>
      <c r="AB1852" s="4"/>
    </row>
    <row r="1853" spans="22:28">
      <c r="V1853" s="6">
        <v>45208</v>
      </c>
    </row>
    <row r="1854" spans="22:28">
      <c r="V1854" s="6">
        <v>45209</v>
      </c>
      <c r="W1854" s="4">
        <v>4.66</v>
      </c>
      <c r="X1854" s="4"/>
      <c r="Y1854" s="4"/>
      <c r="Z1854" s="4"/>
      <c r="AA1854" s="4"/>
      <c r="AB1854" s="4"/>
    </row>
    <row r="1855" spans="22:28">
      <c r="V1855" s="6">
        <v>45210</v>
      </c>
      <c r="W1855" s="4">
        <v>4.58</v>
      </c>
      <c r="X1855" s="4"/>
      <c r="Y1855" s="4"/>
      <c r="Z1855" s="4"/>
      <c r="AA1855" s="4"/>
      <c r="AB1855" s="4"/>
    </row>
    <row r="1856" spans="22:28">
      <c r="V1856" s="6">
        <v>45211</v>
      </c>
      <c r="W1856" s="4">
        <v>4.7</v>
      </c>
      <c r="X1856" s="4"/>
      <c r="Y1856" s="4"/>
      <c r="Z1856" s="4"/>
      <c r="AA1856" s="4"/>
      <c r="AB1856" s="4"/>
    </row>
    <row r="1857" spans="22:28">
      <c r="V1857" s="6">
        <v>45212</v>
      </c>
      <c r="W1857" s="4">
        <v>4.63</v>
      </c>
      <c r="X1857" s="4"/>
      <c r="Y1857" s="4"/>
      <c r="Z1857" s="4"/>
      <c r="AA1857" s="4"/>
      <c r="AB1857" s="4"/>
    </row>
    <row r="1858" spans="22:28">
      <c r="V1858" s="6">
        <v>45215</v>
      </c>
      <c r="W1858" s="4">
        <v>4.71</v>
      </c>
      <c r="X1858" s="4"/>
      <c r="Y1858" s="4"/>
      <c r="Z1858" s="4"/>
      <c r="AA1858" s="4"/>
      <c r="AB1858" s="4"/>
    </row>
    <row r="1859" spans="22:28">
      <c r="V1859" s="6">
        <v>45216</v>
      </c>
      <c r="W1859" s="4">
        <v>4.83</v>
      </c>
      <c r="X1859" s="4"/>
      <c r="Y1859" s="4"/>
      <c r="Z1859" s="4"/>
      <c r="AA1859" s="4"/>
      <c r="AB1859" s="4"/>
    </row>
    <row r="1860" spans="22:28">
      <c r="V1860" s="6">
        <v>45217</v>
      </c>
      <c r="W1860" s="4">
        <v>4.91</v>
      </c>
      <c r="X1860" s="4"/>
      <c r="Y1860" s="4"/>
      <c r="Z1860" s="4"/>
      <c r="AA1860" s="4"/>
      <c r="AB1860" s="4"/>
    </row>
    <row r="1861" spans="22:28">
      <c r="V1861" s="6">
        <v>45218</v>
      </c>
      <c r="W1861" s="4">
        <v>4.9800000000000004</v>
      </c>
      <c r="X1861" s="4"/>
      <c r="Y1861" s="4"/>
      <c r="Z1861" s="4"/>
      <c r="AA1861" s="4"/>
      <c r="AB1861" s="4"/>
    </row>
    <row r="1862" spans="22:28">
      <c r="V1862" s="6">
        <v>45219</v>
      </c>
      <c r="W1862" s="4">
        <v>4.93</v>
      </c>
      <c r="X1862" s="4"/>
      <c r="Y1862" s="4"/>
      <c r="Z1862" s="4"/>
      <c r="AA1862" s="4"/>
      <c r="AB1862" s="4"/>
    </row>
    <row r="1863" spans="22:28">
      <c r="V1863" s="6">
        <v>45222</v>
      </c>
      <c r="W1863" s="4">
        <v>4.8600000000000003</v>
      </c>
      <c r="X1863" s="4"/>
      <c r="Y1863" s="4"/>
      <c r="Z1863" s="4"/>
      <c r="AA1863" s="4"/>
      <c r="AB1863" s="4"/>
    </row>
    <row r="1864" spans="22:28">
      <c r="V1864" s="6">
        <v>45223</v>
      </c>
      <c r="W1864" s="4">
        <v>4.83</v>
      </c>
      <c r="X1864" s="4"/>
      <c r="Y1864" s="4"/>
      <c r="Z1864" s="4"/>
      <c r="AA1864" s="4"/>
      <c r="AB1864" s="4"/>
    </row>
    <row r="1865" spans="22:28">
      <c r="V1865" s="6">
        <v>45224</v>
      </c>
      <c r="W1865" s="4">
        <v>4.95</v>
      </c>
      <c r="X1865" s="4"/>
      <c r="Y1865" s="4"/>
      <c r="Z1865" s="4"/>
      <c r="AA1865" s="4"/>
      <c r="AB1865" s="4"/>
    </row>
    <row r="1866" spans="22:28">
      <c r="V1866" s="6">
        <v>45225</v>
      </c>
      <c r="W1866" s="4">
        <v>4.8600000000000003</v>
      </c>
      <c r="X1866" s="4"/>
      <c r="Y1866" s="4"/>
      <c r="Z1866" s="4"/>
      <c r="AA1866" s="4"/>
      <c r="AB1866" s="4"/>
    </row>
    <row r="1867" spans="22:28">
      <c r="V1867" s="6">
        <v>45226</v>
      </c>
      <c r="W1867" s="4">
        <v>4.84</v>
      </c>
      <c r="X1867" s="4"/>
      <c r="Y1867" s="4"/>
      <c r="Z1867" s="4"/>
      <c r="AA1867" s="4"/>
      <c r="AB1867" s="4"/>
    </row>
    <row r="1868" spans="22:28">
      <c r="V1868" s="6">
        <v>45229</v>
      </c>
      <c r="W1868" s="4">
        <v>4.88</v>
      </c>
      <c r="X1868" s="4"/>
      <c r="Y1868" s="4"/>
      <c r="Z1868" s="4"/>
      <c r="AA1868" s="4"/>
      <c r="AB1868" s="4"/>
    </row>
    <row r="1869" spans="22:28">
      <c r="V1869" s="6">
        <v>45230</v>
      </c>
      <c r="W1869" s="4">
        <v>4.88</v>
      </c>
      <c r="X1869" s="4"/>
      <c r="Y1869" s="4"/>
      <c r="Z1869" s="4"/>
      <c r="AA1869" s="4"/>
      <c r="AB1869" s="4"/>
    </row>
    <row r="1870" spans="22:28">
      <c r="V1870" s="6">
        <v>45231</v>
      </c>
      <c r="W1870" s="4">
        <v>4.7699999999999996</v>
      </c>
      <c r="X1870" s="4"/>
      <c r="Y1870" s="4"/>
      <c r="Z1870" s="4"/>
      <c r="AA1870" s="4"/>
      <c r="AB1870" s="4"/>
    </row>
    <row r="1871" spans="22:28">
      <c r="V1871" s="6">
        <v>45232</v>
      </c>
      <c r="W1871" s="4">
        <v>4.67</v>
      </c>
      <c r="X1871" s="4"/>
      <c r="Y1871" s="4"/>
      <c r="Z1871" s="4"/>
      <c r="AA1871" s="4"/>
      <c r="AB1871" s="4"/>
    </row>
    <row r="1872" spans="22:28">
      <c r="V1872" s="6">
        <v>45233</v>
      </c>
      <c r="W1872" s="4">
        <v>4.57</v>
      </c>
      <c r="X1872" s="4"/>
      <c r="Y1872" s="4"/>
      <c r="Z1872" s="4"/>
      <c r="AA1872" s="4"/>
      <c r="AB1872" s="4"/>
    </row>
    <row r="1873" spans="22:28">
      <c r="V1873" s="6">
        <v>45236</v>
      </c>
      <c r="W1873" s="4">
        <v>4.67</v>
      </c>
      <c r="X1873" s="4"/>
      <c r="Y1873" s="4"/>
      <c r="Z1873" s="4"/>
      <c r="AA1873" s="4"/>
      <c r="AB1873" s="4"/>
    </row>
    <row r="1874" spans="22:28">
      <c r="V1874" s="6">
        <v>45237</v>
      </c>
      <c r="W1874" s="4">
        <v>4.58</v>
      </c>
      <c r="X1874" s="4"/>
      <c r="Y1874" s="4"/>
      <c r="Z1874" s="4"/>
      <c r="AA1874" s="4"/>
      <c r="AB1874" s="4"/>
    </row>
    <row r="1875" spans="22:28">
      <c r="V1875" s="6">
        <v>45238</v>
      </c>
      <c r="W1875" s="4">
        <v>4.49</v>
      </c>
      <c r="X1875" s="4"/>
      <c r="Y1875" s="4"/>
      <c r="Z1875" s="4"/>
      <c r="AA1875" s="4"/>
      <c r="AB1875" s="4"/>
    </row>
    <row r="1876" spans="22:28">
      <c r="V1876" s="6">
        <v>45239</v>
      </c>
      <c r="W1876" s="4">
        <v>4.62</v>
      </c>
      <c r="X1876" s="4"/>
      <c r="Y1876" s="4"/>
      <c r="Z1876" s="4"/>
      <c r="AA1876" s="4"/>
      <c r="AB1876" s="4"/>
    </row>
    <row r="1877" spans="22:28">
      <c r="V1877" s="6">
        <v>45240</v>
      </c>
      <c r="W1877" s="4">
        <v>4.6100000000000003</v>
      </c>
      <c r="X1877" s="4"/>
      <c r="Y1877" s="4"/>
      <c r="Z1877" s="4"/>
      <c r="AA1877" s="4"/>
      <c r="AB1877" s="4"/>
    </row>
    <row r="1878" spans="22:28">
      <c r="V1878" s="6">
        <v>45243</v>
      </c>
      <c r="W1878" s="4">
        <v>4.63</v>
      </c>
      <c r="X1878" s="4"/>
      <c r="Y1878" s="4"/>
      <c r="Z1878" s="4"/>
      <c r="AA1878" s="4"/>
      <c r="AB1878" s="4"/>
    </row>
    <row r="1879" spans="22:28">
      <c r="V1879" s="6">
        <v>45244</v>
      </c>
      <c r="W1879" s="4">
        <v>4.4400000000000004</v>
      </c>
      <c r="X1879" s="4"/>
      <c r="Y1879" s="4"/>
      <c r="Z1879" s="4"/>
      <c r="AA1879" s="4"/>
      <c r="AB1879" s="4"/>
    </row>
    <row r="1880" spans="22:28">
      <c r="V1880" s="6">
        <v>45245</v>
      </c>
      <c r="W1880" s="4">
        <v>4.53</v>
      </c>
      <c r="X1880" s="4"/>
      <c r="Y1880" s="4"/>
      <c r="Z1880" s="4"/>
      <c r="AA1880" s="4"/>
      <c r="AB1880" s="4"/>
    </row>
    <row r="1881" spans="22:28">
      <c r="V1881" s="6">
        <v>45246</v>
      </c>
      <c r="W1881" s="4">
        <v>4.45</v>
      </c>
      <c r="X1881" s="4"/>
      <c r="Y1881" s="4"/>
      <c r="Z1881" s="4"/>
      <c r="AA1881" s="4"/>
      <c r="AB1881" s="4"/>
    </row>
    <row r="1882" spans="22:28">
      <c r="V1882" s="6">
        <v>45247</v>
      </c>
      <c r="W1882" s="4">
        <v>4.4400000000000004</v>
      </c>
      <c r="X1882" s="4"/>
      <c r="Y1882" s="4"/>
      <c r="Z1882" s="4"/>
      <c r="AA1882" s="4"/>
      <c r="AB1882" s="4"/>
    </row>
    <row r="1883" spans="22:28">
      <c r="V1883" s="6">
        <v>45250</v>
      </c>
      <c r="W1883" s="4">
        <v>4.42</v>
      </c>
      <c r="X1883" s="4"/>
      <c r="Y1883" s="4"/>
      <c r="Z1883" s="4"/>
      <c r="AA1883" s="4"/>
      <c r="AB1883" s="4"/>
    </row>
    <row r="1884" spans="22:28">
      <c r="V1884" s="6">
        <v>45251</v>
      </c>
      <c r="W1884" s="4">
        <v>4.41</v>
      </c>
      <c r="X1884" s="4"/>
      <c r="Y1884" s="4"/>
      <c r="Z1884" s="4"/>
      <c r="AA1884" s="4"/>
      <c r="AB1884" s="4"/>
    </row>
    <row r="1885" spans="22:28">
      <c r="V1885" s="6">
        <v>45252</v>
      </c>
      <c r="W1885" s="4">
        <v>4.42</v>
      </c>
      <c r="X1885" s="4"/>
      <c r="Y1885" s="4"/>
      <c r="Z1885" s="4"/>
      <c r="AA1885" s="4"/>
      <c r="AB1885" s="4"/>
    </row>
    <row r="1886" spans="22:28">
      <c r="V1886" s="6">
        <v>45253</v>
      </c>
    </row>
    <row r="1887" spans="22:28">
      <c r="V1887" s="6">
        <v>45254</v>
      </c>
      <c r="W1887" s="4">
        <v>4.47</v>
      </c>
      <c r="X1887" s="4"/>
      <c r="Y1887" s="4"/>
      <c r="Z1887" s="4"/>
      <c r="AA1887" s="4"/>
      <c r="AB1887" s="4"/>
    </row>
    <row r="1888" spans="22:28">
      <c r="V1888" s="6">
        <v>45257</v>
      </c>
      <c r="W1888" s="4">
        <v>4.3899999999999997</v>
      </c>
      <c r="X1888" s="4"/>
      <c r="Y1888" s="4"/>
      <c r="Z1888" s="4"/>
      <c r="AA1888" s="4"/>
      <c r="AB1888" s="4"/>
    </row>
    <row r="1889" spans="22:28">
      <c r="V1889" s="6">
        <v>45258</v>
      </c>
      <c r="W1889" s="4">
        <v>4.34</v>
      </c>
      <c r="X1889" s="4"/>
      <c r="Y1889" s="4"/>
      <c r="Z1889" s="4"/>
      <c r="AA1889" s="4"/>
      <c r="AB1889" s="4"/>
    </row>
    <row r="1890" spans="22:28">
      <c r="V1890" s="6">
        <v>45259</v>
      </c>
      <c r="W1890" s="4">
        <v>4.2699999999999996</v>
      </c>
      <c r="X1890" s="4"/>
      <c r="Y1890" s="4"/>
      <c r="Z1890" s="4"/>
      <c r="AA1890" s="4"/>
      <c r="AB1890" s="4"/>
    </row>
    <row r="1891" spans="22:28">
      <c r="V1891" s="6">
        <v>45260</v>
      </c>
      <c r="W1891" s="4">
        <v>4.37</v>
      </c>
      <c r="X1891" s="4"/>
      <c r="Y1891" s="4"/>
      <c r="Z1891" s="4"/>
      <c r="AA1891" s="4"/>
      <c r="AB1891" s="4"/>
    </row>
    <row r="1892" spans="22:28">
      <c r="V1892" s="6">
        <v>45261</v>
      </c>
      <c r="W1892" s="4">
        <v>4.22</v>
      </c>
      <c r="X1892" s="4"/>
      <c r="Y1892" s="4"/>
      <c r="Z1892" s="4"/>
      <c r="AA1892" s="4"/>
      <c r="AB1892" s="4"/>
    </row>
    <row r="1893" spans="22:28">
      <c r="V1893" s="6">
        <v>45264</v>
      </c>
      <c r="W1893" s="4">
        <v>4.28</v>
      </c>
      <c r="X1893" s="4"/>
      <c r="Y1893" s="4"/>
      <c r="Z1893" s="4"/>
      <c r="AA1893" s="4"/>
      <c r="AB1893" s="4"/>
    </row>
    <row r="1894" spans="22:28">
      <c r="V1894" s="6">
        <v>45265</v>
      </c>
      <c r="W1894" s="4">
        <v>4.18</v>
      </c>
      <c r="X1894" s="4"/>
      <c r="Y1894" s="4"/>
      <c r="Z1894" s="4"/>
      <c r="AA1894" s="4"/>
      <c r="AB1894" s="4"/>
    </row>
    <row r="1895" spans="22:28">
      <c r="V1895" s="6">
        <v>45266</v>
      </c>
      <c r="W1895" s="4">
        <v>4.12</v>
      </c>
      <c r="X1895" s="4"/>
      <c r="Y1895" s="4"/>
      <c r="Z1895" s="4"/>
      <c r="AA1895" s="4"/>
      <c r="AB1895" s="4"/>
    </row>
    <row r="1896" spans="22:28">
      <c r="V1896" s="6">
        <v>45267</v>
      </c>
      <c r="W1896" s="4">
        <v>4.1399999999999997</v>
      </c>
      <c r="X1896" s="4"/>
      <c r="Y1896" s="4"/>
      <c r="Z1896" s="4"/>
      <c r="AA1896" s="4"/>
      <c r="AB1896" s="4"/>
    </row>
    <row r="1897" spans="22:28">
      <c r="V1897" s="6">
        <v>45268</v>
      </c>
      <c r="W1897" s="4">
        <v>4.2300000000000004</v>
      </c>
      <c r="X1897" s="4"/>
      <c r="Y1897" s="4"/>
      <c r="Z1897" s="4"/>
      <c r="AA1897" s="4"/>
      <c r="AB1897" s="4"/>
    </row>
    <row r="1898" spans="22:28">
      <c r="V1898" s="6">
        <v>45271</v>
      </c>
      <c r="W1898" s="4">
        <v>4.2300000000000004</v>
      </c>
      <c r="X1898" s="4"/>
      <c r="Y1898" s="4"/>
      <c r="Z1898" s="4"/>
      <c r="AA1898" s="4"/>
      <c r="AB1898" s="4"/>
    </row>
    <row r="1899" spans="22:28">
      <c r="V1899" s="6">
        <v>45272</v>
      </c>
      <c r="W1899" s="4">
        <v>4.2</v>
      </c>
      <c r="X1899" s="4"/>
      <c r="Y1899" s="4"/>
      <c r="Z1899" s="4"/>
      <c r="AA1899" s="4"/>
      <c r="AB1899" s="4"/>
    </row>
    <row r="1900" spans="22:28">
      <c r="V1900" s="6">
        <v>45273</v>
      </c>
      <c r="W1900" s="4">
        <v>4.04</v>
      </c>
      <c r="X1900" s="4"/>
      <c r="Y1900" s="4"/>
      <c r="Z1900" s="4"/>
      <c r="AA1900" s="4"/>
      <c r="AB1900" s="4"/>
    </row>
    <row r="1901" spans="22:28">
      <c r="V1901" s="6">
        <v>45274</v>
      </c>
      <c r="W1901" s="4">
        <v>3.92</v>
      </c>
      <c r="X1901" s="4"/>
      <c r="Y1901" s="4"/>
      <c r="Z1901" s="4"/>
      <c r="AA1901" s="4"/>
      <c r="AB1901" s="4"/>
    </row>
    <row r="1902" spans="22:28">
      <c r="V1902" s="6">
        <v>45275</v>
      </c>
      <c r="W1902" s="4">
        <v>3.91</v>
      </c>
      <c r="X1902" s="4"/>
      <c r="Y1902" s="4"/>
      <c r="Z1902" s="4"/>
      <c r="AA1902" s="4"/>
      <c r="AB1902" s="4"/>
    </row>
    <row r="1903" spans="22:28">
      <c r="V1903" s="6">
        <v>45278</v>
      </c>
      <c r="W1903" s="4">
        <v>3.95</v>
      </c>
      <c r="X1903" s="4"/>
      <c r="Y1903" s="4"/>
      <c r="Z1903" s="4"/>
      <c r="AA1903" s="4"/>
      <c r="AB1903" s="4"/>
    </row>
    <row r="1904" spans="22:28">
      <c r="V1904" s="6">
        <v>45279</v>
      </c>
      <c r="W1904" s="4">
        <v>3.93</v>
      </c>
      <c r="X1904" s="4"/>
      <c r="Y1904" s="4"/>
      <c r="Z1904" s="4"/>
      <c r="AA1904" s="4"/>
      <c r="AB1904" s="4"/>
    </row>
    <row r="1905" spans="22:28">
      <c r="V1905" s="6">
        <v>45280</v>
      </c>
      <c r="W1905" s="4">
        <v>3.86</v>
      </c>
      <c r="X1905" s="4"/>
      <c r="Y1905" s="4"/>
      <c r="Z1905" s="4"/>
      <c r="AA1905" s="4"/>
      <c r="AB1905" s="4"/>
    </row>
    <row r="1906" spans="22:28">
      <c r="V1906" s="6">
        <v>45281</v>
      </c>
      <c r="W1906" s="4">
        <v>3.89</v>
      </c>
      <c r="X1906" s="4"/>
      <c r="Y1906" s="4"/>
      <c r="Z1906" s="4"/>
      <c r="AA1906" s="4"/>
      <c r="AB1906" s="4"/>
    </row>
    <row r="1907" spans="22:28">
      <c r="V1907" s="6">
        <v>45282</v>
      </c>
      <c r="W1907" s="4">
        <v>3.9</v>
      </c>
      <c r="X1907" s="4"/>
      <c r="Y1907" s="4"/>
      <c r="Z1907" s="4"/>
      <c r="AA1907" s="4"/>
      <c r="AB1907" s="4"/>
    </row>
    <row r="1908" spans="22:28">
      <c r="V1908" s="6">
        <v>45285</v>
      </c>
    </row>
    <row r="1909" spans="22:28">
      <c r="V1909" s="6">
        <v>45286</v>
      </c>
      <c r="W1909" s="4">
        <v>3.89</v>
      </c>
      <c r="X1909" s="4"/>
      <c r="Y1909" s="4"/>
      <c r="Z1909" s="4"/>
      <c r="AA1909" s="4"/>
      <c r="AB1909" s="4"/>
    </row>
    <row r="1910" spans="22:28">
      <c r="V1910" s="6">
        <v>45287</v>
      </c>
      <c r="W1910" s="4">
        <v>3.79</v>
      </c>
      <c r="X1910" s="4"/>
      <c r="Y1910" s="4"/>
      <c r="Z1910" s="4"/>
      <c r="AA1910" s="4"/>
      <c r="AB1910" s="4"/>
    </row>
    <row r="1911" spans="22:28">
      <c r="V1911" s="6">
        <v>45288</v>
      </c>
      <c r="W1911" s="4">
        <v>3.84</v>
      </c>
      <c r="X1911" s="4"/>
      <c r="Y1911" s="4"/>
      <c r="Z1911" s="4"/>
      <c r="AA1911" s="4"/>
      <c r="AB1911" s="4"/>
    </row>
    <row r="1912" spans="22:28">
      <c r="V1912" s="6">
        <v>45289</v>
      </c>
      <c r="W1912" s="4">
        <v>3.88</v>
      </c>
      <c r="X1912" s="4"/>
      <c r="Y1912" s="4"/>
      <c r="Z1912" s="4"/>
      <c r="AA1912" s="4"/>
      <c r="AB1912" s="4"/>
    </row>
    <row r="1913" spans="22:28">
      <c r="V1913" s="6">
        <v>45292</v>
      </c>
    </row>
    <row r="1914" spans="22:28">
      <c r="V1914" s="6">
        <v>45293</v>
      </c>
      <c r="W1914" s="4">
        <v>3.95</v>
      </c>
      <c r="X1914" s="4"/>
      <c r="Y1914" s="4"/>
      <c r="Z1914" s="4"/>
      <c r="AA1914" s="4"/>
      <c r="AB1914" s="4"/>
    </row>
    <row r="1915" spans="22:28">
      <c r="V1915" s="6">
        <v>45294</v>
      </c>
      <c r="W1915" s="4">
        <v>3.91</v>
      </c>
      <c r="X1915" s="4"/>
      <c r="Y1915" s="4"/>
      <c r="Z1915" s="4"/>
      <c r="AA1915" s="4"/>
      <c r="AB1915" s="4"/>
    </row>
    <row r="1916" spans="22:28">
      <c r="V1916" s="6">
        <v>45295</v>
      </c>
      <c r="W1916" s="4">
        <v>3.99</v>
      </c>
      <c r="X1916" s="4"/>
      <c r="Y1916" s="4"/>
      <c r="Z1916" s="4"/>
      <c r="AA1916" s="4"/>
      <c r="AB1916" s="4"/>
    </row>
    <row r="1917" spans="22:28">
      <c r="V1917" s="6">
        <v>45296</v>
      </c>
      <c r="W1917" s="4">
        <v>4.05</v>
      </c>
      <c r="X1917" s="4"/>
      <c r="Y1917" s="4"/>
      <c r="Z1917" s="4"/>
      <c r="AA1917" s="4"/>
      <c r="AB1917" s="4"/>
    </row>
    <row r="1918" spans="22:28">
      <c r="V1918" s="6">
        <v>45299</v>
      </c>
      <c r="W1918" s="4">
        <v>4.01</v>
      </c>
      <c r="X1918" s="4"/>
      <c r="Y1918" s="4"/>
      <c r="Z1918" s="4"/>
      <c r="AA1918" s="4"/>
      <c r="AB1918" s="4"/>
    </row>
    <row r="1919" spans="22:28">
      <c r="V1919" s="6">
        <v>45300</v>
      </c>
      <c r="W1919" s="4">
        <v>4.0199999999999996</v>
      </c>
      <c r="X1919" s="4"/>
      <c r="Y1919" s="4"/>
      <c r="Z1919" s="4"/>
      <c r="AA1919" s="4"/>
      <c r="AB1919" s="4"/>
    </row>
    <row r="1920" spans="22:28">
      <c r="V1920" s="6">
        <v>45301</v>
      </c>
      <c r="W1920" s="4">
        <v>4.04</v>
      </c>
      <c r="X1920" s="4"/>
      <c r="Y1920" s="4"/>
      <c r="Z1920" s="4"/>
      <c r="AA1920" s="4"/>
      <c r="AB1920" s="4"/>
    </row>
    <row r="1921" spans="22:28">
      <c r="V1921" s="6">
        <v>45302</v>
      </c>
      <c r="W1921" s="4">
        <v>3.98</v>
      </c>
      <c r="X1921" s="4"/>
      <c r="Y1921" s="4"/>
      <c r="Z1921" s="4"/>
      <c r="AA1921" s="4"/>
      <c r="AB1921" s="4"/>
    </row>
    <row r="1922" spans="22:28">
      <c r="V1922" s="6">
        <v>45303</v>
      </c>
      <c r="W1922" s="4">
        <v>3.96</v>
      </c>
      <c r="X1922" s="4"/>
      <c r="Y1922" s="4"/>
      <c r="Z1922" s="4"/>
      <c r="AA1922" s="4"/>
      <c r="AB1922" s="4"/>
    </row>
    <row r="1923" spans="22:28">
      <c r="V1923" s="6">
        <v>45306</v>
      </c>
    </row>
    <row r="1924" spans="22:28">
      <c r="V1924" s="6">
        <v>45307</v>
      </c>
      <c r="W1924" s="4">
        <v>4.07</v>
      </c>
      <c r="X1924" s="4"/>
      <c r="Y1924" s="4"/>
      <c r="Z1924" s="4"/>
      <c r="AA1924" s="4"/>
      <c r="AB1924" s="4"/>
    </row>
    <row r="1925" spans="22:28">
      <c r="V1925" s="6">
        <v>45308</v>
      </c>
      <c r="W1925" s="4">
        <v>4.0999999999999996</v>
      </c>
      <c r="X1925" s="4"/>
      <c r="Y1925" s="4"/>
      <c r="Z1925" s="4"/>
      <c r="AA1925" s="4"/>
      <c r="AB1925" s="4"/>
    </row>
    <row r="1926" spans="22:28">
      <c r="V1926" s="6">
        <v>45309</v>
      </c>
      <c r="W1926" s="4">
        <v>4.1399999999999997</v>
      </c>
      <c r="X1926" s="4"/>
      <c r="Y1926" s="4"/>
      <c r="Z1926" s="4"/>
      <c r="AA1926" s="4"/>
      <c r="AB1926" s="4"/>
    </row>
    <row r="1927" spans="22:28">
      <c r="V1927" s="6">
        <v>45310</v>
      </c>
      <c r="W1927" s="4">
        <v>4.1500000000000004</v>
      </c>
      <c r="X1927" s="4"/>
      <c r="Y1927" s="4"/>
      <c r="Z1927" s="4"/>
      <c r="AA1927" s="4"/>
      <c r="AB1927" s="4"/>
    </row>
    <row r="1928" spans="22:28">
      <c r="V1928" s="6">
        <v>45313</v>
      </c>
      <c r="W1928" s="4">
        <v>4.1100000000000003</v>
      </c>
      <c r="X1928" s="4"/>
      <c r="Y1928" s="4"/>
      <c r="Z1928" s="4"/>
      <c r="AA1928" s="4"/>
      <c r="AB1928" s="4"/>
    </row>
    <row r="1929" spans="22:28">
      <c r="V1929" s="6">
        <v>45314</v>
      </c>
      <c r="W1929" s="4">
        <v>4.1399999999999997</v>
      </c>
      <c r="X1929" s="4"/>
      <c r="Y1929" s="4"/>
      <c r="Z1929" s="4"/>
      <c r="AA1929" s="4"/>
      <c r="AB1929" s="4"/>
    </row>
    <row r="1930" spans="22:28">
      <c r="V1930" s="6">
        <v>45315</v>
      </c>
      <c r="W1930" s="4">
        <v>4.18</v>
      </c>
      <c r="X1930" s="4"/>
      <c r="Y1930" s="4"/>
      <c r="Z1930" s="4"/>
      <c r="AA1930" s="4"/>
      <c r="AB1930" s="4"/>
    </row>
    <row r="1931" spans="22:28">
      <c r="V1931" s="6">
        <v>45316</v>
      </c>
      <c r="W1931" s="4">
        <v>4.1399999999999997</v>
      </c>
      <c r="X1931" s="4"/>
      <c r="Y1931" s="4"/>
      <c r="Z1931" s="4"/>
      <c r="AA1931" s="4"/>
      <c r="AB1931" s="4"/>
    </row>
    <row r="1932" spans="22:28">
      <c r="V1932" s="6">
        <v>45317</v>
      </c>
      <c r="W1932" s="4">
        <v>4.1500000000000004</v>
      </c>
      <c r="X1932" s="4"/>
      <c r="Y1932" s="4"/>
      <c r="Z1932" s="4"/>
      <c r="AA1932" s="4"/>
      <c r="AB1932" s="4"/>
    </row>
    <row r="1933" spans="22:28">
      <c r="V1933" s="6">
        <v>45320</v>
      </c>
      <c r="W1933" s="4">
        <v>4.08</v>
      </c>
      <c r="X1933" s="4"/>
      <c r="Y1933" s="4"/>
      <c r="Z1933" s="4"/>
      <c r="AA1933" s="4"/>
      <c r="AB1933" s="4"/>
    </row>
    <row r="1934" spans="22:28">
      <c r="V1934" s="6">
        <v>45321</v>
      </c>
      <c r="W1934" s="4">
        <v>4.0599999999999996</v>
      </c>
      <c r="X1934" s="4"/>
      <c r="Y1934" s="4"/>
      <c r="Z1934" s="4"/>
      <c r="AA1934" s="4"/>
      <c r="AB1934" s="4"/>
    </row>
    <row r="1935" spans="22:28">
      <c r="V1935" s="6">
        <v>45322</v>
      </c>
      <c r="W1935" s="4">
        <v>3.99</v>
      </c>
      <c r="X1935" s="4"/>
      <c r="Y1935" s="4"/>
      <c r="Z1935" s="4"/>
      <c r="AA1935" s="4"/>
      <c r="AB1935" s="4"/>
    </row>
    <row r="1936" spans="22:28">
      <c r="V1936" s="6">
        <v>45323</v>
      </c>
      <c r="W1936" s="4">
        <v>3.87</v>
      </c>
      <c r="X1936" s="4"/>
      <c r="Y1936" s="4"/>
      <c r="Z1936" s="4"/>
      <c r="AA1936" s="4"/>
      <c r="AB1936" s="4"/>
    </row>
    <row r="1937" spans="22:28">
      <c r="V1937" s="6">
        <v>45324</v>
      </c>
      <c r="W1937" s="4">
        <v>4.03</v>
      </c>
      <c r="X1937" s="4"/>
      <c r="Y1937" s="4"/>
      <c r="Z1937" s="4"/>
      <c r="AA1937" s="4"/>
      <c r="AB1937" s="4"/>
    </row>
    <row r="1938" spans="22:28">
      <c r="V1938" s="6">
        <v>45327</v>
      </c>
      <c r="W1938" s="4">
        <v>4.17</v>
      </c>
      <c r="X1938" s="4"/>
      <c r="Y1938" s="4"/>
      <c r="Z1938" s="4"/>
      <c r="AA1938" s="4"/>
      <c r="AB1938" s="4"/>
    </row>
    <row r="1939" spans="22:28">
      <c r="V1939" s="6">
        <v>45328</v>
      </c>
      <c r="W1939" s="4">
        <v>4.09</v>
      </c>
      <c r="X1939" s="4"/>
      <c r="Y1939" s="4"/>
      <c r="Z1939" s="4"/>
      <c r="AA1939" s="4"/>
      <c r="AB1939" s="4"/>
    </row>
    <row r="1940" spans="22:28">
      <c r="V1940" s="6">
        <v>45329</v>
      </c>
      <c r="W1940" s="4">
        <v>4.09</v>
      </c>
      <c r="X1940" s="4"/>
      <c r="Y1940" s="4"/>
      <c r="Z1940" s="4"/>
      <c r="AA1940" s="4"/>
      <c r="AB1940" s="4"/>
    </row>
    <row r="1941" spans="22:28">
      <c r="V1941" s="6">
        <v>45330</v>
      </c>
      <c r="W1941" s="4">
        <v>4.1500000000000004</v>
      </c>
      <c r="X1941" s="4"/>
      <c r="Y1941" s="4"/>
      <c r="Z1941" s="4"/>
      <c r="AA1941" s="4"/>
      <c r="AB1941" s="4"/>
    </row>
    <row r="1942" spans="22:28">
      <c r="V1942" s="6">
        <v>45331</v>
      </c>
      <c r="W1942" s="4">
        <v>4.17</v>
      </c>
      <c r="X1942" s="4"/>
      <c r="Y1942" s="4"/>
      <c r="Z1942" s="4"/>
      <c r="AA1942" s="4"/>
      <c r="AB1942" s="4"/>
    </row>
    <row r="1943" spans="22:28">
      <c r="V1943" s="6">
        <v>45334</v>
      </c>
      <c r="W1943" s="4">
        <v>4.17</v>
      </c>
      <c r="X1943" s="4"/>
      <c r="Y1943" s="4"/>
      <c r="Z1943" s="4"/>
      <c r="AA1943" s="4"/>
      <c r="AB1943" s="4"/>
    </row>
    <row r="1944" spans="22:28">
      <c r="V1944" s="6">
        <v>45335</v>
      </c>
      <c r="W1944" s="4">
        <v>4.3099999999999996</v>
      </c>
      <c r="X1944" s="4"/>
      <c r="Y1944" s="4"/>
      <c r="Z1944" s="4"/>
      <c r="AA1944" s="4"/>
      <c r="AB1944" s="4"/>
    </row>
    <row r="1945" spans="22:28">
      <c r="V1945" s="6">
        <v>45336</v>
      </c>
      <c r="W1945" s="4">
        <v>4.2699999999999996</v>
      </c>
      <c r="X1945" s="4"/>
      <c r="Y1945" s="4"/>
      <c r="Z1945" s="4"/>
      <c r="AA1945" s="4"/>
      <c r="AB1945" s="4"/>
    </row>
    <row r="1946" spans="22:28">
      <c r="V1946" s="6">
        <v>45337</v>
      </c>
      <c r="W1946" s="4">
        <v>4.24</v>
      </c>
      <c r="X1946" s="4"/>
      <c r="Y1946" s="4"/>
      <c r="Z1946" s="4"/>
      <c r="AA1946" s="4"/>
      <c r="AB1946" s="4"/>
    </row>
    <row r="1947" spans="22:28">
      <c r="V1947" s="6">
        <v>45338</v>
      </c>
      <c r="W1947" s="4">
        <v>4.3</v>
      </c>
      <c r="X1947" s="4"/>
      <c r="Y1947" s="4"/>
      <c r="Z1947" s="4"/>
      <c r="AA1947" s="4"/>
      <c r="AB1947" s="4"/>
    </row>
    <row r="1948" spans="22:28">
      <c r="V1948" s="6">
        <v>45341</v>
      </c>
    </row>
    <row r="1949" spans="22:28">
      <c r="V1949" s="6">
        <v>45342</v>
      </c>
      <c r="W1949" s="4">
        <v>4.2699999999999996</v>
      </c>
      <c r="X1949" s="4"/>
      <c r="Y1949" s="4"/>
      <c r="Z1949" s="4"/>
      <c r="AA1949" s="4"/>
      <c r="AB1949" s="4"/>
    </row>
    <row r="1950" spans="22:28">
      <c r="V1950" s="6">
        <v>45343</v>
      </c>
      <c r="W1950" s="4">
        <v>4.32</v>
      </c>
      <c r="X1950" s="4"/>
      <c r="Y1950" s="4"/>
      <c r="Z1950" s="4"/>
      <c r="AA1950" s="4"/>
      <c r="AB1950" s="4"/>
    </row>
    <row r="1951" spans="22:28">
      <c r="V1951" s="6">
        <v>45344</v>
      </c>
      <c r="W1951" s="4">
        <v>4.33</v>
      </c>
      <c r="X1951" s="4"/>
      <c r="Y1951" s="4"/>
      <c r="Z1951" s="4"/>
      <c r="AA1951" s="4"/>
      <c r="AB1951" s="4"/>
    </row>
    <row r="1952" spans="22:28">
      <c r="V1952" s="6">
        <v>45345</v>
      </c>
      <c r="W1952" s="4">
        <v>4.26</v>
      </c>
      <c r="X1952" s="4"/>
      <c r="Y1952" s="4"/>
      <c r="Z1952" s="4"/>
      <c r="AA1952" s="4"/>
      <c r="AB1952" s="4"/>
    </row>
    <row r="1953" spans="22:28">
      <c r="V1953" s="6">
        <v>45348</v>
      </c>
      <c r="W1953" s="4">
        <v>4.28</v>
      </c>
      <c r="X1953" s="4"/>
      <c r="Y1953" s="4"/>
      <c r="Z1953" s="4"/>
      <c r="AA1953" s="4"/>
      <c r="AB1953" s="4"/>
    </row>
    <row r="1954" spans="22:28">
      <c r="V1954" s="6">
        <v>45349</v>
      </c>
      <c r="W1954" s="4">
        <v>4.3099999999999996</v>
      </c>
      <c r="X1954" s="4"/>
      <c r="Y1954" s="4"/>
      <c r="Z1954" s="4"/>
      <c r="AA1954" s="4"/>
      <c r="AB1954" s="4"/>
    </row>
    <row r="1955" spans="22:28">
      <c r="V1955" s="6">
        <v>45350</v>
      </c>
      <c r="W1955" s="4">
        <v>4.2699999999999996</v>
      </c>
      <c r="X1955" s="4"/>
      <c r="Y1955" s="4"/>
      <c r="Z1955" s="4"/>
      <c r="AA1955" s="4"/>
      <c r="AB1955" s="4"/>
    </row>
    <row r="1956" spans="22:28">
      <c r="V1956" s="6">
        <v>45351</v>
      </c>
      <c r="W1956" s="4">
        <v>4.25</v>
      </c>
      <c r="X1956" s="4"/>
      <c r="Y1956" s="4"/>
      <c r="Z1956" s="4"/>
      <c r="AA1956" s="4"/>
      <c r="AB1956" s="4"/>
    </row>
    <row r="1957" spans="22:28">
      <c r="V1957" s="6">
        <v>45352</v>
      </c>
      <c r="W1957" s="4">
        <v>4.1900000000000004</v>
      </c>
      <c r="X1957" s="4"/>
      <c r="Y1957" s="4"/>
      <c r="Z1957" s="4"/>
      <c r="AA1957" s="4"/>
      <c r="AB1957" s="4"/>
    </row>
    <row r="1958" spans="22:28">
      <c r="V1958" s="6">
        <v>45355</v>
      </c>
      <c r="W1958" s="4">
        <v>4.22</v>
      </c>
      <c r="X1958" s="4"/>
      <c r="Y1958" s="4"/>
      <c r="Z1958" s="4"/>
      <c r="AA1958" s="4"/>
      <c r="AB1958" s="4"/>
    </row>
    <row r="1959" spans="22:28">
      <c r="V1959" s="6">
        <v>45356</v>
      </c>
      <c r="W1959" s="4">
        <v>4.13</v>
      </c>
      <c r="X1959" s="4"/>
      <c r="Y1959" s="4"/>
      <c r="Z1959" s="4"/>
      <c r="AA1959" s="4"/>
      <c r="AB1959" s="4"/>
    </row>
    <row r="1960" spans="22:28">
      <c r="V1960" s="6">
        <v>45357</v>
      </c>
      <c r="W1960" s="4">
        <v>4.1100000000000003</v>
      </c>
      <c r="X1960" s="4"/>
      <c r="Y1960" s="4"/>
      <c r="Z1960" s="4"/>
      <c r="AA1960" s="4"/>
      <c r="AB1960" s="4"/>
    </row>
    <row r="1961" spans="22:28">
      <c r="V1961" s="6">
        <v>45358</v>
      </c>
      <c r="W1961" s="4">
        <v>4.09</v>
      </c>
      <c r="X1961" s="4"/>
      <c r="Y1961" s="4"/>
      <c r="Z1961" s="4"/>
      <c r="AA1961" s="4"/>
      <c r="AB1961" s="4"/>
    </row>
    <row r="1962" spans="22:28">
      <c r="V1962" s="6">
        <v>45359</v>
      </c>
      <c r="W1962" s="4">
        <v>4.09</v>
      </c>
      <c r="X1962" s="4"/>
      <c r="Y1962" s="4"/>
      <c r="Z1962" s="4"/>
      <c r="AA1962" s="4"/>
      <c r="AB1962" s="4"/>
    </row>
    <row r="1963" spans="22:28">
      <c r="V1963" s="6">
        <v>45362</v>
      </c>
      <c r="W1963" s="4">
        <v>4.0999999999999996</v>
      </c>
      <c r="X1963" s="4"/>
      <c r="Y1963" s="4"/>
      <c r="Z1963" s="4"/>
      <c r="AA1963" s="4"/>
      <c r="AB1963" s="4"/>
    </row>
    <row r="1964" spans="22:28">
      <c r="V1964" s="6">
        <v>45363</v>
      </c>
      <c r="W1964" s="4">
        <v>4.16</v>
      </c>
      <c r="X1964" s="4"/>
      <c r="Y1964" s="4"/>
      <c r="Z1964" s="4"/>
      <c r="AA1964" s="4"/>
      <c r="AB1964" s="4"/>
    </row>
    <row r="1965" spans="22:28">
      <c r="V1965" s="6">
        <v>45364</v>
      </c>
      <c r="W1965" s="4">
        <v>4.1900000000000004</v>
      </c>
      <c r="X1965" s="4"/>
      <c r="Y1965" s="4"/>
      <c r="Z1965" s="4"/>
      <c r="AA1965" s="4"/>
      <c r="AB1965" s="4"/>
    </row>
    <row r="1966" spans="22:28">
      <c r="V1966" s="6">
        <v>45365</v>
      </c>
      <c r="W1966" s="4">
        <v>4.29</v>
      </c>
      <c r="X1966" s="4"/>
      <c r="Y1966" s="4"/>
      <c r="Z1966" s="4"/>
      <c r="AA1966" s="4"/>
      <c r="AB1966" s="4"/>
    </row>
    <row r="1967" spans="22:28">
      <c r="V1967" s="6">
        <v>45366</v>
      </c>
      <c r="W1967" s="4">
        <v>4.3099999999999996</v>
      </c>
      <c r="X1967" s="4"/>
      <c r="Y1967" s="4"/>
      <c r="Z1967" s="4"/>
      <c r="AA1967" s="4"/>
      <c r="AB1967" s="4"/>
    </row>
    <row r="1968" spans="22:28">
      <c r="V1968" s="6">
        <v>45369</v>
      </c>
      <c r="W1968" s="4">
        <v>4.34</v>
      </c>
      <c r="X1968" s="4"/>
      <c r="Y1968" s="4"/>
      <c r="Z1968" s="4"/>
      <c r="AA1968" s="4"/>
      <c r="AB1968" s="4"/>
    </row>
    <row r="1969" spans="22:28">
      <c r="V1969" s="6">
        <v>45370</v>
      </c>
      <c r="W1969" s="4">
        <v>4.3</v>
      </c>
      <c r="X1969" s="4"/>
      <c r="Y1969" s="4"/>
      <c r="Z1969" s="4"/>
      <c r="AA1969" s="4"/>
      <c r="AB1969" s="4"/>
    </row>
    <row r="1970" spans="22:28">
      <c r="V1970" s="6">
        <v>45371</v>
      </c>
      <c r="W1970" s="4">
        <v>4.2699999999999996</v>
      </c>
      <c r="X1970" s="4"/>
      <c r="Y1970" s="4"/>
      <c r="Z1970" s="4"/>
      <c r="AA1970" s="4"/>
      <c r="AB1970" s="4"/>
    </row>
    <row r="1971" spans="22:28">
      <c r="V1971" s="6">
        <v>45372</v>
      </c>
      <c r="W1971" s="4">
        <v>4.2699999999999996</v>
      </c>
      <c r="X1971" s="4"/>
      <c r="Y1971" s="4"/>
      <c r="Z1971" s="4"/>
      <c r="AA1971" s="4"/>
      <c r="AB1971" s="4"/>
    </row>
    <row r="1972" spans="22:28">
      <c r="V1972" s="6">
        <v>45373</v>
      </c>
      <c r="W1972" s="4">
        <v>4.22</v>
      </c>
      <c r="X1972" s="4"/>
      <c r="Y1972" s="4"/>
      <c r="Z1972" s="4"/>
      <c r="AA1972" s="4"/>
      <c r="AB1972" s="4"/>
    </row>
    <row r="1973" spans="22:28">
      <c r="V1973" s="6">
        <v>45376</v>
      </c>
      <c r="W1973" s="4">
        <v>4.25</v>
      </c>
      <c r="X1973" s="4"/>
      <c r="Y1973" s="4"/>
      <c r="Z1973" s="4"/>
      <c r="AA1973" s="4"/>
      <c r="AB1973" s="4"/>
    </row>
    <row r="1974" spans="22:28">
      <c r="V1974" s="6">
        <v>45377</v>
      </c>
      <c r="W1974" s="4">
        <v>4.24</v>
      </c>
      <c r="X1974" s="4"/>
      <c r="Y1974" s="4"/>
      <c r="Z1974" s="4"/>
      <c r="AA1974" s="4"/>
      <c r="AB1974" s="4"/>
    </row>
    <row r="1975" spans="22:28">
      <c r="V1975" s="6">
        <v>45378</v>
      </c>
      <c r="W1975" s="4">
        <v>4.2</v>
      </c>
      <c r="X1975" s="4"/>
      <c r="Y1975" s="4"/>
      <c r="Z1975" s="4"/>
      <c r="AA1975" s="4"/>
      <c r="AB1975" s="4"/>
    </row>
    <row r="1976" spans="22:28">
      <c r="V1976" s="6">
        <v>45379</v>
      </c>
      <c r="W1976" s="4">
        <v>4.2</v>
      </c>
      <c r="X1976" s="4"/>
      <c r="Y1976" s="4"/>
      <c r="Z1976" s="4"/>
      <c r="AA1976" s="4"/>
      <c r="AB1976" s="4"/>
    </row>
    <row r="1977" spans="22:28">
      <c r="V1977" s="6">
        <v>45380</v>
      </c>
    </row>
    <row r="1978" spans="22:28">
      <c r="V1978" s="6">
        <v>45383</v>
      </c>
      <c r="W1978" s="4">
        <v>4.33</v>
      </c>
      <c r="X1978" s="4"/>
      <c r="Y1978" s="4"/>
      <c r="Z1978" s="4"/>
      <c r="AA1978" s="4"/>
      <c r="AB1978" s="4"/>
    </row>
    <row r="1979" spans="22:28">
      <c r="V1979" s="6">
        <v>45384</v>
      </c>
      <c r="W1979" s="4">
        <v>4.3600000000000003</v>
      </c>
      <c r="X1979" s="4"/>
      <c r="Y1979" s="4"/>
      <c r="Z1979" s="4"/>
      <c r="AA1979" s="4"/>
      <c r="AB1979" s="4"/>
    </row>
    <row r="1980" spans="22:28">
      <c r="V1980" s="6">
        <v>45385</v>
      </c>
      <c r="W1980" s="4">
        <v>4.3600000000000003</v>
      </c>
      <c r="X1980" s="4"/>
      <c r="Y1980" s="4"/>
      <c r="Z1980" s="4"/>
      <c r="AA1980" s="4"/>
      <c r="AB1980" s="4"/>
    </row>
    <row r="1981" spans="22:28">
      <c r="V1981" s="6">
        <v>45386</v>
      </c>
      <c r="W1981" s="4">
        <v>4.3099999999999996</v>
      </c>
      <c r="X1981" s="4"/>
      <c r="Y1981" s="4"/>
      <c r="Z1981" s="4"/>
      <c r="AA1981" s="4"/>
      <c r="AB1981" s="4"/>
    </row>
    <row r="1982" spans="22:28">
      <c r="V1982" s="6">
        <v>45387</v>
      </c>
      <c r="W1982" s="4">
        <v>4.3899999999999997</v>
      </c>
      <c r="X1982" s="4"/>
      <c r="Y1982" s="4"/>
      <c r="Z1982" s="4"/>
      <c r="AA1982" s="4"/>
      <c r="AB1982" s="4"/>
    </row>
    <row r="1983" spans="22:28">
      <c r="V1983" s="6">
        <v>45390</v>
      </c>
      <c r="W1983" s="4">
        <v>4.42</v>
      </c>
      <c r="X1983" s="4"/>
      <c r="Y1983" s="4"/>
      <c r="Z1983" s="4"/>
      <c r="AA1983" s="4"/>
      <c r="AB1983" s="4"/>
    </row>
    <row r="1984" spans="22:28">
      <c r="V1984" s="6">
        <v>45391</v>
      </c>
      <c r="W1984" s="4">
        <v>4.3600000000000003</v>
      </c>
      <c r="X1984" s="4"/>
      <c r="Y1984" s="4"/>
      <c r="Z1984" s="4"/>
      <c r="AA1984" s="4"/>
      <c r="AB1984" s="4"/>
    </row>
    <row r="1985" spans="22:28">
      <c r="V1985" s="6">
        <v>45392</v>
      </c>
      <c r="W1985" s="4">
        <v>4.55</v>
      </c>
      <c r="X1985" s="4"/>
      <c r="Y1985" s="4"/>
      <c r="Z1985" s="4"/>
      <c r="AA1985" s="4"/>
      <c r="AB1985" s="4"/>
    </row>
    <row r="1986" spans="22:28">
      <c r="V1986" s="6">
        <v>45393</v>
      </c>
      <c r="W1986" s="4">
        <v>4.5599999999999996</v>
      </c>
      <c r="X1986" s="4"/>
      <c r="Y1986" s="4"/>
      <c r="Z1986" s="4"/>
      <c r="AA1986" s="4"/>
      <c r="AB1986" s="4"/>
    </row>
    <row r="1987" spans="22:28">
      <c r="V1987" s="6">
        <v>45394</v>
      </c>
      <c r="W1987" s="4">
        <v>4.5</v>
      </c>
      <c r="X1987" s="4"/>
      <c r="Y1987" s="4"/>
      <c r="Z1987" s="4"/>
      <c r="AA1987" s="4"/>
      <c r="AB1987" s="4"/>
    </row>
    <row r="1988" spans="22:28">
      <c r="V1988" s="6">
        <v>45397</v>
      </c>
      <c r="W1988" s="4">
        <v>4.63</v>
      </c>
      <c r="X1988" s="4"/>
      <c r="Y1988" s="4"/>
      <c r="Z1988" s="4"/>
      <c r="AA1988" s="4"/>
      <c r="AB1988" s="4"/>
    </row>
    <row r="1989" spans="22:28">
      <c r="V1989" s="6">
        <v>45398</v>
      </c>
      <c r="W1989" s="4">
        <v>4.67</v>
      </c>
      <c r="X1989" s="4"/>
      <c r="Y1989" s="4"/>
      <c r="Z1989" s="4"/>
      <c r="AA1989" s="4"/>
      <c r="AB1989" s="4"/>
    </row>
    <row r="1990" spans="22:28">
      <c r="V1990" s="6">
        <v>45399</v>
      </c>
      <c r="W1990" s="4">
        <v>4.59</v>
      </c>
      <c r="X1990" s="4"/>
      <c r="Y1990" s="4"/>
      <c r="Z1990" s="4"/>
      <c r="AA1990" s="4"/>
      <c r="AB1990" s="4"/>
    </row>
    <row r="1991" spans="22:28">
      <c r="V1991" s="6">
        <v>45400</v>
      </c>
      <c r="W1991" s="4">
        <v>4.6399999999999997</v>
      </c>
      <c r="X1991" s="4"/>
      <c r="Y1991" s="4"/>
      <c r="Z1991" s="4"/>
      <c r="AA1991" s="4"/>
      <c r="AB1991" s="4"/>
    </row>
    <row r="1992" spans="22:28">
      <c r="V1992" s="6">
        <v>45401</v>
      </c>
      <c r="W1992" s="4">
        <v>4.62</v>
      </c>
      <c r="X1992" s="4"/>
      <c r="Y1992" s="4"/>
      <c r="Z1992" s="4"/>
      <c r="AA1992" s="4"/>
      <c r="AB1992" s="4"/>
    </row>
    <row r="1993" spans="22:28">
      <c r="V1993" s="6">
        <v>45404</v>
      </c>
      <c r="W1993" s="4">
        <v>4.62</v>
      </c>
      <c r="X1993" s="4"/>
      <c r="Y1993" s="4"/>
      <c r="Z1993" s="4"/>
      <c r="AA1993" s="4"/>
      <c r="AB1993" s="4"/>
    </row>
    <row r="1994" spans="22:28">
      <c r="V1994" s="6">
        <v>45405</v>
      </c>
      <c r="W1994" s="4">
        <v>4.6100000000000003</v>
      </c>
      <c r="X1994" s="4"/>
      <c r="Y1994" s="4"/>
      <c r="Z1994" s="4"/>
      <c r="AA1994" s="4"/>
      <c r="AB1994" s="4"/>
    </row>
    <row r="1995" spans="22:28">
      <c r="V1995" s="6">
        <v>45406</v>
      </c>
      <c r="W1995" s="4">
        <v>4.6500000000000004</v>
      </c>
      <c r="X1995" s="4"/>
      <c r="Y1995" s="4"/>
      <c r="Z1995" s="4"/>
      <c r="AA1995" s="4"/>
      <c r="AB1995" s="4"/>
    </row>
    <row r="1996" spans="22:28">
      <c r="V1996" s="6">
        <v>45407</v>
      </c>
      <c r="W1996" s="4">
        <v>4.7</v>
      </c>
      <c r="X1996" s="4"/>
      <c r="Y1996" s="4"/>
      <c r="Z1996" s="4"/>
      <c r="AA1996" s="4"/>
      <c r="AB1996" s="4"/>
    </row>
    <row r="1997" spans="22:28">
      <c r="V1997" s="6">
        <v>45408</v>
      </c>
      <c r="W1997" s="4">
        <v>4.67</v>
      </c>
      <c r="X1997" s="4"/>
      <c r="Y1997" s="4"/>
      <c r="Z1997" s="4"/>
      <c r="AA1997" s="4"/>
      <c r="AB1997" s="4"/>
    </row>
    <row r="1998" spans="22:28">
      <c r="V1998" s="6">
        <v>45411</v>
      </c>
      <c r="W1998" s="4">
        <v>4.63</v>
      </c>
      <c r="X1998" s="4"/>
      <c r="Y1998" s="4"/>
      <c r="Z1998" s="4"/>
      <c r="AA1998" s="4"/>
      <c r="AB1998" s="4"/>
    </row>
    <row r="1999" spans="22:28">
      <c r="V1999" s="6">
        <v>45412</v>
      </c>
      <c r="W1999" s="4">
        <v>4.6900000000000004</v>
      </c>
      <c r="X1999" s="4"/>
      <c r="Y1999" s="4"/>
      <c r="Z1999" s="4"/>
      <c r="AA1999" s="4"/>
      <c r="AB1999" s="4"/>
    </row>
    <row r="2000" spans="22:28">
      <c r="V2000" s="6">
        <v>45413</v>
      </c>
      <c r="W2000" s="4">
        <v>4.63</v>
      </c>
      <c r="X2000" s="4"/>
      <c r="Y2000" s="4"/>
      <c r="Z2000" s="4"/>
      <c r="AA2000" s="4"/>
      <c r="AB2000" s="4"/>
    </row>
    <row r="2001" spans="22:28">
      <c r="V2001" s="6">
        <v>45414</v>
      </c>
      <c r="W2001" s="4">
        <v>4.58</v>
      </c>
      <c r="X2001" s="4"/>
      <c r="Y2001" s="4"/>
      <c r="Z2001" s="4"/>
      <c r="AA2001" s="4"/>
      <c r="AB2001" s="4"/>
    </row>
    <row r="2002" spans="22:28">
      <c r="V2002" s="6">
        <v>45415</v>
      </c>
      <c r="W2002" s="4">
        <v>4.5</v>
      </c>
      <c r="X2002" s="4"/>
      <c r="Y2002" s="4"/>
      <c r="Z2002" s="4"/>
      <c r="AA2002" s="4"/>
      <c r="AB2002" s="4"/>
    </row>
    <row r="2003" spans="22:28">
      <c r="V2003" s="6">
        <v>45418</v>
      </c>
      <c r="W2003" s="4">
        <v>4.49</v>
      </c>
      <c r="X2003" s="4"/>
      <c r="Y2003" s="4"/>
      <c r="Z2003" s="4"/>
      <c r="AA2003" s="4"/>
      <c r="AB2003" s="4"/>
    </row>
    <row r="2004" spans="22:28">
      <c r="V2004" s="6">
        <v>45419</v>
      </c>
      <c r="W2004" s="4">
        <v>4.47</v>
      </c>
      <c r="X2004" s="4"/>
      <c r="Y2004" s="4"/>
      <c r="Z2004" s="4"/>
      <c r="AA2004" s="4"/>
      <c r="AB2004" s="4"/>
    </row>
    <row r="2005" spans="22:28">
      <c r="V2005" s="6">
        <v>45420</v>
      </c>
      <c r="W2005" s="4">
        <v>4.4800000000000004</v>
      </c>
      <c r="X2005" s="4"/>
      <c r="Y2005" s="4"/>
      <c r="Z2005" s="4"/>
      <c r="AA2005" s="4"/>
      <c r="AB2005" s="4"/>
    </row>
    <row r="2006" spans="22:28">
      <c r="V2006" s="6">
        <v>45421</v>
      </c>
      <c r="W2006" s="4">
        <v>4.45</v>
      </c>
      <c r="X2006" s="4"/>
      <c r="Y2006" s="4"/>
      <c r="Z2006" s="4"/>
      <c r="AA2006" s="4"/>
      <c r="AB2006" s="4"/>
    </row>
    <row r="2007" spans="22:28">
      <c r="V2007" s="6">
        <v>45422</v>
      </c>
      <c r="W2007" s="4">
        <v>4.5</v>
      </c>
      <c r="X2007" s="4"/>
      <c r="Y2007" s="4"/>
      <c r="Z2007" s="4"/>
      <c r="AA2007" s="4"/>
      <c r="AB2007" s="4"/>
    </row>
    <row r="2008" spans="22:28">
      <c r="V2008" s="6">
        <v>45425</v>
      </c>
      <c r="W2008" s="4">
        <v>4.4800000000000004</v>
      </c>
      <c r="X2008" s="4"/>
      <c r="Y2008" s="4"/>
      <c r="Z2008" s="4"/>
      <c r="AA2008" s="4"/>
      <c r="AB2008" s="4"/>
    </row>
    <row r="2009" spans="22:28">
      <c r="V2009" s="6">
        <v>45426</v>
      </c>
      <c r="W2009" s="4">
        <v>4.45</v>
      </c>
      <c r="X2009" s="4"/>
      <c r="Y2009" s="4"/>
      <c r="Z2009" s="4"/>
      <c r="AA2009" s="4"/>
      <c r="AB2009" s="4"/>
    </row>
    <row r="2010" spans="22:28">
      <c r="V2010" s="6">
        <v>45427</v>
      </c>
      <c r="W2010" s="4">
        <v>4.3600000000000003</v>
      </c>
      <c r="X2010" s="4"/>
      <c r="Y2010" s="4"/>
      <c r="Z2010" s="4"/>
      <c r="AA2010" s="4"/>
      <c r="AB2010" s="4"/>
    </row>
    <row r="2011" spans="22:28">
      <c r="V2011" s="6">
        <v>45428</v>
      </c>
      <c r="W2011" s="4">
        <v>4.38</v>
      </c>
      <c r="X2011" s="4"/>
      <c r="Y2011" s="4"/>
      <c r="Z2011" s="4"/>
      <c r="AA2011" s="4"/>
      <c r="AB2011" s="4"/>
    </row>
    <row r="2012" spans="22:28">
      <c r="V2012" s="6">
        <v>45429</v>
      </c>
      <c r="W2012" s="4">
        <v>4.42</v>
      </c>
      <c r="X2012" s="4"/>
      <c r="Y2012" s="4"/>
      <c r="Z2012" s="4"/>
      <c r="AA2012" s="4"/>
      <c r="AB2012" s="4"/>
    </row>
    <row r="2013" spans="22:28">
      <c r="V2013" s="6">
        <v>45432</v>
      </c>
      <c r="W2013" s="4">
        <v>4.4400000000000004</v>
      </c>
      <c r="X2013" s="4"/>
      <c r="Y2013" s="4"/>
      <c r="Z2013" s="4"/>
      <c r="AA2013" s="4"/>
      <c r="AB2013" s="4"/>
    </row>
    <row r="2014" spans="22:28">
      <c r="V2014" s="6">
        <v>45433</v>
      </c>
      <c r="W2014" s="4">
        <v>4.41</v>
      </c>
      <c r="X2014" s="4"/>
      <c r="Y2014" s="4"/>
      <c r="Z2014" s="4"/>
      <c r="AA2014" s="4"/>
      <c r="AB2014" s="4"/>
    </row>
    <row r="2015" spans="22:28">
      <c r="V2015" s="6">
        <v>45434</v>
      </c>
      <c r="W2015" s="4">
        <v>4.43</v>
      </c>
      <c r="X2015" s="4"/>
      <c r="Y2015" s="4"/>
      <c r="Z2015" s="4"/>
      <c r="AA2015" s="4"/>
      <c r="AB2015" s="4"/>
    </row>
    <row r="2016" spans="22:28">
      <c r="V2016" s="6">
        <v>45435</v>
      </c>
      <c r="W2016" s="4">
        <v>4.47</v>
      </c>
      <c r="X2016" s="4"/>
      <c r="Y2016" s="4"/>
      <c r="Z2016" s="4"/>
      <c r="AA2016" s="4"/>
      <c r="AB2016" s="4"/>
    </row>
    <row r="2017" spans="22:28">
      <c r="V2017" s="6">
        <v>45436</v>
      </c>
      <c r="W2017" s="4">
        <v>4.46</v>
      </c>
      <c r="X2017" s="4"/>
      <c r="Y2017" s="4"/>
      <c r="Z2017" s="4"/>
      <c r="AA2017" s="4"/>
      <c r="AB2017" s="4"/>
    </row>
    <row r="2018" spans="22:28">
      <c r="V2018" s="6">
        <v>45439</v>
      </c>
    </row>
    <row r="2019" spans="22:28">
      <c r="V2019" s="6">
        <v>45440</v>
      </c>
      <c r="W2019" s="4">
        <v>4.54</v>
      </c>
      <c r="X2019" s="4"/>
      <c r="Y2019" s="4"/>
      <c r="Z2019" s="4"/>
      <c r="AA2019" s="4"/>
      <c r="AB2019" s="4"/>
    </row>
    <row r="2020" spans="22:28">
      <c r="V2020" s="6">
        <v>45441</v>
      </c>
      <c r="W2020" s="4">
        <v>4.6100000000000003</v>
      </c>
      <c r="X2020" s="4"/>
      <c r="Y2020" s="4"/>
      <c r="Z2020" s="4"/>
      <c r="AA2020" s="4"/>
      <c r="AB2020" s="4"/>
    </row>
    <row r="2021" spans="22:28">
      <c r="V2021" s="6">
        <v>45442</v>
      </c>
      <c r="W2021" s="4">
        <v>4.55</v>
      </c>
      <c r="X2021" s="4"/>
      <c r="Y2021" s="4"/>
      <c r="Z2021" s="4"/>
      <c r="AA2021" s="4"/>
      <c r="AB2021" s="4"/>
    </row>
    <row r="2022" spans="22:28">
      <c r="V2022" s="6">
        <v>45443</v>
      </c>
      <c r="W2022" s="4">
        <v>4.51</v>
      </c>
      <c r="X2022" s="4"/>
      <c r="Y2022" s="4"/>
      <c r="Z2022" s="4"/>
      <c r="AA2022" s="4"/>
      <c r="AB2022" s="4"/>
    </row>
    <row r="2023" spans="22:28">
      <c r="V2023" s="6">
        <v>45446</v>
      </c>
      <c r="W2023" s="4">
        <v>4.41</v>
      </c>
      <c r="X2023" s="4"/>
      <c r="Y2023" s="4"/>
      <c r="Z2023" s="4"/>
      <c r="AA2023" s="4"/>
      <c r="AB2023" s="4"/>
    </row>
    <row r="2024" spans="22:28">
      <c r="V2024" s="6">
        <v>45447</v>
      </c>
      <c r="W2024" s="4">
        <v>4.33</v>
      </c>
      <c r="X2024" s="4"/>
      <c r="Y2024" s="4"/>
      <c r="Z2024" s="4"/>
      <c r="AA2024" s="4"/>
      <c r="AB2024" s="4"/>
    </row>
    <row r="2025" spans="22:28">
      <c r="V2025" s="6">
        <v>45448</v>
      </c>
      <c r="W2025" s="4">
        <v>4.29</v>
      </c>
      <c r="X2025" s="4"/>
      <c r="Y2025" s="4"/>
      <c r="Z2025" s="4"/>
      <c r="AA2025" s="4"/>
      <c r="AB2025" s="4"/>
    </row>
    <row r="2026" spans="22:28">
      <c r="V2026" s="6">
        <v>45449</v>
      </c>
      <c r="W2026" s="4">
        <v>4.28</v>
      </c>
      <c r="X2026" s="4"/>
      <c r="Y2026" s="4"/>
      <c r="Z2026" s="4"/>
      <c r="AA2026" s="4"/>
      <c r="AB2026" s="4"/>
    </row>
    <row r="2027" spans="22:28">
      <c r="V2027" s="6">
        <v>45450</v>
      </c>
      <c r="W2027" s="4">
        <v>4.43</v>
      </c>
      <c r="X2027" s="4"/>
      <c r="Y2027" s="4"/>
      <c r="Z2027" s="4"/>
      <c r="AA2027" s="4"/>
      <c r="AB2027" s="4"/>
    </row>
    <row r="2028" spans="22:28">
      <c r="V2028" s="6">
        <v>45453</v>
      </c>
      <c r="W2028" s="4">
        <v>4.47</v>
      </c>
      <c r="X2028" s="4"/>
      <c r="Y2028" s="4"/>
      <c r="Z2028" s="4"/>
      <c r="AA2028" s="4"/>
      <c r="AB2028" s="4"/>
    </row>
    <row r="2029" spans="22:28">
      <c r="V2029" s="6">
        <v>45454</v>
      </c>
      <c r="W2029" s="4">
        <v>4.3899999999999997</v>
      </c>
      <c r="X2029" s="4"/>
      <c r="Y2029" s="4"/>
      <c r="Z2029" s="4"/>
      <c r="AA2029" s="4"/>
      <c r="AB2029" s="4"/>
    </row>
    <row r="2030" spans="22:28">
      <c r="V2030" s="6">
        <v>45455</v>
      </c>
      <c r="W2030" s="4">
        <v>4.3099999999999996</v>
      </c>
      <c r="X2030" s="4"/>
      <c r="Y2030" s="4"/>
      <c r="Z2030" s="4"/>
      <c r="AA2030" s="4"/>
      <c r="AB2030" s="4"/>
    </row>
    <row r="2031" spans="22:28">
      <c r="V2031" s="6">
        <v>45456</v>
      </c>
      <c r="W2031" s="4">
        <v>4.24</v>
      </c>
      <c r="X2031" s="4"/>
      <c r="Y2031" s="4"/>
      <c r="Z2031" s="4"/>
      <c r="AA2031" s="4"/>
      <c r="AB2031" s="4"/>
    </row>
    <row r="2032" spans="22:28">
      <c r="V2032" s="6">
        <v>45457</v>
      </c>
      <c r="W2032" s="4">
        <v>4.2</v>
      </c>
      <c r="X2032" s="4"/>
      <c r="Y2032" s="4"/>
      <c r="Z2032" s="4"/>
      <c r="AA2032" s="4"/>
      <c r="AB2032" s="4"/>
    </row>
    <row r="2033" spans="22:28">
      <c r="V2033" s="6">
        <v>45460</v>
      </c>
      <c r="W2033" s="4">
        <v>4.28</v>
      </c>
      <c r="X2033" s="4"/>
      <c r="Y2033" s="4"/>
      <c r="Z2033" s="4"/>
      <c r="AA2033" s="4"/>
      <c r="AB2033" s="4"/>
    </row>
    <row r="2034" spans="22:28">
      <c r="V2034" s="6">
        <v>45461</v>
      </c>
      <c r="W2034" s="4">
        <v>4.22</v>
      </c>
      <c r="X2034" s="4"/>
      <c r="Y2034" s="4"/>
      <c r="Z2034" s="4"/>
      <c r="AA2034" s="4"/>
      <c r="AB2034" s="4"/>
    </row>
    <row r="2035" spans="22:28">
      <c r="V2035" s="6">
        <v>45462</v>
      </c>
    </row>
    <row r="2036" spans="22:28">
      <c r="V2036" s="6">
        <v>45463</v>
      </c>
      <c r="W2036" s="4">
        <v>4.25</v>
      </c>
      <c r="X2036" s="4"/>
      <c r="Y2036" s="4"/>
      <c r="Z2036" s="4"/>
      <c r="AA2036" s="4"/>
      <c r="AB2036" s="4"/>
    </row>
    <row r="2037" spans="22:28">
      <c r="V2037" s="6">
        <v>45464</v>
      </c>
      <c r="W2037" s="4">
        <v>4.25</v>
      </c>
      <c r="X2037" s="4"/>
      <c r="Y2037" s="4"/>
      <c r="Z2037" s="4"/>
      <c r="AA2037" s="4"/>
      <c r="AB2037" s="4"/>
    </row>
    <row r="2038" spans="22:28">
      <c r="V2038" s="6">
        <v>45467</v>
      </c>
      <c r="W2038" s="4">
        <v>4.25</v>
      </c>
      <c r="X2038" s="4"/>
      <c r="Y2038" s="4"/>
      <c r="Z2038" s="4"/>
      <c r="AA2038" s="4"/>
      <c r="AB2038" s="4"/>
    </row>
    <row r="2039" spans="22:28">
      <c r="V2039" s="6">
        <v>45468</v>
      </c>
      <c r="W2039" s="4">
        <v>4.2300000000000004</v>
      </c>
      <c r="X2039" s="4"/>
      <c r="Y2039" s="4"/>
      <c r="Z2039" s="4"/>
      <c r="AA2039" s="4"/>
      <c r="AB2039" s="4"/>
    </row>
    <row r="2040" spans="22:28">
      <c r="V2040" s="6">
        <v>45469</v>
      </c>
      <c r="W2040" s="4">
        <v>4.32</v>
      </c>
      <c r="X2040" s="4"/>
      <c r="Y2040" s="4"/>
      <c r="Z2040" s="4"/>
      <c r="AA2040" s="4"/>
      <c r="AB2040" s="4"/>
    </row>
    <row r="2041" spans="22:28">
      <c r="V2041" s="6">
        <v>45470</v>
      </c>
      <c r="W2041" s="4">
        <v>4.29</v>
      </c>
      <c r="X2041" s="4"/>
      <c r="Y2041" s="4"/>
      <c r="Z2041" s="4"/>
      <c r="AA2041" s="4"/>
      <c r="AB2041" s="4"/>
    </row>
    <row r="2042" spans="22:28">
      <c r="V2042" s="6">
        <v>45471</v>
      </c>
      <c r="W2042" s="4">
        <v>4.3600000000000003</v>
      </c>
      <c r="X2042" s="4"/>
      <c r="Y2042" s="4"/>
      <c r="Z2042" s="4"/>
      <c r="AA2042" s="4"/>
      <c r="AB2042" s="4"/>
    </row>
    <row r="2043" spans="22:28">
      <c r="V2043" s="6">
        <v>45474</v>
      </c>
      <c r="W2043" s="4">
        <v>4.4800000000000004</v>
      </c>
      <c r="X2043" s="4"/>
      <c r="Y2043" s="4"/>
      <c r="Z2043" s="4"/>
      <c r="AA2043" s="4"/>
      <c r="AB2043" s="4"/>
    </row>
    <row r="2044" spans="22:28">
      <c r="V2044" s="6">
        <v>45475</v>
      </c>
      <c r="W2044" s="4">
        <v>4.43</v>
      </c>
      <c r="X2044" s="4"/>
      <c r="Y2044" s="4"/>
      <c r="Z2044" s="4"/>
      <c r="AA2044" s="4"/>
      <c r="AB2044" s="4"/>
    </row>
    <row r="2045" spans="22:28">
      <c r="V2045" s="6">
        <v>45476</v>
      </c>
      <c r="W2045" s="4">
        <v>4.3600000000000003</v>
      </c>
      <c r="X2045" s="4"/>
      <c r="Y2045" s="4"/>
      <c r="Z2045" s="4"/>
      <c r="AA2045" s="4"/>
      <c r="AB2045" s="4"/>
    </row>
    <row r="2046" spans="22:28">
      <c r="V2046" s="6">
        <v>45477</v>
      </c>
    </row>
    <row r="2047" spans="22:28">
      <c r="V2047" s="6">
        <v>45478</v>
      </c>
      <c r="W2047" s="4">
        <v>4.28</v>
      </c>
      <c r="X2047" s="4"/>
      <c r="Y2047" s="4"/>
      <c r="Z2047" s="4"/>
      <c r="AA2047" s="4"/>
      <c r="AB2047" s="4"/>
    </row>
    <row r="2048" spans="22:28">
      <c r="V2048" s="6">
        <v>45481</v>
      </c>
      <c r="W2048" s="4">
        <v>4.28</v>
      </c>
      <c r="X2048" s="4"/>
      <c r="Y2048" s="4"/>
      <c r="Z2048" s="4"/>
      <c r="AA2048" s="4"/>
      <c r="AB2048" s="4"/>
    </row>
    <row r="2049" spans="22:28">
      <c r="V2049" s="6">
        <v>45482</v>
      </c>
      <c r="W2049" s="4">
        <v>4.3</v>
      </c>
      <c r="X2049" s="4"/>
      <c r="Y2049" s="4"/>
      <c r="Z2049" s="4"/>
      <c r="AA2049" s="4"/>
      <c r="AB2049" s="4"/>
    </row>
    <row r="2050" spans="22:28">
      <c r="V2050" s="6">
        <v>45483</v>
      </c>
      <c r="W2050" s="4">
        <v>4.28</v>
      </c>
      <c r="X2050" s="4"/>
      <c r="Y2050" s="4"/>
      <c r="Z2050" s="4"/>
      <c r="AA2050" s="4"/>
      <c r="AB2050" s="4"/>
    </row>
    <row r="2051" spans="22:28">
      <c r="V2051" s="6">
        <v>45484</v>
      </c>
      <c r="W2051" s="4">
        <v>4.2</v>
      </c>
      <c r="X2051" s="4"/>
      <c r="Y2051" s="4"/>
      <c r="Z2051" s="4"/>
      <c r="AA2051" s="4"/>
      <c r="AB2051" s="4"/>
    </row>
    <row r="2052" spans="22:28">
      <c r="V2052" s="6">
        <v>45485</v>
      </c>
      <c r="W2052" s="4">
        <v>4.18</v>
      </c>
      <c r="X2052" s="4"/>
      <c r="Y2052" s="4"/>
      <c r="Z2052" s="4"/>
      <c r="AA2052" s="4"/>
      <c r="AB2052" s="4"/>
    </row>
    <row r="2053" spans="22:28">
      <c r="V2053" s="6">
        <v>45488</v>
      </c>
      <c r="W2053" s="4">
        <v>4.2300000000000004</v>
      </c>
      <c r="X2053" s="4"/>
      <c r="Y2053" s="4"/>
      <c r="Z2053" s="4"/>
      <c r="AA2053" s="4"/>
      <c r="AB2053" s="4"/>
    </row>
    <row r="2054" spans="22:28">
      <c r="V2054" s="6">
        <v>45489</v>
      </c>
      <c r="W2054" s="4">
        <v>4.17</v>
      </c>
      <c r="X2054" s="4"/>
      <c r="Y2054" s="4"/>
      <c r="Z2054" s="4"/>
      <c r="AA2054" s="4"/>
      <c r="AB2054" s="4"/>
    </row>
    <row r="2055" spans="22:28">
      <c r="V2055" s="6">
        <v>45490</v>
      </c>
      <c r="W2055" s="4">
        <v>4.16</v>
      </c>
      <c r="X2055" s="4"/>
      <c r="Y2055" s="4"/>
      <c r="Z2055" s="4"/>
      <c r="AA2055" s="4"/>
      <c r="AB2055" s="4"/>
    </row>
    <row r="2056" spans="22:28">
      <c r="V2056" s="6">
        <v>45491</v>
      </c>
      <c r="W2056" s="4">
        <v>4.2</v>
      </c>
      <c r="X2056" s="4"/>
      <c r="Y2056" s="4"/>
      <c r="Z2056" s="4"/>
      <c r="AA2056" s="4"/>
      <c r="AB2056" s="4"/>
    </row>
    <row r="2057" spans="22:28">
      <c r="V2057" s="6">
        <v>45492</v>
      </c>
      <c r="W2057" s="4">
        <v>4.25</v>
      </c>
      <c r="X2057" s="4"/>
      <c r="Y2057" s="4"/>
      <c r="Z2057" s="4"/>
      <c r="AA2057" s="4"/>
      <c r="AB2057" s="4"/>
    </row>
    <row r="2058" spans="22:28">
      <c r="V2058" s="6">
        <v>45495</v>
      </c>
      <c r="W2058" s="4">
        <v>4.26</v>
      </c>
      <c r="X2058" s="4"/>
      <c r="Y2058" s="4"/>
      <c r="Z2058" s="4"/>
      <c r="AA2058" s="4"/>
      <c r="AB2058" s="4"/>
    </row>
    <row r="2059" spans="22:28">
      <c r="V2059" s="6">
        <v>45496</v>
      </c>
      <c r="W2059" s="4">
        <v>4.25</v>
      </c>
      <c r="X2059" s="4"/>
      <c r="Y2059" s="4"/>
      <c r="Z2059" s="4"/>
      <c r="AA2059" s="4"/>
      <c r="AB2059" s="4"/>
    </row>
    <row r="2060" spans="22:28">
      <c r="V2060" s="6">
        <v>45497</v>
      </c>
      <c r="W2060" s="4">
        <v>4.28</v>
      </c>
      <c r="X2060" s="4"/>
      <c r="Y2060" s="4"/>
      <c r="Z2060" s="4"/>
      <c r="AA2060" s="4"/>
      <c r="AB2060" s="4"/>
    </row>
    <row r="2061" spans="22:28">
      <c r="V2061" s="6">
        <v>45498</v>
      </c>
      <c r="W2061" s="4">
        <v>4.2699999999999996</v>
      </c>
      <c r="X2061" s="4"/>
      <c r="Y2061" s="4"/>
      <c r="Z2061" s="4"/>
      <c r="AA2061" s="4"/>
      <c r="AB2061" s="4"/>
    </row>
    <row r="2062" spans="22:28">
      <c r="V2062" s="6">
        <v>45499</v>
      </c>
      <c r="W2062" s="4">
        <v>4.2</v>
      </c>
      <c r="X2062" s="4"/>
      <c r="Y2062" s="4"/>
      <c r="Z2062" s="4"/>
      <c r="AA2062" s="4"/>
      <c r="AB2062" s="4"/>
    </row>
    <row r="2063" spans="22:28">
      <c r="V2063" s="6">
        <v>45502</v>
      </c>
      <c r="W2063" s="4">
        <v>4.17</v>
      </c>
      <c r="X2063" s="4"/>
      <c r="Y2063" s="4"/>
      <c r="Z2063" s="4"/>
      <c r="AA2063" s="4"/>
      <c r="AB2063" s="4"/>
    </row>
    <row r="2064" spans="22:28">
      <c r="V2064" s="6">
        <v>45503</v>
      </c>
      <c r="W2064" s="4">
        <v>4.1500000000000004</v>
      </c>
      <c r="X2064" s="4"/>
      <c r="Y2064" s="4"/>
      <c r="Z2064" s="4"/>
      <c r="AA2064" s="4"/>
      <c r="AB2064" s="4"/>
    </row>
    <row r="2065" spans="22:28">
      <c r="V2065" s="6">
        <v>45504</v>
      </c>
      <c r="W2065" s="4">
        <v>4.09</v>
      </c>
      <c r="X2065" s="4"/>
      <c r="Y2065" s="4"/>
      <c r="Z2065" s="4"/>
      <c r="AA2065" s="4"/>
      <c r="AB2065" s="4"/>
    </row>
    <row r="2066" spans="22:28">
      <c r="V2066" s="6">
        <v>45505</v>
      </c>
      <c r="W2066" s="4">
        <v>3.99</v>
      </c>
      <c r="X2066" s="4"/>
      <c r="Y2066" s="4"/>
      <c r="Z2066" s="4"/>
      <c r="AA2066" s="4"/>
      <c r="AB2066" s="4"/>
    </row>
    <row r="2067" spans="22:28">
      <c r="V2067" s="6">
        <v>45506</v>
      </c>
      <c r="W2067" s="4">
        <v>3.8</v>
      </c>
      <c r="X2067" s="4"/>
      <c r="Y2067" s="4"/>
      <c r="Z2067" s="4"/>
      <c r="AA2067" s="4"/>
      <c r="AB2067" s="4"/>
    </row>
    <row r="2068" spans="22:28">
      <c r="V2068" s="6">
        <v>45509</v>
      </c>
      <c r="W2068" s="4">
        <v>3.78</v>
      </c>
      <c r="X2068" s="4"/>
      <c r="Y2068" s="4"/>
      <c r="Z2068" s="4"/>
      <c r="AA2068" s="4"/>
      <c r="AB2068" s="4"/>
    </row>
    <row r="2069" spans="22:28">
      <c r="V2069" s="6">
        <v>45510</v>
      </c>
      <c r="W2069" s="4">
        <v>3.9</v>
      </c>
      <c r="X2069" s="4"/>
      <c r="Y2069" s="4"/>
      <c r="Z2069" s="4"/>
      <c r="AA2069" s="4"/>
      <c r="AB2069" s="4"/>
    </row>
    <row r="2070" spans="22:28">
      <c r="V2070" s="6">
        <v>45511</v>
      </c>
      <c r="W2070" s="4">
        <v>3.96</v>
      </c>
      <c r="X2070" s="4"/>
      <c r="Y2070" s="4"/>
      <c r="Z2070" s="4"/>
      <c r="AA2070" s="4"/>
      <c r="AB2070" s="4"/>
    </row>
    <row r="2071" spans="22:28">
      <c r="V2071" s="6">
        <v>45512</v>
      </c>
      <c r="W2071" s="4">
        <v>3.99</v>
      </c>
      <c r="X2071" s="4"/>
      <c r="Y2071" s="4"/>
      <c r="Z2071" s="4"/>
      <c r="AA2071" s="4"/>
      <c r="AB2071" s="4"/>
    </row>
    <row r="2072" spans="22:28">
      <c r="V2072" s="6">
        <v>45513</v>
      </c>
      <c r="W2072" s="4">
        <v>3.94</v>
      </c>
      <c r="X2072" s="4"/>
      <c r="Y2072" s="4"/>
      <c r="Z2072" s="4"/>
      <c r="AA2072" s="4"/>
      <c r="AB2072" s="4"/>
    </row>
    <row r="2073" spans="22:28">
      <c r="V2073" s="6">
        <v>45516</v>
      </c>
      <c r="W2073" s="4">
        <v>3.9</v>
      </c>
      <c r="X2073" s="4"/>
      <c r="Y2073" s="4"/>
      <c r="Z2073" s="4"/>
      <c r="AA2073" s="4"/>
      <c r="AB2073" s="4"/>
    </row>
    <row r="2074" spans="22:28">
      <c r="V2074" s="6">
        <v>45517</v>
      </c>
      <c r="W2074" s="4">
        <v>3.85</v>
      </c>
      <c r="X2074" s="4"/>
      <c r="Y2074" s="4"/>
      <c r="Z2074" s="4"/>
      <c r="AA2074" s="4"/>
      <c r="AB2074" s="4"/>
    </row>
    <row r="2075" spans="22:28">
      <c r="V2075" s="6">
        <v>45518</v>
      </c>
      <c r="W2075" s="4">
        <v>3.83</v>
      </c>
      <c r="X2075" s="4"/>
      <c r="Y2075" s="4"/>
      <c r="Z2075" s="4"/>
      <c r="AA2075" s="4"/>
      <c r="AB2075" s="4"/>
    </row>
    <row r="2076" spans="22:28">
      <c r="V2076" s="6">
        <v>45519</v>
      </c>
      <c r="W2076" s="4">
        <v>3.92</v>
      </c>
      <c r="X2076" s="4"/>
      <c r="Y2076" s="4"/>
      <c r="Z2076" s="4"/>
      <c r="AA2076" s="4"/>
      <c r="AB2076" s="4"/>
    </row>
    <row r="2077" spans="22:28">
      <c r="V2077" s="6">
        <v>45520</v>
      </c>
      <c r="W2077" s="4">
        <v>3.89</v>
      </c>
      <c r="X2077" s="4"/>
      <c r="Y2077" s="4"/>
      <c r="Z2077" s="4"/>
      <c r="AA2077" s="4"/>
      <c r="AB2077" s="4"/>
    </row>
    <row r="2078" spans="22:28">
      <c r="V2078" s="6">
        <v>45523</v>
      </c>
      <c r="W2078" s="4">
        <v>3.86</v>
      </c>
      <c r="X2078" s="4"/>
      <c r="Y2078" s="4"/>
      <c r="Z2078" s="4"/>
      <c r="AA2078" s="4"/>
      <c r="AB2078" s="4"/>
    </row>
    <row r="2079" spans="22:28">
      <c r="V2079" s="6">
        <v>45524</v>
      </c>
      <c r="W2079" s="4">
        <v>3.82</v>
      </c>
      <c r="X2079" s="4"/>
      <c r="Y2079" s="4"/>
      <c r="Z2079" s="4"/>
      <c r="AA2079" s="4"/>
      <c r="AB2079" s="4"/>
    </row>
    <row r="2080" spans="22:28">
      <c r="V2080" s="6">
        <v>45525</v>
      </c>
      <c r="W2080" s="4">
        <v>3.79</v>
      </c>
      <c r="X2080" s="4"/>
      <c r="Y2080" s="4"/>
      <c r="Z2080" s="4"/>
      <c r="AA2080" s="4"/>
      <c r="AB2080" s="4"/>
    </row>
    <row r="2081" spans="22:28">
      <c r="V2081" s="6">
        <v>45526</v>
      </c>
      <c r="W2081" s="4">
        <v>3.86</v>
      </c>
      <c r="X2081" s="4"/>
      <c r="Y2081" s="4"/>
      <c r="Z2081" s="4"/>
      <c r="AA2081" s="4"/>
      <c r="AB2081" s="4"/>
    </row>
    <row r="2082" spans="22:28">
      <c r="V2082" s="6">
        <v>45527</v>
      </c>
      <c r="W2082" s="4">
        <v>3.81</v>
      </c>
      <c r="X2082" s="4"/>
      <c r="Y2082" s="4"/>
      <c r="Z2082" s="4"/>
      <c r="AA2082" s="4"/>
      <c r="AB2082" s="4"/>
    </row>
    <row r="2083" spans="22:28">
      <c r="V2083" s="6">
        <v>45530</v>
      </c>
      <c r="W2083" s="4">
        <v>3.82</v>
      </c>
      <c r="X2083" s="4"/>
      <c r="Y2083" s="4"/>
      <c r="Z2083" s="4"/>
      <c r="AA2083" s="4"/>
      <c r="AB2083" s="4"/>
    </row>
    <row r="2084" spans="22:28">
      <c r="V2084" s="6">
        <v>45531</v>
      </c>
      <c r="W2084" s="4">
        <v>3.83</v>
      </c>
      <c r="X2084" s="4"/>
      <c r="Y2084" s="4"/>
      <c r="Z2084" s="4"/>
      <c r="AA2084" s="4"/>
      <c r="AB2084" s="4"/>
    </row>
    <row r="2085" spans="22:28">
      <c r="V2085" s="6">
        <v>45532</v>
      </c>
      <c r="W2085" s="4">
        <v>3.84</v>
      </c>
      <c r="X2085" s="4"/>
      <c r="Y2085" s="4"/>
      <c r="Z2085" s="4"/>
      <c r="AA2085" s="4"/>
      <c r="AB2085" s="4"/>
    </row>
    <row r="2086" spans="22:28">
      <c r="V2086" s="6">
        <v>45533</v>
      </c>
      <c r="W2086" s="4">
        <v>3.87</v>
      </c>
      <c r="X2086" s="4"/>
      <c r="Y2086" s="4"/>
      <c r="Z2086" s="4"/>
      <c r="AA2086" s="4"/>
      <c r="AB2086" s="4"/>
    </row>
    <row r="2087" spans="22:28">
      <c r="V2087" s="6">
        <v>45534</v>
      </c>
      <c r="W2087" s="4">
        <v>3.91</v>
      </c>
      <c r="X2087" s="4"/>
      <c r="Y2087" s="4"/>
      <c r="Z2087" s="4"/>
      <c r="AA2087" s="4"/>
      <c r="AB2087" s="4"/>
    </row>
    <row r="2088" spans="22:28">
      <c r="V2088" s="6">
        <v>45537</v>
      </c>
    </row>
    <row r="2089" spans="22:28">
      <c r="V2089" s="6">
        <v>45538</v>
      </c>
      <c r="W2089" s="4">
        <v>3.84</v>
      </c>
      <c r="X2089" s="4"/>
      <c r="Y2089" s="4"/>
      <c r="Z2089" s="4"/>
      <c r="AA2089" s="4"/>
      <c r="AB2089" s="4"/>
    </row>
    <row r="2090" spans="22:28">
      <c r="V2090" s="6">
        <v>45539</v>
      </c>
      <c r="W2090" s="4">
        <v>3.77</v>
      </c>
      <c r="X2090" s="4"/>
      <c r="Y2090" s="4"/>
      <c r="Z2090" s="4"/>
      <c r="AA2090" s="4"/>
      <c r="AB2090" s="4"/>
    </row>
    <row r="2091" spans="22:28">
      <c r="V2091" s="6">
        <v>45540</v>
      </c>
      <c r="W2091" s="4">
        <v>3.73</v>
      </c>
      <c r="X2091" s="4"/>
      <c r="Y2091" s="4"/>
      <c r="Z2091" s="4"/>
      <c r="AA2091" s="4"/>
      <c r="AB2091" s="4"/>
    </row>
    <row r="2092" spans="22:28">
      <c r="V2092" s="6">
        <v>45541</v>
      </c>
      <c r="W2092" s="4">
        <v>3.72</v>
      </c>
      <c r="X2092" s="4"/>
      <c r="Y2092" s="4"/>
      <c r="Z2092" s="4"/>
      <c r="AA2092" s="4"/>
      <c r="AB2092" s="4"/>
    </row>
    <row r="2093" spans="22:28">
      <c r="V2093" s="6">
        <v>45544</v>
      </c>
      <c r="W2093" s="4">
        <v>3.7</v>
      </c>
      <c r="X2093" s="4"/>
      <c r="Y2093" s="4"/>
      <c r="Z2093" s="4"/>
      <c r="AA2093" s="4"/>
      <c r="AB2093" s="4"/>
    </row>
    <row r="2094" spans="22:28">
      <c r="V2094" s="6">
        <v>45545</v>
      </c>
      <c r="W2094" s="4">
        <v>3.65</v>
      </c>
      <c r="X2094" s="4"/>
      <c r="Y2094" s="4"/>
      <c r="Z2094" s="4"/>
      <c r="AA2094" s="4"/>
      <c r="AB2094" s="4"/>
    </row>
    <row r="2095" spans="22:28">
      <c r="V2095" s="6">
        <v>45546</v>
      </c>
      <c r="W2095" s="4">
        <v>3.65</v>
      </c>
      <c r="X2095" s="4"/>
      <c r="Y2095" s="4"/>
      <c r="Z2095" s="4"/>
      <c r="AA2095" s="4"/>
      <c r="AB2095" s="4"/>
    </row>
    <row r="2096" spans="22:28">
      <c r="V2096" s="6">
        <v>45547</v>
      </c>
      <c r="W2096" s="4">
        <v>3.68</v>
      </c>
      <c r="X2096" s="4"/>
      <c r="Y2096" s="4"/>
      <c r="Z2096" s="4"/>
      <c r="AA2096" s="4"/>
      <c r="AB2096" s="4"/>
    </row>
    <row r="2097" spans="22:28">
      <c r="V2097" s="6">
        <v>45548</v>
      </c>
      <c r="W2097" s="4">
        <v>3.66</v>
      </c>
      <c r="X2097" s="4"/>
      <c r="Y2097" s="4"/>
      <c r="Z2097" s="4"/>
      <c r="AA2097" s="4"/>
      <c r="AB2097" s="4"/>
    </row>
    <row r="2098" spans="22:28">
      <c r="V2098" s="6">
        <v>45551</v>
      </c>
      <c r="W2098" s="4">
        <v>3.63</v>
      </c>
      <c r="X2098" s="4"/>
      <c r="Y2098" s="4"/>
      <c r="Z2098" s="4"/>
      <c r="AA2098" s="4"/>
      <c r="AB2098" s="4"/>
    </row>
    <row r="2099" spans="22:28">
      <c r="V2099" s="6">
        <v>45552</v>
      </c>
      <c r="W2099" s="4">
        <v>3.65</v>
      </c>
      <c r="X2099" s="4"/>
      <c r="Y2099" s="4"/>
      <c r="Z2099" s="4"/>
      <c r="AA2099" s="4"/>
      <c r="AB2099" s="4"/>
    </row>
    <row r="2100" spans="22:28">
      <c r="V2100" s="6">
        <v>45553</v>
      </c>
      <c r="W2100" s="4">
        <v>3.7</v>
      </c>
      <c r="X2100" s="4"/>
      <c r="Y2100" s="4"/>
      <c r="Z2100" s="4"/>
      <c r="AA2100" s="4"/>
      <c r="AB2100" s="4"/>
    </row>
    <row r="2101" spans="22:28">
      <c r="V2101" s="6">
        <v>45554</v>
      </c>
      <c r="W2101" s="4">
        <v>3.73</v>
      </c>
      <c r="X2101" s="4"/>
      <c r="Y2101" s="4"/>
      <c r="Z2101" s="4"/>
      <c r="AA2101" s="4"/>
      <c r="AB2101" s="4"/>
    </row>
    <row r="2102" spans="22:28">
      <c r="V2102" s="6">
        <v>45555</v>
      </c>
      <c r="W2102" s="4">
        <v>3.73</v>
      </c>
      <c r="X2102" s="4"/>
      <c r="Y2102" s="4"/>
      <c r="Z2102" s="4"/>
      <c r="AA2102" s="4"/>
      <c r="AB2102" s="4"/>
    </row>
    <row r="2103" spans="22:28">
      <c r="V2103" s="6">
        <v>45558</v>
      </c>
      <c r="W2103" s="4">
        <v>3.75</v>
      </c>
      <c r="X2103" s="4"/>
      <c r="Y2103" s="4"/>
      <c r="Z2103" s="4"/>
      <c r="AA2103" s="4"/>
      <c r="AB2103" s="4"/>
    </row>
    <row r="2104" spans="22:28">
      <c r="V2104" s="6">
        <v>45559</v>
      </c>
      <c r="W2104" s="4">
        <v>3.74</v>
      </c>
      <c r="X2104" s="4"/>
      <c r="Y2104" s="4"/>
      <c r="Z2104" s="4"/>
      <c r="AA2104" s="4"/>
      <c r="AB2104" s="4"/>
    </row>
    <row r="2105" spans="22:28">
      <c r="V2105" s="6">
        <v>45560</v>
      </c>
      <c r="W2105" s="4">
        <v>3.79</v>
      </c>
      <c r="X2105" s="4"/>
      <c r="Y2105" s="4"/>
      <c r="Z2105" s="4"/>
      <c r="AA2105" s="4"/>
      <c r="AB2105" s="4"/>
    </row>
    <row r="2106" spans="22:28">
      <c r="V2106" s="6">
        <v>45561</v>
      </c>
      <c r="W2106" s="4">
        <v>3.79</v>
      </c>
      <c r="X2106" s="4"/>
      <c r="Y2106" s="4"/>
      <c r="Z2106" s="4"/>
      <c r="AA2106" s="4"/>
      <c r="AB2106" s="4"/>
    </row>
    <row r="2107" spans="22:28">
      <c r="V2107" s="6">
        <v>45562</v>
      </c>
      <c r="W2107" s="4">
        <v>3.75</v>
      </c>
      <c r="X2107" s="4"/>
      <c r="Y2107" s="4"/>
      <c r="Z2107" s="4"/>
      <c r="AA2107" s="4"/>
      <c r="AB2107" s="4"/>
    </row>
    <row r="2108" spans="22:28">
      <c r="V2108" s="6">
        <v>45565</v>
      </c>
      <c r="W2108" s="4">
        <v>3.81</v>
      </c>
      <c r="X2108" s="4"/>
      <c r="Y2108" s="4"/>
      <c r="Z2108" s="4"/>
      <c r="AA2108" s="4"/>
      <c r="AB2108" s="4"/>
    </row>
    <row r="2109" spans="22:28">
      <c r="V2109" s="6">
        <v>45566</v>
      </c>
      <c r="W2109" s="4">
        <v>3.74</v>
      </c>
      <c r="X2109" s="4"/>
      <c r="Y2109" s="4"/>
      <c r="Z2109" s="4"/>
      <c r="AA2109" s="4"/>
      <c r="AB2109" s="4"/>
    </row>
    <row r="2110" spans="22:28">
      <c r="V2110" s="6">
        <v>45567</v>
      </c>
      <c r="W2110" s="4">
        <v>3.79</v>
      </c>
      <c r="X2110" s="4"/>
      <c r="Y2110" s="4"/>
      <c r="Z2110" s="4"/>
      <c r="AA2110" s="4"/>
      <c r="AB2110" s="4"/>
    </row>
    <row r="2111" spans="22:28">
      <c r="V2111" s="6">
        <v>45568</v>
      </c>
      <c r="W2111" s="4">
        <v>3.85</v>
      </c>
      <c r="X2111" s="4"/>
      <c r="Y2111" s="4"/>
      <c r="Z2111" s="4"/>
      <c r="AA2111" s="4"/>
      <c r="AB2111" s="4"/>
    </row>
    <row r="2112" spans="22:28">
      <c r="V2112" s="6">
        <v>45569</v>
      </c>
      <c r="W2112" s="4">
        <v>3.98</v>
      </c>
      <c r="X2112" s="4"/>
      <c r="Y2112" s="4"/>
      <c r="Z2112" s="4"/>
      <c r="AA2112" s="4"/>
      <c r="AB2112" s="4"/>
    </row>
    <row r="2113" spans="22:28">
      <c r="V2113" s="6">
        <v>45572</v>
      </c>
      <c r="W2113" s="4">
        <v>4.03</v>
      </c>
      <c r="X2113" s="4"/>
      <c r="Y2113" s="4"/>
      <c r="Z2113" s="4"/>
      <c r="AA2113" s="4"/>
      <c r="AB2113" s="4"/>
    </row>
    <row r="2114" spans="22:28">
      <c r="V2114" s="6">
        <v>45573</v>
      </c>
      <c r="W2114" s="4">
        <v>4.04</v>
      </c>
      <c r="X2114" s="4"/>
      <c r="Y2114" s="4"/>
      <c r="Z2114" s="4"/>
      <c r="AA2114" s="4"/>
      <c r="AB2114" s="4"/>
    </row>
    <row r="2115" spans="22:28">
      <c r="V2115" s="6">
        <v>45574</v>
      </c>
      <c r="W2115" s="4">
        <v>4.0599999999999996</v>
      </c>
      <c r="X2115" s="4"/>
      <c r="Y2115" s="4"/>
      <c r="Z2115" s="4"/>
      <c r="AA2115" s="4"/>
      <c r="AB2115" s="4"/>
    </row>
    <row r="2116" spans="22:28">
      <c r="V2116" s="6">
        <v>45575</v>
      </c>
      <c r="W2116" s="4">
        <v>4.09</v>
      </c>
      <c r="X2116" s="4"/>
      <c r="Y2116" s="4"/>
      <c r="Z2116" s="4"/>
      <c r="AA2116" s="4"/>
      <c r="AB2116" s="4"/>
    </row>
    <row r="2117" spans="22:28">
      <c r="V2117" s="6">
        <v>45576</v>
      </c>
      <c r="W2117" s="4">
        <v>4.08</v>
      </c>
      <c r="X2117" s="4"/>
      <c r="Y2117" s="4"/>
      <c r="Z2117" s="4"/>
      <c r="AA2117" s="4"/>
      <c r="AB2117" s="4"/>
    </row>
    <row r="2118" spans="22:28">
      <c r="V2118" s="6">
        <v>45579</v>
      </c>
    </row>
    <row r="2119" spans="22:28">
      <c r="V2119" s="6">
        <v>45580</v>
      </c>
      <c r="W2119" s="4">
        <v>4.03</v>
      </c>
      <c r="X2119" s="4"/>
      <c r="Y2119" s="4"/>
      <c r="Z2119" s="4"/>
      <c r="AA2119" s="4"/>
      <c r="AB2119" s="4"/>
    </row>
    <row r="2120" spans="22:28">
      <c r="V2120" s="6">
        <v>45581</v>
      </c>
      <c r="W2120" s="4">
        <v>4.0199999999999996</v>
      </c>
      <c r="X2120" s="4"/>
      <c r="Y2120" s="4"/>
      <c r="Z2120" s="4"/>
      <c r="AA2120" s="4"/>
      <c r="AB2120" s="4"/>
    </row>
    <row r="2121" spans="22:28">
      <c r="V2121" s="6">
        <v>45582</v>
      </c>
      <c r="W2121" s="4">
        <v>4.09</v>
      </c>
      <c r="X2121" s="4"/>
      <c r="Y2121" s="4"/>
      <c r="Z2121" s="4"/>
      <c r="AA2121" s="4"/>
      <c r="AB2121" s="4"/>
    </row>
    <row r="2122" spans="22:28">
      <c r="V2122" s="6">
        <v>45583</v>
      </c>
      <c r="W2122" s="4">
        <v>4.08</v>
      </c>
      <c r="X2122" s="4"/>
      <c r="Y2122" s="4"/>
      <c r="Z2122" s="4"/>
      <c r="AA2122" s="4"/>
      <c r="AB2122" s="4"/>
    </row>
    <row r="2123" spans="22:28">
      <c r="V2123" s="6">
        <v>45586</v>
      </c>
      <c r="W2123" s="4">
        <v>4.1900000000000004</v>
      </c>
      <c r="X2123" s="4"/>
      <c r="Y2123" s="4"/>
      <c r="Z2123" s="4"/>
      <c r="AA2123" s="4"/>
      <c r="AB2123" s="4"/>
    </row>
    <row r="2124" spans="22:28">
      <c r="V2124" s="6">
        <v>45587</v>
      </c>
      <c r="W2124" s="4">
        <v>4.2</v>
      </c>
      <c r="X2124" s="4"/>
      <c r="Y2124" s="4"/>
      <c r="Z2124" s="4"/>
      <c r="AA2124" s="4"/>
      <c r="AB2124" s="4"/>
    </row>
    <row r="2125" spans="22:28">
      <c r="V2125" s="6">
        <v>45588</v>
      </c>
      <c r="W2125" s="4">
        <v>4.24</v>
      </c>
      <c r="X2125" s="4"/>
      <c r="Y2125" s="4"/>
      <c r="Z2125" s="4"/>
      <c r="AA2125" s="4"/>
      <c r="AB2125" s="4"/>
    </row>
    <row r="2126" spans="22:28">
      <c r="V2126" s="6">
        <v>45589</v>
      </c>
      <c r="W2126" s="4">
        <v>4.21</v>
      </c>
      <c r="X2126" s="4"/>
      <c r="Y2126" s="4"/>
      <c r="Z2126" s="4"/>
      <c r="AA2126" s="4"/>
      <c r="AB2126" s="4"/>
    </row>
    <row r="2127" spans="22:28">
      <c r="V2127" s="6">
        <v>45590</v>
      </c>
      <c r="W2127" s="4">
        <v>4.25</v>
      </c>
      <c r="X2127" s="4"/>
      <c r="Y2127" s="4"/>
      <c r="Z2127" s="4"/>
      <c r="AA2127" s="4"/>
      <c r="AB2127" s="4"/>
    </row>
    <row r="2128" spans="22:28">
      <c r="V2128" s="6">
        <v>45593</v>
      </c>
      <c r="W2128" s="4">
        <v>4.28</v>
      </c>
      <c r="X2128" s="4"/>
      <c r="Y2128" s="4"/>
      <c r="Z2128" s="4"/>
      <c r="AA2128" s="4"/>
      <c r="AB2128" s="4"/>
    </row>
    <row r="2129" spans="22:28">
      <c r="V2129" s="6">
        <v>45594</v>
      </c>
      <c r="W2129" s="4">
        <v>4.28</v>
      </c>
      <c r="X2129" s="4"/>
      <c r="Y2129" s="4"/>
      <c r="Z2129" s="4"/>
      <c r="AA2129" s="4"/>
      <c r="AB2129" s="4"/>
    </row>
    <row r="2130" spans="22:28">
      <c r="V2130" s="6">
        <v>45595</v>
      </c>
      <c r="W2130" s="4">
        <v>4.29</v>
      </c>
      <c r="X2130" s="4"/>
      <c r="Y2130" s="4"/>
      <c r="Z2130" s="4"/>
      <c r="AA2130" s="4"/>
      <c r="AB2130" s="4"/>
    </row>
    <row r="2131" spans="22:28">
      <c r="V2131" s="6">
        <v>45596</v>
      </c>
      <c r="W2131" s="4">
        <v>4.28</v>
      </c>
      <c r="X2131" s="4"/>
      <c r="Y2131" s="4"/>
      <c r="Z2131" s="4"/>
      <c r="AA2131" s="4"/>
      <c r="AB2131" s="4"/>
    </row>
    <row r="2132" spans="22:28">
      <c r="V2132" s="6">
        <v>45597</v>
      </c>
      <c r="W2132" s="4">
        <v>4.37</v>
      </c>
      <c r="X2132" s="4"/>
      <c r="Y2132" s="4"/>
      <c r="Z2132" s="4"/>
      <c r="AA2132" s="4"/>
      <c r="AB2132" s="4"/>
    </row>
    <row r="2133" spans="22:28">
      <c r="V2133" s="6">
        <v>45600</v>
      </c>
      <c r="W2133" s="4">
        <v>4.3099999999999996</v>
      </c>
      <c r="X2133" s="4"/>
      <c r="Y2133" s="4"/>
      <c r="Z2133" s="4"/>
      <c r="AA2133" s="4"/>
      <c r="AB2133" s="4"/>
    </row>
    <row r="2134" spans="22:28">
      <c r="V2134" s="6">
        <v>45601</v>
      </c>
      <c r="W2134" s="4">
        <v>4.26</v>
      </c>
      <c r="X2134" s="4"/>
      <c r="Y2134" s="4"/>
      <c r="Z2134" s="4"/>
      <c r="AA2134" s="4"/>
      <c r="AB2134" s="4"/>
    </row>
    <row r="2135" spans="22:28">
      <c r="V2135" s="6">
        <v>45602</v>
      </c>
      <c r="W2135" s="4">
        <v>4.42</v>
      </c>
      <c r="X2135" s="4"/>
      <c r="Y2135" s="4"/>
      <c r="Z2135" s="4"/>
      <c r="AA2135" s="4"/>
      <c r="AB2135" s="4"/>
    </row>
    <row r="2136" spans="22:28">
      <c r="V2136" s="6">
        <v>45603</v>
      </c>
      <c r="W2136" s="4">
        <v>4.3099999999999996</v>
      </c>
      <c r="X2136" s="4"/>
      <c r="Y2136" s="4"/>
      <c r="Z2136" s="4"/>
      <c r="AA2136" s="4"/>
      <c r="AB2136" s="4"/>
    </row>
    <row r="2137" spans="22:28">
      <c r="V2137" s="6">
        <v>45604</v>
      </c>
      <c r="W2137" s="4">
        <v>4.3</v>
      </c>
      <c r="X2137" s="4"/>
      <c r="Y2137" s="4"/>
      <c r="Z2137" s="4"/>
      <c r="AA2137" s="4"/>
      <c r="AB2137" s="4"/>
    </row>
    <row r="2138" spans="22:28">
      <c r="V2138" s="6">
        <v>45607</v>
      </c>
    </row>
    <row r="2139" spans="22:28">
      <c r="V2139" s="6">
        <v>45608</v>
      </c>
      <c r="W2139" s="4">
        <v>4.43</v>
      </c>
      <c r="X2139" s="4"/>
      <c r="Y2139" s="4"/>
      <c r="Z2139" s="4"/>
      <c r="AA2139" s="4"/>
      <c r="AB2139" s="4"/>
    </row>
    <row r="2140" spans="22:28">
      <c r="V2140" s="6">
        <v>45609</v>
      </c>
      <c r="W2140" s="4">
        <v>4.4400000000000004</v>
      </c>
      <c r="X2140" s="4"/>
      <c r="Y2140" s="4"/>
      <c r="Z2140" s="4"/>
      <c r="AA2140" s="4"/>
      <c r="AB2140" s="4"/>
    </row>
    <row r="2141" spans="22:28">
      <c r="V2141" s="6">
        <v>45610</v>
      </c>
      <c r="W2141" s="4">
        <v>4.43</v>
      </c>
      <c r="X2141" s="4"/>
      <c r="Y2141" s="4"/>
      <c r="Z2141" s="4"/>
      <c r="AA2141" s="4"/>
      <c r="AB2141" s="4"/>
    </row>
    <row r="2142" spans="22:28">
      <c r="V2142" s="6">
        <v>45611</v>
      </c>
      <c r="W2142" s="4">
        <v>4.43</v>
      </c>
      <c r="X2142" s="4"/>
      <c r="Y2142" s="4"/>
      <c r="Z2142" s="4"/>
      <c r="AA2142" s="4"/>
      <c r="AB2142" s="4"/>
    </row>
    <row r="2143" spans="22:28">
      <c r="V2143" s="6">
        <v>45614</v>
      </c>
      <c r="W2143" s="4">
        <v>4.42</v>
      </c>
      <c r="X2143" s="4"/>
      <c r="Y2143" s="4"/>
      <c r="Z2143" s="4"/>
      <c r="AA2143" s="4"/>
      <c r="AB2143" s="4"/>
    </row>
    <row r="2144" spans="22:28">
      <c r="V2144" s="6">
        <v>45615</v>
      </c>
      <c r="W2144" s="4">
        <v>4.3899999999999997</v>
      </c>
      <c r="X2144" s="4"/>
      <c r="Y2144" s="4"/>
      <c r="Z2144" s="4"/>
      <c r="AA2144" s="4"/>
      <c r="AB2144" s="4"/>
    </row>
    <row r="2145" spans="22:28">
      <c r="V2145" s="6">
        <v>45616</v>
      </c>
      <c r="W2145" s="4">
        <v>4.41</v>
      </c>
      <c r="X2145" s="4"/>
      <c r="Y2145" s="4"/>
      <c r="Z2145" s="4"/>
      <c r="AA2145" s="4"/>
      <c r="AB2145" s="4"/>
    </row>
    <row r="2146" spans="22:28">
      <c r="V2146" s="6">
        <v>45617</v>
      </c>
      <c r="W2146" s="4">
        <v>4.43</v>
      </c>
      <c r="X2146" s="4"/>
      <c r="Y2146" s="4"/>
      <c r="Z2146" s="4"/>
      <c r="AA2146" s="4"/>
      <c r="AB2146" s="4"/>
    </row>
    <row r="2147" spans="22:28">
      <c r="V2147" s="6">
        <v>45618</v>
      </c>
      <c r="W2147" s="4">
        <v>4.41</v>
      </c>
      <c r="X2147" s="4"/>
      <c r="Y2147" s="4"/>
      <c r="Z2147" s="4"/>
      <c r="AA2147" s="4"/>
      <c r="AB2147" s="4"/>
    </row>
    <row r="2148" spans="22:28">
      <c r="V2148" s="6">
        <v>45621</v>
      </c>
      <c r="W2148" s="4">
        <v>4.2699999999999996</v>
      </c>
      <c r="X2148" s="4"/>
      <c r="Y2148" s="4"/>
      <c r="Z2148" s="4"/>
      <c r="AA2148" s="4"/>
      <c r="AB2148" s="4"/>
    </row>
    <row r="2149" spans="22:28">
      <c r="V2149" s="6">
        <v>45622</v>
      </c>
      <c r="W2149" s="4">
        <v>4.3</v>
      </c>
      <c r="X2149" s="4"/>
      <c r="Y2149" s="4"/>
      <c r="Z2149" s="4"/>
      <c r="AA2149" s="4"/>
      <c r="AB2149" s="4"/>
    </row>
    <row r="2150" spans="22:28">
      <c r="V2150" s="6">
        <v>45623</v>
      </c>
      <c r="W2150" s="4">
        <v>4.25</v>
      </c>
      <c r="X2150" s="4"/>
      <c r="Y2150" s="4"/>
      <c r="Z2150" s="4"/>
      <c r="AA2150" s="4"/>
      <c r="AB2150" s="4"/>
    </row>
    <row r="2151" spans="22:28">
      <c r="V2151" s="6">
        <v>45624</v>
      </c>
    </row>
    <row r="2152" spans="22:28">
      <c r="V2152" s="6">
        <v>45625</v>
      </c>
      <c r="W2152" s="4">
        <v>4.18</v>
      </c>
      <c r="X2152" s="4"/>
      <c r="Y2152" s="4"/>
      <c r="Z2152" s="4"/>
      <c r="AA2152" s="4"/>
      <c r="AB2152" s="4"/>
    </row>
    <row r="2153" spans="22:28">
      <c r="V2153" s="6">
        <v>45628</v>
      </c>
      <c r="W2153" s="4">
        <v>4.1900000000000004</v>
      </c>
      <c r="X2153" s="4"/>
      <c r="Y2153" s="4"/>
      <c r="Z2153" s="4"/>
      <c r="AA2153" s="4"/>
      <c r="AB2153" s="4"/>
    </row>
    <row r="2154" spans="22:28">
      <c r="V2154" s="6">
        <v>45629</v>
      </c>
      <c r="W2154" s="4">
        <v>4.2300000000000004</v>
      </c>
      <c r="X2154" s="4"/>
      <c r="Y2154" s="4"/>
      <c r="Z2154" s="4"/>
      <c r="AA2154" s="4"/>
      <c r="AB2154" s="4"/>
    </row>
    <row r="2155" spans="22:28">
      <c r="V2155" s="6">
        <v>45630</v>
      </c>
      <c r="W2155" s="4">
        <v>4.1900000000000004</v>
      </c>
      <c r="X2155" s="4"/>
      <c r="Y2155" s="4"/>
      <c r="Z2155" s="4"/>
      <c r="AA2155" s="4"/>
      <c r="AB2155" s="4"/>
    </row>
    <row r="2156" spans="22:28">
      <c r="V2156" s="6">
        <v>45631</v>
      </c>
      <c r="W2156" s="4">
        <v>4.17</v>
      </c>
      <c r="X2156" s="4"/>
      <c r="Y2156" s="4"/>
      <c r="Z2156" s="4"/>
      <c r="AA2156" s="4"/>
      <c r="AB2156" s="4"/>
    </row>
    <row r="2157" spans="22:28">
      <c r="V2157" s="6">
        <v>45632</v>
      </c>
      <c r="W2157" s="4">
        <v>4.1500000000000004</v>
      </c>
      <c r="X2157" s="4"/>
      <c r="Y2157" s="4"/>
      <c r="Z2157" s="4"/>
      <c r="AA2157" s="4"/>
      <c r="AB2157" s="4"/>
    </row>
    <row r="2158" spans="22:28">
      <c r="V2158" s="6">
        <v>45635</v>
      </c>
      <c r="W2158" s="4">
        <v>4.2</v>
      </c>
      <c r="X2158" s="4"/>
      <c r="Y2158" s="4"/>
      <c r="Z2158" s="4"/>
      <c r="AA2158" s="4"/>
      <c r="AB2158" s="4"/>
    </row>
    <row r="2159" spans="22:28">
      <c r="V2159" s="6">
        <v>45636</v>
      </c>
      <c r="W2159" s="4">
        <v>4.22</v>
      </c>
      <c r="X2159" s="4"/>
      <c r="Y2159" s="4"/>
      <c r="Z2159" s="4"/>
      <c r="AA2159" s="4"/>
      <c r="AB2159" s="4"/>
    </row>
    <row r="2160" spans="22:28">
      <c r="V2160" s="6">
        <v>45637</v>
      </c>
      <c r="W2160" s="4">
        <v>4.26</v>
      </c>
      <c r="X2160" s="4"/>
      <c r="Y2160" s="4"/>
      <c r="Z2160" s="4"/>
      <c r="AA2160" s="4"/>
      <c r="AB2160" s="4"/>
    </row>
    <row r="2161" spans="22:28">
      <c r="V2161" s="6">
        <v>45638</v>
      </c>
      <c r="W2161" s="4">
        <v>4.32</v>
      </c>
      <c r="X2161" s="4"/>
      <c r="Y2161" s="4"/>
      <c r="Z2161" s="4"/>
      <c r="AA2161" s="4"/>
      <c r="AB2161" s="4"/>
    </row>
    <row r="2162" spans="22:28">
      <c r="V2162" s="6">
        <v>45639</v>
      </c>
      <c r="W2162" s="4">
        <v>4.4000000000000004</v>
      </c>
      <c r="X2162" s="4"/>
      <c r="Y2162" s="4"/>
      <c r="Z2162" s="4"/>
      <c r="AA2162" s="4"/>
      <c r="AB2162" s="4"/>
    </row>
    <row r="2163" spans="22:28">
      <c r="V2163" s="6">
        <v>45642</v>
      </c>
      <c r="W2163" s="4">
        <v>4.3899999999999997</v>
      </c>
      <c r="X2163" s="4"/>
      <c r="Y2163" s="4"/>
      <c r="Z2163" s="4"/>
      <c r="AA2163" s="4"/>
      <c r="AB2163" s="4"/>
    </row>
    <row r="2164" spans="22:28">
      <c r="V2164" s="6">
        <v>45643</v>
      </c>
      <c r="W2164" s="4">
        <v>4.4000000000000004</v>
      </c>
      <c r="X2164" s="4"/>
      <c r="Y2164" s="4"/>
      <c r="Z2164" s="4"/>
      <c r="AA2164" s="4"/>
      <c r="AB2164" s="4"/>
    </row>
    <row r="2165" spans="22:28">
      <c r="V2165" s="6">
        <v>45644</v>
      </c>
      <c r="W2165" s="4">
        <v>4.5</v>
      </c>
      <c r="X2165" s="4"/>
      <c r="Y2165" s="4"/>
      <c r="Z2165" s="4"/>
      <c r="AA2165" s="4"/>
      <c r="AB2165" s="4"/>
    </row>
    <row r="2166" spans="22:28">
      <c r="V2166" s="6">
        <v>45645</v>
      </c>
      <c r="W2166" s="4">
        <v>4.57</v>
      </c>
      <c r="X2166" s="4"/>
      <c r="Y2166" s="4"/>
      <c r="Z2166" s="4"/>
      <c r="AA2166" s="4"/>
      <c r="AB2166" s="4"/>
    </row>
    <row r="2167" spans="22:28">
      <c r="V2167" s="6">
        <v>45646</v>
      </c>
      <c r="W2167" s="4">
        <v>4.5199999999999996</v>
      </c>
      <c r="X2167" s="4"/>
      <c r="Y2167" s="4"/>
      <c r="Z2167" s="4"/>
      <c r="AA2167" s="4"/>
      <c r="AB2167" s="4"/>
    </row>
    <row r="2168" spans="22:28">
      <c r="V2168" s="6">
        <v>45649</v>
      </c>
      <c r="W2168" s="4">
        <v>4.59</v>
      </c>
      <c r="X2168" s="4"/>
      <c r="Y2168" s="4"/>
      <c r="Z2168" s="4"/>
      <c r="AA2168" s="4"/>
      <c r="AB2168" s="4"/>
    </row>
    <row r="2169" spans="22:28">
      <c r="V2169" s="6">
        <v>45650</v>
      </c>
      <c r="W2169" s="4">
        <v>4.59</v>
      </c>
      <c r="X2169" s="4"/>
      <c r="Y2169" s="4"/>
      <c r="Z2169" s="4"/>
      <c r="AA2169" s="4"/>
      <c r="AB2169" s="4"/>
    </row>
    <row r="2170" spans="22:28">
      <c r="V2170" s="6">
        <v>45651</v>
      </c>
    </row>
    <row r="2171" spans="22:28">
      <c r="V2171" s="6">
        <v>45652</v>
      </c>
      <c r="W2171" s="4">
        <v>4.58</v>
      </c>
      <c r="X2171" s="4"/>
      <c r="Y2171" s="4"/>
      <c r="Z2171" s="4"/>
      <c r="AA2171" s="4"/>
      <c r="AB2171" s="4"/>
    </row>
    <row r="2172" spans="22:28">
      <c r="V2172" s="6">
        <v>45653</v>
      </c>
      <c r="W2172" s="4">
        <v>4.62</v>
      </c>
      <c r="X2172" s="4"/>
      <c r="Y2172" s="4"/>
      <c r="Z2172" s="4"/>
      <c r="AA2172" s="4"/>
      <c r="AB2172" s="4"/>
    </row>
    <row r="2173" spans="22:28">
      <c r="V2173" s="6">
        <v>45656</v>
      </c>
      <c r="W2173" s="4">
        <v>4.55</v>
      </c>
      <c r="X2173" s="4"/>
      <c r="Y2173" s="4"/>
      <c r="Z2173" s="4"/>
      <c r="AA2173" s="4"/>
      <c r="AB2173" s="4"/>
    </row>
    <row r="2174" spans="22:28">
      <c r="V2174" s="6">
        <v>45657</v>
      </c>
      <c r="W2174" s="4">
        <v>4.58</v>
      </c>
      <c r="X2174" s="4"/>
      <c r="Y2174" s="4"/>
      <c r="Z2174" s="4"/>
      <c r="AA2174" s="4"/>
      <c r="AB2174" s="4"/>
    </row>
    <row r="2175" spans="22:28">
      <c r="V2175" s="6">
        <v>45658</v>
      </c>
    </row>
    <row r="2176" spans="22:28">
      <c r="V2176" s="6">
        <v>45659</v>
      </c>
      <c r="W2176" s="4">
        <v>4.57</v>
      </c>
      <c r="X2176" s="4"/>
      <c r="Y2176" s="4"/>
      <c r="Z2176" s="4"/>
      <c r="AA2176" s="4"/>
      <c r="AB2176" s="4"/>
    </row>
    <row r="2177" spans="22:28">
      <c r="V2177" s="6">
        <v>45660</v>
      </c>
      <c r="W2177" s="4">
        <v>4.5999999999999996</v>
      </c>
      <c r="X2177" s="4"/>
      <c r="Y2177" s="4"/>
      <c r="Z2177" s="4"/>
      <c r="AA2177" s="4"/>
      <c r="AB2177" s="4"/>
    </row>
    <row r="2178" spans="22:28">
      <c r="V2178" s="6">
        <v>45663</v>
      </c>
      <c r="W2178" s="4">
        <v>4.62</v>
      </c>
      <c r="X2178" s="4"/>
      <c r="Y2178" s="4"/>
      <c r="Z2178" s="4"/>
      <c r="AA2178" s="4"/>
      <c r="AB2178" s="4"/>
    </row>
    <row r="2179" spans="22:28">
      <c r="V2179" s="6">
        <v>45664</v>
      </c>
      <c r="W2179" s="4">
        <v>4.67</v>
      </c>
      <c r="X2179" s="4"/>
      <c r="Y2179" s="4"/>
      <c r="Z2179" s="4"/>
      <c r="AA2179" s="4"/>
      <c r="AB2179" s="4"/>
    </row>
    <row r="2180" spans="22:28">
      <c r="V2180" s="6">
        <v>45665</v>
      </c>
      <c r="W2180" s="4">
        <v>4.67</v>
      </c>
      <c r="X2180" s="4"/>
      <c r="Y2180" s="4"/>
      <c r="Z2180" s="4"/>
      <c r="AA2180" s="4"/>
      <c r="AB2180" s="4"/>
    </row>
    <row r="2181" spans="22:28">
      <c r="V2181" s="6">
        <v>45666</v>
      </c>
      <c r="W2181" s="4">
        <v>4.68</v>
      </c>
      <c r="X2181" s="4"/>
      <c r="Y2181" s="4"/>
      <c r="Z2181" s="4"/>
      <c r="AA2181" s="4"/>
      <c r="AB2181" s="4"/>
    </row>
    <row r="2182" spans="22:28">
      <c r="V2182" s="6">
        <v>45667</v>
      </c>
      <c r="W2182" s="4">
        <v>4.7699999999999996</v>
      </c>
      <c r="X2182" s="4"/>
      <c r="Y2182" s="4"/>
      <c r="Z2182" s="4"/>
      <c r="AA2182" s="4"/>
      <c r="AB2182" s="4"/>
    </row>
    <row r="2183" spans="22:28">
      <c r="V2183" s="6">
        <v>45670</v>
      </c>
      <c r="W2183" s="4">
        <v>4.79</v>
      </c>
      <c r="X2183" s="4"/>
      <c r="Y2183" s="4"/>
      <c r="Z2183" s="4"/>
      <c r="AA2183" s="4"/>
      <c r="AB2183" s="4"/>
    </row>
    <row r="2184" spans="22:28">
      <c r="V2184" s="6">
        <v>45671</v>
      </c>
      <c r="W2184" s="4">
        <v>4.78</v>
      </c>
      <c r="X2184" s="4"/>
      <c r="Y2184" s="4"/>
      <c r="Z2184" s="4"/>
      <c r="AA2184" s="4"/>
      <c r="AB2184" s="4"/>
    </row>
    <row r="2185" spans="22:28">
      <c r="V2185" s="6">
        <v>45672</v>
      </c>
      <c r="W2185" s="4">
        <v>4.66</v>
      </c>
      <c r="X2185" s="4"/>
      <c r="Y2185" s="4"/>
      <c r="Z2185" s="4"/>
      <c r="AA2185" s="4"/>
      <c r="AB2185" s="4"/>
    </row>
    <row r="2186" spans="22:28">
      <c r="V2186" s="6">
        <v>45673</v>
      </c>
      <c r="W2186" s="4">
        <v>4.6100000000000003</v>
      </c>
      <c r="X2186" s="4"/>
      <c r="Y2186" s="4"/>
      <c r="Z2186" s="4"/>
      <c r="AA2186" s="4"/>
      <c r="AB2186" s="4"/>
    </row>
    <row r="2187" spans="22:28">
      <c r="V2187" s="6">
        <v>45674</v>
      </c>
      <c r="W2187" s="4">
        <v>4.6100000000000003</v>
      </c>
      <c r="X2187" s="4"/>
      <c r="Y2187" s="4"/>
      <c r="Z2187" s="4"/>
      <c r="AA2187" s="4"/>
      <c r="AB2187" s="4"/>
    </row>
    <row r="2188" spans="22:28">
      <c r="V2188" s="6">
        <v>45677</v>
      </c>
    </row>
    <row r="2189" spans="22:28">
      <c r="V2189" s="6">
        <v>45678</v>
      </c>
      <c r="W2189" s="4">
        <v>4.57</v>
      </c>
      <c r="X2189" s="4"/>
      <c r="Y2189" s="4"/>
      <c r="Z2189" s="4"/>
      <c r="AA2189" s="4"/>
      <c r="AB2189" s="4"/>
    </row>
    <row r="2190" spans="22:28">
      <c r="V2190" s="6">
        <v>45679</v>
      </c>
      <c r="W2190" s="4">
        <v>4.5999999999999996</v>
      </c>
      <c r="X2190" s="4"/>
      <c r="Y2190" s="4"/>
      <c r="Z2190" s="4"/>
      <c r="AA2190" s="4"/>
      <c r="AB2190" s="4"/>
    </row>
    <row r="2191" spans="22:28">
      <c r="V2191" s="6">
        <v>45680</v>
      </c>
      <c r="W2191" s="4">
        <v>4.6500000000000004</v>
      </c>
      <c r="X2191" s="4"/>
      <c r="Y2191" s="4"/>
      <c r="Z2191" s="4"/>
      <c r="AA2191" s="4"/>
      <c r="AB2191" s="4"/>
    </row>
    <row r="2192" spans="22:28">
      <c r="V2192" s="6">
        <v>45681</v>
      </c>
      <c r="W2192" s="4">
        <v>4.63</v>
      </c>
      <c r="X2192" s="4"/>
      <c r="Y2192" s="4"/>
      <c r="Z2192" s="4"/>
      <c r="AA2192" s="4"/>
      <c r="AB2192" s="4"/>
    </row>
    <row r="2193" spans="22:28">
      <c r="V2193" s="6">
        <v>45684</v>
      </c>
      <c r="W2193" s="4">
        <v>4.53</v>
      </c>
      <c r="X2193" s="4"/>
      <c r="Y2193" s="4"/>
      <c r="Z2193" s="4"/>
      <c r="AA2193" s="4"/>
      <c r="AB2193" s="4"/>
    </row>
    <row r="2194" spans="22:28">
      <c r="V2194" s="6">
        <v>45685</v>
      </c>
      <c r="W2194" s="4">
        <v>4.55</v>
      </c>
      <c r="X2194" s="4"/>
      <c r="Y2194" s="4"/>
      <c r="Z2194" s="4"/>
      <c r="AA2194" s="4"/>
      <c r="AB2194" s="4"/>
    </row>
    <row r="2195" spans="22:28">
      <c r="V2195" s="6">
        <v>45686</v>
      </c>
      <c r="W2195" s="4">
        <v>4.55</v>
      </c>
      <c r="X2195" s="4"/>
      <c r="Y2195" s="4"/>
      <c r="Z2195" s="4"/>
      <c r="AA2195" s="4"/>
      <c r="AB2195" s="4"/>
    </row>
    <row r="2196" spans="22:28">
      <c r="V2196" s="6">
        <v>45687</v>
      </c>
      <c r="W2196" s="4">
        <v>4.5199999999999996</v>
      </c>
      <c r="X2196" s="4"/>
      <c r="Y2196" s="4"/>
      <c r="Z2196" s="4"/>
      <c r="AA2196" s="4"/>
      <c r="AB2196" s="4"/>
    </row>
    <row r="2197" spans="22:28">
      <c r="V2197" s="6">
        <v>45688</v>
      </c>
      <c r="W2197" s="4">
        <v>4.58</v>
      </c>
      <c r="X2197" s="4"/>
      <c r="Y2197" s="4"/>
      <c r="Z2197" s="4"/>
      <c r="AA2197" s="4"/>
      <c r="AB2197" s="4"/>
    </row>
    <row r="2198" spans="22:28">
      <c r="V2198" s="6">
        <v>45691</v>
      </c>
      <c r="W2198" s="4">
        <v>4.54</v>
      </c>
      <c r="X2198" s="4"/>
      <c r="Y2198" s="4"/>
      <c r="Z2198" s="4"/>
      <c r="AA2198" s="4"/>
      <c r="AB2198" s="4"/>
    </row>
    <row r="2199" spans="22:28">
      <c r="V2199" s="6">
        <v>45692</v>
      </c>
      <c r="W2199" s="4">
        <v>4.5199999999999996</v>
      </c>
      <c r="X2199" s="4"/>
      <c r="Y2199" s="4"/>
      <c r="Z2199" s="4"/>
      <c r="AA2199" s="4"/>
      <c r="AB2199" s="4"/>
    </row>
    <row r="2200" spans="22:28">
      <c r="V2200" s="6">
        <v>45693</v>
      </c>
      <c r="W2200" s="4">
        <v>4.43</v>
      </c>
      <c r="X2200" s="4"/>
      <c r="Y2200" s="4"/>
      <c r="Z2200" s="4"/>
      <c r="AA2200" s="4"/>
      <c r="AB2200" s="4"/>
    </row>
    <row r="2201" spans="22:28">
      <c r="V2201" s="6">
        <v>45694</v>
      </c>
      <c r="W2201" s="4">
        <v>4.45</v>
      </c>
      <c r="X2201" s="4"/>
      <c r="Y2201" s="4"/>
      <c r="Z2201" s="4"/>
      <c r="AA2201" s="4"/>
      <c r="AB2201" s="4"/>
    </row>
    <row r="2202" spans="22:28">
      <c r="V2202" s="6">
        <v>45695</v>
      </c>
      <c r="W2202" s="4">
        <v>4.49</v>
      </c>
      <c r="X2202" s="4"/>
      <c r="Y2202" s="4"/>
      <c r="Z2202" s="4"/>
      <c r="AA2202" s="4"/>
      <c r="AB2202" s="4"/>
    </row>
    <row r="2203" spans="22:28">
      <c r="V2203" s="6">
        <v>45698</v>
      </c>
      <c r="W2203" s="4">
        <v>4.51</v>
      </c>
      <c r="X2203" s="4"/>
      <c r="Y2203" s="4"/>
      <c r="Z2203" s="4"/>
      <c r="AA2203" s="4"/>
      <c r="AB2203" s="4"/>
    </row>
    <row r="2204" spans="22:28">
      <c r="V2204" s="6">
        <v>45699</v>
      </c>
      <c r="W2204" s="4">
        <v>4.54</v>
      </c>
      <c r="X2204" s="4"/>
      <c r="Y2204" s="4"/>
      <c r="Z2204" s="4"/>
      <c r="AA2204" s="4"/>
      <c r="AB2204" s="4"/>
    </row>
    <row r="2205" spans="22:28">
      <c r="V2205" s="6">
        <v>45700</v>
      </c>
      <c r="W2205" s="4">
        <v>4.62</v>
      </c>
      <c r="X2205" s="4"/>
      <c r="Y2205" s="4"/>
      <c r="Z2205" s="4"/>
      <c r="AA2205" s="4"/>
      <c r="AB2205" s="4"/>
    </row>
    <row r="2206" spans="22:28">
      <c r="V2206" s="6">
        <v>45701</v>
      </c>
      <c r="W2206" s="4">
        <v>4.5199999999999996</v>
      </c>
      <c r="X2206" s="4"/>
      <c r="Y2206" s="4"/>
      <c r="Z2206" s="4"/>
      <c r="AA2206" s="4"/>
      <c r="AB2206" s="4"/>
    </row>
    <row r="2207" spans="22:28">
      <c r="V2207" s="6">
        <v>45702</v>
      </c>
      <c r="W2207" s="4">
        <v>4.47</v>
      </c>
      <c r="X2207" s="4"/>
      <c r="Y2207" s="4"/>
      <c r="Z2207" s="4"/>
      <c r="AA2207" s="4"/>
      <c r="AB2207" s="4"/>
    </row>
    <row r="2208" spans="22:28">
      <c r="V2208" s="6">
        <v>45705</v>
      </c>
    </row>
    <row r="2209" spans="22:28">
      <c r="V2209" s="6">
        <v>45706</v>
      </c>
      <c r="W2209" s="4">
        <v>4.55</v>
      </c>
      <c r="X2209" s="4"/>
      <c r="Y2209" s="4"/>
      <c r="Z2209" s="4"/>
      <c r="AA2209" s="4"/>
      <c r="AB2209" s="4"/>
    </row>
    <row r="2210" spans="22:28">
      <c r="V2210" s="6">
        <v>45707</v>
      </c>
      <c r="W2210" s="4">
        <v>4.53</v>
      </c>
      <c r="X2210" s="4"/>
      <c r="Y2210" s="4"/>
      <c r="Z2210" s="4"/>
      <c r="AA2210" s="4"/>
      <c r="AB2210" s="4"/>
    </row>
    <row r="2211" spans="22:28">
      <c r="V2211" s="6">
        <v>45708</v>
      </c>
      <c r="W2211" s="4">
        <v>4.5</v>
      </c>
      <c r="X2211" s="4"/>
      <c r="Y2211" s="4"/>
      <c r="Z2211" s="4"/>
      <c r="AA2211" s="4"/>
      <c r="AB2211" s="4"/>
    </row>
    <row r="2212" spans="22:28">
      <c r="V2212" s="6">
        <v>45709</v>
      </c>
      <c r="W2212" s="4">
        <v>4.42</v>
      </c>
      <c r="X2212" s="4"/>
      <c r="Y2212" s="4"/>
      <c r="Z2212" s="4"/>
      <c r="AA2212" s="4"/>
      <c r="AB2212" s="4"/>
    </row>
    <row r="2213" spans="22:28">
      <c r="V2213" s="6">
        <v>45712</v>
      </c>
      <c r="W2213" s="4">
        <v>4.4000000000000004</v>
      </c>
      <c r="X2213" s="4"/>
      <c r="Y2213" s="4"/>
      <c r="Z2213" s="4"/>
      <c r="AA2213" s="4"/>
      <c r="AB2213" s="4"/>
    </row>
    <row r="2214" spans="22:28">
      <c r="V2214" s="6">
        <v>45713</v>
      </c>
      <c r="W2214" s="4">
        <v>4.3</v>
      </c>
      <c r="X2214" s="4"/>
      <c r="Y2214" s="4"/>
      <c r="Z2214" s="4"/>
      <c r="AA2214" s="4"/>
      <c r="AB2214" s="4"/>
    </row>
    <row r="2215" spans="22:28">
      <c r="V2215" s="6">
        <v>45714</v>
      </c>
      <c r="W2215" s="4">
        <v>4.25</v>
      </c>
      <c r="X2215" s="4"/>
      <c r="Y2215" s="4"/>
      <c r="Z2215" s="4"/>
      <c r="AA2215" s="4"/>
      <c r="AB2215" s="4"/>
    </row>
    <row r="2216" spans="22:28">
      <c r="V2216" s="6">
        <v>45715</v>
      </c>
      <c r="W2216" s="4">
        <v>4.29</v>
      </c>
      <c r="X2216" s="4"/>
      <c r="Y2216" s="4"/>
      <c r="Z2216" s="4"/>
      <c r="AA2216" s="4"/>
      <c r="AB2216" s="4"/>
    </row>
    <row r="2217" spans="22:28">
      <c r="V2217" s="6">
        <v>45716</v>
      </c>
      <c r="W2217" s="4">
        <v>4.24</v>
      </c>
      <c r="X2217" s="4"/>
      <c r="Y2217" s="4"/>
      <c r="Z2217" s="4"/>
      <c r="AA2217" s="4"/>
      <c r="AB2217" s="4"/>
    </row>
    <row r="2218" spans="22:28">
      <c r="V2218" s="6">
        <v>45719</v>
      </c>
      <c r="W2218" s="4">
        <v>4.16</v>
      </c>
      <c r="X2218" s="4"/>
      <c r="Y2218" s="4"/>
      <c r="Z2218" s="4"/>
      <c r="AA2218" s="4"/>
      <c r="AB2218" s="4"/>
    </row>
    <row r="2219" spans="22:28">
      <c r="V2219" s="6">
        <v>45720</v>
      </c>
      <c r="W2219" s="4">
        <v>4.22</v>
      </c>
      <c r="X2219" s="4"/>
      <c r="Y2219" s="4"/>
      <c r="Z2219" s="4"/>
      <c r="AA2219" s="4"/>
      <c r="AB2219" s="4"/>
    </row>
    <row r="2220" spans="22:28">
      <c r="V2220" s="6">
        <v>45721</v>
      </c>
      <c r="W2220" s="4">
        <v>4.28</v>
      </c>
      <c r="X2220" s="4"/>
      <c r="Y2220" s="4"/>
      <c r="Z2220" s="4"/>
      <c r="AA2220" s="4"/>
      <c r="AB2220" s="4"/>
    </row>
    <row r="2221" spans="22:28">
      <c r="V2221" s="6">
        <v>45722</v>
      </c>
      <c r="W2221" s="4">
        <v>4.29</v>
      </c>
      <c r="X2221" s="4"/>
      <c r="Y2221" s="4"/>
      <c r="Z2221" s="4"/>
      <c r="AA2221" s="4"/>
      <c r="AB2221" s="4"/>
    </row>
    <row r="2222" spans="22:28">
      <c r="V2222" s="6">
        <v>45723</v>
      </c>
      <c r="W2222" s="4">
        <v>4.32</v>
      </c>
      <c r="X2222" s="4"/>
      <c r="Y2222" s="4"/>
      <c r="Z2222" s="4"/>
      <c r="AA2222" s="4"/>
      <c r="AB2222" s="4"/>
    </row>
    <row r="2223" spans="22:28">
      <c r="V2223" s="6">
        <v>45726</v>
      </c>
      <c r="W2223" s="4">
        <v>4.22</v>
      </c>
      <c r="X2223" s="4"/>
      <c r="Y2223" s="4"/>
      <c r="Z2223" s="4"/>
      <c r="AA2223" s="4"/>
      <c r="AB2223" s="4"/>
    </row>
    <row r="2224" spans="22:28">
      <c r="V2224" s="6">
        <v>45727</v>
      </c>
      <c r="W2224" s="4">
        <v>4.28</v>
      </c>
      <c r="X2224" s="4"/>
      <c r="Y2224" s="4"/>
      <c r="Z2224" s="4"/>
      <c r="AA2224" s="4"/>
      <c r="AB2224" s="4"/>
    </row>
    <row r="2225" spans="22:28">
      <c r="V2225" s="6">
        <v>45728</v>
      </c>
      <c r="W2225" s="4">
        <v>4.32</v>
      </c>
      <c r="X2225" s="4"/>
      <c r="Y2225" s="4"/>
      <c r="Z2225" s="4"/>
      <c r="AA2225" s="4"/>
      <c r="AB2225" s="4"/>
    </row>
    <row r="2226" spans="22:28">
      <c r="V2226" s="6">
        <v>45729</v>
      </c>
      <c r="W2226" s="4">
        <v>4.2699999999999996</v>
      </c>
      <c r="X2226" s="4"/>
      <c r="Y2226" s="4"/>
      <c r="Z2226" s="4"/>
      <c r="AA2226" s="4"/>
      <c r="AB2226" s="4"/>
    </row>
    <row r="2227" spans="22:28">
      <c r="V2227" s="6">
        <v>45730</v>
      </c>
      <c r="W2227" s="4">
        <v>4.3099999999999996</v>
      </c>
      <c r="X2227" s="4"/>
      <c r="Y2227" s="4"/>
      <c r="Z2227" s="4"/>
      <c r="AA2227" s="4"/>
      <c r="AB2227" s="4"/>
    </row>
    <row r="2228" spans="22:28">
      <c r="V2228" s="6">
        <v>45733</v>
      </c>
      <c r="W2228" s="4">
        <v>4.3099999999999996</v>
      </c>
      <c r="X2228" s="4"/>
      <c r="Y2228" s="4"/>
      <c r="Z2228" s="4"/>
      <c r="AA2228" s="4"/>
      <c r="AB2228" s="4"/>
    </row>
    <row r="2229" spans="22:28">
      <c r="V2229" s="6">
        <v>45734</v>
      </c>
      <c r="W2229" s="4">
        <v>4.29</v>
      </c>
      <c r="X2229" s="4"/>
      <c r="Y2229" s="4"/>
      <c r="Z2229" s="4"/>
      <c r="AA2229" s="4"/>
      <c r="AB2229" s="4"/>
    </row>
    <row r="2230" spans="22:28">
      <c r="V2230" s="6">
        <v>45735</v>
      </c>
      <c r="W2230" s="4">
        <v>4.25</v>
      </c>
      <c r="X2230" s="4"/>
      <c r="Y2230" s="4"/>
      <c r="Z2230" s="4"/>
      <c r="AA2230" s="4"/>
      <c r="AB2230" s="4"/>
    </row>
    <row r="2231" spans="22:28">
      <c r="V2231" s="6">
        <v>45736</v>
      </c>
      <c r="W2231" s="4">
        <v>4.24</v>
      </c>
      <c r="X2231" s="4"/>
      <c r="Y2231" s="4"/>
      <c r="Z2231" s="4"/>
      <c r="AA2231" s="4"/>
      <c r="AB2231" s="4"/>
    </row>
    <row r="2232" spans="22:28">
      <c r="V2232" s="6">
        <v>45737</v>
      </c>
      <c r="W2232" s="4">
        <v>4.25</v>
      </c>
      <c r="X2232" s="4"/>
      <c r="Y2232" s="4"/>
      <c r="Z2232" s="4"/>
      <c r="AA2232" s="4"/>
      <c r="AB2232" s="4"/>
    </row>
    <row r="2233" spans="22:28">
      <c r="V2233" s="6">
        <v>45740</v>
      </c>
      <c r="W2233" s="4">
        <v>4.34</v>
      </c>
      <c r="X2233" s="4"/>
      <c r="Y2233" s="4"/>
      <c r="Z2233" s="4"/>
      <c r="AA2233" s="4"/>
      <c r="AB2233" s="4"/>
    </row>
    <row r="2234" spans="22:28">
      <c r="V2234" s="6">
        <v>45741</v>
      </c>
      <c r="W2234" s="4">
        <v>4.3099999999999996</v>
      </c>
      <c r="X2234" s="4"/>
      <c r="Y2234" s="4"/>
      <c r="Z2234" s="4"/>
      <c r="AA2234" s="4"/>
      <c r="AB2234" s="4"/>
    </row>
    <row r="2235" spans="22:28">
      <c r="V2235" s="6">
        <v>45742</v>
      </c>
      <c r="W2235" s="4">
        <v>4.3499999999999996</v>
      </c>
      <c r="X2235" s="4"/>
      <c r="Y2235" s="4"/>
      <c r="Z2235" s="4"/>
      <c r="AA2235" s="4"/>
      <c r="AB2235" s="4"/>
    </row>
    <row r="2236" spans="22:28">
      <c r="V2236" s="6">
        <v>45743</v>
      </c>
      <c r="W2236" s="4">
        <v>4.38</v>
      </c>
      <c r="X2236" s="4"/>
      <c r="Y2236" s="4"/>
      <c r="Z2236" s="4"/>
      <c r="AA2236" s="4"/>
      <c r="AB2236" s="4"/>
    </row>
    <row r="2237" spans="22:28">
      <c r="V2237" s="6">
        <v>45744</v>
      </c>
      <c r="W2237" s="4">
        <v>4.2699999999999996</v>
      </c>
      <c r="X2237" s="4"/>
      <c r="Y2237" s="4"/>
      <c r="Z2237" s="4"/>
      <c r="AA2237" s="4"/>
      <c r="AB2237" s="4"/>
    </row>
    <row r="2238" spans="22:28">
      <c r="V2238" s="6">
        <v>45747</v>
      </c>
      <c r="W2238" s="4">
        <v>4.2300000000000004</v>
      </c>
      <c r="X2238" s="4"/>
      <c r="Y2238" s="4"/>
      <c r="Z2238" s="4"/>
      <c r="AA2238" s="4"/>
      <c r="AB2238" s="4"/>
    </row>
    <row r="2239" spans="22:28">
      <c r="V2239" s="6">
        <v>45748</v>
      </c>
      <c r="W2239" s="4">
        <v>4.17</v>
      </c>
      <c r="X2239" s="4"/>
      <c r="Y2239" s="4"/>
      <c r="Z2239" s="4"/>
      <c r="AA2239" s="4"/>
      <c r="AB2239" s="4"/>
    </row>
    <row r="2240" spans="22:28">
      <c r="V2240" s="6">
        <v>45749</v>
      </c>
      <c r="W2240" s="4">
        <v>4.2</v>
      </c>
      <c r="X2240" s="4"/>
      <c r="Y2240" s="4"/>
      <c r="Z2240" s="4"/>
      <c r="AA2240" s="4"/>
      <c r="AB2240" s="4"/>
    </row>
    <row r="2241" spans="22:28">
      <c r="V2241" s="6">
        <v>45750</v>
      </c>
      <c r="W2241" s="4">
        <v>4.0599999999999996</v>
      </c>
      <c r="X2241" s="4"/>
      <c r="Y2241" s="4"/>
      <c r="Z2241" s="4"/>
      <c r="AA2241" s="4"/>
      <c r="AB2241" s="4"/>
    </row>
    <row r="2242" spans="22:28">
      <c r="V2242" s="6">
        <v>45751</v>
      </c>
      <c r="W2242" s="4">
        <v>4.01</v>
      </c>
      <c r="X2242" s="4"/>
      <c r="Y2242" s="4"/>
      <c r="Z2242" s="4"/>
      <c r="AA2242" s="4"/>
      <c r="AB2242" s="4"/>
    </row>
    <row r="2243" spans="22:28">
      <c r="V2243" s="6">
        <v>45754</v>
      </c>
      <c r="W2243" s="4">
        <v>4.1500000000000004</v>
      </c>
      <c r="X2243" s="4"/>
      <c r="Y2243" s="4"/>
      <c r="Z2243" s="4"/>
      <c r="AA2243" s="4"/>
      <c r="AB2243" s="4"/>
    </row>
    <row r="2244" spans="22:28">
      <c r="V2244" s="6">
        <v>45755</v>
      </c>
      <c r="W2244" s="4">
        <v>4.26</v>
      </c>
      <c r="X2244" s="4"/>
      <c r="Y2244" s="4"/>
      <c r="Z2244" s="4"/>
      <c r="AA2244" s="4"/>
      <c r="AB2244" s="4"/>
    </row>
    <row r="2245" spans="22:28">
      <c r="V2245" s="6">
        <v>45756</v>
      </c>
      <c r="W2245" s="4">
        <v>4.34</v>
      </c>
      <c r="X2245" s="4"/>
      <c r="Y2245" s="4"/>
      <c r="Z2245" s="4"/>
      <c r="AA2245" s="4"/>
      <c r="AB2245" s="4"/>
    </row>
    <row r="2246" spans="22:28">
      <c r="V2246" s="6">
        <v>45757</v>
      </c>
      <c r="W2246" s="4">
        <v>4.4000000000000004</v>
      </c>
      <c r="X2246" s="4"/>
      <c r="Y2246" s="4"/>
      <c r="Z2246" s="4"/>
      <c r="AA2246" s="4"/>
      <c r="AB2246" s="4"/>
    </row>
    <row r="2247" spans="22:28">
      <c r="V2247" s="6">
        <v>45758</v>
      </c>
      <c r="W2247" s="4">
        <v>4.4800000000000004</v>
      </c>
      <c r="X2247" s="4"/>
      <c r="Y2247" s="4"/>
      <c r="Z2247" s="4"/>
      <c r="AA2247" s="4"/>
      <c r="AB2247" s="4"/>
    </row>
    <row r="2248" spans="22:28">
      <c r="V2248" s="6">
        <v>45761</v>
      </c>
      <c r="W2248" s="4">
        <v>4.38</v>
      </c>
      <c r="X2248" s="4"/>
      <c r="Y2248" s="4"/>
      <c r="Z2248" s="4"/>
      <c r="AA2248" s="4"/>
      <c r="AB2248" s="4"/>
    </row>
    <row r="2249" spans="22:28">
      <c r="V2249" s="6">
        <v>45762</v>
      </c>
      <c r="W2249" s="4">
        <v>4.3499999999999996</v>
      </c>
      <c r="X2249" s="4"/>
      <c r="Y2249" s="4"/>
      <c r="Z2249" s="4"/>
      <c r="AA2249" s="4"/>
      <c r="AB2249" s="4"/>
    </row>
    <row r="2250" spans="22:28">
      <c r="V2250" s="6">
        <v>45763</v>
      </c>
      <c r="W2250" s="4">
        <v>4.29</v>
      </c>
      <c r="X2250" s="4"/>
      <c r="Y2250" s="4"/>
      <c r="Z2250" s="4"/>
      <c r="AA2250" s="4"/>
      <c r="AB2250" s="4"/>
    </row>
    <row r="2251" spans="22:28">
      <c r="V2251" s="6">
        <v>45764</v>
      </c>
      <c r="W2251" s="4">
        <v>4.34</v>
      </c>
      <c r="X2251" s="4"/>
      <c r="Y2251" s="4"/>
      <c r="Z2251" s="4"/>
      <c r="AA2251" s="4"/>
      <c r="AB2251" s="4"/>
    </row>
    <row r="2252" spans="22:28">
      <c r="V2252" s="6">
        <v>45765</v>
      </c>
    </row>
    <row r="2253" spans="22:28">
      <c r="V2253" s="6">
        <v>45768</v>
      </c>
      <c r="W2253" s="4">
        <v>4.42</v>
      </c>
      <c r="X2253" s="4"/>
      <c r="Y2253" s="4"/>
      <c r="Z2253" s="4"/>
      <c r="AA2253" s="4"/>
      <c r="AB2253" s="4"/>
    </row>
    <row r="2254" spans="22:28">
      <c r="V2254" s="6">
        <v>45769</v>
      </c>
      <c r="W2254" s="4">
        <v>4.41</v>
      </c>
      <c r="X2254" s="4"/>
      <c r="Y2254" s="4"/>
      <c r="Z2254" s="4"/>
      <c r="AA2254" s="4"/>
      <c r="AB2254" s="4"/>
    </row>
    <row r="2255" spans="22:28">
      <c r="V2255" s="6">
        <v>45770</v>
      </c>
      <c r="W2255" s="4">
        <v>4.4000000000000004</v>
      </c>
      <c r="X2255" s="4"/>
      <c r="Y2255" s="4"/>
      <c r="Z2255" s="4"/>
      <c r="AA2255" s="4"/>
      <c r="AB2255" s="4"/>
    </row>
    <row r="2256" spans="22:28">
      <c r="V2256" s="6">
        <v>45771</v>
      </c>
      <c r="W2256" s="4">
        <v>4.32</v>
      </c>
      <c r="X2256" s="4"/>
      <c r="Y2256" s="4"/>
      <c r="Z2256" s="4"/>
      <c r="AA2256" s="4"/>
      <c r="AB2256" s="4"/>
    </row>
    <row r="2257" spans="22:28">
      <c r="V2257" s="6">
        <v>45772</v>
      </c>
      <c r="W2257" s="4">
        <v>4.29</v>
      </c>
      <c r="X2257" s="4"/>
      <c r="Y2257" s="4"/>
      <c r="Z2257" s="4"/>
      <c r="AA2257" s="4"/>
      <c r="AB2257" s="4"/>
    </row>
    <row r="2258" spans="22:28">
      <c r="V2258" s="6">
        <v>45775</v>
      </c>
      <c r="W2258" s="4">
        <v>4.2300000000000004</v>
      </c>
      <c r="X2258" s="4"/>
      <c r="Y2258" s="4"/>
      <c r="Z2258" s="4"/>
      <c r="AA2258" s="4"/>
      <c r="AB2258" s="4"/>
    </row>
    <row r="2259" spans="22:28">
      <c r="V2259" s="6">
        <v>45776</v>
      </c>
      <c r="W2259" s="4">
        <v>4.1900000000000004</v>
      </c>
      <c r="X2259" s="4"/>
      <c r="Y2259" s="4"/>
      <c r="Z2259" s="4"/>
      <c r="AA2259" s="4"/>
      <c r="AB2259" s="4"/>
    </row>
    <row r="2260" spans="22:28">
      <c r="V2260" s="6">
        <v>45777</v>
      </c>
      <c r="W2260" s="4">
        <v>4.17</v>
      </c>
      <c r="X2260" s="4"/>
      <c r="Y2260" s="4"/>
      <c r="Z2260" s="4"/>
      <c r="AA2260" s="4"/>
      <c r="AB2260" s="4"/>
    </row>
    <row r="2261" spans="22:28">
      <c r="V2261" s="6">
        <v>45778</v>
      </c>
      <c r="W2261" s="4">
        <v>4.25</v>
      </c>
      <c r="X2261" s="4"/>
      <c r="Y2261" s="4"/>
      <c r="Z2261" s="4"/>
      <c r="AA2261" s="4"/>
      <c r="AB2261" s="4"/>
    </row>
    <row r="2262" spans="22:28">
      <c r="V2262" s="6">
        <v>45779</v>
      </c>
      <c r="W2262" s="4">
        <v>4.33</v>
      </c>
      <c r="X2262" s="4"/>
      <c r="Y2262" s="4"/>
      <c r="Z2262" s="4"/>
      <c r="AA2262" s="4"/>
      <c r="AB2262" s="4"/>
    </row>
    <row r="2263" spans="22:28">
      <c r="V2263" s="6">
        <v>45782</v>
      </c>
      <c r="W2263" s="4">
        <v>4.3600000000000003</v>
      </c>
      <c r="X2263" s="4"/>
      <c r="Y2263" s="4"/>
      <c r="Z2263" s="4"/>
      <c r="AA2263" s="4"/>
      <c r="AB2263" s="4"/>
    </row>
    <row r="2264" spans="22:28">
      <c r="V2264" s="6">
        <v>45783</v>
      </c>
      <c r="W2264" s="4">
        <v>4.3</v>
      </c>
      <c r="X2264" s="4"/>
      <c r="Y2264" s="4"/>
      <c r="Z2264" s="4"/>
      <c r="AA2264" s="4"/>
      <c r="AB2264" s="4"/>
    </row>
    <row r="2265" spans="22:28">
      <c r="V2265" s="6">
        <v>45784</v>
      </c>
      <c r="W2265" s="4">
        <v>4.26</v>
      </c>
      <c r="X2265" s="4"/>
      <c r="Y2265" s="4"/>
      <c r="Z2265" s="4"/>
      <c r="AA2265" s="4"/>
      <c r="AB2265" s="4"/>
    </row>
    <row r="2266" spans="22:28">
      <c r="V2266" s="6">
        <v>45785</v>
      </c>
      <c r="W2266" s="4">
        <v>4.37</v>
      </c>
      <c r="X2266" s="4"/>
      <c r="Y2266" s="4"/>
      <c r="Z2266" s="4"/>
      <c r="AA2266" s="4"/>
      <c r="AB2266" s="4"/>
    </row>
    <row r="2267" spans="22:28">
      <c r="V2267" s="6">
        <v>45786</v>
      </c>
      <c r="W2267" s="4">
        <v>4.37</v>
      </c>
      <c r="X2267" s="4"/>
      <c r="Y2267" s="4"/>
      <c r="Z2267" s="4"/>
      <c r="AA2267" s="4"/>
      <c r="AB2267" s="4"/>
    </row>
    <row r="2268" spans="22:28">
      <c r="V2268" s="6">
        <v>45789</v>
      </c>
      <c r="W2268" s="4">
        <v>4.45</v>
      </c>
      <c r="X2268" s="4"/>
      <c r="Y2268" s="4"/>
      <c r="Z2268" s="4"/>
      <c r="AA2268" s="4"/>
      <c r="AB2268" s="4"/>
    </row>
    <row r="2269" spans="22:28">
      <c r="V2269" s="6">
        <v>45790</v>
      </c>
      <c r="W2269" s="4">
        <v>4.49</v>
      </c>
      <c r="X2269" s="4"/>
      <c r="Y2269" s="4"/>
      <c r="Z2269" s="4"/>
      <c r="AA2269" s="4"/>
      <c r="AB2269" s="4"/>
    </row>
    <row r="2270" spans="22:28">
      <c r="V2270" s="6">
        <v>45791</v>
      </c>
      <c r="W2270" s="4">
        <v>4.53</v>
      </c>
      <c r="X2270" s="4"/>
      <c r="Y2270" s="4"/>
      <c r="Z2270" s="4"/>
      <c r="AA2270" s="4"/>
      <c r="AB2270" s="4"/>
    </row>
    <row r="2271" spans="22:28">
      <c r="V2271" s="6">
        <v>45792</v>
      </c>
      <c r="W2271" s="4">
        <v>4.45</v>
      </c>
      <c r="X2271" s="4"/>
      <c r="Y2271" s="4"/>
      <c r="Z2271" s="4"/>
      <c r="AA2271" s="4"/>
      <c r="AB2271" s="4"/>
    </row>
    <row r="2272" spans="22:28">
      <c r="V2272" s="6">
        <v>45793</v>
      </c>
      <c r="W2272" s="4">
        <v>4.43</v>
      </c>
      <c r="X2272" s="4"/>
      <c r="Y2272" s="4"/>
      <c r="Z2272" s="4"/>
      <c r="AA2272" s="4"/>
      <c r="AB2272" s="4"/>
    </row>
    <row r="2273" spans="22:28">
      <c r="V2273" s="6">
        <v>45796</v>
      </c>
      <c r="W2273" s="4">
        <v>4.46</v>
      </c>
      <c r="X2273" s="4"/>
      <c r="Y2273" s="4"/>
      <c r="Z2273" s="4"/>
      <c r="AA2273" s="4"/>
      <c r="AB2273" s="4"/>
    </row>
    <row r="2274" spans="22:28">
      <c r="V2274" s="6">
        <v>45797</v>
      </c>
      <c r="W2274" s="4">
        <v>4.4800000000000004</v>
      </c>
      <c r="X2274" s="4"/>
      <c r="Y2274" s="4"/>
      <c r="Z2274" s="4"/>
      <c r="AA2274" s="4"/>
      <c r="AB2274" s="4"/>
    </row>
    <row r="2275" spans="22:28">
      <c r="V2275" s="6">
        <v>45798</v>
      </c>
      <c r="W2275" s="4">
        <v>4.58</v>
      </c>
      <c r="X2275" s="4"/>
      <c r="Y2275" s="4"/>
      <c r="Z2275" s="4"/>
      <c r="AA2275" s="4"/>
      <c r="AB2275" s="4"/>
    </row>
    <row r="2276" spans="22:28">
      <c r="V2276" s="6">
        <v>45799</v>
      </c>
      <c r="W2276" s="4">
        <v>4.54</v>
      </c>
      <c r="X2276" s="4"/>
      <c r="Y2276" s="4"/>
      <c r="Z2276" s="4"/>
      <c r="AA2276" s="4"/>
      <c r="AB2276" s="4"/>
    </row>
    <row r="2277" spans="22:28">
      <c r="V2277" s="6">
        <v>45800</v>
      </c>
      <c r="W2277" s="4">
        <v>4.51</v>
      </c>
      <c r="X2277" s="4"/>
      <c r="Y2277" s="4"/>
      <c r="Z2277" s="4"/>
      <c r="AA2277" s="4"/>
      <c r="AB2277" s="4"/>
    </row>
    <row r="2278" spans="22:28">
      <c r="V2278" s="6">
        <v>45803</v>
      </c>
    </row>
    <row r="2279" spans="22:28">
      <c r="V2279" s="6">
        <v>45804</v>
      </c>
      <c r="W2279" s="4">
        <v>4.43</v>
      </c>
      <c r="X2279" s="4"/>
      <c r="Y2279" s="4"/>
      <c r="Z2279" s="4"/>
      <c r="AA2279" s="4"/>
      <c r="AB2279" s="4"/>
    </row>
    <row r="2280" spans="22:28">
      <c r="V2280" s="6">
        <v>45805</v>
      </c>
      <c r="W2280" s="4">
        <v>4.47</v>
      </c>
      <c r="X2280" s="4"/>
      <c r="Y2280" s="4"/>
      <c r="Z2280" s="4"/>
      <c r="AA2280" s="4"/>
      <c r="AB2280" s="4"/>
    </row>
    <row r="2281" spans="22:28">
      <c r="V2281" s="6">
        <v>45806</v>
      </c>
      <c r="W2281" s="4">
        <v>4.43</v>
      </c>
      <c r="X2281" s="4"/>
      <c r="Y2281" s="4"/>
      <c r="Z2281" s="4"/>
      <c r="AA2281" s="4"/>
      <c r="AB2281" s="4"/>
    </row>
    <row r="2282" spans="22:28">
      <c r="V2282" s="6">
        <v>45807</v>
      </c>
      <c r="W2282" s="4">
        <v>4.41</v>
      </c>
      <c r="X2282" s="4"/>
      <c r="Y2282" s="4"/>
      <c r="Z2282" s="4"/>
      <c r="AA2282" s="4"/>
      <c r="AB2282" s="4"/>
    </row>
    <row r="2283" spans="22:28">
      <c r="V2283" s="6">
        <v>45810</v>
      </c>
      <c r="W2283" s="4">
        <v>4.46</v>
      </c>
      <c r="X2283" s="4"/>
      <c r="Y2283" s="4"/>
      <c r="Z2283" s="4"/>
      <c r="AA2283" s="4"/>
      <c r="AB2283" s="4"/>
    </row>
    <row r="2284" spans="22:28">
      <c r="V2284" s="6">
        <v>45811</v>
      </c>
      <c r="W2284" s="4">
        <v>4.46</v>
      </c>
      <c r="X2284" s="4"/>
      <c r="Y2284" s="4"/>
      <c r="Z2284" s="4"/>
      <c r="AA2284" s="4"/>
      <c r="AB2284" s="4"/>
    </row>
    <row r="2285" spans="22:28">
      <c r="V2285" s="6">
        <v>45812</v>
      </c>
      <c r="W2285" s="4">
        <v>4.37</v>
      </c>
      <c r="X2285" s="4"/>
      <c r="Y2285" s="4"/>
      <c r="Z2285" s="4"/>
      <c r="AA2285" s="4"/>
      <c r="AB2285" s="4"/>
    </row>
    <row r="2286" spans="22:28">
      <c r="V2286" s="6">
        <v>45813</v>
      </c>
      <c r="W2286" s="4">
        <v>4.4000000000000004</v>
      </c>
      <c r="X2286" s="4"/>
      <c r="Y2286" s="4"/>
      <c r="Z2286" s="4"/>
      <c r="AA2286" s="4"/>
      <c r="AB2286" s="4"/>
    </row>
    <row r="2287" spans="22:28">
      <c r="V2287" s="6">
        <v>45814</v>
      </c>
      <c r="W2287" s="4">
        <v>4.51</v>
      </c>
      <c r="X2287" s="4"/>
      <c r="Y2287" s="4"/>
      <c r="Z2287" s="4"/>
      <c r="AA2287" s="4"/>
      <c r="AB2287" s="4"/>
    </row>
    <row r="2288" spans="22:28">
      <c r="V2288" s="6">
        <v>45817</v>
      </c>
      <c r="W2288" s="4">
        <v>4.49</v>
      </c>
      <c r="X2288" s="4"/>
      <c r="Y2288" s="4"/>
      <c r="Z2288" s="4"/>
      <c r="AA2288" s="4"/>
      <c r="AB2288" s="4"/>
    </row>
    <row r="2289" spans="22:28">
      <c r="V2289" s="6">
        <v>45818</v>
      </c>
      <c r="W2289" s="4">
        <v>4.47</v>
      </c>
      <c r="X2289" s="4"/>
      <c r="Y2289" s="4"/>
      <c r="Z2289" s="4"/>
      <c r="AA2289" s="4"/>
      <c r="AB2289" s="4"/>
    </row>
    <row r="2290" spans="22:28">
      <c r="V2290" s="6">
        <v>45819</v>
      </c>
      <c r="W2290" s="4">
        <v>4.41</v>
      </c>
      <c r="X2290" s="4"/>
      <c r="Y2290" s="4"/>
      <c r="Z2290" s="4"/>
      <c r="AA2290" s="4"/>
      <c r="AB2290" s="4"/>
    </row>
    <row r="2291" spans="22:28">
      <c r="V2291" s="6">
        <v>45820</v>
      </c>
      <c r="W2291" s="4">
        <v>4.3600000000000003</v>
      </c>
      <c r="X2291" s="4"/>
      <c r="Y2291" s="4"/>
      <c r="Z2291" s="4"/>
      <c r="AA2291" s="4"/>
      <c r="AB2291" s="4"/>
    </row>
    <row r="2292" spans="22:28">
      <c r="V2292" s="6">
        <v>45821</v>
      </c>
      <c r="W2292" s="4">
        <v>4.41</v>
      </c>
      <c r="X2292" s="4"/>
      <c r="Y2292" s="4"/>
      <c r="Z2292" s="4"/>
      <c r="AA2292" s="4"/>
      <c r="AB2292" s="4"/>
    </row>
    <row r="2293" spans="22:28">
      <c r="V2293" s="6">
        <v>45824</v>
      </c>
      <c r="W2293" s="4">
        <v>4.46</v>
      </c>
      <c r="X2293" s="4"/>
      <c r="Y2293" s="4"/>
      <c r="Z2293" s="4"/>
      <c r="AA2293" s="4"/>
      <c r="AB2293" s="4"/>
    </row>
    <row r="2294" spans="22:28">
      <c r="V2294" s="6">
        <v>45825</v>
      </c>
      <c r="W2294" s="4">
        <v>4.3899999999999997</v>
      </c>
      <c r="X2294" s="4"/>
      <c r="Y2294" s="4"/>
      <c r="Z2294" s="4"/>
      <c r="AA2294" s="4"/>
      <c r="AB2294" s="4"/>
    </row>
    <row r="2295" spans="22:28">
      <c r="V2295" s="6">
        <v>45826</v>
      </c>
      <c r="W2295" s="4">
        <v>4.38</v>
      </c>
      <c r="X2295" s="4"/>
      <c r="Y2295" s="4"/>
      <c r="Z2295" s="4"/>
      <c r="AA2295" s="4"/>
      <c r="AB2295" s="4"/>
    </row>
    <row r="2296" spans="22:28">
      <c r="V2296" s="6">
        <v>45827</v>
      </c>
    </row>
    <row r="2297" spans="22:28">
      <c r="V2297" s="6">
        <v>45828</v>
      </c>
      <c r="W2297" s="4">
        <v>4.38</v>
      </c>
      <c r="X2297" s="4"/>
      <c r="Y2297" s="4"/>
      <c r="Z2297" s="4"/>
      <c r="AA2297" s="4"/>
      <c r="AB2297" s="4"/>
    </row>
    <row r="2298" spans="22:28">
      <c r="V2298" s="6">
        <v>45831</v>
      </c>
      <c r="W2298" s="4">
        <v>4.34</v>
      </c>
      <c r="X2298" s="4"/>
      <c r="Y2298" s="4"/>
      <c r="Z2298" s="4"/>
      <c r="AA2298" s="4"/>
      <c r="AB2298" s="4"/>
    </row>
    <row r="2299" spans="22:28">
      <c r="V2299" s="6">
        <v>45832</v>
      </c>
      <c r="W2299" s="4">
        <v>4.3</v>
      </c>
      <c r="X2299" s="4"/>
      <c r="Y2299" s="4"/>
      <c r="Z2299" s="4"/>
      <c r="AA2299" s="4"/>
      <c r="AB2299" s="4"/>
    </row>
    <row r="2300" spans="22:28">
      <c r="V2300" s="6">
        <v>45833</v>
      </c>
      <c r="W2300" s="4">
        <v>4.29</v>
      </c>
      <c r="X2300" s="4"/>
      <c r="Y2300" s="4"/>
      <c r="Z2300" s="4"/>
      <c r="AA2300" s="4"/>
      <c r="AB2300" s="4"/>
    </row>
    <row r="2301" spans="22:28">
      <c r="V2301" s="6">
        <v>45834</v>
      </c>
      <c r="W2301" s="4">
        <v>4.26</v>
      </c>
      <c r="X2301" s="4"/>
      <c r="Y2301" s="4"/>
      <c r="Z2301" s="4"/>
      <c r="AA2301" s="4"/>
      <c r="AB2301" s="4"/>
    </row>
    <row r="2302" spans="22:28">
      <c r="V2302" s="6">
        <v>45835</v>
      </c>
      <c r="W2302" s="4">
        <v>4.29</v>
      </c>
      <c r="X2302" s="4"/>
      <c r="Y2302" s="4"/>
      <c r="Z2302" s="4"/>
      <c r="AA2302" s="4"/>
      <c r="AB2302" s="4"/>
    </row>
    <row r="2303" spans="22:28">
      <c r="V2303" s="6">
        <v>45838</v>
      </c>
      <c r="W2303" s="4">
        <v>4.24</v>
      </c>
      <c r="X2303" s="4"/>
      <c r="Y2303" s="4"/>
      <c r="Z2303" s="4"/>
      <c r="AA2303" s="4"/>
      <c r="AB2303" s="4"/>
    </row>
    <row r="2304" spans="22:28">
      <c r="V2304" s="6">
        <v>45839</v>
      </c>
      <c r="W2304" s="4">
        <v>4.26</v>
      </c>
      <c r="X2304" s="4"/>
      <c r="Y2304" s="4"/>
      <c r="Z2304" s="4"/>
      <c r="AA2304" s="4"/>
      <c r="AB2304" s="4"/>
    </row>
    <row r="2305" spans="22:28">
      <c r="V2305" s="6">
        <v>45840</v>
      </c>
      <c r="W2305" s="4">
        <v>4.3</v>
      </c>
      <c r="X2305" s="4"/>
      <c r="Y2305" s="4"/>
      <c r="Z2305" s="4"/>
      <c r="AA2305" s="4"/>
      <c r="AB2305" s="4"/>
    </row>
    <row r="2306" spans="22:28">
      <c r="V2306" s="6">
        <v>45841</v>
      </c>
      <c r="W2306" s="4">
        <v>4.3499999999999996</v>
      </c>
      <c r="X2306" s="4"/>
      <c r="Y2306" s="4"/>
      <c r="Z2306" s="4"/>
      <c r="AA2306" s="4"/>
      <c r="AB2306" s="4"/>
    </row>
    <row r="2307" spans="22:28">
      <c r="V2307" s="6">
        <v>45842</v>
      </c>
    </row>
    <row r="2308" spans="22:28">
      <c r="V2308" s="6">
        <v>45845</v>
      </c>
      <c r="W2308" s="4">
        <v>4.4000000000000004</v>
      </c>
      <c r="X2308" s="4"/>
      <c r="Y2308" s="4"/>
      <c r="Z2308" s="4"/>
      <c r="AA2308" s="4"/>
      <c r="AB2308" s="4"/>
    </row>
    <row r="2309" spans="22:28">
      <c r="V2309" s="6">
        <v>45846</v>
      </c>
      <c r="W2309" s="4">
        <v>4.42</v>
      </c>
      <c r="X2309" s="4"/>
      <c r="Y2309" s="4"/>
      <c r="Z2309" s="4"/>
      <c r="AA2309" s="4"/>
      <c r="AB2309" s="4"/>
    </row>
    <row r="2310" spans="22:28">
      <c r="V2310" s="6">
        <v>45847</v>
      </c>
      <c r="W2310" s="4">
        <v>4.34</v>
      </c>
      <c r="X2310" s="4"/>
      <c r="Y2310" s="4"/>
      <c r="Z2310" s="4"/>
      <c r="AA2310" s="4"/>
      <c r="AB2310" s="4"/>
    </row>
    <row r="2311" spans="22:28">
      <c r="V2311" s="6">
        <v>45848</v>
      </c>
      <c r="W2311" s="4">
        <v>4.3499999999999996</v>
      </c>
      <c r="X2311" s="4"/>
      <c r="Y2311" s="4"/>
      <c r="Z2311" s="4"/>
      <c r="AA2311" s="4"/>
      <c r="AB2311" s="4"/>
    </row>
    <row r="2312" spans="22:28">
      <c r="V2312" s="6">
        <v>45849</v>
      </c>
      <c r="W2312" s="4">
        <v>4.43</v>
      </c>
      <c r="X2312" s="4"/>
      <c r="Y2312" s="4"/>
      <c r="Z2312" s="4"/>
      <c r="AA2312" s="4"/>
      <c r="AB2312" s="4"/>
    </row>
    <row r="2313" spans="22:28">
      <c r="V2313" s="6">
        <v>45852</v>
      </c>
      <c r="W2313" s="4">
        <v>4.43</v>
      </c>
      <c r="X2313" s="4"/>
      <c r="Y2313" s="4"/>
      <c r="Z2313" s="4"/>
      <c r="AA2313" s="4"/>
      <c r="AB2313" s="4"/>
    </row>
    <row r="2314" spans="22:28">
      <c r="V2314" s="6">
        <v>45853</v>
      </c>
      <c r="W2314" s="4">
        <v>4.5</v>
      </c>
      <c r="X2314" s="4"/>
      <c r="Y2314" s="4"/>
      <c r="Z2314" s="4"/>
      <c r="AA2314" s="4"/>
      <c r="AB2314" s="4"/>
    </row>
    <row r="2315" spans="22:28">
      <c r="V2315" s="6">
        <v>45854</v>
      </c>
      <c r="W2315" s="4">
        <v>4.46</v>
      </c>
      <c r="X2315" s="4"/>
      <c r="Y2315" s="4"/>
      <c r="Z2315" s="4"/>
      <c r="AA2315" s="4"/>
      <c r="AB2315" s="4"/>
    </row>
    <row r="2316" spans="22:28">
      <c r="V2316" s="6">
        <v>45855</v>
      </c>
      <c r="W2316" s="4">
        <v>4.47</v>
      </c>
      <c r="X2316" s="4"/>
      <c r="Y2316" s="4"/>
      <c r="Z2316" s="4"/>
      <c r="AA2316" s="4"/>
      <c r="AB2316" s="4"/>
    </row>
    <row r="2317" spans="22:28">
      <c r="V2317" s="6">
        <v>45856</v>
      </c>
      <c r="W2317" s="4">
        <v>4.4400000000000004</v>
      </c>
      <c r="X2317" s="4"/>
      <c r="Y2317" s="4"/>
      <c r="Z2317" s="4"/>
      <c r="AA2317" s="4"/>
      <c r="AB2317" s="4"/>
    </row>
    <row r="2318" spans="22:28">
      <c r="V2318" s="6">
        <v>45859</v>
      </c>
      <c r="W2318" s="4">
        <v>4.38</v>
      </c>
      <c r="X2318" s="4"/>
      <c r="Y2318" s="4"/>
      <c r="Z2318" s="4"/>
      <c r="AA2318" s="4"/>
      <c r="AB2318" s="4"/>
    </row>
    <row r="2319" spans="22:28">
      <c r="V2319" s="6">
        <v>45860</v>
      </c>
      <c r="W2319" s="4">
        <v>4.3499999999999996</v>
      </c>
      <c r="X2319" s="4"/>
      <c r="Y2319" s="4"/>
      <c r="Z2319" s="4"/>
      <c r="AA2319" s="4"/>
      <c r="AB2319" s="4"/>
    </row>
    <row r="2320" spans="22:28">
      <c r="V2320" s="6">
        <v>45861</v>
      </c>
      <c r="W2320" s="4">
        <v>4.4000000000000004</v>
      </c>
      <c r="X2320" s="4"/>
      <c r="Y2320" s="4"/>
      <c r="Z2320" s="4"/>
      <c r="AA2320" s="4"/>
      <c r="AB2320" s="4"/>
    </row>
    <row r="2321" spans="22:28">
      <c r="V2321" s="6">
        <v>45862</v>
      </c>
      <c r="W2321" s="4">
        <v>4.43</v>
      </c>
      <c r="X2321" s="4"/>
      <c r="Y2321" s="4"/>
      <c r="Z2321" s="4"/>
      <c r="AA2321" s="4"/>
      <c r="AB2321" s="4"/>
    </row>
    <row r="2322" spans="22:28">
      <c r="V2322" s="6">
        <v>45863</v>
      </c>
      <c r="W2322" s="4">
        <v>4.4000000000000004</v>
      </c>
      <c r="X2322" s="4"/>
      <c r="Y2322" s="4"/>
      <c r="Z2322" s="4"/>
      <c r="AA2322" s="4"/>
      <c r="AB2322" s="4"/>
    </row>
    <row r="2323" spans="22:28">
      <c r="V2323" s="6">
        <v>45866</v>
      </c>
      <c r="W2323" s="4">
        <v>4.42</v>
      </c>
      <c r="X2323" s="4"/>
      <c r="Y2323" s="4"/>
      <c r="Z2323" s="4"/>
      <c r="AA2323" s="4"/>
      <c r="AB2323" s="4"/>
    </row>
    <row r="2324" spans="22:28">
      <c r="V2324" s="6">
        <v>45867</v>
      </c>
      <c r="W2324" s="4">
        <v>4.34</v>
      </c>
      <c r="X2324" s="4"/>
      <c r="Y2324" s="4"/>
      <c r="Z2324" s="4"/>
      <c r="AA2324" s="4"/>
      <c r="AB2324" s="4"/>
    </row>
    <row r="2325" spans="22:28">
      <c r="V2325" s="6">
        <v>45868</v>
      </c>
      <c r="W2325" s="4">
        <v>4.38</v>
      </c>
      <c r="X2325" s="4"/>
      <c r="Y2325" s="4"/>
      <c r="Z2325" s="4"/>
      <c r="AA2325" s="4"/>
      <c r="AB2325" s="4"/>
    </row>
    <row r="2326" spans="22:28">
      <c r="V2326" s="6">
        <v>45869</v>
      </c>
      <c r="W2326" s="4">
        <v>4.37</v>
      </c>
      <c r="X2326" s="4"/>
      <c r="Y2326" s="4"/>
      <c r="Z2326" s="4"/>
      <c r="AA2326" s="4"/>
      <c r="AB2326" s="4"/>
    </row>
    <row r="2327" spans="22:28">
      <c r="V2327" s="6">
        <v>45870</v>
      </c>
      <c r="W2327" s="4">
        <v>4.2300000000000004</v>
      </c>
      <c r="X2327" s="4"/>
      <c r="Y2327" s="4"/>
      <c r="Z2327" s="4"/>
      <c r="AA2327" s="4"/>
      <c r="AB2327" s="4"/>
    </row>
    <row r="2328" spans="22:28">
      <c r="V2328" s="6">
        <v>45873</v>
      </c>
      <c r="W2328" s="4">
        <v>4.22</v>
      </c>
      <c r="X2328" s="4"/>
      <c r="Y2328" s="4"/>
      <c r="Z2328" s="4"/>
      <c r="AA2328" s="4"/>
      <c r="AB2328" s="4"/>
    </row>
    <row r="2329" spans="22:28">
      <c r="V2329" s="6">
        <v>45874</v>
      </c>
      <c r="W2329" s="4">
        <v>4.22</v>
      </c>
      <c r="X2329" s="4"/>
      <c r="Y2329" s="4"/>
      <c r="Z2329" s="4"/>
      <c r="AA2329" s="4"/>
      <c r="AB2329" s="4"/>
    </row>
    <row r="2330" spans="22:28">
      <c r="V2330" s="6">
        <v>45875</v>
      </c>
      <c r="W2330" s="4">
        <v>4.22</v>
      </c>
      <c r="X2330" s="4"/>
      <c r="Y2330" s="4"/>
      <c r="Z2330" s="4"/>
      <c r="AA2330" s="4"/>
      <c r="AB2330" s="4"/>
    </row>
    <row r="2331" spans="22:28">
      <c r="V2331" s="6">
        <v>45876</v>
      </c>
      <c r="W2331" s="4">
        <v>4.2300000000000004</v>
      </c>
      <c r="X2331" s="4"/>
      <c r="Y2331" s="4"/>
      <c r="Z2331" s="4"/>
      <c r="AA2331" s="4"/>
      <c r="AB2331" s="4"/>
    </row>
    <row r="2332" spans="22:28">
      <c r="V2332" s="6">
        <v>45877</v>
      </c>
      <c r="W2332" s="4">
        <v>4.2699999999999996</v>
      </c>
      <c r="X2332" s="4"/>
      <c r="Y2332" s="4"/>
      <c r="Z2332" s="4"/>
      <c r="AA2332" s="4"/>
      <c r="AB2332" s="4"/>
    </row>
    <row r="2333" spans="22:28">
      <c r="V2333" s="6">
        <v>45880</v>
      </c>
      <c r="W2333" s="4">
        <v>4.2699999999999996</v>
      </c>
      <c r="X2333" s="4"/>
      <c r="Y2333" s="4"/>
      <c r="Z2333" s="4"/>
      <c r="AA2333" s="4"/>
      <c r="AB2333" s="4"/>
    </row>
    <row r="2334" spans="22:28">
      <c r="V2334" s="6">
        <v>45881</v>
      </c>
      <c r="W2334" s="4">
        <v>4.29</v>
      </c>
      <c r="X2334" s="4"/>
      <c r="Y2334" s="4"/>
      <c r="Z2334" s="4"/>
      <c r="AA2334" s="4"/>
      <c r="AB2334" s="4"/>
    </row>
    <row r="2335" spans="22:28">
      <c r="V2335" s="6">
        <v>45882</v>
      </c>
      <c r="W2335" s="4">
        <v>4.24</v>
      </c>
      <c r="X2335" s="4"/>
      <c r="Y2335" s="4"/>
      <c r="Z2335" s="4"/>
      <c r="AA2335" s="4"/>
      <c r="AB2335" s="4"/>
    </row>
    <row r="2336" spans="22:28">
      <c r="V2336" s="6">
        <v>45883</v>
      </c>
      <c r="W2336" s="4">
        <v>4.29</v>
      </c>
      <c r="X2336" s="4"/>
      <c r="Y2336" s="4"/>
      <c r="Z2336" s="4"/>
      <c r="AA2336" s="4"/>
      <c r="AB2336" s="4"/>
    </row>
    <row r="2337" spans="22:28">
      <c r="V2337" s="6">
        <v>45884</v>
      </c>
      <c r="W2337" s="4">
        <v>4.33</v>
      </c>
      <c r="X2337" s="4"/>
      <c r="Y2337" s="4"/>
      <c r="Z2337" s="4"/>
      <c r="AA2337" s="4"/>
      <c r="AB2337" s="4"/>
    </row>
    <row r="2338" spans="22:28">
      <c r="V2338" s="6">
        <v>45887</v>
      </c>
      <c r="W2338" s="4">
        <v>4.34</v>
      </c>
      <c r="X2338" s="4"/>
      <c r="Y2338" s="4"/>
      <c r="Z2338" s="4"/>
      <c r="AA2338" s="4"/>
      <c r="AB2338" s="4"/>
    </row>
    <row r="2339" spans="22:28">
      <c r="V2339" s="6">
        <v>45888</v>
      </c>
      <c r="W2339" s="4">
        <v>4.3</v>
      </c>
      <c r="X2339" s="4"/>
      <c r="Y2339" s="4"/>
      <c r="Z2339" s="4"/>
      <c r="AA2339" s="4"/>
      <c r="AB2339" s="4"/>
    </row>
    <row r="2340" spans="22:28">
      <c r="V2340" s="6">
        <v>45889</v>
      </c>
      <c r="W2340" s="4">
        <v>4.29</v>
      </c>
      <c r="X2340" s="4"/>
      <c r="Y2340" s="4"/>
      <c r="Z2340" s="4"/>
      <c r="AA2340" s="4"/>
      <c r="AB2340" s="4"/>
    </row>
    <row r="2341" spans="22:28">
      <c r="V2341" s="6">
        <v>45890</v>
      </c>
      <c r="W2341" s="4">
        <v>4.33</v>
      </c>
      <c r="X2341" s="4"/>
      <c r="Y2341" s="4"/>
      <c r="Z2341" s="4"/>
      <c r="AA2341" s="4"/>
      <c r="AB2341" s="4"/>
    </row>
    <row r="2342" spans="22:28">
      <c r="V2342" s="6">
        <v>45891</v>
      </c>
      <c r="W2342" s="4">
        <v>4.26</v>
      </c>
      <c r="X2342" s="4"/>
      <c r="Y2342" s="4"/>
      <c r="Z2342" s="4"/>
      <c r="AA2342" s="4"/>
      <c r="AB2342" s="4"/>
    </row>
    <row r="2343" spans="22:28">
      <c r="V2343" s="6">
        <v>45894</v>
      </c>
      <c r="W2343" s="4">
        <v>4.28</v>
      </c>
      <c r="X2343" s="4"/>
      <c r="Y2343" s="4"/>
      <c r="Z2343" s="4"/>
      <c r="AA2343" s="4"/>
      <c r="AB2343" s="4"/>
    </row>
    <row r="2344" spans="22:28">
      <c r="V2344" s="6">
        <v>45895</v>
      </c>
      <c r="W2344" s="4">
        <v>4.26</v>
      </c>
      <c r="X2344" s="4"/>
      <c r="Y2344" s="4"/>
      <c r="Z2344" s="4"/>
      <c r="AA2344" s="4"/>
      <c r="AB2344" s="4"/>
    </row>
    <row r="2345" spans="22:28">
      <c r="V2345" s="6">
        <v>45896</v>
      </c>
      <c r="W2345" s="4">
        <v>4.24</v>
      </c>
      <c r="X2345" s="4"/>
      <c r="Y2345" s="4"/>
      <c r="Z2345" s="4"/>
      <c r="AA2345" s="4"/>
      <c r="AB2345" s="4"/>
    </row>
    <row r="2346" spans="22:28">
      <c r="V2346" s="6">
        <v>45897</v>
      </c>
      <c r="W2346" s="4">
        <v>4.22</v>
      </c>
      <c r="X2346" s="4"/>
      <c r="Y2346" s="4"/>
      <c r="Z2346" s="4"/>
      <c r="AA2346" s="4"/>
      <c r="AB2346" s="4"/>
    </row>
    <row r="2347" spans="22:28">
      <c r="V2347" s="6">
        <v>45898</v>
      </c>
      <c r="W2347" s="4">
        <v>4.2300000000000004</v>
      </c>
      <c r="X2347" s="4"/>
      <c r="Y2347" s="4"/>
      <c r="Z2347" s="4"/>
      <c r="AA2347" s="4"/>
      <c r="AB2347" s="4"/>
    </row>
    <row r="2348" spans="22:28">
      <c r="V2348" s="6">
        <v>45901</v>
      </c>
    </row>
    <row r="2349" spans="22:28">
      <c r="V2349" s="6">
        <v>45902</v>
      </c>
      <c r="W2349" s="4">
        <v>4.28</v>
      </c>
      <c r="X2349" s="4"/>
      <c r="Y2349" s="4"/>
      <c r="Z2349" s="4"/>
      <c r="AA2349" s="4"/>
      <c r="AB2349" s="4"/>
    </row>
    <row r="2350" spans="22:28">
      <c r="V2350" s="6">
        <v>45903</v>
      </c>
      <c r="W2350" s="4">
        <v>4.22</v>
      </c>
      <c r="X2350" s="4"/>
      <c r="Y2350" s="4"/>
      <c r="Z2350" s="4"/>
      <c r="AA2350" s="4"/>
      <c r="AB2350" s="4"/>
    </row>
    <row r="2351" spans="22:28">
      <c r="V2351" s="6">
        <v>45904</v>
      </c>
      <c r="W2351" s="4">
        <v>4.17</v>
      </c>
      <c r="X2351" s="4"/>
      <c r="Y2351" s="4"/>
      <c r="Z2351" s="4"/>
      <c r="AA2351" s="4"/>
      <c r="AB2351" s="4"/>
    </row>
    <row r="2352" spans="22:28">
      <c r="V2352" s="6">
        <v>45905</v>
      </c>
      <c r="W2352" s="4">
        <v>4.0999999999999996</v>
      </c>
      <c r="X2352" s="4"/>
      <c r="Y2352" s="4"/>
      <c r="Z2352" s="4"/>
      <c r="AA2352" s="4"/>
      <c r="AB2352" s="4"/>
    </row>
    <row r="2353" spans="22:28">
      <c r="V2353" s="6">
        <v>45908</v>
      </c>
      <c r="W2353" s="4">
        <v>4.05</v>
      </c>
      <c r="X2353" s="4"/>
      <c r="Y2353" s="4"/>
      <c r="Z2353" s="4"/>
      <c r="AA2353" s="4"/>
      <c r="AB2353" s="4"/>
    </row>
    <row r="2354" spans="22:28">
      <c r="V2354" s="6">
        <v>45909</v>
      </c>
      <c r="W2354" s="4">
        <v>4.08</v>
      </c>
      <c r="X2354" s="4"/>
      <c r="Y2354" s="4"/>
      <c r="Z2354" s="4"/>
      <c r="AA2354" s="4"/>
      <c r="AB2354" s="4"/>
    </row>
    <row r="2355" spans="22:28">
      <c r="V2355" s="6">
        <v>45910</v>
      </c>
      <c r="W2355" s="4">
        <v>4.04</v>
      </c>
      <c r="X2355" s="4"/>
      <c r="Y2355" s="4"/>
      <c r="Z2355" s="4"/>
      <c r="AA2355" s="4"/>
      <c r="AB2355" s="4"/>
    </row>
    <row r="2356" spans="22:28">
      <c r="V2356" s="6">
        <v>45911</v>
      </c>
      <c r="W2356" s="4">
        <v>4.01</v>
      </c>
      <c r="X2356" s="4"/>
      <c r="Y2356" s="4"/>
      <c r="Z2356" s="4"/>
      <c r="AA2356" s="4"/>
      <c r="AB2356" s="4"/>
    </row>
    <row r="2357" spans="22:28">
      <c r="V2357" s="6">
        <v>45912</v>
      </c>
      <c r="W2357" s="4">
        <v>4.0599999999999996</v>
      </c>
      <c r="X2357" s="4"/>
      <c r="Y2357" s="4"/>
      <c r="Z2357" s="4"/>
      <c r="AA2357" s="4"/>
      <c r="AB2357" s="4"/>
    </row>
    <row r="2358" spans="22:28">
      <c r="V2358" s="6">
        <v>45915</v>
      </c>
      <c r="W2358" s="4">
        <v>4.05</v>
      </c>
      <c r="X2358" s="4"/>
      <c r="Y2358" s="4"/>
      <c r="Z2358" s="4"/>
      <c r="AA2358" s="4"/>
      <c r="AB2358" s="4"/>
    </row>
    <row r="2359" spans="22:28">
      <c r="V2359" s="6">
        <v>45916</v>
      </c>
      <c r="W2359" s="4">
        <v>4.04</v>
      </c>
      <c r="X2359" s="4"/>
      <c r="Y2359" s="4"/>
      <c r="Z2359" s="4"/>
      <c r="AA2359" s="4"/>
      <c r="AB2359" s="4"/>
    </row>
    <row r="2360" spans="22:28">
      <c r="V2360" s="6">
        <v>45917</v>
      </c>
      <c r="W2360" s="4">
        <v>4.0599999999999996</v>
      </c>
      <c r="X2360" s="4"/>
      <c r="Y2360" s="4"/>
      <c r="Z2360" s="4"/>
      <c r="AA2360" s="4"/>
      <c r="AB2360" s="4"/>
    </row>
    <row r="2361" spans="22:28">
      <c r="V2361" s="6">
        <v>45918</v>
      </c>
      <c r="W2361" s="4">
        <v>4.1100000000000003</v>
      </c>
      <c r="X2361" s="4"/>
      <c r="Y2361" s="4"/>
      <c r="Z2361" s="4"/>
      <c r="AA2361" s="4"/>
      <c r="AB2361" s="4"/>
    </row>
    <row r="2362" spans="22:28">
      <c r="V2362" s="6">
        <v>45919</v>
      </c>
      <c r="W2362" s="4">
        <v>4.1399999999999997</v>
      </c>
      <c r="X2362" s="4"/>
      <c r="Y2362" s="4"/>
      <c r="Z2362" s="4"/>
      <c r="AA2362" s="4"/>
      <c r="AB2362" s="4"/>
    </row>
    <row r="2363" spans="22:28">
      <c r="V2363" s="6">
        <v>45922</v>
      </c>
      <c r="W2363" s="4">
        <v>4.1500000000000004</v>
      </c>
      <c r="X2363" s="4"/>
      <c r="Y2363" s="4"/>
      <c r="Z2363" s="4"/>
      <c r="AA2363" s="4"/>
      <c r="AB2363" s="4"/>
    </row>
    <row r="2364" spans="22:28">
      <c r="V2364" s="6">
        <v>45923</v>
      </c>
      <c r="W2364" s="4">
        <v>4.12</v>
      </c>
      <c r="X2364" s="4"/>
      <c r="Y2364" s="4"/>
      <c r="Z2364" s="4"/>
      <c r="AA2364" s="4"/>
      <c r="AB2364" s="4"/>
    </row>
    <row r="2365" spans="22:28">
      <c r="V2365" s="6">
        <v>45924</v>
      </c>
      <c r="W2365" s="4">
        <v>4.16</v>
      </c>
      <c r="X2365" s="4"/>
      <c r="Y2365" s="4"/>
      <c r="Z2365" s="4"/>
      <c r="AA2365" s="4"/>
      <c r="AB2365" s="4"/>
    </row>
    <row r="2366" spans="22:28">
      <c r="V2366" s="6">
        <v>45925</v>
      </c>
      <c r="W2366" s="4">
        <v>4.18</v>
      </c>
      <c r="X2366" s="4"/>
      <c r="Y2366" s="4"/>
      <c r="Z2366" s="4"/>
      <c r="AA2366" s="4"/>
      <c r="AB2366" s="4"/>
    </row>
    <row r="2367" spans="22:28">
      <c r="V2367" s="6">
        <v>45926</v>
      </c>
      <c r="W2367" s="4">
        <v>4.2</v>
      </c>
      <c r="X2367" s="4"/>
      <c r="Y2367" s="4"/>
      <c r="Z2367" s="4"/>
      <c r="AA2367" s="4"/>
      <c r="AB2367" s="4"/>
    </row>
    <row r="2368" spans="22:28">
      <c r="V2368" s="6">
        <v>45929</v>
      </c>
      <c r="W2368" s="4">
        <v>4.1500000000000004</v>
      </c>
      <c r="X2368" s="4"/>
      <c r="Y2368" s="4"/>
      <c r="Z2368" s="4"/>
      <c r="AA2368" s="4"/>
      <c r="AB2368" s="4"/>
    </row>
    <row r="2369" spans="22:28">
      <c r="V2369" s="6">
        <v>45930</v>
      </c>
      <c r="W2369" s="4">
        <v>4.16</v>
      </c>
      <c r="X2369" s="4"/>
      <c r="Y2369" s="4"/>
      <c r="Z2369" s="4"/>
      <c r="AA2369" s="4"/>
      <c r="AB2369" s="4"/>
    </row>
    <row r="2370" spans="22:28">
      <c r="V2370" s="6">
        <v>45931</v>
      </c>
      <c r="W2370" s="4">
        <v>4.12</v>
      </c>
      <c r="X2370" s="4"/>
      <c r="Y2370" s="4"/>
      <c r="Z2370" s="4"/>
      <c r="AA2370" s="4"/>
      <c r="AB2370" s="4"/>
    </row>
    <row r="2371" spans="22:28">
      <c r="V2371" s="6">
        <v>45932</v>
      </c>
      <c r="W2371" s="4">
        <v>4.0999999999999996</v>
      </c>
      <c r="X2371" s="4"/>
      <c r="Y2371" s="4"/>
      <c r="Z2371" s="4"/>
      <c r="AA2371" s="4"/>
      <c r="AB2371" s="4"/>
    </row>
    <row r="2372" spans="22:28">
      <c r="V2372" s="6">
        <v>45933</v>
      </c>
      <c r="W2372" s="4">
        <v>4.13</v>
      </c>
      <c r="X2372" s="4"/>
      <c r="Y2372" s="4"/>
      <c r="Z2372" s="4"/>
      <c r="AA2372" s="4"/>
      <c r="AB2372" s="4"/>
    </row>
    <row r="2373" spans="22:28">
      <c r="V2373" s="6">
        <v>45936</v>
      </c>
      <c r="W2373" s="4">
        <v>4.18</v>
      </c>
      <c r="X2373" s="4"/>
      <c r="Y2373" s="4"/>
      <c r="Z2373" s="4"/>
      <c r="AA2373" s="4"/>
      <c r="AB2373" s="4"/>
    </row>
    <row r="2374" spans="22:28">
      <c r="V2374" s="6">
        <v>45937</v>
      </c>
      <c r="W2374" s="4">
        <v>4.1399999999999997</v>
      </c>
      <c r="X2374" s="4"/>
      <c r="Y2374" s="4"/>
      <c r="Z2374" s="4"/>
      <c r="AA2374" s="4"/>
      <c r="AB2374" s="4"/>
    </row>
    <row r="2375" spans="22:28">
      <c r="V2375" s="6">
        <v>45938</v>
      </c>
      <c r="W2375" s="4">
        <v>4.13</v>
      </c>
      <c r="X2375" s="4"/>
      <c r="Y2375" s="4"/>
      <c r="Z2375" s="4"/>
      <c r="AA2375" s="4"/>
      <c r="AB2375" s="4"/>
    </row>
    <row r="2376" spans="22:28">
      <c r="V2376" s="6">
        <v>45939</v>
      </c>
      <c r="W2376" s="4">
        <v>4.1399999999999997</v>
      </c>
      <c r="X2376" s="4"/>
      <c r="Y2376" s="4"/>
      <c r="Z2376" s="4"/>
      <c r="AA2376" s="4"/>
      <c r="AB2376" s="4"/>
    </row>
    <row r="2377" spans="22:28">
      <c r="V2377" s="6">
        <v>45940</v>
      </c>
      <c r="W2377" s="4">
        <v>4.05</v>
      </c>
      <c r="X2377" s="4"/>
      <c r="Y2377" s="4"/>
      <c r="Z2377" s="4"/>
      <c r="AA2377" s="4"/>
      <c r="AB2377" s="4"/>
    </row>
    <row r="2378" spans="22:28">
      <c r="V2378" s="6">
        <v>45943</v>
      </c>
    </row>
    <row r="2379" spans="22:28">
      <c r="V2379" s="6">
        <v>45944</v>
      </c>
      <c r="W2379" s="4">
        <v>4.03</v>
      </c>
      <c r="X2379" s="4"/>
      <c r="Y2379" s="4"/>
      <c r="Z2379" s="4"/>
      <c r="AA2379" s="4"/>
      <c r="AB2379" s="4"/>
    </row>
    <row r="2380" spans="22:28">
      <c r="V2380" s="6">
        <v>45945</v>
      </c>
      <c r="W2380" s="4">
        <v>4.05</v>
      </c>
      <c r="X2380" s="4"/>
      <c r="Y2380" s="4"/>
      <c r="Z2380" s="4"/>
      <c r="AA2380" s="4"/>
      <c r="AB2380" s="4"/>
    </row>
    <row r="2381" spans="22:28">
      <c r="V2381" s="6">
        <v>45946</v>
      </c>
      <c r="W2381" s="4">
        <v>3.99</v>
      </c>
      <c r="X2381" s="4"/>
      <c r="Y2381" s="4"/>
      <c r="Z2381" s="4"/>
      <c r="AA2381" s="4"/>
      <c r="AB2381" s="4"/>
    </row>
    <row r="2382" spans="22:28">
      <c r="V2382" s="6">
        <v>45947</v>
      </c>
      <c r="W2382" s="4">
        <v>4.0199999999999996</v>
      </c>
      <c r="X2382" s="4"/>
      <c r="Y2382" s="4"/>
      <c r="Z2382" s="4"/>
      <c r="AA2382" s="4"/>
      <c r="AB2382" s="4"/>
    </row>
    <row r="2383" spans="22:28">
      <c r="V2383" s="6">
        <v>45950</v>
      </c>
      <c r="W2383" s="4">
        <v>4</v>
      </c>
      <c r="X2383" s="4"/>
      <c r="Y2383" s="4"/>
      <c r="Z2383" s="4"/>
      <c r="AA2383" s="4"/>
      <c r="AB2383" s="4"/>
    </row>
    <row r="2384" spans="22:28">
      <c r="V2384" s="6">
        <v>45951</v>
      </c>
      <c r="W2384" s="4">
        <v>3.98</v>
      </c>
      <c r="X2384" s="4"/>
      <c r="Y2384" s="4"/>
      <c r="Z2384" s="4"/>
      <c r="AA2384" s="4"/>
      <c r="AB2384" s="4"/>
    </row>
    <row r="2385" spans="22:28">
      <c r="V2385" s="6">
        <v>45952</v>
      </c>
      <c r="W2385" s="4">
        <v>3.97</v>
      </c>
      <c r="X2385" s="4"/>
      <c r="Y2385" s="4"/>
      <c r="Z2385" s="4"/>
      <c r="AA2385" s="4"/>
      <c r="AB2385" s="4"/>
    </row>
    <row r="2386" spans="22:28">
      <c r="V2386" s="6">
        <v>45953</v>
      </c>
      <c r="W2386" s="4">
        <v>4.01</v>
      </c>
      <c r="X2386" s="4"/>
      <c r="Y2386" s="4"/>
      <c r="Z2386" s="4"/>
      <c r="AA2386" s="4"/>
      <c r="AB2386" s="4"/>
    </row>
    <row r="2387" spans="22:28">
      <c r="V2387" s="6">
        <v>45954</v>
      </c>
      <c r="W2387" s="4">
        <v>4.0199999999999996</v>
      </c>
      <c r="X2387" s="4"/>
      <c r="Y2387" s="4"/>
      <c r="Z2387" s="4"/>
      <c r="AA2387" s="4"/>
      <c r="AB2387" s="4"/>
    </row>
    <row r="2388" spans="22:28">
      <c r="V2388" s="6">
        <v>45957</v>
      </c>
      <c r="W2388" s="4">
        <v>4.01</v>
      </c>
      <c r="X2388" s="4"/>
      <c r="Y2388" s="4"/>
      <c r="Z2388" s="4"/>
      <c r="AA2388" s="4"/>
      <c r="AB2388" s="4"/>
    </row>
    <row r="2389" spans="22:28">
      <c r="V2389" s="6">
        <v>45958</v>
      </c>
      <c r="W2389" s="4">
        <v>3.99</v>
      </c>
      <c r="X2389" s="4"/>
      <c r="Y2389" s="4"/>
      <c r="Z2389" s="4"/>
      <c r="AA2389" s="4"/>
      <c r="AB2389" s="4"/>
    </row>
    <row r="2390" spans="22:28">
      <c r="V2390" s="6">
        <v>45959</v>
      </c>
      <c r="W2390" s="4">
        <v>4.08</v>
      </c>
      <c r="X2390" s="4"/>
      <c r="Y2390" s="4"/>
      <c r="Z2390" s="4"/>
      <c r="AA2390" s="4"/>
      <c r="AB2390" s="4"/>
    </row>
    <row r="2391" spans="22:28">
      <c r="V2391" s="6">
        <v>45960</v>
      </c>
      <c r="W2391" s="4">
        <v>4.1100000000000003</v>
      </c>
      <c r="X2391" s="4"/>
      <c r="Y2391" s="4"/>
      <c r="Z2391" s="4"/>
      <c r="AA2391" s="4"/>
      <c r="AB2391" s="4"/>
    </row>
    <row r="2392" spans="22:28">
      <c r="V2392" s="6">
        <v>45961</v>
      </c>
      <c r="W2392" s="4">
        <v>4.1100000000000003</v>
      </c>
      <c r="X2392" s="4"/>
      <c r="Y2392" s="4"/>
      <c r="Z2392" s="4"/>
      <c r="AA2392" s="4"/>
      <c r="AB2392" s="4"/>
    </row>
    <row r="2393" spans="22:28">
      <c r="V2393" s="6">
        <v>45964</v>
      </c>
      <c r="W2393" s="4">
        <v>4.13</v>
      </c>
      <c r="X2393" s="4"/>
      <c r="Y2393" s="4"/>
      <c r="Z2393" s="4"/>
      <c r="AA2393" s="4"/>
      <c r="AB2393" s="4"/>
    </row>
    <row r="2394" spans="22:28">
      <c r="V2394" s="6">
        <v>45965</v>
      </c>
      <c r="W2394" s="4">
        <v>4.0999999999999996</v>
      </c>
      <c r="X2394" s="4"/>
      <c r="Y2394" s="4"/>
      <c r="Z2394" s="4"/>
      <c r="AA2394" s="4"/>
      <c r="AB2394" s="4"/>
    </row>
    <row r="2395" spans="22:28">
      <c r="V2395" s="6">
        <v>45966</v>
      </c>
      <c r="W2395" s="4">
        <v>4.17</v>
      </c>
      <c r="X2395" s="4"/>
      <c r="Y2395" s="4"/>
      <c r="Z2395" s="4"/>
      <c r="AA2395" s="4"/>
      <c r="AB2395" s="4"/>
    </row>
    <row r="2396" spans="22:28">
      <c r="V2396" s="6">
        <v>45967</v>
      </c>
      <c r="W2396" s="4">
        <v>4.1100000000000003</v>
      </c>
      <c r="X2396" s="4"/>
      <c r="Y2396" s="4"/>
      <c r="Z2396" s="4"/>
      <c r="AA2396" s="4"/>
      <c r="AB2396" s="4"/>
    </row>
    <row r="2397" spans="22:28">
      <c r="V2397" s="6">
        <v>45968</v>
      </c>
      <c r="W2397" s="4">
        <v>4.1100000000000003</v>
      </c>
      <c r="X2397" s="4"/>
      <c r="Y2397" s="4"/>
      <c r="Z2397" s="4"/>
      <c r="AA2397" s="4"/>
      <c r="AB2397" s="4"/>
    </row>
    <row r="2398" spans="22:28">
      <c r="V2398" s="6">
        <v>45971</v>
      </c>
      <c r="W2398" s="4">
        <v>4.13</v>
      </c>
      <c r="X2398" s="4"/>
      <c r="Y2398" s="4"/>
      <c r="Z2398" s="4"/>
      <c r="AA2398" s="4"/>
      <c r="AB2398" s="4"/>
    </row>
    <row r="2399" spans="22:28">
      <c r="V2399" s="6">
        <v>45972</v>
      </c>
    </row>
    <row r="2400" spans="22:28">
      <c r="V2400" s="6">
        <v>45973</v>
      </c>
      <c r="W2400" s="4">
        <v>4.08</v>
      </c>
      <c r="X2400" s="4"/>
      <c r="Y2400" s="4"/>
      <c r="Z2400" s="4"/>
      <c r="AA2400" s="4"/>
      <c r="AB2400" s="4"/>
    </row>
    <row r="2401" spans="22:28">
      <c r="V2401" s="6">
        <v>45974</v>
      </c>
      <c r="W2401" s="4">
        <v>4.1100000000000003</v>
      </c>
      <c r="X2401" s="4"/>
      <c r="Y2401" s="4"/>
      <c r="Z2401" s="4"/>
      <c r="AA2401" s="4"/>
      <c r="AB2401" s="4"/>
    </row>
    <row r="2402" spans="22:28">
      <c r="V2402" s="6">
        <v>45975</v>
      </c>
      <c r="W2402" s="4">
        <v>4.1399999999999997</v>
      </c>
      <c r="X2402" s="4"/>
      <c r="Y2402" s="4"/>
      <c r="Z2402" s="4"/>
      <c r="AA2402" s="4"/>
      <c r="AB2402" s="4"/>
    </row>
    <row r="2403" spans="22:28">
      <c r="V2403" s="6">
        <v>45978</v>
      </c>
      <c r="W2403" s="4">
        <v>4.13</v>
      </c>
      <c r="X2403" s="4"/>
      <c r="Y2403" s="4"/>
      <c r="Z2403" s="4"/>
      <c r="AA2403" s="4"/>
      <c r="AB2403" s="4"/>
    </row>
    <row r="2404" spans="22:28">
      <c r="V2404" s="6">
        <v>45979</v>
      </c>
      <c r="W2404" s="4">
        <v>4.12</v>
      </c>
      <c r="X2404" s="4"/>
      <c r="Y2404" s="4"/>
      <c r="Z2404" s="4"/>
      <c r="AA2404" s="4"/>
      <c r="AB2404" s="4"/>
    </row>
    <row r="2405" spans="22:28">
      <c r="V2405" s="6">
        <v>45980</v>
      </c>
      <c r="W2405" s="4">
        <v>4.13</v>
      </c>
      <c r="X2405" s="4"/>
      <c r="Y2405" s="4"/>
      <c r="Z2405" s="4"/>
      <c r="AA2405" s="4"/>
      <c r="AB2405" s="4"/>
    </row>
    <row r="2406" spans="22:28">
      <c r="V2406" s="6">
        <v>45981</v>
      </c>
      <c r="W2406" s="4">
        <v>4.0999999999999996</v>
      </c>
      <c r="X2406" s="4"/>
      <c r="Y2406" s="4"/>
      <c r="Z2406" s="4"/>
      <c r="AA2406" s="4"/>
      <c r="AB2406" s="4"/>
    </row>
    <row r="2407" spans="22:28">
      <c r="V2407" s="6">
        <v>45982</v>
      </c>
      <c r="W2407" s="4">
        <v>4.0599999999999996</v>
      </c>
      <c r="X2407" s="4"/>
      <c r="Y2407" s="4"/>
      <c r="Z2407" s="4"/>
      <c r="AA2407" s="4"/>
      <c r="AB2407" s="4"/>
    </row>
    <row r="2408" spans="22:28">
      <c r="V2408" s="6">
        <v>45985</v>
      </c>
      <c r="W2408" s="4">
        <v>4.04</v>
      </c>
      <c r="X2408" s="4"/>
      <c r="Y2408" s="4"/>
      <c r="Z2408" s="4"/>
      <c r="AA2408" s="4"/>
      <c r="AB2408" s="4"/>
    </row>
    <row r="2409" spans="22:28">
      <c r="V2409" s="6">
        <v>45986</v>
      </c>
      <c r="W2409" s="4">
        <v>4.01</v>
      </c>
      <c r="X2409" s="4"/>
      <c r="Y2409" s="4"/>
      <c r="Z2409" s="4"/>
      <c r="AA2409" s="4"/>
      <c r="AB2409" s="4"/>
    </row>
    <row r="2410" spans="22:28">
      <c r="V2410" s="6">
        <v>45987</v>
      </c>
      <c r="W2410" s="4">
        <v>4</v>
      </c>
      <c r="X2410" s="4"/>
      <c r="Y2410" s="4"/>
      <c r="Z2410" s="4"/>
      <c r="AA2410" s="4"/>
      <c r="AB2410" s="4"/>
    </row>
    <row r="2411" spans="22:28">
      <c r="V2411" s="6">
        <v>45988</v>
      </c>
    </row>
    <row r="2412" spans="22:28">
      <c r="V2412" s="6">
        <v>45989</v>
      </c>
      <c r="W2412" s="4">
        <v>4.0199999999999996</v>
      </c>
      <c r="X2412" s="4"/>
      <c r="Y2412" s="4"/>
      <c r="Z2412" s="4"/>
      <c r="AA2412" s="4"/>
      <c r="AB2412" s="4"/>
    </row>
    <row r="2413" spans="22:28">
      <c r="V2413" s="6">
        <v>45992</v>
      </c>
      <c r="W2413" s="4">
        <v>4.09</v>
      </c>
      <c r="X2413" s="4"/>
      <c r="Y2413" s="4"/>
      <c r="Z2413" s="4"/>
      <c r="AA2413" s="4"/>
      <c r="AB2413" s="4"/>
    </row>
    <row r="2414" spans="22:28">
      <c r="V2414" s="6">
        <v>45993</v>
      </c>
      <c r="W2414" s="4">
        <v>4.09</v>
      </c>
      <c r="X2414" s="4"/>
      <c r="Y2414" s="4"/>
      <c r="Z2414" s="4"/>
      <c r="AA2414" s="4"/>
      <c r="AB2414" s="4"/>
    </row>
    <row r="2415" spans="22:28">
      <c r="V2415" s="6">
        <v>45994</v>
      </c>
      <c r="W2415" s="4">
        <v>4.0599999999999996</v>
      </c>
      <c r="X2415" s="4"/>
      <c r="Y2415" s="4"/>
      <c r="Z2415" s="4"/>
      <c r="AA2415" s="4"/>
      <c r="AB2415" s="4"/>
    </row>
    <row r="2416" spans="22:28">
      <c r="V2416" s="6">
        <v>45995</v>
      </c>
      <c r="W2416" s="4">
        <v>4.1100000000000003</v>
      </c>
      <c r="X2416" s="4"/>
      <c r="Y2416" s="4"/>
      <c r="Z2416" s="4"/>
      <c r="AA2416" s="4"/>
      <c r="AB2416" s="4"/>
    </row>
    <row r="2417" spans="22:28">
      <c r="V2417" s="6">
        <v>45996</v>
      </c>
      <c r="W2417" s="4">
        <v>4.1399999999999997</v>
      </c>
      <c r="X2417" s="4"/>
      <c r="Y2417" s="4"/>
      <c r="Z2417" s="4"/>
      <c r="AA2417" s="4"/>
      <c r="AB2417" s="4"/>
    </row>
    <row r="2418" spans="22:28">
      <c r="V2418" s="6">
        <v>45999</v>
      </c>
      <c r="W2418" s="4">
        <v>4.17</v>
      </c>
      <c r="X2418" s="4"/>
      <c r="Y2418" s="4"/>
      <c r="Z2418" s="4"/>
      <c r="AA2418" s="4"/>
      <c r="AB2418" s="4"/>
    </row>
    <row r="2419" spans="22:28">
      <c r="V2419" s="6">
        <v>46000</v>
      </c>
      <c r="W2419" s="4">
        <v>4.18</v>
      </c>
      <c r="X2419" s="4"/>
      <c r="Y2419" s="4"/>
      <c r="Z2419" s="4"/>
      <c r="AA2419" s="4"/>
      <c r="AB2419" s="4"/>
    </row>
    <row r="2420" spans="22:28">
      <c r="V2420" s="6">
        <v>46001</v>
      </c>
      <c r="W2420" s="4">
        <v>4.13</v>
      </c>
      <c r="X2420" s="4"/>
      <c r="Y2420" s="4"/>
      <c r="Z2420" s="4"/>
      <c r="AA2420" s="4"/>
      <c r="AB2420" s="4"/>
    </row>
    <row r="2421" spans="22:28">
      <c r="V2421" s="6">
        <v>46002</v>
      </c>
      <c r="W2421" s="4">
        <v>4.1399999999999997</v>
      </c>
      <c r="X2421" s="4"/>
      <c r="Y2421" s="4"/>
      <c r="Z2421" s="4"/>
      <c r="AA2421" s="4"/>
      <c r="AB2421" s="4"/>
    </row>
    <row r="2422" spans="22:28">
      <c r="V2422" s="6">
        <v>46003</v>
      </c>
      <c r="W2422" s="4">
        <v>4.1900000000000004</v>
      </c>
      <c r="X2422" s="4"/>
      <c r="Y2422" s="4"/>
      <c r="Z2422" s="4"/>
      <c r="AA2422" s="4"/>
      <c r="AB2422" s="4"/>
    </row>
    <row r="2423" spans="22:28">
      <c r="V2423" s="6">
        <v>46006</v>
      </c>
      <c r="W2423" s="4">
        <v>4.18</v>
      </c>
      <c r="X2423" s="4"/>
      <c r="Y2423" s="4"/>
      <c r="Z2423" s="4"/>
      <c r="AA2423" s="4"/>
      <c r="AB2423" s="4"/>
    </row>
    <row r="2424" spans="22:28">
      <c r="V2424" s="6">
        <v>46007</v>
      </c>
      <c r="W2424" s="4">
        <v>4.1500000000000004</v>
      </c>
      <c r="X2424" s="4"/>
      <c r="Y2424" s="4"/>
      <c r="Z2424" s="4"/>
      <c r="AA2424" s="4"/>
      <c r="AB2424" s="4"/>
    </row>
    <row r="2425" spans="22:28">
      <c r="V2425" s="6">
        <v>46008</v>
      </c>
      <c r="W2425" s="4">
        <v>4.16</v>
      </c>
      <c r="X2425" s="4"/>
      <c r="Y2425" s="4"/>
      <c r="Z2425" s="4"/>
      <c r="AA2425" s="4"/>
      <c r="AB2425" s="4"/>
    </row>
    <row r="2426" spans="22:28">
      <c r="V2426" s="6">
        <v>46009</v>
      </c>
      <c r="W2426" s="4">
        <v>4.12</v>
      </c>
      <c r="X2426" s="4"/>
      <c r="Y2426" s="4"/>
      <c r="Z2426" s="4"/>
      <c r="AA2426" s="4"/>
      <c r="AB2426" s="4"/>
    </row>
    <row r="2427" spans="22:28">
      <c r="V2427" s="6">
        <v>46010</v>
      </c>
      <c r="W2427" s="4">
        <v>4.16</v>
      </c>
      <c r="X2427" s="4"/>
      <c r="Y2427" s="4"/>
      <c r="Z2427" s="4"/>
      <c r="AA2427" s="4"/>
      <c r="AB2427" s="4"/>
    </row>
    <row r="2428" spans="22:28">
      <c r="V2428" s="6">
        <v>46013</v>
      </c>
      <c r="W2428" s="4">
        <v>4.17</v>
      </c>
      <c r="X2428" s="4"/>
      <c r="Y2428" s="4"/>
      <c r="Z2428" s="4"/>
      <c r="AA2428" s="4"/>
      <c r="AB2428" s="4"/>
    </row>
    <row r="2429" spans="22:28">
      <c r="V2429" s="6">
        <v>46014</v>
      </c>
      <c r="W2429" s="4">
        <v>4.18</v>
      </c>
      <c r="X2429" s="4"/>
      <c r="Y2429" s="4"/>
      <c r="Z2429" s="4"/>
      <c r="AA2429" s="4"/>
      <c r="AB2429" s="4"/>
    </row>
    <row r="2430" spans="22:28">
      <c r="V2430" s="6">
        <v>46015</v>
      </c>
      <c r="W2430" s="4">
        <v>4.1500000000000004</v>
      </c>
      <c r="X2430" s="4"/>
      <c r="Y2430" s="4"/>
      <c r="Z2430" s="4"/>
      <c r="AA2430" s="4"/>
      <c r="AB2430" s="4"/>
    </row>
    <row r="2431" spans="22:28">
      <c r="V2431" s="6">
        <v>46016</v>
      </c>
    </row>
    <row r="2432" spans="22:28">
      <c r="V2432" s="6">
        <v>46017</v>
      </c>
      <c r="W2432" s="4">
        <v>4.1399999999999997</v>
      </c>
      <c r="X2432" s="4"/>
      <c r="Y2432" s="4"/>
      <c r="Z2432" s="4"/>
      <c r="AA2432" s="4"/>
      <c r="AB2432" s="4"/>
    </row>
    <row r="2433" spans="22:28">
      <c r="V2433" s="6">
        <v>46020</v>
      </c>
      <c r="W2433" s="4">
        <v>4.12</v>
      </c>
      <c r="X2433" s="4"/>
      <c r="Y2433" s="4"/>
      <c r="Z2433" s="4"/>
      <c r="AA2433" s="4"/>
      <c r="AB2433" s="4"/>
    </row>
    <row r="2434" spans="22:28">
      <c r="V2434" s="6">
        <v>46021</v>
      </c>
      <c r="W2434" s="4">
        <v>4.1399999999999997</v>
      </c>
      <c r="X2434" s="4"/>
      <c r="Y2434" s="4"/>
      <c r="Z2434" s="4"/>
      <c r="AA2434" s="4"/>
      <c r="AB2434" s="4"/>
    </row>
    <row r="2435" spans="22:28">
      <c r="V2435" s="6">
        <v>46022</v>
      </c>
      <c r="W2435" s="4">
        <v>4.18</v>
      </c>
      <c r="X2435" s="4"/>
      <c r="Y2435" s="4"/>
      <c r="Z2435" s="4"/>
      <c r="AA2435" s="4"/>
      <c r="AB2435" s="4"/>
    </row>
    <row r="2436" spans="22:28">
      <c r="V2436" s="6">
        <v>46023</v>
      </c>
    </row>
    <row r="2437" spans="22:28">
      <c r="V2437" s="6">
        <v>46024</v>
      </c>
      <c r="W2437" s="4">
        <v>4.1900000000000004</v>
      </c>
      <c r="X2437" s="4"/>
      <c r="Y2437" s="4"/>
      <c r="Z2437" s="4"/>
      <c r="AA2437" s="4"/>
      <c r="AB2437" s="4"/>
    </row>
    <row r="2438" spans="22:28">
      <c r="V2438" s="6">
        <v>46027</v>
      </c>
      <c r="W2438" s="4">
        <v>4.17</v>
      </c>
      <c r="X2438" s="4"/>
      <c r="Y2438" s="4"/>
      <c r="Z2438" s="4"/>
      <c r="AA2438" s="4"/>
      <c r="AB2438" s="4"/>
    </row>
    <row r="2439" spans="22:28">
      <c r="V2439" s="6">
        <v>46028</v>
      </c>
      <c r="W2439" s="4">
        <v>4.18</v>
      </c>
      <c r="X2439" s="4"/>
      <c r="Y2439" s="4"/>
      <c r="Z2439" s="4"/>
      <c r="AA2439" s="4"/>
      <c r="AB2439" s="4"/>
    </row>
    <row r="2440" spans="22:28">
      <c r="V2440" s="6">
        <v>46029</v>
      </c>
      <c r="W2440" s="4">
        <v>4.1500000000000004</v>
      </c>
      <c r="X2440" s="4"/>
      <c r="Y2440" s="4"/>
      <c r="Z2440" s="4"/>
      <c r="AA2440" s="4"/>
      <c r="AB2440" s="4"/>
    </row>
    <row r="2441" spans="22:28">
      <c r="V2441" s="6">
        <v>46030</v>
      </c>
      <c r="W2441" s="4">
        <v>4.1900000000000004</v>
      </c>
      <c r="X2441" s="4"/>
      <c r="Y2441" s="4"/>
      <c r="Z2441" s="4"/>
      <c r="AA2441" s="4"/>
      <c r="AB2441" s="4"/>
    </row>
    <row r="2442" spans="22:28">
      <c r="V2442" s="6">
        <v>46031</v>
      </c>
      <c r="W2442" s="4">
        <v>4.18</v>
      </c>
      <c r="X2442" s="4"/>
      <c r="Y2442" s="4"/>
      <c r="Z2442" s="4"/>
      <c r="AA2442" s="4"/>
      <c r="AB2442" s="4"/>
    </row>
    <row r="2443" spans="22:28">
      <c r="V2443" s="6">
        <v>46034</v>
      </c>
      <c r="W2443" s="4">
        <v>4.1900000000000004</v>
      </c>
      <c r="X2443" s="4"/>
      <c r="Y2443" s="4"/>
      <c r="Z2443" s="4"/>
      <c r="AA2443" s="4"/>
      <c r="AB2443" s="4"/>
    </row>
    <row r="2444" spans="22:28">
      <c r="V2444" s="6">
        <v>46035</v>
      </c>
      <c r="W2444" s="4">
        <v>4.18</v>
      </c>
      <c r="X2444" s="4"/>
      <c r="Y2444" s="4"/>
      <c r="Z2444" s="4"/>
      <c r="AA2444" s="4"/>
      <c r="AB2444" s="4"/>
    </row>
    <row r="2445" spans="22:28">
      <c r="V2445" s="6">
        <v>46036</v>
      </c>
      <c r="W2445" s="4">
        <v>4.1500000000000004</v>
      </c>
      <c r="X2445" s="4"/>
      <c r="Y2445" s="4"/>
      <c r="Z2445" s="4"/>
      <c r="AA2445" s="4"/>
      <c r="AB2445" s="4"/>
    </row>
    <row r="2446" spans="22:28">
      <c r="V2446" s="6">
        <v>46037</v>
      </c>
      <c r="W2446" s="4">
        <v>4.17</v>
      </c>
      <c r="X2446" s="4"/>
      <c r="Y2446" s="4"/>
      <c r="Z2446" s="4"/>
      <c r="AA2446" s="4"/>
      <c r="AB2446" s="4"/>
    </row>
    <row r="2447" spans="22:28">
      <c r="V2447" s="6">
        <v>46038</v>
      </c>
      <c r="W2447" s="4">
        <v>4.24</v>
      </c>
      <c r="X2447" s="4"/>
      <c r="Y2447" s="4"/>
      <c r="Z2447" s="4"/>
      <c r="AA2447" s="4"/>
      <c r="AB2447" s="4"/>
    </row>
    <row r="2448" spans="22:28">
      <c r="V2448" s="6">
        <v>46041</v>
      </c>
    </row>
    <row r="2449" spans="22:28">
      <c r="V2449" s="6">
        <v>46042</v>
      </c>
      <c r="W2449" s="4">
        <v>4.3</v>
      </c>
      <c r="X2449" s="4"/>
      <c r="Y2449" s="4"/>
      <c r="Z2449" s="4"/>
      <c r="AA2449" s="4"/>
      <c r="AB2449" s="4"/>
    </row>
    <row r="2450" spans="22:28">
      <c r="V2450" s="6">
        <v>46043</v>
      </c>
      <c r="W2450" s="4">
        <v>4.26</v>
      </c>
      <c r="X2450" s="4"/>
      <c r="Y2450" s="4"/>
      <c r="Z2450" s="4"/>
      <c r="AA2450" s="4"/>
      <c r="AB2450" s="4"/>
    </row>
    <row r="2451" spans="22:28">
      <c r="V2451" s="6">
        <v>46044</v>
      </c>
      <c r="W2451" s="4">
        <v>4.26</v>
      </c>
      <c r="X2451" s="4"/>
      <c r="Y2451" s="4"/>
      <c r="Z2451" s="4"/>
      <c r="AA2451" s="4"/>
      <c r="AB2451" s="4"/>
    </row>
    <row r="2452" spans="22:28">
      <c r="V2452" s="6">
        <v>46045</v>
      </c>
      <c r="W2452" s="4">
        <v>4.24</v>
      </c>
      <c r="X2452" s="4"/>
      <c r="Y2452" s="4"/>
      <c r="Z2452" s="4"/>
      <c r="AA2452" s="4"/>
      <c r="AB2452" s="4"/>
    </row>
    <row r="2453" spans="22:28">
      <c r="V2453" s="6">
        <v>46048</v>
      </c>
      <c r="W2453" s="4">
        <v>4.22</v>
      </c>
      <c r="X2453" s="4"/>
      <c r="Y2453" s="4"/>
      <c r="Z2453" s="4"/>
      <c r="AA2453" s="4"/>
      <c r="AB2453" s="4"/>
    </row>
    <row r="2454" spans="22:28">
      <c r="V2454" s="6">
        <v>46049</v>
      </c>
      <c r="W2454" s="4">
        <v>4.24</v>
      </c>
      <c r="X2454" s="4"/>
      <c r="Y2454" s="4"/>
      <c r="Z2454" s="4"/>
      <c r="AA2454" s="4"/>
      <c r="AB2454" s="4"/>
    </row>
    <row r="2455" spans="22:28">
      <c r="V2455" s="6">
        <v>46050</v>
      </c>
      <c r="W2455" s="4">
        <v>4.26</v>
      </c>
      <c r="X2455" s="4"/>
      <c r="Y2455" s="4"/>
      <c r="Z2455" s="4"/>
      <c r="AA2455" s="4"/>
      <c r="AB2455" s="4"/>
    </row>
    <row r="2456" spans="22:28">
      <c r="V2456" s="6">
        <v>46051</v>
      </c>
      <c r="W2456" s="4">
        <v>4.24</v>
      </c>
      <c r="X2456" s="4"/>
      <c r="Y2456" s="4"/>
      <c r="Z2456" s="4"/>
      <c r="AA2456" s="4"/>
      <c r="AB2456" s="4"/>
    </row>
    <row r="2457" spans="22:28">
      <c r="V2457" s="6">
        <v>46052</v>
      </c>
      <c r="W2457" s="4">
        <v>4.26</v>
      </c>
      <c r="X2457" s="4"/>
      <c r="Y2457" s="4"/>
      <c r="Z2457" s="4"/>
      <c r="AA2457" s="4"/>
      <c r="AB2457" s="4"/>
    </row>
    <row r="2458" spans="22:28">
      <c r="V2458" s="6">
        <v>46055</v>
      </c>
      <c r="W2458" s="4">
        <v>4.29</v>
      </c>
      <c r="X2458" s="4"/>
      <c r="Y2458" s="4"/>
      <c r="Z2458" s="4"/>
      <c r="AA2458" s="4"/>
      <c r="AB2458" s="4"/>
    </row>
    <row r="2459" spans="22:28">
      <c r="V2459" s="6">
        <v>46056</v>
      </c>
      <c r="W2459" s="4">
        <v>4.28</v>
      </c>
      <c r="X2459" s="4"/>
      <c r="Y2459" s="4"/>
      <c r="Z2459" s="4"/>
      <c r="AA2459" s="4"/>
      <c r="AB2459" s="4"/>
    </row>
    <row r="2460" spans="22:28">
      <c r="V2460" s="6">
        <v>46057</v>
      </c>
      <c r="W2460" s="4">
        <v>4.29</v>
      </c>
      <c r="X2460" s="4"/>
      <c r="Y2460" s="4"/>
      <c r="Z2460" s="4"/>
      <c r="AA2460" s="4"/>
      <c r="AB2460" s="4"/>
    </row>
    <row r="2461" spans="22:28">
      <c r="V2461" s="6">
        <v>46058</v>
      </c>
      <c r="W2461" s="4">
        <v>4.21</v>
      </c>
      <c r="X2461" s="4"/>
      <c r="Y2461" s="4"/>
      <c r="Z2461" s="4"/>
      <c r="AA2461" s="4"/>
      <c r="AB2461" s="4"/>
    </row>
    <row r="2462" spans="22:28">
      <c r="V2462" s="6">
        <v>46059</v>
      </c>
      <c r="W2462" s="4">
        <v>4.22</v>
      </c>
      <c r="X2462" s="4"/>
      <c r="Y2462" s="4"/>
      <c r="Z2462" s="4"/>
      <c r="AA2462" s="4"/>
      <c r="AB2462" s="4"/>
    </row>
    <row r="2463" spans="22:28">
      <c r="V2463" s="6">
        <v>46062</v>
      </c>
      <c r="W2463" s="4">
        <v>4.22</v>
      </c>
      <c r="X2463" s="4"/>
      <c r="Y2463" s="4"/>
      <c r="Z2463" s="4"/>
      <c r="AA2463" s="4"/>
      <c r="AB2463" s="4"/>
    </row>
    <row r="2464" spans="22:28">
      <c r="V2464" s="6">
        <v>46063</v>
      </c>
      <c r="W2464" s="4">
        <v>4.16</v>
      </c>
      <c r="X2464" s="4"/>
      <c r="Y2464" s="4"/>
      <c r="Z2464" s="4"/>
      <c r="AA2464" s="4"/>
      <c r="AB2464" s="4"/>
    </row>
    <row r="2465" spans="22:28">
      <c r="V2465" s="6">
        <v>46064</v>
      </c>
      <c r="W2465" s="4">
        <v>4.18</v>
      </c>
      <c r="X2465" s="4"/>
      <c r="Y2465" s="4"/>
      <c r="Z2465" s="4"/>
      <c r="AA2465" s="4"/>
      <c r="AB2465" s="4"/>
    </row>
    <row r="2466" spans="22:28">
      <c r="V2466" s="6">
        <v>46065</v>
      </c>
      <c r="W2466" s="4">
        <v>4.09</v>
      </c>
      <c r="X2466" s="4"/>
      <c r="Y2466" s="4"/>
      <c r="Z2466" s="4"/>
      <c r="AA2466" s="4"/>
      <c r="AB2466" s="4"/>
    </row>
    <row r="2467" spans="22:28">
      <c r="V2467" s="6">
        <v>46066</v>
      </c>
      <c r="W2467" s="4">
        <v>4.04</v>
      </c>
      <c r="X2467" s="4"/>
      <c r="Y2467" s="4"/>
      <c r="Z2467" s="4"/>
      <c r="AA2467" s="4"/>
      <c r="AB2467" s="4"/>
    </row>
    <row r="2468" spans="22:28">
      <c r="V2468" s="6">
        <v>46069</v>
      </c>
    </row>
    <row r="2469" spans="22:28">
      <c r="V2469" s="6">
        <v>46070</v>
      </c>
      <c r="W2469" s="4">
        <v>4.05</v>
      </c>
      <c r="X2469" s="4"/>
      <c r="Y2469" s="4"/>
      <c r="Z2469" s="4"/>
      <c r="AA2469" s="4"/>
      <c r="AB2469" s="4"/>
    </row>
    <row r="2470" spans="22:28">
      <c r="V2470" s="6">
        <v>46071</v>
      </c>
      <c r="W2470" s="4">
        <v>4.09</v>
      </c>
      <c r="X2470" s="4"/>
      <c r="Y2470" s="4"/>
      <c r="Z2470" s="4"/>
      <c r="AA2470" s="4"/>
      <c r="AB2470" s="4"/>
    </row>
    <row r="2471" spans="22:28">
      <c r="V2471" s="6">
        <v>46072</v>
      </c>
      <c r="W2471" s="4">
        <v>4.08</v>
      </c>
      <c r="X2471" s="4"/>
      <c r="Y2471" s="4"/>
      <c r="Z2471" s="4"/>
      <c r="AA2471" s="4"/>
      <c r="AB2471" s="4"/>
    </row>
    <row r="2472" spans="22:28">
      <c r="V2472" s="6">
        <v>46073</v>
      </c>
      <c r="W2472" s="4">
        <v>4.08</v>
      </c>
      <c r="X2472" s="4"/>
      <c r="Y2472" s="4"/>
      <c r="Z2472" s="4"/>
      <c r="AA2472" s="4"/>
      <c r="AB2472" s="4"/>
    </row>
    <row r="2473" spans="22:28">
      <c r="V2473" s="6">
        <v>46076</v>
      </c>
      <c r="W2473" s="4">
        <v>4.03</v>
      </c>
      <c r="X2473" s="4"/>
      <c r="Y2473" s="4"/>
      <c r="Z2473" s="4"/>
      <c r="AA2473" s="4"/>
      <c r="AB2473" s="4"/>
    </row>
    <row r="2474" spans="22:28">
      <c r="V2474" s="6">
        <v>46077</v>
      </c>
      <c r="W2474" s="4">
        <v>4.04</v>
      </c>
      <c r="X2474" s="4"/>
      <c r="Y2474" s="4"/>
      <c r="Z2474" s="4"/>
      <c r="AA2474" s="4"/>
      <c r="AB2474" s="4"/>
    </row>
    <row r="2475" spans="22:28">
      <c r="V2475" s="6">
        <v>46078</v>
      </c>
      <c r="W2475" s="4">
        <v>4.05</v>
      </c>
      <c r="X2475" s="4"/>
      <c r="Y2475" s="4"/>
      <c r="Z2475" s="4"/>
      <c r="AA2475" s="4"/>
      <c r="AB2475" s="4"/>
    </row>
    <row r="2476" spans="22:28">
      <c r="V2476" s="6">
        <v>46079</v>
      </c>
      <c r="W2476" s="4">
        <v>4.0199999999999996</v>
      </c>
      <c r="X2476" s="4"/>
      <c r="Y2476" s="4"/>
      <c r="Z2476" s="4"/>
      <c r="AA2476" s="4"/>
      <c r="AB2476" s="4"/>
    </row>
    <row r="2477" spans="22:28">
      <c r="V2477" s="6">
        <v>46080</v>
      </c>
      <c r="W2477" s="4">
        <v>3.97</v>
      </c>
      <c r="X2477" s="4"/>
      <c r="Y2477" s="4"/>
      <c r="Z2477" s="4"/>
      <c r="AA2477" s="4"/>
      <c r="AB2477" s="4"/>
    </row>
    <row r="2478" spans="22:28">
      <c r="V2478" s="6">
        <v>46083</v>
      </c>
      <c r="W2478" s="4">
        <v>4.05</v>
      </c>
      <c r="X2478" s="4"/>
      <c r="Y2478" s="4"/>
      <c r="Z2478" s="4"/>
      <c r="AA2478" s="4"/>
      <c r="AB2478" s="4"/>
    </row>
    <row r="2479" spans="22:28">
      <c r="V2479" s="6">
        <v>46084</v>
      </c>
      <c r="W2479" s="4">
        <v>4.0599999999999996</v>
      </c>
      <c r="X2479" s="4"/>
      <c r="Y2479" s="4"/>
      <c r="Z2479" s="4"/>
      <c r="AA2479" s="4"/>
      <c r="AB2479" s="4"/>
    </row>
    <row r="2480" spans="22:28">
      <c r="V2480" s="6">
        <v>46085</v>
      </c>
      <c r="W2480" s="4">
        <v>4.09</v>
      </c>
      <c r="X2480" s="4"/>
      <c r="Y2480" s="4"/>
      <c r="Z2480" s="4"/>
      <c r="AA2480" s="4"/>
      <c r="AB2480" s="4"/>
    </row>
    <row r="2481" spans="22:28">
      <c r="V2481" s="6">
        <v>46086</v>
      </c>
      <c r="W2481" s="4">
        <v>4.13</v>
      </c>
      <c r="X2481" s="4"/>
      <c r="Y2481" s="4"/>
      <c r="Z2481" s="4"/>
      <c r="AA2481" s="4"/>
      <c r="AB2481" s="4"/>
    </row>
    <row r="2482" spans="22:28">
      <c r="V2482" s="6">
        <v>46087</v>
      </c>
      <c r="W2482" s="4">
        <v>4.1500000000000004</v>
      </c>
      <c r="X2482" s="4"/>
      <c r="Y2482" s="4"/>
      <c r="Z2482" s="4"/>
      <c r="AA2482" s="4"/>
      <c r="AB2482" s="4"/>
    </row>
    <row r="2483" spans="22:28">
      <c r="V2483" s="6">
        <v>46090</v>
      </c>
      <c r="W2483" s="4">
        <v>4.12</v>
      </c>
      <c r="X2483" s="4"/>
      <c r="Y2483" s="4"/>
      <c r="Z2483" s="4"/>
      <c r="AA2483" s="4"/>
      <c r="AB2483" s="4"/>
    </row>
    <row r="2484" spans="22:28">
      <c r="V2484" s="6">
        <v>46091</v>
      </c>
      <c r="W2484" s="4">
        <v>4.1500000000000004</v>
      </c>
      <c r="X2484" s="4"/>
      <c r="Y2484" s="4"/>
      <c r="Z2484" s="4"/>
      <c r="AA2484" s="4"/>
      <c r="AB2484" s="4"/>
    </row>
    <row r="2485" spans="22:28">
      <c r="V2485" s="6">
        <v>46092</v>
      </c>
      <c r="W2485" s="4">
        <v>4.21</v>
      </c>
      <c r="X2485" s="4"/>
      <c r="Y2485" s="4"/>
      <c r="Z2485" s="4"/>
      <c r="AA2485" s="4"/>
      <c r="AB2485" s="4"/>
    </row>
    <row r="2486" spans="22:28">
      <c r="V2486" s="6">
        <v>46093</v>
      </c>
      <c r="W2486" s="4">
        <v>4.2699999999999996</v>
      </c>
      <c r="X2486" s="4"/>
      <c r="Y2486" s="4"/>
      <c r="Z2486" s="4"/>
      <c r="AA2486" s="4"/>
      <c r="AB2486" s="4"/>
    </row>
    <row r="2487" spans="22:28">
      <c r="V2487" s="6">
        <v>46094</v>
      </c>
      <c r="W2487" s="4">
        <v>4.28</v>
      </c>
      <c r="X2487" s="4"/>
      <c r="Y2487" s="4"/>
      <c r="Z2487" s="4"/>
      <c r="AA2487" s="4"/>
      <c r="AB2487" s="4"/>
    </row>
    <row r="2488" spans="22:28">
      <c r="V2488" s="6">
        <v>46097</v>
      </c>
      <c r="W2488" s="4">
        <v>4.2300000000000004</v>
      </c>
      <c r="X2488" s="4"/>
      <c r="Y2488" s="4"/>
      <c r="Z2488" s="4"/>
      <c r="AA2488" s="4"/>
      <c r="AB2488" s="4"/>
    </row>
    <row r="2489" spans="22:28">
      <c r="V2489" s="6">
        <v>46098</v>
      </c>
      <c r="W2489" s="4">
        <v>4.2</v>
      </c>
      <c r="X2489" s="4"/>
      <c r="Y2489" s="4"/>
      <c r="Z2489" s="4"/>
      <c r="AA2489" s="4"/>
      <c r="AB2489" s="4"/>
    </row>
    <row r="2490" spans="22:28">
      <c r="V2490" s="6">
        <v>46099</v>
      </c>
      <c r="W2490" s="4">
        <v>4.26</v>
      </c>
      <c r="X2490" s="4"/>
      <c r="Y2490" s="4"/>
      <c r="Z2490" s="4"/>
      <c r="AA2490" s="4"/>
      <c r="AB2490" s="4"/>
    </row>
    <row r="2491" spans="22:28">
      <c r="V2491" s="6">
        <v>46100</v>
      </c>
      <c r="W2491" s="4">
        <v>4.25</v>
      </c>
      <c r="X2491" s="4"/>
      <c r="Y2491" s="4"/>
      <c r="Z2491" s="4"/>
      <c r="AA2491" s="4"/>
      <c r="AB2491" s="4"/>
    </row>
    <row r="2492" spans="22:28">
      <c r="V2492" s="6">
        <v>46101</v>
      </c>
      <c r="W2492" s="4">
        <v>4.3899999999999997</v>
      </c>
      <c r="X2492" s="4"/>
      <c r="Y2492" s="4"/>
      <c r="Z2492" s="4"/>
      <c r="AA2492" s="4"/>
      <c r="AB2492" s="4"/>
    </row>
    <row r="2493" spans="22:28">
      <c r="V2493" s="6">
        <v>46104</v>
      </c>
      <c r="W2493" s="4">
        <v>4.34</v>
      </c>
      <c r="X2493" s="4"/>
      <c r="Y2493" s="4"/>
      <c r="Z2493" s="4"/>
      <c r="AA2493" s="4"/>
      <c r="AB2493" s="4"/>
    </row>
    <row r="2494" spans="22:28">
      <c r="V2494" s="6">
        <v>46105</v>
      </c>
      <c r="W2494" s="4">
        <v>4.3899999999999997</v>
      </c>
      <c r="X2494" s="4"/>
      <c r="Y2494" s="4"/>
      <c r="Z2494" s="4"/>
      <c r="AA2494" s="4"/>
      <c r="AB2494" s="4"/>
    </row>
    <row r="2495" spans="22:28">
      <c r="V2495" s="6">
        <v>46106</v>
      </c>
      <c r="W2495" s="4">
        <v>4.33</v>
      </c>
      <c r="X2495" s="4"/>
      <c r="Y2495" s="4"/>
      <c r="Z2495" s="4"/>
      <c r="AA2495" s="4"/>
      <c r="AB2495" s="4"/>
    </row>
    <row r="2496" spans="22:28">
      <c r="V2496" s="6">
        <v>46107</v>
      </c>
      <c r="W2496" s="4">
        <v>4.42</v>
      </c>
      <c r="X2496" s="4"/>
      <c r="Y2496" s="4"/>
      <c r="Z2496" s="4"/>
      <c r="AA2496" s="4"/>
      <c r="AB2496" s="4"/>
    </row>
    <row r="2497" spans="22:28">
      <c r="V2497" s="6">
        <v>46108</v>
      </c>
      <c r="W2497" s="4">
        <v>4.4400000000000004</v>
      </c>
      <c r="X2497" s="4"/>
      <c r="Y2497" s="4"/>
      <c r="Z2497" s="4"/>
      <c r="AA2497" s="4"/>
      <c r="AB2497" s="4"/>
    </row>
    <row r="2498" spans="22:28">
      <c r="V2498" s="6">
        <v>46111</v>
      </c>
      <c r="W2498" s="4">
        <v>4.3499999999999996</v>
      </c>
      <c r="X2498" s="4"/>
      <c r="Y2498" s="4"/>
      <c r="Z2498" s="4"/>
      <c r="AA2498" s="4"/>
      <c r="AB2498" s="4"/>
    </row>
    <row r="2499" spans="22:28">
      <c r="V2499" s="6">
        <v>46112</v>
      </c>
      <c r="W2499" s="4">
        <v>4.3</v>
      </c>
      <c r="X2499" s="4"/>
      <c r="Y2499" s="4"/>
      <c r="Z2499" s="4"/>
      <c r="AA2499" s="4"/>
      <c r="AB2499" s="4"/>
    </row>
    <row r="2500" spans="22:28">
      <c r="V2500" s="6">
        <v>46113</v>
      </c>
      <c r="W2500" s="4">
        <v>4.33</v>
      </c>
      <c r="X2500" s="4"/>
      <c r="Y2500" s="4"/>
      <c r="Z2500" s="4"/>
      <c r="AA2500" s="4"/>
      <c r="AB2500" s="4"/>
    </row>
    <row r="2501" spans="22:28">
      <c r="V2501" s="6">
        <v>46114</v>
      </c>
      <c r="W2501" s="4">
        <v>4.3099999999999996</v>
      </c>
      <c r="X2501" s="4"/>
      <c r="Y2501" s="4"/>
      <c r="Z2501" s="4"/>
      <c r="AA2501" s="4"/>
      <c r="AB2501" s="4"/>
    </row>
    <row r="2502" spans="22:28">
      <c r="V2502" s="6">
        <v>46115</v>
      </c>
      <c r="W2502" s="4">
        <v>4.3499999999999996</v>
      </c>
      <c r="X2502" s="4"/>
      <c r="Y2502" s="4"/>
      <c r="Z2502" s="4"/>
      <c r="AA2502" s="4"/>
      <c r="AB2502" s="4"/>
    </row>
    <row r="2503" spans="22:28">
      <c r="V2503" s="6">
        <v>46118</v>
      </c>
      <c r="W2503" s="4">
        <v>4.34</v>
      </c>
      <c r="X2503" s="4"/>
      <c r="Y2503" s="4"/>
      <c r="Z2503" s="4"/>
      <c r="AA2503" s="4"/>
      <c r="AB2503" s="4"/>
    </row>
    <row r="2504" spans="22:28">
      <c r="V2504" s="6">
        <v>46119</v>
      </c>
      <c r="W2504" s="4">
        <v>4.33</v>
      </c>
      <c r="X2504" s="4"/>
      <c r="Y2504" s="4"/>
      <c r="Z2504" s="4"/>
      <c r="AA2504" s="4"/>
      <c r="AB2504" s="4"/>
    </row>
    <row r="2505" spans="22:28">
      <c r="V2505" s="6">
        <v>46120</v>
      </c>
      <c r="W2505" s="4">
        <v>4.29</v>
      </c>
      <c r="X2505" s="4"/>
      <c r="Y2505" s="4"/>
      <c r="Z2505" s="4"/>
      <c r="AA2505" s="4"/>
      <c r="AB2505" s="4"/>
    </row>
    <row r="2506" spans="22:28">
      <c r="V2506" s="6">
        <v>46121</v>
      </c>
      <c r="W2506" s="4">
        <v>4.29</v>
      </c>
      <c r="X2506" s="4"/>
      <c r="Y2506" s="4"/>
      <c r="Z2506" s="4"/>
      <c r="AA2506" s="4"/>
      <c r="AB2506" s="4"/>
    </row>
    <row r="2507" spans="22:28">
      <c r="V2507" s="6">
        <v>46122</v>
      </c>
      <c r="W2507" s="4">
        <v>4.3099999999999996</v>
      </c>
      <c r="X2507" s="4"/>
      <c r="Y2507" s="4"/>
      <c r="Z2507" s="4"/>
      <c r="AA2507" s="4"/>
      <c r="AB2507" s="4"/>
    </row>
    <row r="2508" spans="22:28">
      <c r="V2508" s="6">
        <v>46125</v>
      </c>
      <c r="W2508" s="4">
        <v>4.3</v>
      </c>
      <c r="X2508" s="4"/>
      <c r="Y2508" s="4"/>
      <c r="Z2508" s="4"/>
      <c r="AA2508" s="4"/>
      <c r="AB2508" s="4"/>
    </row>
    <row r="2509" spans="22:28">
      <c r="V2509" s="6">
        <v>46126</v>
      </c>
      <c r="W2509" s="4">
        <v>4.26</v>
      </c>
      <c r="X2509" s="4"/>
      <c r="Y2509" s="4"/>
      <c r="Z2509" s="4"/>
      <c r="AA2509" s="4"/>
      <c r="AB2509" s="4"/>
    </row>
    <row r="2510" spans="22:28">
      <c r="V2510" s="6">
        <v>46127</v>
      </c>
      <c r="W2510" s="4">
        <v>4.29</v>
      </c>
      <c r="X2510" s="4"/>
      <c r="Y2510" s="4"/>
      <c r="Z2510" s="4"/>
      <c r="AA2510" s="4"/>
      <c r="AB2510" s="4"/>
    </row>
    <row r="2511" spans="22:28">
      <c r="V2511" s="6">
        <v>46128</v>
      </c>
      <c r="W2511" s="4">
        <v>4.32</v>
      </c>
      <c r="X2511" s="4"/>
      <c r="Y2511" s="4"/>
      <c r="Z2511" s="4"/>
      <c r="AA2511" s="4"/>
      <c r="AB2511" s="4"/>
    </row>
    <row r="2512" spans="22:28">
      <c r="V2512" s="6">
        <v>46129</v>
      </c>
      <c r="W2512" s="4">
        <v>4.26</v>
      </c>
      <c r="X2512" s="4"/>
      <c r="Y2512" s="4"/>
      <c r="Z2512" s="4"/>
      <c r="AA2512" s="4"/>
      <c r="AB2512" s="4"/>
    </row>
    <row r="2513" spans="22:28">
      <c r="V2513" s="6">
        <v>46132</v>
      </c>
      <c r="W2513" s="4">
        <v>4.26</v>
      </c>
      <c r="X2513" s="4"/>
      <c r="Y2513" s="4"/>
      <c r="Z2513" s="4"/>
      <c r="AA2513" s="4"/>
      <c r="AB2513" s="4"/>
    </row>
    <row r="2514" spans="22:28">
      <c r="V2514" s="6">
        <v>46133</v>
      </c>
      <c r="W2514" s="4">
        <v>4.3</v>
      </c>
      <c r="X2514" s="4"/>
      <c r="Y2514" s="4"/>
      <c r="Z2514" s="4"/>
      <c r="AA2514" s="4"/>
      <c r="AB2514" s="4"/>
    </row>
    <row r="2515" spans="22:28">
      <c r="V2515" s="6">
        <v>46134</v>
      </c>
      <c r="W2515" s="4">
        <v>4.3</v>
      </c>
      <c r="X2515" s="4"/>
      <c r="Y2515" s="4"/>
      <c r="Z2515" s="4"/>
      <c r="AA2515" s="4"/>
      <c r="AB2515" s="4"/>
    </row>
    <row r="2516" spans="22:28">
      <c r="V2516" s="6">
        <v>46135</v>
      </c>
      <c r="W2516" s="4">
        <v>4.34</v>
      </c>
      <c r="X2516" s="4"/>
      <c r="Y2516" s="4"/>
      <c r="Z2516" s="4"/>
      <c r="AA2516" s="4"/>
      <c r="AB2516" s="4"/>
    </row>
    <row r="2517" spans="22:28">
      <c r="V2517" s="6">
        <v>46136</v>
      </c>
      <c r="W2517" s="4">
        <v>4.3099999999999996</v>
      </c>
      <c r="X2517" s="4"/>
      <c r="Y2517" s="4"/>
      <c r="Z2517" s="4"/>
      <c r="AA2517" s="4"/>
      <c r="AB2517" s="4"/>
    </row>
    <row r="2518" spans="22:28">
      <c r="V2518" s="6">
        <v>46139</v>
      </c>
      <c r="W2518" s="4">
        <v>4.3499999999999996</v>
      </c>
      <c r="X2518" s="4"/>
      <c r="Y2518" s="4"/>
      <c r="Z2518" s="4"/>
      <c r="AA2518" s="4"/>
      <c r="AB2518" s="4"/>
    </row>
    <row r="2519" spans="22:28">
      <c r="V2519" s="6">
        <v>46140</v>
      </c>
      <c r="W2519" s="4">
        <v>4.3600000000000003</v>
      </c>
      <c r="X2519" s="4"/>
      <c r="Y2519" s="4"/>
      <c r="Z2519" s="4"/>
      <c r="AA2519" s="4"/>
      <c r="AB2519" s="4"/>
    </row>
    <row r="2520" spans="22:28">
      <c r="V2520" s="6">
        <v>46141</v>
      </c>
      <c r="W2520" s="4">
        <v>4.42</v>
      </c>
      <c r="X2520" s="4"/>
      <c r="Y2520" s="4"/>
      <c r="Z2520" s="4"/>
      <c r="AA2520" s="4"/>
      <c r="AB2520" s="4"/>
    </row>
    <row r="2521" spans="22:28">
      <c r="V2521" s="6">
        <v>46142</v>
      </c>
      <c r="W2521" s="4">
        <v>4.4000000000000004</v>
      </c>
      <c r="X2521" s="4"/>
      <c r="Y2521" s="4"/>
      <c r="Z2521" s="4"/>
      <c r="AA2521" s="4"/>
      <c r="AB2521" s="4"/>
    </row>
    <row r="2522" spans="22:28">
      <c r="V2522" s="6">
        <v>46143</v>
      </c>
      <c r="W2522" s="4">
        <v>4.3899999999999997</v>
      </c>
      <c r="X2522" s="4"/>
      <c r="Y2522" s="4"/>
      <c r="Z2522" s="4"/>
      <c r="AA2522" s="4"/>
      <c r="AB2522" s="4"/>
    </row>
    <row r="2523" spans="22:28">
      <c r="V2523" s="6">
        <v>46146</v>
      </c>
      <c r="W2523" s="4">
        <v>4.45</v>
      </c>
      <c r="X2523" s="4"/>
      <c r="Y2523" s="4"/>
      <c r="Z2523" s="4"/>
      <c r="AA2523" s="4"/>
      <c r="AB2523" s="4"/>
    </row>
    <row r="2524" spans="22:28">
      <c r="V2524" s="6">
        <v>46147</v>
      </c>
      <c r="W2524" s="4">
        <v>4.43</v>
      </c>
      <c r="X2524" s="4"/>
      <c r="Y2524" s="4"/>
      <c r="Z2524" s="4"/>
      <c r="AA2524" s="4"/>
      <c r="AB2524" s="4"/>
    </row>
    <row r="2525" spans="22:28">
      <c r="V2525" s="6">
        <v>46148</v>
      </c>
      <c r="W2525" s="4">
        <v>4.3600000000000003</v>
      </c>
      <c r="X2525" s="4"/>
      <c r="Y2525" s="4"/>
      <c r="Z2525" s="4"/>
      <c r="AA2525" s="4"/>
      <c r="AB2525" s="4"/>
    </row>
    <row r="2526" spans="22:28">
      <c r="V2526" s="6">
        <v>46149</v>
      </c>
      <c r="W2526" s="4">
        <v>4.41</v>
      </c>
      <c r="X2526" s="4"/>
      <c r="Y2526" s="4"/>
      <c r="Z2526" s="4"/>
      <c r="AA2526" s="4"/>
      <c r="AB2526" s="4"/>
    </row>
    <row r="2527" spans="22:28">
      <c r="V2527" s="6">
        <v>46150</v>
      </c>
      <c r="W2527" s="4">
        <v>4.38</v>
      </c>
      <c r="X2527" s="4"/>
      <c r="Y2527" s="4"/>
      <c r="Z2527" s="4"/>
      <c r="AA2527" s="4"/>
      <c r="AB2527" s="4"/>
    </row>
    <row r="2528" spans="22:28">
      <c r="V2528" s="6">
        <v>46153</v>
      </c>
      <c r="W2528" s="4">
        <v>4.42</v>
      </c>
      <c r="X2528" s="4"/>
      <c r="Y2528" s="4"/>
      <c r="Z2528" s="4"/>
      <c r="AA2528" s="4"/>
      <c r="AB2528" s="4"/>
    </row>
    <row r="2529" spans="22:28">
      <c r="V2529" s="6">
        <v>46154</v>
      </c>
      <c r="W2529" s="4">
        <v>4.46</v>
      </c>
      <c r="X2529" s="4"/>
      <c r="Y2529" s="4"/>
      <c r="Z2529" s="4"/>
      <c r="AA2529" s="4"/>
      <c r="AB2529" s="4"/>
    </row>
    <row r="2530" spans="22:28">
      <c r="V2530" s="6">
        <v>46155</v>
      </c>
      <c r="W2530" s="4">
        <v>4.46</v>
      </c>
      <c r="X2530" s="4"/>
      <c r="Y2530" s="4"/>
      <c r="Z2530" s="4"/>
      <c r="AA2530" s="4"/>
      <c r="AB2530" s="4"/>
    </row>
    <row r="2531" spans="22:28">
      <c r="V2531" s="6">
        <v>46156</v>
      </c>
      <c r="W2531" s="4">
        <v>4.47</v>
      </c>
      <c r="X2531" s="4"/>
      <c r="Y2531" s="4"/>
      <c r="Z2531" s="4"/>
      <c r="AA2531" s="4"/>
      <c r="AB2531" s="4"/>
    </row>
    <row r="2532" spans="22:28">
      <c r="V2532" s="6">
        <v>46157</v>
      </c>
      <c r="W2532" s="4">
        <v>4.59</v>
      </c>
      <c r="X2532" s="4"/>
      <c r="Y2532" s="4"/>
      <c r="Z2532" s="4"/>
      <c r="AA2532" s="4"/>
      <c r="AB2532" s="4"/>
    </row>
    <row r="2533" spans="22:28">
      <c r="V2533" s="6">
        <v>46160</v>
      </c>
      <c r="W2533" s="4">
        <v>4.6100000000000003</v>
      </c>
      <c r="X2533" s="4"/>
      <c r="Y2533" s="4"/>
      <c r="Z2533" s="4"/>
      <c r="AA2533" s="4"/>
      <c r="AB2533" s="4"/>
    </row>
    <row r="2534" spans="22:28">
      <c r="V2534" s="6">
        <v>46161</v>
      </c>
      <c r="W2534" s="4">
        <v>4.67</v>
      </c>
      <c r="X2534" s="4"/>
      <c r="Y2534" s="4"/>
      <c r="Z2534" s="4"/>
      <c r="AA2534" s="4"/>
      <c r="AB2534" s="4"/>
    </row>
    <row r="2535" spans="22:28">
      <c r="V2535" s="6">
        <v>46162</v>
      </c>
      <c r="W2535" s="4">
        <v>4.57</v>
      </c>
      <c r="X2535" s="4"/>
      <c r="Y2535" s="4"/>
      <c r="Z2535" s="4"/>
      <c r="AA2535" s="4"/>
      <c r="AB2535" s="4"/>
    </row>
    <row r="2536" spans="22:28">
      <c r="V2536" s="6">
        <v>46163</v>
      </c>
      <c r="W2536" s="4">
        <v>4.57</v>
      </c>
      <c r="X2536" s="4"/>
      <c r="Y2536" s="4"/>
      <c r="Z2536" s="4"/>
      <c r="AA2536" s="4"/>
      <c r="AB2536" s="4"/>
    </row>
    <row r="2537" spans="22:28">
      <c r="V2537" s="6">
        <v>46164</v>
      </c>
      <c r="W2537" s="4">
        <v>4.5599999999999996</v>
      </c>
      <c r="X2537" s="4"/>
      <c r="Y2537" s="4"/>
      <c r="Z2537" s="4"/>
      <c r="AA2537" s="4"/>
      <c r="AB2537" s="4"/>
    </row>
    <row r="2538" spans="22:28">
      <c r="V2538" s="6">
        <v>46167</v>
      </c>
    </row>
    <row r="2539" spans="22:28">
      <c r="V2539" s="6">
        <v>46168</v>
      </c>
      <c r="W2539" s="4">
        <v>4.5</v>
      </c>
      <c r="X2539" s="4"/>
      <c r="Y2539" s="4"/>
      <c r="Z2539" s="4"/>
      <c r="AA2539" s="4"/>
      <c r="AB2539" s="4"/>
    </row>
    <row r="2540" spans="22:28">
      <c r="V2540" s="6">
        <v>46169</v>
      </c>
      <c r="W2540" s="4">
        <v>4.4800000000000004</v>
      </c>
      <c r="X2540" s="4"/>
      <c r="Y2540" s="4"/>
      <c r="Z2540" s="4"/>
      <c r="AA2540" s="4"/>
      <c r="AB2540" s="4"/>
    </row>
    <row r="2541" spans="22:28">
      <c r="V2541" s="6">
        <v>46170</v>
      </c>
      <c r="W2541" s="4">
        <v>4.45</v>
      </c>
      <c r="X2541" s="4"/>
      <c r="Y2541" s="4"/>
      <c r="Z2541" s="4"/>
      <c r="AA2541" s="4"/>
      <c r="AB2541" s="4"/>
    </row>
    <row r="2542" spans="22:28">
      <c r="V2542" s="6">
        <v>46171</v>
      </c>
      <c r="W2542" s="4">
        <v>4.45</v>
      </c>
      <c r="X2542" s="4"/>
      <c r="Y2542" s="4"/>
      <c r="Z2542" s="4"/>
      <c r="AA2542" s="4"/>
      <c r="AB2542" s="4"/>
    </row>
    <row r="2543" spans="22:28">
      <c r="V2543" s="6">
        <v>46174</v>
      </c>
      <c r="W2543" s="4">
        <v>4.47</v>
      </c>
      <c r="X2543" s="4"/>
      <c r="Y2543" s="4"/>
      <c r="Z2543" s="4"/>
      <c r="AA2543" s="4"/>
      <c r="AB2543" s="4"/>
    </row>
    <row r="2544" spans="22:28">
      <c r="V2544" s="6">
        <v>46175</v>
      </c>
      <c r="W2544" s="4">
        <v>4.46</v>
      </c>
      <c r="X2544" s="4"/>
      <c r="Y2544" s="4"/>
      <c r="Z2544" s="4"/>
      <c r="AA2544" s="4"/>
      <c r="AB2544" s="4"/>
    </row>
    <row r="2545" spans="22:28">
      <c r="V2545" s="6">
        <v>46176</v>
      </c>
      <c r="W2545" s="4">
        <v>4.49</v>
      </c>
      <c r="X2545" s="4"/>
      <c r="Y2545" s="4"/>
      <c r="Z2545" s="4"/>
      <c r="AA2545" s="4"/>
      <c r="AB2545" s="4"/>
    </row>
    <row r="2546" spans="22:28">
      <c r="V2546" s="6">
        <v>46177</v>
      </c>
      <c r="W2546" s="4">
        <v>4.47</v>
      </c>
      <c r="X2546" s="4"/>
      <c r="Y2546" s="4"/>
      <c r="Z2546" s="4"/>
      <c r="AA2546" s="4"/>
      <c r="AB2546" s="4"/>
    </row>
    <row r="2547" spans="22:28">
      <c r="V2547" s="6">
        <v>46178</v>
      </c>
      <c r="W2547" s="4">
        <v>4.55</v>
      </c>
      <c r="X2547" s="4"/>
      <c r="Y2547" s="4"/>
      <c r="Z2547" s="4"/>
      <c r="AA2547" s="4"/>
      <c r="AB2547" s="4"/>
    </row>
    <row r="2548" spans="22:28">
      <c r="V2548" s="6">
        <v>46181</v>
      </c>
      <c r="W2548" s="4">
        <v>4.5599999999999996</v>
      </c>
      <c r="X2548" s="4"/>
      <c r="Y2548" s="4"/>
      <c r="Z2548" s="4"/>
      <c r="AA2548" s="4"/>
      <c r="AB2548" s="4"/>
    </row>
    <row r="2549" spans="22:28">
      <c r="V2549" s="6">
        <v>46182</v>
      </c>
      <c r="W2549" s="4">
        <v>4.53</v>
      </c>
      <c r="X2549" s="4"/>
      <c r="Y2549" s="4"/>
      <c r="Z2549" s="4"/>
      <c r="AA2549" s="4"/>
      <c r="AB2549" s="4"/>
    </row>
    <row r="2550" spans="22:28">
      <c r="V2550" s="6">
        <v>46183</v>
      </c>
      <c r="W2550" s="4">
        <v>4.55</v>
      </c>
      <c r="X2550" s="4"/>
      <c r="Y2550" s="4"/>
      <c r="Z2550" s="4"/>
      <c r="AA2550" s="4"/>
      <c r="AB2550" s="4"/>
    </row>
    <row r="2551" spans="22:28">
      <c r="V2551" s="6">
        <v>46184</v>
      </c>
      <c r="W2551" s="4">
        <v>4.45</v>
      </c>
      <c r="X2551" s="4"/>
      <c r="Y2551" s="4"/>
      <c r="Z2551" s="4"/>
      <c r="AA2551" s="4"/>
      <c r="AB2551" s="4"/>
    </row>
    <row r="2552" spans="22:28">
      <c r="V2552" s="6">
        <v>46185</v>
      </c>
      <c r="W2552" s="4">
        <v>4.4800000000000004</v>
      </c>
      <c r="X2552" s="4"/>
      <c r="Y2552" s="4"/>
      <c r="Z2552" s="4"/>
      <c r="AA2552" s="4"/>
      <c r="AB2552" s="4"/>
    </row>
    <row r="2553" spans="22:28">
      <c r="V2553" s="6">
        <v>46188</v>
      </c>
      <c r="W2553" s="4">
        <v>4.47</v>
      </c>
      <c r="X2553" s="4"/>
      <c r="Y2553" s="4"/>
      <c r="Z2553" s="4"/>
      <c r="AA2553" s="4"/>
      <c r="AB2553" s="4"/>
    </row>
    <row r="2554" spans="22:28">
      <c r="V2554" s="6">
        <v>46189</v>
      </c>
      <c r="W2554" s="4">
        <v>4.43</v>
      </c>
      <c r="X2554" s="4"/>
      <c r="Y2554" s="4"/>
      <c r="Z2554" s="4"/>
      <c r="AA2554" s="4"/>
      <c r="AB2554" s="4"/>
    </row>
    <row r="2555" spans="22:28">
      <c r="V2555" s="6">
        <v>46190</v>
      </c>
      <c r="W2555" s="4">
        <v>4.49</v>
      </c>
      <c r="X2555" s="4"/>
      <c r="Y2555" s="4"/>
      <c r="Z2555" s="4"/>
      <c r="AA2555" s="4"/>
      <c r="AB2555" s="4"/>
    </row>
    <row r="2556" spans="22:28">
      <c r="V2556" s="6">
        <v>46191</v>
      </c>
      <c r="W2556" s="4">
        <v>4.46</v>
      </c>
      <c r="X2556" s="4"/>
      <c r="Y2556" s="4"/>
      <c r="Z2556" s="4"/>
      <c r="AA2556" s="4"/>
      <c r="AB2556" s="4"/>
    </row>
    <row r="2557" spans="22:28">
      <c r="V2557" s="6">
        <v>46192</v>
      </c>
    </row>
    <row r="2558" spans="22:28">
      <c r="V2558" s="6">
        <v>46195</v>
      </c>
      <c r="W2558" s="4">
        <v>4.51</v>
      </c>
      <c r="X2558" s="4"/>
      <c r="Y2558" s="4"/>
      <c r="Z2558" s="4"/>
      <c r="AA2558" s="4"/>
      <c r="AB2558" s="4"/>
    </row>
    <row r="2559" spans="22:28">
      <c r="V2559" s="6">
        <v>46196</v>
      </c>
      <c r="W2559" s="4">
        <v>4.5</v>
      </c>
      <c r="X2559" s="4"/>
      <c r="Y2559" s="4"/>
      <c r="Z2559" s="4"/>
      <c r="AA2559" s="4"/>
      <c r="AB2559" s="4"/>
    </row>
    <row r="2560" spans="22:28">
      <c r="V2560" s="6">
        <v>46197</v>
      </c>
      <c r="W2560" s="4">
        <v>4.41</v>
      </c>
      <c r="X2560" s="4"/>
      <c r="Y2560" s="4"/>
      <c r="Z2560" s="4"/>
      <c r="AA2560" s="4"/>
      <c r="AB2560" s="4"/>
    </row>
    <row r="2561" spans="22:28">
      <c r="V2561" s="6">
        <v>46198</v>
      </c>
      <c r="W2561" s="4">
        <v>4.4000000000000004</v>
      </c>
      <c r="X2561" s="4"/>
      <c r="Y2561" s="4"/>
      <c r="Z2561" s="4"/>
      <c r="AA2561" s="4"/>
      <c r="AB2561" s="4"/>
    </row>
    <row r="2562" spans="22:28">
      <c r="V2562" s="6">
        <v>46199</v>
      </c>
      <c r="W2562" s="4">
        <v>4.38</v>
      </c>
      <c r="X2562" s="4"/>
      <c r="Y2562" s="4"/>
      <c r="Z2562" s="4"/>
      <c r="AA2562" s="4"/>
      <c r="AB2562" s="4"/>
    </row>
    <row r="2563" spans="22:28">
      <c r="V2563" s="6">
        <v>46202</v>
      </c>
      <c r="W2563" s="4">
        <v>4.38</v>
      </c>
      <c r="X2563" s="4"/>
      <c r="Y2563" s="4"/>
      <c r="Z2563" s="4"/>
      <c r="AA2563" s="4"/>
      <c r="AB2563" s="4"/>
    </row>
    <row r="2564" spans="22:28">
      <c r="V2564" s="6">
        <v>46203</v>
      </c>
      <c r="W2564" s="4">
        <v>4.4400000000000004</v>
      </c>
      <c r="X2564" s="4"/>
      <c r="Y2564" s="4"/>
      <c r="Z2564" s="4"/>
      <c r="AA2564" s="4"/>
      <c r="AB2564" s="4"/>
    </row>
    <row r="2565" spans="22:28">
      <c r="V2565" s="6">
        <v>46204</v>
      </c>
      <c r="W2565" s="4">
        <v>4.4800000000000004</v>
      </c>
      <c r="X2565" s="4"/>
      <c r="Y2565" s="4"/>
      <c r="Z2565" s="4"/>
      <c r="AA2565" s="4"/>
      <c r="AB2565" s="4"/>
    </row>
    <row r="2566" spans="22:28">
      <c r="V2566" s="6">
        <v>46205</v>
      </c>
      <c r="W2566" s="4">
        <v>4.49</v>
      </c>
      <c r="X2566" s="4"/>
      <c r="Y2566" s="4"/>
      <c r="Z2566" s="4"/>
      <c r="AA2566" s="4"/>
      <c r="AB2566" s="4"/>
    </row>
    <row r="2567" spans="22:28">
      <c r="V2567" s="6">
        <v>46206</v>
      </c>
    </row>
    <row r="2568" spans="22:28">
      <c r="V2568" s="6">
        <v>46209</v>
      </c>
      <c r="W2568" s="4">
        <v>4.4800000000000004</v>
      </c>
      <c r="X2568" s="4"/>
      <c r="Y2568" s="4"/>
      <c r="Z2568" s="4"/>
      <c r="AA2568" s="4"/>
      <c r="AB2568" s="4"/>
    </row>
    <row r="2569" spans="22:28">
      <c r="V2569" s="6">
        <v>46210</v>
      </c>
      <c r="W2569" s="4">
        <v>4.55</v>
      </c>
      <c r="X2569" s="4"/>
      <c r="Y2569" s="4"/>
      <c r="Z2569" s="4"/>
      <c r="AA2569" s="4"/>
      <c r="AB2569" s="4"/>
    </row>
    <row r="2570" spans="22:28">
      <c r="V2570" s="6">
        <v>46211</v>
      </c>
      <c r="W2570" s="4">
        <v>4.5599999999999996</v>
      </c>
      <c r="X2570" s="4"/>
      <c r="Y2570" s="4"/>
      <c r="Z2570" s="4"/>
      <c r="AA2570" s="4"/>
      <c r="AB2570" s="4"/>
    </row>
    <row r="2571" spans="22:28">
      <c r="V2571" s="6">
        <v>46212</v>
      </c>
      <c r="W2571" s="4">
        <v>4.54</v>
      </c>
      <c r="X2571" s="4"/>
      <c r="Y2571" s="4"/>
      <c r="Z2571" s="4"/>
      <c r="AA2571" s="4"/>
      <c r="AB2571" s="4"/>
    </row>
    <row r="2572" spans="22:28">
      <c r="V2572" s="6">
        <v>46213</v>
      </c>
      <c r="W2572" s="4">
        <v>4.5599999999999996</v>
      </c>
      <c r="X2572" s="4"/>
      <c r="Y2572" s="4"/>
      <c r="Z2572" s="4"/>
      <c r="AA2572" s="4"/>
      <c r="AB2572" s="4"/>
    </row>
    <row r="2573" spans="22:28">
      <c r="V2573" s="6">
        <v>46216</v>
      </c>
      <c r="W2573" s="4">
        <v>4.62</v>
      </c>
      <c r="X2573" s="4"/>
      <c r="Y2573" s="4"/>
      <c r="Z2573" s="4"/>
      <c r="AA2573" s="4"/>
      <c r="AB2573" s="4"/>
    </row>
    <row r="2574" spans="22:28">
      <c r="V2574" s="6">
        <v>46217</v>
      </c>
      <c r="W2574" s="4">
        <v>4.58</v>
      </c>
      <c r="X2574" s="4"/>
      <c r="Y2574" s="4"/>
      <c r="Z2574" s="4"/>
      <c r="AA2574" s="4"/>
      <c r="AB2574" s="4"/>
    </row>
    <row r="2575" spans="22:28">
      <c r="V2575" s="6">
        <v>46218</v>
      </c>
      <c r="W2575" s="4">
        <v>4.55</v>
      </c>
      <c r="X2575" s="4"/>
      <c r="Y2575" s="4"/>
      <c r="Z2575" s="4"/>
      <c r="AA2575" s="4"/>
      <c r="AB2575" s="4"/>
    </row>
    <row r="2576" spans="22:28">
      <c r="V2576" s="6">
        <v>46219</v>
      </c>
      <c r="W2576" s="4">
        <v>4.57</v>
      </c>
      <c r="X2576" s="4"/>
      <c r="Y2576" s="4"/>
      <c r="Z2576" s="4"/>
      <c r="AA2576" s="4"/>
      <c r="AB2576" s="4"/>
    </row>
    <row r="2577" spans="22:28">
      <c r="V2577" s="6">
        <v>46220</v>
      </c>
      <c r="W2577" s="4">
        <v>4.55</v>
      </c>
      <c r="X2577" s="4"/>
      <c r="Y2577" s="4"/>
      <c r="Z2577" s="4"/>
      <c r="AA2577" s="4"/>
      <c r="AB2577" s="4"/>
    </row>
    <row r="2578" spans="22:28">
      <c r="V2578" s="6">
        <v>46223</v>
      </c>
      <c r="W2578" s="4">
        <v>4.5999999999999996</v>
      </c>
      <c r="X2578" s="4"/>
      <c r="Y2578" s="4"/>
      <c r="Z2578" s="4"/>
      <c r="AA2578" s="4"/>
      <c r="AB2578" s="4"/>
    </row>
    <row r="2579" spans="22:28">
      <c r="V2579" s="6">
        <v>46224</v>
      </c>
      <c r="W2579" s="4">
        <v>4.63</v>
      </c>
      <c r="X2579" s="4"/>
      <c r="Y2579" s="4"/>
      <c r="Z2579" s="4"/>
      <c r="AA2579" s="4"/>
      <c r="AB2579" s="4"/>
    </row>
    <row r="2580" spans="22:28">
      <c r="V2580" s="6">
        <v>46225</v>
      </c>
      <c r="W2580" s="4">
        <v>4.67</v>
      </c>
      <c r="X2580" s="4"/>
      <c r="Y2580" s="4"/>
      <c r="Z2580" s="4"/>
      <c r="AA2580" s="4"/>
      <c r="AB2580" s="4"/>
    </row>
    <row r="2581" spans="22:28">
      <c r="V2581" s="6">
        <v>46226</v>
      </c>
      <c r="W2581" s="4">
        <v>4.71</v>
      </c>
      <c r="X2581" s="4"/>
      <c r="Y2581" s="4"/>
      <c r="Z2581" s="4"/>
      <c r="AA2581" s="4"/>
      <c r="AB2581" s="4"/>
    </row>
    <row r="2582" spans="22:28">
      <c r="V2582" s="6">
        <v>46227</v>
      </c>
      <c r="W2582" s="4">
        <v>4.6900000000000004</v>
      </c>
      <c r="X2582" s="4"/>
      <c r="Y2582" s="4"/>
      <c r="Z2582" s="4"/>
      <c r="AA2582" s="4"/>
      <c r="AB2582" s="4"/>
    </row>
    <row r="2583" spans="22:28">
      <c r="V2583" s="6">
        <v>46230</v>
      </c>
      <c r="W2583" s="4">
        <v>4.6500000000000004</v>
      </c>
      <c r="X2583" s="4"/>
      <c r="Y2583" s="4"/>
      <c r="Z2583" s="4"/>
      <c r="AA2583" s="4"/>
      <c r="AB2583" s="4"/>
    </row>
    <row r="2584" spans="22:28">
      <c r="V2584" s="6">
        <v>46231</v>
      </c>
      <c r="W2584" s="4">
        <v>4.6100000000000003</v>
      </c>
      <c r="X2584" s="4"/>
      <c r="Y2584" s="4"/>
      <c r="Z2584" s="4"/>
      <c r="AA2584" s="4"/>
      <c r="AB2584" s="4"/>
    </row>
    <row r="2585" spans="22:28">
      <c r="V2585" s="6">
        <v>46232</v>
      </c>
      <c r="W2585" s="4">
        <v>4.67</v>
      </c>
      <c r="X2585" s="4"/>
      <c r="Y2585" s="4"/>
      <c r="Z2585" s="4"/>
      <c r="AA2585" s="4"/>
      <c r="AB2585" s="4"/>
    </row>
    <row r="2586" spans="22:28">
      <c r="V2586" s="6">
        <v>46233</v>
      </c>
      <c r="W2586" s="4">
        <v>4.68</v>
      </c>
      <c r="X2586" s="4"/>
      <c r="Y2586" s="4"/>
      <c r="Z2586" s="4"/>
      <c r="AA2586" s="4"/>
      <c r="AB2586" s="4"/>
    </row>
    <row r="2587" spans="22:28">
      <c r="V2587" s="6">
        <v>46234</v>
      </c>
      <c r="W2587" s="4">
        <v>4.75</v>
      </c>
      <c r="X2587" s="4"/>
      <c r="Y2587" s="4"/>
      <c r="Z2587" s="4"/>
      <c r="AA2587" s="4"/>
      <c r="AB2587" s="4"/>
    </row>
    <row r="2588" spans="22:28">
      <c r="V2588" s="6">
        <v>46237</v>
      </c>
      <c r="W2588" s="4">
        <v>4.7</v>
      </c>
      <c r="X2588" s="4"/>
      <c r="Y2588" s="4"/>
      <c r="Z2588" s="4"/>
      <c r="AA2588" s="4"/>
      <c r="AB2588" s="4"/>
    </row>
    <row r="2589" spans="22:28">
      <c r="V2589" s="6">
        <v>46238</v>
      </c>
      <c r="W2589" s="4">
        <v>4.63</v>
      </c>
      <c r="X2589" s="4"/>
      <c r="Y2589" s="4"/>
      <c r="Z2589" s="4"/>
      <c r="AA2589" s="4"/>
      <c r="AB2589" s="4"/>
    </row>
    <row r="2590" spans="22:28">
      <c r="V2590" s="6">
        <v>46239</v>
      </c>
      <c r="W2590" s="4">
        <v>4.63</v>
      </c>
      <c r="X2590" s="4"/>
      <c r="Y2590" s="4"/>
      <c r="Z2590" s="4"/>
      <c r="AA2590" s="4"/>
      <c r="AB2590" s="4"/>
    </row>
    <row r="2591" spans="22:28">
      <c r="V2591" s="6">
        <v>46240</v>
      </c>
      <c r="W2591" s="4">
        <v>4.6900000000000004</v>
      </c>
      <c r="X2591" s="4"/>
      <c r="Y2591" s="4"/>
      <c r="Z2591" s="4"/>
      <c r="AA2591" s="4"/>
      <c r="AB2591" s="4"/>
    </row>
    <row r="2592" spans="22:28">
      <c r="V2592" s="6">
        <v>46241</v>
      </c>
      <c r="W2592" s="4">
        <v>4.6500000000000004</v>
      </c>
      <c r="X2592" s="4"/>
      <c r="Y2592" s="4"/>
      <c r="Z2592" s="4"/>
      <c r="AA2592" s="4"/>
      <c r="AB2592" s="4"/>
    </row>
    <row r="2593" spans="22:28">
      <c r="V2593" s="6">
        <v>46244</v>
      </c>
      <c r="W2593" s="4">
        <v>4.72</v>
      </c>
      <c r="X2593" s="4"/>
      <c r="Y2593" s="4"/>
      <c r="Z2593" s="4"/>
      <c r="AA2593" s="4"/>
      <c r="AB2593" s="4"/>
    </row>
    <row r="2594" spans="22:28">
      <c r="V2594" s="6">
        <v>46245</v>
      </c>
      <c r="W2594" s="4">
        <v>4.7</v>
      </c>
      <c r="X2594" s="4"/>
      <c r="Y2594" s="4"/>
      <c r="Z2594" s="4"/>
      <c r="AA2594" s="4"/>
      <c r="AB2594" s="4"/>
    </row>
    <row r="2595" spans="22:28">
      <c r="V2595" s="6">
        <v>46246</v>
      </c>
      <c r="W2595" s="4">
        <v>4.68</v>
      </c>
      <c r="X2595" s="4"/>
      <c r="Y2595" s="4"/>
      <c r="Z2595" s="4"/>
      <c r="AA2595" s="4"/>
      <c r="AB2595" s="4"/>
    </row>
    <row r="2596" spans="22:28">
      <c r="V2596" s="6">
        <v>46247</v>
      </c>
      <c r="W2596" s="4">
        <v>4.63</v>
      </c>
      <c r="X2596" s="4"/>
      <c r="Y2596" s="4"/>
      <c r="Z2596" s="4"/>
      <c r="AA2596" s="4"/>
      <c r="AB2596" s="4"/>
    </row>
    <row r="2597" spans="22:28">
      <c r="V2597" s="6">
        <v>46248</v>
      </c>
      <c r="W2597" s="4">
        <v>4.68</v>
      </c>
      <c r="X2597" s="4"/>
      <c r="Y2597" s="4"/>
      <c r="Z2597" s="4"/>
      <c r="AA2597" s="4"/>
      <c r="AB2597" s="4"/>
    </row>
    <row r="2598" spans="22:28">
      <c r="V2598" s="6">
        <v>46251</v>
      </c>
      <c r="W2598" s="4">
        <v>4.72</v>
      </c>
      <c r="X2598" s="4"/>
      <c r="Y2598" s="4"/>
      <c r="Z2598" s="4"/>
      <c r="AA2598" s="4"/>
      <c r="AB2598" s="4"/>
    </row>
    <row r="2599" spans="22:28">
      <c r="V2599" s="6">
        <v>46252</v>
      </c>
      <c r="W2599" s="4">
        <v>4.71</v>
      </c>
      <c r="X2599" s="4"/>
      <c r="Y2599" s="4"/>
      <c r="Z2599" s="4"/>
      <c r="AA2599" s="4"/>
      <c r="AB2599" s="4"/>
    </row>
    <row r="2600" spans="22:28">
      <c r="V2600" s="6">
        <v>46253</v>
      </c>
      <c r="W2600" s="4">
        <v>4.6500000000000004</v>
      </c>
      <c r="X2600" s="4"/>
      <c r="Y2600" s="4"/>
      <c r="Z2600" s="4"/>
      <c r="AA2600" s="4"/>
      <c r="AB2600" s="4"/>
    </row>
    <row r="2601" spans="22:28">
      <c r="V2601" s="6">
        <v>46254</v>
      </c>
      <c r="W2601" s="4">
        <v>4.6900000000000004</v>
      </c>
      <c r="X2601" s="4"/>
      <c r="Y2601" s="4"/>
      <c r="Z2601" s="4"/>
      <c r="AA2601" s="4"/>
      <c r="AB2601" s="4"/>
    </row>
    <row r="2602" spans="22:28">
      <c r="V2602" s="6">
        <v>46255</v>
      </c>
      <c r="W2602" s="4">
        <v>4.74</v>
      </c>
      <c r="X2602" s="4"/>
      <c r="Y2602" s="4"/>
      <c r="Z2602" s="4"/>
      <c r="AA2602" s="4"/>
      <c r="AB2602" s="4"/>
    </row>
    <row r="2603" spans="22:28">
      <c r="V2603" s="6">
        <v>46258</v>
      </c>
      <c r="W2603" s="4">
        <v>4.7</v>
      </c>
      <c r="X2603" s="4"/>
      <c r="Y2603" s="4"/>
      <c r="Z2603" s="4"/>
      <c r="AA2603" s="4"/>
      <c r="AB2603" s="4"/>
    </row>
    <row r="2604" spans="22:28">
      <c r="V2604" s="6">
        <v>46259</v>
      </c>
      <c r="W2604" s="4">
        <v>4.6399999999999997</v>
      </c>
      <c r="X2604" s="4"/>
      <c r="Y2604" s="4"/>
      <c r="Z2604" s="4"/>
      <c r="AA2604" s="4"/>
      <c r="AB2604" s="4"/>
    </row>
    <row r="2605" spans="22:28">
      <c r="V2605" s="6">
        <v>46260</v>
      </c>
      <c r="W2605" s="4">
        <v>4.66</v>
      </c>
      <c r="X2605" s="4"/>
      <c r="Y2605" s="4"/>
      <c r="Z2605" s="4"/>
      <c r="AA2605" s="4"/>
      <c r="AB2605" s="4"/>
    </row>
    <row r="2606" spans="22:28">
      <c r="V2606" s="6">
        <v>46261</v>
      </c>
      <c r="W2606" s="4">
        <v>4.67</v>
      </c>
      <c r="X2606" s="4"/>
      <c r="Y2606" s="4"/>
      <c r="Z2606" s="4"/>
      <c r="AA2606" s="4"/>
      <c r="AB2606" s="4"/>
    </row>
    <row r="2607" spans="22:28">
      <c r="V2607" s="6">
        <v>46262</v>
      </c>
      <c r="W2607" s="4">
        <v>4.7300000000000004</v>
      </c>
      <c r="X2607" s="4"/>
      <c r="Y2607" s="4"/>
      <c r="Z2607" s="4"/>
      <c r="AA2607" s="4"/>
      <c r="AB2607" s="4"/>
    </row>
    <row r="2608" spans="22:28">
      <c r="V2608" s="6">
        <v>46265</v>
      </c>
      <c r="W2608" s="4">
        <v>4.75</v>
      </c>
      <c r="X2608" s="4"/>
      <c r="Y2608" s="4"/>
      <c r="Z2608" s="4"/>
      <c r="AA2608" s="4"/>
      <c r="AB2608" s="4"/>
    </row>
    <row r="2609" spans="22:28">
      <c r="V2609" s="6">
        <v>46266</v>
      </c>
      <c r="W2609" s="4">
        <v>4.79</v>
      </c>
      <c r="X2609" s="4"/>
      <c r="Y2609" s="4"/>
      <c r="Z2609" s="4"/>
      <c r="AA2609" s="4"/>
      <c r="AB2609" s="4"/>
    </row>
    <row r="2610" spans="22:28">
      <c r="V2610" s="6">
        <v>46267</v>
      </c>
      <c r="W2610" s="4">
        <v>4.79</v>
      </c>
      <c r="X2610" s="4"/>
      <c r="Y2610" s="4"/>
      <c r="Z2610" s="4"/>
      <c r="AA2610" s="4"/>
      <c r="AB2610" s="4"/>
    </row>
    <row r="2611" spans="22:28">
      <c r="V2611" s="6">
        <v>46268</v>
      </c>
      <c r="W2611" s="4">
        <v>4.7699999999999996</v>
      </c>
      <c r="X2611" s="4"/>
      <c r="Y2611" s="4"/>
      <c r="Z2611" s="4"/>
      <c r="AA2611" s="4"/>
      <c r="AB2611" s="4"/>
    </row>
  </sheetData>
  <autoFilter ref="A4:C65" xr:uid="{83C58F98-4F64-45A0-B5CE-460CAF8A12A0}">
    <sortState xmlns:xlrd2="http://schemas.microsoft.com/office/spreadsheetml/2017/richdata2" ref="A5:C65">
      <sortCondition ref="A4:A65"/>
    </sortState>
  </autoFilter>
  <hyperlinks>
    <hyperlink ref="AD2" r:id="rId1" xr:uid="{13444592-9A47-CA4D-A890-619BB7B958F6}"/>
    <hyperlink ref="V2" r:id="rId2" xr:uid="{DE2D67BF-E434-8949-9984-021681C2BAC4}"/>
  </hyperlinks>
  <pageMargins left="0.7" right="0.7" top="0.75" bottom="0.75" header="0.3" footer="0.3"/>
  <pageSetup paperSize="9" orientation="portrait" horizontalDpi="0" verticalDpi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D9BD6-CAD2-E94A-BEA7-58A9D45846D0}">
  <dimension ref="A1:AK122"/>
  <sheetViews>
    <sheetView topLeftCell="AE1" zoomScale="75" workbookViewId="0">
      <selection activeCell="AW21" sqref="AW21"/>
    </sheetView>
  </sheetViews>
  <sheetFormatPr baseColWidth="10" defaultColWidth="8.83203125" defaultRowHeight="15"/>
  <cols>
    <col min="1" max="1" width="10.83203125" customWidth="1"/>
    <col min="2" max="2" width="20.1640625" customWidth="1"/>
    <col min="3" max="3" width="16.6640625" customWidth="1"/>
    <col min="5" max="5" width="11.5" customWidth="1"/>
    <col min="9" max="9" width="12.5" customWidth="1"/>
    <col min="13" max="13" width="11.6640625" customWidth="1"/>
    <col min="16" max="16" width="12" customWidth="1"/>
    <col min="17" max="17" width="14" customWidth="1"/>
    <col min="18" max="18" width="18" customWidth="1"/>
    <col min="19" max="19" width="12" customWidth="1"/>
    <col min="20" max="20" width="20" customWidth="1"/>
    <col min="21" max="21" width="24" customWidth="1"/>
    <col min="22" max="22" width="18" customWidth="1"/>
  </cols>
  <sheetData>
    <row r="1" spans="1:37" ht="96">
      <c r="A1" t="s">
        <v>84</v>
      </c>
      <c r="E1" t="s">
        <v>85</v>
      </c>
      <c r="O1" s="49" t="s">
        <v>86</v>
      </c>
      <c r="P1" s="12" t="s">
        <v>6</v>
      </c>
      <c r="Q1" s="12" t="s">
        <v>87</v>
      </c>
      <c r="R1" s="12" t="s">
        <v>88</v>
      </c>
      <c r="S1" s="12" t="s">
        <v>89</v>
      </c>
      <c r="T1" s="12" t="s">
        <v>90</v>
      </c>
      <c r="U1" s="12" t="s">
        <v>91</v>
      </c>
      <c r="V1" s="12" t="s">
        <v>92</v>
      </c>
      <c r="AI1" t="s">
        <v>93</v>
      </c>
    </row>
    <row r="2" spans="1:37">
      <c r="E2" t="s">
        <v>94</v>
      </c>
      <c r="P2" s="10">
        <v>42552</v>
      </c>
      <c r="Q2" s="25">
        <v>3002.24</v>
      </c>
      <c r="R2" s="25">
        <v>279.52999999999997</v>
      </c>
      <c r="S2" s="33">
        <v>1.1237999999999999</v>
      </c>
      <c r="T2" s="9">
        <f t="shared" ref="T2:T42" si="0">Q2/$Q$2*100</f>
        <v>100</v>
      </c>
      <c r="U2" s="9">
        <f t="shared" ref="U2:U42" si="1">R2/$R$2*100</f>
        <v>100</v>
      </c>
      <c r="V2" s="9">
        <f t="shared" ref="V2:V42" si="2">S2/$S$2*100</f>
        <v>100</v>
      </c>
      <c r="AI2" t="s">
        <v>95</v>
      </c>
    </row>
    <row r="3" spans="1:37" ht="16">
      <c r="A3" s="12" t="s">
        <v>6</v>
      </c>
      <c r="B3" s="12" t="s">
        <v>96</v>
      </c>
      <c r="C3" s="12" t="s">
        <v>97</v>
      </c>
      <c r="F3" s="16" t="s">
        <v>98</v>
      </c>
      <c r="G3" s="16" t="s">
        <v>99</v>
      </c>
      <c r="I3" t="s">
        <v>39</v>
      </c>
      <c r="P3" s="10">
        <v>42644</v>
      </c>
      <c r="Q3" s="25">
        <v>3290.52</v>
      </c>
      <c r="R3" s="25">
        <v>324.01</v>
      </c>
      <c r="S3" s="33">
        <v>1.0512999999999999</v>
      </c>
      <c r="T3" s="9">
        <f t="shared" si="0"/>
        <v>109.60216371775742</v>
      </c>
      <c r="U3" s="9">
        <f t="shared" si="1"/>
        <v>115.91242442671627</v>
      </c>
      <c r="V3" s="9">
        <f t="shared" si="2"/>
        <v>93.548674141306279</v>
      </c>
    </row>
    <row r="4" spans="1:37" ht="16">
      <c r="A4" s="10">
        <v>42552</v>
      </c>
      <c r="B4" s="32">
        <v>1.6</v>
      </c>
      <c r="C4" s="32">
        <v>0.27</v>
      </c>
      <c r="E4" s="16" t="s">
        <v>6</v>
      </c>
      <c r="F4" s="16" t="s">
        <v>87</v>
      </c>
      <c r="G4" s="16" t="s">
        <v>88</v>
      </c>
      <c r="I4" s="16" t="s">
        <v>6</v>
      </c>
      <c r="J4" s="16" t="s">
        <v>100</v>
      </c>
      <c r="P4" s="10">
        <v>42736</v>
      </c>
      <c r="Q4" s="25">
        <v>3500.93</v>
      </c>
      <c r="R4" s="25">
        <v>319.2</v>
      </c>
      <c r="S4" s="33">
        <v>1.0649</v>
      </c>
      <c r="T4" s="9">
        <f t="shared" si="0"/>
        <v>116.61059742059263</v>
      </c>
      <c r="U4" s="9">
        <f t="shared" si="1"/>
        <v>114.19167888956463</v>
      </c>
      <c r="V4" s="9">
        <f t="shared" si="2"/>
        <v>94.75885388859227</v>
      </c>
      <c r="AI4" t="s">
        <v>6</v>
      </c>
      <c r="AJ4" t="s">
        <v>101</v>
      </c>
      <c r="AK4" t="s">
        <v>102</v>
      </c>
    </row>
    <row r="5" spans="1:37" ht="16">
      <c r="A5" s="10">
        <v>42644</v>
      </c>
      <c r="B5" s="32">
        <v>1.8</v>
      </c>
      <c r="C5" s="32">
        <v>0.73</v>
      </c>
      <c r="E5" s="17">
        <v>46029</v>
      </c>
      <c r="F5" s="16">
        <v>6392.93</v>
      </c>
      <c r="G5" s="16">
        <v>591.55999999999995</v>
      </c>
      <c r="I5" s="16" t="s">
        <v>6</v>
      </c>
      <c r="J5" t="s">
        <v>103</v>
      </c>
      <c r="P5" s="10">
        <v>42826</v>
      </c>
      <c r="Q5" s="25">
        <v>3441.88</v>
      </c>
      <c r="R5" s="25">
        <v>288.48</v>
      </c>
      <c r="S5" s="33">
        <v>1.1423000000000001</v>
      </c>
      <c r="T5" s="9">
        <f t="shared" si="0"/>
        <v>114.64373267959924</v>
      </c>
      <c r="U5" s="9">
        <f t="shared" si="1"/>
        <v>103.20180302650881</v>
      </c>
      <c r="V5" s="9">
        <f t="shared" si="2"/>
        <v>101.64620039152877</v>
      </c>
      <c r="AI5" s="19">
        <v>42614</v>
      </c>
      <c r="AJ5" s="30">
        <v>-0.4</v>
      </c>
      <c r="AK5" s="30">
        <v>-8.40909091E-2</v>
      </c>
    </row>
    <row r="6" spans="1:37" ht="16">
      <c r="A6" s="10">
        <v>42736</v>
      </c>
      <c r="B6" s="32">
        <v>1.7</v>
      </c>
      <c r="C6" s="32">
        <v>1.73</v>
      </c>
      <c r="E6" s="17">
        <v>46026</v>
      </c>
      <c r="F6" s="16">
        <v>6328.09</v>
      </c>
      <c r="G6" s="16">
        <v>570.12</v>
      </c>
      <c r="I6" s="17">
        <v>46029</v>
      </c>
      <c r="J6" s="16">
        <v>1.1609</v>
      </c>
      <c r="P6" s="10">
        <v>42917</v>
      </c>
      <c r="Q6" s="25">
        <v>3594.85</v>
      </c>
      <c r="R6" s="25">
        <v>304.08</v>
      </c>
      <c r="S6" s="33">
        <v>1.1812</v>
      </c>
      <c r="T6" s="9">
        <f t="shared" si="0"/>
        <v>119.73892826689405</v>
      </c>
      <c r="U6" s="9">
        <f t="shared" si="1"/>
        <v>108.78259936321683</v>
      </c>
      <c r="V6" s="9">
        <f t="shared" si="2"/>
        <v>105.10767040398648</v>
      </c>
      <c r="AI6" s="19">
        <v>42644</v>
      </c>
      <c r="AJ6" s="30">
        <v>-0.4</v>
      </c>
      <c r="AK6" s="30">
        <v>2E-3</v>
      </c>
    </row>
    <row r="7" spans="1:37" ht="16">
      <c r="A7" s="10">
        <v>42826</v>
      </c>
      <c r="B7" s="32">
        <v>2.1</v>
      </c>
      <c r="C7" s="32">
        <v>1.53</v>
      </c>
      <c r="E7" s="17">
        <v>46054</v>
      </c>
      <c r="F7" s="16">
        <v>5569.73</v>
      </c>
      <c r="G7" s="16">
        <v>603.75</v>
      </c>
      <c r="I7" s="17">
        <v>46026</v>
      </c>
      <c r="J7" s="16">
        <v>1.1420999999999999</v>
      </c>
      <c r="P7" s="10">
        <v>43009</v>
      </c>
      <c r="Q7" s="25">
        <v>3503.96</v>
      </c>
      <c r="R7" s="25">
        <v>309.81</v>
      </c>
      <c r="S7" s="33">
        <v>1.1996</v>
      </c>
      <c r="T7" s="9">
        <f t="shared" si="0"/>
        <v>116.7115220635259</v>
      </c>
      <c r="U7" s="9">
        <f t="shared" si="1"/>
        <v>110.83246878689231</v>
      </c>
      <c r="V7" s="9">
        <f t="shared" si="2"/>
        <v>106.74497241502048</v>
      </c>
      <c r="AI7" s="19">
        <v>42675</v>
      </c>
      <c r="AJ7" s="30">
        <v>-0.4</v>
      </c>
      <c r="AK7" s="30">
        <v>0.18909090910000001</v>
      </c>
    </row>
    <row r="8" spans="1:37" ht="16">
      <c r="A8" s="10">
        <v>42917</v>
      </c>
      <c r="B8" s="32">
        <v>2.8</v>
      </c>
      <c r="C8" s="32">
        <v>1.47</v>
      </c>
      <c r="E8" s="17">
        <v>45667</v>
      </c>
      <c r="F8" s="16">
        <v>5791.41</v>
      </c>
      <c r="G8" s="16">
        <v>440.17</v>
      </c>
      <c r="I8" s="17">
        <v>46023</v>
      </c>
      <c r="J8" s="16">
        <v>1.1552</v>
      </c>
      <c r="P8" s="10">
        <v>43101</v>
      </c>
      <c r="Q8" s="25">
        <v>3361.5</v>
      </c>
      <c r="R8" s="25">
        <v>308.83</v>
      </c>
      <c r="S8" s="33">
        <v>1.2321</v>
      </c>
      <c r="T8" s="9">
        <f t="shared" si="0"/>
        <v>111.96639842251119</v>
      </c>
      <c r="U8" s="9">
        <f t="shared" si="1"/>
        <v>110.48188029907344</v>
      </c>
      <c r="V8" s="9">
        <f t="shared" si="2"/>
        <v>109.63694607581419</v>
      </c>
      <c r="AI8" s="19">
        <v>42705</v>
      </c>
      <c r="AJ8" s="30">
        <v>-0.4</v>
      </c>
      <c r="AK8" s="30">
        <v>0.2519047619</v>
      </c>
    </row>
    <row r="9" spans="1:37" ht="16">
      <c r="A9" s="10">
        <v>43009</v>
      </c>
      <c r="B9" s="32">
        <v>2.8</v>
      </c>
      <c r="C9" s="32">
        <v>1.4</v>
      </c>
      <c r="E9" s="17">
        <v>45664</v>
      </c>
      <c r="F9" s="16">
        <v>5529.96</v>
      </c>
      <c r="G9" s="16">
        <v>399.94</v>
      </c>
      <c r="I9" s="17">
        <v>45667</v>
      </c>
      <c r="J9" s="16">
        <v>1.1745000000000001</v>
      </c>
      <c r="P9" s="10">
        <v>43191</v>
      </c>
      <c r="Q9" s="25">
        <v>3395.6</v>
      </c>
      <c r="R9" s="25">
        <v>347.47</v>
      </c>
      <c r="S9" s="33">
        <v>1.1682999999999999</v>
      </c>
      <c r="T9" s="9">
        <f t="shared" si="0"/>
        <v>113.10221701129824</v>
      </c>
      <c r="U9" s="9">
        <f t="shared" si="1"/>
        <v>124.30508353307339</v>
      </c>
      <c r="V9" s="9">
        <f t="shared" si="2"/>
        <v>103.95977932016373</v>
      </c>
      <c r="AI9" s="19">
        <v>42736</v>
      </c>
      <c r="AJ9" s="30">
        <v>-0.4</v>
      </c>
      <c r="AK9" s="30">
        <v>0.25090909090000002</v>
      </c>
    </row>
    <row r="10" spans="1:37" ht="16">
      <c r="A10" s="10">
        <v>43101</v>
      </c>
      <c r="B10" s="32">
        <v>2.5</v>
      </c>
      <c r="C10" s="32">
        <v>1.27</v>
      </c>
      <c r="E10" s="17">
        <v>45661</v>
      </c>
      <c r="F10" s="16">
        <v>5303.24</v>
      </c>
      <c r="G10" s="16">
        <v>389.92</v>
      </c>
      <c r="I10" s="17">
        <v>45664</v>
      </c>
      <c r="J10" s="16">
        <v>1.1733</v>
      </c>
      <c r="P10" s="10">
        <v>43282</v>
      </c>
      <c r="Q10" s="25">
        <v>3399.2</v>
      </c>
      <c r="R10" s="25">
        <v>364.97</v>
      </c>
      <c r="S10" s="33">
        <v>1.1608000000000001</v>
      </c>
      <c r="T10" s="9">
        <f t="shared" si="0"/>
        <v>113.22212747814966</v>
      </c>
      <c r="U10" s="9">
        <f t="shared" si="1"/>
        <v>130.5655922441241</v>
      </c>
      <c r="V10" s="9">
        <f t="shared" si="2"/>
        <v>103.2924007830575</v>
      </c>
      <c r="AI10" s="19">
        <v>42767</v>
      </c>
      <c r="AJ10" s="30">
        <v>-0.4</v>
      </c>
      <c r="AK10" s="30">
        <v>0.25800000000000001</v>
      </c>
    </row>
    <row r="11" spans="1:37" ht="16">
      <c r="A11" s="10">
        <v>43191</v>
      </c>
      <c r="B11" s="32">
        <v>2.2000000000000002</v>
      </c>
      <c r="C11" s="32">
        <v>1.73</v>
      </c>
      <c r="E11" s="17">
        <v>45689</v>
      </c>
      <c r="F11" s="16">
        <v>5248.39</v>
      </c>
      <c r="G11" s="16">
        <v>369.41</v>
      </c>
      <c r="I11" s="17">
        <v>45661</v>
      </c>
      <c r="J11" s="16">
        <v>1.1786000000000001</v>
      </c>
      <c r="P11" s="10">
        <v>43374</v>
      </c>
      <c r="Q11" s="25">
        <v>3001.42</v>
      </c>
      <c r="R11" s="25">
        <v>302.77999999999997</v>
      </c>
      <c r="S11" s="33">
        <v>1.1469</v>
      </c>
      <c r="T11" s="9">
        <f t="shared" si="0"/>
        <v>99.972687060328298</v>
      </c>
      <c r="U11" s="9">
        <f t="shared" si="1"/>
        <v>108.3175330018245</v>
      </c>
      <c r="V11" s="9">
        <f t="shared" si="2"/>
        <v>102.05552589428726</v>
      </c>
      <c r="AI11" s="19">
        <v>42795</v>
      </c>
      <c r="AJ11" s="30">
        <v>-0.4</v>
      </c>
      <c r="AK11" s="30">
        <v>0.34826086960000002</v>
      </c>
    </row>
    <row r="12" spans="1:37" ht="16">
      <c r="A12" s="10">
        <v>43282</v>
      </c>
      <c r="B12" s="32">
        <v>1.7</v>
      </c>
      <c r="C12" s="32">
        <v>2.13</v>
      </c>
      <c r="E12" s="17">
        <v>45301</v>
      </c>
      <c r="F12" s="16">
        <v>4895.9799999999996</v>
      </c>
      <c r="G12" s="16">
        <v>339.28</v>
      </c>
      <c r="I12" s="17">
        <v>45658</v>
      </c>
      <c r="J12" s="16">
        <v>1.0817000000000001</v>
      </c>
      <c r="P12" s="10">
        <v>43466</v>
      </c>
      <c r="Q12" s="25">
        <v>3351.71</v>
      </c>
      <c r="R12" s="25">
        <v>339.1</v>
      </c>
      <c r="S12" s="33">
        <v>1.1216999999999999</v>
      </c>
      <c r="T12" s="9">
        <f t="shared" si="0"/>
        <v>111.64030856960136</v>
      </c>
      <c r="U12" s="9">
        <f t="shared" si="1"/>
        <v>121.31077165241658</v>
      </c>
      <c r="V12" s="9">
        <f t="shared" si="2"/>
        <v>99.813134009610252</v>
      </c>
      <c r="AI12" s="19">
        <v>42826</v>
      </c>
      <c r="AJ12" s="30">
        <v>-0.4</v>
      </c>
      <c r="AK12" s="30">
        <v>0.22555555560000001</v>
      </c>
    </row>
    <row r="13" spans="1:37" ht="16">
      <c r="A13" s="10">
        <v>43374</v>
      </c>
      <c r="B13" s="32">
        <v>1.2</v>
      </c>
      <c r="C13" s="32">
        <v>1.9</v>
      </c>
      <c r="E13" s="17">
        <v>45298</v>
      </c>
      <c r="F13" s="16">
        <v>5000.45</v>
      </c>
      <c r="G13" s="16">
        <v>342.89</v>
      </c>
      <c r="I13" s="17">
        <v>45301</v>
      </c>
      <c r="J13" s="16">
        <v>1.0353000000000001</v>
      </c>
      <c r="P13" s="10">
        <v>43556</v>
      </c>
      <c r="Q13" s="25">
        <v>3473.69</v>
      </c>
      <c r="R13" s="25">
        <v>329.1</v>
      </c>
      <c r="S13" s="33">
        <v>1.1368</v>
      </c>
      <c r="T13" s="9">
        <f t="shared" si="0"/>
        <v>115.70327488808358</v>
      </c>
      <c r="U13" s="9">
        <f t="shared" si="1"/>
        <v>117.73333810324476</v>
      </c>
      <c r="V13" s="9">
        <f t="shared" si="2"/>
        <v>101.1567894643175</v>
      </c>
      <c r="AI13" s="19">
        <v>42856</v>
      </c>
      <c r="AJ13" s="30">
        <v>-0.4</v>
      </c>
      <c r="AK13" s="30">
        <v>0.3363636364</v>
      </c>
    </row>
    <row r="14" spans="1:37" ht="16">
      <c r="A14" s="10">
        <v>43466</v>
      </c>
      <c r="B14" s="32">
        <v>1.2</v>
      </c>
      <c r="C14" s="32">
        <v>1.43</v>
      </c>
      <c r="E14" s="17">
        <v>45326</v>
      </c>
      <c r="F14" s="16">
        <v>4894.0200000000004</v>
      </c>
      <c r="G14" s="16">
        <v>355.25</v>
      </c>
      <c r="I14" s="17">
        <v>45298</v>
      </c>
      <c r="J14" s="16">
        <v>1.1133999999999999</v>
      </c>
      <c r="P14" s="10">
        <v>43647</v>
      </c>
      <c r="Q14" s="25">
        <v>3569.45</v>
      </c>
      <c r="R14" s="25">
        <v>324.06</v>
      </c>
      <c r="S14" s="33">
        <v>1.0898000000000001</v>
      </c>
      <c r="T14" s="9">
        <f t="shared" si="0"/>
        <v>118.89289330633129</v>
      </c>
      <c r="U14" s="9">
        <f t="shared" si="1"/>
        <v>115.93031159446214</v>
      </c>
      <c r="V14" s="9">
        <f t="shared" si="2"/>
        <v>96.974550631785021</v>
      </c>
      <c r="AI14" s="19">
        <v>42887</v>
      </c>
      <c r="AJ14" s="30">
        <v>-0.4</v>
      </c>
      <c r="AK14" s="30">
        <v>0.25047619049999997</v>
      </c>
    </row>
    <row r="15" spans="1:37" ht="16">
      <c r="A15" s="10">
        <v>43556</v>
      </c>
      <c r="B15" s="32">
        <v>1.1000000000000001</v>
      </c>
      <c r="C15" s="32">
        <v>1.4</v>
      </c>
      <c r="E15" s="17">
        <v>45323</v>
      </c>
      <c r="F15" s="16">
        <v>5083.42</v>
      </c>
      <c r="G15" s="16">
        <v>361.78</v>
      </c>
      <c r="I15" s="17">
        <v>45295</v>
      </c>
      <c r="J15" s="16">
        <v>1.0712999999999999</v>
      </c>
      <c r="P15" s="10">
        <v>43739</v>
      </c>
      <c r="Q15" s="25">
        <v>3745.15</v>
      </c>
      <c r="R15" s="25">
        <v>328.43</v>
      </c>
      <c r="S15" s="33">
        <v>1.121</v>
      </c>
      <c r="T15" s="9">
        <f t="shared" si="0"/>
        <v>124.74519025794075</v>
      </c>
      <c r="U15" s="9">
        <f t="shared" si="1"/>
        <v>117.49365005545023</v>
      </c>
      <c r="V15" s="9">
        <f t="shared" si="2"/>
        <v>99.750845346147017</v>
      </c>
      <c r="AI15" s="19">
        <v>42917</v>
      </c>
      <c r="AJ15" s="30">
        <v>-0.4</v>
      </c>
      <c r="AK15" s="30">
        <v>0.4557142857</v>
      </c>
    </row>
    <row r="16" spans="1:37" ht="16">
      <c r="A16" s="10">
        <v>43647</v>
      </c>
      <c r="B16" s="32">
        <v>1.1000000000000001</v>
      </c>
      <c r="C16" s="32">
        <v>0.93</v>
      </c>
      <c r="E16" s="17">
        <v>44967</v>
      </c>
      <c r="F16" s="16">
        <v>4521.4399999999996</v>
      </c>
      <c r="G16" s="16">
        <v>350.16</v>
      </c>
      <c r="I16" s="17">
        <v>45292</v>
      </c>
      <c r="J16" s="16">
        <v>1.0792999999999999</v>
      </c>
      <c r="P16" s="10">
        <v>43831</v>
      </c>
      <c r="Q16" s="25">
        <v>2786.9</v>
      </c>
      <c r="R16" s="25">
        <v>228.81</v>
      </c>
      <c r="S16" s="33">
        <v>1.1029</v>
      </c>
      <c r="T16" s="9">
        <f t="shared" si="0"/>
        <v>92.827355574504381</v>
      </c>
      <c r="U16" s="9">
        <f t="shared" si="1"/>
        <v>81.855257038600513</v>
      </c>
      <c r="V16" s="9">
        <f t="shared" si="2"/>
        <v>98.140238476597261</v>
      </c>
      <c r="AI16" s="19">
        <v>42948</v>
      </c>
      <c r="AJ16" s="30">
        <v>-0.4</v>
      </c>
      <c r="AK16" s="30">
        <v>0.34608695649999999</v>
      </c>
    </row>
    <row r="17" spans="1:37" ht="16">
      <c r="A17" s="10">
        <v>43739</v>
      </c>
      <c r="B17" s="32">
        <v>1</v>
      </c>
      <c r="C17" s="32">
        <v>1</v>
      </c>
      <c r="E17" s="17">
        <v>44992</v>
      </c>
      <c r="F17" s="16">
        <v>4174.66</v>
      </c>
      <c r="G17" s="16">
        <v>356.52</v>
      </c>
      <c r="I17" s="17">
        <v>44967</v>
      </c>
      <c r="J17" s="16">
        <v>1.1035999999999999</v>
      </c>
      <c r="P17" s="10">
        <v>43922</v>
      </c>
      <c r="Q17" s="25">
        <v>3234.07</v>
      </c>
      <c r="R17" s="25">
        <v>225.69</v>
      </c>
      <c r="S17" s="33">
        <v>1.1231</v>
      </c>
      <c r="T17" s="9">
        <f t="shared" si="0"/>
        <v>107.72190098060118</v>
      </c>
      <c r="U17" s="9">
        <f t="shared" si="1"/>
        <v>80.739097771258912</v>
      </c>
      <c r="V17" s="9">
        <f t="shared" si="2"/>
        <v>99.937711336536765</v>
      </c>
      <c r="AI17" s="19">
        <v>42979</v>
      </c>
      <c r="AJ17" s="30">
        <v>-0.4</v>
      </c>
      <c r="AK17" s="30">
        <v>0.34714285709999998</v>
      </c>
    </row>
    <row r="18" spans="1:37" ht="16">
      <c r="A18" s="10">
        <v>43831</v>
      </c>
      <c r="B18" s="32">
        <v>-3.3</v>
      </c>
      <c r="C18" s="32">
        <v>1.1000000000000001</v>
      </c>
      <c r="E18" s="17">
        <v>44989</v>
      </c>
      <c r="F18" s="16">
        <v>4399.09</v>
      </c>
      <c r="G18" s="16">
        <v>314.98</v>
      </c>
      <c r="I18" s="17">
        <v>44992</v>
      </c>
      <c r="J18" s="16">
        <v>1.0569999999999999</v>
      </c>
      <c r="P18" s="10">
        <v>44013</v>
      </c>
      <c r="Q18" s="25">
        <v>3193.61</v>
      </c>
      <c r="R18" s="25">
        <v>203.85</v>
      </c>
      <c r="S18" s="33">
        <v>1.1718</v>
      </c>
      <c r="T18" s="9">
        <f t="shared" si="0"/>
        <v>106.37424056704327</v>
      </c>
      <c r="U18" s="9">
        <f t="shared" si="1"/>
        <v>72.925982899867634</v>
      </c>
      <c r="V18" s="9">
        <f t="shared" si="2"/>
        <v>104.27122263747999</v>
      </c>
      <c r="AI18" s="19">
        <v>43009</v>
      </c>
      <c r="AJ18" s="30">
        <v>-0.4</v>
      </c>
      <c r="AK18" s="30">
        <v>0.3725</v>
      </c>
    </row>
    <row r="19" spans="1:37" ht="16">
      <c r="A19" s="10">
        <v>43922</v>
      </c>
      <c r="B19" s="32">
        <v>-14.8</v>
      </c>
      <c r="C19" s="32">
        <v>0.23</v>
      </c>
      <c r="E19" s="17">
        <v>44958</v>
      </c>
      <c r="F19" s="16">
        <v>4315.05</v>
      </c>
      <c r="G19" s="16">
        <v>330.18</v>
      </c>
      <c r="I19" s="17">
        <v>44989</v>
      </c>
      <c r="J19" s="16">
        <v>1.091</v>
      </c>
      <c r="P19" s="10">
        <v>44105</v>
      </c>
      <c r="Q19" s="25">
        <v>3552.64</v>
      </c>
      <c r="R19" s="25">
        <v>252.28</v>
      </c>
      <c r="S19" s="33">
        <v>1.2213000000000001</v>
      </c>
      <c r="T19" s="9">
        <f t="shared" si="0"/>
        <v>118.33297804306117</v>
      </c>
      <c r="U19" s="9">
        <f t="shared" si="1"/>
        <v>90.251493578506796</v>
      </c>
      <c r="V19" s="9">
        <f t="shared" si="2"/>
        <v>108.67592098238121</v>
      </c>
      <c r="AI19" s="19">
        <v>43040</v>
      </c>
      <c r="AJ19" s="30">
        <v>-0.4</v>
      </c>
      <c r="AK19" s="30">
        <v>0.30818181820000001</v>
      </c>
    </row>
    <row r="20" spans="1:37" ht="16">
      <c r="A20" s="10">
        <v>44013</v>
      </c>
      <c r="B20" s="32">
        <v>-4.3</v>
      </c>
      <c r="C20" s="32">
        <v>-0.03</v>
      </c>
      <c r="E20" s="17">
        <v>44630</v>
      </c>
      <c r="F20" s="16">
        <v>3793.62</v>
      </c>
      <c r="G20" s="16">
        <v>346.91</v>
      </c>
      <c r="I20" s="17">
        <v>44958</v>
      </c>
      <c r="J20" s="16">
        <v>1.0839000000000001</v>
      </c>
      <c r="P20" s="10">
        <v>44197</v>
      </c>
      <c r="Q20" s="25">
        <v>3919.21</v>
      </c>
      <c r="R20" s="25">
        <v>275.33999999999997</v>
      </c>
      <c r="S20" s="33">
        <v>1.1728000000000001</v>
      </c>
      <c r="T20" s="9">
        <f t="shared" si="0"/>
        <v>130.54286133020679</v>
      </c>
      <c r="U20" s="9">
        <f t="shared" si="1"/>
        <v>98.501055342897004</v>
      </c>
      <c r="V20" s="9">
        <f t="shared" si="2"/>
        <v>104.3602064424275</v>
      </c>
      <c r="AI20" s="19">
        <v>43070</v>
      </c>
      <c r="AJ20" s="30">
        <v>-0.4</v>
      </c>
      <c r="AK20" s="30">
        <v>0.29684210529999999</v>
      </c>
    </row>
    <row r="21" spans="1:37" ht="16">
      <c r="A21" s="10">
        <v>44105</v>
      </c>
      <c r="B21" s="32">
        <v>-5.0999999999999996</v>
      </c>
      <c r="C21" s="32">
        <v>-0.3</v>
      </c>
      <c r="E21" s="17">
        <v>44568</v>
      </c>
      <c r="F21" s="16">
        <v>3318.2</v>
      </c>
      <c r="G21" s="16">
        <v>289.17</v>
      </c>
      <c r="I21" s="17">
        <v>44630</v>
      </c>
      <c r="J21" s="16">
        <v>1.0702</v>
      </c>
      <c r="P21" s="10">
        <v>44287</v>
      </c>
      <c r="Q21" s="25">
        <v>4064.3</v>
      </c>
      <c r="R21" s="25">
        <v>269.20999999999998</v>
      </c>
      <c r="S21" s="33">
        <v>1.1855</v>
      </c>
      <c r="T21" s="9">
        <f t="shared" si="0"/>
        <v>135.37558622894906</v>
      </c>
      <c r="U21" s="9">
        <f t="shared" si="1"/>
        <v>96.308088577254679</v>
      </c>
      <c r="V21" s="9">
        <f t="shared" si="2"/>
        <v>105.49030076526074</v>
      </c>
      <c r="AI21" s="19">
        <v>43101</v>
      </c>
      <c r="AJ21" s="30">
        <v>-0.4</v>
      </c>
      <c r="AK21" s="30">
        <v>0.47454545450000002</v>
      </c>
    </row>
    <row r="22" spans="1:37" ht="16">
      <c r="A22" s="10">
        <v>44197</v>
      </c>
      <c r="B22" s="32">
        <v>-1.8</v>
      </c>
      <c r="C22" s="32">
        <v>1.03</v>
      </c>
      <c r="E22" s="17">
        <v>44565</v>
      </c>
      <c r="F22" s="16">
        <v>3454.86</v>
      </c>
      <c r="G22" s="16">
        <v>307.02</v>
      </c>
      <c r="I22" s="17">
        <v>44568</v>
      </c>
      <c r="J22" s="16">
        <v>0.97989999999999999</v>
      </c>
      <c r="P22" s="10">
        <v>44378</v>
      </c>
      <c r="Q22" s="25">
        <v>4048.08</v>
      </c>
      <c r="R22" s="25">
        <v>280.83</v>
      </c>
      <c r="S22" s="33">
        <v>1.1580999999999999</v>
      </c>
      <c r="T22" s="9">
        <f t="shared" si="0"/>
        <v>134.83532295885738</v>
      </c>
      <c r="U22" s="9">
        <f t="shared" si="1"/>
        <v>100.46506636139235</v>
      </c>
      <c r="V22" s="9">
        <f t="shared" si="2"/>
        <v>103.05214450969925</v>
      </c>
      <c r="AI22" s="19">
        <v>43132</v>
      </c>
      <c r="AJ22" s="30">
        <v>-0.4</v>
      </c>
      <c r="AK22" s="30">
        <v>0.65900000000000003</v>
      </c>
    </row>
    <row r="23" spans="1:37" ht="16">
      <c r="A23" s="10">
        <v>44287</v>
      </c>
      <c r="B23" s="32">
        <v>13.7</v>
      </c>
      <c r="C23" s="32">
        <v>1.83</v>
      </c>
      <c r="E23" s="17">
        <v>44621</v>
      </c>
      <c r="F23" s="16">
        <v>3902.52</v>
      </c>
      <c r="G23" s="16">
        <v>299.14</v>
      </c>
      <c r="I23" s="17">
        <v>44565</v>
      </c>
      <c r="J23" s="16">
        <v>1.0482</v>
      </c>
      <c r="P23" s="10">
        <v>44470</v>
      </c>
      <c r="Q23" s="25">
        <v>4298.41</v>
      </c>
      <c r="R23" s="25">
        <v>288.48</v>
      </c>
      <c r="S23" s="33">
        <v>1.1368</v>
      </c>
      <c r="T23" s="9">
        <f t="shared" si="0"/>
        <v>143.17343050522277</v>
      </c>
      <c r="U23" s="9">
        <f t="shared" si="1"/>
        <v>103.20180302650881</v>
      </c>
      <c r="V23" s="9">
        <f t="shared" si="2"/>
        <v>101.1567894643175</v>
      </c>
      <c r="AI23" s="19">
        <v>43160</v>
      </c>
      <c r="AJ23" s="30">
        <v>-0.4</v>
      </c>
      <c r="AK23" s="30">
        <v>0.5295238095</v>
      </c>
    </row>
    <row r="24" spans="1:37" ht="16">
      <c r="A24" s="10">
        <v>44378</v>
      </c>
      <c r="B24" s="32">
        <v>3.7</v>
      </c>
      <c r="C24" s="32">
        <v>2.87</v>
      </c>
      <c r="E24" s="17">
        <v>44206</v>
      </c>
      <c r="F24" s="16">
        <v>4298.41</v>
      </c>
      <c r="G24" s="16">
        <v>288.48</v>
      </c>
      <c r="I24" s="17">
        <v>44621</v>
      </c>
      <c r="J24" s="16">
        <v>1.1065</v>
      </c>
      <c r="P24" s="10">
        <v>44562</v>
      </c>
      <c r="Q24" s="25">
        <v>3902.52</v>
      </c>
      <c r="R24" s="25">
        <v>299.14</v>
      </c>
      <c r="S24" s="33">
        <v>1.1065</v>
      </c>
      <c r="T24" s="9">
        <f t="shared" si="0"/>
        <v>129.98694308249841</v>
      </c>
      <c r="U24" s="9">
        <f t="shared" si="1"/>
        <v>107.01534718992596</v>
      </c>
      <c r="V24" s="9">
        <f t="shared" si="2"/>
        <v>98.460580174408278</v>
      </c>
      <c r="AI24" s="19">
        <v>43191</v>
      </c>
      <c r="AJ24" s="30">
        <v>-0.4</v>
      </c>
      <c r="AK24" s="30">
        <v>0.48</v>
      </c>
    </row>
    <row r="25" spans="1:37" ht="16">
      <c r="A25" s="10">
        <v>44470</v>
      </c>
      <c r="B25" s="32">
        <v>4.5999999999999996</v>
      </c>
      <c r="C25" s="32">
        <v>4.67</v>
      </c>
      <c r="E25" s="17">
        <v>44203</v>
      </c>
      <c r="F25" s="16">
        <v>4048.08</v>
      </c>
      <c r="G25" s="16">
        <v>280.83</v>
      </c>
      <c r="I25" s="17">
        <v>44206</v>
      </c>
      <c r="J25" s="16">
        <v>1.1368</v>
      </c>
      <c r="P25" s="10">
        <v>44652</v>
      </c>
      <c r="Q25" s="25">
        <v>3454.86</v>
      </c>
      <c r="R25" s="25">
        <v>307.02</v>
      </c>
      <c r="S25" s="33">
        <v>1.0482</v>
      </c>
      <c r="T25" s="9">
        <f t="shared" si="0"/>
        <v>115.07607652952463</v>
      </c>
      <c r="U25" s="9">
        <f t="shared" si="1"/>
        <v>109.83436482667335</v>
      </c>
      <c r="V25" s="9">
        <f t="shared" si="2"/>
        <v>93.272824345969042</v>
      </c>
      <c r="AI25" s="19">
        <v>43221</v>
      </c>
      <c r="AJ25" s="30">
        <v>-0.4</v>
      </c>
      <c r="AK25" s="30">
        <v>0.45</v>
      </c>
    </row>
    <row r="26" spans="1:37" ht="16">
      <c r="A26" s="10">
        <v>44562</v>
      </c>
      <c r="B26" s="32">
        <v>5</v>
      </c>
      <c r="C26" s="32">
        <v>6.13</v>
      </c>
      <c r="E26" s="17">
        <v>44200</v>
      </c>
      <c r="F26" s="16">
        <v>4064.3</v>
      </c>
      <c r="G26" s="16">
        <v>269.20999999999998</v>
      </c>
      <c r="I26" s="17">
        <v>44203</v>
      </c>
      <c r="J26" s="16">
        <v>1.1580999999999999</v>
      </c>
      <c r="P26" s="10">
        <v>44743</v>
      </c>
      <c r="Q26" s="25">
        <v>3318.2</v>
      </c>
      <c r="R26" s="25">
        <v>289.17</v>
      </c>
      <c r="S26" s="33">
        <v>0.97989999999999999</v>
      </c>
      <c r="T26" s="9">
        <f t="shared" si="0"/>
        <v>110.52414197399276</v>
      </c>
      <c r="U26" s="9">
        <f t="shared" si="1"/>
        <v>103.44864594140167</v>
      </c>
      <c r="V26" s="9">
        <f t="shared" si="2"/>
        <v>87.195230468054817</v>
      </c>
      <c r="AI26" s="19">
        <v>43252</v>
      </c>
      <c r="AJ26" s="30">
        <v>-0.4</v>
      </c>
      <c r="AK26" s="30">
        <v>0.32714285710000002</v>
      </c>
    </row>
    <row r="27" spans="1:37" ht="16">
      <c r="A27" s="10">
        <v>44652</v>
      </c>
      <c r="B27" s="32">
        <v>4</v>
      </c>
      <c r="C27" s="32">
        <v>8.07</v>
      </c>
      <c r="E27" s="17">
        <v>44287</v>
      </c>
      <c r="F27" s="16">
        <v>3919.21</v>
      </c>
      <c r="G27" s="16">
        <v>275.33999999999997</v>
      </c>
      <c r="I27" s="17">
        <v>44200</v>
      </c>
      <c r="J27" s="16">
        <v>1.1855</v>
      </c>
      <c r="P27" s="10">
        <v>44835</v>
      </c>
      <c r="Q27" s="25">
        <v>3793.62</v>
      </c>
      <c r="R27" s="25">
        <v>346.91</v>
      </c>
      <c r="S27" s="33">
        <v>1.0702</v>
      </c>
      <c r="T27" s="9">
        <f t="shared" si="0"/>
        <v>126.35965146024301</v>
      </c>
      <c r="U27" s="9">
        <f t="shared" si="1"/>
        <v>124.10474725431978</v>
      </c>
      <c r="V27" s="9">
        <f t="shared" si="2"/>
        <v>95.230468054814025</v>
      </c>
      <c r="AI27" s="19">
        <v>43282</v>
      </c>
      <c r="AJ27" s="30">
        <v>-0.4</v>
      </c>
      <c r="AK27" s="30">
        <v>0.27454545450000001</v>
      </c>
    </row>
    <row r="28" spans="1:37" ht="16">
      <c r="A28" s="10">
        <v>44743</v>
      </c>
      <c r="B28" s="32">
        <v>2.1</v>
      </c>
      <c r="C28" s="32">
        <v>9.3000000000000007</v>
      </c>
      <c r="E28" s="17">
        <v>43840</v>
      </c>
      <c r="F28" s="16">
        <v>3552.64</v>
      </c>
      <c r="G28" s="16">
        <v>252.28</v>
      </c>
      <c r="I28" s="17">
        <v>44197</v>
      </c>
      <c r="J28" s="16">
        <v>1.1728000000000001</v>
      </c>
      <c r="P28" s="10">
        <v>44927</v>
      </c>
      <c r="Q28" s="25">
        <v>4315.05</v>
      </c>
      <c r="R28" s="25">
        <v>330.18</v>
      </c>
      <c r="S28" s="33">
        <v>1.0839000000000001</v>
      </c>
      <c r="T28" s="9">
        <f t="shared" si="0"/>
        <v>143.72768332978046</v>
      </c>
      <c r="U28" s="9">
        <f t="shared" si="1"/>
        <v>118.11970092655531</v>
      </c>
      <c r="V28" s="9">
        <f t="shared" si="2"/>
        <v>96.449546182594787</v>
      </c>
      <c r="AI28" s="19">
        <v>43313</v>
      </c>
      <c r="AJ28" s="30">
        <v>-0.4</v>
      </c>
      <c r="AK28" s="30">
        <v>0.29086956520000001</v>
      </c>
    </row>
    <row r="29" spans="1:37" ht="16">
      <c r="A29" s="10">
        <v>44835</v>
      </c>
      <c r="B29" s="32">
        <v>1.9</v>
      </c>
      <c r="C29" s="32">
        <v>9.9700000000000006</v>
      </c>
      <c r="E29" s="17">
        <v>43837</v>
      </c>
      <c r="F29" s="16">
        <v>3193.61</v>
      </c>
      <c r="G29" s="16">
        <v>203.85</v>
      </c>
      <c r="I29" s="17">
        <v>43840</v>
      </c>
      <c r="J29" s="16">
        <v>1.2213000000000001</v>
      </c>
      <c r="P29" s="10">
        <v>45017</v>
      </c>
      <c r="Q29" s="25">
        <v>4399.09</v>
      </c>
      <c r="R29" s="25">
        <v>314.98</v>
      </c>
      <c r="S29" s="33">
        <v>1.091</v>
      </c>
      <c r="T29" s="9">
        <f t="shared" si="0"/>
        <v>146.52692656150077</v>
      </c>
      <c r="U29" s="9">
        <f t="shared" si="1"/>
        <v>112.68200193181413</v>
      </c>
      <c r="V29" s="9">
        <f t="shared" si="2"/>
        <v>97.081331197722022</v>
      </c>
      <c r="AI29" s="19">
        <v>43344</v>
      </c>
      <c r="AJ29" s="30">
        <v>-0.4</v>
      </c>
      <c r="AK29" s="30">
        <v>0.3705</v>
      </c>
    </row>
    <row r="30" spans="1:37" ht="16">
      <c r="A30" s="10">
        <v>44927</v>
      </c>
      <c r="B30" s="32">
        <v>1.3</v>
      </c>
      <c r="C30" s="32">
        <v>8</v>
      </c>
      <c r="E30" s="17">
        <v>43834</v>
      </c>
      <c r="F30" s="16">
        <v>3234.07</v>
      </c>
      <c r="G30" s="16">
        <v>225.69</v>
      </c>
      <c r="I30" s="17">
        <v>43837</v>
      </c>
      <c r="J30" s="16">
        <v>1.1718</v>
      </c>
      <c r="P30" s="10">
        <v>45108</v>
      </c>
      <c r="Q30" s="25">
        <v>4174.66</v>
      </c>
      <c r="R30" s="25">
        <v>356.52</v>
      </c>
      <c r="S30" s="33">
        <v>1.0569999999999999</v>
      </c>
      <c r="T30" s="9">
        <f t="shared" si="0"/>
        <v>139.0515082072053</v>
      </c>
      <c r="U30" s="9">
        <f t="shared" si="1"/>
        <v>127.54266089507389</v>
      </c>
      <c r="V30" s="9">
        <f t="shared" si="2"/>
        <v>94.05588182950703</v>
      </c>
      <c r="AI30" s="19">
        <v>43374</v>
      </c>
      <c r="AJ30" s="30">
        <v>-0.4</v>
      </c>
      <c r="AK30" s="30">
        <v>0.3990909091</v>
      </c>
    </row>
    <row r="31" spans="1:37" ht="16">
      <c r="A31" s="10">
        <v>45017</v>
      </c>
      <c r="B31" s="32">
        <v>0.6</v>
      </c>
      <c r="C31" s="32">
        <v>6.17</v>
      </c>
      <c r="E31" s="17">
        <v>43862</v>
      </c>
      <c r="F31" s="16">
        <v>2786.9</v>
      </c>
      <c r="G31" s="16">
        <v>228.81</v>
      </c>
      <c r="I31" s="17">
        <v>43834</v>
      </c>
      <c r="J31" s="16">
        <v>1.1231</v>
      </c>
      <c r="P31" s="10">
        <v>45200</v>
      </c>
      <c r="Q31" s="25">
        <v>4521.4399999999996</v>
      </c>
      <c r="R31" s="25">
        <v>350.16</v>
      </c>
      <c r="S31" s="33">
        <v>1.1035999999999999</v>
      </c>
      <c r="T31" s="9">
        <f t="shared" si="0"/>
        <v>150.60221701129822</v>
      </c>
      <c r="U31" s="9">
        <f t="shared" si="1"/>
        <v>125.2674131578006</v>
      </c>
      <c r="V31" s="9">
        <f t="shared" si="2"/>
        <v>98.202527140060511</v>
      </c>
      <c r="AI31" s="19">
        <v>43405</v>
      </c>
      <c r="AJ31" s="30">
        <v>-0.4</v>
      </c>
      <c r="AK31" s="30">
        <v>0.31409090909999998</v>
      </c>
    </row>
    <row r="32" spans="1:37" ht="16">
      <c r="A32" s="10">
        <v>45108</v>
      </c>
      <c r="B32" s="32">
        <v>0.1</v>
      </c>
      <c r="C32" s="32">
        <v>4.93</v>
      </c>
      <c r="E32" s="17">
        <v>43475</v>
      </c>
      <c r="F32" s="16">
        <v>3745.15</v>
      </c>
      <c r="G32" s="16">
        <v>328.43</v>
      </c>
      <c r="I32" s="17">
        <v>43831</v>
      </c>
      <c r="J32" s="16">
        <v>1.1029</v>
      </c>
      <c r="P32" s="10">
        <v>45292</v>
      </c>
      <c r="Q32" s="25">
        <v>5083.42</v>
      </c>
      <c r="R32" s="25">
        <v>361.78</v>
      </c>
      <c r="S32" s="33">
        <v>1.0792999999999999</v>
      </c>
      <c r="T32" s="9">
        <f t="shared" si="0"/>
        <v>169.32090705606481</v>
      </c>
      <c r="U32" s="9">
        <f t="shared" si="1"/>
        <v>129.42439094193824</v>
      </c>
      <c r="V32" s="9">
        <f t="shared" si="2"/>
        <v>96.040220679836281</v>
      </c>
      <c r="AI32" s="19">
        <v>43435</v>
      </c>
      <c r="AJ32" s="30">
        <v>-0.4</v>
      </c>
      <c r="AK32" s="30">
        <v>0.1870588235</v>
      </c>
    </row>
    <row r="33" spans="1:37" ht="16">
      <c r="A33" s="10">
        <v>45200</v>
      </c>
      <c r="B33" s="32">
        <v>0.1</v>
      </c>
      <c r="C33" s="32">
        <v>2.73</v>
      </c>
      <c r="E33" s="17">
        <v>43472</v>
      </c>
      <c r="F33" s="16">
        <v>3569.45</v>
      </c>
      <c r="G33" s="16">
        <v>324.06</v>
      </c>
      <c r="I33" s="17">
        <v>43475</v>
      </c>
      <c r="J33" s="16">
        <v>1.121</v>
      </c>
      <c r="P33" s="10">
        <v>45383</v>
      </c>
      <c r="Q33" s="25">
        <v>4894.0200000000004</v>
      </c>
      <c r="R33" s="25">
        <v>355.25</v>
      </c>
      <c r="S33" s="33">
        <v>1.0712999999999999</v>
      </c>
      <c r="T33" s="9">
        <f t="shared" si="0"/>
        <v>163.0122841611597</v>
      </c>
      <c r="U33" s="9">
        <f t="shared" si="1"/>
        <v>127.08832683432907</v>
      </c>
      <c r="V33" s="9">
        <f t="shared" si="2"/>
        <v>95.32835024025627</v>
      </c>
      <c r="AI33" s="19">
        <v>43466</v>
      </c>
      <c r="AJ33" s="30">
        <v>-0.4</v>
      </c>
      <c r="AK33" s="30">
        <v>0.13272727270000001</v>
      </c>
    </row>
    <row r="34" spans="1:37" ht="16">
      <c r="A34" s="10">
        <v>45292</v>
      </c>
      <c r="B34" s="32">
        <v>0.4</v>
      </c>
      <c r="C34" s="32">
        <v>2.6</v>
      </c>
      <c r="E34" s="17">
        <v>43469</v>
      </c>
      <c r="F34" s="16">
        <v>3473.69</v>
      </c>
      <c r="G34" s="16">
        <v>329.1</v>
      </c>
      <c r="I34" s="17">
        <v>43472</v>
      </c>
      <c r="J34" s="16">
        <v>1.0898000000000001</v>
      </c>
      <c r="P34" s="10">
        <v>45474</v>
      </c>
      <c r="Q34" s="25">
        <v>5000.45</v>
      </c>
      <c r="R34" s="25">
        <v>342.89</v>
      </c>
      <c r="S34" s="33">
        <v>1.1133999999999999</v>
      </c>
      <c r="T34" s="9">
        <f t="shared" si="0"/>
        <v>166.55730387976976</v>
      </c>
      <c r="U34" s="9">
        <f t="shared" si="1"/>
        <v>122.66661896755269</v>
      </c>
      <c r="V34" s="9">
        <f t="shared" si="2"/>
        <v>99.074568428546002</v>
      </c>
      <c r="AI34" s="19">
        <v>43497</v>
      </c>
      <c r="AJ34" s="30">
        <v>-0.4</v>
      </c>
      <c r="AK34" s="30">
        <v>5.5500000000000001E-2</v>
      </c>
    </row>
    <row r="35" spans="1:37" ht="16">
      <c r="A35" s="10">
        <v>45383</v>
      </c>
      <c r="B35" s="32">
        <v>0.6</v>
      </c>
      <c r="C35" s="32">
        <v>2.5</v>
      </c>
      <c r="E35" s="17">
        <v>43497</v>
      </c>
      <c r="F35" s="16">
        <v>3351.71</v>
      </c>
      <c r="G35" s="16">
        <v>339.1</v>
      </c>
      <c r="I35" s="17">
        <v>43469</v>
      </c>
      <c r="J35" s="16">
        <v>1.1368</v>
      </c>
      <c r="P35" s="10">
        <v>45566</v>
      </c>
      <c r="Q35" s="25">
        <v>4895.9799999999996</v>
      </c>
      <c r="R35" s="25">
        <v>339.28</v>
      </c>
      <c r="S35" s="33">
        <v>1.0353000000000001</v>
      </c>
      <c r="T35" s="9">
        <f t="shared" si="0"/>
        <v>163.07756874866766</v>
      </c>
      <c r="U35" s="9">
        <f t="shared" si="1"/>
        <v>121.37516545630164</v>
      </c>
      <c r="V35" s="9">
        <f t="shared" si="2"/>
        <v>92.1249332621463</v>
      </c>
      <c r="AI35" s="19">
        <v>43525</v>
      </c>
      <c r="AJ35" s="30">
        <v>-0.4</v>
      </c>
      <c r="AK35" s="30">
        <v>1.0952381000000001E-2</v>
      </c>
    </row>
    <row r="36" spans="1:37" ht="16">
      <c r="A36" s="10">
        <v>45474</v>
      </c>
      <c r="B36" s="32">
        <v>0.9</v>
      </c>
      <c r="C36" s="32">
        <v>2.17</v>
      </c>
      <c r="E36" s="17">
        <v>43110</v>
      </c>
      <c r="F36" s="16">
        <v>3001.42</v>
      </c>
      <c r="G36" s="16">
        <v>302.77999999999997</v>
      </c>
      <c r="I36" s="17">
        <v>43466</v>
      </c>
      <c r="J36" s="16">
        <v>1.1216999999999999</v>
      </c>
      <c r="P36" s="10">
        <v>45658</v>
      </c>
      <c r="Q36" s="25">
        <v>5248.39</v>
      </c>
      <c r="R36" s="25">
        <v>369.41</v>
      </c>
      <c r="S36" s="33">
        <v>1.0817000000000001</v>
      </c>
      <c r="T36" s="9">
        <f t="shared" si="0"/>
        <v>174.81580419953104</v>
      </c>
      <c r="U36" s="9">
        <f t="shared" si="1"/>
        <v>132.15397273995637</v>
      </c>
      <c r="V36" s="9">
        <f t="shared" si="2"/>
        <v>96.253781811710283</v>
      </c>
      <c r="AI36" s="19">
        <v>43556</v>
      </c>
      <c r="AJ36" s="30">
        <v>-0.4</v>
      </c>
      <c r="AK36" s="30">
        <v>-3.95E-2</v>
      </c>
    </row>
    <row r="37" spans="1:37" ht="16">
      <c r="A37" s="10">
        <v>45566</v>
      </c>
      <c r="B37" s="32">
        <v>0.9</v>
      </c>
      <c r="C37" s="32">
        <v>2.2000000000000002</v>
      </c>
      <c r="E37" s="17">
        <v>43138</v>
      </c>
      <c r="F37" s="16">
        <v>3399.2</v>
      </c>
      <c r="G37" s="16">
        <v>364.97</v>
      </c>
      <c r="I37" s="17">
        <v>43110</v>
      </c>
      <c r="J37" s="16">
        <v>1.1469</v>
      </c>
      <c r="P37" s="10">
        <v>45748</v>
      </c>
      <c r="Q37" s="25">
        <v>5303.24</v>
      </c>
      <c r="R37" s="25">
        <v>389.92</v>
      </c>
      <c r="S37" s="33">
        <v>1.1786000000000001</v>
      </c>
      <c r="T37" s="9">
        <f t="shared" si="0"/>
        <v>176.64277339586442</v>
      </c>
      <c r="U37" s="9">
        <f t="shared" si="1"/>
        <v>139.49128894930777</v>
      </c>
      <c r="V37" s="9">
        <f t="shared" si="2"/>
        <v>104.87631251112299</v>
      </c>
      <c r="AI37" s="19">
        <v>43586</v>
      </c>
      <c r="AJ37" s="30">
        <v>-0.4</v>
      </c>
      <c r="AK37" s="30">
        <v>-0.13454545449999999</v>
      </c>
    </row>
    <row r="38" spans="1:37" ht="16">
      <c r="A38" s="10">
        <v>45658</v>
      </c>
      <c r="B38" s="32">
        <v>1.2</v>
      </c>
      <c r="C38" s="32">
        <v>2.33</v>
      </c>
      <c r="E38" s="17">
        <v>43163</v>
      </c>
      <c r="F38" s="16">
        <v>3395.6</v>
      </c>
      <c r="G38" s="16">
        <v>347.47</v>
      </c>
      <c r="I38" s="17">
        <v>43138</v>
      </c>
      <c r="J38" s="16">
        <v>1.1608000000000001</v>
      </c>
      <c r="P38" s="10">
        <v>45839</v>
      </c>
      <c r="Q38" s="25">
        <v>5529.96</v>
      </c>
      <c r="R38" s="25">
        <v>399.94</v>
      </c>
      <c r="S38" s="33">
        <v>1.1733</v>
      </c>
      <c r="T38" s="9">
        <f t="shared" si="0"/>
        <v>184.19446813046261</v>
      </c>
      <c r="U38" s="9">
        <f t="shared" si="1"/>
        <v>143.07587736557795</v>
      </c>
      <c r="V38" s="9">
        <f t="shared" si="2"/>
        <v>104.40469834490125</v>
      </c>
      <c r="AI38" s="19">
        <v>43617</v>
      </c>
      <c r="AJ38" s="30">
        <v>-0.4</v>
      </c>
      <c r="AK38" s="30">
        <v>-0.31526315789999998</v>
      </c>
    </row>
    <row r="39" spans="1:37" ht="16">
      <c r="A39" s="10">
        <v>45748</v>
      </c>
      <c r="B39" s="32">
        <v>1.4</v>
      </c>
      <c r="C39" s="32">
        <v>2.0299999999999998</v>
      </c>
      <c r="E39" s="17">
        <v>43132</v>
      </c>
      <c r="F39" s="16">
        <v>3361.5</v>
      </c>
      <c r="G39" s="16">
        <v>308.83</v>
      </c>
      <c r="I39" s="17">
        <v>43135</v>
      </c>
      <c r="J39" s="16">
        <v>1.1682999999999999</v>
      </c>
      <c r="P39" s="10">
        <v>45931</v>
      </c>
      <c r="Q39" s="25">
        <v>5791.41</v>
      </c>
      <c r="R39" s="25">
        <v>440.17</v>
      </c>
      <c r="S39" s="33">
        <v>1.1745000000000001</v>
      </c>
      <c r="T39" s="9">
        <f t="shared" si="0"/>
        <v>192.9029657855468</v>
      </c>
      <c r="U39" s="9">
        <f t="shared" si="1"/>
        <v>157.46789253389622</v>
      </c>
      <c r="V39" s="9">
        <f t="shared" si="2"/>
        <v>104.51147891083825</v>
      </c>
      <c r="AI39" s="19">
        <v>43647</v>
      </c>
      <c r="AJ39" s="30">
        <v>-0.4</v>
      </c>
      <c r="AK39" s="30">
        <v>-0.3882608696</v>
      </c>
    </row>
    <row r="40" spans="1:37" ht="16">
      <c r="A40" s="10">
        <v>45839</v>
      </c>
      <c r="B40" s="32">
        <v>1.3</v>
      </c>
      <c r="C40" s="32">
        <v>2.0699999999999998</v>
      </c>
      <c r="E40" s="17">
        <v>42776</v>
      </c>
      <c r="F40" s="16">
        <v>3503.96</v>
      </c>
      <c r="G40" s="16">
        <v>309.81</v>
      </c>
      <c r="I40" s="17">
        <v>43101</v>
      </c>
      <c r="J40" s="16">
        <v>1.2321</v>
      </c>
      <c r="P40" s="10">
        <v>46023</v>
      </c>
      <c r="Q40" s="25">
        <v>5569.73</v>
      </c>
      <c r="R40" s="25">
        <v>603.75</v>
      </c>
      <c r="S40" s="33">
        <v>1.1552</v>
      </c>
      <c r="T40" s="9">
        <f t="shared" si="0"/>
        <v>185.51914570454059</v>
      </c>
      <c r="U40" s="9">
        <f t="shared" si="1"/>
        <v>215.98755053124893</v>
      </c>
      <c r="V40" s="9">
        <f t="shared" si="2"/>
        <v>102.79409147535151</v>
      </c>
      <c r="AI40" s="19">
        <v>43678</v>
      </c>
      <c r="AJ40" s="30">
        <v>-0.4</v>
      </c>
      <c r="AK40" s="30">
        <v>-0.6490909091</v>
      </c>
    </row>
    <row r="41" spans="1:37" ht="16">
      <c r="A41" s="10">
        <v>45931</v>
      </c>
      <c r="B41" s="32">
        <v>1.3</v>
      </c>
      <c r="C41" s="32">
        <v>2.0699999999999998</v>
      </c>
      <c r="E41" s="17">
        <v>42801</v>
      </c>
      <c r="F41" s="16">
        <v>3594.85</v>
      </c>
      <c r="G41" s="16">
        <v>304.08</v>
      </c>
      <c r="I41" s="17">
        <v>42776</v>
      </c>
      <c r="J41" s="16">
        <v>1.1996</v>
      </c>
      <c r="P41" s="10">
        <v>46113</v>
      </c>
      <c r="Q41" s="25">
        <v>6328.09</v>
      </c>
      <c r="R41" s="25">
        <v>570.12</v>
      </c>
      <c r="S41" s="33">
        <v>1.1420999999999999</v>
      </c>
      <c r="T41" s="9">
        <f t="shared" si="0"/>
        <v>210.77895171605206</v>
      </c>
      <c r="U41" s="9">
        <f t="shared" si="1"/>
        <v>203.95664150538403</v>
      </c>
      <c r="V41" s="9">
        <f t="shared" si="2"/>
        <v>101.62840363053924</v>
      </c>
      <c r="AI41" s="19">
        <v>43709</v>
      </c>
      <c r="AJ41" s="30">
        <v>-0.5</v>
      </c>
      <c r="AK41" s="30">
        <v>-0.59476190480000002</v>
      </c>
    </row>
    <row r="42" spans="1:37" ht="16">
      <c r="A42" s="10">
        <v>46023</v>
      </c>
      <c r="B42" s="32">
        <v>0.8</v>
      </c>
      <c r="C42" s="32">
        <v>2.0699999999999998</v>
      </c>
      <c r="E42" s="17">
        <v>42798</v>
      </c>
      <c r="F42" s="16">
        <v>3441.88</v>
      </c>
      <c r="G42" s="16">
        <v>288.48</v>
      </c>
      <c r="I42" s="17">
        <v>42801</v>
      </c>
      <c r="J42" s="16">
        <v>1.1812</v>
      </c>
      <c r="P42" s="10">
        <v>46204</v>
      </c>
      <c r="Q42" s="25">
        <v>6392.93</v>
      </c>
      <c r="R42" s="25">
        <v>591.55999999999995</v>
      </c>
      <c r="S42" s="33">
        <v>1.1609</v>
      </c>
      <c r="T42" s="9">
        <f t="shared" si="0"/>
        <v>212.93867245789815</v>
      </c>
      <c r="U42" s="9">
        <f t="shared" si="1"/>
        <v>211.62665903480843</v>
      </c>
      <c r="V42" s="9">
        <f t="shared" si="2"/>
        <v>103.30129916355224</v>
      </c>
      <c r="AI42" s="19">
        <v>43739</v>
      </c>
      <c r="AJ42" s="30">
        <v>-0.5</v>
      </c>
      <c r="AK42" s="30">
        <v>-0.46954545450000001</v>
      </c>
    </row>
    <row r="43" spans="1:37" ht="16">
      <c r="A43" s="10">
        <v>46113</v>
      </c>
      <c r="B43" s="32">
        <v>1</v>
      </c>
      <c r="C43" s="32">
        <v>3</v>
      </c>
      <c r="E43" s="17">
        <v>42767</v>
      </c>
      <c r="F43" s="16">
        <v>3500.93</v>
      </c>
      <c r="G43" s="16">
        <v>319.2</v>
      </c>
      <c r="I43" s="17">
        <v>42798</v>
      </c>
      <c r="J43" s="16">
        <v>1.1423000000000001</v>
      </c>
      <c r="AI43" s="19">
        <v>43770</v>
      </c>
      <c r="AJ43" s="30">
        <v>-0.5</v>
      </c>
      <c r="AK43" s="30">
        <v>-0.3523809524</v>
      </c>
    </row>
    <row r="44" spans="1:37" ht="16">
      <c r="A44" s="17"/>
      <c r="B44" s="31"/>
      <c r="C44" s="11"/>
      <c r="E44" s="17">
        <v>42439</v>
      </c>
      <c r="F44" s="16">
        <v>3290.52</v>
      </c>
      <c r="G44" s="16">
        <v>324.01</v>
      </c>
      <c r="I44" s="17">
        <v>42767</v>
      </c>
      <c r="J44" s="16">
        <v>1.0649</v>
      </c>
      <c r="AI44" s="19">
        <v>43800</v>
      </c>
      <c r="AJ44" s="30">
        <v>-0.5</v>
      </c>
      <c r="AK44" s="30">
        <v>-0.29944444440000001</v>
      </c>
    </row>
    <row r="45" spans="1:37" ht="16">
      <c r="A45" s="17"/>
      <c r="B45" s="16"/>
      <c r="E45" s="17">
        <v>42376</v>
      </c>
      <c r="F45" s="16">
        <v>3002.24</v>
      </c>
      <c r="G45" s="16">
        <v>279.52999999999997</v>
      </c>
      <c r="I45" s="17">
        <v>42439</v>
      </c>
      <c r="J45" s="16">
        <v>1.0512999999999999</v>
      </c>
      <c r="AI45" s="19">
        <v>43831</v>
      </c>
      <c r="AJ45" s="30">
        <v>-0.5</v>
      </c>
      <c r="AK45" s="30">
        <v>-0.31363636360000002</v>
      </c>
    </row>
    <row r="46" spans="1:37" ht="16">
      <c r="I46" s="17">
        <v>42376</v>
      </c>
      <c r="J46" s="16">
        <v>1.1237999999999999</v>
      </c>
      <c r="AI46" s="19">
        <v>43862</v>
      </c>
      <c r="AJ46" s="30">
        <v>-0.5</v>
      </c>
      <c r="AK46" s="30">
        <v>-0.46600000000000003</v>
      </c>
    </row>
    <row r="47" spans="1:37">
      <c r="AI47" s="19">
        <v>43891</v>
      </c>
      <c r="AJ47" s="30">
        <v>-0.5</v>
      </c>
      <c r="AK47" s="30">
        <v>-0.54136363639999996</v>
      </c>
    </row>
    <row r="48" spans="1:37">
      <c r="AI48" s="19">
        <v>43922</v>
      </c>
      <c r="AJ48" s="30">
        <v>-0.5</v>
      </c>
      <c r="AK48" s="30">
        <v>-0.44950000000000001</v>
      </c>
    </row>
    <row r="49" spans="35:37">
      <c r="AI49" s="19">
        <v>43952</v>
      </c>
      <c r="AJ49" s="30">
        <v>-0.5</v>
      </c>
      <c r="AK49" s="30">
        <v>-0.51649999999999996</v>
      </c>
    </row>
    <row r="50" spans="35:37">
      <c r="AI50" s="19">
        <v>43983</v>
      </c>
      <c r="AJ50" s="30">
        <v>-0.5</v>
      </c>
      <c r="AK50" s="30">
        <v>-0.43428571430000001</v>
      </c>
    </row>
    <row r="51" spans="35:37">
      <c r="AI51" s="19">
        <v>44013</v>
      </c>
      <c r="AJ51" s="30">
        <v>-0.5</v>
      </c>
      <c r="AK51" s="30">
        <v>-0.52304347829999998</v>
      </c>
    </row>
    <row r="52" spans="35:37">
      <c r="AI52" s="19">
        <v>44044</v>
      </c>
      <c r="AJ52" s="30">
        <v>-0.5</v>
      </c>
      <c r="AK52" s="30">
        <v>-0.52333333329999998</v>
      </c>
    </row>
    <row r="53" spans="35:37">
      <c r="AI53" s="19">
        <v>44075</v>
      </c>
      <c r="AJ53" s="30">
        <v>-0.5</v>
      </c>
      <c r="AK53" s="30">
        <v>-0.5240909091</v>
      </c>
    </row>
    <row r="54" spans="35:37">
      <c r="AI54" s="19">
        <v>44105</v>
      </c>
      <c r="AJ54" s="30">
        <v>-0.5</v>
      </c>
      <c r="AK54" s="30">
        <v>-0.60727272730000004</v>
      </c>
    </row>
    <row r="55" spans="35:37">
      <c r="AI55" s="19">
        <v>44136</v>
      </c>
      <c r="AJ55" s="30">
        <v>-0.5</v>
      </c>
      <c r="AK55" s="30">
        <v>-0.61476190480000004</v>
      </c>
    </row>
    <row r="56" spans="35:37">
      <c r="AI56" s="19">
        <v>44166</v>
      </c>
      <c r="AJ56" s="30">
        <v>-0.5</v>
      </c>
      <c r="AK56" s="30">
        <v>-0.61850000000000005</v>
      </c>
    </row>
    <row r="57" spans="35:37">
      <c r="AI57" s="19">
        <v>44197</v>
      </c>
      <c r="AJ57" s="30">
        <v>-0.5</v>
      </c>
      <c r="AK57" s="30">
        <v>-0.58350000000000002</v>
      </c>
    </row>
    <row r="58" spans="35:37">
      <c r="AI58" s="19">
        <v>44228</v>
      </c>
      <c r="AJ58" s="30">
        <v>-0.5</v>
      </c>
      <c r="AK58" s="30">
        <v>-0.44550000000000001</v>
      </c>
    </row>
    <row r="59" spans="35:37">
      <c r="AI59" s="19">
        <v>44256</v>
      </c>
      <c r="AJ59" s="30">
        <v>-0.5</v>
      </c>
      <c r="AK59" s="30">
        <v>-0.36478260870000001</v>
      </c>
    </row>
    <row r="60" spans="35:37">
      <c r="AI60" s="19">
        <v>44287</v>
      </c>
      <c r="AJ60" s="30">
        <v>-0.5</v>
      </c>
      <c r="AK60" s="30">
        <v>-0.32500000000000001</v>
      </c>
    </row>
    <row r="61" spans="35:37">
      <c r="AI61" s="19">
        <v>44317</v>
      </c>
      <c r="AJ61" s="30">
        <v>-0.5</v>
      </c>
      <c r="AK61" s="30">
        <v>-0.2235</v>
      </c>
    </row>
    <row r="62" spans="35:37">
      <c r="AI62" s="19">
        <v>44348</v>
      </c>
      <c r="AJ62" s="30">
        <v>-0.5</v>
      </c>
      <c r="AK62" s="30">
        <v>-0.2886363636</v>
      </c>
    </row>
    <row r="63" spans="35:37">
      <c r="AI63" s="19">
        <v>44378</v>
      </c>
      <c r="AJ63" s="30">
        <v>-0.5</v>
      </c>
      <c r="AK63" s="30">
        <v>-0.45136363639999999</v>
      </c>
    </row>
    <row r="64" spans="35:37">
      <c r="AI64" s="19">
        <v>44409</v>
      </c>
      <c r="AJ64" s="30">
        <v>-0.5</v>
      </c>
      <c r="AK64" s="30">
        <v>-0.5386363636</v>
      </c>
    </row>
    <row r="65" spans="35:37">
      <c r="AI65" s="19">
        <v>44440</v>
      </c>
      <c r="AJ65" s="30">
        <v>-0.5</v>
      </c>
      <c r="AK65" s="30">
        <v>-0.36272727269999999</v>
      </c>
    </row>
    <row r="66" spans="35:37">
      <c r="AI66" s="19">
        <v>44470</v>
      </c>
      <c r="AJ66" s="30">
        <v>-0.5</v>
      </c>
      <c r="AK66" s="30">
        <v>-0.2042857143</v>
      </c>
    </row>
    <row r="67" spans="35:37">
      <c r="AI67" s="19">
        <v>44501</v>
      </c>
      <c r="AJ67" s="30">
        <v>-0.5</v>
      </c>
      <c r="AK67" s="30">
        <v>-0.31363636360000002</v>
      </c>
    </row>
    <row r="68" spans="35:37">
      <c r="AI68" s="19">
        <v>44531</v>
      </c>
      <c r="AJ68" s="30">
        <v>-0.5</v>
      </c>
      <c r="AK68" s="30">
        <v>-0.38428571430000003</v>
      </c>
    </row>
    <row r="69" spans="35:37">
      <c r="AI69" s="19">
        <v>44562</v>
      </c>
      <c r="AJ69" s="30">
        <v>-0.5</v>
      </c>
      <c r="AK69" s="30">
        <v>-0.11476190479999999</v>
      </c>
    </row>
    <row r="70" spans="35:37">
      <c r="AI70" s="19">
        <v>44593</v>
      </c>
      <c r="AJ70" s="30">
        <v>-0.5</v>
      </c>
      <c r="AK70" s="30">
        <v>0.15</v>
      </c>
    </row>
    <row r="71" spans="35:37">
      <c r="AI71" s="19">
        <v>44621</v>
      </c>
      <c r="AJ71" s="30">
        <v>-0.5</v>
      </c>
      <c r="AK71" s="30">
        <v>0.28173913039999998</v>
      </c>
    </row>
    <row r="72" spans="35:37">
      <c r="AI72" s="19">
        <v>44652</v>
      </c>
      <c r="AJ72" s="30">
        <v>-0.5</v>
      </c>
      <c r="AK72" s="30">
        <v>0.74631578949999999</v>
      </c>
    </row>
    <row r="73" spans="35:37">
      <c r="AI73" s="19">
        <v>44682</v>
      </c>
      <c r="AJ73" s="30">
        <v>-0.5</v>
      </c>
      <c r="AK73" s="30">
        <v>0.95272727270000002</v>
      </c>
    </row>
    <row r="74" spans="35:37">
      <c r="AI74" s="19">
        <v>44713</v>
      </c>
      <c r="AJ74" s="30">
        <v>-0.5</v>
      </c>
      <c r="AK74" s="30">
        <v>1.4450000000000001</v>
      </c>
    </row>
    <row r="75" spans="35:37">
      <c r="AI75" s="19">
        <v>44743</v>
      </c>
      <c r="AJ75" s="30">
        <v>0</v>
      </c>
      <c r="AK75" s="30">
        <v>1.0819047619</v>
      </c>
    </row>
    <row r="76" spans="35:37">
      <c r="AI76" s="19">
        <v>44774</v>
      </c>
      <c r="AJ76" s="30">
        <v>0</v>
      </c>
      <c r="AK76" s="30">
        <v>1.0343478261000001</v>
      </c>
    </row>
    <row r="77" spans="35:37">
      <c r="AI77" s="19">
        <v>44805</v>
      </c>
      <c r="AJ77" s="30">
        <v>0.75</v>
      </c>
      <c r="AK77" s="30">
        <v>1.7954545454999999</v>
      </c>
    </row>
    <row r="78" spans="35:37">
      <c r="AI78" s="19">
        <v>44835</v>
      </c>
      <c r="AJ78" s="30">
        <v>0.75</v>
      </c>
      <c r="AK78" s="30">
        <v>2.1866666666999999</v>
      </c>
    </row>
    <row r="79" spans="35:37">
      <c r="AI79" s="19">
        <v>44866</v>
      </c>
      <c r="AJ79" s="30">
        <v>1.5</v>
      </c>
      <c r="AK79" s="30">
        <v>2.0663636364000002</v>
      </c>
    </row>
    <row r="80" spans="35:37">
      <c r="AI80" s="19">
        <v>44896</v>
      </c>
      <c r="AJ80" s="30">
        <v>2</v>
      </c>
      <c r="AK80" s="30">
        <v>2.0852380951999998</v>
      </c>
    </row>
    <row r="81" spans="35:37">
      <c r="AI81" s="19">
        <v>44927</v>
      </c>
      <c r="AJ81" s="30">
        <v>2</v>
      </c>
      <c r="AK81" s="30">
        <v>2.1927272727</v>
      </c>
    </row>
    <row r="82" spans="35:37">
      <c r="AI82" s="19">
        <v>44958</v>
      </c>
      <c r="AJ82" s="30">
        <v>2.5</v>
      </c>
      <c r="AK82" s="30">
        <v>2.3704999999999998</v>
      </c>
    </row>
    <row r="83" spans="35:37">
      <c r="AI83" s="19">
        <v>44986</v>
      </c>
      <c r="AJ83" s="30">
        <v>3</v>
      </c>
      <c r="AK83" s="30">
        <v>2.3834782609</v>
      </c>
    </row>
    <row r="84" spans="35:37">
      <c r="AI84" s="19">
        <v>45017</v>
      </c>
      <c r="AJ84" s="30">
        <v>3</v>
      </c>
      <c r="AK84" s="30">
        <v>2.3594444443999998</v>
      </c>
    </row>
    <row r="85" spans="35:37">
      <c r="AI85" s="19">
        <v>45047</v>
      </c>
      <c r="AJ85" s="30">
        <v>3.25</v>
      </c>
      <c r="AK85" s="30">
        <v>2.3422727273000001</v>
      </c>
    </row>
    <row r="86" spans="35:37">
      <c r="AI86" s="19">
        <v>45078</v>
      </c>
      <c r="AJ86" s="30">
        <v>3.5</v>
      </c>
      <c r="AK86" s="30">
        <v>2.3763636363999998</v>
      </c>
    </row>
    <row r="87" spans="35:37">
      <c r="AI87" s="19">
        <v>45108</v>
      </c>
      <c r="AJ87" s="30">
        <v>3.5</v>
      </c>
      <c r="AK87" s="30">
        <v>2.4566666666999999</v>
      </c>
    </row>
    <row r="88" spans="35:37">
      <c r="AI88" s="19">
        <v>45139</v>
      </c>
      <c r="AJ88" s="30">
        <v>3.75</v>
      </c>
      <c r="AK88" s="30">
        <v>2.5456521739000002</v>
      </c>
    </row>
    <row r="89" spans="35:37">
      <c r="AI89" s="19">
        <v>45170</v>
      </c>
      <c r="AJ89" s="30">
        <v>4</v>
      </c>
      <c r="AK89" s="30">
        <v>2.6614285714000001</v>
      </c>
    </row>
    <row r="90" spans="35:37">
      <c r="AI90" s="19">
        <v>45200</v>
      </c>
      <c r="AJ90" s="30">
        <v>4</v>
      </c>
      <c r="AK90" s="30">
        <v>2.8231818182000001</v>
      </c>
    </row>
    <row r="91" spans="35:37">
      <c r="AI91" s="19">
        <v>45231</v>
      </c>
      <c r="AJ91" s="30">
        <v>4</v>
      </c>
      <c r="AK91" s="30">
        <v>2.6013636363999999</v>
      </c>
    </row>
    <row r="92" spans="35:37">
      <c r="AI92" s="19">
        <v>45261</v>
      </c>
      <c r="AJ92" s="30">
        <v>4</v>
      </c>
      <c r="AK92" s="30">
        <v>2.1021052631999999</v>
      </c>
    </row>
    <row r="93" spans="35:37">
      <c r="AI93" s="19">
        <v>45292</v>
      </c>
      <c r="AJ93" s="30">
        <v>4</v>
      </c>
      <c r="AK93" s="30">
        <v>2.1745454545</v>
      </c>
    </row>
    <row r="94" spans="35:37">
      <c r="AI94" s="19">
        <v>45323</v>
      </c>
      <c r="AJ94" s="30">
        <v>4</v>
      </c>
      <c r="AK94" s="30">
        <v>2.3319047619000002</v>
      </c>
    </row>
    <row r="95" spans="35:37">
      <c r="AI95" s="19">
        <v>45352</v>
      </c>
      <c r="AJ95" s="30">
        <v>4</v>
      </c>
      <c r="AK95" s="30">
        <v>2.3494999999999999</v>
      </c>
    </row>
    <row r="96" spans="35:37">
      <c r="AI96" s="19">
        <v>45383</v>
      </c>
      <c r="AJ96" s="30">
        <v>4</v>
      </c>
      <c r="AK96" s="30">
        <v>2.4457142856999998</v>
      </c>
    </row>
    <row r="97" spans="35:37">
      <c r="AI97" s="19">
        <v>45413</v>
      </c>
      <c r="AJ97" s="30">
        <v>4</v>
      </c>
      <c r="AK97" s="30">
        <v>2.5195454544999998</v>
      </c>
    </row>
    <row r="98" spans="35:37">
      <c r="AI98" s="19">
        <v>45444</v>
      </c>
      <c r="AJ98" s="30">
        <v>3.75</v>
      </c>
      <c r="AK98" s="30">
        <v>2.4845000000000002</v>
      </c>
    </row>
    <row r="99" spans="35:37">
      <c r="AI99" s="19">
        <v>45474</v>
      </c>
      <c r="AJ99" s="30">
        <v>3.75</v>
      </c>
      <c r="AK99" s="30">
        <v>2.4582608696000001</v>
      </c>
    </row>
    <row r="100" spans="35:37">
      <c r="AI100" s="19">
        <v>45505</v>
      </c>
      <c r="AJ100" s="30">
        <v>3.75</v>
      </c>
      <c r="AK100" s="30">
        <v>2.2077272727000001</v>
      </c>
    </row>
    <row r="101" spans="35:37">
      <c r="AI101" s="19">
        <v>45536</v>
      </c>
      <c r="AJ101" s="30">
        <v>3.5</v>
      </c>
      <c r="AK101" s="30">
        <v>2.1671428571</v>
      </c>
    </row>
    <row r="102" spans="35:37">
      <c r="AI102" s="19">
        <v>45566</v>
      </c>
      <c r="AJ102" s="30">
        <v>3.25</v>
      </c>
      <c r="AK102" s="30">
        <v>2.2295652173999998</v>
      </c>
    </row>
    <row r="103" spans="35:37">
      <c r="AI103" s="19">
        <v>45597</v>
      </c>
      <c r="AJ103" s="30">
        <v>3.25</v>
      </c>
      <c r="AK103" s="30">
        <v>2.3057142857000001</v>
      </c>
    </row>
    <row r="104" spans="35:37">
      <c r="AI104" s="19">
        <v>45627</v>
      </c>
      <c r="AJ104" s="30">
        <v>3</v>
      </c>
      <c r="AK104" s="30">
        <v>2.1788888889</v>
      </c>
    </row>
    <row r="105" spans="35:37">
      <c r="AI105" s="19">
        <v>45658</v>
      </c>
      <c r="AJ105" s="30">
        <v>3</v>
      </c>
      <c r="AK105" s="30">
        <v>2.4836363636000001</v>
      </c>
    </row>
    <row r="106" spans="35:37">
      <c r="AI106" s="19">
        <v>45689</v>
      </c>
      <c r="AJ106" s="30">
        <v>2.75</v>
      </c>
      <c r="AK106" s="30">
        <v>2.4055</v>
      </c>
    </row>
    <row r="107" spans="35:37">
      <c r="AI107" s="19">
        <v>45717</v>
      </c>
      <c r="AJ107" s="30">
        <v>2.5</v>
      </c>
      <c r="AK107" s="30">
        <v>2.7414285714000002</v>
      </c>
    </row>
    <row r="108" spans="35:37">
      <c r="AI108" s="19">
        <v>45748</v>
      </c>
      <c r="AJ108" s="30">
        <v>2.25</v>
      </c>
      <c r="AK108" s="30">
        <v>2.5105</v>
      </c>
    </row>
    <row r="109" spans="35:37">
      <c r="AI109" s="19">
        <v>45778</v>
      </c>
      <c r="AJ109" s="30">
        <v>2.25</v>
      </c>
      <c r="AK109" s="30">
        <v>2.5628571429</v>
      </c>
    </row>
    <row r="110" spans="35:37">
      <c r="AI110" s="19">
        <v>45809</v>
      </c>
      <c r="AJ110" s="30">
        <v>2</v>
      </c>
      <c r="AK110" s="30">
        <v>2.5190476190000002</v>
      </c>
    </row>
    <row r="111" spans="35:37">
      <c r="AI111" s="19">
        <v>45839</v>
      </c>
      <c r="AJ111" s="30">
        <v>2</v>
      </c>
      <c r="AK111" s="30">
        <v>2.6313043478</v>
      </c>
    </row>
    <row r="112" spans="35:37">
      <c r="AI112" s="19">
        <v>45870</v>
      </c>
      <c r="AJ112" s="30">
        <v>2</v>
      </c>
      <c r="AK112" s="30">
        <v>2.6733333333</v>
      </c>
    </row>
    <row r="113" spans="35:37">
      <c r="AI113" s="19">
        <v>45901</v>
      </c>
      <c r="AJ113" s="30">
        <v>2</v>
      </c>
      <c r="AK113" s="30">
        <v>2.6931818181999998</v>
      </c>
    </row>
    <row r="114" spans="35:37">
      <c r="AI114" s="19">
        <v>45931</v>
      </c>
      <c r="AJ114" s="30">
        <v>2</v>
      </c>
      <c r="AK114" s="30">
        <v>2.6178260870000001</v>
      </c>
    </row>
    <row r="115" spans="35:37">
      <c r="AI115" s="19">
        <v>45962</v>
      </c>
      <c r="AJ115" s="30">
        <v>2</v>
      </c>
      <c r="AK115" s="30">
        <v>2.6575000000000002</v>
      </c>
    </row>
    <row r="116" spans="35:37">
      <c r="AI116" s="19">
        <v>45992</v>
      </c>
      <c r="AJ116" s="30">
        <v>2</v>
      </c>
      <c r="AK116" s="30">
        <v>2.8142105263000001</v>
      </c>
    </row>
    <row r="117" spans="35:37">
      <c r="AI117" s="19">
        <v>46023</v>
      </c>
      <c r="AJ117" s="30">
        <v>2</v>
      </c>
      <c r="AK117" s="30">
        <v>2.8066666667</v>
      </c>
    </row>
    <row r="118" spans="35:37">
      <c r="AI118" s="19">
        <v>46054</v>
      </c>
      <c r="AJ118" s="30">
        <v>2</v>
      </c>
      <c r="AK118" s="30">
        <v>2.7450000000000001</v>
      </c>
    </row>
    <row r="119" spans="35:37">
      <c r="AI119" s="19">
        <v>46082</v>
      </c>
      <c r="AJ119" s="30">
        <v>2</v>
      </c>
      <c r="AK119" s="30">
        <v>2.91</v>
      </c>
    </row>
    <row r="120" spans="35:37">
      <c r="AI120" s="19">
        <v>46113</v>
      </c>
      <c r="AJ120" s="30">
        <v>2</v>
      </c>
      <c r="AK120" s="30">
        <v>3.0009999999999999</v>
      </c>
    </row>
    <row r="121" spans="35:37">
      <c r="AI121" s="19">
        <v>46143</v>
      </c>
      <c r="AJ121" s="30">
        <v>2</v>
      </c>
      <c r="AK121" s="30">
        <v>3.0465</v>
      </c>
    </row>
    <row r="122" spans="35:37">
      <c r="AI122" s="19">
        <v>46174</v>
      </c>
      <c r="AJ122" s="30">
        <v>2.25</v>
      </c>
      <c r="AK122" s="30">
        <v>2.97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40CF-F680-2F4D-A84F-F34008AAB3A5}">
  <dimension ref="A1:AF369"/>
  <sheetViews>
    <sheetView zoomScale="90" zoomScaleNormal="90" workbookViewId="0">
      <selection activeCell="AJ12" sqref="AJ12"/>
    </sheetView>
  </sheetViews>
  <sheetFormatPr baseColWidth="10" defaultColWidth="8.83203125" defaultRowHeight="15"/>
  <cols>
    <col min="1" max="1" width="11.5" customWidth="1"/>
    <col min="11" max="11" width="11.83203125" customWidth="1"/>
    <col min="12" max="13" width="9" bestFit="1" customWidth="1"/>
    <col min="16" max="16" width="10.83203125" customWidth="1"/>
    <col min="17" max="17" width="13.1640625" customWidth="1"/>
    <col min="18" max="20" width="9" bestFit="1" customWidth="1"/>
    <col min="21" max="21" width="10.1640625" customWidth="1"/>
    <col min="25" max="25" width="10.5" customWidth="1"/>
    <col min="26" max="26" width="9" bestFit="1" customWidth="1"/>
    <col min="28" max="28" width="10.5" customWidth="1"/>
    <col min="31" max="31" width="10.6640625" customWidth="1"/>
  </cols>
  <sheetData>
    <row r="1" spans="1:32">
      <c r="A1" s="41" t="s">
        <v>104</v>
      </c>
      <c r="K1" s="41" t="s">
        <v>105</v>
      </c>
      <c r="O1" s="3"/>
      <c r="P1" s="41"/>
      <c r="R1" t="s">
        <v>106</v>
      </c>
      <c r="S1" s="23"/>
      <c r="T1" s="23"/>
      <c r="X1" s="3"/>
      <c r="Y1" s="41" t="s">
        <v>107</v>
      </c>
    </row>
    <row r="2" spans="1:32">
      <c r="K2" s="41" t="s">
        <v>108</v>
      </c>
      <c r="S2" s="23"/>
      <c r="T2" s="23"/>
    </row>
    <row r="3" spans="1:32" ht="16" customHeight="1">
      <c r="B3" s="40" t="s">
        <v>109</v>
      </c>
      <c r="C3" s="40" t="s">
        <v>110</v>
      </c>
      <c r="L3" s="40" t="s">
        <v>111</v>
      </c>
      <c r="M3" s="40" t="s">
        <v>112</v>
      </c>
      <c r="P3" s="16"/>
      <c r="Q3" s="40" t="s">
        <v>113</v>
      </c>
      <c r="R3" s="40" t="s">
        <v>114</v>
      </c>
      <c r="T3" s="23"/>
      <c r="Y3" s="16"/>
      <c r="Z3" s="40" t="s">
        <v>115</v>
      </c>
      <c r="AC3" s="16"/>
    </row>
    <row r="4" spans="1:32" ht="16" customHeight="1">
      <c r="A4" s="38" t="s">
        <v>6</v>
      </c>
      <c r="B4" s="38" t="s">
        <v>116</v>
      </c>
      <c r="C4" s="38" t="s">
        <v>117</v>
      </c>
      <c r="K4" s="38" t="s">
        <v>6</v>
      </c>
      <c r="L4" s="38" t="s">
        <v>118</v>
      </c>
      <c r="M4" s="38" t="s">
        <v>119</v>
      </c>
      <c r="P4" s="38" t="s">
        <v>6</v>
      </c>
      <c r="Q4" s="38" t="s">
        <v>120</v>
      </c>
      <c r="R4" s="39" t="s">
        <v>121</v>
      </c>
      <c r="U4" t="s">
        <v>6</v>
      </c>
      <c r="V4" s="38" t="s">
        <v>122</v>
      </c>
      <c r="W4" s="38" t="s">
        <v>123</v>
      </c>
      <c r="Y4" s="38" t="s">
        <v>6</v>
      </c>
      <c r="Z4" s="38" t="s">
        <v>124</v>
      </c>
      <c r="AB4" s="16"/>
      <c r="AC4" s="43"/>
      <c r="AE4" s="16"/>
      <c r="AF4" s="16"/>
    </row>
    <row r="5" spans="1:32" ht="16" customHeight="1">
      <c r="A5" s="37">
        <v>42552</v>
      </c>
      <c r="B5" s="36">
        <v>0.5</v>
      </c>
      <c r="C5" s="36">
        <v>-0.4</v>
      </c>
      <c r="K5" s="42">
        <v>42522</v>
      </c>
      <c r="L5" s="35">
        <v>-7.0000000000000007E-2</v>
      </c>
      <c r="M5" s="35">
        <v>-5.5E-2</v>
      </c>
      <c r="P5" s="10">
        <v>42522</v>
      </c>
      <c r="Q5" s="25">
        <v>16449.84</v>
      </c>
      <c r="R5" s="25">
        <v>1322.78</v>
      </c>
      <c r="U5" s="42">
        <v>42522</v>
      </c>
      <c r="V5" s="9">
        <f t="shared" ref="V5:V36" si="0">Q5/$Q$5*100</f>
        <v>100</v>
      </c>
      <c r="W5" s="9">
        <f t="shared" ref="W5:W36" si="1">R5/$R$5*100</f>
        <v>100</v>
      </c>
      <c r="Y5" s="42">
        <v>42522</v>
      </c>
      <c r="Z5" s="9">
        <v>101.33</v>
      </c>
      <c r="AB5" s="17"/>
      <c r="AC5" s="16"/>
      <c r="AE5" s="17"/>
      <c r="AF5" s="16"/>
    </row>
    <row r="6" spans="1:32" ht="16" customHeight="1">
      <c r="A6" s="37">
        <v>42644</v>
      </c>
      <c r="B6" s="36">
        <v>0.2</v>
      </c>
      <c r="C6" s="36">
        <v>0.1</v>
      </c>
      <c r="K6" s="42">
        <v>42552</v>
      </c>
      <c r="L6" s="35">
        <v>-0.08</v>
      </c>
      <c r="M6" s="35">
        <v>-4.2999999999999997E-2</v>
      </c>
      <c r="P6" s="10">
        <v>42552</v>
      </c>
      <c r="Q6" s="25">
        <v>17425.02</v>
      </c>
      <c r="R6" s="25">
        <v>1393.02</v>
      </c>
      <c r="U6" s="42">
        <v>42552</v>
      </c>
      <c r="V6" s="9">
        <f t="shared" si="0"/>
        <v>105.92820355699509</v>
      </c>
      <c r="W6" s="9">
        <f t="shared" si="1"/>
        <v>105.3100288785739</v>
      </c>
      <c r="Y6" s="42">
        <v>42552</v>
      </c>
      <c r="Z6" s="9">
        <v>104.81</v>
      </c>
      <c r="AB6" s="17"/>
      <c r="AC6" s="16"/>
      <c r="AE6" s="17"/>
      <c r="AF6" s="16"/>
    </row>
    <row r="7" spans="1:32" ht="16" customHeight="1">
      <c r="A7" s="37">
        <v>42736</v>
      </c>
      <c r="B7" s="36">
        <v>0.5</v>
      </c>
      <c r="C7" s="36">
        <v>0.4</v>
      </c>
      <c r="K7" s="42">
        <v>42583</v>
      </c>
      <c r="L7" s="35">
        <v>-0.05</v>
      </c>
      <c r="M7" s="35">
        <v>-4.2999999999999997E-2</v>
      </c>
      <c r="P7" s="10">
        <v>42583</v>
      </c>
      <c r="Q7" s="25">
        <v>18308.48</v>
      </c>
      <c r="R7" s="25">
        <v>1469.43</v>
      </c>
      <c r="U7" s="42">
        <v>42583</v>
      </c>
      <c r="V7" s="9">
        <f t="shared" si="0"/>
        <v>111.29883330172208</v>
      </c>
      <c r="W7" s="9">
        <f t="shared" si="1"/>
        <v>111.08649964468771</v>
      </c>
      <c r="Y7" s="42">
        <v>42583</v>
      </c>
      <c r="Z7" s="9">
        <v>114.44</v>
      </c>
      <c r="AB7" s="17"/>
      <c r="AC7" s="16"/>
      <c r="AE7" s="17"/>
      <c r="AF7" s="16"/>
    </row>
    <row r="8" spans="1:32" ht="16" customHeight="1">
      <c r="A8" s="37">
        <v>42826</v>
      </c>
      <c r="B8" s="36">
        <v>1</v>
      </c>
      <c r="C8" s="36">
        <v>0.4</v>
      </c>
      <c r="K8" s="42">
        <v>42614</v>
      </c>
      <c r="L8" s="35">
        <v>0.02</v>
      </c>
      <c r="M8" s="35">
        <v>-5.1999999999999998E-2</v>
      </c>
      <c r="P8" s="10">
        <v>42614</v>
      </c>
      <c r="Q8" s="25">
        <v>19114.37</v>
      </c>
      <c r="R8" s="25">
        <v>1518.61</v>
      </c>
      <c r="U8" s="42">
        <v>42614</v>
      </c>
      <c r="V8" s="9">
        <f t="shared" si="0"/>
        <v>116.19790830792273</v>
      </c>
      <c r="W8" s="9">
        <f t="shared" si="1"/>
        <v>114.80442704002176</v>
      </c>
      <c r="Y8" s="42">
        <v>42614</v>
      </c>
      <c r="Z8" s="9">
        <v>116.87</v>
      </c>
      <c r="AB8" s="17"/>
      <c r="AC8" s="16"/>
      <c r="AE8" s="17"/>
      <c r="AF8" s="16"/>
    </row>
    <row r="9" spans="1:32" ht="16" customHeight="1">
      <c r="A9" s="37">
        <v>42917</v>
      </c>
      <c r="B9" s="36">
        <v>0.3</v>
      </c>
      <c r="C9" s="36">
        <v>0.4</v>
      </c>
      <c r="K9" s="42">
        <v>42644</v>
      </c>
      <c r="L9" s="35">
        <v>0.05</v>
      </c>
      <c r="M9" s="35">
        <v>-3.6999999999999998E-2</v>
      </c>
      <c r="P9" s="10">
        <v>42644</v>
      </c>
      <c r="Q9" s="25">
        <v>19041.34</v>
      </c>
      <c r="R9" s="25">
        <v>1521.67</v>
      </c>
      <c r="U9" s="42">
        <v>42644</v>
      </c>
      <c r="V9" s="9">
        <f t="shared" si="0"/>
        <v>115.75395262203159</v>
      </c>
      <c r="W9" s="9">
        <f t="shared" si="1"/>
        <v>115.03575802476603</v>
      </c>
      <c r="Y9" s="42">
        <v>42644</v>
      </c>
      <c r="Z9" s="9">
        <v>112.78</v>
      </c>
      <c r="AB9" s="17"/>
      <c r="AC9" s="16"/>
      <c r="AE9" s="17"/>
      <c r="AF9" s="16"/>
    </row>
    <row r="10" spans="1:32" ht="16" customHeight="1">
      <c r="A10" s="37">
        <v>43009</v>
      </c>
      <c r="B10" s="36">
        <v>0.1</v>
      </c>
      <c r="C10" s="36">
        <v>0.2</v>
      </c>
      <c r="K10" s="42">
        <v>42675</v>
      </c>
      <c r="L10" s="35">
        <v>0.09</v>
      </c>
      <c r="M10" s="35">
        <v>-4.9000000000000002E-2</v>
      </c>
      <c r="P10" s="10">
        <v>42675</v>
      </c>
      <c r="Q10" s="25">
        <v>19118.990000000002</v>
      </c>
      <c r="R10" s="25">
        <v>1535.32</v>
      </c>
      <c r="U10" s="42">
        <v>42675</v>
      </c>
      <c r="V10" s="9">
        <f t="shared" si="0"/>
        <v>116.22599368747662</v>
      </c>
      <c r="W10" s="9">
        <f t="shared" si="1"/>
        <v>116.06767565279183</v>
      </c>
      <c r="Y10" s="42">
        <v>42675</v>
      </c>
      <c r="Z10" s="9">
        <v>112.75</v>
      </c>
      <c r="AB10" s="17"/>
      <c r="AC10" s="16"/>
      <c r="AE10" s="17"/>
      <c r="AF10" s="16"/>
    </row>
    <row r="11" spans="1:32" ht="16" customHeight="1">
      <c r="A11" s="37">
        <v>43101</v>
      </c>
      <c r="B11" s="36">
        <v>-0.2</v>
      </c>
      <c r="C11" s="36">
        <v>1.4</v>
      </c>
      <c r="K11" s="42">
        <v>42705</v>
      </c>
      <c r="L11" s="35">
        <v>0.05</v>
      </c>
      <c r="M11" s="35">
        <v>-4.3999999999999997E-2</v>
      </c>
      <c r="P11" s="10">
        <v>42705</v>
      </c>
      <c r="Q11" s="25">
        <v>18909.259999999998</v>
      </c>
      <c r="R11" s="25">
        <v>1512.6</v>
      </c>
      <c r="U11" s="42">
        <v>42705</v>
      </c>
      <c r="V11" s="9">
        <f t="shared" si="0"/>
        <v>114.95102687928878</v>
      </c>
      <c r="W11" s="9">
        <f t="shared" si="1"/>
        <v>114.3500808902463</v>
      </c>
      <c r="Y11" s="42">
        <v>42705</v>
      </c>
      <c r="Z11" s="9">
        <v>111.38</v>
      </c>
      <c r="AB11" s="17"/>
      <c r="AC11" s="16"/>
      <c r="AE11" s="17"/>
      <c r="AF11" s="16"/>
    </row>
    <row r="12" spans="1:32" ht="16" customHeight="1">
      <c r="A12" s="37">
        <v>43191</v>
      </c>
      <c r="B12" s="36">
        <v>0.5</v>
      </c>
      <c r="C12" s="36">
        <v>0.6</v>
      </c>
      <c r="K12" s="42">
        <v>42736</v>
      </c>
      <c r="L12" s="35">
        <v>7.0000000000000007E-2</v>
      </c>
      <c r="M12" s="35">
        <v>-4.4999999999999998E-2</v>
      </c>
      <c r="P12" s="10">
        <v>42736</v>
      </c>
      <c r="Q12" s="25">
        <v>19196.740000000002</v>
      </c>
      <c r="R12" s="25">
        <v>1531.8</v>
      </c>
      <c r="U12" s="42">
        <v>42736</v>
      </c>
      <c r="V12" s="9">
        <f t="shared" si="0"/>
        <v>116.69864266156998</v>
      </c>
      <c r="W12" s="9">
        <f t="shared" si="1"/>
        <v>115.80156942197493</v>
      </c>
      <c r="Y12" s="42">
        <v>42736</v>
      </c>
      <c r="Z12" s="9">
        <v>111.53</v>
      </c>
      <c r="AB12" s="17"/>
      <c r="AC12" s="16"/>
      <c r="AE12" s="17"/>
      <c r="AF12" s="16"/>
    </row>
    <row r="13" spans="1:32" ht="16" customHeight="1">
      <c r="A13" s="37">
        <v>43282</v>
      </c>
      <c r="B13" s="36">
        <v>-0.3</v>
      </c>
      <c r="C13" s="36">
        <v>0.9</v>
      </c>
      <c r="K13" s="42">
        <v>42767</v>
      </c>
      <c r="L13" s="35">
        <v>0.02</v>
      </c>
      <c r="M13" s="35">
        <v>-3.7999999999999999E-2</v>
      </c>
      <c r="P13" s="10">
        <v>42767</v>
      </c>
      <c r="Q13" s="25">
        <v>19650.57</v>
      </c>
      <c r="R13" s="25">
        <v>1568.37</v>
      </c>
      <c r="U13" s="42">
        <v>42767</v>
      </c>
      <c r="V13" s="9">
        <f t="shared" si="0"/>
        <v>119.45751448038399</v>
      </c>
      <c r="W13" s="9">
        <f t="shared" si="1"/>
        <v>118.56620148475182</v>
      </c>
      <c r="Y13" s="42">
        <v>42767</v>
      </c>
      <c r="Z13" s="9">
        <v>110.75</v>
      </c>
      <c r="AB13" s="17"/>
      <c r="AC13" s="16"/>
      <c r="AE13" s="17"/>
      <c r="AF13" s="16"/>
    </row>
    <row r="14" spans="1:32" ht="16" customHeight="1">
      <c r="A14" s="37">
        <v>43374</v>
      </c>
      <c r="B14" s="36">
        <v>0.3</v>
      </c>
      <c r="C14" s="36">
        <v>1.4</v>
      </c>
      <c r="K14" s="42">
        <v>42795</v>
      </c>
      <c r="L14" s="35">
        <v>0.04</v>
      </c>
      <c r="M14" s="35">
        <v>-4.2000000000000003E-2</v>
      </c>
      <c r="P14" s="10">
        <v>42795</v>
      </c>
      <c r="Q14" s="25">
        <v>20033.43</v>
      </c>
      <c r="R14" s="25">
        <v>1611.9</v>
      </c>
      <c r="U14" s="42">
        <v>42795</v>
      </c>
      <c r="V14" s="9">
        <f t="shared" si="0"/>
        <v>121.78495353146292</v>
      </c>
      <c r="W14" s="9">
        <f t="shared" si="1"/>
        <v>121.85699814028033</v>
      </c>
      <c r="Y14" s="42">
        <v>42795</v>
      </c>
      <c r="Z14" s="9">
        <v>112.35</v>
      </c>
      <c r="AB14" s="17"/>
      <c r="AC14" s="16"/>
      <c r="AE14" s="17"/>
      <c r="AF14" s="16"/>
    </row>
    <row r="15" spans="1:32" ht="16" customHeight="1">
      <c r="A15" s="37">
        <v>43466</v>
      </c>
      <c r="B15" s="36">
        <v>0.5</v>
      </c>
      <c r="C15" s="36">
        <v>0.2</v>
      </c>
      <c r="K15" s="42">
        <v>42826</v>
      </c>
      <c r="L15" s="35">
        <v>0.08</v>
      </c>
      <c r="M15" s="35">
        <v>-5.3999999999999999E-2</v>
      </c>
      <c r="P15" s="10">
        <v>42826</v>
      </c>
      <c r="Q15" s="25">
        <v>19925.18</v>
      </c>
      <c r="R15" s="25">
        <v>1618.61</v>
      </c>
      <c r="U15" s="42">
        <v>42826</v>
      </c>
      <c r="V15" s="9">
        <f t="shared" si="0"/>
        <v>121.12689241962231</v>
      </c>
      <c r="W15" s="9">
        <f t="shared" si="1"/>
        <v>122.36426314277506</v>
      </c>
      <c r="Y15" s="42">
        <v>42826</v>
      </c>
      <c r="Z15" s="9">
        <v>110.25</v>
      </c>
      <c r="AB15" s="17"/>
      <c r="AC15" s="16"/>
      <c r="AE15" s="17"/>
      <c r="AF15" s="16"/>
    </row>
    <row r="16" spans="1:32" ht="16" customHeight="1">
      <c r="A16" s="37">
        <v>43556</v>
      </c>
      <c r="B16" s="36">
        <v>0.4</v>
      </c>
      <c r="C16" s="36">
        <v>0.9</v>
      </c>
      <c r="K16" s="42">
        <v>42856</v>
      </c>
      <c r="L16" s="35">
        <v>0.08</v>
      </c>
      <c r="M16" s="35">
        <v>-5.2999999999999999E-2</v>
      </c>
      <c r="P16" s="10">
        <v>42856</v>
      </c>
      <c r="Q16" s="25">
        <v>19646.240000000002</v>
      </c>
      <c r="R16" s="25">
        <v>1617.41</v>
      </c>
      <c r="U16" s="42">
        <v>42856</v>
      </c>
      <c r="V16" s="9">
        <f t="shared" si="0"/>
        <v>119.4311920359104</v>
      </c>
      <c r="W16" s="9">
        <f t="shared" si="1"/>
        <v>122.27354510954203</v>
      </c>
      <c r="Y16" s="42">
        <v>42856</v>
      </c>
      <c r="Z16" s="9">
        <v>109.96</v>
      </c>
      <c r="AB16" s="17"/>
      <c r="AC16" s="16"/>
      <c r="AE16" s="17"/>
      <c r="AF16" s="16"/>
    </row>
    <row r="17" spans="1:32" ht="16" customHeight="1">
      <c r="A17" s="37">
        <v>43647</v>
      </c>
      <c r="B17" s="36">
        <v>0.1</v>
      </c>
      <c r="C17" s="36">
        <v>0.5</v>
      </c>
      <c r="K17" s="42">
        <v>42887</v>
      </c>
      <c r="L17" s="35">
        <v>0.01</v>
      </c>
      <c r="M17" s="35">
        <v>-5.6000000000000001E-2</v>
      </c>
      <c r="P17" s="10">
        <v>42887</v>
      </c>
      <c r="Q17" s="25">
        <v>20356.28</v>
      </c>
      <c r="R17" s="25">
        <v>1674.75</v>
      </c>
      <c r="U17" s="42">
        <v>42887</v>
      </c>
      <c r="V17" s="9">
        <f t="shared" si="0"/>
        <v>123.74758660266603</v>
      </c>
      <c r="W17" s="9">
        <f t="shared" si="1"/>
        <v>126.60835513086077</v>
      </c>
      <c r="Y17" s="42">
        <v>42887</v>
      </c>
      <c r="Z17" s="9">
        <v>112.47</v>
      </c>
      <c r="AB17" s="17"/>
      <c r="AC17" s="16"/>
      <c r="AE17" s="17"/>
      <c r="AF17" s="16"/>
    </row>
    <row r="18" spans="1:32" ht="16" customHeight="1">
      <c r="A18" s="37">
        <v>43739</v>
      </c>
      <c r="B18" s="36">
        <v>-1.6</v>
      </c>
      <c r="C18" s="36">
        <v>0.2</v>
      </c>
      <c r="K18" s="42">
        <v>42917</v>
      </c>
      <c r="L18" s="35">
        <v>0.06</v>
      </c>
      <c r="M18" s="35">
        <v>-5.3999999999999999E-2</v>
      </c>
      <c r="P18" s="10">
        <v>42917</v>
      </c>
      <c r="Q18" s="25">
        <v>22011.61</v>
      </c>
      <c r="R18" s="25">
        <v>1765.96</v>
      </c>
      <c r="U18" s="42">
        <v>42917</v>
      </c>
      <c r="V18" s="9">
        <f t="shared" si="0"/>
        <v>133.81048083142451</v>
      </c>
      <c r="W18" s="9">
        <f t="shared" si="1"/>
        <v>133.50368164018204</v>
      </c>
      <c r="Y18" s="42">
        <v>42917</v>
      </c>
      <c r="Z18" s="9">
        <v>113.62</v>
      </c>
      <c r="AB18" s="17"/>
      <c r="AC18" s="16"/>
      <c r="AE18" s="17"/>
      <c r="AF18" s="16"/>
    </row>
    <row r="19" spans="1:32" ht="16" customHeight="1">
      <c r="A19" s="37">
        <v>43831</v>
      </c>
      <c r="B19" s="36">
        <v>-0.9</v>
      </c>
      <c r="C19" s="36">
        <v>0.7</v>
      </c>
      <c r="K19" s="42">
        <v>42948</v>
      </c>
      <c r="L19" s="35">
        <v>7.0000000000000007E-2</v>
      </c>
      <c r="M19" s="35">
        <v>-4.9000000000000002E-2</v>
      </c>
      <c r="P19" s="10">
        <v>42948</v>
      </c>
      <c r="Q19" s="25">
        <v>22724.959999999999</v>
      </c>
      <c r="R19" s="25">
        <v>1792.08</v>
      </c>
      <c r="U19" s="42">
        <v>42948</v>
      </c>
      <c r="V19" s="9">
        <f t="shared" si="0"/>
        <v>138.1469971744406</v>
      </c>
      <c r="W19" s="9">
        <f t="shared" si="1"/>
        <v>135.4783108302212</v>
      </c>
      <c r="Y19" s="42">
        <v>42948</v>
      </c>
      <c r="Z19" s="9">
        <v>112.52</v>
      </c>
      <c r="AB19" s="17"/>
      <c r="AC19" s="16"/>
      <c r="AE19" s="17"/>
      <c r="AF19" s="16"/>
    </row>
    <row r="20" spans="1:32" ht="16" customHeight="1">
      <c r="A20" s="37">
        <v>43922</v>
      </c>
      <c r="B20" s="36">
        <v>-7.8</v>
      </c>
      <c r="C20" s="36">
        <v>0.1</v>
      </c>
      <c r="K20" s="42">
        <v>42979</v>
      </c>
      <c r="L20" s="35">
        <v>0.04</v>
      </c>
      <c r="M20" s="35">
        <v>-5.8000000000000003E-2</v>
      </c>
      <c r="P20" s="10">
        <v>42979</v>
      </c>
      <c r="Q20" s="25">
        <v>22764.94</v>
      </c>
      <c r="R20" s="25">
        <v>1817.56</v>
      </c>
      <c r="U20" s="42">
        <v>42979</v>
      </c>
      <c r="V20" s="9">
        <f t="shared" si="0"/>
        <v>138.39003905205155</v>
      </c>
      <c r="W20" s="9">
        <f t="shared" si="1"/>
        <v>137.40455706920272</v>
      </c>
      <c r="Y20" s="42">
        <v>42979</v>
      </c>
      <c r="Z20" s="9">
        <v>112.67</v>
      </c>
      <c r="AB20" s="17"/>
      <c r="AC20" s="16"/>
      <c r="AE20" s="17"/>
      <c r="AF20" s="16"/>
    </row>
    <row r="21" spans="1:32" ht="16" customHeight="1">
      <c r="A21" s="37">
        <v>44013</v>
      </c>
      <c r="B21" s="36">
        <v>5</v>
      </c>
      <c r="C21" s="36">
        <v>0.3</v>
      </c>
      <c r="K21" s="42">
        <v>43009</v>
      </c>
      <c r="L21" s="35">
        <v>0.05</v>
      </c>
      <c r="M21" s="35">
        <v>-3.6999999999999998E-2</v>
      </c>
      <c r="P21" s="10">
        <v>43009</v>
      </c>
      <c r="Q21" s="25">
        <v>23098.29</v>
      </c>
      <c r="R21" s="25">
        <v>1836.71</v>
      </c>
      <c r="U21" s="42">
        <v>43009</v>
      </c>
      <c r="V21" s="9">
        <f t="shared" si="0"/>
        <v>140.41650253133162</v>
      </c>
      <c r="W21" s="9">
        <f t="shared" si="1"/>
        <v>138.85226568288002</v>
      </c>
      <c r="Y21" s="42">
        <v>43009</v>
      </c>
      <c r="Z21" s="9">
        <v>109.17</v>
      </c>
      <c r="AB21" s="17"/>
      <c r="AC21" s="16"/>
      <c r="AE21" s="17"/>
      <c r="AF21" s="16"/>
    </row>
    <row r="22" spans="1:32" ht="16" customHeight="1">
      <c r="A22" s="37">
        <v>44105</v>
      </c>
      <c r="B22" s="36">
        <v>3</v>
      </c>
      <c r="C22" s="36">
        <v>-0.4</v>
      </c>
      <c r="K22" s="42">
        <v>43040</v>
      </c>
      <c r="L22" s="35">
        <v>0.08</v>
      </c>
      <c r="M22" s="35">
        <v>-4.8000000000000001E-2</v>
      </c>
      <c r="P22" s="10">
        <v>43040</v>
      </c>
      <c r="Q22" s="25">
        <v>22068.240000000002</v>
      </c>
      <c r="R22" s="25">
        <v>1768.24</v>
      </c>
      <c r="U22" s="42">
        <v>43040</v>
      </c>
      <c r="V22" s="9">
        <f t="shared" si="0"/>
        <v>134.15473949898603</v>
      </c>
      <c r="W22" s="9">
        <f t="shared" si="1"/>
        <v>133.67604590332482</v>
      </c>
      <c r="Y22" s="42">
        <v>43040</v>
      </c>
      <c r="Z22" s="9">
        <v>106.67</v>
      </c>
      <c r="AB22" s="17"/>
      <c r="AC22" s="16"/>
      <c r="AE22" s="17"/>
      <c r="AF22" s="16"/>
    </row>
    <row r="23" spans="1:32" ht="16" customHeight="1">
      <c r="A23" s="37">
        <v>44197</v>
      </c>
      <c r="B23" s="36">
        <v>-1.3</v>
      </c>
      <c r="C23" s="36">
        <v>-0.7</v>
      </c>
      <c r="K23" s="42">
        <v>43070</v>
      </c>
      <c r="L23" s="35">
        <v>0.05</v>
      </c>
      <c r="M23" s="35">
        <v>-4.2000000000000003E-2</v>
      </c>
      <c r="P23" s="10">
        <v>43070</v>
      </c>
      <c r="Q23" s="25">
        <v>21454.3</v>
      </c>
      <c r="R23" s="25">
        <v>1716.3</v>
      </c>
      <c r="U23" s="42">
        <v>43070</v>
      </c>
      <c r="V23" s="9">
        <f t="shared" si="0"/>
        <v>130.42254514329622</v>
      </c>
      <c r="W23" s="9">
        <f t="shared" si="1"/>
        <v>129.74946703155476</v>
      </c>
      <c r="Y23" s="42">
        <v>43070</v>
      </c>
      <c r="Z23" s="9">
        <v>106.26</v>
      </c>
      <c r="AB23" s="17"/>
      <c r="AC23" s="16"/>
      <c r="AE23" s="17"/>
      <c r="AF23" s="16"/>
    </row>
    <row r="24" spans="1:32" ht="16" customHeight="1">
      <c r="A24" s="37">
        <v>44287</v>
      </c>
      <c r="B24" s="36">
        <v>0.3</v>
      </c>
      <c r="C24" s="36">
        <v>-1.1000000000000001</v>
      </c>
      <c r="K24" s="42">
        <v>43101</v>
      </c>
      <c r="L24" s="35">
        <v>0.05</v>
      </c>
      <c r="M24" s="35">
        <v>-0.04</v>
      </c>
      <c r="P24" s="10">
        <v>43101</v>
      </c>
      <c r="Q24" s="25">
        <v>22467.87</v>
      </c>
      <c r="R24" s="25">
        <v>1777.23</v>
      </c>
      <c r="U24" s="42">
        <v>43101</v>
      </c>
      <c r="V24" s="9">
        <f t="shared" si="0"/>
        <v>136.58412483039348</v>
      </c>
      <c r="W24" s="9">
        <f t="shared" si="1"/>
        <v>134.35567516896234</v>
      </c>
      <c r="Y24" s="42">
        <v>43101</v>
      </c>
      <c r="Z24" s="9">
        <v>109.33</v>
      </c>
      <c r="AB24" s="17"/>
      <c r="AC24" s="16"/>
      <c r="AE24" s="17"/>
      <c r="AF24" s="16"/>
    </row>
    <row r="25" spans="1:32" ht="16" customHeight="1">
      <c r="A25" s="37">
        <v>44378</v>
      </c>
      <c r="B25" s="36">
        <v>-0.8</v>
      </c>
      <c r="C25" s="36">
        <v>-0.3</v>
      </c>
      <c r="K25" s="42">
        <v>43132</v>
      </c>
      <c r="L25" s="35">
        <v>0.06</v>
      </c>
      <c r="M25" s="35">
        <v>-4.2000000000000003E-2</v>
      </c>
      <c r="P25" s="10">
        <v>43132</v>
      </c>
      <c r="Q25" s="25">
        <v>22201.82</v>
      </c>
      <c r="R25" s="25">
        <v>1747.45</v>
      </c>
      <c r="U25" s="42">
        <v>43132</v>
      </c>
      <c r="V25" s="9">
        <f t="shared" si="0"/>
        <v>134.96678387145406</v>
      </c>
      <c r="W25" s="9">
        <f t="shared" si="1"/>
        <v>132.10435597756239</v>
      </c>
      <c r="Y25" s="42">
        <v>43132</v>
      </c>
      <c r="Z25" s="9">
        <v>108.81</v>
      </c>
      <c r="AB25" s="17"/>
      <c r="AC25" s="16"/>
      <c r="AE25" s="17"/>
      <c r="AF25" s="16"/>
    </row>
    <row r="26" spans="1:32" ht="16" customHeight="1">
      <c r="A26" s="37">
        <v>44470</v>
      </c>
      <c r="B26" s="36">
        <v>1.3</v>
      </c>
      <c r="C26" s="36">
        <v>0.1</v>
      </c>
      <c r="K26" s="42">
        <v>43160</v>
      </c>
      <c r="L26" s="35">
        <v>0.04</v>
      </c>
      <c r="M26" s="35">
        <v>-6.2E-2</v>
      </c>
      <c r="P26" s="10">
        <v>43160</v>
      </c>
      <c r="Q26" s="25">
        <v>22304.51</v>
      </c>
      <c r="R26" s="25">
        <v>1730.89</v>
      </c>
      <c r="U26" s="42">
        <v>43160</v>
      </c>
      <c r="V26" s="9">
        <f t="shared" si="0"/>
        <v>135.59104526244633</v>
      </c>
      <c r="W26" s="9">
        <f t="shared" si="1"/>
        <v>130.85244711894649</v>
      </c>
      <c r="Y26" s="42">
        <v>43160</v>
      </c>
      <c r="Z26" s="9">
        <v>110.66</v>
      </c>
      <c r="AB26" s="17"/>
      <c r="AC26" s="16"/>
      <c r="AE26" s="17"/>
      <c r="AF26" s="16"/>
    </row>
    <row r="27" spans="1:32" ht="16" customHeight="1">
      <c r="A27" s="37">
        <v>44562</v>
      </c>
      <c r="B27" s="36">
        <v>-0.2</v>
      </c>
      <c r="C27" s="36">
        <v>0.5</v>
      </c>
      <c r="K27" s="42">
        <v>43191</v>
      </c>
      <c r="L27" s="35">
        <v>0.03</v>
      </c>
      <c r="M27" s="35">
        <v>-6.3E-2</v>
      </c>
      <c r="P27" s="10">
        <v>43191</v>
      </c>
      <c r="Q27" s="25">
        <v>22553.72</v>
      </c>
      <c r="R27" s="25">
        <v>1753.29</v>
      </c>
      <c r="U27" s="42">
        <v>43191</v>
      </c>
      <c r="V27" s="9">
        <f t="shared" si="0"/>
        <v>137.10601440500335</v>
      </c>
      <c r="W27" s="9">
        <f t="shared" si="1"/>
        <v>132.54585040596319</v>
      </c>
      <c r="Y27" s="42">
        <v>43191</v>
      </c>
      <c r="Z27" s="9">
        <v>111.86</v>
      </c>
      <c r="AB27" s="17"/>
      <c r="AC27" s="16"/>
      <c r="AE27" s="17"/>
      <c r="AF27" s="16"/>
    </row>
    <row r="28" spans="1:32" ht="16" customHeight="1">
      <c r="A28" s="37">
        <v>44652</v>
      </c>
      <c r="B28" s="36">
        <v>0.5</v>
      </c>
      <c r="C28" s="36">
        <v>2.5</v>
      </c>
      <c r="K28" s="42">
        <v>43221</v>
      </c>
      <c r="L28" s="35">
        <v>0.06</v>
      </c>
      <c r="M28" s="35">
        <v>-6.0999999999999999E-2</v>
      </c>
      <c r="P28" s="10">
        <v>43221</v>
      </c>
      <c r="Q28" s="25">
        <v>22865.15</v>
      </c>
      <c r="R28" s="25">
        <v>1735.35</v>
      </c>
      <c r="U28" s="42">
        <v>43221</v>
      </c>
      <c r="V28" s="9">
        <f t="shared" si="0"/>
        <v>138.99922430856469</v>
      </c>
      <c r="W28" s="9">
        <f t="shared" si="1"/>
        <v>131.18961580912924</v>
      </c>
      <c r="Y28" s="42">
        <v>43221</v>
      </c>
      <c r="Z28" s="9">
        <v>111.02</v>
      </c>
      <c r="AB28" s="17"/>
      <c r="AC28" s="16"/>
      <c r="AE28" s="17"/>
      <c r="AF28" s="16"/>
    </row>
    <row r="29" spans="1:32" ht="16" customHeight="1">
      <c r="A29" s="37">
        <v>44743</v>
      </c>
      <c r="B29" s="36">
        <v>-0.3</v>
      </c>
      <c r="C29" s="36">
        <v>2.6</v>
      </c>
      <c r="K29" s="42">
        <v>43252</v>
      </c>
      <c r="L29" s="35">
        <v>0.1</v>
      </c>
      <c r="M29" s="35">
        <v>-7.0999999999999994E-2</v>
      </c>
      <c r="P29" s="10">
        <v>43252</v>
      </c>
      <c r="Q29" s="25">
        <v>24120.04</v>
      </c>
      <c r="R29" s="25">
        <v>1817.25</v>
      </c>
      <c r="U29" s="42">
        <v>43252</v>
      </c>
      <c r="V29" s="9">
        <f t="shared" si="0"/>
        <v>146.62780914586403</v>
      </c>
      <c r="W29" s="9">
        <f t="shared" si="1"/>
        <v>137.3811215772842</v>
      </c>
      <c r="Y29" s="42">
        <v>43252</v>
      </c>
      <c r="Z29" s="9">
        <v>113.68</v>
      </c>
      <c r="AB29" s="17"/>
      <c r="AC29" s="16"/>
      <c r="AE29" s="17"/>
      <c r="AF29" s="16"/>
    </row>
    <row r="30" spans="1:32" ht="16" customHeight="1">
      <c r="A30" s="37">
        <v>44835</v>
      </c>
      <c r="B30" s="36">
        <v>0.2</v>
      </c>
      <c r="C30" s="36">
        <v>3.7</v>
      </c>
      <c r="K30" s="42">
        <v>43282</v>
      </c>
      <c r="L30" s="35">
        <v>0.13</v>
      </c>
      <c r="M30" s="35">
        <v>-7.0000000000000007E-2</v>
      </c>
      <c r="P30" s="10">
        <v>43282</v>
      </c>
      <c r="Q30" s="25">
        <v>21920.46</v>
      </c>
      <c r="R30" s="25">
        <v>1646.12</v>
      </c>
      <c r="U30" s="42">
        <v>43282</v>
      </c>
      <c r="V30" s="9">
        <f t="shared" si="0"/>
        <v>133.25637209845203</v>
      </c>
      <c r="W30" s="9">
        <f t="shared" si="1"/>
        <v>124.4439740546425</v>
      </c>
      <c r="Y30" s="42">
        <v>43282</v>
      </c>
      <c r="Z30" s="9">
        <v>112.93</v>
      </c>
      <c r="AB30" s="17"/>
      <c r="AC30" s="16"/>
      <c r="AE30" s="17"/>
      <c r="AF30" s="16"/>
    </row>
    <row r="31" spans="1:32" ht="16" customHeight="1">
      <c r="A31" s="37">
        <v>44927</v>
      </c>
      <c r="B31" s="36">
        <v>0.4</v>
      </c>
      <c r="C31" s="36">
        <v>4.3</v>
      </c>
      <c r="K31" s="42">
        <v>43313</v>
      </c>
      <c r="L31" s="35">
        <v>0.13</v>
      </c>
      <c r="M31" s="35">
        <v>-5.8999999999999997E-2</v>
      </c>
      <c r="P31" s="10">
        <v>43313</v>
      </c>
      <c r="Q31" s="25">
        <v>22351.06</v>
      </c>
      <c r="R31" s="25">
        <v>1667.45</v>
      </c>
      <c r="U31" s="42">
        <v>43313</v>
      </c>
      <c r="V31" s="9">
        <f t="shared" si="0"/>
        <v>135.874026738254</v>
      </c>
      <c r="W31" s="9">
        <f t="shared" si="1"/>
        <v>126.05648709535977</v>
      </c>
      <c r="Y31" s="42">
        <v>43313</v>
      </c>
      <c r="Z31" s="9">
        <v>113.46</v>
      </c>
      <c r="AB31" s="17"/>
      <c r="AC31" s="16"/>
      <c r="AE31" s="17"/>
      <c r="AF31" s="16"/>
    </row>
    <row r="32" spans="1:32" ht="16" customHeight="1">
      <c r="A32" s="37">
        <v>45017</v>
      </c>
      <c r="B32" s="36">
        <v>1.5</v>
      </c>
      <c r="C32" s="36">
        <v>3.5</v>
      </c>
      <c r="K32" s="42">
        <v>43344</v>
      </c>
      <c r="L32" s="35">
        <v>0.09</v>
      </c>
      <c r="M32" s="35">
        <v>-5.8000000000000003E-2</v>
      </c>
      <c r="P32" s="10">
        <v>43344</v>
      </c>
      <c r="Q32" s="25">
        <v>20014.77</v>
      </c>
      <c r="R32" s="25">
        <v>1494.09</v>
      </c>
      <c r="U32" s="42">
        <v>43344</v>
      </c>
      <c r="V32" s="9">
        <f t="shared" si="0"/>
        <v>121.67151777768051</v>
      </c>
      <c r="W32" s="9">
        <f t="shared" si="1"/>
        <v>112.95075522762666</v>
      </c>
      <c r="Y32" s="42">
        <v>43344</v>
      </c>
      <c r="Z32" s="9">
        <v>109.56</v>
      </c>
      <c r="AB32" s="17"/>
      <c r="AC32" s="16"/>
      <c r="AE32" s="17"/>
      <c r="AF32" s="16"/>
    </row>
    <row r="33" spans="1:32" ht="16" customHeight="1">
      <c r="A33" s="37">
        <v>45108</v>
      </c>
      <c r="B33" s="36">
        <v>-0.5</v>
      </c>
      <c r="C33" s="36">
        <v>3.3</v>
      </c>
      <c r="K33" s="42">
        <v>43374</v>
      </c>
      <c r="L33" s="35">
        <v>0</v>
      </c>
      <c r="M33" s="35">
        <v>-0.06</v>
      </c>
      <c r="P33" s="10">
        <v>43374</v>
      </c>
      <c r="Q33" s="25">
        <v>20773.490000000002</v>
      </c>
      <c r="R33" s="25">
        <v>1567.49</v>
      </c>
      <c r="U33" s="42">
        <v>43374</v>
      </c>
      <c r="V33" s="9">
        <f t="shared" si="0"/>
        <v>126.28384227445375</v>
      </c>
      <c r="W33" s="9">
        <f t="shared" si="1"/>
        <v>118.49967492704758</v>
      </c>
      <c r="Y33" s="42">
        <v>43374</v>
      </c>
      <c r="Z33" s="9">
        <v>108.87</v>
      </c>
      <c r="AB33" s="17"/>
      <c r="AC33" s="16"/>
      <c r="AE33" s="17"/>
      <c r="AF33" s="16"/>
    </row>
    <row r="34" spans="1:32" ht="16" customHeight="1">
      <c r="A34" s="37">
        <v>45200</v>
      </c>
      <c r="B34" s="36">
        <v>-0.1</v>
      </c>
      <c r="C34" s="36">
        <v>3.3</v>
      </c>
      <c r="K34" s="42">
        <v>43405</v>
      </c>
      <c r="L34" s="35">
        <v>0</v>
      </c>
      <c r="M34" s="35">
        <v>-7.0999999999999994E-2</v>
      </c>
      <c r="P34" s="10">
        <v>43405</v>
      </c>
      <c r="Q34" s="25">
        <v>21385.16</v>
      </c>
      <c r="R34" s="25">
        <v>1607.66</v>
      </c>
      <c r="U34" s="42">
        <v>43405</v>
      </c>
      <c r="V34" s="9">
        <f t="shared" si="0"/>
        <v>130.00223710382593</v>
      </c>
      <c r="W34" s="9">
        <f t="shared" si="1"/>
        <v>121.53646108952358</v>
      </c>
      <c r="Y34" s="42">
        <v>43405</v>
      </c>
      <c r="Z34" s="9">
        <v>111.37</v>
      </c>
      <c r="AB34" s="17"/>
      <c r="AC34" s="16"/>
      <c r="AE34" s="17"/>
      <c r="AF34" s="16"/>
    </row>
    <row r="35" spans="1:32" ht="16" customHeight="1">
      <c r="A35" s="37">
        <v>45292</v>
      </c>
      <c r="B35" s="36">
        <v>-0.5</v>
      </c>
      <c r="C35" s="36">
        <v>2.2000000000000002</v>
      </c>
      <c r="K35" s="42">
        <v>43435</v>
      </c>
      <c r="L35" s="35">
        <v>-0.02</v>
      </c>
      <c r="M35" s="35">
        <v>-6.8000000000000005E-2</v>
      </c>
      <c r="P35" s="10">
        <v>43435</v>
      </c>
      <c r="Q35" s="25">
        <v>21205.81</v>
      </c>
      <c r="R35" s="25">
        <v>1591.64</v>
      </c>
      <c r="U35" s="42">
        <v>43435</v>
      </c>
      <c r="V35" s="9">
        <f t="shared" si="0"/>
        <v>128.91195294300735</v>
      </c>
      <c r="W35" s="9">
        <f t="shared" si="1"/>
        <v>120.32537534586251</v>
      </c>
      <c r="Y35" s="42">
        <v>43435</v>
      </c>
      <c r="Z35" s="9">
        <v>110.84</v>
      </c>
      <c r="AB35" s="17"/>
      <c r="AC35" s="16"/>
      <c r="AE35" s="17"/>
      <c r="AF35" s="16"/>
    </row>
    <row r="36" spans="1:32" ht="16" customHeight="1">
      <c r="A36" s="37">
        <v>45383</v>
      </c>
      <c r="B36" s="36">
        <v>0.8</v>
      </c>
      <c r="C36" s="36">
        <v>2.5</v>
      </c>
      <c r="K36" s="42">
        <v>43466</v>
      </c>
      <c r="L36" s="35">
        <v>-0.09</v>
      </c>
      <c r="M36" s="35">
        <v>-6.4000000000000001E-2</v>
      </c>
      <c r="P36" s="10">
        <v>43466</v>
      </c>
      <c r="Q36" s="25">
        <v>22258.73</v>
      </c>
      <c r="R36" s="25">
        <v>1617.93</v>
      </c>
      <c r="U36" s="42">
        <v>43466</v>
      </c>
      <c r="V36" s="9">
        <f t="shared" si="0"/>
        <v>135.31274468323096</v>
      </c>
      <c r="W36" s="9">
        <f t="shared" si="1"/>
        <v>122.31285625727635</v>
      </c>
      <c r="Y36" s="42">
        <v>43466</v>
      </c>
      <c r="Z36" s="9">
        <v>111.41</v>
      </c>
      <c r="AB36" s="17"/>
      <c r="AC36" s="16"/>
      <c r="AE36" s="17"/>
      <c r="AF36" s="16"/>
    </row>
    <row r="37" spans="1:32" ht="16" customHeight="1">
      <c r="A37" s="37">
        <v>45474</v>
      </c>
      <c r="B37" s="36">
        <v>0.2</v>
      </c>
      <c r="C37" s="36">
        <v>2.8</v>
      </c>
      <c r="K37" s="42">
        <v>43497</v>
      </c>
      <c r="L37" s="35">
        <v>-0.04</v>
      </c>
      <c r="M37" s="35">
        <v>-5.5E-2</v>
      </c>
      <c r="P37" s="10">
        <v>43497</v>
      </c>
      <c r="Q37" s="25">
        <v>20601.189999999999</v>
      </c>
      <c r="R37" s="25">
        <v>1512.28</v>
      </c>
      <c r="U37" s="42">
        <v>43497</v>
      </c>
      <c r="V37" s="9">
        <f t="shared" ref="V37:V68" si="2">Q37/$Q$5*100</f>
        <v>125.23641567334394</v>
      </c>
      <c r="W37" s="9">
        <f t="shared" ref="W37:W68" si="3">R37/$R$5*100</f>
        <v>114.32588941471748</v>
      </c>
      <c r="Y37" s="42">
        <v>43497</v>
      </c>
      <c r="Z37" s="9">
        <v>108.26</v>
      </c>
      <c r="AB37" s="17"/>
      <c r="AC37" s="16"/>
      <c r="AE37" s="17"/>
      <c r="AF37" s="16"/>
    </row>
    <row r="38" spans="1:32" ht="16" customHeight="1">
      <c r="A38" s="37">
        <v>45566</v>
      </c>
      <c r="B38" s="36">
        <v>0.7</v>
      </c>
      <c r="C38" s="36">
        <v>2.2999999999999998</v>
      </c>
      <c r="K38" s="42">
        <v>43525</v>
      </c>
      <c r="L38" s="35">
        <v>-0.1</v>
      </c>
      <c r="M38" s="35">
        <v>-4.1000000000000002E-2</v>
      </c>
      <c r="P38" s="10">
        <v>43525</v>
      </c>
      <c r="Q38" s="25">
        <v>21275.919999999998</v>
      </c>
      <c r="R38" s="25">
        <v>1551.14</v>
      </c>
      <c r="U38" s="42">
        <v>43525</v>
      </c>
      <c r="V38" s="9">
        <f t="shared" si="2"/>
        <v>129.33815769636664</v>
      </c>
      <c r="W38" s="9">
        <f t="shared" si="3"/>
        <v>117.26364172424744</v>
      </c>
      <c r="Y38" s="42">
        <v>43525</v>
      </c>
      <c r="Z38" s="9">
        <v>107.88</v>
      </c>
      <c r="AB38" s="17"/>
      <c r="AC38" s="16"/>
      <c r="AE38" s="17"/>
      <c r="AF38" s="16"/>
    </row>
    <row r="39" spans="1:32" ht="16" customHeight="1">
      <c r="A39" s="37">
        <v>45658</v>
      </c>
      <c r="B39" s="36">
        <v>-0.2</v>
      </c>
      <c r="C39" s="36">
        <v>4</v>
      </c>
      <c r="K39" s="42">
        <v>43556</v>
      </c>
      <c r="L39" s="35">
        <v>-0.16</v>
      </c>
      <c r="M39" s="35">
        <v>-6.7000000000000004E-2</v>
      </c>
      <c r="P39" s="10">
        <v>43556</v>
      </c>
      <c r="Q39" s="25">
        <v>21521.53</v>
      </c>
      <c r="R39" s="25">
        <v>1565.14</v>
      </c>
      <c r="U39" s="42">
        <v>43556</v>
      </c>
      <c r="V39" s="9">
        <f t="shared" si="2"/>
        <v>130.83124212758298</v>
      </c>
      <c r="W39" s="9">
        <f t="shared" si="3"/>
        <v>118.32201877863288</v>
      </c>
      <c r="Y39" s="42">
        <v>43556</v>
      </c>
      <c r="Z39" s="9">
        <v>108.74</v>
      </c>
      <c r="AB39" s="17"/>
      <c r="AC39" s="16"/>
      <c r="AE39" s="17"/>
      <c r="AF39" s="16"/>
    </row>
    <row r="40" spans="1:32" ht="16" customHeight="1">
      <c r="A40" s="37">
        <v>45748</v>
      </c>
      <c r="B40" s="36">
        <v>0.3</v>
      </c>
      <c r="C40" s="36">
        <v>3.6</v>
      </c>
      <c r="K40" s="42">
        <v>43586</v>
      </c>
      <c r="L40" s="35">
        <v>-0.15</v>
      </c>
      <c r="M40" s="35">
        <v>-4.9000000000000002E-2</v>
      </c>
      <c r="P40" s="10">
        <v>43586</v>
      </c>
      <c r="Q40" s="25">
        <v>20704.37</v>
      </c>
      <c r="R40" s="25">
        <v>1511.86</v>
      </c>
      <c r="U40" s="42">
        <v>43586</v>
      </c>
      <c r="V40" s="9">
        <f t="shared" si="2"/>
        <v>125.86365581671311</v>
      </c>
      <c r="W40" s="9">
        <f t="shared" si="3"/>
        <v>114.29413810308593</v>
      </c>
      <c r="Y40" s="42">
        <v>43586</v>
      </c>
      <c r="Z40" s="9">
        <v>106.29</v>
      </c>
      <c r="AB40" s="17"/>
      <c r="AC40" s="16"/>
      <c r="AE40" s="17"/>
      <c r="AF40" s="16"/>
    </row>
    <row r="41" spans="1:32" ht="16" customHeight="1">
      <c r="A41" s="37">
        <v>45839</v>
      </c>
      <c r="B41" s="36">
        <v>-0.4</v>
      </c>
      <c r="C41" s="36">
        <v>3.1</v>
      </c>
      <c r="K41" s="42">
        <v>43617</v>
      </c>
      <c r="L41" s="35">
        <v>-0.28000000000000003</v>
      </c>
      <c r="M41" s="35">
        <v>-6.2E-2</v>
      </c>
      <c r="P41" s="10">
        <v>43617</v>
      </c>
      <c r="Q41" s="25">
        <v>21755.84</v>
      </c>
      <c r="R41" s="25">
        <v>1587.8</v>
      </c>
      <c r="U41" s="42">
        <v>43617</v>
      </c>
      <c r="V41" s="9">
        <f t="shared" si="2"/>
        <v>132.25563288153563</v>
      </c>
      <c r="W41" s="9">
        <f t="shared" si="3"/>
        <v>120.03507763951677</v>
      </c>
      <c r="Y41" s="42">
        <v>43617</v>
      </c>
      <c r="Z41" s="9">
        <v>108.06</v>
      </c>
      <c r="AB41" s="17"/>
      <c r="AC41" s="16"/>
      <c r="AE41" s="17"/>
      <c r="AF41" s="16"/>
    </row>
    <row r="42" spans="1:32" ht="16" customHeight="1">
      <c r="A42" s="37">
        <v>45931</v>
      </c>
      <c r="B42" s="36">
        <v>0.1</v>
      </c>
      <c r="C42" s="36">
        <v>3</v>
      </c>
      <c r="K42" s="42">
        <v>43647</v>
      </c>
      <c r="L42" s="35">
        <v>-0.22</v>
      </c>
      <c r="M42" s="35">
        <v>-7.0999999999999994E-2</v>
      </c>
      <c r="P42" s="10">
        <v>43647</v>
      </c>
      <c r="Q42" s="25">
        <v>22927.040000000001</v>
      </c>
      <c r="R42" s="25">
        <v>1667.01</v>
      </c>
      <c r="U42" s="42">
        <v>43647</v>
      </c>
      <c r="V42" s="9">
        <f t="shared" si="2"/>
        <v>139.37545897102953</v>
      </c>
      <c r="W42" s="9">
        <f t="shared" si="3"/>
        <v>126.02322381650765</v>
      </c>
      <c r="Y42" s="42">
        <v>43647</v>
      </c>
      <c r="Z42" s="9">
        <v>108.02</v>
      </c>
      <c r="AB42" s="17"/>
      <c r="AC42" s="16"/>
      <c r="AE42" s="17"/>
      <c r="AF42" s="16"/>
    </row>
    <row r="43" spans="1:32" ht="16" customHeight="1">
      <c r="A43" s="37">
        <v>46023</v>
      </c>
      <c r="B43" s="36">
        <v>0.5</v>
      </c>
      <c r="C43" s="36">
        <v>1.5</v>
      </c>
      <c r="K43" s="42">
        <v>43678</v>
      </c>
      <c r="L43" s="35">
        <v>-0.14000000000000001</v>
      </c>
      <c r="M43" s="35">
        <v>-4.4999999999999998E-2</v>
      </c>
      <c r="P43" s="10">
        <v>43678</v>
      </c>
      <c r="Q43" s="25">
        <v>23293.91</v>
      </c>
      <c r="R43" s="25">
        <v>1699.36</v>
      </c>
      <c r="U43" s="42">
        <v>43678</v>
      </c>
      <c r="V43" s="9">
        <f t="shared" si="2"/>
        <v>141.60569342923699</v>
      </c>
      <c r="W43" s="9">
        <f t="shared" si="3"/>
        <v>128.46883079574835</v>
      </c>
      <c r="Y43" s="42">
        <v>43678</v>
      </c>
      <c r="Z43" s="9">
        <v>109.51</v>
      </c>
      <c r="AB43" s="17"/>
      <c r="AC43" s="16"/>
      <c r="AE43" s="17"/>
      <c r="AF43" s="16"/>
    </row>
    <row r="44" spans="1:32" ht="16" customHeight="1">
      <c r="A44" s="10">
        <v>46113</v>
      </c>
      <c r="B44" s="36">
        <v>0.3</v>
      </c>
      <c r="C44" s="36">
        <v>1.4</v>
      </c>
      <c r="K44" s="42">
        <v>43709</v>
      </c>
      <c r="L44" s="35">
        <v>-0.08</v>
      </c>
      <c r="M44" s="35">
        <v>-5.8999999999999997E-2</v>
      </c>
      <c r="P44" s="10">
        <v>43709</v>
      </c>
      <c r="Q44" s="25">
        <v>23656.62</v>
      </c>
      <c r="R44" s="25">
        <v>1721.36</v>
      </c>
      <c r="U44" s="42">
        <v>43709</v>
      </c>
      <c r="V44" s="9">
        <f t="shared" si="2"/>
        <v>143.81063888767306</v>
      </c>
      <c r="W44" s="9">
        <f t="shared" si="3"/>
        <v>130.13199473835405</v>
      </c>
      <c r="Y44" s="42">
        <v>43709</v>
      </c>
      <c r="Z44" s="9">
        <v>108.61</v>
      </c>
      <c r="AB44" s="17"/>
      <c r="AC44" s="16"/>
      <c r="AE44" s="17"/>
      <c r="AF44" s="16"/>
    </row>
    <row r="45" spans="1:32" ht="16" customHeight="1">
      <c r="A45" s="17"/>
      <c r="B45" s="16"/>
      <c r="K45" s="42">
        <v>43739</v>
      </c>
      <c r="L45" s="35">
        <v>-0.02</v>
      </c>
      <c r="M45" s="35">
        <v>-2.1000000000000001E-2</v>
      </c>
      <c r="P45" s="10">
        <v>43739</v>
      </c>
      <c r="Q45" s="25">
        <v>23205.18</v>
      </c>
      <c r="R45" s="25">
        <v>1684.44</v>
      </c>
      <c r="U45" s="42">
        <v>43739</v>
      </c>
      <c r="V45" s="9">
        <f t="shared" si="2"/>
        <v>141.06629608555463</v>
      </c>
      <c r="W45" s="9">
        <f t="shared" si="3"/>
        <v>127.34090324921756</v>
      </c>
      <c r="Y45" s="42">
        <v>43739</v>
      </c>
      <c r="Z45" s="9">
        <v>108.38</v>
      </c>
      <c r="AB45" s="17"/>
      <c r="AC45" s="16"/>
      <c r="AE45" s="17"/>
      <c r="AF45" s="16"/>
    </row>
    <row r="46" spans="1:32" ht="16" customHeight="1">
      <c r="K46" s="42">
        <v>43770</v>
      </c>
      <c r="L46" s="35">
        <v>-0.06</v>
      </c>
      <c r="M46" s="35">
        <v>-4.2999999999999997E-2</v>
      </c>
      <c r="P46" s="10">
        <v>43770</v>
      </c>
      <c r="Q46" s="25">
        <v>21142.959999999999</v>
      </c>
      <c r="R46" s="25">
        <v>1510.87</v>
      </c>
      <c r="U46" s="42">
        <v>43770</v>
      </c>
      <c r="V46" s="9">
        <f t="shared" si="2"/>
        <v>128.52988235751837</v>
      </c>
      <c r="W46" s="9">
        <f t="shared" si="3"/>
        <v>114.21929572566867</v>
      </c>
      <c r="Y46" s="42">
        <v>43770</v>
      </c>
      <c r="Z46" s="9">
        <v>108.07</v>
      </c>
      <c r="AB46" s="17"/>
      <c r="AC46" s="16"/>
      <c r="AE46" s="17"/>
      <c r="AF46" s="16"/>
    </row>
    <row r="47" spans="1:32" ht="16" customHeight="1">
      <c r="K47" s="42">
        <v>43800</v>
      </c>
      <c r="L47" s="35">
        <v>-0.15</v>
      </c>
      <c r="M47" s="35">
        <v>-3.7999999999999999E-2</v>
      </c>
      <c r="P47" s="10">
        <v>43800</v>
      </c>
      <c r="Q47" s="25">
        <v>18917.009999999998</v>
      </c>
      <c r="R47" s="25">
        <v>1403.04</v>
      </c>
      <c r="U47" s="42">
        <v>43800</v>
      </c>
      <c r="V47" s="9">
        <f t="shared" si="2"/>
        <v>114.99813979953603</v>
      </c>
      <c r="W47" s="9">
        <f t="shared" si="3"/>
        <v>106.06752445606979</v>
      </c>
      <c r="Y47" s="42">
        <v>43800</v>
      </c>
      <c r="Z47" s="9">
        <v>107.53</v>
      </c>
      <c r="AB47" s="17"/>
      <c r="AC47" s="16"/>
      <c r="AE47" s="17"/>
      <c r="AF47" s="16"/>
    </row>
    <row r="48" spans="1:32" ht="16" customHeight="1">
      <c r="K48" s="42">
        <v>43831</v>
      </c>
      <c r="L48" s="35">
        <v>0.02</v>
      </c>
      <c r="M48" s="35">
        <v>-3.2000000000000001E-2</v>
      </c>
      <c r="P48" s="10">
        <v>43831</v>
      </c>
      <c r="Q48" s="25">
        <v>20193.689999999999</v>
      </c>
      <c r="R48" s="25">
        <v>1464.03</v>
      </c>
      <c r="U48" s="42">
        <v>43831</v>
      </c>
      <c r="V48" s="9">
        <f t="shared" si="2"/>
        <v>122.75918793131117</v>
      </c>
      <c r="W48" s="9">
        <f t="shared" si="3"/>
        <v>110.67826849513902</v>
      </c>
      <c r="Y48" s="42">
        <v>43831</v>
      </c>
      <c r="Z48" s="9">
        <v>107.17</v>
      </c>
      <c r="AB48" s="17"/>
      <c r="AC48" s="16"/>
      <c r="AE48" s="17"/>
      <c r="AF48" s="16"/>
    </row>
    <row r="49" spans="11:32" ht="16" customHeight="1">
      <c r="K49" s="42">
        <v>43862</v>
      </c>
      <c r="L49" s="35">
        <v>-0.04</v>
      </c>
      <c r="M49" s="35">
        <v>-1.6E-2</v>
      </c>
      <c r="P49" s="10">
        <v>43862</v>
      </c>
      <c r="Q49" s="25">
        <v>21877.89</v>
      </c>
      <c r="R49" s="25">
        <v>1563.67</v>
      </c>
      <c r="U49" s="42">
        <v>43862</v>
      </c>
      <c r="V49" s="9">
        <f t="shared" si="2"/>
        <v>132.99758538684873</v>
      </c>
      <c r="W49" s="9">
        <f t="shared" si="3"/>
        <v>118.21088918792242</v>
      </c>
      <c r="Y49" s="42">
        <v>43862</v>
      </c>
      <c r="Z49" s="9">
        <v>107.77</v>
      </c>
      <c r="AB49" s="17"/>
      <c r="AC49" s="16"/>
      <c r="AE49" s="17"/>
      <c r="AF49" s="16"/>
    </row>
    <row r="50" spans="11:32" ht="16" customHeight="1">
      <c r="K50" s="42">
        <v>43891</v>
      </c>
      <c r="L50" s="35">
        <v>0.01</v>
      </c>
      <c r="M50" s="35">
        <v>-4.7E-2</v>
      </c>
      <c r="P50" s="10">
        <v>43891</v>
      </c>
      <c r="Q50" s="25">
        <v>22288.14</v>
      </c>
      <c r="R50" s="25">
        <v>1558.77</v>
      </c>
      <c r="U50" s="42">
        <v>43891</v>
      </c>
      <c r="V50" s="9">
        <f t="shared" si="2"/>
        <v>135.49153061671115</v>
      </c>
      <c r="W50" s="9">
        <f t="shared" si="3"/>
        <v>117.84045721888749</v>
      </c>
      <c r="Y50" s="42">
        <v>43891</v>
      </c>
      <c r="Z50" s="9">
        <v>107.92</v>
      </c>
      <c r="AB50" s="17"/>
      <c r="AC50" s="16"/>
      <c r="AE50" s="17"/>
      <c r="AF50" s="16"/>
    </row>
    <row r="51" spans="11:32" ht="16" customHeight="1">
      <c r="K51" s="42">
        <v>43922</v>
      </c>
      <c r="L51" s="35">
        <v>0.03</v>
      </c>
      <c r="M51" s="35">
        <v>-3.5999999999999997E-2</v>
      </c>
      <c r="P51" s="10">
        <v>43922</v>
      </c>
      <c r="Q51" s="25">
        <v>21710</v>
      </c>
      <c r="R51" s="25">
        <v>1496.06</v>
      </c>
      <c r="U51" s="42">
        <v>43922</v>
      </c>
      <c r="V51" s="9">
        <f t="shared" si="2"/>
        <v>131.97696755713127</v>
      </c>
      <c r="W51" s="9">
        <f t="shared" si="3"/>
        <v>113.09968399885091</v>
      </c>
      <c r="Y51" s="42">
        <v>43922</v>
      </c>
      <c r="Z51" s="9">
        <v>105.88</v>
      </c>
      <c r="AB51" s="17"/>
      <c r="AC51" s="16"/>
      <c r="AE51" s="17"/>
      <c r="AF51" s="16"/>
    </row>
    <row r="52" spans="11:32" ht="16" customHeight="1">
      <c r="K52" s="42">
        <v>43952</v>
      </c>
      <c r="L52" s="35">
        <v>0.02</v>
      </c>
      <c r="M52" s="35">
        <v>-4.7E-2</v>
      </c>
      <c r="P52" s="10">
        <v>43952</v>
      </c>
      <c r="Q52" s="25">
        <v>23139.759999999998</v>
      </c>
      <c r="R52" s="25">
        <v>1618.18</v>
      </c>
      <c r="U52" s="42">
        <v>43952</v>
      </c>
      <c r="V52" s="9">
        <f t="shared" si="2"/>
        <v>140.66860224780299</v>
      </c>
      <c r="W52" s="9">
        <f t="shared" si="3"/>
        <v>122.33175584753324</v>
      </c>
      <c r="Y52" s="42">
        <v>43952</v>
      </c>
      <c r="Z52" s="9">
        <v>105.89</v>
      </c>
      <c r="AB52" s="17"/>
      <c r="AC52" s="16"/>
      <c r="AE52" s="17"/>
      <c r="AF52" s="16"/>
    </row>
    <row r="53" spans="11:32" ht="16" customHeight="1">
      <c r="K53" s="42">
        <v>43983</v>
      </c>
      <c r="L53" s="35">
        <v>0.05</v>
      </c>
      <c r="M53" s="35">
        <v>-4.8000000000000001E-2</v>
      </c>
      <c r="P53" s="10">
        <v>43983</v>
      </c>
      <c r="Q53" s="25">
        <v>23185.119999999999</v>
      </c>
      <c r="R53" s="25">
        <v>1625.49</v>
      </c>
      <c r="U53" s="42">
        <v>43983</v>
      </c>
      <c r="V53" s="9">
        <f t="shared" si="2"/>
        <v>140.9443496106953</v>
      </c>
      <c r="W53" s="9">
        <f t="shared" si="3"/>
        <v>122.88437986664449</v>
      </c>
      <c r="Y53" s="42">
        <v>43983</v>
      </c>
      <c r="Z53" s="9">
        <v>105.45</v>
      </c>
      <c r="AB53" s="17"/>
      <c r="AC53" s="16"/>
      <c r="AE53" s="17"/>
      <c r="AF53" s="16"/>
    </row>
    <row r="54" spans="11:32" ht="16" customHeight="1">
      <c r="K54" s="42">
        <v>44013</v>
      </c>
      <c r="L54" s="35">
        <v>0.02</v>
      </c>
      <c r="M54" s="35">
        <v>-2.8000000000000001E-2</v>
      </c>
      <c r="P54" s="10">
        <v>44013</v>
      </c>
      <c r="Q54" s="25">
        <v>22977.13</v>
      </c>
      <c r="R54" s="25">
        <v>1579.33</v>
      </c>
      <c r="U54" s="42">
        <v>44013</v>
      </c>
      <c r="V54" s="9">
        <f t="shared" si="2"/>
        <v>139.67996041298883</v>
      </c>
      <c r="W54" s="9">
        <f t="shared" si="3"/>
        <v>119.39475952161357</v>
      </c>
      <c r="Y54" s="42">
        <v>44013</v>
      </c>
      <c r="Z54" s="9">
        <v>104.64</v>
      </c>
      <c r="AB54" s="17"/>
      <c r="AC54" s="16"/>
      <c r="AE54" s="17"/>
      <c r="AF54" s="16"/>
    </row>
    <row r="55" spans="11:32" ht="16" customHeight="1">
      <c r="K55" s="42">
        <v>44044</v>
      </c>
      <c r="L55" s="35">
        <v>0.04</v>
      </c>
      <c r="M55" s="35">
        <v>-3.5000000000000003E-2</v>
      </c>
      <c r="P55" s="10">
        <v>44044</v>
      </c>
      <c r="Q55" s="25">
        <v>26433.62</v>
      </c>
      <c r="R55" s="25">
        <v>1754.92</v>
      </c>
      <c r="U55" s="42">
        <v>44044</v>
      </c>
      <c r="V55" s="9">
        <f t="shared" si="2"/>
        <v>160.69226205239687</v>
      </c>
      <c r="W55" s="9">
        <f t="shared" si="3"/>
        <v>132.66907573443808</v>
      </c>
      <c r="Y55" s="42">
        <v>44044</v>
      </c>
      <c r="Z55" s="9">
        <v>104.27</v>
      </c>
      <c r="AB55" s="17"/>
      <c r="AC55" s="16"/>
      <c r="AE55" s="17"/>
      <c r="AF55" s="16"/>
    </row>
    <row r="56" spans="11:32" ht="16" customHeight="1">
      <c r="K56" s="42">
        <v>44075</v>
      </c>
      <c r="L56" s="35">
        <v>0.03</v>
      </c>
      <c r="M56" s="35">
        <v>-5.3999999999999999E-2</v>
      </c>
      <c r="P56" s="10">
        <v>44075</v>
      </c>
      <c r="Q56" s="25">
        <v>27444.17</v>
      </c>
      <c r="R56" s="25">
        <v>1804.68</v>
      </c>
      <c r="U56" s="42">
        <v>44075</v>
      </c>
      <c r="V56" s="9">
        <f t="shared" si="2"/>
        <v>166.8354828983139</v>
      </c>
      <c r="W56" s="9">
        <f t="shared" si="3"/>
        <v>136.43085017916812</v>
      </c>
      <c r="Y56" s="42">
        <v>44075</v>
      </c>
      <c r="Z56" s="9">
        <v>103.24</v>
      </c>
      <c r="AB56" s="17"/>
      <c r="AC56" s="16"/>
      <c r="AE56" s="17"/>
      <c r="AF56" s="16"/>
    </row>
    <row r="57" spans="11:32" ht="16" customHeight="1">
      <c r="K57" s="42">
        <v>44105</v>
      </c>
      <c r="L57" s="35">
        <v>0.02</v>
      </c>
      <c r="M57" s="35">
        <v>-0.02</v>
      </c>
      <c r="P57" s="10">
        <v>44105</v>
      </c>
      <c r="Q57" s="25">
        <v>27663.39</v>
      </c>
      <c r="R57" s="25">
        <v>1808.78</v>
      </c>
      <c r="U57" s="42">
        <v>44105</v>
      </c>
      <c r="V57" s="9">
        <f t="shared" si="2"/>
        <v>168.16814023723026</v>
      </c>
      <c r="W57" s="9">
        <f t="shared" si="3"/>
        <v>136.740803459381</v>
      </c>
      <c r="Y57" s="42">
        <v>44105</v>
      </c>
      <c r="Z57" s="9">
        <v>104.68</v>
      </c>
      <c r="AB57" s="17"/>
      <c r="AC57" s="16"/>
      <c r="AE57" s="17"/>
      <c r="AF57" s="16"/>
    </row>
    <row r="58" spans="11:32" ht="16" customHeight="1">
      <c r="K58" s="42">
        <v>44136</v>
      </c>
      <c r="L58" s="35">
        <v>0.05</v>
      </c>
      <c r="M58" s="35">
        <v>-3.2000000000000001E-2</v>
      </c>
      <c r="P58" s="10">
        <v>44136</v>
      </c>
      <c r="Q58" s="25">
        <v>28966.01</v>
      </c>
      <c r="R58" s="25">
        <v>1864.49</v>
      </c>
      <c r="U58" s="42">
        <v>44136</v>
      </c>
      <c r="V58" s="9">
        <f t="shared" si="2"/>
        <v>176.08687987238781</v>
      </c>
      <c r="W58" s="9">
        <f t="shared" si="3"/>
        <v>140.95238815222487</v>
      </c>
      <c r="Y58" s="42">
        <v>44136</v>
      </c>
      <c r="Z58" s="9">
        <v>106.58</v>
      </c>
      <c r="AB58" s="17"/>
      <c r="AC58" s="16"/>
      <c r="AE58" s="17"/>
      <c r="AF58" s="16"/>
    </row>
    <row r="59" spans="11:32" ht="16" customHeight="1">
      <c r="K59" s="42">
        <v>44166</v>
      </c>
      <c r="L59" s="35">
        <v>0.17</v>
      </c>
      <c r="M59" s="35">
        <v>-2.5999999999999999E-2</v>
      </c>
      <c r="P59" s="10">
        <v>44166</v>
      </c>
      <c r="Q59" s="25">
        <v>29178.799999999999</v>
      </c>
      <c r="R59" s="25">
        <v>1954</v>
      </c>
      <c r="U59" s="42">
        <v>44166</v>
      </c>
      <c r="V59" s="9">
        <f t="shared" si="2"/>
        <v>177.38044868521516</v>
      </c>
      <c r="W59" s="9">
        <f t="shared" si="3"/>
        <v>147.71919744779933</v>
      </c>
      <c r="Y59" s="42">
        <v>44166</v>
      </c>
      <c r="Z59" s="9">
        <v>110.7</v>
      </c>
      <c r="AB59" s="17"/>
      <c r="AC59" s="16"/>
      <c r="AE59" s="17"/>
      <c r="AF59" s="16"/>
    </row>
    <row r="60" spans="11:32" ht="16" customHeight="1">
      <c r="K60" s="42">
        <v>44197</v>
      </c>
      <c r="L60" s="35">
        <v>0.1</v>
      </c>
      <c r="M60" s="35">
        <v>-1.7000000000000001E-2</v>
      </c>
      <c r="P60" s="10">
        <v>44197</v>
      </c>
      <c r="Q60" s="25">
        <v>28812.63</v>
      </c>
      <c r="R60" s="25">
        <v>1898.24</v>
      </c>
      <c r="U60" s="42">
        <v>44197</v>
      </c>
      <c r="V60" s="9">
        <f t="shared" si="2"/>
        <v>175.15446958754615</v>
      </c>
      <c r="W60" s="9">
        <f t="shared" si="3"/>
        <v>143.50383283690411</v>
      </c>
      <c r="Y60" s="42">
        <v>44197</v>
      </c>
      <c r="Z60" s="9">
        <v>109.27</v>
      </c>
      <c r="AB60" s="17"/>
      <c r="AC60" s="16"/>
      <c r="AE60" s="17"/>
      <c r="AF60" s="16"/>
    </row>
    <row r="61" spans="11:32" ht="16" customHeight="1">
      <c r="K61" s="42">
        <v>44228</v>
      </c>
      <c r="L61" s="35">
        <v>0.09</v>
      </c>
      <c r="M61" s="35">
        <v>-1.6E-2</v>
      </c>
      <c r="P61" s="10">
        <v>44228</v>
      </c>
      <c r="Q61" s="25">
        <v>28860.080000000002</v>
      </c>
      <c r="R61" s="25">
        <v>1922.98</v>
      </c>
      <c r="U61" s="42">
        <v>44228</v>
      </c>
      <c r="V61" s="9">
        <f t="shared" si="2"/>
        <v>175.44292224118897</v>
      </c>
      <c r="W61" s="9">
        <f t="shared" si="3"/>
        <v>145.37413628872525</v>
      </c>
      <c r="Y61" s="42">
        <v>44228</v>
      </c>
      <c r="Z61" s="9">
        <v>109.54</v>
      </c>
      <c r="AB61" s="17"/>
      <c r="AC61" s="16"/>
      <c r="AE61" s="17"/>
      <c r="AF61" s="16"/>
    </row>
    <row r="62" spans="11:32" ht="16" customHeight="1">
      <c r="K62" s="42">
        <v>44256</v>
      </c>
      <c r="L62" s="35">
        <v>0.08</v>
      </c>
      <c r="M62" s="35">
        <v>-1.7000000000000001E-2</v>
      </c>
      <c r="P62" s="10">
        <v>44256</v>
      </c>
      <c r="Q62" s="25">
        <v>28791.53</v>
      </c>
      <c r="R62" s="25">
        <v>1943.57</v>
      </c>
      <c r="U62" s="42">
        <v>44256</v>
      </c>
      <c r="V62" s="9">
        <f t="shared" si="2"/>
        <v>175.02620086274393</v>
      </c>
      <c r="W62" s="9">
        <f t="shared" si="3"/>
        <v>146.93070654228217</v>
      </c>
      <c r="Y62" s="42">
        <v>44256</v>
      </c>
      <c r="Z62" s="9">
        <v>111.1</v>
      </c>
      <c r="AB62" s="17"/>
      <c r="AC62" s="16"/>
      <c r="AE62" s="17"/>
      <c r="AF62" s="16"/>
    </row>
    <row r="63" spans="11:32" ht="16" customHeight="1">
      <c r="K63" s="42">
        <v>44287</v>
      </c>
      <c r="L63" s="35">
        <v>0.05</v>
      </c>
      <c r="M63" s="35">
        <v>-1.2E-2</v>
      </c>
      <c r="P63" s="10">
        <v>44287</v>
      </c>
      <c r="Q63" s="25">
        <v>27283.59</v>
      </c>
      <c r="R63" s="25">
        <v>1901.08</v>
      </c>
      <c r="U63" s="42">
        <v>44287</v>
      </c>
      <c r="V63" s="9">
        <f t="shared" si="2"/>
        <v>165.85930319079091</v>
      </c>
      <c r="W63" s="9">
        <f t="shared" si="3"/>
        <v>143.71853218222228</v>
      </c>
      <c r="Y63" s="42">
        <v>44287</v>
      </c>
      <c r="Z63" s="9">
        <v>109.7</v>
      </c>
      <c r="AB63" s="17"/>
      <c r="AC63" s="16"/>
      <c r="AE63" s="17"/>
      <c r="AF63" s="16"/>
    </row>
    <row r="64" spans="11:32" ht="16" customHeight="1">
      <c r="K64" s="42">
        <v>44317</v>
      </c>
      <c r="L64" s="35">
        <v>0.02</v>
      </c>
      <c r="M64" s="35">
        <v>-1.7000000000000001E-2</v>
      </c>
      <c r="P64" s="10">
        <v>44317</v>
      </c>
      <c r="Q64" s="25">
        <v>28089.54</v>
      </c>
      <c r="R64" s="25">
        <v>1960.7</v>
      </c>
      <c r="U64" s="42">
        <v>44317</v>
      </c>
      <c r="V64" s="9">
        <f t="shared" si="2"/>
        <v>170.75874294218059</v>
      </c>
      <c r="W64" s="9">
        <f t="shared" si="3"/>
        <v>148.22570646668382</v>
      </c>
      <c r="Y64" s="42">
        <v>44317</v>
      </c>
      <c r="Z64" s="9">
        <v>110.02</v>
      </c>
      <c r="AB64" s="17"/>
      <c r="AC64" s="16"/>
      <c r="AE64" s="17"/>
      <c r="AF64" s="16"/>
    </row>
    <row r="65" spans="11:32" ht="16" customHeight="1">
      <c r="K65" s="42">
        <v>44348</v>
      </c>
      <c r="L65" s="35">
        <v>0.02</v>
      </c>
      <c r="M65" s="35">
        <v>-2.9000000000000001E-2</v>
      </c>
      <c r="P65" s="10">
        <v>44348</v>
      </c>
      <c r="Q65" s="25">
        <v>29452.66</v>
      </c>
      <c r="R65" s="25">
        <v>2030.16</v>
      </c>
      <c r="U65" s="42">
        <v>44348</v>
      </c>
      <c r="V65" s="9">
        <f t="shared" si="2"/>
        <v>179.04526730959086</v>
      </c>
      <c r="W65" s="9">
        <f t="shared" si="3"/>
        <v>153.47676862365626</v>
      </c>
      <c r="Y65" s="42">
        <v>44348</v>
      </c>
      <c r="Z65" s="9">
        <v>111.27</v>
      </c>
      <c r="AB65" s="17"/>
      <c r="AC65" s="16"/>
      <c r="AE65" s="17"/>
      <c r="AF65" s="16"/>
    </row>
    <row r="66" spans="11:32" ht="16" customHeight="1">
      <c r="K66" s="42">
        <v>44378</v>
      </c>
      <c r="L66" s="35">
        <v>7.0000000000000007E-2</v>
      </c>
      <c r="M66" s="35">
        <v>-3.5999999999999997E-2</v>
      </c>
      <c r="P66" s="10">
        <v>44378</v>
      </c>
      <c r="Q66" s="25">
        <v>28892.69</v>
      </c>
      <c r="R66" s="25">
        <v>2001.18</v>
      </c>
      <c r="U66" s="42">
        <v>44378</v>
      </c>
      <c r="V66" s="9">
        <f t="shared" si="2"/>
        <v>175.64116125141643</v>
      </c>
      <c r="W66" s="9">
        <f t="shared" si="3"/>
        <v>151.28592812107834</v>
      </c>
      <c r="Y66" s="42">
        <v>44378</v>
      </c>
      <c r="Z66" s="9">
        <v>114</v>
      </c>
      <c r="AB66" s="17"/>
      <c r="AC66" s="16"/>
      <c r="AE66" s="17"/>
      <c r="AF66" s="16"/>
    </row>
    <row r="67" spans="11:32" ht="16" customHeight="1">
      <c r="K67" s="42">
        <v>44409</v>
      </c>
      <c r="L67" s="35">
        <v>0.09</v>
      </c>
      <c r="M67" s="35">
        <v>-3.4000000000000002E-2</v>
      </c>
      <c r="P67" s="10">
        <v>44409</v>
      </c>
      <c r="Q67" s="25">
        <v>27821.759999999998</v>
      </c>
      <c r="R67" s="25">
        <v>1928.35</v>
      </c>
      <c r="U67" s="42">
        <v>44409</v>
      </c>
      <c r="V67" s="9">
        <f t="shared" si="2"/>
        <v>169.1308851636247</v>
      </c>
      <c r="W67" s="9">
        <f t="shared" si="3"/>
        <v>145.7800994874431</v>
      </c>
      <c r="Y67" s="42">
        <v>44409</v>
      </c>
      <c r="Z67" s="9">
        <v>113.13</v>
      </c>
      <c r="AB67" s="17"/>
      <c r="AC67" s="16"/>
      <c r="AE67" s="17"/>
      <c r="AF67" s="16"/>
    </row>
    <row r="68" spans="11:32" ht="16" customHeight="1">
      <c r="K68" s="42">
        <v>44440</v>
      </c>
      <c r="L68" s="35">
        <v>0.06</v>
      </c>
      <c r="M68" s="35">
        <v>-2.1999999999999999E-2</v>
      </c>
      <c r="P68" s="10">
        <v>44440</v>
      </c>
      <c r="Q68" s="25">
        <v>28791.71</v>
      </c>
      <c r="R68" s="25">
        <v>1992.33</v>
      </c>
      <c r="U68" s="42">
        <v>44440</v>
      </c>
      <c r="V68" s="9">
        <f t="shared" si="2"/>
        <v>175.02729509831099</v>
      </c>
      <c r="W68" s="9">
        <f t="shared" si="3"/>
        <v>150.61688262598466</v>
      </c>
      <c r="Y68" s="42">
        <v>44440</v>
      </c>
      <c r="Z68" s="9">
        <v>115.08</v>
      </c>
      <c r="AB68" s="17"/>
      <c r="AC68" s="16"/>
      <c r="AE68" s="17"/>
      <c r="AF68" s="16"/>
    </row>
    <row r="69" spans="11:32" ht="16" customHeight="1">
      <c r="K69" s="42">
        <v>44470</v>
      </c>
      <c r="L69" s="35">
        <v>7.0000000000000007E-2</v>
      </c>
      <c r="M69" s="35">
        <v>-2.7E-2</v>
      </c>
      <c r="P69" s="10">
        <v>44470</v>
      </c>
      <c r="Q69" s="25">
        <v>27001.98</v>
      </c>
      <c r="R69" s="25">
        <v>1895.93</v>
      </c>
      <c r="U69" s="42">
        <v>44470</v>
      </c>
      <c r="V69" s="9">
        <f t="shared" ref="V69:V100" si="4">Q69/$Q$5*100</f>
        <v>164.14737164616798</v>
      </c>
      <c r="W69" s="9">
        <f t="shared" ref="W69:W100" si="5">R69/$R$5*100</f>
        <v>143.3292006229305</v>
      </c>
      <c r="Y69" s="42">
        <v>44470</v>
      </c>
      <c r="Z69" s="9">
        <v>115.1</v>
      </c>
      <c r="AB69" s="17"/>
      <c r="AC69" s="16"/>
      <c r="AE69" s="17"/>
      <c r="AF69" s="16"/>
    </row>
    <row r="70" spans="11:32" ht="16" customHeight="1">
      <c r="K70" s="42">
        <v>44501</v>
      </c>
      <c r="L70" s="35">
        <v>0.17</v>
      </c>
      <c r="M70" s="35">
        <v>-3.9E-2</v>
      </c>
      <c r="P70" s="10">
        <v>44501</v>
      </c>
      <c r="Q70" s="25">
        <v>26526.82</v>
      </c>
      <c r="R70" s="25">
        <v>1886.93</v>
      </c>
      <c r="U70" s="42">
        <v>44501</v>
      </c>
      <c r="V70" s="9">
        <f t="shared" si="4"/>
        <v>161.25883291266055</v>
      </c>
      <c r="W70" s="9">
        <f t="shared" si="5"/>
        <v>142.64881537368271</v>
      </c>
      <c r="Y70" s="42">
        <v>44501</v>
      </c>
      <c r="Z70" s="9">
        <v>114.99</v>
      </c>
      <c r="AB70" s="17"/>
      <c r="AC70" s="16"/>
      <c r="AE70" s="17"/>
      <c r="AF70" s="16"/>
    </row>
    <row r="71" spans="11:32" ht="16" customHeight="1">
      <c r="K71" s="42">
        <v>44531</v>
      </c>
      <c r="L71" s="35">
        <v>0.18</v>
      </c>
      <c r="M71" s="35">
        <v>-2.5999999999999999E-2</v>
      </c>
      <c r="P71" s="10">
        <v>44531</v>
      </c>
      <c r="Q71" s="25">
        <v>27821.43</v>
      </c>
      <c r="R71" s="25">
        <v>1946.4</v>
      </c>
      <c r="U71" s="42">
        <v>44531</v>
      </c>
      <c r="V71" s="9">
        <f t="shared" si="4"/>
        <v>169.12887906508513</v>
      </c>
      <c r="W71" s="9">
        <f t="shared" si="5"/>
        <v>147.14464990399009</v>
      </c>
      <c r="Y71" s="42">
        <v>44531</v>
      </c>
      <c r="Z71" s="9">
        <v>121.66</v>
      </c>
      <c r="AB71" s="17"/>
      <c r="AC71" s="16"/>
      <c r="AE71" s="17"/>
      <c r="AF71" s="16"/>
    </row>
    <row r="72" spans="11:32" ht="16" customHeight="1">
      <c r="K72" s="42">
        <v>44562</v>
      </c>
      <c r="L72" s="35">
        <v>0.21</v>
      </c>
      <c r="M72" s="35">
        <v>-0.02</v>
      </c>
      <c r="P72" s="10">
        <v>44562</v>
      </c>
      <c r="Q72" s="25">
        <v>26847.9</v>
      </c>
      <c r="R72" s="25">
        <v>1899.62</v>
      </c>
      <c r="U72" s="42">
        <v>44562</v>
      </c>
      <c r="V72" s="9">
        <f t="shared" si="4"/>
        <v>163.21070600078787</v>
      </c>
      <c r="W72" s="9">
        <f t="shared" si="5"/>
        <v>143.60815857512208</v>
      </c>
      <c r="Y72" s="42">
        <v>44562</v>
      </c>
      <c r="Z72" s="9">
        <v>129.83000000000001</v>
      </c>
      <c r="AB72" s="17"/>
      <c r="AC72" s="16"/>
      <c r="AE72" s="17"/>
      <c r="AF72" s="16"/>
    </row>
    <row r="73" spans="11:32" ht="16" customHeight="1">
      <c r="K73" s="42">
        <v>44593</v>
      </c>
      <c r="L73" s="35">
        <v>0.22</v>
      </c>
      <c r="M73" s="35">
        <v>-1.7999999999999999E-2</v>
      </c>
      <c r="P73" s="10">
        <v>44593</v>
      </c>
      <c r="Q73" s="25">
        <v>27279.8</v>
      </c>
      <c r="R73" s="25">
        <v>1912.67</v>
      </c>
      <c r="U73" s="42">
        <v>44593</v>
      </c>
      <c r="V73" s="9">
        <f t="shared" si="4"/>
        <v>165.83626345301838</v>
      </c>
      <c r="W73" s="9">
        <f t="shared" si="5"/>
        <v>144.5947171865314</v>
      </c>
      <c r="Y73" s="42">
        <v>44593</v>
      </c>
      <c r="Z73" s="9">
        <v>128.68</v>
      </c>
      <c r="AB73" s="17"/>
      <c r="AC73" s="16"/>
      <c r="AE73" s="17"/>
      <c r="AF73" s="16"/>
    </row>
    <row r="74" spans="11:32" ht="16" customHeight="1">
      <c r="K74" s="42">
        <v>44621</v>
      </c>
      <c r="L74" s="35">
        <v>0.24</v>
      </c>
      <c r="M74" s="35">
        <v>-8.0000000000000002E-3</v>
      </c>
      <c r="P74" s="10">
        <v>44621</v>
      </c>
      <c r="Q74" s="25">
        <v>26393.040000000001</v>
      </c>
      <c r="R74" s="25">
        <v>1870.82</v>
      </c>
      <c r="U74" s="42">
        <v>44621</v>
      </c>
      <c r="V74" s="9">
        <f t="shared" si="4"/>
        <v>160.4455727228958</v>
      </c>
      <c r="W74" s="9">
        <f t="shared" si="5"/>
        <v>141.43092577752913</v>
      </c>
      <c r="Y74" s="42">
        <v>44621</v>
      </c>
      <c r="Z74" s="9">
        <v>135.72999999999999</v>
      </c>
      <c r="AB74" s="17"/>
      <c r="AC74" s="16"/>
      <c r="AE74" s="17"/>
      <c r="AF74" s="16"/>
    </row>
    <row r="75" spans="11:32" ht="16" customHeight="1">
      <c r="K75" s="42">
        <v>44652</v>
      </c>
      <c r="L75" s="35">
        <v>0.23</v>
      </c>
      <c r="M75" s="35">
        <v>-1.2E-2</v>
      </c>
      <c r="P75" s="10">
        <v>44652</v>
      </c>
      <c r="Q75" s="25">
        <v>27801.64</v>
      </c>
      <c r="R75" s="25">
        <v>1940.31</v>
      </c>
      <c r="U75" s="42">
        <v>44652</v>
      </c>
      <c r="V75" s="9">
        <f t="shared" si="4"/>
        <v>169.00857394357635</v>
      </c>
      <c r="W75" s="9">
        <f t="shared" si="5"/>
        <v>146.68425588533239</v>
      </c>
      <c r="Y75" s="42">
        <v>44652</v>
      </c>
      <c r="Z75" s="9">
        <v>133.19</v>
      </c>
      <c r="AB75" s="17"/>
      <c r="AC75" s="16"/>
      <c r="AE75" s="17"/>
      <c r="AF75" s="16"/>
    </row>
    <row r="76" spans="11:32" ht="16" customHeight="1">
      <c r="K76" s="42">
        <v>44682</v>
      </c>
      <c r="L76" s="35">
        <v>0.17</v>
      </c>
      <c r="M76" s="35">
        <v>-1.7999999999999999E-2</v>
      </c>
      <c r="P76" s="10">
        <v>44682</v>
      </c>
      <c r="Q76" s="25">
        <v>28091.53</v>
      </c>
      <c r="R76" s="25">
        <v>1963.16</v>
      </c>
      <c r="U76" s="42">
        <v>44682</v>
      </c>
      <c r="V76" s="9">
        <f t="shared" si="4"/>
        <v>170.77084032428277</v>
      </c>
      <c r="W76" s="9">
        <f t="shared" si="5"/>
        <v>148.41167843481153</v>
      </c>
      <c r="Y76" s="42">
        <v>44682</v>
      </c>
      <c r="Z76" s="9">
        <v>138.96</v>
      </c>
      <c r="AB76" s="17"/>
      <c r="AC76" s="16"/>
      <c r="AE76" s="17"/>
      <c r="AF76" s="16"/>
    </row>
    <row r="77" spans="11:32" ht="16" customHeight="1">
      <c r="K77" s="42">
        <v>44713</v>
      </c>
      <c r="L77" s="35">
        <v>0.23</v>
      </c>
      <c r="M77" s="35">
        <v>-3.7999999999999999E-2</v>
      </c>
      <c r="P77" s="10">
        <v>44713</v>
      </c>
      <c r="Q77" s="25">
        <v>25937.21</v>
      </c>
      <c r="R77" s="25">
        <v>1835.94</v>
      </c>
      <c r="U77" s="42">
        <v>44713</v>
      </c>
      <c r="V77" s="9">
        <f t="shared" si="4"/>
        <v>157.67454273111468</v>
      </c>
      <c r="W77" s="9">
        <f t="shared" si="5"/>
        <v>138.79405494488881</v>
      </c>
      <c r="Y77" s="42">
        <v>44713</v>
      </c>
      <c r="Z77" s="9">
        <v>144.75</v>
      </c>
      <c r="AB77" s="17"/>
      <c r="AC77" s="16"/>
      <c r="AE77" s="17"/>
      <c r="AF77" s="16"/>
    </row>
    <row r="78" spans="11:32" ht="16" customHeight="1">
      <c r="K78" s="42">
        <v>44743</v>
      </c>
      <c r="L78" s="35">
        <v>0.24</v>
      </c>
      <c r="M78" s="35">
        <v>-1.2E-2</v>
      </c>
      <c r="P78" s="10">
        <v>44743</v>
      </c>
      <c r="Q78" s="25">
        <v>27587.46</v>
      </c>
      <c r="R78" s="25">
        <v>1929.43</v>
      </c>
      <c r="U78" s="42">
        <v>44743</v>
      </c>
      <c r="V78" s="9">
        <f t="shared" si="4"/>
        <v>167.70655520053691</v>
      </c>
      <c r="W78" s="9">
        <f t="shared" si="5"/>
        <v>145.86174571735287</v>
      </c>
      <c r="Y78" s="42">
        <v>44743</v>
      </c>
      <c r="Z78" s="9">
        <v>148.71</v>
      </c>
      <c r="AB78" s="17"/>
      <c r="AC78" s="16"/>
      <c r="AE78" s="17"/>
      <c r="AF78" s="16"/>
    </row>
    <row r="79" spans="11:32" ht="16" customHeight="1">
      <c r="K79" s="42">
        <v>44774</v>
      </c>
      <c r="L79" s="35">
        <v>0.25</v>
      </c>
      <c r="M79" s="35">
        <v>-1.7999999999999999E-2</v>
      </c>
      <c r="P79" s="10">
        <v>44774</v>
      </c>
      <c r="Q79" s="25">
        <v>27968.99</v>
      </c>
      <c r="R79" s="25">
        <v>1985.57</v>
      </c>
      <c r="U79" s="42">
        <v>44774</v>
      </c>
      <c r="V79" s="9">
        <f t="shared" si="4"/>
        <v>170.02590906659276</v>
      </c>
      <c r="W79" s="9">
        <f t="shared" si="5"/>
        <v>150.10583770543855</v>
      </c>
      <c r="Y79" s="42">
        <v>44774</v>
      </c>
      <c r="Z79" s="9">
        <v>138.03</v>
      </c>
      <c r="AB79" s="17"/>
      <c r="AC79" s="16"/>
      <c r="AE79" s="17"/>
      <c r="AF79" s="16"/>
    </row>
    <row r="80" spans="11:32" ht="16" customHeight="1">
      <c r="K80" s="42">
        <v>44805</v>
      </c>
      <c r="L80" s="35">
        <v>0.25</v>
      </c>
      <c r="M80" s="35">
        <v>-4.9000000000000002E-2</v>
      </c>
      <c r="P80" s="10">
        <v>44805</v>
      </c>
      <c r="Q80" s="25">
        <v>26094.5</v>
      </c>
      <c r="R80" s="25">
        <v>1891.71</v>
      </c>
      <c r="U80" s="42">
        <v>44805</v>
      </c>
      <c r="V80" s="9">
        <f t="shared" si="4"/>
        <v>158.63072224410692</v>
      </c>
      <c r="W80" s="9">
        <f t="shared" si="5"/>
        <v>143.01017553939431</v>
      </c>
      <c r="Y80" s="42">
        <v>44805</v>
      </c>
      <c r="Z80" s="9">
        <v>131.11000000000001</v>
      </c>
      <c r="AB80" s="17"/>
      <c r="AC80" s="16"/>
      <c r="AE80" s="17"/>
      <c r="AF80" s="16"/>
    </row>
    <row r="81" spans="11:32" ht="16" customHeight="1">
      <c r="K81" s="42">
        <v>44835</v>
      </c>
      <c r="L81" s="35">
        <v>0.42</v>
      </c>
      <c r="M81" s="35">
        <v>-0.05</v>
      </c>
      <c r="P81" s="10">
        <v>44835</v>
      </c>
      <c r="Q81" s="25">
        <v>27327.11</v>
      </c>
      <c r="R81" s="25">
        <v>1975.27</v>
      </c>
      <c r="U81" s="42">
        <v>44835</v>
      </c>
      <c r="V81" s="9">
        <f t="shared" si="4"/>
        <v>166.12386503455352</v>
      </c>
      <c r="W81" s="9">
        <f t="shared" si="5"/>
        <v>149.32717458685497</v>
      </c>
      <c r="Y81" s="42">
        <v>44835</v>
      </c>
      <c r="Z81" s="9">
        <v>130.09</v>
      </c>
      <c r="AB81" s="17"/>
      <c r="AC81" s="16"/>
      <c r="AE81" s="17"/>
      <c r="AF81" s="16"/>
    </row>
    <row r="82" spans="11:32" ht="16" customHeight="1">
      <c r="K82" s="42">
        <v>44866</v>
      </c>
      <c r="L82" s="35">
        <v>0.49</v>
      </c>
      <c r="M82" s="35">
        <v>-6.7000000000000004E-2</v>
      </c>
      <c r="P82" s="10">
        <v>44866</v>
      </c>
      <c r="Q82" s="25">
        <v>27445.56</v>
      </c>
      <c r="R82" s="25">
        <v>1993.28</v>
      </c>
      <c r="U82" s="42">
        <v>44866</v>
      </c>
      <c r="V82" s="9">
        <f t="shared" si="4"/>
        <v>166.84393282852602</v>
      </c>
      <c r="W82" s="9">
        <f t="shared" si="5"/>
        <v>150.68870106896082</v>
      </c>
      <c r="Y82" s="42">
        <v>44866</v>
      </c>
      <c r="Z82" s="9">
        <v>136.19999999999999</v>
      </c>
      <c r="AB82" s="17"/>
      <c r="AC82" s="16"/>
      <c r="AE82" s="17"/>
      <c r="AF82" s="16"/>
    </row>
    <row r="83" spans="11:32" ht="16" customHeight="1">
      <c r="K83" s="42">
        <v>44896</v>
      </c>
      <c r="L83" s="35">
        <v>0.5</v>
      </c>
      <c r="M83" s="35">
        <v>-7.0000000000000007E-2</v>
      </c>
      <c r="P83" s="10">
        <v>44896</v>
      </c>
      <c r="Q83" s="25">
        <v>28041.48</v>
      </c>
      <c r="R83" s="25">
        <v>2003.5</v>
      </c>
      <c r="U83" s="42">
        <v>44896</v>
      </c>
      <c r="V83" s="9">
        <f t="shared" si="4"/>
        <v>170.46658204578281</v>
      </c>
      <c r="W83" s="9">
        <f t="shared" si="5"/>
        <v>151.46131631866223</v>
      </c>
      <c r="Y83" s="42">
        <v>44896</v>
      </c>
      <c r="Z83" s="9">
        <v>132.79</v>
      </c>
      <c r="AB83" s="17"/>
      <c r="AC83" s="16"/>
      <c r="AE83" s="17"/>
      <c r="AF83" s="16"/>
    </row>
    <row r="84" spans="11:32" ht="16" customHeight="1">
      <c r="K84" s="42">
        <v>44927</v>
      </c>
      <c r="L84" s="35">
        <v>0.32</v>
      </c>
      <c r="M84" s="35">
        <v>-0.02</v>
      </c>
      <c r="P84" s="10">
        <v>44927</v>
      </c>
      <c r="Q84" s="25">
        <v>28856.44</v>
      </c>
      <c r="R84" s="25">
        <v>2057.48</v>
      </c>
      <c r="U84" s="42">
        <v>44927</v>
      </c>
      <c r="V84" s="9">
        <f t="shared" si="4"/>
        <v>175.42079436638895</v>
      </c>
      <c r="W84" s="9">
        <f t="shared" si="5"/>
        <v>155.54211584692845</v>
      </c>
      <c r="Y84" s="42">
        <v>44927</v>
      </c>
      <c r="Z84" s="9">
        <v>136.28</v>
      </c>
      <c r="AB84" s="17"/>
      <c r="AC84" s="16"/>
      <c r="AE84" s="17"/>
      <c r="AF84" s="16"/>
    </row>
    <row r="85" spans="11:32" ht="16" customHeight="1">
      <c r="K85" s="42">
        <v>44958</v>
      </c>
      <c r="L85" s="35">
        <v>0.4</v>
      </c>
      <c r="M85" s="35">
        <v>-1.9E-2</v>
      </c>
      <c r="P85" s="10">
        <v>44958</v>
      </c>
      <c r="Q85" s="25">
        <v>30887.88</v>
      </c>
      <c r="R85" s="25">
        <v>2130.63</v>
      </c>
      <c r="U85" s="42">
        <v>44958</v>
      </c>
      <c r="V85" s="9">
        <f t="shared" si="4"/>
        <v>187.77009381246262</v>
      </c>
      <c r="W85" s="9">
        <f t="shared" si="5"/>
        <v>161.0721359560925</v>
      </c>
      <c r="Y85" s="42">
        <v>44958</v>
      </c>
      <c r="Z85" s="9">
        <v>139.34</v>
      </c>
      <c r="AB85" s="17"/>
      <c r="AC85" s="16"/>
      <c r="AE85" s="17"/>
      <c r="AF85" s="16"/>
    </row>
    <row r="86" spans="11:32" ht="16" customHeight="1">
      <c r="K86" s="42">
        <v>44986</v>
      </c>
      <c r="L86" s="35">
        <v>0.43</v>
      </c>
      <c r="M86" s="35">
        <v>-1.7000000000000001E-2</v>
      </c>
      <c r="P86" s="10">
        <v>44986</v>
      </c>
      <c r="Q86" s="25">
        <v>33189.040000000001</v>
      </c>
      <c r="R86" s="25">
        <v>2288.6</v>
      </c>
      <c r="U86" s="42">
        <v>44986</v>
      </c>
      <c r="V86" s="9">
        <f t="shared" si="4"/>
        <v>201.75904446487016</v>
      </c>
      <c r="W86" s="9">
        <f t="shared" si="5"/>
        <v>173.01440904761185</v>
      </c>
      <c r="Y86" s="42">
        <v>44986</v>
      </c>
      <c r="Z86" s="9">
        <v>144.32</v>
      </c>
      <c r="AB86" s="17"/>
      <c r="AC86" s="16"/>
      <c r="AE86" s="17"/>
      <c r="AF86" s="16"/>
    </row>
    <row r="87" spans="11:32" ht="16" customHeight="1">
      <c r="K87" s="42">
        <v>45017</v>
      </c>
      <c r="L87" s="35">
        <v>0.4</v>
      </c>
      <c r="M87" s="35">
        <v>-1.4999999999999999E-2</v>
      </c>
      <c r="P87" s="10">
        <v>45017</v>
      </c>
      <c r="Q87" s="25">
        <v>33172.22</v>
      </c>
      <c r="R87" s="25">
        <v>2322.56</v>
      </c>
      <c r="U87" s="42">
        <v>45017</v>
      </c>
      <c r="V87" s="9">
        <f t="shared" si="4"/>
        <v>201.65679423021743</v>
      </c>
      <c r="W87" s="9">
        <f t="shared" si="5"/>
        <v>175.58172938810685</v>
      </c>
      <c r="Y87" s="42">
        <v>45017</v>
      </c>
      <c r="Z87" s="9">
        <v>142.28</v>
      </c>
      <c r="AB87" s="17"/>
      <c r="AC87" s="16"/>
      <c r="AE87" s="17"/>
      <c r="AF87" s="16"/>
    </row>
    <row r="88" spans="11:32" ht="16" customHeight="1">
      <c r="K88" s="42">
        <v>45047</v>
      </c>
      <c r="L88" s="35">
        <v>0.6</v>
      </c>
      <c r="M88" s="35">
        <v>-5.0999999999999997E-2</v>
      </c>
      <c r="P88" s="10">
        <v>45047</v>
      </c>
      <c r="Q88" s="25">
        <v>32619.34</v>
      </c>
      <c r="R88" s="25">
        <v>2332</v>
      </c>
      <c r="U88" s="42">
        <v>45047</v>
      </c>
      <c r="V88" s="9">
        <f t="shared" si="4"/>
        <v>198.29578889521113</v>
      </c>
      <c r="W88" s="9">
        <f t="shared" si="5"/>
        <v>176.29537791620677</v>
      </c>
      <c r="Y88" s="42">
        <v>45047</v>
      </c>
      <c r="Z88" s="9">
        <v>145.53</v>
      </c>
      <c r="AB88" s="17"/>
      <c r="AC88" s="16"/>
      <c r="AE88" s="17"/>
      <c r="AF88" s="16"/>
    </row>
    <row r="89" spans="11:32" ht="16" customHeight="1">
      <c r="K89" s="42">
        <v>45078</v>
      </c>
      <c r="L89" s="35">
        <v>0.65</v>
      </c>
      <c r="M89" s="35">
        <v>-6.6000000000000003E-2</v>
      </c>
      <c r="P89" s="10">
        <v>45078</v>
      </c>
      <c r="Q89" s="25">
        <v>31857.62</v>
      </c>
      <c r="R89" s="25">
        <v>2323.39</v>
      </c>
      <c r="U89" s="42">
        <v>45078</v>
      </c>
      <c r="V89" s="9">
        <f t="shared" si="4"/>
        <v>193.66522713898738</v>
      </c>
      <c r="W89" s="9">
        <f t="shared" si="5"/>
        <v>175.64447602775971</v>
      </c>
      <c r="Y89" s="42">
        <v>45078</v>
      </c>
      <c r="Z89" s="9">
        <v>149.35</v>
      </c>
      <c r="AB89" s="17"/>
      <c r="AC89" s="16"/>
      <c r="AE89" s="17"/>
      <c r="AF89" s="16"/>
    </row>
    <row r="90" spans="11:32" ht="16" customHeight="1">
      <c r="K90" s="42">
        <v>45108</v>
      </c>
      <c r="L90" s="35">
        <v>0.77</v>
      </c>
      <c r="M90" s="35">
        <v>-4.5999999999999999E-2</v>
      </c>
      <c r="P90" s="10">
        <v>45108</v>
      </c>
      <c r="Q90" s="25">
        <v>30858.85</v>
      </c>
      <c r="R90" s="25">
        <v>2253.7199999999998</v>
      </c>
      <c r="U90" s="42">
        <v>45108</v>
      </c>
      <c r="V90" s="9">
        <f t="shared" si="4"/>
        <v>187.59361793184615</v>
      </c>
      <c r="W90" s="9">
        <f t="shared" si="5"/>
        <v>170.37753821497148</v>
      </c>
      <c r="Y90" s="42">
        <v>45108</v>
      </c>
      <c r="Z90" s="9">
        <v>151.66999999999999</v>
      </c>
      <c r="AB90" s="17"/>
      <c r="AC90" s="16"/>
      <c r="AE90" s="17"/>
      <c r="AF90" s="16"/>
    </row>
    <row r="91" spans="11:32" ht="16" customHeight="1">
      <c r="K91" s="42">
        <v>45139</v>
      </c>
      <c r="L91" s="35">
        <v>0.95</v>
      </c>
      <c r="M91" s="35">
        <v>-6.4000000000000001E-2</v>
      </c>
      <c r="P91" s="10">
        <v>45139</v>
      </c>
      <c r="Q91" s="25">
        <v>33486.89</v>
      </c>
      <c r="R91" s="25">
        <v>2374.9299999999998</v>
      </c>
      <c r="U91" s="42">
        <v>45139</v>
      </c>
      <c r="V91" s="9">
        <f t="shared" si="4"/>
        <v>203.5697003739854</v>
      </c>
      <c r="W91" s="9">
        <f t="shared" si="5"/>
        <v>179.54081555511877</v>
      </c>
      <c r="Y91" s="42">
        <v>45139</v>
      </c>
      <c r="Z91" s="9">
        <v>148.19</v>
      </c>
      <c r="AB91" s="17"/>
      <c r="AC91" s="16"/>
      <c r="AE91" s="17"/>
      <c r="AF91" s="16"/>
    </row>
    <row r="92" spans="11:32" ht="16" customHeight="1">
      <c r="K92" s="42">
        <v>45170</v>
      </c>
      <c r="L92" s="35">
        <v>0.68</v>
      </c>
      <c r="M92" s="35">
        <v>-5.3999999999999999E-2</v>
      </c>
      <c r="P92" s="10">
        <v>45170</v>
      </c>
      <c r="Q92" s="25">
        <v>33464.17</v>
      </c>
      <c r="R92" s="25">
        <v>2366.39</v>
      </c>
      <c r="U92" s="42">
        <v>45170</v>
      </c>
      <c r="V92" s="9">
        <f t="shared" si="4"/>
        <v>203.43158352907992</v>
      </c>
      <c r="W92" s="9">
        <f t="shared" si="5"/>
        <v>178.89520555194363</v>
      </c>
      <c r="Y92" s="42">
        <v>45170</v>
      </c>
      <c r="Z92" s="9">
        <v>141.06</v>
      </c>
      <c r="AB92" s="17"/>
      <c r="AC92" s="16"/>
      <c r="AE92" s="17"/>
      <c r="AF92" s="16"/>
    </row>
    <row r="93" spans="11:32" ht="16" customHeight="1">
      <c r="K93" s="42">
        <v>45200</v>
      </c>
      <c r="L93" s="35">
        <v>0.62</v>
      </c>
      <c r="M93" s="35">
        <v>-0.02</v>
      </c>
      <c r="P93" s="10">
        <v>45200</v>
      </c>
      <c r="Q93" s="25">
        <v>36286.71</v>
      </c>
      <c r="R93" s="25">
        <v>2551.1</v>
      </c>
      <c r="U93" s="42">
        <v>45200</v>
      </c>
      <c r="V93" s="9">
        <f t="shared" si="4"/>
        <v>220.59004829226302</v>
      </c>
      <c r="W93" s="9">
        <f t="shared" si="5"/>
        <v>192.85897881733925</v>
      </c>
      <c r="Y93" s="42">
        <v>45200</v>
      </c>
      <c r="Z93" s="9">
        <v>146.88</v>
      </c>
      <c r="AB93" s="17"/>
      <c r="AC93" s="16"/>
      <c r="AE93" s="17"/>
      <c r="AF93" s="16"/>
    </row>
    <row r="94" spans="11:32" ht="16" customHeight="1">
      <c r="K94" s="42">
        <v>45231</v>
      </c>
      <c r="L94" s="35">
        <v>0.74</v>
      </c>
      <c r="M94" s="35">
        <v>-1.4999999999999999E-2</v>
      </c>
      <c r="P94" s="10">
        <v>45231</v>
      </c>
      <c r="Q94" s="25">
        <v>39166.19</v>
      </c>
      <c r="R94" s="25">
        <v>2675.73</v>
      </c>
      <c r="U94" s="42">
        <v>45231</v>
      </c>
      <c r="V94" s="9">
        <f t="shared" si="4"/>
        <v>238.09465623981754</v>
      </c>
      <c r="W94" s="9">
        <f t="shared" si="5"/>
        <v>202.28080255220067</v>
      </c>
      <c r="Y94" s="42">
        <v>45231</v>
      </c>
      <c r="Z94" s="9">
        <v>149.97999999999999</v>
      </c>
      <c r="AB94" s="17"/>
      <c r="AC94" s="16"/>
      <c r="AE94" s="17"/>
      <c r="AF94" s="16"/>
    </row>
    <row r="95" spans="11:32" ht="16" customHeight="1">
      <c r="K95" s="42">
        <v>45261</v>
      </c>
      <c r="L95" s="35">
        <v>0.71</v>
      </c>
      <c r="M95" s="35">
        <v>-1.2E-2</v>
      </c>
      <c r="P95" s="10">
        <v>45261</v>
      </c>
      <c r="Q95" s="25">
        <v>40369.440000000002</v>
      </c>
      <c r="R95" s="25">
        <v>2768.62</v>
      </c>
      <c r="U95" s="42">
        <v>45261</v>
      </c>
      <c r="V95" s="9">
        <f t="shared" si="4"/>
        <v>245.4093170511081</v>
      </c>
      <c r="W95" s="9">
        <f t="shared" si="5"/>
        <v>209.30313430804821</v>
      </c>
      <c r="Y95" s="42">
        <v>45261</v>
      </c>
      <c r="Z95" s="9">
        <v>151.31</v>
      </c>
      <c r="AB95" s="17"/>
      <c r="AC95" s="16"/>
      <c r="AE95" s="17"/>
      <c r="AF95" s="16"/>
    </row>
    <row r="96" spans="11:32" ht="16" customHeight="1">
      <c r="K96" s="42">
        <v>45292</v>
      </c>
      <c r="L96" s="35">
        <v>0.73</v>
      </c>
      <c r="M96" s="35">
        <v>-1.4E-2</v>
      </c>
      <c r="P96" s="10">
        <v>45292</v>
      </c>
      <c r="Q96" s="25">
        <v>38405.660000000003</v>
      </c>
      <c r="R96" s="25">
        <v>2743.17</v>
      </c>
      <c r="U96" s="42">
        <v>45292</v>
      </c>
      <c r="V96" s="9">
        <f t="shared" si="4"/>
        <v>233.47132859650918</v>
      </c>
      <c r="W96" s="9">
        <f t="shared" si="5"/>
        <v>207.37915601989752</v>
      </c>
      <c r="Y96" s="42">
        <v>45292</v>
      </c>
      <c r="Z96" s="9">
        <v>157.80000000000001</v>
      </c>
      <c r="AB96" s="17"/>
      <c r="AC96" s="16"/>
      <c r="AE96" s="17"/>
      <c r="AF96" s="16"/>
    </row>
    <row r="97" spans="11:32" ht="16" customHeight="1">
      <c r="K97" s="42">
        <v>45323</v>
      </c>
      <c r="L97" s="35">
        <v>0.87</v>
      </c>
      <c r="M97" s="35">
        <v>-6.0000000000000001E-3</v>
      </c>
      <c r="P97" s="10">
        <v>45323</v>
      </c>
      <c r="Q97" s="25">
        <v>38487.9</v>
      </c>
      <c r="R97" s="25">
        <v>2772.49</v>
      </c>
      <c r="U97" s="42">
        <v>45323</v>
      </c>
      <c r="V97" s="9">
        <f t="shared" si="4"/>
        <v>233.97127266891351</v>
      </c>
      <c r="W97" s="9">
        <f t="shared" si="5"/>
        <v>209.59569996522472</v>
      </c>
      <c r="Y97" s="42">
        <v>45323</v>
      </c>
      <c r="Z97" s="9">
        <v>157.31</v>
      </c>
      <c r="AB97" s="17"/>
      <c r="AC97" s="16"/>
      <c r="AE97" s="17"/>
      <c r="AF97" s="16"/>
    </row>
    <row r="98" spans="11:32" ht="16" customHeight="1">
      <c r="K98" s="42">
        <v>45352</v>
      </c>
      <c r="L98" s="35">
        <v>1.07</v>
      </c>
      <c r="M98" s="35">
        <v>2.1999999999999999E-2</v>
      </c>
      <c r="P98" s="10">
        <v>45352</v>
      </c>
      <c r="Q98" s="25">
        <v>39583.08</v>
      </c>
      <c r="R98" s="25">
        <v>2809.63</v>
      </c>
      <c r="U98" s="42">
        <v>45352</v>
      </c>
      <c r="V98" s="9">
        <f t="shared" si="4"/>
        <v>240.62896660393051</v>
      </c>
      <c r="W98" s="9">
        <f t="shared" si="5"/>
        <v>212.40342309378732</v>
      </c>
      <c r="Y98" s="42">
        <v>45352</v>
      </c>
      <c r="Z98" s="9">
        <v>160.83000000000001</v>
      </c>
      <c r="AB98" s="17"/>
      <c r="AC98" s="16"/>
      <c r="AE98" s="17"/>
      <c r="AF98" s="16"/>
    </row>
    <row r="99" spans="11:32" ht="16" customHeight="1">
      <c r="K99" s="42">
        <v>45383</v>
      </c>
      <c r="L99" s="35">
        <v>1.05</v>
      </c>
      <c r="M99" s="35">
        <v>7.6999999999999999E-2</v>
      </c>
      <c r="P99" s="10">
        <v>45383</v>
      </c>
      <c r="Q99" s="25">
        <v>39101.82</v>
      </c>
      <c r="R99" s="25">
        <v>2794.26</v>
      </c>
      <c r="U99" s="42">
        <v>45383</v>
      </c>
      <c r="V99" s="9">
        <f t="shared" si="4"/>
        <v>237.7033454428736</v>
      </c>
      <c r="W99" s="9">
        <f t="shared" si="5"/>
        <v>211.24147628479415</v>
      </c>
      <c r="Y99" s="42">
        <v>45383</v>
      </c>
      <c r="Z99" s="9">
        <v>149.97999999999999</v>
      </c>
      <c r="AB99" s="17"/>
      <c r="AC99" s="16"/>
      <c r="AE99" s="17"/>
      <c r="AF99" s="16"/>
    </row>
    <row r="100" spans="11:32" ht="16" customHeight="1">
      <c r="K100" s="42">
        <v>45413</v>
      </c>
      <c r="L100" s="35">
        <v>1.06</v>
      </c>
      <c r="M100" s="35">
        <v>7.6999999999999999E-2</v>
      </c>
      <c r="P100" s="10">
        <v>45413</v>
      </c>
      <c r="Q100" s="25">
        <v>38647.75</v>
      </c>
      <c r="R100" s="25">
        <v>2712.63</v>
      </c>
      <c r="U100" s="42">
        <v>45413</v>
      </c>
      <c r="V100" s="9">
        <f t="shared" si="4"/>
        <v>234.94301464330354</v>
      </c>
      <c r="W100" s="9">
        <f t="shared" si="5"/>
        <v>205.07038207411665</v>
      </c>
      <c r="Y100" s="42">
        <v>45413</v>
      </c>
      <c r="Z100" s="9">
        <v>146.16</v>
      </c>
      <c r="AB100" s="17"/>
      <c r="AC100" s="16"/>
      <c r="AE100" s="17"/>
      <c r="AF100" s="16"/>
    </row>
    <row r="101" spans="11:32" ht="16" customHeight="1">
      <c r="K101" s="42">
        <v>45444</v>
      </c>
      <c r="L101" s="35">
        <v>0.89</v>
      </c>
      <c r="M101" s="35">
        <v>7.6999999999999999E-2</v>
      </c>
      <c r="P101" s="10">
        <v>45444</v>
      </c>
      <c r="Q101" s="25">
        <v>37919.550000000003</v>
      </c>
      <c r="R101" s="25">
        <v>2645.94</v>
      </c>
      <c r="U101" s="42">
        <v>45444</v>
      </c>
      <c r="V101" s="9">
        <f t="shared" ref="V101:V125" si="6">Q101/$Q$5*100</f>
        <v>230.51622386600724</v>
      </c>
      <c r="W101" s="9">
        <f t="shared" ref="W101:W125" si="7">R101/$R$5*100</f>
        <v>200.02872737719048</v>
      </c>
      <c r="Y101" s="42">
        <v>45444</v>
      </c>
      <c r="Z101" s="9">
        <v>143.62</v>
      </c>
      <c r="AB101" s="17"/>
      <c r="AC101" s="16"/>
      <c r="AE101" s="17"/>
      <c r="AF101" s="16"/>
    </row>
    <row r="102" spans="11:32" ht="16" customHeight="1">
      <c r="K102" s="42">
        <v>45474</v>
      </c>
      <c r="L102" s="35">
        <v>0.86</v>
      </c>
      <c r="M102" s="35">
        <v>7.8E-2</v>
      </c>
      <c r="P102" s="10">
        <v>45474</v>
      </c>
      <c r="Q102" s="25">
        <v>39081.25</v>
      </c>
      <c r="R102" s="25">
        <v>2695.51</v>
      </c>
      <c r="U102" s="42">
        <v>45474</v>
      </c>
      <c r="V102" s="9">
        <f t="shared" si="6"/>
        <v>237.57829863390768</v>
      </c>
      <c r="W102" s="9">
        <f t="shared" si="7"/>
        <v>203.77613813332528</v>
      </c>
      <c r="Y102" s="42">
        <v>45474</v>
      </c>
      <c r="Z102" s="9">
        <v>152.03</v>
      </c>
      <c r="AB102" s="17"/>
      <c r="AC102" s="16"/>
      <c r="AE102" s="17"/>
      <c r="AF102" s="16"/>
    </row>
    <row r="103" spans="11:32" ht="16" customHeight="1">
      <c r="K103" s="42">
        <v>45505</v>
      </c>
      <c r="L103" s="35">
        <v>0.94</v>
      </c>
      <c r="M103" s="35">
        <v>0.22700000000000001</v>
      </c>
      <c r="P103" s="10">
        <v>45505</v>
      </c>
      <c r="Q103" s="25">
        <v>38208.03</v>
      </c>
      <c r="R103" s="25">
        <v>2680.71</v>
      </c>
      <c r="U103" s="42">
        <v>45505</v>
      </c>
      <c r="V103" s="9">
        <f t="shared" si="6"/>
        <v>232.26991873477186</v>
      </c>
      <c r="W103" s="9">
        <f t="shared" si="7"/>
        <v>202.65728239011779</v>
      </c>
      <c r="Y103" s="42">
        <v>45505</v>
      </c>
      <c r="Z103" s="9">
        <v>149.75</v>
      </c>
      <c r="AB103" s="17"/>
      <c r="AC103" s="16"/>
      <c r="AE103" s="17"/>
      <c r="AF103" s="16"/>
    </row>
    <row r="104" spans="11:32" ht="16" customHeight="1">
      <c r="K104" s="42">
        <v>45536</v>
      </c>
      <c r="L104" s="35">
        <v>1.05</v>
      </c>
      <c r="M104" s="35">
        <v>0.22700000000000001</v>
      </c>
      <c r="P104" s="10">
        <v>45536</v>
      </c>
      <c r="Q104" s="25">
        <v>39894.54</v>
      </c>
      <c r="R104" s="25">
        <v>2784.92</v>
      </c>
      <c r="U104" s="42">
        <v>45536</v>
      </c>
      <c r="V104" s="9">
        <f t="shared" si="6"/>
        <v>242.52235888008636</v>
      </c>
      <c r="W104" s="9">
        <f t="shared" si="7"/>
        <v>210.53538759279701</v>
      </c>
      <c r="Y104" s="42">
        <v>45536</v>
      </c>
      <c r="Z104" s="9">
        <v>157.18</v>
      </c>
      <c r="AB104" s="17"/>
      <c r="AC104" s="16"/>
      <c r="AE104" s="17"/>
      <c r="AF104" s="16"/>
    </row>
    <row r="105" spans="11:32" ht="16" customHeight="1">
      <c r="K105" s="42">
        <v>45566</v>
      </c>
      <c r="L105" s="35">
        <v>1.0900000000000001</v>
      </c>
      <c r="M105" s="35">
        <v>0.22700000000000001</v>
      </c>
      <c r="P105" s="10">
        <v>45566</v>
      </c>
      <c r="Q105" s="25">
        <v>39572.49</v>
      </c>
      <c r="R105" s="25">
        <v>2788.66</v>
      </c>
      <c r="U105" s="42">
        <v>45566</v>
      </c>
      <c r="V105" s="9">
        <f t="shared" si="6"/>
        <v>240.56458907807007</v>
      </c>
      <c r="W105" s="9">
        <f t="shared" si="7"/>
        <v>210.81812546303996</v>
      </c>
      <c r="Y105" s="42">
        <v>45566</v>
      </c>
      <c r="Z105" s="9">
        <v>155.18</v>
      </c>
      <c r="AB105" s="17"/>
      <c r="AC105" s="16"/>
      <c r="AE105" s="17"/>
      <c r="AF105" s="16"/>
    </row>
    <row r="106" spans="11:32" ht="16" customHeight="1">
      <c r="K106" s="42">
        <v>45597</v>
      </c>
      <c r="L106" s="35">
        <v>1.25</v>
      </c>
      <c r="M106" s="35">
        <v>0.22700000000000001</v>
      </c>
      <c r="P106" s="10">
        <v>45597</v>
      </c>
      <c r="Q106" s="25">
        <v>37155.5</v>
      </c>
      <c r="R106" s="25">
        <v>2682.09</v>
      </c>
      <c r="U106" s="42">
        <v>45597</v>
      </c>
      <c r="V106" s="9">
        <f t="shared" si="6"/>
        <v>225.87149783827684</v>
      </c>
      <c r="W106" s="9">
        <f t="shared" si="7"/>
        <v>202.76160812833578</v>
      </c>
      <c r="Y106" s="42">
        <v>45597</v>
      </c>
      <c r="Z106" s="9">
        <v>150.6</v>
      </c>
      <c r="AB106" s="17"/>
      <c r="AC106" s="16"/>
      <c r="AE106" s="17"/>
      <c r="AF106" s="16"/>
    </row>
    <row r="107" spans="11:32" ht="16" customHeight="1">
      <c r="K107" s="42">
        <v>45627</v>
      </c>
      <c r="L107" s="35">
        <v>1.37</v>
      </c>
      <c r="M107" s="35">
        <v>0.22700000000000001</v>
      </c>
      <c r="P107" s="10">
        <v>45627</v>
      </c>
      <c r="Q107" s="25">
        <v>35617.56</v>
      </c>
      <c r="R107" s="25">
        <v>2658.73</v>
      </c>
      <c r="U107" s="42">
        <v>45627</v>
      </c>
      <c r="V107" s="9">
        <f t="shared" si="6"/>
        <v>216.52222757181829</v>
      </c>
      <c r="W107" s="9">
        <f t="shared" si="7"/>
        <v>200.99563041473263</v>
      </c>
      <c r="Y107" s="42">
        <v>45627</v>
      </c>
      <c r="Z107" s="9">
        <v>149.94999999999999</v>
      </c>
      <c r="AB107" s="17"/>
      <c r="AC107" s="16"/>
      <c r="AE107" s="17"/>
      <c r="AF107" s="16"/>
    </row>
    <row r="108" spans="11:32" ht="16" customHeight="1">
      <c r="K108" s="42">
        <v>45658</v>
      </c>
      <c r="L108" s="35">
        <v>1.49</v>
      </c>
      <c r="M108" s="35">
        <v>0.29299999999999998</v>
      </c>
      <c r="P108" s="10">
        <v>45658</v>
      </c>
      <c r="Q108" s="25">
        <v>36045.379999999997</v>
      </c>
      <c r="R108" s="25">
        <v>2667.29</v>
      </c>
      <c r="U108" s="42">
        <v>45658</v>
      </c>
      <c r="V108" s="9">
        <f t="shared" si="6"/>
        <v>219.12298235119613</v>
      </c>
      <c r="W108" s="9">
        <f t="shared" si="7"/>
        <v>201.64275238512829</v>
      </c>
      <c r="Y108" s="42">
        <v>45658</v>
      </c>
      <c r="Z108" s="9">
        <v>143.07</v>
      </c>
      <c r="AB108" s="17"/>
      <c r="AC108" s="16"/>
      <c r="AE108" s="17"/>
      <c r="AF108" s="16"/>
    </row>
    <row r="109" spans="11:32" ht="16" customHeight="1">
      <c r="K109" s="42">
        <v>45689</v>
      </c>
      <c r="L109" s="35">
        <v>1.31</v>
      </c>
      <c r="M109" s="35">
        <v>0.47799999999999998</v>
      </c>
      <c r="P109" s="10">
        <v>45689</v>
      </c>
      <c r="Q109" s="25">
        <v>37965.1</v>
      </c>
      <c r="R109" s="25">
        <v>2801.57</v>
      </c>
      <c r="U109" s="42">
        <v>45689</v>
      </c>
      <c r="V109" s="9">
        <f t="shared" si="6"/>
        <v>230.79312625533132</v>
      </c>
      <c r="W109" s="9">
        <f t="shared" si="7"/>
        <v>211.79410030390545</v>
      </c>
      <c r="Y109" s="42">
        <v>45689</v>
      </c>
      <c r="Z109" s="9">
        <v>144.04</v>
      </c>
      <c r="AB109" s="17"/>
      <c r="AC109" s="16"/>
      <c r="AE109" s="17"/>
      <c r="AF109" s="16"/>
    </row>
    <row r="110" spans="11:32" ht="16" customHeight="1">
      <c r="K110" s="42">
        <v>45717</v>
      </c>
      <c r="L110" s="35">
        <v>1.5</v>
      </c>
      <c r="M110" s="35">
        <v>0.47699999999999998</v>
      </c>
      <c r="P110" s="10">
        <v>45717</v>
      </c>
      <c r="Q110" s="25">
        <v>40487.39</v>
      </c>
      <c r="R110" s="25">
        <v>2852.84</v>
      </c>
      <c r="U110" s="42">
        <v>45717</v>
      </c>
      <c r="V110" s="9">
        <f t="shared" si="6"/>
        <v>246.1263453018388</v>
      </c>
      <c r="W110" s="9">
        <f t="shared" si="7"/>
        <v>215.67002827378704</v>
      </c>
      <c r="Y110" s="42">
        <v>45717</v>
      </c>
      <c r="Z110" s="9">
        <v>144.01</v>
      </c>
      <c r="AB110" s="17"/>
      <c r="AC110" s="16"/>
      <c r="AE110" s="17"/>
      <c r="AF110" s="16"/>
    </row>
    <row r="111" spans="11:32" ht="16" customHeight="1">
      <c r="K111" s="42">
        <v>45748</v>
      </c>
      <c r="L111" s="35">
        <v>1.43</v>
      </c>
      <c r="M111" s="35">
        <v>0.47699999999999998</v>
      </c>
      <c r="P111" s="10">
        <v>45748</v>
      </c>
      <c r="Q111" s="25">
        <v>41069.82</v>
      </c>
      <c r="R111" s="25">
        <v>2943.07</v>
      </c>
      <c r="U111" s="42">
        <v>45748</v>
      </c>
      <c r="V111" s="9">
        <f t="shared" si="6"/>
        <v>249.66698764243299</v>
      </c>
      <c r="W111" s="9">
        <f t="shared" si="7"/>
        <v>222.49126838930135</v>
      </c>
      <c r="Y111" s="42">
        <v>45748</v>
      </c>
      <c r="Z111" s="9">
        <v>150.74</v>
      </c>
      <c r="AB111" s="17"/>
      <c r="AC111" s="16"/>
      <c r="AE111" s="17"/>
      <c r="AF111" s="16"/>
    </row>
    <row r="112" spans="11:32" ht="16" customHeight="1">
      <c r="K112" s="42">
        <v>45778</v>
      </c>
      <c r="L112" s="35">
        <v>1.55</v>
      </c>
      <c r="M112" s="35">
        <v>0.47699999999999998</v>
      </c>
      <c r="P112" s="10">
        <v>45778</v>
      </c>
      <c r="Q112" s="25">
        <v>42718.47</v>
      </c>
      <c r="R112" s="25">
        <v>3075.18</v>
      </c>
      <c r="U112" s="42">
        <v>45778</v>
      </c>
      <c r="V112" s="9">
        <f t="shared" si="6"/>
        <v>259.68927357348156</v>
      </c>
      <c r="W112" s="9">
        <f t="shared" si="7"/>
        <v>232.47856786464868</v>
      </c>
      <c r="Y112" s="42">
        <v>45778</v>
      </c>
      <c r="Z112" s="9">
        <v>147.02000000000001</v>
      </c>
      <c r="AB112" s="17"/>
      <c r="AC112" s="16"/>
      <c r="AE112" s="17"/>
      <c r="AF112" s="16"/>
    </row>
    <row r="113" spans="11:32" ht="16" customHeight="1">
      <c r="K113" s="42">
        <v>45809</v>
      </c>
      <c r="L113" s="35">
        <v>1.6</v>
      </c>
      <c r="M113" s="35">
        <v>0.47699999999999998</v>
      </c>
      <c r="P113" s="10">
        <v>45809</v>
      </c>
      <c r="Q113" s="25">
        <v>44932.63</v>
      </c>
      <c r="R113" s="25">
        <v>3137.6</v>
      </c>
      <c r="U113" s="42">
        <v>45809</v>
      </c>
      <c r="V113" s="9">
        <f t="shared" si="6"/>
        <v>273.14934370182323</v>
      </c>
      <c r="W113" s="9">
        <f t="shared" si="7"/>
        <v>237.19741755998731</v>
      </c>
      <c r="Y113" s="42">
        <v>45809</v>
      </c>
      <c r="Z113" s="9">
        <v>147.9</v>
      </c>
      <c r="AB113" s="17"/>
      <c r="AC113" s="16"/>
      <c r="AE113" s="17"/>
      <c r="AF113" s="16"/>
    </row>
    <row r="114" spans="11:32" ht="16" customHeight="1">
      <c r="K114" s="42">
        <v>45839</v>
      </c>
      <c r="L114" s="35">
        <v>1.65</v>
      </c>
      <c r="M114" s="35">
        <v>0.47799999999999998</v>
      </c>
      <c r="P114" s="10">
        <v>45839</v>
      </c>
      <c r="Q114" s="25">
        <v>52411.34</v>
      </c>
      <c r="R114" s="25">
        <v>3331.83</v>
      </c>
      <c r="U114" s="42">
        <v>45839</v>
      </c>
      <c r="V114" s="9">
        <f t="shared" si="6"/>
        <v>318.61306857695877</v>
      </c>
      <c r="W114" s="9">
        <f t="shared" si="7"/>
        <v>251.880887222365</v>
      </c>
      <c r="Y114" s="42">
        <v>45839</v>
      </c>
      <c r="Z114" s="9">
        <v>154</v>
      </c>
      <c r="AB114" s="17"/>
      <c r="AC114" s="16"/>
      <c r="AE114" s="17"/>
      <c r="AF114" s="16"/>
    </row>
    <row r="115" spans="11:32" ht="16" customHeight="1">
      <c r="K115" s="42">
        <v>45870</v>
      </c>
      <c r="L115" s="35">
        <v>1.66</v>
      </c>
      <c r="M115" s="35">
        <v>0.47699999999999998</v>
      </c>
      <c r="P115" s="10">
        <v>45870</v>
      </c>
      <c r="Q115" s="25">
        <v>50253.91</v>
      </c>
      <c r="R115" s="25">
        <v>3378.44</v>
      </c>
      <c r="U115" s="42">
        <v>45870</v>
      </c>
      <c r="V115" s="9">
        <f t="shared" si="6"/>
        <v>305.49786502482704</v>
      </c>
      <c r="W115" s="9">
        <f t="shared" si="7"/>
        <v>255.40452682985833</v>
      </c>
      <c r="Y115" s="42">
        <v>45870</v>
      </c>
      <c r="Z115" s="9">
        <v>156.15</v>
      </c>
      <c r="AB115" s="17"/>
      <c r="AC115" s="16"/>
      <c r="AE115" s="17"/>
      <c r="AF115" s="16"/>
    </row>
    <row r="116" spans="11:32" ht="16" customHeight="1">
      <c r="K116" s="42">
        <v>45901</v>
      </c>
      <c r="L116" s="35">
        <v>1.81</v>
      </c>
      <c r="M116" s="35">
        <v>0.47699999999999998</v>
      </c>
      <c r="P116" s="10">
        <v>45901</v>
      </c>
      <c r="Q116" s="25">
        <v>50339.48</v>
      </c>
      <c r="R116" s="25">
        <v>3408.97</v>
      </c>
      <c r="U116" s="42">
        <v>45901</v>
      </c>
      <c r="V116" s="9">
        <f t="shared" si="6"/>
        <v>306.01805245522144</v>
      </c>
      <c r="W116" s="9">
        <f t="shared" si="7"/>
        <v>257.71254479202889</v>
      </c>
      <c r="Y116" s="42">
        <v>45901</v>
      </c>
      <c r="Z116" s="9">
        <v>156.65</v>
      </c>
      <c r="AB116" s="17"/>
      <c r="AC116" s="16"/>
      <c r="AE116" s="17"/>
      <c r="AF116" s="16"/>
    </row>
    <row r="117" spans="11:32" ht="16" customHeight="1">
      <c r="K117" s="42">
        <v>45931</v>
      </c>
      <c r="L117" s="35">
        <v>2.0699999999999998</v>
      </c>
      <c r="M117" s="35">
        <v>0.47699999999999998</v>
      </c>
      <c r="P117" s="10">
        <v>45931</v>
      </c>
      <c r="Q117" s="25">
        <v>53322.85</v>
      </c>
      <c r="R117" s="25">
        <v>3566.32</v>
      </c>
      <c r="U117" s="42">
        <v>45931</v>
      </c>
      <c r="V117" s="9">
        <f t="shared" si="6"/>
        <v>324.15421669754841</v>
      </c>
      <c r="W117" s="9">
        <f t="shared" si="7"/>
        <v>269.60794689971124</v>
      </c>
      <c r="Y117" s="42">
        <v>45931</v>
      </c>
      <c r="Z117" s="9">
        <v>154.76</v>
      </c>
      <c r="AB117" s="17"/>
      <c r="AC117" s="16"/>
      <c r="AE117" s="17"/>
      <c r="AF117" s="16"/>
    </row>
    <row r="118" spans="11:32" ht="16" customHeight="1">
      <c r="K118" s="42">
        <v>45962</v>
      </c>
      <c r="L118" s="35">
        <v>2.25</v>
      </c>
      <c r="M118" s="35">
        <v>0.47799999999999998</v>
      </c>
      <c r="P118" s="10">
        <v>45962</v>
      </c>
      <c r="Q118" s="25">
        <v>58850.27</v>
      </c>
      <c r="R118" s="25">
        <v>3938.68</v>
      </c>
      <c r="U118" s="42">
        <v>45962</v>
      </c>
      <c r="V118" s="9">
        <f t="shared" si="6"/>
        <v>357.75588090826409</v>
      </c>
      <c r="W118" s="9">
        <f t="shared" si="7"/>
        <v>297.75775261192337</v>
      </c>
      <c r="Y118" s="42">
        <v>45962</v>
      </c>
      <c r="Z118" s="9">
        <v>156.05000000000001</v>
      </c>
      <c r="AB118" s="17"/>
      <c r="AC118" s="16"/>
      <c r="AE118" s="17"/>
      <c r="AF118" s="16"/>
    </row>
    <row r="119" spans="11:32" ht="16" customHeight="1">
      <c r="K119" s="42">
        <v>45992</v>
      </c>
      <c r="L119" s="35">
        <v>2.12</v>
      </c>
      <c r="M119" s="35">
        <v>0.55700000000000005</v>
      </c>
      <c r="P119" s="10">
        <v>45992</v>
      </c>
      <c r="Q119" s="25">
        <v>51063.72</v>
      </c>
      <c r="R119" s="25">
        <v>3497.86</v>
      </c>
      <c r="U119" s="42">
        <v>45992</v>
      </c>
      <c r="V119" s="9">
        <f t="shared" si="6"/>
        <v>310.42077005004302</v>
      </c>
      <c r="W119" s="9">
        <f t="shared" si="7"/>
        <v>264.43248310376634</v>
      </c>
      <c r="Y119" s="42">
        <v>45992</v>
      </c>
      <c r="Z119" s="9">
        <v>158.71</v>
      </c>
      <c r="AB119" s="17"/>
      <c r="AC119" s="16"/>
      <c r="AE119" s="17"/>
      <c r="AF119" s="16"/>
    </row>
    <row r="120" spans="11:32" ht="16" customHeight="1">
      <c r="K120" s="42">
        <v>46023</v>
      </c>
      <c r="L120" s="35">
        <v>2.36</v>
      </c>
      <c r="M120" s="35">
        <v>0.72799999999999998</v>
      </c>
      <c r="P120" s="10">
        <v>46023</v>
      </c>
      <c r="Q120" s="25">
        <v>59284.92</v>
      </c>
      <c r="R120" s="25">
        <v>3727.21</v>
      </c>
      <c r="U120" s="42">
        <v>46023</v>
      </c>
      <c r="V120" s="9">
        <f t="shared" si="6"/>
        <v>360.39815584832434</v>
      </c>
      <c r="W120" s="9">
        <f t="shared" si="7"/>
        <v>281.77096720543096</v>
      </c>
      <c r="Y120" s="42">
        <v>46023</v>
      </c>
      <c r="Z120" s="9">
        <v>156.57</v>
      </c>
      <c r="AB120" s="17"/>
      <c r="AC120" s="16"/>
      <c r="AE120" s="17"/>
      <c r="AF120" s="16"/>
    </row>
    <row r="121" spans="11:32" ht="16" customHeight="1">
      <c r="K121" s="42">
        <v>46054</v>
      </c>
      <c r="L121" s="35">
        <v>2.52</v>
      </c>
      <c r="M121" s="35">
        <v>0.72799999999999998</v>
      </c>
      <c r="P121" s="10">
        <v>46054</v>
      </c>
      <c r="Q121" s="25">
        <v>66329.5</v>
      </c>
      <c r="R121" s="25">
        <v>3957.17</v>
      </c>
      <c r="U121" s="42">
        <v>46054</v>
      </c>
      <c r="V121" s="9">
        <f t="shared" si="6"/>
        <v>403.22276690837117</v>
      </c>
      <c r="W121" s="9">
        <f t="shared" si="7"/>
        <v>299.15556630732249</v>
      </c>
      <c r="Y121" s="42">
        <v>46054</v>
      </c>
      <c r="Z121" s="9">
        <v>159.26</v>
      </c>
      <c r="AB121" s="17"/>
      <c r="AC121" s="16"/>
      <c r="AE121" s="17"/>
      <c r="AF121" s="16"/>
    </row>
    <row r="122" spans="11:32" ht="16" customHeight="1">
      <c r="K122" s="42">
        <v>46082</v>
      </c>
      <c r="L122" s="35">
        <v>2.66</v>
      </c>
      <c r="M122" s="35">
        <v>0.72799999999999998</v>
      </c>
      <c r="P122" s="10">
        <v>46082</v>
      </c>
      <c r="Q122" s="25">
        <v>70062.320000000007</v>
      </c>
      <c r="R122" s="25">
        <v>3994.76</v>
      </c>
      <c r="U122" s="42">
        <v>46082</v>
      </c>
      <c r="V122" s="9">
        <f t="shared" si="6"/>
        <v>425.9149025157692</v>
      </c>
      <c r="W122" s="9">
        <f t="shared" si="7"/>
        <v>301.99730869834747</v>
      </c>
      <c r="Y122" s="42">
        <v>46082</v>
      </c>
      <c r="Z122" s="9">
        <v>162.54</v>
      </c>
      <c r="AB122" s="17"/>
      <c r="AC122" s="16"/>
      <c r="AE122" s="17"/>
      <c r="AF122" s="16"/>
    </row>
    <row r="123" spans="11:32" ht="16" customHeight="1">
      <c r="K123" s="42">
        <v>46113</v>
      </c>
      <c r="L123" s="35">
        <v>2.68</v>
      </c>
      <c r="M123" s="35">
        <v>0.72699999999999998</v>
      </c>
      <c r="P123" s="10">
        <v>46113</v>
      </c>
      <c r="Q123" s="25">
        <v>64362.02</v>
      </c>
      <c r="R123" s="25">
        <v>4003.3</v>
      </c>
      <c r="U123" s="42">
        <v>46113</v>
      </c>
      <c r="V123" s="9">
        <f t="shared" si="6"/>
        <v>391.26228583378315</v>
      </c>
      <c r="W123" s="9">
        <f t="shared" si="7"/>
        <v>302.6429187015226</v>
      </c>
      <c r="Y123" s="42">
        <v>46113</v>
      </c>
      <c r="Z123" s="9">
        <v>157.57</v>
      </c>
      <c r="AB123" s="17"/>
      <c r="AC123" s="16"/>
      <c r="AE123" s="17"/>
      <c r="AF123" s="16"/>
    </row>
    <row r="124" spans="11:32" ht="16" customHeight="1">
      <c r="K124" s="42">
        <v>46143</v>
      </c>
      <c r="L124" s="35">
        <v>2.8</v>
      </c>
      <c r="M124" s="35">
        <v>0.72699999999999998</v>
      </c>
      <c r="P124" s="10">
        <v>46143</v>
      </c>
      <c r="Q124" s="25">
        <v>66311.929999999993</v>
      </c>
      <c r="R124" s="25">
        <v>4156.29</v>
      </c>
      <c r="U124" s="42">
        <v>46143</v>
      </c>
      <c r="V124" s="9">
        <f t="shared" si="6"/>
        <v>403.11595735885567</v>
      </c>
      <c r="W124" s="9">
        <f t="shared" si="7"/>
        <v>314.20871195512478</v>
      </c>
      <c r="Y124" s="42">
        <v>46143</v>
      </c>
      <c r="Z124" s="9">
        <v>159.72999999999999</v>
      </c>
      <c r="AB124" s="17"/>
      <c r="AC124" s="16"/>
      <c r="AE124" s="17"/>
      <c r="AF124" s="16"/>
    </row>
    <row r="125" spans="11:32" ht="16" customHeight="1">
      <c r="K125" s="42">
        <v>46174</v>
      </c>
      <c r="L125" s="35">
        <v>2.94</v>
      </c>
      <c r="M125" s="35">
        <v>0.84099999999999997</v>
      </c>
      <c r="P125" s="10">
        <v>46174</v>
      </c>
      <c r="Q125" s="25">
        <v>65020.94</v>
      </c>
      <c r="R125" s="25">
        <v>4118.1099999999997</v>
      </c>
      <c r="U125" s="42">
        <v>46174</v>
      </c>
      <c r="V125" s="9">
        <f t="shared" si="6"/>
        <v>395.26791749950149</v>
      </c>
      <c r="W125" s="9">
        <f t="shared" si="7"/>
        <v>311.32236653109356</v>
      </c>
      <c r="Y125" s="42">
        <v>46174</v>
      </c>
      <c r="Z125" s="9">
        <v>156.13999999999999</v>
      </c>
      <c r="AB125" s="17"/>
      <c r="AC125" s="16"/>
      <c r="AE125" s="17"/>
      <c r="AF125" s="16"/>
    </row>
    <row r="126" spans="11:32">
      <c r="S126" s="24"/>
      <c r="T126" s="23"/>
    </row>
    <row r="127" spans="11:32">
      <c r="S127" s="24"/>
      <c r="T127" s="23"/>
    </row>
    <row r="128" spans="11:32">
      <c r="S128" s="24"/>
      <c r="T128" s="23"/>
    </row>
    <row r="129" spans="19:20">
      <c r="S129" s="24"/>
      <c r="T129" s="23"/>
    </row>
    <row r="130" spans="19:20">
      <c r="S130" s="24"/>
      <c r="T130" s="23"/>
    </row>
    <row r="131" spans="19:20">
      <c r="S131" s="24"/>
      <c r="T131" s="23"/>
    </row>
    <row r="132" spans="19:20">
      <c r="S132" s="24"/>
      <c r="T132" s="23"/>
    </row>
    <row r="133" spans="19:20">
      <c r="S133" s="24"/>
      <c r="T133" s="23"/>
    </row>
    <row r="134" spans="19:20">
      <c r="S134" s="24"/>
      <c r="T134" s="23"/>
    </row>
    <row r="135" spans="19:20">
      <c r="S135" s="24"/>
      <c r="T135" s="23"/>
    </row>
    <row r="136" spans="19:20">
      <c r="S136" s="24"/>
      <c r="T136" s="23"/>
    </row>
    <row r="137" spans="19:20">
      <c r="S137" s="24"/>
      <c r="T137" s="23"/>
    </row>
    <row r="138" spans="19:20">
      <c r="S138" s="24"/>
      <c r="T138" s="23"/>
    </row>
    <row r="139" spans="19:20">
      <c r="S139" s="24"/>
      <c r="T139" s="23"/>
    </row>
    <row r="140" spans="19:20">
      <c r="S140" s="24"/>
      <c r="T140" s="23"/>
    </row>
    <row r="141" spans="19:20">
      <c r="S141" s="24"/>
      <c r="T141" s="23"/>
    </row>
    <row r="142" spans="19:20">
      <c r="S142" s="24"/>
      <c r="T142" s="23"/>
    </row>
    <row r="143" spans="19:20">
      <c r="S143" s="24"/>
      <c r="T143" s="23"/>
    </row>
    <row r="144" spans="19:20">
      <c r="S144" s="24"/>
      <c r="T144" s="23"/>
    </row>
    <row r="145" spans="19:20">
      <c r="S145" s="24"/>
      <c r="T145" s="23"/>
    </row>
    <row r="146" spans="19:20">
      <c r="S146" s="24"/>
      <c r="T146" s="23"/>
    </row>
    <row r="147" spans="19:20">
      <c r="S147" s="24"/>
      <c r="T147" s="23"/>
    </row>
    <row r="148" spans="19:20">
      <c r="S148" s="24"/>
      <c r="T148" s="23"/>
    </row>
    <row r="149" spans="19:20">
      <c r="S149" s="24"/>
      <c r="T149" s="23"/>
    </row>
    <row r="150" spans="19:20">
      <c r="S150" s="24"/>
      <c r="T150" s="23"/>
    </row>
    <row r="151" spans="19:20">
      <c r="S151" s="24"/>
      <c r="T151" s="23"/>
    </row>
    <row r="152" spans="19:20">
      <c r="S152" s="24"/>
      <c r="T152" s="23"/>
    </row>
    <row r="153" spans="19:20">
      <c r="S153" s="24"/>
      <c r="T153" s="23"/>
    </row>
    <row r="154" spans="19:20">
      <c r="S154" s="24"/>
      <c r="T154" s="23"/>
    </row>
    <row r="155" spans="19:20">
      <c r="S155" s="24"/>
      <c r="T155" s="23"/>
    </row>
    <row r="156" spans="19:20">
      <c r="S156" s="24"/>
      <c r="T156" s="23"/>
    </row>
    <row r="157" spans="19:20">
      <c r="S157" s="24"/>
      <c r="T157" s="23"/>
    </row>
    <row r="158" spans="19:20">
      <c r="S158" s="24"/>
      <c r="T158" s="23"/>
    </row>
    <row r="159" spans="19:20">
      <c r="S159" s="24"/>
      <c r="T159" s="23"/>
    </row>
    <row r="160" spans="19:20">
      <c r="S160" s="24"/>
      <c r="T160" s="23"/>
    </row>
    <row r="161" spans="19:20">
      <c r="S161" s="24"/>
      <c r="T161" s="23"/>
    </row>
    <row r="162" spans="19:20">
      <c r="S162" s="24"/>
      <c r="T162" s="23"/>
    </row>
    <row r="163" spans="19:20">
      <c r="S163" s="24"/>
      <c r="T163" s="23"/>
    </row>
    <row r="164" spans="19:20">
      <c r="S164" s="24"/>
      <c r="T164" s="23"/>
    </row>
    <row r="165" spans="19:20">
      <c r="S165" s="24"/>
      <c r="T165" s="23"/>
    </row>
    <row r="166" spans="19:20">
      <c r="S166" s="24"/>
      <c r="T166" s="23"/>
    </row>
    <row r="167" spans="19:20">
      <c r="S167" s="24"/>
      <c r="T167" s="23"/>
    </row>
    <row r="168" spans="19:20">
      <c r="S168" s="24"/>
      <c r="T168" s="23"/>
    </row>
    <row r="169" spans="19:20">
      <c r="S169" s="24"/>
      <c r="T169" s="23"/>
    </row>
    <row r="170" spans="19:20">
      <c r="S170" s="24"/>
      <c r="T170" s="23"/>
    </row>
    <row r="171" spans="19:20">
      <c r="S171" s="24"/>
      <c r="T171" s="23"/>
    </row>
    <row r="172" spans="19:20">
      <c r="S172" s="24"/>
      <c r="T172" s="23"/>
    </row>
    <row r="173" spans="19:20">
      <c r="S173" s="24"/>
      <c r="T173" s="23"/>
    </row>
    <row r="174" spans="19:20">
      <c r="S174" s="24"/>
      <c r="T174" s="23"/>
    </row>
    <row r="175" spans="19:20">
      <c r="S175" s="24"/>
      <c r="T175" s="23"/>
    </row>
    <row r="176" spans="19:20">
      <c r="S176" s="24"/>
      <c r="T176" s="23"/>
    </row>
    <row r="177" spans="19:20">
      <c r="S177" s="24"/>
      <c r="T177" s="23"/>
    </row>
    <row r="178" spans="19:20">
      <c r="S178" s="24"/>
      <c r="T178" s="23"/>
    </row>
    <row r="179" spans="19:20">
      <c r="S179" s="24"/>
      <c r="T179" s="23"/>
    </row>
    <row r="180" spans="19:20">
      <c r="S180" s="24"/>
      <c r="T180" s="23"/>
    </row>
    <row r="181" spans="19:20">
      <c r="S181" s="24"/>
      <c r="T181" s="23"/>
    </row>
    <row r="182" spans="19:20">
      <c r="S182" s="24"/>
      <c r="T182" s="23"/>
    </row>
    <row r="183" spans="19:20">
      <c r="S183" s="24"/>
      <c r="T183" s="23"/>
    </row>
    <row r="184" spans="19:20">
      <c r="S184" s="24"/>
      <c r="T184" s="23"/>
    </row>
    <row r="185" spans="19:20">
      <c r="S185" s="24"/>
      <c r="T185" s="23"/>
    </row>
    <row r="186" spans="19:20">
      <c r="S186" s="24"/>
      <c r="T186" s="23"/>
    </row>
    <row r="187" spans="19:20">
      <c r="S187" s="24"/>
      <c r="T187" s="23"/>
    </row>
    <row r="188" spans="19:20">
      <c r="S188" s="24"/>
      <c r="T188" s="23"/>
    </row>
    <row r="189" spans="19:20">
      <c r="S189" s="24"/>
      <c r="T189" s="23"/>
    </row>
    <row r="190" spans="19:20">
      <c r="S190" s="24"/>
      <c r="T190" s="23"/>
    </row>
    <row r="191" spans="19:20">
      <c r="S191" s="24"/>
      <c r="T191" s="23"/>
    </row>
    <row r="192" spans="19:20">
      <c r="S192" s="24"/>
      <c r="T192" s="23"/>
    </row>
    <row r="193" spans="19:20">
      <c r="S193" s="24"/>
      <c r="T193" s="23"/>
    </row>
    <row r="194" spans="19:20">
      <c r="S194" s="24"/>
      <c r="T194" s="23"/>
    </row>
    <row r="195" spans="19:20">
      <c r="S195" s="24"/>
      <c r="T195" s="23"/>
    </row>
    <row r="196" spans="19:20">
      <c r="S196" s="24"/>
      <c r="T196" s="23"/>
    </row>
    <row r="197" spans="19:20">
      <c r="S197" s="24"/>
      <c r="T197" s="23"/>
    </row>
    <row r="198" spans="19:20">
      <c r="S198" s="24"/>
      <c r="T198" s="23"/>
    </row>
    <row r="199" spans="19:20">
      <c r="S199" s="24"/>
      <c r="T199" s="23"/>
    </row>
    <row r="200" spans="19:20">
      <c r="S200" s="24"/>
      <c r="T200" s="23"/>
    </row>
    <row r="201" spans="19:20">
      <c r="S201" s="24"/>
      <c r="T201" s="23"/>
    </row>
    <row r="202" spans="19:20">
      <c r="S202" s="24"/>
      <c r="T202" s="23"/>
    </row>
    <row r="203" spans="19:20">
      <c r="S203" s="24"/>
      <c r="T203" s="23"/>
    </row>
    <row r="204" spans="19:20">
      <c r="S204" s="24"/>
      <c r="T204" s="23"/>
    </row>
    <row r="205" spans="19:20">
      <c r="S205" s="24"/>
      <c r="T205" s="23"/>
    </row>
    <row r="206" spans="19:20">
      <c r="S206" s="24"/>
      <c r="T206" s="23"/>
    </row>
    <row r="207" spans="19:20">
      <c r="S207" s="24"/>
      <c r="T207" s="23"/>
    </row>
    <row r="208" spans="19:20">
      <c r="S208" s="24"/>
      <c r="T208" s="23"/>
    </row>
    <row r="209" spans="19:20">
      <c r="S209" s="24"/>
      <c r="T209" s="23"/>
    </row>
    <row r="210" spans="19:20">
      <c r="S210" s="24"/>
      <c r="T210" s="23"/>
    </row>
    <row r="211" spans="19:20">
      <c r="S211" s="24"/>
      <c r="T211" s="23"/>
    </row>
    <row r="212" spans="19:20">
      <c r="S212" s="24"/>
      <c r="T212" s="23"/>
    </row>
    <row r="213" spans="19:20">
      <c r="S213" s="24"/>
      <c r="T213" s="23"/>
    </row>
    <row r="214" spans="19:20">
      <c r="S214" s="24"/>
      <c r="T214" s="23"/>
    </row>
    <row r="215" spans="19:20">
      <c r="S215" s="24"/>
      <c r="T215" s="23"/>
    </row>
    <row r="216" spans="19:20">
      <c r="S216" s="24"/>
      <c r="T216" s="23"/>
    </row>
    <row r="217" spans="19:20">
      <c r="S217" s="24"/>
      <c r="T217" s="23"/>
    </row>
    <row r="218" spans="19:20">
      <c r="S218" s="24"/>
      <c r="T218" s="23"/>
    </row>
    <row r="219" spans="19:20">
      <c r="S219" s="24"/>
      <c r="T219" s="23"/>
    </row>
    <row r="220" spans="19:20">
      <c r="S220" s="24"/>
      <c r="T220" s="23"/>
    </row>
    <row r="221" spans="19:20">
      <c r="S221" s="24"/>
      <c r="T221" s="23"/>
    </row>
    <row r="222" spans="19:20">
      <c r="S222" s="24"/>
      <c r="T222" s="23"/>
    </row>
    <row r="223" spans="19:20">
      <c r="S223" s="24"/>
      <c r="T223" s="23"/>
    </row>
    <row r="224" spans="19:20">
      <c r="S224" s="24"/>
      <c r="T224" s="23"/>
    </row>
    <row r="225" spans="19:20">
      <c r="S225" s="24"/>
      <c r="T225" s="23"/>
    </row>
    <row r="226" spans="19:20">
      <c r="S226" s="24"/>
      <c r="T226" s="23"/>
    </row>
    <row r="227" spans="19:20">
      <c r="S227" s="24"/>
      <c r="T227" s="23"/>
    </row>
    <row r="228" spans="19:20">
      <c r="S228" s="24"/>
      <c r="T228" s="23"/>
    </row>
    <row r="229" spans="19:20">
      <c r="S229" s="24"/>
      <c r="T229" s="23"/>
    </row>
    <row r="230" spans="19:20">
      <c r="S230" s="24"/>
      <c r="T230" s="23"/>
    </row>
    <row r="231" spans="19:20">
      <c r="S231" s="24"/>
      <c r="T231" s="23"/>
    </row>
    <row r="232" spans="19:20">
      <c r="S232" s="24"/>
      <c r="T232" s="23"/>
    </row>
    <row r="233" spans="19:20">
      <c r="S233" s="24"/>
      <c r="T233" s="23"/>
    </row>
    <row r="234" spans="19:20">
      <c r="S234" s="24"/>
      <c r="T234" s="23"/>
    </row>
    <row r="235" spans="19:20">
      <c r="S235" s="24"/>
      <c r="T235" s="23"/>
    </row>
    <row r="236" spans="19:20">
      <c r="S236" s="24"/>
      <c r="T236" s="23"/>
    </row>
    <row r="237" spans="19:20">
      <c r="S237" s="24"/>
      <c r="T237" s="23"/>
    </row>
    <row r="238" spans="19:20">
      <c r="S238" s="24"/>
      <c r="T238" s="23"/>
    </row>
    <row r="239" spans="19:20">
      <c r="S239" s="24"/>
      <c r="T239" s="23"/>
    </row>
    <row r="240" spans="19:20">
      <c r="S240" s="24"/>
      <c r="T240" s="23"/>
    </row>
    <row r="241" spans="19:20">
      <c r="S241" s="24"/>
      <c r="T241" s="23"/>
    </row>
    <row r="242" spans="19:20">
      <c r="S242" s="24"/>
      <c r="T242" s="23"/>
    </row>
    <row r="243" spans="19:20">
      <c r="S243" s="24"/>
      <c r="T243" s="23"/>
    </row>
    <row r="244" spans="19:20">
      <c r="S244" s="24"/>
      <c r="T244" s="23"/>
    </row>
    <row r="245" spans="19:20">
      <c r="S245" s="24"/>
      <c r="T245" s="23"/>
    </row>
    <row r="246" spans="19:20">
      <c r="S246" s="24"/>
      <c r="T246" s="23"/>
    </row>
    <row r="247" spans="19:20">
      <c r="S247" s="24"/>
      <c r="T247" s="23"/>
    </row>
    <row r="248" spans="19:20">
      <c r="S248" s="24"/>
      <c r="T248" s="23"/>
    </row>
    <row r="249" spans="19:20">
      <c r="S249" s="24"/>
      <c r="T249" s="23"/>
    </row>
    <row r="250" spans="19:20">
      <c r="S250" s="24"/>
      <c r="T250" s="23"/>
    </row>
    <row r="251" spans="19:20">
      <c r="S251" s="24"/>
      <c r="T251" s="23"/>
    </row>
    <row r="252" spans="19:20">
      <c r="S252" s="24"/>
      <c r="T252" s="23"/>
    </row>
    <row r="253" spans="19:20">
      <c r="S253" s="24"/>
      <c r="T253" s="23"/>
    </row>
    <row r="254" spans="19:20">
      <c r="S254" s="24"/>
      <c r="T254" s="23"/>
    </row>
    <row r="255" spans="19:20">
      <c r="S255" s="24"/>
      <c r="T255" s="23"/>
    </row>
    <row r="256" spans="19:20">
      <c r="S256" s="24"/>
      <c r="T256" s="23"/>
    </row>
    <row r="257" spans="19:20">
      <c r="S257" s="24"/>
      <c r="T257" s="23"/>
    </row>
    <row r="258" spans="19:20">
      <c r="S258" s="24"/>
      <c r="T258" s="23"/>
    </row>
    <row r="259" spans="19:20">
      <c r="S259" s="24"/>
      <c r="T259" s="23"/>
    </row>
    <row r="260" spans="19:20">
      <c r="S260" s="24"/>
      <c r="T260" s="23"/>
    </row>
    <row r="261" spans="19:20">
      <c r="S261" s="24"/>
      <c r="T261" s="23"/>
    </row>
    <row r="262" spans="19:20">
      <c r="S262" s="24"/>
      <c r="T262" s="23"/>
    </row>
    <row r="263" spans="19:20">
      <c r="S263" s="24"/>
      <c r="T263" s="23"/>
    </row>
    <row r="264" spans="19:20">
      <c r="S264" s="24"/>
      <c r="T264" s="23"/>
    </row>
    <row r="265" spans="19:20">
      <c r="S265" s="24"/>
      <c r="T265" s="23"/>
    </row>
    <row r="266" spans="19:20">
      <c r="S266" s="24"/>
      <c r="T266" s="23"/>
    </row>
    <row r="267" spans="19:20">
      <c r="S267" s="24"/>
      <c r="T267" s="23"/>
    </row>
    <row r="268" spans="19:20">
      <c r="S268" s="24"/>
      <c r="T268" s="23"/>
    </row>
    <row r="269" spans="19:20">
      <c r="S269" s="24"/>
      <c r="T269" s="23"/>
    </row>
    <row r="270" spans="19:20">
      <c r="S270" s="24"/>
      <c r="T270" s="23"/>
    </row>
    <row r="271" spans="19:20">
      <c r="S271" s="24"/>
      <c r="T271" s="23"/>
    </row>
    <row r="272" spans="19:20">
      <c r="S272" s="24"/>
      <c r="T272" s="23"/>
    </row>
    <row r="273" spans="19:20">
      <c r="S273" s="24"/>
      <c r="T273" s="23"/>
    </row>
    <row r="274" spans="19:20">
      <c r="S274" s="24"/>
      <c r="T274" s="23"/>
    </row>
    <row r="275" spans="19:20">
      <c r="S275" s="24"/>
      <c r="T275" s="23"/>
    </row>
    <row r="276" spans="19:20">
      <c r="S276" s="24"/>
      <c r="T276" s="23"/>
    </row>
    <row r="277" spans="19:20">
      <c r="S277" s="24"/>
      <c r="T277" s="23"/>
    </row>
    <row r="278" spans="19:20">
      <c r="S278" s="24"/>
      <c r="T278" s="23"/>
    </row>
    <row r="279" spans="19:20">
      <c r="S279" s="24"/>
      <c r="T279" s="23"/>
    </row>
    <row r="280" spans="19:20">
      <c r="S280" s="24"/>
      <c r="T280" s="23"/>
    </row>
    <row r="281" spans="19:20">
      <c r="S281" s="24"/>
      <c r="T281" s="23"/>
    </row>
    <row r="282" spans="19:20">
      <c r="S282" s="24"/>
      <c r="T282" s="23"/>
    </row>
    <row r="283" spans="19:20">
      <c r="S283" s="24"/>
      <c r="T283" s="23"/>
    </row>
    <row r="284" spans="19:20">
      <c r="S284" s="24"/>
      <c r="T284" s="23"/>
    </row>
    <row r="285" spans="19:20">
      <c r="S285" s="24"/>
      <c r="T285" s="23"/>
    </row>
    <row r="286" spans="19:20">
      <c r="S286" s="24"/>
      <c r="T286" s="23"/>
    </row>
    <row r="287" spans="19:20">
      <c r="S287" s="24"/>
      <c r="T287" s="23"/>
    </row>
    <row r="288" spans="19:20">
      <c r="S288" s="24"/>
      <c r="T288" s="23"/>
    </row>
    <row r="289" spans="19:20">
      <c r="S289" s="24"/>
      <c r="T289" s="23"/>
    </row>
    <row r="290" spans="19:20">
      <c r="S290" s="24"/>
      <c r="T290" s="23"/>
    </row>
    <row r="291" spans="19:20">
      <c r="S291" s="24"/>
      <c r="T291" s="23"/>
    </row>
    <row r="292" spans="19:20">
      <c r="S292" s="24"/>
      <c r="T292" s="23"/>
    </row>
    <row r="293" spans="19:20">
      <c r="S293" s="24"/>
      <c r="T293" s="23"/>
    </row>
    <row r="294" spans="19:20">
      <c r="S294" s="24"/>
      <c r="T294" s="23"/>
    </row>
    <row r="295" spans="19:20">
      <c r="S295" s="24"/>
      <c r="T295" s="23"/>
    </row>
    <row r="296" spans="19:20">
      <c r="S296" s="24"/>
      <c r="T296" s="23"/>
    </row>
    <row r="297" spans="19:20">
      <c r="S297" s="24"/>
      <c r="T297" s="23"/>
    </row>
    <row r="298" spans="19:20">
      <c r="S298" s="24"/>
      <c r="T298" s="23"/>
    </row>
    <row r="299" spans="19:20">
      <c r="S299" s="24"/>
      <c r="T299" s="23"/>
    </row>
    <row r="300" spans="19:20">
      <c r="S300" s="24"/>
      <c r="T300" s="23"/>
    </row>
    <row r="301" spans="19:20">
      <c r="S301" s="24"/>
      <c r="T301" s="23"/>
    </row>
    <row r="302" spans="19:20">
      <c r="S302" s="24"/>
      <c r="T302" s="23"/>
    </row>
    <row r="303" spans="19:20">
      <c r="S303" s="24"/>
      <c r="T303" s="23"/>
    </row>
    <row r="304" spans="19:20">
      <c r="S304" s="24"/>
      <c r="T304" s="23"/>
    </row>
    <row r="305" spans="19:20">
      <c r="S305" s="24"/>
      <c r="T305" s="23"/>
    </row>
    <row r="306" spans="19:20">
      <c r="S306" s="24"/>
      <c r="T306" s="23"/>
    </row>
    <row r="307" spans="19:20">
      <c r="S307" s="24"/>
      <c r="T307" s="23"/>
    </row>
    <row r="308" spans="19:20">
      <c r="S308" s="24"/>
      <c r="T308" s="23"/>
    </row>
    <row r="309" spans="19:20">
      <c r="S309" s="24"/>
      <c r="T309" s="23"/>
    </row>
    <row r="310" spans="19:20">
      <c r="S310" s="24"/>
      <c r="T310" s="23"/>
    </row>
    <row r="311" spans="19:20">
      <c r="S311" s="24"/>
      <c r="T311" s="23"/>
    </row>
    <row r="312" spans="19:20">
      <c r="S312" s="24"/>
      <c r="T312" s="23"/>
    </row>
    <row r="313" spans="19:20">
      <c r="S313" s="24"/>
      <c r="T313" s="23"/>
    </row>
    <row r="314" spans="19:20">
      <c r="S314" s="24"/>
      <c r="T314" s="23"/>
    </row>
    <row r="315" spans="19:20">
      <c r="S315" s="24"/>
      <c r="T315" s="23"/>
    </row>
    <row r="316" spans="19:20">
      <c r="S316" s="24"/>
      <c r="T316" s="23"/>
    </row>
    <row r="317" spans="19:20">
      <c r="S317" s="24"/>
      <c r="T317" s="23"/>
    </row>
    <row r="318" spans="19:20">
      <c r="S318" s="24"/>
      <c r="T318" s="23"/>
    </row>
    <row r="319" spans="19:20">
      <c r="S319" s="24"/>
      <c r="T319" s="23"/>
    </row>
    <row r="320" spans="19:20">
      <c r="S320" s="24"/>
      <c r="T320" s="23"/>
    </row>
    <row r="321" spans="19:20">
      <c r="S321" s="24"/>
      <c r="T321" s="23"/>
    </row>
    <row r="322" spans="19:20">
      <c r="S322" s="24"/>
      <c r="T322" s="23"/>
    </row>
    <row r="323" spans="19:20">
      <c r="S323" s="24"/>
      <c r="T323" s="23"/>
    </row>
    <row r="324" spans="19:20">
      <c r="S324" s="24"/>
      <c r="T324" s="23"/>
    </row>
    <row r="325" spans="19:20">
      <c r="S325" s="24"/>
      <c r="T325" s="23"/>
    </row>
    <row r="326" spans="19:20">
      <c r="S326" s="24"/>
      <c r="T326" s="23"/>
    </row>
    <row r="327" spans="19:20">
      <c r="S327" s="24"/>
      <c r="T327" s="23"/>
    </row>
    <row r="328" spans="19:20">
      <c r="S328" s="24"/>
      <c r="T328" s="23"/>
    </row>
    <row r="329" spans="19:20">
      <c r="S329" s="24"/>
      <c r="T329" s="23"/>
    </row>
    <row r="330" spans="19:20">
      <c r="S330" s="24"/>
      <c r="T330" s="23"/>
    </row>
    <row r="331" spans="19:20">
      <c r="S331" s="24"/>
      <c r="T331" s="23"/>
    </row>
    <row r="332" spans="19:20">
      <c r="S332" s="24"/>
      <c r="T332" s="23"/>
    </row>
    <row r="333" spans="19:20">
      <c r="S333" s="24"/>
      <c r="T333" s="23"/>
    </row>
    <row r="334" spans="19:20">
      <c r="S334" s="24"/>
      <c r="T334" s="23"/>
    </row>
    <row r="335" spans="19:20">
      <c r="S335" s="24"/>
      <c r="T335" s="23"/>
    </row>
    <row r="336" spans="19:20">
      <c r="S336" s="24"/>
      <c r="T336" s="23"/>
    </row>
    <row r="337" spans="19:20">
      <c r="S337" s="24"/>
      <c r="T337" s="23"/>
    </row>
    <row r="338" spans="19:20">
      <c r="S338" s="24"/>
      <c r="T338" s="23"/>
    </row>
    <row r="339" spans="19:20">
      <c r="S339" s="24"/>
      <c r="T339" s="23"/>
    </row>
    <row r="340" spans="19:20">
      <c r="S340" s="24"/>
      <c r="T340" s="23"/>
    </row>
    <row r="341" spans="19:20">
      <c r="S341" s="24"/>
      <c r="T341" s="23"/>
    </row>
    <row r="342" spans="19:20">
      <c r="S342" s="24"/>
      <c r="T342" s="23"/>
    </row>
    <row r="343" spans="19:20">
      <c r="S343" s="24"/>
      <c r="T343" s="23"/>
    </row>
    <row r="344" spans="19:20">
      <c r="S344" s="24"/>
      <c r="T344" s="23"/>
    </row>
    <row r="345" spans="19:20">
      <c r="S345" s="24"/>
      <c r="T345" s="23"/>
    </row>
    <row r="346" spans="19:20">
      <c r="S346" s="24"/>
      <c r="T346" s="23"/>
    </row>
    <row r="347" spans="19:20">
      <c r="S347" s="24"/>
      <c r="T347" s="23"/>
    </row>
    <row r="348" spans="19:20">
      <c r="S348" s="24"/>
      <c r="T348" s="23"/>
    </row>
    <row r="349" spans="19:20">
      <c r="S349" s="24"/>
      <c r="T349" s="23"/>
    </row>
    <row r="350" spans="19:20">
      <c r="S350" s="24"/>
      <c r="T350" s="23"/>
    </row>
    <row r="351" spans="19:20">
      <c r="S351" s="24"/>
      <c r="T351" s="23"/>
    </row>
    <row r="352" spans="19:20">
      <c r="S352" s="24"/>
      <c r="T352" s="23"/>
    </row>
    <row r="353" spans="19:20">
      <c r="S353" s="24"/>
      <c r="T353" s="23"/>
    </row>
    <row r="354" spans="19:20">
      <c r="S354" s="24"/>
      <c r="T354" s="23"/>
    </row>
    <row r="355" spans="19:20">
      <c r="S355" s="24"/>
      <c r="T355" s="23"/>
    </row>
    <row r="356" spans="19:20">
      <c r="S356" s="24"/>
      <c r="T356" s="23"/>
    </row>
    <row r="357" spans="19:20">
      <c r="S357" s="24"/>
      <c r="T357" s="23"/>
    </row>
    <row r="358" spans="19:20">
      <c r="S358" s="24"/>
      <c r="T358" s="23"/>
    </row>
    <row r="359" spans="19:20">
      <c r="S359" s="24"/>
      <c r="T359" s="23"/>
    </row>
    <row r="360" spans="19:20">
      <c r="S360" s="24"/>
      <c r="T360" s="23"/>
    </row>
    <row r="361" spans="19:20">
      <c r="S361" s="24"/>
      <c r="T361" s="23"/>
    </row>
    <row r="362" spans="19:20">
      <c r="S362" s="24"/>
      <c r="T362" s="23"/>
    </row>
    <row r="363" spans="19:20">
      <c r="S363" s="24"/>
      <c r="T363" s="23"/>
    </row>
    <row r="364" spans="19:20">
      <c r="S364" s="24"/>
      <c r="T364" s="23"/>
    </row>
    <row r="365" spans="19:20">
      <c r="S365" s="24"/>
      <c r="T365" s="23"/>
    </row>
    <row r="366" spans="19:20">
      <c r="S366" s="24"/>
      <c r="T366" s="23"/>
    </row>
    <row r="367" spans="19:20">
      <c r="S367" s="24"/>
      <c r="T367" s="23"/>
    </row>
    <row r="368" spans="19:20">
      <c r="S368" s="24"/>
      <c r="T368" s="23"/>
    </row>
    <row r="369" spans="19:20">
      <c r="S369" s="24"/>
      <c r="T369" s="2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23D2-006C-B147-9D7A-9C12AC54E29A}">
  <dimension ref="A1:G1310"/>
  <sheetViews>
    <sheetView workbookViewId="0"/>
  </sheetViews>
  <sheetFormatPr baseColWidth="10" defaultColWidth="8.83203125" defaultRowHeight="16"/>
  <cols>
    <col min="1" max="7" width="16" style="82" customWidth="1"/>
    <col min="8" max="16384" width="8.83203125" style="82"/>
  </cols>
  <sheetData>
    <row r="1" spans="1:7">
      <c r="A1" s="88" t="s">
        <v>246</v>
      </c>
    </row>
    <row r="2" spans="1:7">
      <c r="A2" s="89" t="s">
        <v>245</v>
      </c>
      <c r="D2" s="89" t="s">
        <v>244</v>
      </c>
    </row>
    <row r="4" spans="1:7">
      <c r="A4" s="88" t="s">
        <v>6</v>
      </c>
      <c r="B4" s="88" t="s">
        <v>243</v>
      </c>
      <c r="C4" s="88" t="s">
        <v>242</v>
      </c>
      <c r="D4" s="88" t="s">
        <v>241</v>
      </c>
      <c r="F4" s="88" t="s">
        <v>240</v>
      </c>
      <c r="G4" s="88" t="s">
        <v>239</v>
      </c>
    </row>
    <row r="5" spans="1:7">
      <c r="A5" s="88" t="s">
        <v>13</v>
      </c>
      <c r="B5" s="88" t="s">
        <v>238</v>
      </c>
      <c r="C5" s="83">
        <f>AVERAGEIFS(B6:B1310,A6:A1310,"&gt;="&amp;Portfolio!BV12,A6:A1310,"&lt;="&amp;Portfolio!BV31)</f>
        <v>3.777789029535866</v>
      </c>
      <c r="D5" s="87">
        <f>C5/100</f>
        <v>3.7777890295358663E-2</v>
      </c>
      <c r="F5" s="86">
        <f>C5/252</f>
        <v>1.4991226307682008E-2</v>
      </c>
      <c r="G5" s="85">
        <f>F5/100</f>
        <v>1.4991226307682008E-4</v>
      </c>
    </row>
    <row r="6" spans="1:7">
      <c r="A6" s="84">
        <v>44461</v>
      </c>
      <c r="B6" s="83">
        <v>1.32</v>
      </c>
    </row>
    <row r="7" spans="1:7">
      <c r="A7" s="84">
        <v>44462</v>
      </c>
      <c r="B7" s="83">
        <v>1.41</v>
      </c>
    </row>
    <row r="8" spans="1:7">
      <c r="A8" s="84">
        <v>44463</v>
      </c>
      <c r="B8" s="83">
        <v>1.47</v>
      </c>
    </row>
    <row r="9" spans="1:7">
      <c r="A9" s="84">
        <v>44466</v>
      </c>
      <c r="B9" s="83">
        <v>1.48</v>
      </c>
    </row>
    <row r="10" spans="1:7">
      <c r="A10" s="84">
        <v>44467</v>
      </c>
      <c r="B10" s="83">
        <v>1.54</v>
      </c>
    </row>
    <row r="11" spans="1:7">
      <c r="A11" s="84">
        <v>44468</v>
      </c>
      <c r="B11" s="83">
        <v>1.55</v>
      </c>
    </row>
    <row r="12" spans="1:7">
      <c r="A12" s="84">
        <v>44469</v>
      </c>
      <c r="B12" s="83">
        <v>1.52</v>
      </c>
    </row>
    <row r="13" spans="1:7">
      <c r="A13" s="84">
        <v>44470</v>
      </c>
      <c r="B13" s="83">
        <v>1.48</v>
      </c>
    </row>
    <row r="14" spans="1:7">
      <c r="A14" s="84">
        <v>44473</v>
      </c>
      <c r="B14" s="83">
        <v>1.49</v>
      </c>
    </row>
    <row r="15" spans="1:7">
      <c r="A15" s="84">
        <v>44474</v>
      </c>
      <c r="B15" s="83">
        <v>1.54</v>
      </c>
    </row>
    <row r="16" spans="1:7">
      <c r="A16" s="84">
        <v>44475</v>
      </c>
      <c r="B16" s="83">
        <v>1.53</v>
      </c>
    </row>
    <row r="17" spans="1:2">
      <c r="A17" s="84">
        <v>44476</v>
      </c>
      <c r="B17" s="83">
        <v>1.58</v>
      </c>
    </row>
    <row r="18" spans="1:2">
      <c r="A18" s="84">
        <v>44477</v>
      </c>
      <c r="B18" s="83">
        <v>1.61</v>
      </c>
    </row>
    <row r="19" spans="1:2">
      <c r="A19" s="84">
        <v>44480</v>
      </c>
    </row>
    <row r="20" spans="1:2">
      <c r="A20" s="84">
        <v>44481</v>
      </c>
      <c r="B20" s="83">
        <v>1.59</v>
      </c>
    </row>
    <row r="21" spans="1:2">
      <c r="A21" s="84">
        <v>44482</v>
      </c>
      <c r="B21" s="83">
        <v>1.56</v>
      </c>
    </row>
    <row r="22" spans="1:2">
      <c r="A22" s="84">
        <v>44483</v>
      </c>
      <c r="B22" s="83">
        <v>1.52</v>
      </c>
    </row>
    <row r="23" spans="1:2">
      <c r="A23" s="84">
        <v>44484</v>
      </c>
      <c r="B23" s="83">
        <v>1.59</v>
      </c>
    </row>
    <row r="24" spans="1:2">
      <c r="A24" s="84">
        <v>44487</v>
      </c>
      <c r="B24" s="83">
        <v>1.59</v>
      </c>
    </row>
    <row r="25" spans="1:2">
      <c r="A25" s="84">
        <v>44488</v>
      </c>
      <c r="B25" s="83">
        <v>1.65</v>
      </c>
    </row>
    <row r="26" spans="1:2">
      <c r="A26" s="84">
        <v>44489</v>
      </c>
      <c r="B26" s="83">
        <v>1.65</v>
      </c>
    </row>
    <row r="27" spans="1:2">
      <c r="A27" s="84">
        <v>44490</v>
      </c>
      <c r="B27" s="83">
        <v>1.68</v>
      </c>
    </row>
    <row r="28" spans="1:2">
      <c r="A28" s="84">
        <v>44491</v>
      </c>
      <c r="B28" s="83">
        <v>1.66</v>
      </c>
    </row>
    <row r="29" spans="1:2">
      <c r="A29" s="84">
        <v>44494</v>
      </c>
      <c r="B29" s="83">
        <v>1.64</v>
      </c>
    </row>
    <row r="30" spans="1:2">
      <c r="A30" s="84">
        <v>44495</v>
      </c>
      <c r="B30" s="83">
        <v>1.63</v>
      </c>
    </row>
    <row r="31" spans="1:2">
      <c r="A31" s="84">
        <v>44496</v>
      </c>
      <c r="B31" s="83">
        <v>1.54</v>
      </c>
    </row>
    <row r="32" spans="1:2">
      <c r="A32" s="84">
        <v>44497</v>
      </c>
      <c r="B32" s="83">
        <v>1.57</v>
      </c>
    </row>
    <row r="33" spans="1:2">
      <c r="A33" s="84">
        <v>44498</v>
      </c>
      <c r="B33" s="83">
        <v>1.55</v>
      </c>
    </row>
    <row r="34" spans="1:2">
      <c r="A34" s="84">
        <v>44501</v>
      </c>
      <c r="B34" s="83">
        <v>1.58</v>
      </c>
    </row>
    <row r="35" spans="1:2">
      <c r="A35" s="84">
        <v>44502</v>
      </c>
      <c r="B35" s="83">
        <v>1.56</v>
      </c>
    </row>
    <row r="36" spans="1:2">
      <c r="A36" s="84">
        <v>44503</v>
      </c>
      <c r="B36" s="83">
        <v>1.6</v>
      </c>
    </row>
    <row r="37" spans="1:2">
      <c r="A37" s="84">
        <v>44504</v>
      </c>
      <c r="B37" s="83">
        <v>1.53</v>
      </c>
    </row>
    <row r="38" spans="1:2">
      <c r="A38" s="84">
        <v>44505</v>
      </c>
      <c r="B38" s="83">
        <v>1.45</v>
      </c>
    </row>
    <row r="39" spans="1:2">
      <c r="A39" s="84">
        <v>44508</v>
      </c>
      <c r="B39" s="83">
        <v>1.51</v>
      </c>
    </row>
    <row r="40" spans="1:2">
      <c r="A40" s="84">
        <v>44509</v>
      </c>
      <c r="B40" s="83">
        <v>1.46</v>
      </c>
    </row>
    <row r="41" spans="1:2">
      <c r="A41" s="84">
        <v>44510</v>
      </c>
      <c r="B41" s="83">
        <v>1.56</v>
      </c>
    </row>
    <row r="42" spans="1:2">
      <c r="A42" s="84">
        <v>44511</v>
      </c>
    </row>
    <row r="43" spans="1:2">
      <c r="A43" s="84">
        <v>44512</v>
      </c>
      <c r="B43" s="83">
        <v>1.58</v>
      </c>
    </row>
    <row r="44" spans="1:2">
      <c r="A44" s="84">
        <v>44515</v>
      </c>
      <c r="B44" s="83">
        <v>1.63</v>
      </c>
    </row>
    <row r="45" spans="1:2">
      <c r="A45" s="84">
        <v>44516</v>
      </c>
      <c r="B45" s="83">
        <v>1.63</v>
      </c>
    </row>
    <row r="46" spans="1:2">
      <c r="A46" s="84">
        <v>44517</v>
      </c>
      <c r="B46" s="83">
        <v>1.6</v>
      </c>
    </row>
    <row r="47" spans="1:2">
      <c r="A47" s="84">
        <v>44518</v>
      </c>
      <c r="B47" s="83">
        <v>1.59</v>
      </c>
    </row>
    <row r="48" spans="1:2">
      <c r="A48" s="84">
        <v>44519</v>
      </c>
      <c r="B48" s="83">
        <v>1.54</v>
      </c>
    </row>
    <row r="49" spans="1:2">
      <c r="A49" s="84">
        <v>44522</v>
      </c>
      <c r="B49" s="83">
        <v>1.63</v>
      </c>
    </row>
    <row r="50" spans="1:2">
      <c r="A50" s="84">
        <v>44523</v>
      </c>
      <c r="B50" s="83">
        <v>1.67</v>
      </c>
    </row>
    <row r="51" spans="1:2">
      <c r="A51" s="84">
        <v>44524</v>
      </c>
      <c r="B51" s="83">
        <v>1.64</v>
      </c>
    </row>
    <row r="52" spans="1:2">
      <c r="A52" s="84">
        <v>44525</v>
      </c>
    </row>
    <row r="53" spans="1:2">
      <c r="A53" s="84">
        <v>44526</v>
      </c>
      <c r="B53" s="83">
        <v>1.48</v>
      </c>
    </row>
    <row r="54" spans="1:2">
      <c r="A54" s="84">
        <v>44529</v>
      </c>
      <c r="B54" s="83">
        <v>1.52</v>
      </c>
    </row>
    <row r="55" spans="1:2">
      <c r="A55" s="84">
        <v>44530</v>
      </c>
      <c r="B55" s="83">
        <v>1.43</v>
      </c>
    </row>
    <row r="56" spans="1:2">
      <c r="A56" s="84">
        <v>44531</v>
      </c>
      <c r="B56" s="83">
        <v>1.43</v>
      </c>
    </row>
    <row r="57" spans="1:2">
      <c r="A57" s="84">
        <v>44532</v>
      </c>
      <c r="B57" s="83">
        <v>1.44</v>
      </c>
    </row>
    <row r="58" spans="1:2">
      <c r="A58" s="84">
        <v>44533</v>
      </c>
      <c r="B58" s="83">
        <v>1.35</v>
      </c>
    </row>
    <row r="59" spans="1:2">
      <c r="A59" s="84">
        <v>44536</v>
      </c>
      <c r="B59" s="83">
        <v>1.43</v>
      </c>
    </row>
    <row r="60" spans="1:2">
      <c r="A60" s="84">
        <v>44537</v>
      </c>
      <c r="B60" s="83">
        <v>1.48</v>
      </c>
    </row>
    <row r="61" spans="1:2">
      <c r="A61" s="84">
        <v>44538</v>
      </c>
      <c r="B61" s="83">
        <v>1.52</v>
      </c>
    </row>
    <row r="62" spans="1:2">
      <c r="A62" s="84">
        <v>44539</v>
      </c>
      <c r="B62" s="83">
        <v>1.49</v>
      </c>
    </row>
    <row r="63" spans="1:2">
      <c r="A63" s="84">
        <v>44540</v>
      </c>
      <c r="B63" s="83">
        <v>1.48</v>
      </c>
    </row>
    <row r="64" spans="1:2">
      <c r="A64" s="84">
        <v>44543</v>
      </c>
      <c r="B64" s="83">
        <v>1.42</v>
      </c>
    </row>
    <row r="65" spans="1:2">
      <c r="A65" s="84">
        <v>44544</v>
      </c>
      <c r="B65" s="83">
        <v>1.44</v>
      </c>
    </row>
    <row r="66" spans="1:2">
      <c r="A66" s="84">
        <v>44545</v>
      </c>
      <c r="B66" s="83">
        <v>1.47</v>
      </c>
    </row>
    <row r="67" spans="1:2">
      <c r="A67" s="84">
        <v>44546</v>
      </c>
      <c r="B67" s="83">
        <v>1.44</v>
      </c>
    </row>
    <row r="68" spans="1:2">
      <c r="A68" s="84">
        <v>44547</v>
      </c>
      <c r="B68" s="83">
        <v>1.41</v>
      </c>
    </row>
    <row r="69" spans="1:2">
      <c r="A69" s="84">
        <v>44550</v>
      </c>
      <c r="B69" s="83">
        <v>1.43</v>
      </c>
    </row>
    <row r="70" spans="1:2">
      <c r="A70" s="84">
        <v>44551</v>
      </c>
      <c r="B70" s="83">
        <v>1.48</v>
      </c>
    </row>
    <row r="71" spans="1:2">
      <c r="A71" s="84">
        <v>44552</v>
      </c>
      <c r="B71" s="83">
        <v>1.46</v>
      </c>
    </row>
    <row r="72" spans="1:2">
      <c r="A72" s="84">
        <v>44553</v>
      </c>
      <c r="B72" s="83">
        <v>1.5</v>
      </c>
    </row>
    <row r="73" spans="1:2">
      <c r="A73" s="84">
        <v>44554</v>
      </c>
    </row>
    <row r="74" spans="1:2">
      <c r="A74" s="84">
        <v>44557</v>
      </c>
      <c r="B74" s="83">
        <v>1.48</v>
      </c>
    </row>
    <row r="75" spans="1:2">
      <c r="A75" s="84">
        <v>44558</v>
      </c>
      <c r="B75" s="83">
        <v>1.49</v>
      </c>
    </row>
    <row r="76" spans="1:2">
      <c r="A76" s="84">
        <v>44559</v>
      </c>
      <c r="B76" s="83">
        <v>1.55</v>
      </c>
    </row>
    <row r="77" spans="1:2">
      <c r="A77" s="84">
        <v>44560</v>
      </c>
      <c r="B77" s="83">
        <v>1.52</v>
      </c>
    </row>
    <row r="78" spans="1:2">
      <c r="A78" s="84">
        <v>44561</v>
      </c>
      <c r="B78" s="83">
        <v>1.52</v>
      </c>
    </row>
    <row r="79" spans="1:2">
      <c r="A79" s="84">
        <v>44564</v>
      </c>
      <c r="B79" s="83">
        <v>1.63</v>
      </c>
    </row>
    <row r="80" spans="1:2">
      <c r="A80" s="84">
        <v>44565</v>
      </c>
      <c r="B80" s="83">
        <v>1.66</v>
      </c>
    </row>
    <row r="81" spans="1:2">
      <c r="A81" s="84">
        <v>44566</v>
      </c>
      <c r="B81" s="83">
        <v>1.71</v>
      </c>
    </row>
    <row r="82" spans="1:2">
      <c r="A82" s="84">
        <v>44567</v>
      </c>
      <c r="B82" s="83">
        <v>1.73</v>
      </c>
    </row>
    <row r="83" spans="1:2">
      <c r="A83" s="84">
        <v>44568</v>
      </c>
      <c r="B83" s="83">
        <v>1.76</v>
      </c>
    </row>
    <row r="84" spans="1:2">
      <c r="A84" s="84">
        <v>44571</v>
      </c>
      <c r="B84" s="83">
        <v>1.78</v>
      </c>
    </row>
    <row r="85" spans="1:2">
      <c r="A85" s="84">
        <v>44572</v>
      </c>
      <c r="B85" s="83">
        <v>1.75</v>
      </c>
    </row>
    <row r="86" spans="1:2">
      <c r="A86" s="84">
        <v>44573</v>
      </c>
      <c r="B86" s="83">
        <v>1.74</v>
      </c>
    </row>
    <row r="87" spans="1:2">
      <c r="A87" s="84">
        <v>44574</v>
      </c>
      <c r="B87" s="83">
        <v>1.7</v>
      </c>
    </row>
    <row r="88" spans="1:2">
      <c r="A88" s="84">
        <v>44575</v>
      </c>
      <c r="B88" s="83">
        <v>1.78</v>
      </c>
    </row>
    <row r="89" spans="1:2">
      <c r="A89" s="84">
        <v>44578</v>
      </c>
    </row>
    <row r="90" spans="1:2">
      <c r="A90" s="84">
        <v>44579</v>
      </c>
      <c r="B90" s="83">
        <v>1.87</v>
      </c>
    </row>
    <row r="91" spans="1:2">
      <c r="A91" s="84">
        <v>44580</v>
      </c>
      <c r="B91" s="83">
        <v>1.83</v>
      </c>
    </row>
    <row r="92" spans="1:2">
      <c r="A92" s="84">
        <v>44581</v>
      </c>
      <c r="B92" s="83">
        <v>1.83</v>
      </c>
    </row>
    <row r="93" spans="1:2">
      <c r="A93" s="84">
        <v>44582</v>
      </c>
      <c r="B93" s="83">
        <v>1.75</v>
      </c>
    </row>
    <row r="94" spans="1:2">
      <c r="A94" s="84">
        <v>44585</v>
      </c>
      <c r="B94" s="83">
        <v>1.75</v>
      </c>
    </row>
    <row r="95" spans="1:2">
      <c r="A95" s="84">
        <v>44586</v>
      </c>
      <c r="B95" s="83">
        <v>1.78</v>
      </c>
    </row>
    <row r="96" spans="1:2">
      <c r="A96" s="84">
        <v>44587</v>
      </c>
      <c r="B96" s="83">
        <v>1.85</v>
      </c>
    </row>
    <row r="97" spans="1:2">
      <c r="A97" s="84">
        <v>44588</v>
      </c>
      <c r="B97" s="83">
        <v>1.81</v>
      </c>
    </row>
    <row r="98" spans="1:2">
      <c r="A98" s="84">
        <v>44589</v>
      </c>
      <c r="B98" s="83">
        <v>1.78</v>
      </c>
    </row>
    <row r="99" spans="1:2">
      <c r="A99" s="84">
        <v>44592</v>
      </c>
      <c r="B99" s="83">
        <v>1.79</v>
      </c>
    </row>
    <row r="100" spans="1:2">
      <c r="A100" s="84">
        <v>44593</v>
      </c>
      <c r="B100" s="83">
        <v>1.81</v>
      </c>
    </row>
    <row r="101" spans="1:2">
      <c r="A101" s="84">
        <v>44594</v>
      </c>
      <c r="B101" s="83">
        <v>1.78</v>
      </c>
    </row>
    <row r="102" spans="1:2">
      <c r="A102" s="84">
        <v>44595</v>
      </c>
      <c r="B102" s="83">
        <v>1.82</v>
      </c>
    </row>
    <row r="103" spans="1:2">
      <c r="A103" s="84">
        <v>44596</v>
      </c>
      <c r="B103" s="83">
        <v>1.93</v>
      </c>
    </row>
    <row r="104" spans="1:2">
      <c r="A104" s="84">
        <v>44599</v>
      </c>
      <c r="B104" s="83">
        <v>1.92</v>
      </c>
    </row>
    <row r="105" spans="1:2">
      <c r="A105" s="84">
        <v>44600</v>
      </c>
      <c r="B105" s="83">
        <v>1.96</v>
      </c>
    </row>
    <row r="106" spans="1:2">
      <c r="A106" s="84">
        <v>44601</v>
      </c>
      <c r="B106" s="83">
        <v>1.94</v>
      </c>
    </row>
    <row r="107" spans="1:2">
      <c r="A107" s="84">
        <v>44602</v>
      </c>
      <c r="B107" s="83">
        <v>2.0299999999999998</v>
      </c>
    </row>
    <row r="108" spans="1:2">
      <c r="A108" s="84">
        <v>44603</v>
      </c>
      <c r="B108" s="83">
        <v>1.92</v>
      </c>
    </row>
    <row r="109" spans="1:2">
      <c r="A109" s="84">
        <v>44606</v>
      </c>
      <c r="B109" s="83">
        <v>1.98</v>
      </c>
    </row>
    <row r="110" spans="1:2">
      <c r="A110" s="84">
        <v>44607</v>
      </c>
      <c r="B110" s="83">
        <v>2.0499999999999998</v>
      </c>
    </row>
    <row r="111" spans="1:2">
      <c r="A111" s="84">
        <v>44608</v>
      </c>
      <c r="B111" s="83">
        <v>2.0299999999999998</v>
      </c>
    </row>
    <row r="112" spans="1:2">
      <c r="A112" s="84">
        <v>44609</v>
      </c>
      <c r="B112" s="83">
        <v>1.97</v>
      </c>
    </row>
    <row r="113" spans="1:2">
      <c r="A113" s="84">
        <v>44610</v>
      </c>
      <c r="B113" s="83">
        <v>1.92</v>
      </c>
    </row>
    <row r="114" spans="1:2">
      <c r="A114" s="84">
        <v>44613</v>
      </c>
    </row>
    <row r="115" spans="1:2">
      <c r="A115" s="84">
        <v>44614</v>
      </c>
      <c r="B115" s="83">
        <v>1.94</v>
      </c>
    </row>
    <row r="116" spans="1:2">
      <c r="A116" s="84">
        <v>44615</v>
      </c>
      <c r="B116" s="83">
        <v>1.99</v>
      </c>
    </row>
    <row r="117" spans="1:2">
      <c r="A117" s="84">
        <v>44616</v>
      </c>
      <c r="B117" s="83">
        <v>1.96</v>
      </c>
    </row>
    <row r="118" spans="1:2">
      <c r="A118" s="84">
        <v>44617</v>
      </c>
      <c r="B118" s="83">
        <v>1.97</v>
      </c>
    </row>
    <row r="119" spans="1:2">
      <c r="A119" s="84">
        <v>44620</v>
      </c>
      <c r="B119" s="83">
        <v>1.83</v>
      </c>
    </row>
    <row r="120" spans="1:2">
      <c r="A120" s="84">
        <v>44621</v>
      </c>
      <c r="B120" s="83">
        <v>1.72</v>
      </c>
    </row>
    <row r="121" spans="1:2">
      <c r="A121" s="84">
        <v>44622</v>
      </c>
      <c r="B121" s="83">
        <v>1.86</v>
      </c>
    </row>
    <row r="122" spans="1:2">
      <c r="A122" s="84">
        <v>44623</v>
      </c>
      <c r="B122" s="83">
        <v>1.86</v>
      </c>
    </row>
    <row r="123" spans="1:2">
      <c r="A123" s="84">
        <v>44624</v>
      </c>
      <c r="B123" s="83">
        <v>1.74</v>
      </c>
    </row>
    <row r="124" spans="1:2">
      <c r="A124" s="84">
        <v>44627</v>
      </c>
      <c r="B124" s="83">
        <v>1.78</v>
      </c>
    </row>
    <row r="125" spans="1:2">
      <c r="A125" s="84">
        <v>44628</v>
      </c>
      <c r="B125" s="83">
        <v>1.86</v>
      </c>
    </row>
    <row r="126" spans="1:2">
      <c r="A126" s="84">
        <v>44629</v>
      </c>
      <c r="B126" s="83">
        <v>1.94</v>
      </c>
    </row>
    <row r="127" spans="1:2">
      <c r="A127" s="84">
        <v>44630</v>
      </c>
      <c r="B127" s="83">
        <v>1.98</v>
      </c>
    </row>
    <row r="128" spans="1:2">
      <c r="A128" s="84">
        <v>44631</v>
      </c>
      <c r="B128" s="83">
        <v>2</v>
      </c>
    </row>
    <row r="129" spans="1:2">
      <c r="A129" s="84">
        <v>44634</v>
      </c>
      <c r="B129" s="83">
        <v>2.14</v>
      </c>
    </row>
    <row r="130" spans="1:2">
      <c r="A130" s="84">
        <v>44635</v>
      </c>
      <c r="B130" s="83">
        <v>2.15</v>
      </c>
    </row>
    <row r="131" spans="1:2">
      <c r="A131" s="84">
        <v>44636</v>
      </c>
      <c r="B131" s="83">
        <v>2.19</v>
      </c>
    </row>
    <row r="132" spans="1:2">
      <c r="A132" s="84">
        <v>44637</v>
      </c>
      <c r="B132" s="83">
        <v>2.2000000000000002</v>
      </c>
    </row>
    <row r="133" spans="1:2">
      <c r="A133" s="84">
        <v>44638</v>
      </c>
      <c r="B133" s="83">
        <v>2.14</v>
      </c>
    </row>
    <row r="134" spans="1:2">
      <c r="A134" s="84">
        <v>44641</v>
      </c>
      <c r="B134" s="83">
        <v>2.3199999999999998</v>
      </c>
    </row>
    <row r="135" spans="1:2">
      <c r="A135" s="84">
        <v>44642</v>
      </c>
      <c r="B135" s="83">
        <v>2.38</v>
      </c>
    </row>
    <row r="136" spans="1:2">
      <c r="A136" s="84">
        <v>44643</v>
      </c>
      <c r="B136" s="83">
        <v>2.3199999999999998</v>
      </c>
    </row>
    <row r="137" spans="1:2">
      <c r="A137" s="84">
        <v>44644</v>
      </c>
      <c r="B137" s="83">
        <v>2.34</v>
      </c>
    </row>
    <row r="138" spans="1:2">
      <c r="A138" s="84">
        <v>44645</v>
      </c>
      <c r="B138" s="83">
        <v>2.48</v>
      </c>
    </row>
    <row r="139" spans="1:2">
      <c r="A139" s="84">
        <v>44648</v>
      </c>
      <c r="B139" s="83">
        <v>2.46</v>
      </c>
    </row>
    <row r="140" spans="1:2">
      <c r="A140" s="84">
        <v>44649</v>
      </c>
      <c r="B140" s="83">
        <v>2.41</v>
      </c>
    </row>
    <row r="141" spans="1:2">
      <c r="A141" s="84">
        <v>44650</v>
      </c>
      <c r="B141" s="83">
        <v>2.35</v>
      </c>
    </row>
    <row r="142" spans="1:2">
      <c r="A142" s="84">
        <v>44651</v>
      </c>
      <c r="B142" s="83">
        <v>2.3199999999999998</v>
      </c>
    </row>
    <row r="143" spans="1:2">
      <c r="A143" s="84">
        <v>44652</v>
      </c>
      <c r="B143" s="83">
        <v>2.39</v>
      </c>
    </row>
    <row r="144" spans="1:2">
      <c r="A144" s="84">
        <v>44655</v>
      </c>
      <c r="B144" s="83">
        <v>2.42</v>
      </c>
    </row>
    <row r="145" spans="1:2">
      <c r="A145" s="84">
        <v>44656</v>
      </c>
      <c r="B145" s="83">
        <v>2.54</v>
      </c>
    </row>
    <row r="146" spans="1:2">
      <c r="A146" s="84">
        <v>44657</v>
      </c>
      <c r="B146" s="83">
        <v>2.61</v>
      </c>
    </row>
    <row r="147" spans="1:2">
      <c r="A147" s="84">
        <v>44658</v>
      </c>
      <c r="B147" s="83">
        <v>2.66</v>
      </c>
    </row>
    <row r="148" spans="1:2">
      <c r="A148" s="84">
        <v>44659</v>
      </c>
      <c r="B148" s="83">
        <v>2.72</v>
      </c>
    </row>
    <row r="149" spans="1:2">
      <c r="A149" s="84">
        <v>44662</v>
      </c>
      <c r="B149" s="83">
        <v>2.79</v>
      </c>
    </row>
    <row r="150" spans="1:2">
      <c r="A150" s="84">
        <v>44663</v>
      </c>
      <c r="B150" s="83">
        <v>2.72</v>
      </c>
    </row>
    <row r="151" spans="1:2">
      <c r="A151" s="84">
        <v>44664</v>
      </c>
      <c r="B151" s="83">
        <v>2.7</v>
      </c>
    </row>
    <row r="152" spans="1:2">
      <c r="A152" s="84">
        <v>44665</v>
      </c>
      <c r="B152" s="83">
        <v>2.83</v>
      </c>
    </row>
    <row r="153" spans="1:2">
      <c r="A153" s="84">
        <v>44666</v>
      </c>
    </row>
    <row r="154" spans="1:2">
      <c r="A154" s="84">
        <v>44669</v>
      </c>
      <c r="B154" s="83">
        <v>2.85</v>
      </c>
    </row>
    <row r="155" spans="1:2">
      <c r="A155" s="84">
        <v>44670</v>
      </c>
      <c r="B155" s="83">
        <v>2.93</v>
      </c>
    </row>
    <row r="156" spans="1:2">
      <c r="A156" s="84">
        <v>44671</v>
      </c>
      <c r="B156" s="83">
        <v>2.85</v>
      </c>
    </row>
    <row r="157" spans="1:2">
      <c r="A157" s="84">
        <v>44672</v>
      </c>
      <c r="B157" s="83">
        <v>2.9</v>
      </c>
    </row>
    <row r="158" spans="1:2">
      <c r="A158" s="84">
        <v>44673</v>
      </c>
      <c r="B158" s="83">
        <v>2.9</v>
      </c>
    </row>
    <row r="159" spans="1:2">
      <c r="A159" s="84">
        <v>44676</v>
      </c>
      <c r="B159" s="83">
        <v>2.81</v>
      </c>
    </row>
    <row r="160" spans="1:2">
      <c r="A160" s="84">
        <v>44677</v>
      </c>
      <c r="B160" s="83">
        <v>2.77</v>
      </c>
    </row>
    <row r="161" spans="1:2">
      <c r="A161" s="84">
        <v>44678</v>
      </c>
      <c r="B161" s="83">
        <v>2.82</v>
      </c>
    </row>
    <row r="162" spans="1:2">
      <c r="A162" s="84">
        <v>44679</v>
      </c>
      <c r="B162" s="83">
        <v>2.85</v>
      </c>
    </row>
    <row r="163" spans="1:2">
      <c r="A163" s="84">
        <v>44680</v>
      </c>
      <c r="B163" s="83">
        <v>2.89</v>
      </c>
    </row>
    <row r="164" spans="1:2">
      <c r="A164" s="84">
        <v>44683</v>
      </c>
      <c r="B164" s="83">
        <v>2.99</v>
      </c>
    </row>
    <row r="165" spans="1:2">
      <c r="A165" s="84">
        <v>44684</v>
      </c>
      <c r="B165" s="83">
        <v>2.97</v>
      </c>
    </row>
    <row r="166" spans="1:2">
      <c r="A166" s="84">
        <v>44685</v>
      </c>
      <c r="B166" s="83">
        <v>2.93</v>
      </c>
    </row>
    <row r="167" spans="1:2">
      <c r="A167" s="84">
        <v>44686</v>
      </c>
      <c r="B167" s="83">
        <v>3.05</v>
      </c>
    </row>
    <row r="168" spans="1:2">
      <c r="A168" s="84">
        <v>44687</v>
      </c>
      <c r="B168" s="83">
        <v>3.12</v>
      </c>
    </row>
    <row r="169" spans="1:2">
      <c r="A169" s="84">
        <v>44690</v>
      </c>
      <c r="B169" s="83">
        <v>3.05</v>
      </c>
    </row>
    <row r="170" spans="1:2">
      <c r="A170" s="84">
        <v>44691</v>
      </c>
      <c r="B170" s="83">
        <v>2.99</v>
      </c>
    </row>
    <row r="171" spans="1:2">
      <c r="A171" s="84">
        <v>44692</v>
      </c>
      <c r="B171" s="83">
        <v>2.91</v>
      </c>
    </row>
    <row r="172" spans="1:2">
      <c r="A172" s="84">
        <v>44693</v>
      </c>
      <c r="B172" s="83">
        <v>2.84</v>
      </c>
    </row>
    <row r="173" spans="1:2">
      <c r="A173" s="84">
        <v>44694</v>
      </c>
      <c r="B173" s="83">
        <v>2.93</v>
      </c>
    </row>
    <row r="174" spans="1:2">
      <c r="A174" s="84">
        <v>44697</v>
      </c>
      <c r="B174" s="83">
        <v>2.88</v>
      </c>
    </row>
    <row r="175" spans="1:2">
      <c r="A175" s="84">
        <v>44698</v>
      </c>
      <c r="B175" s="83">
        <v>2.98</v>
      </c>
    </row>
    <row r="176" spans="1:2">
      <c r="A176" s="84">
        <v>44699</v>
      </c>
      <c r="B176" s="83">
        <v>2.89</v>
      </c>
    </row>
    <row r="177" spans="1:2">
      <c r="A177" s="84">
        <v>44700</v>
      </c>
      <c r="B177" s="83">
        <v>2.84</v>
      </c>
    </row>
    <row r="178" spans="1:2">
      <c r="A178" s="84">
        <v>44701</v>
      </c>
      <c r="B178" s="83">
        <v>2.78</v>
      </c>
    </row>
    <row r="179" spans="1:2">
      <c r="A179" s="84">
        <v>44704</v>
      </c>
      <c r="B179" s="83">
        <v>2.86</v>
      </c>
    </row>
    <row r="180" spans="1:2">
      <c r="A180" s="84">
        <v>44705</v>
      </c>
      <c r="B180" s="83">
        <v>2.76</v>
      </c>
    </row>
    <row r="181" spans="1:2">
      <c r="A181" s="84">
        <v>44706</v>
      </c>
      <c r="B181" s="83">
        <v>2.75</v>
      </c>
    </row>
    <row r="182" spans="1:2">
      <c r="A182" s="84">
        <v>44707</v>
      </c>
      <c r="B182" s="83">
        <v>2.75</v>
      </c>
    </row>
    <row r="183" spans="1:2">
      <c r="A183" s="84">
        <v>44708</v>
      </c>
      <c r="B183" s="83">
        <v>2.74</v>
      </c>
    </row>
    <row r="184" spans="1:2">
      <c r="A184" s="84">
        <v>44711</v>
      </c>
    </row>
    <row r="185" spans="1:2">
      <c r="A185" s="84">
        <v>44712</v>
      </c>
      <c r="B185" s="83">
        <v>2.85</v>
      </c>
    </row>
    <row r="186" spans="1:2">
      <c r="A186" s="84">
        <v>44713</v>
      </c>
      <c r="B186" s="83">
        <v>2.94</v>
      </c>
    </row>
    <row r="187" spans="1:2">
      <c r="A187" s="84">
        <v>44714</v>
      </c>
      <c r="B187" s="83">
        <v>2.92</v>
      </c>
    </row>
    <row r="188" spans="1:2">
      <c r="A188" s="84">
        <v>44715</v>
      </c>
      <c r="B188" s="83">
        <v>2.96</v>
      </c>
    </row>
    <row r="189" spans="1:2">
      <c r="A189" s="84">
        <v>44718</v>
      </c>
      <c r="B189" s="83">
        <v>3.04</v>
      </c>
    </row>
    <row r="190" spans="1:2">
      <c r="A190" s="84">
        <v>44719</v>
      </c>
      <c r="B190" s="83">
        <v>2.98</v>
      </c>
    </row>
    <row r="191" spans="1:2">
      <c r="A191" s="84">
        <v>44720</v>
      </c>
      <c r="B191" s="83">
        <v>3.03</v>
      </c>
    </row>
    <row r="192" spans="1:2">
      <c r="A192" s="84">
        <v>44721</v>
      </c>
      <c r="B192" s="83">
        <v>3.04</v>
      </c>
    </row>
    <row r="193" spans="1:2">
      <c r="A193" s="84">
        <v>44722</v>
      </c>
      <c r="B193" s="83">
        <v>3.15</v>
      </c>
    </row>
    <row r="194" spans="1:2">
      <c r="A194" s="84">
        <v>44725</v>
      </c>
      <c r="B194" s="83">
        <v>3.43</v>
      </c>
    </row>
    <row r="195" spans="1:2">
      <c r="A195" s="84">
        <v>44726</v>
      </c>
      <c r="B195" s="83">
        <v>3.49</v>
      </c>
    </row>
    <row r="196" spans="1:2">
      <c r="A196" s="84">
        <v>44727</v>
      </c>
      <c r="B196" s="83">
        <v>3.33</v>
      </c>
    </row>
    <row r="197" spans="1:2">
      <c r="A197" s="84">
        <v>44728</v>
      </c>
      <c r="B197" s="83">
        <v>3.28</v>
      </c>
    </row>
    <row r="198" spans="1:2">
      <c r="A198" s="84">
        <v>44729</v>
      </c>
      <c r="B198" s="83">
        <v>3.25</v>
      </c>
    </row>
    <row r="199" spans="1:2">
      <c r="A199" s="84">
        <v>44732</v>
      </c>
    </row>
    <row r="200" spans="1:2">
      <c r="A200" s="84">
        <v>44733</v>
      </c>
      <c r="B200" s="83">
        <v>3.31</v>
      </c>
    </row>
    <row r="201" spans="1:2">
      <c r="A201" s="84">
        <v>44734</v>
      </c>
      <c r="B201" s="83">
        <v>3.16</v>
      </c>
    </row>
    <row r="202" spans="1:2">
      <c r="A202" s="84">
        <v>44735</v>
      </c>
      <c r="B202" s="83">
        <v>3.09</v>
      </c>
    </row>
    <row r="203" spans="1:2">
      <c r="A203" s="84">
        <v>44736</v>
      </c>
      <c r="B203" s="83">
        <v>3.13</v>
      </c>
    </row>
    <row r="204" spans="1:2">
      <c r="A204" s="84">
        <v>44739</v>
      </c>
      <c r="B204" s="83">
        <v>3.2</v>
      </c>
    </row>
    <row r="205" spans="1:2">
      <c r="A205" s="84">
        <v>44740</v>
      </c>
      <c r="B205" s="83">
        <v>3.2</v>
      </c>
    </row>
    <row r="206" spans="1:2">
      <c r="A206" s="84">
        <v>44741</v>
      </c>
      <c r="B206" s="83">
        <v>3.1</v>
      </c>
    </row>
    <row r="207" spans="1:2">
      <c r="A207" s="84">
        <v>44742</v>
      </c>
      <c r="B207" s="83">
        <v>2.98</v>
      </c>
    </row>
    <row r="208" spans="1:2">
      <c r="A208" s="84">
        <v>44743</v>
      </c>
      <c r="B208" s="83">
        <v>2.88</v>
      </c>
    </row>
    <row r="209" spans="1:2">
      <c r="A209" s="84">
        <v>44746</v>
      </c>
    </row>
    <row r="210" spans="1:2">
      <c r="A210" s="84">
        <v>44747</v>
      </c>
      <c r="B210" s="83">
        <v>2.82</v>
      </c>
    </row>
    <row r="211" spans="1:2">
      <c r="A211" s="84">
        <v>44748</v>
      </c>
      <c r="B211" s="83">
        <v>2.93</v>
      </c>
    </row>
    <row r="212" spans="1:2">
      <c r="A212" s="84">
        <v>44749</v>
      </c>
      <c r="B212" s="83">
        <v>3.01</v>
      </c>
    </row>
    <row r="213" spans="1:2">
      <c r="A213" s="84">
        <v>44750</v>
      </c>
      <c r="B213" s="83">
        <v>3.09</v>
      </c>
    </row>
    <row r="214" spans="1:2">
      <c r="A214" s="84">
        <v>44753</v>
      </c>
      <c r="B214" s="83">
        <v>2.99</v>
      </c>
    </row>
    <row r="215" spans="1:2">
      <c r="A215" s="84">
        <v>44754</v>
      </c>
      <c r="B215" s="83">
        <v>2.96</v>
      </c>
    </row>
    <row r="216" spans="1:2">
      <c r="A216" s="84">
        <v>44755</v>
      </c>
      <c r="B216" s="83">
        <v>2.91</v>
      </c>
    </row>
    <row r="217" spans="1:2">
      <c r="A217" s="84">
        <v>44756</v>
      </c>
      <c r="B217" s="83">
        <v>2.96</v>
      </c>
    </row>
    <row r="218" spans="1:2">
      <c r="A218" s="84">
        <v>44757</v>
      </c>
      <c r="B218" s="83">
        <v>2.93</v>
      </c>
    </row>
    <row r="219" spans="1:2">
      <c r="A219" s="84">
        <v>44760</v>
      </c>
      <c r="B219" s="83">
        <v>2.96</v>
      </c>
    </row>
    <row r="220" spans="1:2">
      <c r="A220" s="84">
        <v>44761</v>
      </c>
      <c r="B220" s="83">
        <v>3.01</v>
      </c>
    </row>
    <row r="221" spans="1:2">
      <c r="A221" s="84">
        <v>44762</v>
      </c>
      <c r="B221" s="83">
        <v>3.04</v>
      </c>
    </row>
    <row r="222" spans="1:2">
      <c r="A222" s="84">
        <v>44763</v>
      </c>
      <c r="B222" s="83">
        <v>2.91</v>
      </c>
    </row>
    <row r="223" spans="1:2">
      <c r="A223" s="84">
        <v>44764</v>
      </c>
      <c r="B223" s="83">
        <v>2.77</v>
      </c>
    </row>
    <row r="224" spans="1:2">
      <c r="A224" s="84">
        <v>44767</v>
      </c>
      <c r="B224" s="83">
        <v>2.81</v>
      </c>
    </row>
    <row r="225" spans="1:2">
      <c r="A225" s="84">
        <v>44768</v>
      </c>
      <c r="B225" s="83">
        <v>2.81</v>
      </c>
    </row>
    <row r="226" spans="1:2">
      <c r="A226" s="84">
        <v>44769</v>
      </c>
      <c r="B226" s="83">
        <v>2.78</v>
      </c>
    </row>
    <row r="227" spans="1:2">
      <c r="A227" s="84">
        <v>44770</v>
      </c>
      <c r="B227" s="83">
        <v>2.68</v>
      </c>
    </row>
    <row r="228" spans="1:2">
      <c r="A228" s="84">
        <v>44771</v>
      </c>
      <c r="B228" s="83">
        <v>2.67</v>
      </c>
    </row>
    <row r="229" spans="1:2">
      <c r="A229" s="84">
        <v>44774</v>
      </c>
      <c r="B229" s="83">
        <v>2.6</v>
      </c>
    </row>
    <row r="230" spans="1:2">
      <c r="A230" s="84">
        <v>44775</v>
      </c>
      <c r="B230" s="83">
        <v>2.75</v>
      </c>
    </row>
    <row r="231" spans="1:2">
      <c r="A231" s="84">
        <v>44776</v>
      </c>
      <c r="B231" s="83">
        <v>2.73</v>
      </c>
    </row>
    <row r="232" spans="1:2">
      <c r="A232" s="84">
        <v>44777</v>
      </c>
      <c r="B232" s="83">
        <v>2.68</v>
      </c>
    </row>
    <row r="233" spans="1:2">
      <c r="A233" s="84">
        <v>44778</v>
      </c>
      <c r="B233" s="83">
        <v>2.83</v>
      </c>
    </row>
    <row r="234" spans="1:2">
      <c r="A234" s="84">
        <v>44781</v>
      </c>
      <c r="B234" s="83">
        <v>2.77</v>
      </c>
    </row>
    <row r="235" spans="1:2">
      <c r="A235" s="84">
        <v>44782</v>
      </c>
      <c r="B235" s="83">
        <v>2.8</v>
      </c>
    </row>
    <row r="236" spans="1:2">
      <c r="A236" s="84">
        <v>44783</v>
      </c>
      <c r="B236" s="83">
        <v>2.78</v>
      </c>
    </row>
    <row r="237" spans="1:2">
      <c r="A237" s="84">
        <v>44784</v>
      </c>
      <c r="B237" s="83">
        <v>2.87</v>
      </c>
    </row>
    <row r="238" spans="1:2">
      <c r="A238" s="84">
        <v>44785</v>
      </c>
      <c r="B238" s="83">
        <v>2.84</v>
      </c>
    </row>
    <row r="239" spans="1:2">
      <c r="A239" s="84">
        <v>44788</v>
      </c>
      <c r="B239" s="83">
        <v>2.79</v>
      </c>
    </row>
    <row r="240" spans="1:2">
      <c r="A240" s="84">
        <v>44789</v>
      </c>
      <c r="B240" s="83">
        <v>2.82</v>
      </c>
    </row>
    <row r="241" spans="1:2">
      <c r="A241" s="84">
        <v>44790</v>
      </c>
      <c r="B241" s="83">
        <v>2.89</v>
      </c>
    </row>
    <row r="242" spans="1:2">
      <c r="A242" s="84">
        <v>44791</v>
      </c>
      <c r="B242" s="83">
        <v>2.88</v>
      </c>
    </row>
    <row r="243" spans="1:2">
      <c r="A243" s="84">
        <v>44792</v>
      </c>
      <c r="B243" s="83">
        <v>2.98</v>
      </c>
    </row>
    <row r="244" spans="1:2">
      <c r="A244" s="84">
        <v>44795</v>
      </c>
      <c r="B244" s="83">
        <v>3.03</v>
      </c>
    </row>
    <row r="245" spans="1:2">
      <c r="A245" s="84">
        <v>44796</v>
      </c>
      <c r="B245" s="83">
        <v>3.05</v>
      </c>
    </row>
    <row r="246" spans="1:2">
      <c r="A246" s="84">
        <v>44797</v>
      </c>
      <c r="B246" s="83">
        <v>3.11</v>
      </c>
    </row>
    <row r="247" spans="1:2">
      <c r="A247" s="84">
        <v>44798</v>
      </c>
      <c r="B247" s="83">
        <v>3.03</v>
      </c>
    </row>
    <row r="248" spans="1:2">
      <c r="A248" s="84">
        <v>44799</v>
      </c>
      <c r="B248" s="83">
        <v>3.04</v>
      </c>
    </row>
    <row r="249" spans="1:2">
      <c r="A249" s="84">
        <v>44802</v>
      </c>
      <c r="B249" s="83">
        <v>3.12</v>
      </c>
    </row>
    <row r="250" spans="1:2">
      <c r="A250" s="84">
        <v>44803</v>
      </c>
      <c r="B250" s="83">
        <v>3.11</v>
      </c>
    </row>
    <row r="251" spans="1:2">
      <c r="A251" s="84">
        <v>44804</v>
      </c>
      <c r="B251" s="83">
        <v>3.15</v>
      </c>
    </row>
    <row r="252" spans="1:2">
      <c r="A252" s="84">
        <v>44805</v>
      </c>
      <c r="B252" s="83">
        <v>3.26</v>
      </c>
    </row>
    <row r="253" spans="1:2">
      <c r="A253" s="84">
        <v>44806</v>
      </c>
      <c r="B253" s="83">
        <v>3.2</v>
      </c>
    </row>
    <row r="254" spans="1:2">
      <c r="A254" s="84">
        <v>44809</v>
      </c>
    </row>
    <row r="255" spans="1:2">
      <c r="A255" s="84">
        <v>44810</v>
      </c>
      <c r="B255" s="83">
        <v>3.33</v>
      </c>
    </row>
    <row r="256" spans="1:2">
      <c r="A256" s="84">
        <v>44811</v>
      </c>
      <c r="B256" s="83">
        <v>3.27</v>
      </c>
    </row>
    <row r="257" spans="1:2">
      <c r="A257" s="84">
        <v>44812</v>
      </c>
      <c r="B257" s="83">
        <v>3.29</v>
      </c>
    </row>
    <row r="258" spans="1:2">
      <c r="A258" s="84">
        <v>44813</v>
      </c>
      <c r="B258" s="83">
        <v>3.33</v>
      </c>
    </row>
    <row r="259" spans="1:2">
      <c r="A259" s="84">
        <v>44816</v>
      </c>
      <c r="B259" s="83">
        <v>3.37</v>
      </c>
    </row>
    <row r="260" spans="1:2">
      <c r="A260" s="84">
        <v>44817</v>
      </c>
      <c r="B260" s="83">
        <v>3.42</v>
      </c>
    </row>
    <row r="261" spans="1:2">
      <c r="A261" s="84">
        <v>44818</v>
      </c>
      <c r="B261" s="83">
        <v>3.41</v>
      </c>
    </row>
    <row r="262" spans="1:2">
      <c r="A262" s="84">
        <v>44819</v>
      </c>
      <c r="B262" s="83">
        <v>3.45</v>
      </c>
    </row>
    <row r="263" spans="1:2">
      <c r="A263" s="84">
        <v>44820</v>
      </c>
      <c r="B263" s="83">
        <v>3.45</v>
      </c>
    </row>
    <row r="264" spans="1:2">
      <c r="A264" s="84">
        <v>44823</v>
      </c>
      <c r="B264" s="83">
        <v>3.49</v>
      </c>
    </row>
    <row r="265" spans="1:2">
      <c r="A265" s="84">
        <v>44824</v>
      </c>
      <c r="B265" s="83">
        <v>3.57</v>
      </c>
    </row>
    <row r="266" spans="1:2">
      <c r="A266" s="84">
        <v>44825</v>
      </c>
      <c r="B266" s="83">
        <v>3.51</v>
      </c>
    </row>
    <row r="267" spans="1:2">
      <c r="A267" s="84">
        <v>44826</v>
      </c>
      <c r="B267" s="83">
        <v>3.7</v>
      </c>
    </row>
    <row r="268" spans="1:2">
      <c r="A268" s="84">
        <v>44827</v>
      </c>
      <c r="B268" s="83">
        <v>3.69</v>
      </c>
    </row>
    <row r="269" spans="1:2">
      <c r="A269" s="84">
        <v>44830</v>
      </c>
      <c r="B269" s="83">
        <v>3.88</v>
      </c>
    </row>
    <row r="270" spans="1:2">
      <c r="A270" s="84">
        <v>44831</v>
      </c>
      <c r="B270" s="83">
        <v>3.97</v>
      </c>
    </row>
    <row r="271" spans="1:2">
      <c r="A271" s="84">
        <v>44832</v>
      </c>
      <c r="B271" s="83">
        <v>3.72</v>
      </c>
    </row>
    <row r="272" spans="1:2">
      <c r="A272" s="84">
        <v>44833</v>
      </c>
      <c r="B272" s="83">
        <v>3.76</v>
      </c>
    </row>
    <row r="273" spans="1:2">
      <c r="A273" s="84">
        <v>44834</v>
      </c>
      <c r="B273" s="83">
        <v>3.83</v>
      </c>
    </row>
    <row r="274" spans="1:2">
      <c r="A274" s="84">
        <v>44837</v>
      </c>
      <c r="B274" s="83">
        <v>3.67</v>
      </c>
    </row>
    <row r="275" spans="1:2">
      <c r="A275" s="84">
        <v>44838</v>
      </c>
      <c r="B275" s="83">
        <v>3.62</v>
      </c>
    </row>
    <row r="276" spans="1:2">
      <c r="A276" s="84">
        <v>44839</v>
      </c>
      <c r="B276" s="83">
        <v>3.76</v>
      </c>
    </row>
    <row r="277" spans="1:2">
      <c r="A277" s="84">
        <v>44840</v>
      </c>
      <c r="B277" s="83">
        <v>3.83</v>
      </c>
    </row>
    <row r="278" spans="1:2">
      <c r="A278" s="84">
        <v>44841</v>
      </c>
      <c r="B278" s="83">
        <v>3.89</v>
      </c>
    </row>
    <row r="279" spans="1:2">
      <c r="A279" s="84">
        <v>44844</v>
      </c>
    </row>
    <row r="280" spans="1:2">
      <c r="A280" s="84">
        <v>44845</v>
      </c>
      <c r="B280" s="83">
        <v>3.93</v>
      </c>
    </row>
    <row r="281" spans="1:2">
      <c r="A281" s="84">
        <v>44846</v>
      </c>
      <c r="B281" s="83">
        <v>3.91</v>
      </c>
    </row>
    <row r="282" spans="1:2">
      <c r="A282" s="84">
        <v>44847</v>
      </c>
      <c r="B282" s="83">
        <v>3.97</v>
      </c>
    </row>
    <row r="283" spans="1:2">
      <c r="A283" s="84">
        <v>44848</v>
      </c>
      <c r="B283" s="83">
        <v>4</v>
      </c>
    </row>
    <row r="284" spans="1:2">
      <c r="A284" s="84">
        <v>44851</v>
      </c>
      <c r="B284" s="83">
        <v>4.0199999999999996</v>
      </c>
    </row>
    <row r="285" spans="1:2">
      <c r="A285" s="84">
        <v>44852</v>
      </c>
      <c r="B285" s="83">
        <v>4.01</v>
      </c>
    </row>
    <row r="286" spans="1:2">
      <c r="A286" s="84">
        <v>44853</v>
      </c>
      <c r="B286" s="83">
        <v>4.1399999999999997</v>
      </c>
    </row>
    <row r="287" spans="1:2">
      <c r="A287" s="84">
        <v>44854</v>
      </c>
      <c r="B287" s="83">
        <v>4.24</v>
      </c>
    </row>
    <row r="288" spans="1:2">
      <c r="A288" s="84">
        <v>44855</v>
      </c>
      <c r="B288" s="83">
        <v>4.21</v>
      </c>
    </row>
    <row r="289" spans="1:2">
      <c r="A289" s="84">
        <v>44858</v>
      </c>
      <c r="B289" s="83">
        <v>4.25</v>
      </c>
    </row>
    <row r="290" spans="1:2">
      <c r="A290" s="84">
        <v>44859</v>
      </c>
      <c r="B290" s="83">
        <v>4.0999999999999996</v>
      </c>
    </row>
    <row r="291" spans="1:2">
      <c r="A291" s="84">
        <v>44860</v>
      </c>
      <c r="B291" s="83">
        <v>4.04</v>
      </c>
    </row>
    <row r="292" spans="1:2">
      <c r="A292" s="84">
        <v>44861</v>
      </c>
      <c r="B292" s="83">
        <v>3.96</v>
      </c>
    </row>
    <row r="293" spans="1:2">
      <c r="A293" s="84">
        <v>44862</v>
      </c>
      <c r="B293" s="83">
        <v>4.0199999999999996</v>
      </c>
    </row>
    <row r="294" spans="1:2">
      <c r="A294" s="84">
        <v>44865</v>
      </c>
      <c r="B294" s="83">
        <v>4.0999999999999996</v>
      </c>
    </row>
    <row r="295" spans="1:2">
      <c r="A295" s="84">
        <v>44866</v>
      </c>
      <c r="B295" s="83">
        <v>4.07</v>
      </c>
    </row>
    <row r="296" spans="1:2">
      <c r="A296" s="84">
        <v>44867</v>
      </c>
      <c r="B296" s="83">
        <v>4.0999999999999996</v>
      </c>
    </row>
    <row r="297" spans="1:2">
      <c r="A297" s="84">
        <v>44868</v>
      </c>
      <c r="B297" s="83">
        <v>4.1399999999999997</v>
      </c>
    </row>
    <row r="298" spans="1:2">
      <c r="A298" s="84">
        <v>44869</v>
      </c>
      <c r="B298" s="83">
        <v>4.17</v>
      </c>
    </row>
    <row r="299" spans="1:2">
      <c r="A299" s="84">
        <v>44872</v>
      </c>
      <c r="B299" s="83">
        <v>4.22</v>
      </c>
    </row>
    <row r="300" spans="1:2">
      <c r="A300" s="84">
        <v>44873</v>
      </c>
      <c r="B300" s="83">
        <v>4.1399999999999997</v>
      </c>
    </row>
    <row r="301" spans="1:2">
      <c r="A301" s="84">
        <v>44874</v>
      </c>
      <c r="B301" s="83">
        <v>4.12</v>
      </c>
    </row>
    <row r="302" spans="1:2">
      <c r="A302" s="84">
        <v>44875</v>
      </c>
      <c r="B302" s="83">
        <v>3.82</v>
      </c>
    </row>
    <row r="303" spans="1:2">
      <c r="A303" s="84">
        <v>44876</v>
      </c>
    </row>
    <row r="304" spans="1:2">
      <c r="A304" s="84">
        <v>44879</v>
      </c>
      <c r="B304" s="83">
        <v>3.88</v>
      </c>
    </row>
    <row r="305" spans="1:2">
      <c r="A305" s="84">
        <v>44880</v>
      </c>
      <c r="B305" s="83">
        <v>3.8</v>
      </c>
    </row>
    <row r="306" spans="1:2">
      <c r="A306" s="84">
        <v>44881</v>
      </c>
      <c r="B306" s="83">
        <v>3.67</v>
      </c>
    </row>
    <row r="307" spans="1:2">
      <c r="A307" s="84">
        <v>44882</v>
      </c>
      <c r="B307" s="83">
        <v>3.77</v>
      </c>
    </row>
    <row r="308" spans="1:2">
      <c r="A308" s="84">
        <v>44883</v>
      </c>
      <c r="B308" s="83">
        <v>3.82</v>
      </c>
    </row>
    <row r="309" spans="1:2">
      <c r="A309" s="84">
        <v>44886</v>
      </c>
      <c r="B309" s="83">
        <v>3.83</v>
      </c>
    </row>
    <row r="310" spans="1:2">
      <c r="A310" s="84">
        <v>44887</v>
      </c>
      <c r="B310" s="83">
        <v>3.76</v>
      </c>
    </row>
    <row r="311" spans="1:2">
      <c r="A311" s="84">
        <v>44888</v>
      </c>
      <c r="B311" s="83">
        <v>3.71</v>
      </c>
    </row>
    <row r="312" spans="1:2">
      <c r="A312" s="84">
        <v>44889</v>
      </c>
    </row>
    <row r="313" spans="1:2">
      <c r="A313" s="84">
        <v>44890</v>
      </c>
      <c r="B313" s="83">
        <v>3.68</v>
      </c>
    </row>
    <row r="314" spans="1:2">
      <c r="A314" s="84">
        <v>44893</v>
      </c>
      <c r="B314" s="83">
        <v>3.69</v>
      </c>
    </row>
    <row r="315" spans="1:2">
      <c r="A315" s="84">
        <v>44894</v>
      </c>
      <c r="B315" s="83">
        <v>3.75</v>
      </c>
    </row>
    <row r="316" spans="1:2">
      <c r="A316" s="84">
        <v>44895</v>
      </c>
      <c r="B316" s="83">
        <v>3.68</v>
      </c>
    </row>
    <row r="317" spans="1:2">
      <c r="A317" s="84">
        <v>44896</v>
      </c>
      <c r="B317" s="83">
        <v>3.53</v>
      </c>
    </row>
    <row r="318" spans="1:2">
      <c r="A318" s="84">
        <v>44897</v>
      </c>
      <c r="B318" s="83">
        <v>3.51</v>
      </c>
    </row>
    <row r="319" spans="1:2">
      <c r="A319" s="84">
        <v>44900</v>
      </c>
      <c r="B319" s="83">
        <v>3.6</v>
      </c>
    </row>
    <row r="320" spans="1:2">
      <c r="A320" s="84">
        <v>44901</v>
      </c>
      <c r="B320" s="83">
        <v>3.51</v>
      </c>
    </row>
    <row r="321" spans="1:2">
      <c r="A321" s="84">
        <v>44902</v>
      </c>
      <c r="B321" s="83">
        <v>3.42</v>
      </c>
    </row>
    <row r="322" spans="1:2">
      <c r="A322" s="84">
        <v>44903</v>
      </c>
      <c r="B322" s="83">
        <v>3.48</v>
      </c>
    </row>
    <row r="323" spans="1:2">
      <c r="A323" s="84">
        <v>44904</v>
      </c>
      <c r="B323" s="83">
        <v>3.57</v>
      </c>
    </row>
    <row r="324" spans="1:2">
      <c r="A324" s="84">
        <v>44907</v>
      </c>
      <c r="B324" s="83">
        <v>3.61</v>
      </c>
    </row>
    <row r="325" spans="1:2">
      <c r="A325" s="84">
        <v>44908</v>
      </c>
      <c r="B325" s="83">
        <v>3.51</v>
      </c>
    </row>
    <row r="326" spans="1:2">
      <c r="A326" s="84">
        <v>44909</v>
      </c>
      <c r="B326" s="83">
        <v>3.49</v>
      </c>
    </row>
    <row r="327" spans="1:2">
      <c r="A327" s="84">
        <v>44910</v>
      </c>
      <c r="B327" s="83">
        <v>3.44</v>
      </c>
    </row>
    <row r="328" spans="1:2">
      <c r="A328" s="84">
        <v>44911</v>
      </c>
      <c r="B328" s="83">
        <v>3.48</v>
      </c>
    </row>
    <row r="329" spans="1:2">
      <c r="A329" s="84">
        <v>44914</v>
      </c>
      <c r="B329" s="83">
        <v>3.57</v>
      </c>
    </row>
    <row r="330" spans="1:2">
      <c r="A330" s="84">
        <v>44915</v>
      </c>
      <c r="B330" s="83">
        <v>3.69</v>
      </c>
    </row>
    <row r="331" spans="1:2">
      <c r="A331" s="84">
        <v>44916</v>
      </c>
      <c r="B331" s="83">
        <v>3.68</v>
      </c>
    </row>
    <row r="332" spans="1:2">
      <c r="A332" s="84">
        <v>44917</v>
      </c>
      <c r="B332" s="83">
        <v>3.67</v>
      </c>
    </row>
    <row r="333" spans="1:2">
      <c r="A333" s="84">
        <v>44918</v>
      </c>
      <c r="B333" s="83">
        <v>3.75</v>
      </c>
    </row>
    <row r="334" spans="1:2">
      <c r="A334" s="84">
        <v>44921</v>
      </c>
    </row>
    <row r="335" spans="1:2">
      <c r="A335" s="84">
        <v>44922</v>
      </c>
      <c r="B335" s="83">
        <v>3.84</v>
      </c>
    </row>
    <row r="336" spans="1:2">
      <c r="A336" s="84">
        <v>44923</v>
      </c>
      <c r="B336" s="83">
        <v>3.88</v>
      </c>
    </row>
    <row r="337" spans="1:2">
      <c r="A337" s="84">
        <v>44924</v>
      </c>
      <c r="B337" s="83">
        <v>3.83</v>
      </c>
    </row>
    <row r="338" spans="1:2">
      <c r="A338" s="84">
        <v>44925</v>
      </c>
      <c r="B338" s="83">
        <v>3.88</v>
      </c>
    </row>
    <row r="339" spans="1:2">
      <c r="A339" s="84">
        <v>44928</v>
      </c>
    </row>
    <row r="340" spans="1:2">
      <c r="A340" s="84">
        <v>44929</v>
      </c>
      <c r="B340" s="83">
        <v>3.79</v>
      </c>
    </row>
    <row r="341" spans="1:2">
      <c r="A341" s="84">
        <v>44930</v>
      </c>
      <c r="B341" s="83">
        <v>3.69</v>
      </c>
    </row>
    <row r="342" spans="1:2">
      <c r="A342" s="84">
        <v>44931</v>
      </c>
      <c r="B342" s="83">
        <v>3.71</v>
      </c>
    </row>
    <row r="343" spans="1:2">
      <c r="A343" s="84">
        <v>44932</v>
      </c>
      <c r="B343" s="83">
        <v>3.55</v>
      </c>
    </row>
    <row r="344" spans="1:2">
      <c r="A344" s="84">
        <v>44935</v>
      </c>
      <c r="B344" s="83">
        <v>3.53</v>
      </c>
    </row>
    <row r="345" spans="1:2">
      <c r="A345" s="84">
        <v>44936</v>
      </c>
      <c r="B345" s="83">
        <v>3.61</v>
      </c>
    </row>
    <row r="346" spans="1:2">
      <c r="A346" s="84">
        <v>44937</v>
      </c>
      <c r="B346" s="83">
        <v>3.54</v>
      </c>
    </row>
    <row r="347" spans="1:2">
      <c r="A347" s="84">
        <v>44938</v>
      </c>
      <c r="B347" s="83">
        <v>3.43</v>
      </c>
    </row>
    <row r="348" spans="1:2">
      <c r="A348" s="84">
        <v>44939</v>
      </c>
      <c r="B348" s="83">
        <v>3.49</v>
      </c>
    </row>
    <row r="349" spans="1:2">
      <c r="A349" s="84">
        <v>44942</v>
      </c>
    </row>
    <row r="350" spans="1:2">
      <c r="A350" s="84">
        <v>44943</v>
      </c>
      <c r="B350" s="83">
        <v>3.53</v>
      </c>
    </row>
    <row r="351" spans="1:2">
      <c r="A351" s="84">
        <v>44944</v>
      </c>
      <c r="B351" s="83">
        <v>3.37</v>
      </c>
    </row>
    <row r="352" spans="1:2">
      <c r="A352" s="84">
        <v>44945</v>
      </c>
      <c r="B352" s="83">
        <v>3.39</v>
      </c>
    </row>
    <row r="353" spans="1:2">
      <c r="A353" s="84">
        <v>44946</v>
      </c>
      <c r="B353" s="83">
        <v>3.48</v>
      </c>
    </row>
    <row r="354" spans="1:2">
      <c r="A354" s="84">
        <v>44949</v>
      </c>
      <c r="B354" s="83">
        <v>3.52</v>
      </c>
    </row>
    <row r="355" spans="1:2">
      <c r="A355" s="84">
        <v>44950</v>
      </c>
      <c r="B355" s="83">
        <v>3.46</v>
      </c>
    </row>
    <row r="356" spans="1:2">
      <c r="A356" s="84">
        <v>44951</v>
      </c>
      <c r="B356" s="83">
        <v>3.46</v>
      </c>
    </row>
    <row r="357" spans="1:2">
      <c r="A357" s="84">
        <v>44952</v>
      </c>
      <c r="B357" s="83">
        <v>3.49</v>
      </c>
    </row>
    <row r="358" spans="1:2">
      <c r="A358" s="84">
        <v>44953</v>
      </c>
      <c r="B358" s="83">
        <v>3.52</v>
      </c>
    </row>
    <row r="359" spans="1:2">
      <c r="A359" s="84">
        <v>44956</v>
      </c>
      <c r="B359" s="83">
        <v>3.55</v>
      </c>
    </row>
    <row r="360" spans="1:2">
      <c r="A360" s="84">
        <v>44957</v>
      </c>
      <c r="B360" s="83">
        <v>3.52</v>
      </c>
    </row>
    <row r="361" spans="1:2">
      <c r="A361" s="84">
        <v>44958</v>
      </c>
      <c r="B361" s="83">
        <v>3.39</v>
      </c>
    </row>
    <row r="362" spans="1:2">
      <c r="A362" s="84">
        <v>44959</v>
      </c>
      <c r="B362" s="83">
        <v>3.4</v>
      </c>
    </row>
    <row r="363" spans="1:2">
      <c r="A363" s="84">
        <v>44960</v>
      </c>
      <c r="B363" s="83">
        <v>3.53</v>
      </c>
    </row>
    <row r="364" spans="1:2">
      <c r="A364" s="84">
        <v>44963</v>
      </c>
      <c r="B364" s="83">
        <v>3.63</v>
      </c>
    </row>
    <row r="365" spans="1:2">
      <c r="A365" s="84">
        <v>44964</v>
      </c>
      <c r="B365" s="83">
        <v>3.67</v>
      </c>
    </row>
    <row r="366" spans="1:2">
      <c r="A366" s="84">
        <v>44965</v>
      </c>
      <c r="B366" s="83">
        <v>3.63</v>
      </c>
    </row>
    <row r="367" spans="1:2">
      <c r="A367" s="84">
        <v>44966</v>
      </c>
      <c r="B367" s="83">
        <v>3.67</v>
      </c>
    </row>
    <row r="368" spans="1:2">
      <c r="A368" s="84">
        <v>44967</v>
      </c>
      <c r="B368" s="83">
        <v>3.74</v>
      </c>
    </row>
    <row r="369" spans="1:2">
      <c r="A369" s="84">
        <v>44970</v>
      </c>
      <c r="B369" s="83">
        <v>3.72</v>
      </c>
    </row>
    <row r="370" spans="1:2">
      <c r="A370" s="84">
        <v>44971</v>
      </c>
      <c r="B370" s="83">
        <v>3.77</v>
      </c>
    </row>
    <row r="371" spans="1:2">
      <c r="A371" s="84">
        <v>44972</v>
      </c>
      <c r="B371" s="83">
        <v>3.81</v>
      </c>
    </row>
    <row r="372" spans="1:2">
      <c r="A372" s="84">
        <v>44973</v>
      </c>
      <c r="B372" s="83">
        <v>3.86</v>
      </c>
    </row>
    <row r="373" spans="1:2">
      <c r="A373" s="84">
        <v>44974</v>
      </c>
      <c r="B373" s="83">
        <v>3.82</v>
      </c>
    </row>
    <row r="374" spans="1:2">
      <c r="A374" s="84">
        <v>44977</v>
      </c>
    </row>
    <row r="375" spans="1:2">
      <c r="A375" s="84">
        <v>44978</v>
      </c>
      <c r="B375" s="83">
        <v>3.95</v>
      </c>
    </row>
    <row r="376" spans="1:2">
      <c r="A376" s="84">
        <v>44979</v>
      </c>
      <c r="B376" s="83">
        <v>3.93</v>
      </c>
    </row>
    <row r="377" spans="1:2">
      <c r="A377" s="84">
        <v>44980</v>
      </c>
      <c r="B377" s="83">
        <v>3.88</v>
      </c>
    </row>
    <row r="378" spans="1:2">
      <c r="A378" s="84">
        <v>44981</v>
      </c>
      <c r="B378" s="83">
        <v>3.95</v>
      </c>
    </row>
    <row r="379" spans="1:2">
      <c r="A379" s="84">
        <v>44984</v>
      </c>
      <c r="B379" s="83">
        <v>3.92</v>
      </c>
    </row>
    <row r="380" spans="1:2">
      <c r="A380" s="84">
        <v>44985</v>
      </c>
      <c r="B380" s="83">
        <v>3.92</v>
      </c>
    </row>
    <row r="381" spans="1:2">
      <c r="A381" s="84">
        <v>44986</v>
      </c>
      <c r="B381" s="83">
        <v>4.01</v>
      </c>
    </row>
    <row r="382" spans="1:2">
      <c r="A382" s="84">
        <v>44987</v>
      </c>
      <c r="B382" s="83">
        <v>4.08</v>
      </c>
    </row>
    <row r="383" spans="1:2">
      <c r="A383" s="84">
        <v>44988</v>
      </c>
      <c r="B383" s="83">
        <v>3.97</v>
      </c>
    </row>
    <row r="384" spans="1:2">
      <c r="A384" s="84">
        <v>44991</v>
      </c>
      <c r="B384" s="83">
        <v>3.98</v>
      </c>
    </row>
    <row r="385" spans="1:2">
      <c r="A385" s="84">
        <v>44992</v>
      </c>
      <c r="B385" s="83">
        <v>3.97</v>
      </c>
    </row>
    <row r="386" spans="1:2">
      <c r="A386" s="84">
        <v>44993</v>
      </c>
      <c r="B386" s="83">
        <v>3.98</v>
      </c>
    </row>
    <row r="387" spans="1:2">
      <c r="A387" s="84">
        <v>44994</v>
      </c>
      <c r="B387" s="83">
        <v>3.93</v>
      </c>
    </row>
    <row r="388" spans="1:2">
      <c r="A388" s="84">
        <v>44995</v>
      </c>
      <c r="B388" s="83">
        <v>3.7</v>
      </c>
    </row>
    <row r="389" spans="1:2">
      <c r="A389" s="84">
        <v>44998</v>
      </c>
      <c r="B389" s="83">
        <v>3.55</v>
      </c>
    </row>
    <row r="390" spans="1:2">
      <c r="A390" s="84">
        <v>44999</v>
      </c>
      <c r="B390" s="83">
        <v>3.64</v>
      </c>
    </row>
    <row r="391" spans="1:2">
      <c r="A391" s="84">
        <v>45000</v>
      </c>
      <c r="B391" s="83">
        <v>3.51</v>
      </c>
    </row>
    <row r="392" spans="1:2">
      <c r="A392" s="84">
        <v>45001</v>
      </c>
      <c r="B392" s="83">
        <v>3.56</v>
      </c>
    </row>
    <row r="393" spans="1:2">
      <c r="A393" s="84">
        <v>45002</v>
      </c>
      <c r="B393" s="83">
        <v>3.39</v>
      </c>
    </row>
    <row r="394" spans="1:2">
      <c r="A394" s="84">
        <v>45005</v>
      </c>
      <c r="B394" s="83">
        <v>3.47</v>
      </c>
    </row>
    <row r="395" spans="1:2">
      <c r="A395" s="84">
        <v>45006</v>
      </c>
      <c r="B395" s="83">
        <v>3.59</v>
      </c>
    </row>
    <row r="396" spans="1:2">
      <c r="A396" s="84">
        <v>45007</v>
      </c>
      <c r="B396" s="83">
        <v>3.48</v>
      </c>
    </row>
    <row r="397" spans="1:2">
      <c r="A397" s="84">
        <v>45008</v>
      </c>
      <c r="B397" s="83">
        <v>3.38</v>
      </c>
    </row>
    <row r="398" spans="1:2">
      <c r="A398" s="84">
        <v>45009</v>
      </c>
      <c r="B398" s="83">
        <v>3.38</v>
      </c>
    </row>
    <row r="399" spans="1:2">
      <c r="A399" s="84">
        <v>45012</v>
      </c>
      <c r="B399" s="83">
        <v>3.53</v>
      </c>
    </row>
    <row r="400" spans="1:2">
      <c r="A400" s="84">
        <v>45013</v>
      </c>
      <c r="B400" s="83">
        <v>3.55</v>
      </c>
    </row>
    <row r="401" spans="1:2">
      <c r="A401" s="84">
        <v>45014</v>
      </c>
      <c r="B401" s="83">
        <v>3.57</v>
      </c>
    </row>
    <row r="402" spans="1:2">
      <c r="A402" s="84">
        <v>45015</v>
      </c>
      <c r="B402" s="83">
        <v>3.55</v>
      </c>
    </row>
    <row r="403" spans="1:2">
      <c r="A403" s="84">
        <v>45016</v>
      </c>
      <c r="B403" s="83">
        <v>3.48</v>
      </c>
    </row>
    <row r="404" spans="1:2">
      <c r="A404" s="84">
        <v>45019</v>
      </c>
      <c r="B404" s="83">
        <v>3.43</v>
      </c>
    </row>
    <row r="405" spans="1:2">
      <c r="A405" s="84">
        <v>45020</v>
      </c>
      <c r="B405" s="83">
        <v>3.35</v>
      </c>
    </row>
    <row r="406" spans="1:2">
      <c r="A406" s="84">
        <v>45021</v>
      </c>
      <c r="B406" s="83">
        <v>3.3</v>
      </c>
    </row>
    <row r="407" spans="1:2">
      <c r="A407" s="84">
        <v>45022</v>
      </c>
      <c r="B407" s="83">
        <v>3.3</v>
      </c>
    </row>
    <row r="408" spans="1:2">
      <c r="A408" s="84">
        <v>45023</v>
      </c>
      <c r="B408" s="83">
        <v>3.39</v>
      </c>
    </row>
    <row r="409" spans="1:2">
      <c r="A409" s="84">
        <v>45026</v>
      </c>
      <c r="B409" s="83">
        <v>3.41</v>
      </c>
    </row>
    <row r="410" spans="1:2">
      <c r="A410" s="84">
        <v>45027</v>
      </c>
      <c r="B410" s="83">
        <v>3.43</v>
      </c>
    </row>
    <row r="411" spans="1:2">
      <c r="A411" s="84">
        <v>45028</v>
      </c>
      <c r="B411" s="83">
        <v>3.41</v>
      </c>
    </row>
    <row r="412" spans="1:2">
      <c r="A412" s="84">
        <v>45029</v>
      </c>
      <c r="B412" s="83">
        <v>3.45</v>
      </c>
    </row>
    <row r="413" spans="1:2">
      <c r="A413" s="84">
        <v>45030</v>
      </c>
      <c r="B413" s="83">
        <v>3.52</v>
      </c>
    </row>
    <row r="414" spans="1:2">
      <c r="A414" s="84">
        <v>45033</v>
      </c>
      <c r="B414" s="83">
        <v>3.6</v>
      </c>
    </row>
    <row r="415" spans="1:2">
      <c r="A415" s="84">
        <v>45034</v>
      </c>
      <c r="B415" s="83">
        <v>3.58</v>
      </c>
    </row>
    <row r="416" spans="1:2">
      <c r="A416" s="84">
        <v>45035</v>
      </c>
      <c r="B416" s="83">
        <v>3.6</v>
      </c>
    </row>
    <row r="417" spans="1:2">
      <c r="A417" s="84">
        <v>45036</v>
      </c>
      <c r="B417" s="83">
        <v>3.54</v>
      </c>
    </row>
    <row r="418" spans="1:2">
      <c r="A418" s="84">
        <v>45037</v>
      </c>
      <c r="B418" s="83">
        <v>3.57</v>
      </c>
    </row>
    <row r="419" spans="1:2">
      <c r="A419" s="84">
        <v>45040</v>
      </c>
      <c r="B419" s="83">
        <v>3.52</v>
      </c>
    </row>
    <row r="420" spans="1:2">
      <c r="A420" s="84">
        <v>45041</v>
      </c>
      <c r="B420" s="83">
        <v>3.4</v>
      </c>
    </row>
    <row r="421" spans="1:2">
      <c r="A421" s="84">
        <v>45042</v>
      </c>
      <c r="B421" s="83">
        <v>3.43</v>
      </c>
    </row>
    <row r="422" spans="1:2">
      <c r="A422" s="84">
        <v>45043</v>
      </c>
      <c r="B422" s="83">
        <v>3.53</v>
      </c>
    </row>
    <row r="423" spans="1:2">
      <c r="A423" s="84">
        <v>45044</v>
      </c>
      <c r="B423" s="83">
        <v>3.44</v>
      </c>
    </row>
    <row r="424" spans="1:2">
      <c r="A424" s="84">
        <v>45047</v>
      </c>
      <c r="B424" s="83">
        <v>3.59</v>
      </c>
    </row>
    <row r="425" spans="1:2">
      <c r="A425" s="84">
        <v>45048</v>
      </c>
      <c r="B425" s="83">
        <v>3.44</v>
      </c>
    </row>
    <row r="426" spans="1:2">
      <c r="A426" s="84">
        <v>45049</v>
      </c>
      <c r="B426" s="83">
        <v>3.38</v>
      </c>
    </row>
    <row r="427" spans="1:2">
      <c r="A427" s="84">
        <v>45050</v>
      </c>
      <c r="B427" s="83">
        <v>3.37</v>
      </c>
    </row>
    <row r="428" spans="1:2">
      <c r="A428" s="84">
        <v>45051</v>
      </c>
      <c r="B428" s="83">
        <v>3.44</v>
      </c>
    </row>
    <row r="429" spans="1:2">
      <c r="A429" s="84">
        <v>45054</v>
      </c>
      <c r="B429" s="83">
        <v>3.52</v>
      </c>
    </row>
    <row r="430" spans="1:2">
      <c r="A430" s="84">
        <v>45055</v>
      </c>
      <c r="B430" s="83">
        <v>3.53</v>
      </c>
    </row>
    <row r="431" spans="1:2">
      <c r="A431" s="84">
        <v>45056</v>
      </c>
      <c r="B431" s="83">
        <v>3.43</v>
      </c>
    </row>
    <row r="432" spans="1:2">
      <c r="A432" s="84">
        <v>45057</v>
      </c>
      <c r="B432" s="83">
        <v>3.39</v>
      </c>
    </row>
    <row r="433" spans="1:2">
      <c r="A433" s="84">
        <v>45058</v>
      </c>
      <c r="B433" s="83">
        <v>3.46</v>
      </c>
    </row>
    <row r="434" spans="1:2">
      <c r="A434" s="84">
        <v>45061</v>
      </c>
      <c r="B434" s="83">
        <v>3.5</v>
      </c>
    </row>
    <row r="435" spans="1:2">
      <c r="A435" s="84">
        <v>45062</v>
      </c>
      <c r="B435" s="83">
        <v>3.54</v>
      </c>
    </row>
    <row r="436" spans="1:2">
      <c r="A436" s="84">
        <v>45063</v>
      </c>
      <c r="B436" s="83">
        <v>3.57</v>
      </c>
    </row>
    <row r="437" spans="1:2">
      <c r="A437" s="84">
        <v>45064</v>
      </c>
      <c r="B437" s="83">
        <v>3.65</v>
      </c>
    </row>
    <row r="438" spans="1:2">
      <c r="A438" s="84">
        <v>45065</v>
      </c>
      <c r="B438" s="83">
        <v>3.7</v>
      </c>
    </row>
    <row r="439" spans="1:2">
      <c r="A439" s="84">
        <v>45068</v>
      </c>
      <c r="B439" s="83">
        <v>3.72</v>
      </c>
    </row>
    <row r="440" spans="1:2">
      <c r="A440" s="84">
        <v>45069</v>
      </c>
      <c r="B440" s="83">
        <v>3.7</v>
      </c>
    </row>
    <row r="441" spans="1:2">
      <c r="A441" s="84">
        <v>45070</v>
      </c>
      <c r="B441" s="83">
        <v>3.73</v>
      </c>
    </row>
    <row r="442" spans="1:2">
      <c r="A442" s="84">
        <v>45071</v>
      </c>
      <c r="B442" s="83">
        <v>3.83</v>
      </c>
    </row>
    <row r="443" spans="1:2">
      <c r="A443" s="84">
        <v>45072</v>
      </c>
      <c r="B443" s="83">
        <v>3.8</v>
      </c>
    </row>
    <row r="444" spans="1:2">
      <c r="A444" s="84">
        <v>45075</v>
      </c>
    </row>
    <row r="445" spans="1:2">
      <c r="A445" s="84">
        <v>45076</v>
      </c>
      <c r="B445" s="83">
        <v>3.69</v>
      </c>
    </row>
    <row r="446" spans="1:2">
      <c r="A446" s="84">
        <v>45077</v>
      </c>
      <c r="B446" s="83">
        <v>3.64</v>
      </c>
    </row>
    <row r="447" spans="1:2">
      <c r="A447" s="84">
        <v>45078</v>
      </c>
      <c r="B447" s="83">
        <v>3.61</v>
      </c>
    </row>
    <row r="448" spans="1:2">
      <c r="A448" s="84">
        <v>45079</v>
      </c>
      <c r="B448" s="83">
        <v>3.69</v>
      </c>
    </row>
    <row r="449" spans="1:2">
      <c r="A449" s="84">
        <v>45082</v>
      </c>
      <c r="B449" s="83">
        <v>3.69</v>
      </c>
    </row>
    <row r="450" spans="1:2">
      <c r="A450" s="84">
        <v>45083</v>
      </c>
      <c r="B450" s="83">
        <v>3.7</v>
      </c>
    </row>
    <row r="451" spans="1:2">
      <c r="A451" s="84">
        <v>45084</v>
      </c>
      <c r="B451" s="83">
        <v>3.79</v>
      </c>
    </row>
    <row r="452" spans="1:2">
      <c r="A452" s="84">
        <v>45085</v>
      </c>
      <c r="B452" s="83">
        <v>3.73</v>
      </c>
    </row>
    <row r="453" spans="1:2">
      <c r="A453" s="84">
        <v>45086</v>
      </c>
      <c r="B453" s="83">
        <v>3.75</v>
      </c>
    </row>
    <row r="454" spans="1:2">
      <c r="A454" s="84">
        <v>45089</v>
      </c>
      <c r="B454" s="83">
        <v>3.73</v>
      </c>
    </row>
    <row r="455" spans="1:2">
      <c r="A455" s="84">
        <v>45090</v>
      </c>
      <c r="B455" s="83">
        <v>3.84</v>
      </c>
    </row>
    <row r="456" spans="1:2">
      <c r="A456" s="84">
        <v>45091</v>
      </c>
      <c r="B456" s="83">
        <v>3.83</v>
      </c>
    </row>
    <row r="457" spans="1:2">
      <c r="A457" s="84">
        <v>45092</v>
      </c>
      <c r="B457" s="83">
        <v>3.72</v>
      </c>
    </row>
    <row r="458" spans="1:2">
      <c r="A458" s="84">
        <v>45093</v>
      </c>
      <c r="B458" s="83">
        <v>3.77</v>
      </c>
    </row>
    <row r="459" spans="1:2">
      <c r="A459" s="84">
        <v>45096</v>
      </c>
    </row>
    <row r="460" spans="1:2">
      <c r="A460" s="84">
        <v>45097</v>
      </c>
      <c r="B460" s="83">
        <v>3.74</v>
      </c>
    </row>
    <row r="461" spans="1:2">
      <c r="A461" s="84">
        <v>45098</v>
      </c>
      <c r="B461" s="83">
        <v>3.72</v>
      </c>
    </row>
    <row r="462" spans="1:2">
      <c r="A462" s="84">
        <v>45099</v>
      </c>
      <c r="B462" s="83">
        <v>3.8</v>
      </c>
    </row>
    <row r="463" spans="1:2">
      <c r="A463" s="84">
        <v>45100</v>
      </c>
      <c r="B463" s="83">
        <v>3.74</v>
      </c>
    </row>
    <row r="464" spans="1:2">
      <c r="A464" s="84">
        <v>45103</v>
      </c>
      <c r="B464" s="83">
        <v>3.72</v>
      </c>
    </row>
    <row r="465" spans="1:2">
      <c r="A465" s="84">
        <v>45104</v>
      </c>
      <c r="B465" s="83">
        <v>3.77</v>
      </c>
    </row>
    <row r="466" spans="1:2">
      <c r="A466" s="84">
        <v>45105</v>
      </c>
      <c r="B466" s="83">
        <v>3.71</v>
      </c>
    </row>
    <row r="467" spans="1:2">
      <c r="A467" s="84">
        <v>45106</v>
      </c>
      <c r="B467" s="83">
        <v>3.85</v>
      </c>
    </row>
    <row r="468" spans="1:2">
      <c r="A468" s="84">
        <v>45107</v>
      </c>
      <c r="B468" s="83">
        <v>3.81</v>
      </c>
    </row>
    <row r="469" spans="1:2">
      <c r="A469" s="84">
        <v>45110</v>
      </c>
      <c r="B469" s="83">
        <v>3.86</v>
      </c>
    </row>
    <row r="470" spans="1:2">
      <c r="A470" s="84">
        <v>45111</v>
      </c>
    </row>
    <row r="471" spans="1:2">
      <c r="A471" s="84">
        <v>45112</v>
      </c>
      <c r="B471" s="83">
        <v>3.95</v>
      </c>
    </row>
    <row r="472" spans="1:2">
      <c r="A472" s="84">
        <v>45113</v>
      </c>
      <c r="B472" s="83">
        <v>4.05</v>
      </c>
    </row>
    <row r="473" spans="1:2">
      <c r="A473" s="84">
        <v>45114</v>
      </c>
      <c r="B473" s="83">
        <v>4.0599999999999996</v>
      </c>
    </row>
    <row r="474" spans="1:2">
      <c r="A474" s="84">
        <v>45117</v>
      </c>
      <c r="B474" s="83">
        <v>4.01</v>
      </c>
    </row>
    <row r="475" spans="1:2">
      <c r="A475" s="84">
        <v>45118</v>
      </c>
      <c r="B475" s="83">
        <v>3.99</v>
      </c>
    </row>
    <row r="476" spans="1:2">
      <c r="A476" s="84">
        <v>45119</v>
      </c>
      <c r="B476" s="83">
        <v>3.86</v>
      </c>
    </row>
    <row r="477" spans="1:2">
      <c r="A477" s="84">
        <v>45120</v>
      </c>
      <c r="B477" s="83">
        <v>3.76</v>
      </c>
    </row>
    <row r="478" spans="1:2">
      <c r="A478" s="84">
        <v>45121</v>
      </c>
      <c r="B478" s="83">
        <v>3.83</v>
      </c>
    </row>
    <row r="479" spans="1:2">
      <c r="A479" s="84">
        <v>45124</v>
      </c>
      <c r="B479" s="83">
        <v>3.81</v>
      </c>
    </row>
    <row r="480" spans="1:2">
      <c r="A480" s="84">
        <v>45125</v>
      </c>
      <c r="B480" s="83">
        <v>3.8</v>
      </c>
    </row>
    <row r="481" spans="1:2">
      <c r="A481" s="84">
        <v>45126</v>
      </c>
      <c r="B481" s="83">
        <v>3.75</v>
      </c>
    </row>
    <row r="482" spans="1:2">
      <c r="A482" s="84">
        <v>45127</v>
      </c>
      <c r="B482" s="83">
        <v>3.85</v>
      </c>
    </row>
    <row r="483" spans="1:2">
      <c r="A483" s="84">
        <v>45128</v>
      </c>
      <c r="B483" s="83">
        <v>3.84</v>
      </c>
    </row>
    <row r="484" spans="1:2">
      <c r="A484" s="84">
        <v>45131</v>
      </c>
      <c r="B484" s="83">
        <v>3.86</v>
      </c>
    </row>
    <row r="485" spans="1:2">
      <c r="A485" s="84">
        <v>45132</v>
      </c>
      <c r="B485" s="83">
        <v>3.91</v>
      </c>
    </row>
    <row r="486" spans="1:2">
      <c r="A486" s="84">
        <v>45133</v>
      </c>
      <c r="B486" s="83">
        <v>3.86</v>
      </c>
    </row>
    <row r="487" spans="1:2">
      <c r="A487" s="84">
        <v>45134</v>
      </c>
      <c r="B487" s="83">
        <v>4.01</v>
      </c>
    </row>
    <row r="488" spans="1:2">
      <c r="A488" s="84">
        <v>45135</v>
      </c>
      <c r="B488" s="83">
        <v>3.96</v>
      </c>
    </row>
    <row r="489" spans="1:2">
      <c r="A489" s="84">
        <v>45138</v>
      </c>
      <c r="B489" s="83">
        <v>3.97</v>
      </c>
    </row>
    <row r="490" spans="1:2">
      <c r="A490" s="84">
        <v>45139</v>
      </c>
      <c r="B490" s="83">
        <v>4.05</v>
      </c>
    </row>
    <row r="491" spans="1:2">
      <c r="A491" s="84">
        <v>45140</v>
      </c>
      <c r="B491" s="83">
        <v>4.08</v>
      </c>
    </row>
    <row r="492" spans="1:2">
      <c r="A492" s="84">
        <v>45141</v>
      </c>
      <c r="B492" s="83">
        <v>4.2</v>
      </c>
    </row>
    <row r="493" spans="1:2">
      <c r="A493" s="84">
        <v>45142</v>
      </c>
      <c r="B493" s="83">
        <v>4.05</v>
      </c>
    </row>
    <row r="494" spans="1:2">
      <c r="A494" s="84">
        <v>45145</v>
      </c>
      <c r="B494" s="83">
        <v>4.09</v>
      </c>
    </row>
    <row r="495" spans="1:2">
      <c r="A495" s="84">
        <v>45146</v>
      </c>
      <c r="B495" s="83">
        <v>4.0199999999999996</v>
      </c>
    </row>
    <row r="496" spans="1:2">
      <c r="A496" s="84">
        <v>45147</v>
      </c>
      <c r="B496" s="83">
        <v>4</v>
      </c>
    </row>
    <row r="497" spans="1:2">
      <c r="A497" s="84">
        <v>45148</v>
      </c>
      <c r="B497" s="83">
        <v>4.09</v>
      </c>
    </row>
    <row r="498" spans="1:2">
      <c r="A498" s="84">
        <v>45149</v>
      </c>
      <c r="B498" s="83">
        <v>4.16</v>
      </c>
    </row>
    <row r="499" spans="1:2">
      <c r="A499" s="84">
        <v>45152</v>
      </c>
      <c r="B499" s="83">
        <v>4.1900000000000004</v>
      </c>
    </row>
    <row r="500" spans="1:2">
      <c r="A500" s="84">
        <v>45153</v>
      </c>
      <c r="B500" s="83">
        <v>4.21</v>
      </c>
    </row>
    <row r="501" spans="1:2">
      <c r="A501" s="84">
        <v>45154</v>
      </c>
      <c r="B501" s="83">
        <v>4.28</v>
      </c>
    </row>
    <row r="502" spans="1:2">
      <c r="A502" s="84">
        <v>45155</v>
      </c>
      <c r="B502" s="83">
        <v>4.3</v>
      </c>
    </row>
    <row r="503" spans="1:2">
      <c r="A503" s="84">
        <v>45156</v>
      </c>
      <c r="B503" s="83">
        <v>4.26</v>
      </c>
    </row>
    <row r="504" spans="1:2">
      <c r="A504" s="84">
        <v>45159</v>
      </c>
      <c r="B504" s="83">
        <v>4.34</v>
      </c>
    </row>
    <row r="505" spans="1:2">
      <c r="A505" s="84">
        <v>45160</v>
      </c>
      <c r="B505" s="83">
        <v>4.34</v>
      </c>
    </row>
    <row r="506" spans="1:2">
      <c r="A506" s="84">
        <v>45161</v>
      </c>
      <c r="B506" s="83">
        <v>4.1900000000000004</v>
      </c>
    </row>
    <row r="507" spans="1:2">
      <c r="A507" s="84">
        <v>45162</v>
      </c>
      <c r="B507" s="83">
        <v>4.2300000000000004</v>
      </c>
    </row>
    <row r="508" spans="1:2">
      <c r="A508" s="84">
        <v>45163</v>
      </c>
      <c r="B508" s="83">
        <v>4.25</v>
      </c>
    </row>
    <row r="509" spans="1:2">
      <c r="A509" s="84">
        <v>45166</v>
      </c>
      <c r="B509" s="83">
        <v>4.2</v>
      </c>
    </row>
    <row r="510" spans="1:2">
      <c r="A510" s="84">
        <v>45167</v>
      </c>
      <c r="B510" s="83">
        <v>4.12</v>
      </c>
    </row>
    <row r="511" spans="1:2">
      <c r="A511" s="84">
        <v>45168</v>
      </c>
      <c r="B511" s="83">
        <v>4.12</v>
      </c>
    </row>
    <row r="512" spans="1:2">
      <c r="A512" s="84">
        <v>45169</v>
      </c>
      <c r="B512" s="83">
        <v>4.09</v>
      </c>
    </row>
    <row r="513" spans="1:2">
      <c r="A513" s="84">
        <v>45170</v>
      </c>
      <c r="B513" s="83">
        <v>4.18</v>
      </c>
    </row>
    <row r="514" spans="1:2">
      <c r="A514" s="84">
        <v>45173</v>
      </c>
    </row>
    <row r="515" spans="1:2">
      <c r="A515" s="84">
        <v>45174</v>
      </c>
      <c r="B515" s="83">
        <v>4.2699999999999996</v>
      </c>
    </row>
    <row r="516" spans="1:2">
      <c r="A516" s="84">
        <v>45175</v>
      </c>
      <c r="B516" s="83">
        <v>4.3</v>
      </c>
    </row>
    <row r="517" spans="1:2">
      <c r="A517" s="84">
        <v>45176</v>
      </c>
      <c r="B517" s="83">
        <v>4.2699999999999996</v>
      </c>
    </row>
    <row r="518" spans="1:2">
      <c r="A518" s="84">
        <v>45177</v>
      </c>
      <c r="B518" s="83">
        <v>4.26</v>
      </c>
    </row>
    <row r="519" spans="1:2">
      <c r="A519" s="84">
        <v>45180</v>
      </c>
      <c r="B519" s="83">
        <v>4.29</v>
      </c>
    </row>
    <row r="520" spans="1:2">
      <c r="A520" s="84">
        <v>45181</v>
      </c>
      <c r="B520" s="83">
        <v>4.2699999999999996</v>
      </c>
    </row>
    <row r="521" spans="1:2">
      <c r="A521" s="84">
        <v>45182</v>
      </c>
      <c r="B521" s="83">
        <v>4.25</v>
      </c>
    </row>
    <row r="522" spans="1:2">
      <c r="A522" s="84">
        <v>45183</v>
      </c>
      <c r="B522" s="83">
        <v>4.29</v>
      </c>
    </row>
    <row r="523" spans="1:2">
      <c r="A523" s="84">
        <v>45184</v>
      </c>
      <c r="B523" s="83">
        <v>4.33</v>
      </c>
    </row>
    <row r="524" spans="1:2">
      <c r="A524" s="84">
        <v>45187</v>
      </c>
      <c r="B524" s="83">
        <v>4.32</v>
      </c>
    </row>
    <row r="525" spans="1:2">
      <c r="A525" s="84">
        <v>45188</v>
      </c>
      <c r="B525" s="83">
        <v>4.37</v>
      </c>
    </row>
    <row r="526" spans="1:2">
      <c r="A526" s="84">
        <v>45189</v>
      </c>
      <c r="B526" s="83">
        <v>4.3499999999999996</v>
      </c>
    </row>
    <row r="527" spans="1:2">
      <c r="A527" s="84">
        <v>45190</v>
      </c>
      <c r="B527" s="83">
        <v>4.49</v>
      </c>
    </row>
    <row r="528" spans="1:2">
      <c r="A528" s="84">
        <v>45191</v>
      </c>
      <c r="B528" s="83">
        <v>4.4400000000000004</v>
      </c>
    </row>
    <row r="529" spans="1:2">
      <c r="A529" s="84">
        <v>45194</v>
      </c>
      <c r="B529" s="83">
        <v>4.55</v>
      </c>
    </row>
    <row r="530" spans="1:2">
      <c r="A530" s="84">
        <v>45195</v>
      </c>
      <c r="B530" s="83">
        <v>4.5599999999999996</v>
      </c>
    </row>
    <row r="531" spans="1:2">
      <c r="A531" s="84">
        <v>45196</v>
      </c>
      <c r="B531" s="83">
        <v>4.6100000000000003</v>
      </c>
    </row>
    <row r="532" spans="1:2">
      <c r="A532" s="84">
        <v>45197</v>
      </c>
      <c r="B532" s="83">
        <v>4.59</v>
      </c>
    </row>
    <row r="533" spans="1:2">
      <c r="A533" s="84">
        <v>45198</v>
      </c>
      <c r="B533" s="83">
        <v>4.59</v>
      </c>
    </row>
    <row r="534" spans="1:2">
      <c r="A534" s="84">
        <v>45201</v>
      </c>
      <c r="B534" s="83">
        <v>4.6900000000000004</v>
      </c>
    </row>
    <row r="535" spans="1:2">
      <c r="A535" s="84">
        <v>45202</v>
      </c>
      <c r="B535" s="83">
        <v>4.8099999999999996</v>
      </c>
    </row>
    <row r="536" spans="1:2">
      <c r="A536" s="84">
        <v>45203</v>
      </c>
      <c r="B536" s="83">
        <v>4.7300000000000004</v>
      </c>
    </row>
    <row r="537" spans="1:2">
      <c r="A537" s="84">
        <v>45204</v>
      </c>
      <c r="B537" s="83">
        <v>4.72</v>
      </c>
    </row>
    <row r="538" spans="1:2">
      <c r="A538" s="84">
        <v>45205</v>
      </c>
      <c r="B538" s="83">
        <v>4.78</v>
      </c>
    </row>
    <row r="539" spans="1:2">
      <c r="A539" s="84">
        <v>45208</v>
      </c>
    </row>
    <row r="540" spans="1:2">
      <c r="A540" s="84">
        <v>45209</v>
      </c>
      <c r="B540" s="83">
        <v>4.66</v>
      </c>
    </row>
    <row r="541" spans="1:2">
      <c r="A541" s="84">
        <v>45210</v>
      </c>
      <c r="B541" s="83">
        <v>4.58</v>
      </c>
    </row>
    <row r="542" spans="1:2">
      <c r="A542" s="84">
        <v>45211</v>
      </c>
      <c r="B542" s="83">
        <v>4.7</v>
      </c>
    </row>
    <row r="543" spans="1:2">
      <c r="A543" s="84">
        <v>45212</v>
      </c>
      <c r="B543" s="83">
        <v>4.63</v>
      </c>
    </row>
    <row r="544" spans="1:2">
      <c r="A544" s="84">
        <v>45215</v>
      </c>
      <c r="B544" s="83">
        <v>4.71</v>
      </c>
    </row>
    <row r="545" spans="1:2">
      <c r="A545" s="84">
        <v>45216</v>
      </c>
      <c r="B545" s="83">
        <v>4.83</v>
      </c>
    </row>
    <row r="546" spans="1:2">
      <c r="A546" s="84">
        <v>45217</v>
      </c>
      <c r="B546" s="83">
        <v>4.91</v>
      </c>
    </row>
    <row r="547" spans="1:2">
      <c r="A547" s="84">
        <v>45218</v>
      </c>
      <c r="B547" s="83">
        <v>4.9800000000000004</v>
      </c>
    </row>
    <row r="548" spans="1:2">
      <c r="A548" s="84">
        <v>45219</v>
      </c>
      <c r="B548" s="83">
        <v>4.93</v>
      </c>
    </row>
    <row r="549" spans="1:2">
      <c r="A549" s="84">
        <v>45222</v>
      </c>
      <c r="B549" s="83">
        <v>4.8600000000000003</v>
      </c>
    </row>
    <row r="550" spans="1:2">
      <c r="A550" s="84">
        <v>45223</v>
      </c>
      <c r="B550" s="83">
        <v>4.83</v>
      </c>
    </row>
    <row r="551" spans="1:2">
      <c r="A551" s="84">
        <v>45224</v>
      </c>
      <c r="B551" s="83">
        <v>4.95</v>
      </c>
    </row>
    <row r="552" spans="1:2">
      <c r="A552" s="84">
        <v>45225</v>
      </c>
      <c r="B552" s="83">
        <v>4.8600000000000003</v>
      </c>
    </row>
    <row r="553" spans="1:2">
      <c r="A553" s="84">
        <v>45226</v>
      </c>
      <c r="B553" s="83">
        <v>4.84</v>
      </c>
    </row>
    <row r="554" spans="1:2">
      <c r="A554" s="84">
        <v>45229</v>
      </c>
      <c r="B554" s="83">
        <v>4.88</v>
      </c>
    </row>
    <row r="555" spans="1:2">
      <c r="A555" s="84">
        <v>45230</v>
      </c>
      <c r="B555" s="83">
        <v>4.88</v>
      </c>
    </row>
    <row r="556" spans="1:2">
      <c r="A556" s="84">
        <v>45231</v>
      </c>
      <c r="B556" s="83">
        <v>4.7699999999999996</v>
      </c>
    </row>
    <row r="557" spans="1:2">
      <c r="A557" s="84">
        <v>45232</v>
      </c>
      <c r="B557" s="83">
        <v>4.67</v>
      </c>
    </row>
    <row r="558" spans="1:2">
      <c r="A558" s="84">
        <v>45233</v>
      </c>
      <c r="B558" s="83">
        <v>4.57</v>
      </c>
    </row>
    <row r="559" spans="1:2">
      <c r="A559" s="84">
        <v>45236</v>
      </c>
      <c r="B559" s="83">
        <v>4.67</v>
      </c>
    </row>
    <row r="560" spans="1:2">
      <c r="A560" s="84">
        <v>45237</v>
      </c>
      <c r="B560" s="83">
        <v>4.58</v>
      </c>
    </row>
    <row r="561" spans="1:2">
      <c r="A561" s="84">
        <v>45238</v>
      </c>
      <c r="B561" s="83">
        <v>4.49</v>
      </c>
    </row>
    <row r="562" spans="1:2">
      <c r="A562" s="84">
        <v>45239</v>
      </c>
      <c r="B562" s="83">
        <v>4.62</v>
      </c>
    </row>
    <row r="563" spans="1:2">
      <c r="A563" s="84">
        <v>45240</v>
      </c>
      <c r="B563" s="83">
        <v>4.6100000000000003</v>
      </c>
    </row>
    <row r="564" spans="1:2">
      <c r="A564" s="84">
        <v>45243</v>
      </c>
      <c r="B564" s="83">
        <v>4.63</v>
      </c>
    </row>
    <row r="565" spans="1:2">
      <c r="A565" s="84">
        <v>45244</v>
      </c>
      <c r="B565" s="83">
        <v>4.4400000000000004</v>
      </c>
    </row>
    <row r="566" spans="1:2">
      <c r="A566" s="84">
        <v>45245</v>
      </c>
      <c r="B566" s="83">
        <v>4.53</v>
      </c>
    </row>
    <row r="567" spans="1:2">
      <c r="A567" s="84">
        <v>45246</v>
      </c>
      <c r="B567" s="83">
        <v>4.45</v>
      </c>
    </row>
    <row r="568" spans="1:2">
      <c r="A568" s="84">
        <v>45247</v>
      </c>
      <c r="B568" s="83">
        <v>4.4400000000000004</v>
      </c>
    </row>
    <row r="569" spans="1:2">
      <c r="A569" s="84">
        <v>45250</v>
      </c>
      <c r="B569" s="83">
        <v>4.42</v>
      </c>
    </row>
    <row r="570" spans="1:2">
      <c r="A570" s="84">
        <v>45251</v>
      </c>
      <c r="B570" s="83">
        <v>4.41</v>
      </c>
    </row>
    <row r="571" spans="1:2">
      <c r="A571" s="84">
        <v>45252</v>
      </c>
      <c r="B571" s="83">
        <v>4.42</v>
      </c>
    </row>
    <row r="572" spans="1:2">
      <c r="A572" s="84">
        <v>45253</v>
      </c>
    </row>
    <row r="573" spans="1:2">
      <c r="A573" s="84">
        <v>45254</v>
      </c>
      <c r="B573" s="83">
        <v>4.47</v>
      </c>
    </row>
    <row r="574" spans="1:2">
      <c r="A574" s="84">
        <v>45257</v>
      </c>
      <c r="B574" s="83">
        <v>4.3899999999999997</v>
      </c>
    </row>
    <row r="575" spans="1:2">
      <c r="A575" s="84">
        <v>45258</v>
      </c>
      <c r="B575" s="83">
        <v>4.34</v>
      </c>
    </row>
    <row r="576" spans="1:2">
      <c r="A576" s="84">
        <v>45259</v>
      </c>
      <c r="B576" s="83">
        <v>4.2699999999999996</v>
      </c>
    </row>
    <row r="577" spans="1:2">
      <c r="A577" s="84">
        <v>45260</v>
      </c>
      <c r="B577" s="83">
        <v>4.37</v>
      </c>
    </row>
    <row r="578" spans="1:2">
      <c r="A578" s="84">
        <v>45261</v>
      </c>
      <c r="B578" s="83">
        <v>4.22</v>
      </c>
    </row>
    <row r="579" spans="1:2">
      <c r="A579" s="84">
        <v>45264</v>
      </c>
      <c r="B579" s="83">
        <v>4.28</v>
      </c>
    </row>
    <row r="580" spans="1:2">
      <c r="A580" s="84">
        <v>45265</v>
      </c>
      <c r="B580" s="83">
        <v>4.18</v>
      </c>
    </row>
    <row r="581" spans="1:2">
      <c r="A581" s="84">
        <v>45266</v>
      </c>
      <c r="B581" s="83">
        <v>4.12</v>
      </c>
    </row>
    <row r="582" spans="1:2">
      <c r="A582" s="84">
        <v>45267</v>
      </c>
      <c r="B582" s="83">
        <v>4.1399999999999997</v>
      </c>
    </row>
    <row r="583" spans="1:2">
      <c r="A583" s="84">
        <v>45268</v>
      </c>
      <c r="B583" s="83">
        <v>4.2300000000000004</v>
      </c>
    </row>
    <row r="584" spans="1:2">
      <c r="A584" s="84">
        <v>45271</v>
      </c>
      <c r="B584" s="83">
        <v>4.2300000000000004</v>
      </c>
    </row>
    <row r="585" spans="1:2">
      <c r="A585" s="84">
        <v>45272</v>
      </c>
      <c r="B585" s="83">
        <v>4.2</v>
      </c>
    </row>
    <row r="586" spans="1:2">
      <c r="A586" s="84">
        <v>45273</v>
      </c>
      <c r="B586" s="83">
        <v>4.04</v>
      </c>
    </row>
    <row r="587" spans="1:2">
      <c r="A587" s="84">
        <v>45274</v>
      </c>
      <c r="B587" s="83">
        <v>3.92</v>
      </c>
    </row>
    <row r="588" spans="1:2">
      <c r="A588" s="84">
        <v>45275</v>
      </c>
      <c r="B588" s="83">
        <v>3.91</v>
      </c>
    </row>
    <row r="589" spans="1:2">
      <c r="A589" s="84">
        <v>45278</v>
      </c>
      <c r="B589" s="83">
        <v>3.95</v>
      </c>
    </row>
    <row r="590" spans="1:2">
      <c r="A590" s="84">
        <v>45279</v>
      </c>
      <c r="B590" s="83">
        <v>3.93</v>
      </c>
    </row>
    <row r="591" spans="1:2">
      <c r="A591" s="84">
        <v>45280</v>
      </c>
      <c r="B591" s="83">
        <v>3.86</v>
      </c>
    </row>
    <row r="592" spans="1:2">
      <c r="A592" s="84">
        <v>45281</v>
      </c>
      <c r="B592" s="83">
        <v>3.89</v>
      </c>
    </row>
    <row r="593" spans="1:2">
      <c r="A593" s="84">
        <v>45282</v>
      </c>
      <c r="B593" s="83">
        <v>3.9</v>
      </c>
    </row>
    <row r="594" spans="1:2">
      <c r="A594" s="84">
        <v>45285</v>
      </c>
    </row>
    <row r="595" spans="1:2">
      <c r="A595" s="84">
        <v>45286</v>
      </c>
      <c r="B595" s="83">
        <v>3.89</v>
      </c>
    </row>
    <row r="596" spans="1:2">
      <c r="A596" s="84">
        <v>45287</v>
      </c>
      <c r="B596" s="83">
        <v>3.79</v>
      </c>
    </row>
    <row r="597" spans="1:2">
      <c r="A597" s="84">
        <v>45288</v>
      </c>
      <c r="B597" s="83">
        <v>3.84</v>
      </c>
    </row>
    <row r="598" spans="1:2">
      <c r="A598" s="84">
        <v>45289</v>
      </c>
      <c r="B598" s="83">
        <v>3.88</v>
      </c>
    </row>
    <row r="599" spans="1:2">
      <c r="A599" s="84">
        <v>45292</v>
      </c>
    </row>
    <row r="600" spans="1:2">
      <c r="A600" s="84">
        <v>45293</v>
      </c>
      <c r="B600" s="83">
        <v>3.95</v>
      </c>
    </row>
    <row r="601" spans="1:2">
      <c r="A601" s="84">
        <v>45294</v>
      </c>
      <c r="B601" s="83">
        <v>3.91</v>
      </c>
    </row>
    <row r="602" spans="1:2">
      <c r="A602" s="84">
        <v>45295</v>
      </c>
      <c r="B602" s="83">
        <v>3.99</v>
      </c>
    </row>
    <row r="603" spans="1:2">
      <c r="A603" s="84">
        <v>45296</v>
      </c>
      <c r="B603" s="83">
        <v>4.05</v>
      </c>
    </row>
    <row r="604" spans="1:2">
      <c r="A604" s="84">
        <v>45299</v>
      </c>
      <c r="B604" s="83">
        <v>4.01</v>
      </c>
    </row>
    <row r="605" spans="1:2">
      <c r="A605" s="84">
        <v>45300</v>
      </c>
      <c r="B605" s="83">
        <v>4.0199999999999996</v>
      </c>
    </row>
    <row r="606" spans="1:2">
      <c r="A606" s="84">
        <v>45301</v>
      </c>
      <c r="B606" s="83">
        <v>4.04</v>
      </c>
    </row>
    <row r="607" spans="1:2">
      <c r="A607" s="84">
        <v>45302</v>
      </c>
      <c r="B607" s="83">
        <v>3.98</v>
      </c>
    </row>
    <row r="608" spans="1:2">
      <c r="A608" s="84">
        <v>45303</v>
      </c>
      <c r="B608" s="83">
        <v>3.96</v>
      </c>
    </row>
    <row r="609" spans="1:2">
      <c r="A609" s="84">
        <v>45306</v>
      </c>
    </row>
    <row r="610" spans="1:2">
      <c r="A610" s="84">
        <v>45307</v>
      </c>
      <c r="B610" s="83">
        <v>4.07</v>
      </c>
    </row>
    <row r="611" spans="1:2">
      <c r="A611" s="84">
        <v>45308</v>
      </c>
      <c r="B611" s="83">
        <v>4.0999999999999996</v>
      </c>
    </row>
    <row r="612" spans="1:2">
      <c r="A612" s="84">
        <v>45309</v>
      </c>
      <c r="B612" s="83">
        <v>4.1399999999999997</v>
      </c>
    </row>
    <row r="613" spans="1:2">
      <c r="A613" s="84">
        <v>45310</v>
      </c>
      <c r="B613" s="83">
        <v>4.1500000000000004</v>
      </c>
    </row>
    <row r="614" spans="1:2">
      <c r="A614" s="84">
        <v>45313</v>
      </c>
      <c r="B614" s="83">
        <v>4.1100000000000003</v>
      </c>
    </row>
    <row r="615" spans="1:2">
      <c r="A615" s="84">
        <v>45314</v>
      </c>
      <c r="B615" s="83">
        <v>4.1399999999999997</v>
      </c>
    </row>
    <row r="616" spans="1:2">
      <c r="A616" s="84">
        <v>45315</v>
      </c>
      <c r="B616" s="83">
        <v>4.18</v>
      </c>
    </row>
    <row r="617" spans="1:2">
      <c r="A617" s="84">
        <v>45316</v>
      </c>
      <c r="B617" s="83">
        <v>4.1399999999999997</v>
      </c>
    </row>
    <row r="618" spans="1:2">
      <c r="A618" s="84">
        <v>45317</v>
      </c>
      <c r="B618" s="83">
        <v>4.1500000000000004</v>
      </c>
    </row>
    <row r="619" spans="1:2">
      <c r="A619" s="84">
        <v>45320</v>
      </c>
      <c r="B619" s="83">
        <v>4.08</v>
      </c>
    </row>
    <row r="620" spans="1:2">
      <c r="A620" s="84">
        <v>45321</v>
      </c>
      <c r="B620" s="83">
        <v>4.0599999999999996</v>
      </c>
    </row>
    <row r="621" spans="1:2">
      <c r="A621" s="84">
        <v>45322</v>
      </c>
      <c r="B621" s="83">
        <v>3.99</v>
      </c>
    </row>
    <row r="622" spans="1:2">
      <c r="A622" s="84">
        <v>45323</v>
      </c>
      <c r="B622" s="83">
        <v>3.87</v>
      </c>
    </row>
    <row r="623" spans="1:2">
      <c r="A623" s="84">
        <v>45324</v>
      </c>
      <c r="B623" s="83">
        <v>4.03</v>
      </c>
    </row>
    <row r="624" spans="1:2">
      <c r="A624" s="84">
        <v>45327</v>
      </c>
      <c r="B624" s="83">
        <v>4.17</v>
      </c>
    </row>
    <row r="625" spans="1:2">
      <c r="A625" s="84">
        <v>45328</v>
      </c>
      <c r="B625" s="83">
        <v>4.09</v>
      </c>
    </row>
    <row r="626" spans="1:2">
      <c r="A626" s="84">
        <v>45329</v>
      </c>
      <c r="B626" s="83">
        <v>4.09</v>
      </c>
    </row>
    <row r="627" spans="1:2">
      <c r="A627" s="84">
        <v>45330</v>
      </c>
      <c r="B627" s="83">
        <v>4.1500000000000004</v>
      </c>
    </row>
    <row r="628" spans="1:2">
      <c r="A628" s="84">
        <v>45331</v>
      </c>
      <c r="B628" s="83">
        <v>4.17</v>
      </c>
    </row>
    <row r="629" spans="1:2">
      <c r="A629" s="84">
        <v>45334</v>
      </c>
      <c r="B629" s="83">
        <v>4.17</v>
      </c>
    </row>
    <row r="630" spans="1:2">
      <c r="A630" s="84">
        <v>45335</v>
      </c>
      <c r="B630" s="83">
        <v>4.3099999999999996</v>
      </c>
    </row>
    <row r="631" spans="1:2">
      <c r="A631" s="84">
        <v>45336</v>
      </c>
      <c r="B631" s="83">
        <v>4.2699999999999996</v>
      </c>
    </row>
    <row r="632" spans="1:2">
      <c r="A632" s="84">
        <v>45337</v>
      </c>
      <c r="B632" s="83">
        <v>4.24</v>
      </c>
    </row>
    <row r="633" spans="1:2">
      <c r="A633" s="84">
        <v>45338</v>
      </c>
      <c r="B633" s="83">
        <v>4.3</v>
      </c>
    </row>
    <row r="634" spans="1:2">
      <c r="A634" s="84">
        <v>45341</v>
      </c>
    </row>
    <row r="635" spans="1:2">
      <c r="A635" s="84">
        <v>45342</v>
      </c>
      <c r="B635" s="83">
        <v>4.2699999999999996</v>
      </c>
    </row>
    <row r="636" spans="1:2">
      <c r="A636" s="84">
        <v>45343</v>
      </c>
      <c r="B636" s="83">
        <v>4.32</v>
      </c>
    </row>
    <row r="637" spans="1:2">
      <c r="A637" s="84">
        <v>45344</v>
      </c>
      <c r="B637" s="83">
        <v>4.33</v>
      </c>
    </row>
    <row r="638" spans="1:2">
      <c r="A638" s="84">
        <v>45345</v>
      </c>
      <c r="B638" s="83">
        <v>4.26</v>
      </c>
    </row>
    <row r="639" spans="1:2">
      <c r="A639" s="84">
        <v>45348</v>
      </c>
      <c r="B639" s="83">
        <v>4.28</v>
      </c>
    </row>
    <row r="640" spans="1:2">
      <c r="A640" s="84">
        <v>45349</v>
      </c>
      <c r="B640" s="83">
        <v>4.3099999999999996</v>
      </c>
    </row>
    <row r="641" spans="1:2">
      <c r="A641" s="84">
        <v>45350</v>
      </c>
      <c r="B641" s="83">
        <v>4.2699999999999996</v>
      </c>
    </row>
    <row r="642" spans="1:2">
      <c r="A642" s="84">
        <v>45351</v>
      </c>
      <c r="B642" s="83">
        <v>4.25</v>
      </c>
    </row>
    <row r="643" spans="1:2">
      <c r="A643" s="84">
        <v>45352</v>
      </c>
      <c r="B643" s="83">
        <v>4.1900000000000004</v>
      </c>
    </row>
    <row r="644" spans="1:2">
      <c r="A644" s="84">
        <v>45355</v>
      </c>
      <c r="B644" s="83">
        <v>4.22</v>
      </c>
    </row>
    <row r="645" spans="1:2">
      <c r="A645" s="84">
        <v>45356</v>
      </c>
      <c r="B645" s="83">
        <v>4.13</v>
      </c>
    </row>
    <row r="646" spans="1:2">
      <c r="A646" s="84">
        <v>45357</v>
      </c>
      <c r="B646" s="83">
        <v>4.1100000000000003</v>
      </c>
    </row>
    <row r="647" spans="1:2">
      <c r="A647" s="84">
        <v>45358</v>
      </c>
      <c r="B647" s="83">
        <v>4.09</v>
      </c>
    </row>
    <row r="648" spans="1:2">
      <c r="A648" s="84">
        <v>45359</v>
      </c>
      <c r="B648" s="83">
        <v>4.09</v>
      </c>
    </row>
    <row r="649" spans="1:2">
      <c r="A649" s="84">
        <v>45362</v>
      </c>
      <c r="B649" s="83">
        <v>4.0999999999999996</v>
      </c>
    </row>
    <row r="650" spans="1:2">
      <c r="A650" s="84">
        <v>45363</v>
      </c>
      <c r="B650" s="83">
        <v>4.16</v>
      </c>
    </row>
    <row r="651" spans="1:2">
      <c r="A651" s="84">
        <v>45364</v>
      </c>
      <c r="B651" s="83">
        <v>4.1900000000000004</v>
      </c>
    </row>
    <row r="652" spans="1:2">
      <c r="A652" s="84">
        <v>45365</v>
      </c>
      <c r="B652" s="83">
        <v>4.29</v>
      </c>
    </row>
    <row r="653" spans="1:2">
      <c r="A653" s="84">
        <v>45366</v>
      </c>
      <c r="B653" s="83">
        <v>4.3099999999999996</v>
      </c>
    </row>
    <row r="654" spans="1:2">
      <c r="A654" s="84">
        <v>45369</v>
      </c>
      <c r="B654" s="83">
        <v>4.34</v>
      </c>
    </row>
    <row r="655" spans="1:2">
      <c r="A655" s="84">
        <v>45370</v>
      </c>
      <c r="B655" s="83">
        <v>4.3</v>
      </c>
    </row>
    <row r="656" spans="1:2">
      <c r="A656" s="84">
        <v>45371</v>
      </c>
      <c r="B656" s="83">
        <v>4.2699999999999996</v>
      </c>
    </row>
    <row r="657" spans="1:2">
      <c r="A657" s="84">
        <v>45372</v>
      </c>
      <c r="B657" s="83">
        <v>4.2699999999999996</v>
      </c>
    </row>
    <row r="658" spans="1:2">
      <c r="A658" s="84">
        <v>45373</v>
      </c>
      <c r="B658" s="83">
        <v>4.22</v>
      </c>
    </row>
    <row r="659" spans="1:2">
      <c r="A659" s="84">
        <v>45376</v>
      </c>
      <c r="B659" s="83">
        <v>4.25</v>
      </c>
    </row>
    <row r="660" spans="1:2">
      <c r="A660" s="84">
        <v>45377</v>
      </c>
      <c r="B660" s="83">
        <v>4.24</v>
      </c>
    </row>
    <row r="661" spans="1:2">
      <c r="A661" s="84">
        <v>45378</v>
      </c>
      <c r="B661" s="83">
        <v>4.2</v>
      </c>
    </row>
    <row r="662" spans="1:2">
      <c r="A662" s="84">
        <v>45379</v>
      </c>
      <c r="B662" s="83">
        <v>4.2</v>
      </c>
    </row>
    <row r="663" spans="1:2">
      <c r="A663" s="84">
        <v>45380</v>
      </c>
    </row>
    <row r="664" spans="1:2">
      <c r="A664" s="84">
        <v>45383</v>
      </c>
      <c r="B664" s="83">
        <v>4.33</v>
      </c>
    </row>
    <row r="665" spans="1:2">
      <c r="A665" s="84">
        <v>45384</v>
      </c>
      <c r="B665" s="83">
        <v>4.3600000000000003</v>
      </c>
    </row>
    <row r="666" spans="1:2">
      <c r="A666" s="84">
        <v>45385</v>
      </c>
      <c r="B666" s="83">
        <v>4.3600000000000003</v>
      </c>
    </row>
    <row r="667" spans="1:2">
      <c r="A667" s="84">
        <v>45386</v>
      </c>
      <c r="B667" s="83">
        <v>4.3099999999999996</v>
      </c>
    </row>
    <row r="668" spans="1:2">
      <c r="A668" s="84">
        <v>45387</v>
      </c>
      <c r="B668" s="83">
        <v>4.3899999999999997</v>
      </c>
    </row>
    <row r="669" spans="1:2">
      <c r="A669" s="84">
        <v>45390</v>
      </c>
      <c r="B669" s="83">
        <v>4.42</v>
      </c>
    </row>
    <row r="670" spans="1:2">
      <c r="A670" s="84">
        <v>45391</v>
      </c>
      <c r="B670" s="83">
        <v>4.3600000000000003</v>
      </c>
    </row>
    <row r="671" spans="1:2">
      <c r="A671" s="84">
        <v>45392</v>
      </c>
      <c r="B671" s="83">
        <v>4.55</v>
      </c>
    </row>
    <row r="672" spans="1:2">
      <c r="A672" s="84">
        <v>45393</v>
      </c>
      <c r="B672" s="83">
        <v>4.5599999999999996</v>
      </c>
    </row>
    <row r="673" spans="1:2">
      <c r="A673" s="84">
        <v>45394</v>
      </c>
      <c r="B673" s="83">
        <v>4.5</v>
      </c>
    </row>
    <row r="674" spans="1:2">
      <c r="A674" s="84">
        <v>45397</v>
      </c>
      <c r="B674" s="83">
        <v>4.63</v>
      </c>
    </row>
    <row r="675" spans="1:2">
      <c r="A675" s="84">
        <v>45398</v>
      </c>
      <c r="B675" s="83">
        <v>4.67</v>
      </c>
    </row>
    <row r="676" spans="1:2">
      <c r="A676" s="84">
        <v>45399</v>
      </c>
      <c r="B676" s="83">
        <v>4.59</v>
      </c>
    </row>
    <row r="677" spans="1:2">
      <c r="A677" s="84">
        <v>45400</v>
      </c>
      <c r="B677" s="83">
        <v>4.6399999999999997</v>
      </c>
    </row>
    <row r="678" spans="1:2">
      <c r="A678" s="84">
        <v>45401</v>
      </c>
      <c r="B678" s="83">
        <v>4.62</v>
      </c>
    </row>
    <row r="679" spans="1:2">
      <c r="A679" s="84">
        <v>45404</v>
      </c>
      <c r="B679" s="83">
        <v>4.62</v>
      </c>
    </row>
    <row r="680" spans="1:2">
      <c r="A680" s="84">
        <v>45405</v>
      </c>
      <c r="B680" s="83">
        <v>4.6100000000000003</v>
      </c>
    </row>
    <row r="681" spans="1:2">
      <c r="A681" s="84">
        <v>45406</v>
      </c>
      <c r="B681" s="83">
        <v>4.6500000000000004</v>
      </c>
    </row>
    <row r="682" spans="1:2">
      <c r="A682" s="84">
        <v>45407</v>
      </c>
      <c r="B682" s="83">
        <v>4.7</v>
      </c>
    </row>
    <row r="683" spans="1:2">
      <c r="A683" s="84">
        <v>45408</v>
      </c>
      <c r="B683" s="83">
        <v>4.67</v>
      </c>
    </row>
    <row r="684" spans="1:2">
      <c r="A684" s="84">
        <v>45411</v>
      </c>
      <c r="B684" s="83">
        <v>4.63</v>
      </c>
    </row>
    <row r="685" spans="1:2">
      <c r="A685" s="84">
        <v>45412</v>
      </c>
      <c r="B685" s="83">
        <v>4.6900000000000004</v>
      </c>
    </row>
    <row r="686" spans="1:2">
      <c r="A686" s="84">
        <v>45413</v>
      </c>
      <c r="B686" s="83">
        <v>4.63</v>
      </c>
    </row>
    <row r="687" spans="1:2">
      <c r="A687" s="84">
        <v>45414</v>
      </c>
      <c r="B687" s="83">
        <v>4.58</v>
      </c>
    </row>
    <row r="688" spans="1:2">
      <c r="A688" s="84">
        <v>45415</v>
      </c>
      <c r="B688" s="83">
        <v>4.5</v>
      </c>
    </row>
    <row r="689" spans="1:2">
      <c r="A689" s="84">
        <v>45418</v>
      </c>
      <c r="B689" s="83">
        <v>4.49</v>
      </c>
    </row>
    <row r="690" spans="1:2">
      <c r="A690" s="84">
        <v>45419</v>
      </c>
      <c r="B690" s="83">
        <v>4.47</v>
      </c>
    </row>
    <row r="691" spans="1:2">
      <c r="A691" s="84">
        <v>45420</v>
      </c>
      <c r="B691" s="83">
        <v>4.4800000000000004</v>
      </c>
    </row>
    <row r="692" spans="1:2">
      <c r="A692" s="84">
        <v>45421</v>
      </c>
      <c r="B692" s="83">
        <v>4.45</v>
      </c>
    </row>
    <row r="693" spans="1:2">
      <c r="A693" s="84">
        <v>45422</v>
      </c>
      <c r="B693" s="83">
        <v>4.5</v>
      </c>
    </row>
    <row r="694" spans="1:2">
      <c r="A694" s="84">
        <v>45425</v>
      </c>
      <c r="B694" s="83">
        <v>4.4800000000000004</v>
      </c>
    </row>
    <row r="695" spans="1:2">
      <c r="A695" s="84">
        <v>45426</v>
      </c>
      <c r="B695" s="83">
        <v>4.45</v>
      </c>
    </row>
    <row r="696" spans="1:2">
      <c r="A696" s="84">
        <v>45427</v>
      </c>
      <c r="B696" s="83">
        <v>4.3600000000000003</v>
      </c>
    </row>
    <row r="697" spans="1:2">
      <c r="A697" s="84">
        <v>45428</v>
      </c>
      <c r="B697" s="83">
        <v>4.38</v>
      </c>
    </row>
    <row r="698" spans="1:2">
      <c r="A698" s="84">
        <v>45429</v>
      </c>
      <c r="B698" s="83">
        <v>4.42</v>
      </c>
    </row>
    <row r="699" spans="1:2">
      <c r="A699" s="84">
        <v>45432</v>
      </c>
      <c r="B699" s="83">
        <v>4.4400000000000004</v>
      </c>
    </row>
    <row r="700" spans="1:2">
      <c r="A700" s="84">
        <v>45433</v>
      </c>
      <c r="B700" s="83">
        <v>4.41</v>
      </c>
    </row>
    <row r="701" spans="1:2">
      <c r="A701" s="84">
        <v>45434</v>
      </c>
      <c r="B701" s="83">
        <v>4.43</v>
      </c>
    </row>
    <row r="702" spans="1:2">
      <c r="A702" s="84">
        <v>45435</v>
      </c>
      <c r="B702" s="83">
        <v>4.47</v>
      </c>
    </row>
    <row r="703" spans="1:2">
      <c r="A703" s="84">
        <v>45436</v>
      </c>
      <c r="B703" s="83">
        <v>4.46</v>
      </c>
    </row>
    <row r="704" spans="1:2">
      <c r="A704" s="84">
        <v>45439</v>
      </c>
    </row>
    <row r="705" spans="1:2">
      <c r="A705" s="84">
        <v>45440</v>
      </c>
      <c r="B705" s="83">
        <v>4.54</v>
      </c>
    </row>
    <row r="706" spans="1:2">
      <c r="A706" s="84">
        <v>45441</v>
      </c>
      <c r="B706" s="83">
        <v>4.6100000000000003</v>
      </c>
    </row>
    <row r="707" spans="1:2">
      <c r="A707" s="84">
        <v>45442</v>
      </c>
      <c r="B707" s="83">
        <v>4.55</v>
      </c>
    </row>
    <row r="708" spans="1:2">
      <c r="A708" s="84">
        <v>45443</v>
      </c>
      <c r="B708" s="83">
        <v>4.51</v>
      </c>
    </row>
    <row r="709" spans="1:2">
      <c r="A709" s="84">
        <v>45446</v>
      </c>
      <c r="B709" s="83">
        <v>4.41</v>
      </c>
    </row>
    <row r="710" spans="1:2">
      <c r="A710" s="84">
        <v>45447</v>
      </c>
      <c r="B710" s="83">
        <v>4.33</v>
      </c>
    </row>
    <row r="711" spans="1:2">
      <c r="A711" s="84">
        <v>45448</v>
      </c>
      <c r="B711" s="83">
        <v>4.29</v>
      </c>
    </row>
    <row r="712" spans="1:2">
      <c r="A712" s="84">
        <v>45449</v>
      </c>
      <c r="B712" s="83">
        <v>4.28</v>
      </c>
    </row>
    <row r="713" spans="1:2">
      <c r="A713" s="84">
        <v>45450</v>
      </c>
      <c r="B713" s="83">
        <v>4.43</v>
      </c>
    </row>
    <row r="714" spans="1:2">
      <c r="A714" s="84">
        <v>45453</v>
      </c>
      <c r="B714" s="83">
        <v>4.47</v>
      </c>
    </row>
    <row r="715" spans="1:2">
      <c r="A715" s="84">
        <v>45454</v>
      </c>
      <c r="B715" s="83">
        <v>4.3899999999999997</v>
      </c>
    </row>
    <row r="716" spans="1:2">
      <c r="A716" s="84">
        <v>45455</v>
      </c>
      <c r="B716" s="83">
        <v>4.3099999999999996</v>
      </c>
    </row>
    <row r="717" spans="1:2">
      <c r="A717" s="84">
        <v>45456</v>
      </c>
      <c r="B717" s="83">
        <v>4.24</v>
      </c>
    </row>
    <row r="718" spans="1:2">
      <c r="A718" s="84">
        <v>45457</v>
      </c>
      <c r="B718" s="83">
        <v>4.2</v>
      </c>
    </row>
    <row r="719" spans="1:2">
      <c r="A719" s="84">
        <v>45460</v>
      </c>
      <c r="B719" s="83">
        <v>4.28</v>
      </c>
    </row>
    <row r="720" spans="1:2">
      <c r="A720" s="84">
        <v>45461</v>
      </c>
      <c r="B720" s="83">
        <v>4.22</v>
      </c>
    </row>
    <row r="721" spans="1:2">
      <c r="A721" s="84">
        <v>45462</v>
      </c>
    </row>
    <row r="722" spans="1:2">
      <c r="A722" s="84">
        <v>45463</v>
      </c>
      <c r="B722" s="83">
        <v>4.25</v>
      </c>
    </row>
    <row r="723" spans="1:2">
      <c r="A723" s="84">
        <v>45464</v>
      </c>
      <c r="B723" s="83">
        <v>4.25</v>
      </c>
    </row>
    <row r="724" spans="1:2">
      <c r="A724" s="84">
        <v>45467</v>
      </c>
      <c r="B724" s="83">
        <v>4.25</v>
      </c>
    </row>
    <row r="725" spans="1:2">
      <c r="A725" s="84">
        <v>45468</v>
      </c>
      <c r="B725" s="83">
        <v>4.2300000000000004</v>
      </c>
    </row>
    <row r="726" spans="1:2">
      <c r="A726" s="84">
        <v>45469</v>
      </c>
      <c r="B726" s="83">
        <v>4.32</v>
      </c>
    </row>
    <row r="727" spans="1:2">
      <c r="A727" s="84">
        <v>45470</v>
      </c>
      <c r="B727" s="83">
        <v>4.29</v>
      </c>
    </row>
    <row r="728" spans="1:2">
      <c r="A728" s="84">
        <v>45471</v>
      </c>
      <c r="B728" s="83">
        <v>4.3600000000000003</v>
      </c>
    </row>
    <row r="729" spans="1:2">
      <c r="A729" s="84">
        <v>45474</v>
      </c>
      <c r="B729" s="83">
        <v>4.4800000000000004</v>
      </c>
    </row>
    <row r="730" spans="1:2">
      <c r="A730" s="84">
        <v>45475</v>
      </c>
      <c r="B730" s="83">
        <v>4.43</v>
      </c>
    </row>
    <row r="731" spans="1:2">
      <c r="A731" s="84">
        <v>45476</v>
      </c>
      <c r="B731" s="83">
        <v>4.3600000000000003</v>
      </c>
    </row>
    <row r="732" spans="1:2">
      <c r="A732" s="84">
        <v>45477</v>
      </c>
    </row>
    <row r="733" spans="1:2">
      <c r="A733" s="84">
        <v>45478</v>
      </c>
      <c r="B733" s="83">
        <v>4.28</v>
      </c>
    </row>
    <row r="734" spans="1:2">
      <c r="A734" s="84">
        <v>45481</v>
      </c>
      <c r="B734" s="83">
        <v>4.28</v>
      </c>
    </row>
    <row r="735" spans="1:2">
      <c r="A735" s="84">
        <v>45482</v>
      </c>
      <c r="B735" s="83">
        <v>4.3</v>
      </c>
    </row>
    <row r="736" spans="1:2">
      <c r="A736" s="84">
        <v>45483</v>
      </c>
      <c r="B736" s="83">
        <v>4.28</v>
      </c>
    </row>
    <row r="737" spans="1:2">
      <c r="A737" s="84">
        <v>45484</v>
      </c>
      <c r="B737" s="83">
        <v>4.2</v>
      </c>
    </row>
    <row r="738" spans="1:2">
      <c r="A738" s="84">
        <v>45485</v>
      </c>
      <c r="B738" s="83">
        <v>4.18</v>
      </c>
    </row>
    <row r="739" spans="1:2">
      <c r="A739" s="84">
        <v>45488</v>
      </c>
      <c r="B739" s="83">
        <v>4.2300000000000004</v>
      </c>
    </row>
    <row r="740" spans="1:2">
      <c r="A740" s="84">
        <v>45489</v>
      </c>
      <c r="B740" s="83">
        <v>4.17</v>
      </c>
    </row>
    <row r="741" spans="1:2">
      <c r="A741" s="84">
        <v>45490</v>
      </c>
      <c r="B741" s="83">
        <v>4.16</v>
      </c>
    </row>
    <row r="742" spans="1:2">
      <c r="A742" s="84">
        <v>45491</v>
      </c>
      <c r="B742" s="83">
        <v>4.2</v>
      </c>
    </row>
    <row r="743" spans="1:2">
      <c r="A743" s="84">
        <v>45492</v>
      </c>
      <c r="B743" s="83">
        <v>4.25</v>
      </c>
    </row>
    <row r="744" spans="1:2">
      <c r="A744" s="84">
        <v>45495</v>
      </c>
      <c r="B744" s="83">
        <v>4.26</v>
      </c>
    </row>
    <row r="745" spans="1:2">
      <c r="A745" s="84">
        <v>45496</v>
      </c>
      <c r="B745" s="83">
        <v>4.25</v>
      </c>
    </row>
    <row r="746" spans="1:2">
      <c r="A746" s="84">
        <v>45497</v>
      </c>
      <c r="B746" s="83">
        <v>4.28</v>
      </c>
    </row>
    <row r="747" spans="1:2">
      <c r="A747" s="84">
        <v>45498</v>
      </c>
      <c r="B747" s="83">
        <v>4.2699999999999996</v>
      </c>
    </row>
    <row r="748" spans="1:2">
      <c r="A748" s="84">
        <v>45499</v>
      </c>
      <c r="B748" s="83">
        <v>4.2</v>
      </c>
    </row>
    <row r="749" spans="1:2">
      <c r="A749" s="84">
        <v>45502</v>
      </c>
      <c r="B749" s="83">
        <v>4.17</v>
      </c>
    </row>
    <row r="750" spans="1:2">
      <c r="A750" s="84">
        <v>45503</v>
      </c>
      <c r="B750" s="83">
        <v>4.1500000000000004</v>
      </c>
    </row>
    <row r="751" spans="1:2">
      <c r="A751" s="84">
        <v>45504</v>
      </c>
      <c r="B751" s="83">
        <v>4.09</v>
      </c>
    </row>
    <row r="752" spans="1:2">
      <c r="A752" s="84">
        <v>45505</v>
      </c>
      <c r="B752" s="83">
        <v>3.99</v>
      </c>
    </row>
    <row r="753" spans="1:2">
      <c r="A753" s="84">
        <v>45506</v>
      </c>
      <c r="B753" s="83">
        <v>3.8</v>
      </c>
    </row>
    <row r="754" spans="1:2">
      <c r="A754" s="84">
        <v>45509</v>
      </c>
      <c r="B754" s="83">
        <v>3.78</v>
      </c>
    </row>
    <row r="755" spans="1:2">
      <c r="A755" s="84">
        <v>45510</v>
      </c>
      <c r="B755" s="83">
        <v>3.9</v>
      </c>
    </row>
    <row r="756" spans="1:2">
      <c r="A756" s="84">
        <v>45511</v>
      </c>
      <c r="B756" s="83">
        <v>3.96</v>
      </c>
    </row>
    <row r="757" spans="1:2">
      <c r="A757" s="84">
        <v>45512</v>
      </c>
      <c r="B757" s="83">
        <v>3.99</v>
      </c>
    </row>
    <row r="758" spans="1:2">
      <c r="A758" s="84">
        <v>45513</v>
      </c>
      <c r="B758" s="83">
        <v>3.94</v>
      </c>
    </row>
    <row r="759" spans="1:2">
      <c r="A759" s="84">
        <v>45516</v>
      </c>
      <c r="B759" s="83">
        <v>3.9</v>
      </c>
    </row>
    <row r="760" spans="1:2">
      <c r="A760" s="84">
        <v>45517</v>
      </c>
      <c r="B760" s="83">
        <v>3.85</v>
      </c>
    </row>
    <row r="761" spans="1:2">
      <c r="A761" s="84">
        <v>45518</v>
      </c>
      <c r="B761" s="83">
        <v>3.83</v>
      </c>
    </row>
    <row r="762" spans="1:2">
      <c r="A762" s="84">
        <v>45519</v>
      </c>
      <c r="B762" s="83">
        <v>3.92</v>
      </c>
    </row>
    <row r="763" spans="1:2">
      <c r="A763" s="84">
        <v>45520</v>
      </c>
      <c r="B763" s="83">
        <v>3.89</v>
      </c>
    </row>
    <row r="764" spans="1:2">
      <c r="A764" s="84">
        <v>45523</v>
      </c>
      <c r="B764" s="83">
        <v>3.86</v>
      </c>
    </row>
    <row r="765" spans="1:2">
      <c r="A765" s="84">
        <v>45524</v>
      </c>
      <c r="B765" s="83">
        <v>3.82</v>
      </c>
    </row>
    <row r="766" spans="1:2">
      <c r="A766" s="84">
        <v>45525</v>
      </c>
      <c r="B766" s="83">
        <v>3.79</v>
      </c>
    </row>
    <row r="767" spans="1:2">
      <c r="A767" s="84">
        <v>45526</v>
      </c>
      <c r="B767" s="83">
        <v>3.86</v>
      </c>
    </row>
    <row r="768" spans="1:2">
      <c r="A768" s="84">
        <v>45527</v>
      </c>
      <c r="B768" s="83">
        <v>3.81</v>
      </c>
    </row>
    <row r="769" spans="1:2">
      <c r="A769" s="84">
        <v>45530</v>
      </c>
      <c r="B769" s="83">
        <v>3.82</v>
      </c>
    </row>
    <row r="770" spans="1:2">
      <c r="A770" s="84">
        <v>45531</v>
      </c>
      <c r="B770" s="83">
        <v>3.83</v>
      </c>
    </row>
    <row r="771" spans="1:2">
      <c r="A771" s="84">
        <v>45532</v>
      </c>
      <c r="B771" s="83">
        <v>3.84</v>
      </c>
    </row>
    <row r="772" spans="1:2">
      <c r="A772" s="84">
        <v>45533</v>
      </c>
      <c r="B772" s="83">
        <v>3.87</v>
      </c>
    </row>
    <row r="773" spans="1:2">
      <c r="A773" s="84">
        <v>45534</v>
      </c>
      <c r="B773" s="83">
        <v>3.91</v>
      </c>
    </row>
    <row r="774" spans="1:2">
      <c r="A774" s="84">
        <v>45537</v>
      </c>
    </row>
    <row r="775" spans="1:2">
      <c r="A775" s="84">
        <v>45538</v>
      </c>
      <c r="B775" s="83">
        <v>3.84</v>
      </c>
    </row>
    <row r="776" spans="1:2">
      <c r="A776" s="84">
        <v>45539</v>
      </c>
      <c r="B776" s="83">
        <v>3.77</v>
      </c>
    </row>
    <row r="777" spans="1:2">
      <c r="A777" s="84">
        <v>45540</v>
      </c>
      <c r="B777" s="83">
        <v>3.73</v>
      </c>
    </row>
    <row r="778" spans="1:2">
      <c r="A778" s="84">
        <v>45541</v>
      </c>
      <c r="B778" s="83">
        <v>3.72</v>
      </c>
    </row>
    <row r="779" spans="1:2">
      <c r="A779" s="84">
        <v>45544</v>
      </c>
      <c r="B779" s="83">
        <v>3.7</v>
      </c>
    </row>
    <row r="780" spans="1:2">
      <c r="A780" s="84">
        <v>45545</v>
      </c>
      <c r="B780" s="83">
        <v>3.65</v>
      </c>
    </row>
    <row r="781" spans="1:2">
      <c r="A781" s="84">
        <v>45546</v>
      </c>
      <c r="B781" s="83">
        <v>3.65</v>
      </c>
    </row>
    <row r="782" spans="1:2">
      <c r="A782" s="84">
        <v>45547</v>
      </c>
      <c r="B782" s="83">
        <v>3.68</v>
      </c>
    </row>
    <row r="783" spans="1:2">
      <c r="A783" s="84">
        <v>45548</v>
      </c>
      <c r="B783" s="83">
        <v>3.66</v>
      </c>
    </row>
    <row r="784" spans="1:2">
      <c r="A784" s="84">
        <v>45551</v>
      </c>
      <c r="B784" s="83">
        <v>3.63</v>
      </c>
    </row>
    <row r="785" spans="1:2">
      <c r="A785" s="84">
        <v>45552</v>
      </c>
      <c r="B785" s="83">
        <v>3.65</v>
      </c>
    </row>
    <row r="786" spans="1:2">
      <c r="A786" s="84">
        <v>45553</v>
      </c>
      <c r="B786" s="83">
        <v>3.7</v>
      </c>
    </row>
    <row r="787" spans="1:2">
      <c r="A787" s="84">
        <v>45554</v>
      </c>
      <c r="B787" s="83">
        <v>3.73</v>
      </c>
    </row>
    <row r="788" spans="1:2">
      <c r="A788" s="84">
        <v>45555</v>
      </c>
      <c r="B788" s="83">
        <v>3.73</v>
      </c>
    </row>
    <row r="789" spans="1:2">
      <c r="A789" s="84">
        <v>45558</v>
      </c>
      <c r="B789" s="83">
        <v>3.75</v>
      </c>
    </row>
    <row r="790" spans="1:2">
      <c r="A790" s="84">
        <v>45559</v>
      </c>
      <c r="B790" s="83">
        <v>3.74</v>
      </c>
    </row>
    <row r="791" spans="1:2">
      <c r="A791" s="84">
        <v>45560</v>
      </c>
      <c r="B791" s="83">
        <v>3.79</v>
      </c>
    </row>
    <row r="792" spans="1:2">
      <c r="A792" s="84">
        <v>45561</v>
      </c>
      <c r="B792" s="83">
        <v>3.79</v>
      </c>
    </row>
    <row r="793" spans="1:2">
      <c r="A793" s="84">
        <v>45562</v>
      </c>
      <c r="B793" s="83">
        <v>3.75</v>
      </c>
    </row>
    <row r="794" spans="1:2">
      <c r="A794" s="84">
        <v>45565</v>
      </c>
      <c r="B794" s="83">
        <v>3.81</v>
      </c>
    </row>
    <row r="795" spans="1:2">
      <c r="A795" s="84">
        <v>45566</v>
      </c>
      <c r="B795" s="83">
        <v>3.74</v>
      </c>
    </row>
    <row r="796" spans="1:2">
      <c r="A796" s="84">
        <v>45567</v>
      </c>
      <c r="B796" s="83">
        <v>3.79</v>
      </c>
    </row>
    <row r="797" spans="1:2">
      <c r="A797" s="84">
        <v>45568</v>
      </c>
      <c r="B797" s="83">
        <v>3.85</v>
      </c>
    </row>
    <row r="798" spans="1:2">
      <c r="A798" s="84">
        <v>45569</v>
      </c>
      <c r="B798" s="83">
        <v>3.98</v>
      </c>
    </row>
    <row r="799" spans="1:2">
      <c r="A799" s="84">
        <v>45572</v>
      </c>
      <c r="B799" s="83">
        <v>4.03</v>
      </c>
    </row>
    <row r="800" spans="1:2">
      <c r="A800" s="84">
        <v>45573</v>
      </c>
      <c r="B800" s="83">
        <v>4.04</v>
      </c>
    </row>
    <row r="801" spans="1:2">
      <c r="A801" s="84">
        <v>45574</v>
      </c>
      <c r="B801" s="83">
        <v>4.0599999999999996</v>
      </c>
    </row>
    <row r="802" spans="1:2">
      <c r="A802" s="84">
        <v>45575</v>
      </c>
      <c r="B802" s="83">
        <v>4.09</v>
      </c>
    </row>
    <row r="803" spans="1:2">
      <c r="A803" s="84">
        <v>45576</v>
      </c>
      <c r="B803" s="83">
        <v>4.08</v>
      </c>
    </row>
    <row r="804" spans="1:2">
      <c r="A804" s="84">
        <v>45579</v>
      </c>
    </row>
    <row r="805" spans="1:2">
      <c r="A805" s="84">
        <v>45580</v>
      </c>
      <c r="B805" s="83">
        <v>4.03</v>
      </c>
    </row>
    <row r="806" spans="1:2">
      <c r="A806" s="84">
        <v>45581</v>
      </c>
      <c r="B806" s="83">
        <v>4.0199999999999996</v>
      </c>
    </row>
    <row r="807" spans="1:2">
      <c r="A807" s="84">
        <v>45582</v>
      </c>
      <c r="B807" s="83">
        <v>4.09</v>
      </c>
    </row>
    <row r="808" spans="1:2">
      <c r="A808" s="84">
        <v>45583</v>
      </c>
      <c r="B808" s="83">
        <v>4.08</v>
      </c>
    </row>
    <row r="809" spans="1:2">
      <c r="A809" s="84">
        <v>45586</v>
      </c>
      <c r="B809" s="83">
        <v>4.1900000000000004</v>
      </c>
    </row>
    <row r="810" spans="1:2">
      <c r="A810" s="84">
        <v>45587</v>
      </c>
      <c r="B810" s="83">
        <v>4.2</v>
      </c>
    </row>
    <row r="811" spans="1:2">
      <c r="A811" s="84">
        <v>45588</v>
      </c>
      <c r="B811" s="83">
        <v>4.24</v>
      </c>
    </row>
    <row r="812" spans="1:2">
      <c r="A812" s="84">
        <v>45589</v>
      </c>
      <c r="B812" s="83">
        <v>4.21</v>
      </c>
    </row>
    <row r="813" spans="1:2">
      <c r="A813" s="84">
        <v>45590</v>
      </c>
      <c r="B813" s="83">
        <v>4.25</v>
      </c>
    </row>
    <row r="814" spans="1:2">
      <c r="A814" s="84">
        <v>45593</v>
      </c>
      <c r="B814" s="83">
        <v>4.28</v>
      </c>
    </row>
    <row r="815" spans="1:2">
      <c r="A815" s="84">
        <v>45594</v>
      </c>
      <c r="B815" s="83">
        <v>4.28</v>
      </c>
    </row>
    <row r="816" spans="1:2">
      <c r="A816" s="84">
        <v>45595</v>
      </c>
      <c r="B816" s="83">
        <v>4.29</v>
      </c>
    </row>
    <row r="817" spans="1:2">
      <c r="A817" s="84">
        <v>45596</v>
      </c>
      <c r="B817" s="83">
        <v>4.28</v>
      </c>
    </row>
    <row r="818" spans="1:2">
      <c r="A818" s="84">
        <v>45597</v>
      </c>
      <c r="B818" s="83">
        <v>4.37</v>
      </c>
    </row>
    <row r="819" spans="1:2">
      <c r="A819" s="84">
        <v>45600</v>
      </c>
      <c r="B819" s="83">
        <v>4.3099999999999996</v>
      </c>
    </row>
    <row r="820" spans="1:2">
      <c r="A820" s="84">
        <v>45601</v>
      </c>
      <c r="B820" s="83">
        <v>4.26</v>
      </c>
    </row>
    <row r="821" spans="1:2">
      <c r="A821" s="84">
        <v>45602</v>
      </c>
      <c r="B821" s="83">
        <v>4.42</v>
      </c>
    </row>
    <row r="822" spans="1:2">
      <c r="A822" s="84">
        <v>45603</v>
      </c>
      <c r="B822" s="83">
        <v>4.3099999999999996</v>
      </c>
    </row>
    <row r="823" spans="1:2">
      <c r="A823" s="84">
        <v>45604</v>
      </c>
      <c r="B823" s="83">
        <v>4.3</v>
      </c>
    </row>
    <row r="824" spans="1:2">
      <c r="A824" s="84">
        <v>45607</v>
      </c>
    </row>
    <row r="825" spans="1:2">
      <c r="A825" s="84">
        <v>45608</v>
      </c>
      <c r="B825" s="83">
        <v>4.43</v>
      </c>
    </row>
    <row r="826" spans="1:2">
      <c r="A826" s="84">
        <v>45609</v>
      </c>
      <c r="B826" s="83">
        <v>4.4400000000000004</v>
      </c>
    </row>
    <row r="827" spans="1:2">
      <c r="A827" s="84">
        <v>45610</v>
      </c>
      <c r="B827" s="83">
        <v>4.43</v>
      </c>
    </row>
    <row r="828" spans="1:2">
      <c r="A828" s="84">
        <v>45611</v>
      </c>
      <c r="B828" s="83">
        <v>4.43</v>
      </c>
    </row>
    <row r="829" spans="1:2">
      <c r="A829" s="84">
        <v>45614</v>
      </c>
      <c r="B829" s="83">
        <v>4.42</v>
      </c>
    </row>
    <row r="830" spans="1:2">
      <c r="A830" s="84">
        <v>45615</v>
      </c>
      <c r="B830" s="83">
        <v>4.3899999999999997</v>
      </c>
    </row>
    <row r="831" spans="1:2">
      <c r="A831" s="84">
        <v>45616</v>
      </c>
      <c r="B831" s="83">
        <v>4.41</v>
      </c>
    </row>
    <row r="832" spans="1:2">
      <c r="A832" s="84">
        <v>45617</v>
      </c>
      <c r="B832" s="83">
        <v>4.43</v>
      </c>
    </row>
    <row r="833" spans="1:2">
      <c r="A833" s="84">
        <v>45618</v>
      </c>
      <c r="B833" s="83">
        <v>4.41</v>
      </c>
    </row>
    <row r="834" spans="1:2">
      <c r="A834" s="84">
        <v>45621</v>
      </c>
      <c r="B834" s="83">
        <v>4.2699999999999996</v>
      </c>
    </row>
    <row r="835" spans="1:2">
      <c r="A835" s="84">
        <v>45622</v>
      </c>
      <c r="B835" s="83">
        <v>4.3</v>
      </c>
    </row>
    <row r="836" spans="1:2">
      <c r="A836" s="84">
        <v>45623</v>
      </c>
      <c r="B836" s="83">
        <v>4.25</v>
      </c>
    </row>
    <row r="837" spans="1:2">
      <c r="A837" s="84">
        <v>45624</v>
      </c>
    </row>
    <row r="838" spans="1:2">
      <c r="A838" s="84">
        <v>45625</v>
      </c>
      <c r="B838" s="83">
        <v>4.18</v>
      </c>
    </row>
    <row r="839" spans="1:2">
      <c r="A839" s="84">
        <v>45628</v>
      </c>
      <c r="B839" s="83">
        <v>4.1900000000000004</v>
      </c>
    </row>
    <row r="840" spans="1:2">
      <c r="A840" s="84">
        <v>45629</v>
      </c>
      <c r="B840" s="83">
        <v>4.2300000000000004</v>
      </c>
    </row>
    <row r="841" spans="1:2">
      <c r="A841" s="84">
        <v>45630</v>
      </c>
      <c r="B841" s="83">
        <v>4.1900000000000004</v>
      </c>
    </row>
    <row r="842" spans="1:2">
      <c r="A842" s="84">
        <v>45631</v>
      </c>
      <c r="B842" s="83">
        <v>4.17</v>
      </c>
    </row>
    <row r="843" spans="1:2">
      <c r="A843" s="84">
        <v>45632</v>
      </c>
      <c r="B843" s="83">
        <v>4.1500000000000004</v>
      </c>
    </row>
    <row r="844" spans="1:2">
      <c r="A844" s="84">
        <v>45635</v>
      </c>
      <c r="B844" s="83">
        <v>4.2</v>
      </c>
    </row>
    <row r="845" spans="1:2">
      <c r="A845" s="84">
        <v>45636</v>
      </c>
      <c r="B845" s="83">
        <v>4.22</v>
      </c>
    </row>
    <row r="846" spans="1:2">
      <c r="A846" s="84">
        <v>45637</v>
      </c>
      <c r="B846" s="83">
        <v>4.26</v>
      </c>
    </row>
    <row r="847" spans="1:2">
      <c r="A847" s="84">
        <v>45638</v>
      </c>
      <c r="B847" s="83">
        <v>4.32</v>
      </c>
    </row>
    <row r="848" spans="1:2">
      <c r="A848" s="84">
        <v>45639</v>
      </c>
      <c r="B848" s="83">
        <v>4.4000000000000004</v>
      </c>
    </row>
    <row r="849" spans="1:2">
      <c r="A849" s="84">
        <v>45642</v>
      </c>
      <c r="B849" s="83">
        <v>4.3899999999999997</v>
      </c>
    </row>
    <row r="850" spans="1:2">
      <c r="A850" s="84">
        <v>45643</v>
      </c>
      <c r="B850" s="83">
        <v>4.4000000000000004</v>
      </c>
    </row>
    <row r="851" spans="1:2">
      <c r="A851" s="84">
        <v>45644</v>
      </c>
      <c r="B851" s="83">
        <v>4.5</v>
      </c>
    </row>
    <row r="852" spans="1:2">
      <c r="A852" s="84">
        <v>45645</v>
      </c>
      <c r="B852" s="83">
        <v>4.57</v>
      </c>
    </row>
    <row r="853" spans="1:2">
      <c r="A853" s="84">
        <v>45646</v>
      </c>
      <c r="B853" s="83">
        <v>4.5199999999999996</v>
      </c>
    </row>
    <row r="854" spans="1:2">
      <c r="A854" s="84">
        <v>45649</v>
      </c>
      <c r="B854" s="83">
        <v>4.59</v>
      </c>
    </row>
    <row r="855" spans="1:2">
      <c r="A855" s="84">
        <v>45650</v>
      </c>
      <c r="B855" s="83">
        <v>4.59</v>
      </c>
    </row>
    <row r="856" spans="1:2">
      <c r="A856" s="84">
        <v>45651</v>
      </c>
    </row>
    <row r="857" spans="1:2">
      <c r="A857" s="84">
        <v>45652</v>
      </c>
      <c r="B857" s="83">
        <v>4.58</v>
      </c>
    </row>
    <row r="858" spans="1:2">
      <c r="A858" s="84">
        <v>45653</v>
      </c>
      <c r="B858" s="83">
        <v>4.62</v>
      </c>
    </row>
    <row r="859" spans="1:2">
      <c r="A859" s="84">
        <v>45656</v>
      </c>
      <c r="B859" s="83">
        <v>4.55</v>
      </c>
    </row>
    <row r="860" spans="1:2">
      <c r="A860" s="84">
        <v>45657</v>
      </c>
      <c r="B860" s="83">
        <v>4.58</v>
      </c>
    </row>
    <row r="861" spans="1:2">
      <c r="A861" s="84">
        <v>45658</v>
      </c>
    </row>
    <row r="862" spans="1:2">
      <c r="A862" s="84">
        <v>45659</v>
      </c>
      <c r="B862" s="83">
        <v>4.57</v>
      </c>
    </row>
    <row r="863" spans="1:2">
      <c r="A863" s="84">
        <v>45660</v>
      </c>
      <c r="B863" s="83">
        <v>4.5999999999999996</v>
      </c>
    </row>
    <row r="864" spans="1:2">
      <c r="A864" s="84">
        <v>45663</v>
      </c>
      <c r="B864" s="83">
        <v>4.62</v>
      </c>
    </row>
    <row r="865" spans="1:2">
      <c r="A865" s="84">
        <v>45664</v>
      </c>
      <c r="B865" s="83">
        <v>4.67</v>
      </c>
    </row>
    <row r="866" spans="1:2">
      <c r="A866" s="84">
        <v>45665</v>
      </c>
      <c r="B866" s="83">
        <v>4.67</v>
      </c>
    </row>
    <row r="867" spans="1:2">
      <c r="A867" s="84">
        <v>45666</v>
      </c>
      <c r="B867" s="83">
        <v>4.68</v>
      </c>
    </row>
    <row r="868" spans="1:2">
      <c r="A868" s="84">
        <v>45667</v>
      </c>
      <c r="B868" s="83">
        <v>4.7699999999999996</v>
      </c>
    </row>
    <row r="869" spans="1:2">
      <c r="A869" s="84">
        <v>45670</v>
      </c>
      <c r="B869" s="83">
        <v>4.79</v>
      </c>
    </row>
    <row r="870" spans="1:2">
      <c r="A870" s="84">
        <v>45671</v>
      </c>
      <c r="B870" s="83">
        <v>4.78</v>
      </c>
    </row>
    <row r="871" spans="1:2">
      <c r="A871" s="84">
        <v>45672</v>
      </c>
      <c r="B871" s="83">
        <v>4.66</v>
      </c>
    </row>
    <row r="872" spans="1:2">
      <c r="A872" s="84">
        <v>45673</v>
      </c>
      <c r="B872" s="83">
        <v>4.6100000000000003</v>
      </c>
    </row>
    <row r="873" spans="1:2">
      <c r="A873" s="84">
        <v>45674</v>
      </c>
      <c r="B873" s="83">
        <v>4.6100000000000003</v>
      </c>
    </row>
    <row r="874" spans="1:2">
      <c r="A874" s="84">
        <v>45677</v>
      </c>
    </row>
    <row r="875" spans="1:2">
      <c r="A875" s="84">
        <v>45678</v>
      </c>
      <c r="B875" s="83">
        <v>4.57</v>
      </c>
    </row>
    <row r="876" spans="1:2">
      <c r="A876" s="84">
        <v>45679</v>
      </c>
      <c r="B876" s="83">
        <v>4.5999999999999996</v>
      </c>
    </row>
    <row r="877" spans="1:2">
      <c r="A877" s="84">
        <v>45680</v>
      </c>
      <c r="B877" s="83">
        <v>4.6500000000000004</v>
      </c>
    </row>
    <row r="878" spans="1:2">
      <c r="A878" s="84">
        <v>45681</v>
      </c>
      <c r="B878" s="83">
        <v>4.63</v>
      </c>
    </row>
    <row r="879" spans="1:2">
      <c r="A879" s="84">
        <v>45684</v>
      </c>
      <c r="B879" s="83">
        <v>4.53</v>
      </c>
    </row>
    <row r="880" spans="1:2">
      <c r="A880" s="84">
        <v>45685</v>
      </c>
      <c r="B880" s="83">
        <v>4.55</v>
      </c>
    </row>
    <row r="881" spans="1:2">
      <c r="A881" s="84">
        <v>45686</v>
      </c>
      <c r="B881" s="83">
        <v>4.55</v>
      </c>
    </row>
    <row r="882" spans="1:2">
      <c r="A882" s="84">
        <v>45687</v>
      </c>
      <c r="B882" s="83">
        <v>4.5199999999999996</v>
      </c>
    </row>
    <row r="883" spans="1:2">
      <c r="A883" s="84">
        <v>45688</v>
      </c>
      <c r="B883" s="83">
        <v>4.58</v>
      </c>
    </row>
    <row r="884" spans="1:2">
      <c r="A884" s="84">
        <v>45691</v>
      </c>
      <c r="B884" s="83">
        <v>4.54</v>
      </c>
    </row>
    <row r="885" spans="1:2">
      <c r="A885" s="84">
        <v>45692</v>
      </c>
      <c r="B885" s="83">
        <v>4.5199999999999996</v>
      </c>
    </row>
    <row r="886" spans="1:2">
      <c r="A886" s="84">
        <v>45693</v>
      </c>
      <c r="B886" s="83">
        <v>4.43</v>
      </c>
    </row>
    <row r="887" spans="1:2">
      <c r="A887" s="84">
        <v>45694</v>
      </c>
      <c r="B887" s="83">
        <v>4.45</v>
      </c>
    </row>
    <row r="888" spans="1:2">
      <c r="A888" s="84">
        <v>45695</v>
      </c>
      <c r="B888" s="83">
        <v>4.49</v>
      </c>
    </row>
    <row r="889" spans="1:2">
      <c r="A889" s="84">
        <v>45698</v>
      </c>
      <c r="B889" s="83">
        <v>4.51</v>
      </c>
    </row>
    <row r="890" spans="1:2">
      <c r="A890" s="84">
        <v>45699</v>
      </c>
      <c r="B890" s="83">
        <v>4.54</v>
      </c>
    </row>
    <row r="891" spans="1:2">
      <c r="A891" s="84">
        <v>45700</v>
      </c>
      <c r="B891" s="83">
        <v>4.62</v>
      </c>
    </row>
    <row r="892" spans="1:2">
      <c r="A892" s="84">
        <v>45701</v>
      </c>
      <c r="B892" s="83">
        <v>4.5199999999999996</v>
      </c>
    </row>
    <row r="893" spans="1:2">
      <c r="A893" s="84">
        <v>45702</v>
      </c>
      <c r="B893" s="83">
        <v>4.47</v>
      </c>
    </row>
    <row r="894" spans="1:2">
      <c r="A894" s="84">
        <v>45705</v>
      </c>
    </row>
    <row r="895" spans="1:2">
      <c r="A895" s="84">
        <v>45706</v>
      </c>
      <c r="B895" s="83">
        <v>4.55</v>
      </c>
    </row>
    <row r="896" spans="1:2">
      <c r="A896" s="84">
        <v>45707</v>
      </c>
      <c r="B896" s="83">
        <v>4.53</v>
      </c>
    </row>
    <row r="897" spans="1:2">
      <c r="A897" s="84">
        <v>45708</v>
      </c>
      <c r="B897" s="83">
        <v>4.5</v>
      </c>
    </row>
    <row r="898" spans="1:2">
      <c r="A898" s="84">
        <v>45709</v>
      </c>
      <c r="B898" s="83">
        <v>4.42</v>
      </c>
    </row>
    <row r="899" spans="1:2">
      <c r="A899" s="84">
        <v>45712</v>
      </c>
      <c r="B899" s="83">
        <v>4.4000000000000004</v>
      </c>
    </row>
    <row r="900" spans="1:2">
      <c r="A900" s="84">
        <v>45713</v>
      </c>
      <c r="B900" s="83">
        <v>4.3</v>
      </c>
    </row>
    <row r="901" spans="1:2">
      <c r="A901" s="84">
        <v>45714</v>
      </c>
      <c r="B901" s="83">
        <v>4.25</v>
      </c>
    </row>
    <row r="902" spans="1:2">
      <c r="A902" s="84">
        <v>45715</v>
      </c>
      <c r="B902" s="83">
        <v>4.29</v>
      </c>
    </row>
    <row r="903" spans="1:2">
      <c r="A903" s="84">
        <v>45716</v>
      </c>
      <c r="B903" s="83">
        <v>4.24</v>
      </c>
    </row>
    <row r="904" spans="1:2">
      <c r="A904" s="84">
        <v>45719</v>
      </c>
      <c r="B904" s="83">
        <v>4.16</v>
      </c>
    </row>
    <row r="905" spans="1:2">
      <c r="A905" s="84">
        <v>45720</v>
      </c>
      <c r="B905" s="83">
        <v>4.22</v>
      </c>
    </row>
    <row r="906" spans="1:2">
      <c r="A906" s="84">
        <v>45721</v>
      </c>
      <c r="B906" s="83">
        <v>4.28</v>
      </c>
    </row>
    <row r="907" spans="1:2">
      <c r="A907" s="84">
        <v>45722</v>
      </c>
      <c r="B907" s="83">
        <v>4.29</v>
      </c>
    </row>
    <row r="908" spans="1:2">
      <c r="A908" s="84">
        <v>45723</v>
      </c>
      <c r="B908" s="83">
        <v>4.32</v>
      </c>
    </row>
    <row r="909" spans="1:2">
      <c r="A909" s="84">
        <v>45726</v>
      </c>
      <c r="B909" s="83">
        <v>4.22</v>
      </c>
    </row>
    <row r="910" spans="1:2">
      <c r="A910" s="84">
        <v>45727</v>
      </c>
      <c r="B910" s="83">
        <v>4.28</v>
      </c>
    </row>
    <row r="911" spans="1:2">
      <c r="A911" s="84">
        <v>45728</v>
      </c>
      <c r="B911" s="83">
        <v>4.32</v>
      </c>
    </row>
    <row r="912" spans="1:2">
      <c r="A912" s="84">
        <v>45729</v>
      </c>
      <c r="B912" s="83">
        <v>4.2699999999999996</v>
      </c>
    </row>
    <row r="913" spans="1:2">
      <c r="A913" s="84">
        <v>45730</v>
      </c>
      <c r="B913" s="83">
        <v>4.3099999999999996</v>
      </c>
    </row>
    <row r="914" spans="1:2">
      <c r="A914" s="84">
        <v>45733</v>
      </c>
      <c r="B914" s="83">
        <v>4.3099999999999996</v>
      </c>
    </row>
    <row r="915" spans="1:2">
      <c r="A915" s="84">
        <v>45734</v>
      </c>
      <c r="B915" s="83">
        <v>4.29</v>
      </c>
    </row>
    <row r="916" spans="1:2">
      <c r="A916" s="84">
        <v>45735</v>
      </c>
      <c r="B916" s="83">
        <v>4.25</v>
      </c>
    </row>
    <row r="917" spans="1:2">
      <c r="A917" s="84">
        <v>45736</v>
      </c>
      <c r="B917" s="83">
        <v>4.24</v>
      </c>
    </row>
    <row r="918" spans="1:2">
      <c r="A918" s="84">
        <v>45737</v>
      </c>
      <c r="B918" s="83">
        <v>4.25</v>
      </c>
    </row>
    <row r="919" spans="1:2">
      <c r="A919" s="84">
        <v>45740</v>
      </c>
      <c r="B919" s="83">
        <v>4.34</v>
      </c>
    </row>
    <row r="920" spans="1:2">
      <c r="A920" s="84">
        <v>45741</v>
      </c>
      <c r="B920" s="83">
        <v>4.3099999999999996</v>
      </c>
    </row>
    <row r="921" spans="1:2">
      <c r="A921" s="84">
        <v>45742</v>
      </c>
      <c r="B921" s="83">
        <v>4.3499999999999996</v>
      </c>
    </row>
    <row r="922" spans="1:2">
      <c r="A922" s="84">
        <v>45743</v>
      </c>
      <c r="B922" s="83">
        <v>4.38</v>
      </c>
    </row>
    <row r="923" spans="1:2">
      <c r="A923" s="84">
        <v>45744</v>
      </c>
      <c r="B923" s="83">
        <v>4.2699999999999996</v>
      </c>
    </row>
    <row r="924" spans="1:2">
      <c r="A924" s="84">
        <v>45747</v>
      </c>
      <c r="B924" s="83">
        <v>4.2300000000000004</v>
      </c>
    </row>
    <row r="925" spans="1:2">
      <c r="A925" s="84">
        <v>45748</v>
      </c>
      <c r="B925" s="83">
        <v>4.17</v>
      </c>
    </row>
    <row r="926" spans="1:2">
      <c r="A926" s="84">
        <v>45749</v>
      </c>
      <c r="B926" s="83">
        <v>4.2</v>
      </c>
    </row>
    <row r="927" spans="1:2">
      <c r="A927" s="84">
        <v>45750</v>
      </c>
      <c r="B927" s="83">
        <v>4.0599999999999996</v>
      </c>
    </row>
    <row r="928" spans="1:2">
      <c r="A928" s="84">
        <v>45751</v>
      </c>
      <c r="B928" s="83">
        <v>4.01</v>
      </c>
    </row>
    <row r="929" spans="1:2">
      <c r="A929" s="84">
        <v>45754</v>
      </c>
      <c r="B929" s="83">
        <v>4.1500000000000004</v>
      </c>
    </row>
    <row r="930" spans="1:2">
      <c r="A930" s="84">
        <v>45755</v>
      </c>
      <c r="B930" s="83">
        <v>4.26</v>
      </c>
    </row>
    <row r="931" spans="1:2">
      <c r="A931" s="84">
        <v>45756</v>
      </c>
      <c r="B931" s="83">
        <v>4.34</v>
      </c>
    </row>
    <row r="932" spans="1:2">
      <c r="A932" s="84">
        <v>45757</v>
      </c>
      <c r="B932" s="83">
        <v>4.4000000000000004</v>
      </c>
    </row>
    <row r="933" spans="1:2">
      <c r="A933" s="84">
        <v>45758</v>
      </c>
      <c r="B933" s="83">
        <v>4.4800000000000004</v>
      </c>
    </row>
    <row r="934" spans="1:2">
      <c r="A934" s="84">
        <v>45761</v>
      </c>
      <c r="B934" s="83">
        <v>4.38</v>
      </c>
    </row>
    <row r="935" spans="1:2">
      <c r="A935" s="84">
        <v>45762</v>
      </c>
      <c r="B935" s="83">
        <v>4.3499999999999996</v>
      </c>
    </row>
    <row r="936" spans="1:2">
      <c r="A936" s="84">
        <v>45763</v>
      </c>
      <c r="B936" s="83">
        <v>4.29</v>
      </c>
    </row>
    <row r="937" spans="1:2">
      <c r="A937" s="84">
        <v>45764</v>
      </c>
      <c r="B937" s="83">
        <v>4.34</v>
      </c>
    </row>
    <row r="938" spans="1:2">
      <c r="A938" s="84">
        <v>45765</v>
      </c>
    </row>
    <row r="939" spans="1:2">
      <c r="A939" s="84">
        <v>45768</v>
      </c>
      <c r="B939" s="83">
        <v>4.42</v>
      </c>
    </row>
    <row r="940" spans="1:2">
      <c r="A940" s="84">
        <v>45769</v>
      </c>
      <c r="B940" s="83">
        <v>4.41</v>
      </c>
    </row>
    <row r="941" spans="1:2">
      <c r="A941" s="84">
        <v>45770</v>
      </c>
      <c r="B941" s="83">
        <v>4.4000000000000004</v>
      </c>
    </row>
    <row r="942" spans="1:2">
      <c r="A942" s="84">
        <v>45771</v>
      </c>
      <c r="B942" s="83">
        <v>4.32</v>
      </c>
    </row>
    <row r="943" spans="1:2">
      <c r="A943" s="84">
        <v>45772</v>
      </c>
      <c r="B943" s="83">
        <v>4.29</v>
      </c>
    </row>
    <row r="944" spans="1:2">
      <c r="A944" s="84">
        <v>45775</v>
      </c>
      <c r="B944" s="83">
        <v>4.2300000000000004</v>
      </c>
    </row>
    <row r="945" spans="1:2">
      <c r="A945" s="84">
        <v>45776</v>
      </c>
      <c r="B945" s="83">
        <v>4.1900000000000004</v>
      </c>
    </row>
    <row r="946" spans="1:2">
      <c r="A946" s="84">
        <v>45777</v>
      </c>
      <c r="B946" s="83">
        <v>4.17</v>
      </c>
    </row>
    <row r="947" spans="1:2">
      <c r="A947" s="84">
        <v>45778</v>
      </c>
      <c r="B947" s="83">
        <v>4.25</v>
      </c>
    </row>
    <row r="948" spans="1:2">
      <c r="A948" s="84">
        <v>45779</v>
      </c>
      <c r="B948" s="83">
        <v>4.33</v>
      </c>
    </row>
    <row r="949" spans="1:2">
      <c r="A949" s="84">
        <v>45782</v>
      </c>
      <c r="B949" s="83">
        <v>4.3600000000000003</v>
      </c>
    </row>
    <row r="950" spans="1:2">
      <c r="A950" s="84">
        <v>45783</v>
      </c>
      <c r="B950" s="83">
        <v>4.3</v>
      </c>
    </row>
    <row r="951" spans="1:2">
      <c r="A951" s="84">
        <v>45784</v>
      </c>
      <c r="B951" s="83">
        <v>4.26</v>
      </c>
    </row>
    <row r="952" spans="1:2">
      <c r="A952" s="84">
        <v>45785</v>
      </c>
      <c r="B952" s="83">
        <v>4.37</v>
      </c>
    </row>
    <row r="953" spans="1:2">
      <c r="A953" s="84">
        <v>45786</v>
      </c>
      <c r="B953" s="83">
        <v>4.37</v>
      </c>
    </row>
    <row r="954" spans="1:2">
      <c r="A954" s="84">
        <v>45789</v>
      </c>
      <c r="B954" s="83">
        <v>4.45</v>
      </c>
    </row>
    <row r="955" spans="1:2">
      <c r="A955" s="84">
        <v>45790</v>
      </c>
      <c r="B955" s="83">
        <v>4.49</v>
      </c>
    </row>
    <row r="956" spans="1:2">
      <c r="A956" s="84">
        <v>45791</v>
      </c>
      <c r="B956" s="83">
        <v>4.53</v>
      </c>
    </row>
    <row r="957" spans="1:2">
      <c r="A957" s="84">
        <v>45792</v>
      </c>
      <c r="B957" s="83">
        <v>4.45</v>
      </c>
    </row>
    <row r="958" spans="1:2">
      <c r="A958" s="84">
        <v>45793</v>
      </c>
      <c r="B958" s="83">
        <v>4.43</v>
      </c>
    </row>
    <row r="959" spans="1:2">
      <c r="A959" s="84">
        <v>45796</v>
      </c>
      <c r="B959" s="83">
        <v>4.46</v>
      </c>
    </row>
    <row r="960" spans="1:2">
      <c r="A960" s="84">
        <v>45797</v>
      </c>
      <c r="B960" s="83">
        <v>4.4800000000000004</v>
      </c>
    </row>
    <row r="961" spans="1:2">
      <c r="A961" s="84">
        <v>45798</v>
      </c>
      <c r="B961" s="83">
        <v>4.58</v>
      </c>
    </row>
    <row r="962" spans="1:2">
      <c r="A962" s="84">
        <v>45799</v>
      </c>
      <c r="B962" s="83">
        <v>4.54</v>
      </c>
    </row>
    <row r="963" spans="1:2">
      <c r="A963" s="84">
        <v>45800</v>
      </c>
      <c r="B963" s="83">
        <v>4.51</v>
      </c>
    </row>
    <row r="964" spans="1:2">
      <c r="A964" s="84">
        <v>45803</v>
      </c>
    </row>
    <row r="965" spans="1:2">
      <c r="A965" s="84">
        <v>45804</v>
      </c>
      <c r="B965" s="83">
        <v>4.43</v>
      </c>
    </row>
    <row r="966" spans="1:2">
      <c r="A966" s="84">
        <v>45805</v>
      </c>
      <c r="B966" s="83">
        <v>4.47</v>
      </c>
    </row>
    <row r="967" spans="1:2">
      <c r="A967" s="84">
        <v>45806</v>
      </c>
      <c r="B967" s="83">
        <v>4.43</v>
      </c>
    </row>
    <row r="968" spans="1:2">
      <c r="A968" s="84">
        <v>45807</v>
      </c>
      <c r="B968" s="83">
        <v>4.41</v>
      </c>
    </row>
    <row r="969" spans="1:2">
      <c r="A969" s="84">
        <v>45810</v>
      </c>
      <c r="B969" s="83">
        <v>4.46</v>
      </c>
    </row>
    <row r="970" spans="1:2">
      <c r="A970" s="84">
        <v>45811</v>
      </c>
      <c r="B970" s="83">
        <v>4.46</v>
      </c>
    </row>
    <row r="971" spans="1:2">
      <c r="A971" s="84">
        <v>45812</v>
      </c>
      <c r="B971" s="83">
        <v>4.37</v>
      </c>
    </row>
    <row r="972" spans="1:2">
      <c r="A972" s="84">
        <v>45813</v>
      </c>
      <c r="B972" s="83">
        <v>4.4000000000000004</v>
      </c>
    </row>
    <row r="973" spans="1:2">
      <c r="A973" s="84">
        <v>45814</v>
      </c>
      <c r="B973" s="83">
        <v>4.51</v>
      </c>
    </row>
    <row r="974" spans="1:2">
      <c r="A974" s="84">
        <v>45817</v>
      </c>
      <c r="B974" s="83">
        <v>4.49</v>
      </c>
    </row>
    <row r="975" spans="1:2">
      <c r="A975" s="84">
        <v>45818</v>
      </c>
      <c r="B975" s="83">
        <v>4.47</v>
      </c>
    </row>
    <row r="976" spans="1:2">
      <c r="A976" s="84">
        <v>45819</v>
      </c>
      <c r="B976" s="83">
        <v>4.41</v>
      </c>
    </row>
    <row r="977" spans="1:2">
      <c r="A977" s="84">
        <v>45820</v>
      </c>
      <c r="B977" s="83">
        <v>4.3600000000000003</v>
      </c>
    </row>
    <row r="978" spans="1:2">
      <c r="A978" s="84">
        <v>45821</v>
      </c>
      <c r="B978" s="83">
        <v>4.41</v>
      </c>
    </row>
    <row r="979" spans="1:2">
      <c r="A979" s="84">
        <v>45824</v>
      </c>
      <c r="B979" s="83">
        <v>4.46</v>
      </c>
    </row>
    <row r="980" spans="1:2">
      <c r="A980" s="84">
        <v>45825</v>
      </c>
      <c r="B980" s="83">
        <v>4.3899999999999997</v>
      </c>
    </row>
    <row r="981" spans="1:2">
      <c r="A981" s="84">
        <v>45826</v>
      </c>
      <c r="B981" s="83">
        <v>4.38</v>
      </c>
    </row>
    <row r="982" spans="1:2">
      <c r="A982" s="84">
        <v>45827</v>
      </c>
    </row>
    <row r="983" spans="1:2">
      <c r="A983" s="84">
        <v>45828</v>
      </c>
      <c r="B983" s="83">
        <v>4.38</v>
      </c>
    </row>
    <row r="984" spans="1:2">
      <c r="A984" s="84">
        <v>45831</v>
      </c>
      <c r="B984" s="83">
        <v>4.34</v>
      </c>
    </row>
    <row r="985" spans="1:2">
      <c r="A985" s="84">
        <v>45832</v>
      </c>
      <c r="B985" s="83">
        <v>4.3</v>
      </c>
    </row>
    <row r="986" spans="1:2">
      <c r="A986" s="84">
        <v>45833</v>
      </c>
      <c r="B986" s="83">
        <v>4.29</v>
      </c>
    </row>
    <row r="987" spans="1:2">
      <c r="A987" s="84">
        <v>45834</v>
      </c>
      <c r="B987" s="83">
        <v>4.26</v>
      </c>
    </row>
    <row r="988" spans="1:2">
      <c r="A988" s="84">
        <v>45835</v>
      </c>
      <c r="B988" s="83">
        <v>4.29</v>
      </c>
    </row>
    <row r="989" spans="1:2">
      <c r="A989" s="84">
        <v>45838</v>
      </c>
      <c r="B989" s="83">
        <v>4.24</v>
      </c>
    </row>
    <row r="990" spans="1:2">
      <c r="A990" s="84">
        <v>45839</v>
      </c>
      <c r="B990" s="83">
        <v>4.26</v>
      </c>
    </row>
    <row r="991" spans="1:2">
      <c r="A991" s="84">
        <v>45840</v>
      </c>
      <c r="B991" s="83">
        <v>4.3</v>
      </c>
    </row>
    <row r="992" spans="1:2">
      <c r="A992" s="84">
        <v>45841</v>
      </c>
      <c r="B992" s="83">
        <v>4.3499999999999996</v>
      </c>
    </row>
    <row r="993" spans="1:2">
      <c r="A993" s="84">
        <v>45842</v>
      </c>
    </row>
    <row r="994" spans="1:2">
      <c r="A994" s="84">
        <v>45845</v>
      </c>
      <c r="B994" s="83">
        <v>4.4000000000000004</v>
      </c>
    </row>
    <row r="995" spans="1:2">
      <c r="A995" s="84">
        <v>45846</v>
      </c>
      <c r="B995" s="83">
        <v>4.42</v>
      </c>
    </row>
    <row r="996" spans="1:2">
      <c r="A996" s="84">
        <v>45847</v>
      </c>
      <c r="B996" s="83">
        <v>4.34</v>
      </c>
    </row>
    <row r="997" spans="1:2">
      <c r="A997" s="84">
        <v>45848</v>
      </c>
      <c r="B997" s="83">
        <v>4.3499999999999996</v>
      </c>
    </row>
    <row r="998" spans="1:2">
      <c r="A998" s="84">
        <v>45849</v>
      </c>
      <c r="B998" s="83">
        <v>4.43</v>
      </c>
    </row>
    <row r="999" spans="1:2">
      <c r="A999" s="84">
        <v>45852</v>
      </c>
      <c r="B999" s="83">
        <v>4.43</v>
      </c>
    </row>
    <row r="1000" spans="1:2">
      <c r="A1000" s="84">
        <v>45853</v>
      </c>
      <c r="B1000" s="83">
        <v>4.5</v>
      </c>
    </row>
    <row r="1001" spans="1:2">
      <c r="A1001" s="84">
        <v>45854</v>
      </c>
      <c r="B1001" s="83">
        <v>4.46</v>
      </c>
    </row>
    <row r="1002" spans="1:2">
      <c r="A1002" s="84">
        <v>45855</v>
      </c>
      <c r="B1002" s="83">
        <v>4.47</v>
      </c>
    </row>
    <row r="1003" spans="1:2">
      <c r="A1003" s="84">
        <v>45856</v>
      </c>
      <c r="B1003" s="83">
        <v>4.4400000000000004</v>
      </c>
    </row>
    <row r="1004" spans="1:2">
      <c r="A1004" s="84">
        <v>45859</v>
      </c>
      <c r="B1004" s="83">
        <v>4.38</v>
      </c>
    </row>
    <row r="1005" spans="1:2">
      <c r="A1005" s="84">
        <v>45860</v>
      </c>
      <c r="B1005" s="83">
        <v>4.3499999999999996</v>
      </c>
    </row>
    <row r="1006" spans="1:2">
      <c r="A1006" s="84">
        <v>45861</v>
      </c>
      <c r="B1006" s="83">
        <v>4.4000000000000004</v>
      </c>
    </row>
    <row r="1007" spans="1:2">
      <c r="A1007" s="84">
        <v>45862</v>
      </c>
      <c r="B1007" s="83">
        <v>4.43</v>
      </c>
    </row>
    <row r="1008" spans="1:2">
      <c r="A1008" s="84">
        <v>45863</v>
      </c>
      <c r="B1008" s="83">
        <v>4.4000000000000004</v>
      </c>
    </row>
    <row r="1009" spans="1:2">
      <c r="A1009" s="84">
        <v>45866</v>
      </c>
      <c r="B1009" s="83">
        <v>4.42</v>
      </c>
    </row>
    <row r="1010" spans="1:2">
      <c r="A1010" s="84">
        <v>45867</v>
      </c>
      <c r="B1010" s="83">
        <v>4.34</v>
      </c>
    </row>
    <row r="1011" spans="1:2">
      <c r="A1011" s="84">
        <v>45868</v>
      </c>
      <c r="B1011" s="83">
        <v>4.38</v>
      </c>
    </row>
    <row r="1012" spans="1:2">
      <c r="A1012" s="84">
        <v>45869</v>
      </c>
      <c r="B1012" s="83">
        <v>4.37</v>
      </c>
    </row>
    <row r="1013" spans="1:2">
      <c r="A1013" s="84">
        <v>45870</v>
      </c>
      <c r="B1013" s="83">
        <v>4.2300000000000004</v>
      </c>
    </row>
    <row r="1014" spans="1:2">
      <c r="A1014" s="84">
        <v>45873</v>
      </c>
      <c r="B1014" s="83">
        <v>4.22</v>
      </c>
    </row>
    <row r="1015" spans="1:2">
      <c r="A1015" s="84">
        <v>45874</v>
      </c>
      <c r="B1015" s="83">
        <v>4.22</v>
      </c>
    </row>
    <row r="1016" spans="1:2">
      <c r="A1016" s="84">
        <v>45875</v>
      </c>
      <c r="B1016" s="83">
        <v>4.22</v>
      </c>
    </row>
    <row r="1017" spans="1:2">
      <c r="A1017" s="84">
        <v>45876</v>
      </c>
      <c r="B1017" s="83">
        <v>4.2300000000000004</v>
      </c>
    </row>
    <row r="1018" spans="1:2">
      <c r="A1018" s="84">
        <v>45877</v>
      </c>
      <c r="B1018" s="83">
        <v>4.2699999999999996</v>
      </c>
    </row>
    <row r="1019" spans="1:2">
      <c r="A1019" s="84">
        <v>45880</v>
      </c>
      <c r="B1019" s="83">
        <v>4.2699999999999996</v>
      </c>
    </row>
    <row r="1020" spans="1:2">
      <c r="A1020" s="84">
        <v>45881</v>
      </c>
      <c r="B1020" s="83">
        <v>4.29</v>
      </c>
    </row>
    <row r="1021" spans="1:2">
      <c r="A1021" s="84">
        <v>45882</v>
      </c>
      <c r="B1021" s="83">
        <v>4.24</v>
      </c>
    </row>
    <row r="1022" spans="1:2">
      <c r="A1022" s="84">
        <v>45883</v>
      </c>
      <c r="B1022" s="83">
        <v>4.29</v>
      </c>
    </row>
    <row r="1023" spans="1:2">
      <c r="A1023" s="84">
        <v>45884</v>
      </c>
      <c r="B1023" s="83">
        <v>4.33</v>
      </c>
    </row>
    <row r="1024" spans="1:2">
      <c r="A1024" s="84">
        <v>45887</v>
      </c>
      <c r="B1024" s="83">
        <v>4.34</v>
      </c>
    </row>
    <row r="1025" spans="1:2">
      <c r="A1025" s="84">
        <v>45888</v>
      </c>
      <c r="B1025" s="83">
        <v>4.3</v>
      </c>
    </row>
    <row r="1026" spans="1:2">
      <c r="A1026" s="84">
        <v>45889</v>
      </c>
      <c r="B1026" s="83">
        <v>4.29</v>
      </c>
    </row>
    <row r="1027" spans="1:2">
      <c r="A1027" s="84">
        <v>45890</v>
      </c>
      <c r="B1027" s="83">
        <v>4.33</v>
      </c>
    </row>
    <row r="1028" spans="1:2">
      <c r="A1028" s="84">
        <v>45891</v>
      </c>
      <c r="B1028" s="83">
        <v>4.26</v>
      </c>
    </row>
    <row r="1029" spans="1:2">
      <c r="A1029" s="84">
        <v>45894</v>
      </c>
      <c r="B1029" s="83">
        <v>4.28</v>
      </c>
    </row>
    <row r="1030" spans="1:2">
      <c r="A1030" s="84">
        <v>45895</v>
      </c>
      <c r="B1030" s="83">
        <v>4.26</v>
      </c>
    </row>
    <row r="1031" spans="1:2">
      <c r="A1031" s="84">
        <v>45896</v>
      </c>
      <c r="B1031" s="83">
        <v>4.24</v>
      </c>
    </row>
    <row r="1032" spans="1:2">
      <c r="A1032" s="84">
        <v>45897</v>
      </c>
      <c r="B1032" s="83">
        <v>4.22</v>
      </c>
    </row>
    <row r="1033" spans="1:2">
      <c r="A1033" s="84">
        <v>45898</v>
      </c>
      <c r="B1033" s="83">
        <v>4.2300000000000004</v>
      </c>
    </row>
    <row r="1034" spans="1:2">
      <c r="A1034" s="84">
        <v>45901</v>
      </c>
    </row>
    <row r="1035" spans="1:2">
      <c r="A1035" s="84">
        <v>45902</v>
      </c>
      <c r="B1035" s="83">
        <v>4.28</v>
      </c>
    </row>
    <row r="1036" spans="1:2">
      <c r="A1036" s="84">
        <v>45903</v>
      </c>
      <c r="B1036" s="83">
        <v>4.22</v>
      </c>
    </row>
    <row r="1037" spans="1:2">
      <c r="A1037" s="84">
        <v>45904</v>
      </c>
      <c r="B1037" s="83">
        <v>4.17</v>
      </c>
    </row>
    <row r="1038" spans="1:2">
      <c r="A1038" s="84">
        <v>45905</v>
      </c>
      <c r="B1038" s="83">
        <v>4.0999999999999996</v>
      </c>
    </row>
    <row r="1039" spans="1:2">
      <c r="A1039" s="84">
        <v>45908</v>
      </c>
      <c r="B1039" s="83">
        <v>4.05</v>
      </c>
    </row>
    <row r="1040" spans="1:2">
      <c r="A1040" s="84">
        <v>45909</v>
      </c>
      <c r="B1040" s="83">
        <v>4.08</v>
      </c>
    </row>
    <row r="1041" spans="1:2">
      <c r="A1041" s="84">
        <v>45910</v>
      </c>
      <c r="B1041" s="83">
        <v>4.04</v>
      </c>
    </row>
    <row r="1042" spans="1:2">
      <c r="A1042" s="84">
        <v>45911</v>
      </c>
      <c r="B1042" s="83">
        <v>4.01</v>
      </c>
    </row>
    <row r="1043" spans="1:2">
      <c r="A1043" s="84">
        <v>45912</v>
      </c>
      <c r="B1043" s="83">
        <v>4.0599999999999996</v>
      </c>
    </row>
    <row r="1044" spans="1:2">
      <c r="A1044" s="84">
        <v>45915</v>
      </c>
      <c r="B1044" s="83">
        <v>4.05</v>
      </c>
    </row>
    <row r="1045" spans="1:2">
      <c r="A1045" s="84">
        <v>45916</v>
      </c>
      <c r="B1045" s="83">
        <v>4.04</v>
      </c>
    </row>
    <row r="1046" spans="1:2">
      <c r="A1046" s="84">
        <v>45917</v>
      </c>
      <c r="B1046" s="83">
        <v>4.0599999999999996</v>
      </c>
    </row>
    <row r="1047" spans="1:2">
      <c r="A1047" s="84">
        <v>45918</v>
      </c>
      <c r="B1047" s="83">
        <v>4.1100000000000003</v>
      </c>
    </row>
    <row r="1048" spans="1:2">
      <c r="A1048" s="84">
        <v>45919</v>
      </c>
      <c r="B1048" s="83">
        <v>4.1399999999999997</v>
      </c>
    </row>
    <row r="1049" spans="1:2">
      <c r="A1049" s="84">
        <v>45922</v>
      </c>
      <c r="B1049" s="83">
        <v>4.1500000000000004</v>
      </c>
    </row>
    <row r="1050" spans="1:2">
      <c r="A1050" s="84">
        <v>45923</v>
      </c>
      <c r="B1050" s="83">
        <v>4.12</v>
      </c>
    </row>
    <row r="1051" spans="1:2">
      <c r="A1051" s="84">
        <v>45924</v>
      </c>
      <c r="B1051" s="83">
        <v>4.16</v>
      </c>
    </row>
    <row r="1052" spans="1:2">
      <c r="A1052" s="84">
        <v>45925</v>
      </c>
      <c r="B1052" s="83">
        <v>4.18</v>
      </c>
    </row>
    <row r="1053" spans="1:2">
      <c r="A1053" s="84">
        <v>45926</v>
      </c>
      <c r="B1053" s="83">
        <v>4.2</v>
      </c>
    </row>
    <row r="1054" spans="1:2">
      <c r="A1054" s="84">
        <v>45929</v>
      </c>
      <c r="B1054" s="83">
        <v>4.1500000000000004</v>
      </c>
    </row>
    <row r="1055" spans="1:2">
      <c r="A1055" s="84">
        <v>45930</v>
      </c>
      <c r="B1055" s="83">
        <v>4.16</v>
      </c>
    </row>
    <row r="1056" spans="1:2">
      <c r="A1056" s="84">
        <v>45931</v>
      </c>
      <c r="B1056" s="83">
        <v>4.12</v>
      </c>
    </row>
    <row r="1057" spans="1:2">
      <c r="A1057" s="84">
        <v>45932</v>
      </c>
      <c r="B1057" s="83">
        <v>4.0999999999999996</v>
      </c>
    </row>
    <row r="1058" spans="1:2">
      <c r="A1058" s="84">
        <v>45933</v>
      </c>
      <c r="B1058" s="83">
        <v>4.13</v>
      </c>
    </row>
    <row r="1059" spans="1:2">
      <c r="A1059" s="84">
        <v>45936</v>
      </c>
      <c r="B1059" s="83">
        <v>4.18</v>
      </c>
    </row>
    <row r="1060" spans="1:2">
      <c r="A1060" s="84">
        <v>45937</v>
      </c>
      <c r="B1060" s="83">
        <v>4.1399999999999997</v>
      </c>
    </row>
    <row r="1061" spans="1:2">
      <c r="A1061" s="84">
        <v>45938</v>
      </c>
      <c r="B1061" s="83">
        <v>4.13</v>
      </c>
    </row>
    <row r="1062" spans="1:2">
      <c r="A1062" s="84">
        <v>45939</v>
      </c>
      <c r="B1062" s="83">
        <v>4.1399999999999997</v>
      </c>
    </row>
    <row r="1063" spans="1:2">
      <c r="A1063" s="84">
        <v>45940</v>
      </c>
      <c r="B1063" s="83">
        <v>4.05</v>
      </c>
    </row>
    <row r="1064" spans="1:2">
      <c r="A1064" s="84">
        <v>45943</v>
      </c>
    </row>
    <row r="1065" spans="1:2">
      <c r="A1065" s="84">
        <v>45944</v>
      </c>
      <c r="B1065" s="83">
        <v>4.03</v>
      </c>
    </row>
    <row r="1066" spans="1:2">
      <c r="A1066" s="84">
        <v>45945</v>
      </c>
      <c r="B1066" s="83">
        <v>4.05</v>
      </c>
    </row>
    <row r="1067" spans="1:2">
      <c r="A1067" s="84">
        <v>45946</v>
      </c>
      <c r="B1067" s="83">
        <v>3.99</v>
      </c>
    </row>
    <row r="1068" spans="1:2">
      <c r="A1068" s="84">
        <v>45947</v>
      </c>
      <c r="B1068" s="83">
        <v>4.0199999999999996</v>
      </c>
    </row>
    <row r="1069" spans="1:2">
      <c r="A1069" s="84">
        <v>45950</v>
      </c>
      <c r="B1069" s="83">
        <v>4</v>
      </c>
    </row>
    <row r="1070" spans="1:2">
      <c r="A1070" s="84">
        <v>45951</v>
      </c>
      <c r="B1070" s="83">
        <v>3.98</v>
      </c>
    </row>
    <row r="1071" spans="1:2">
      <c r="A1071" s="84">
        <v>45952</v>
      </c>
      <c r="B1071" s="83">
        <v>3.97</v>
      </c>
    </row>
    <row r="1072" spans="1:2">
      <c r="A1072" s="84">
        <v>45953</v>
      </c>
      <c r="B1072" s="83">
        <v>4.01</v>
      </c>
    </row>
    <row r="1073" spans="1:2">
      <c r="A1073" s="84">
        <v>45954</v>
      </c>
      <c r="B1073" s="83">
        <v>4.0199999999999996</v>
      </c>
    </row>
    <row r="1074" spans="1:2">
      <c r="A1074" s="84">
        <v>45957</v>
      </c>
      <c r="B1074" s="83">
        <v>4.01</v>
      </c>
    </row>
    <row r="1075" spans="1:2">
      <c r="A1075" s="84">
        <v>45958</v>
      </c>
      <c r="B1075" s="83">
        <v>3.99</v>
      </c>
    </row>
    <row r="1076" spans="1:2">
      <c r="A1076" s="84">
        <v>45959</v>
      </c>
      <c r="B1076" s="83">
        <v>4.08</v>
      </c>
    </row>
    <row r="1077" spans="1:2">
      <c r="A1077" s="84">
        <v>45960</v>
      </c>
      <c r="B1077" s="83">
        <v>4.1100000000000003</v>
      </c>
    </row>
    <row r="1078" spans="1:2">
      <c r="A1078" s="84">
        <v>45961</v>
      </c>
      <c r="B1078" s="83">
        <v>4.1100000000000003</v>
      </c>
    </row>
    <row r="1079" spans="1:2">
      <c r="A1079" s="84">
        <v>45964</v>
      </c>
      <c r="B1079" s="83">
        <v>4.13</v>
      </c>
    </row>
    <row r="1080" spans="1:2">
      <c r="A1080" s="84">
        <v>45965</v>
      </c>
      <c r="B1080" s="83">
        <v>4.0999999999999996</v>
      </c>
    </row>
    <row r="1081" spans="1:2">
      <c r="A1081" s="84">
        <v>45966</v>
      </c>
      <c r="B1081" s="83">
        <v>4.17</v>
      </c>
    </row>
    <row r="1082" spans="1:2">
      <c r="A1082" s="84">
        <v>45967</v>
      </c>
      <c r="B1082" s="83">
        <v>4.1100000000000003</v>
      </c>
    </row>
    <row r="1083" spans="1:2">
      <c r="A1083" s="84">
        <v>45968</v>
      </c>
      <c r="B1083" s="83">
        <v>4.1100000000000003</v>
      </c>
    </row>
    <row r="1084" spans="1:2">
      <c r="A1084" s="84">
        <v>45971</v>
      </c>
      <c r="B1084" s="83">
        <v>4.13</v>
      </c>
    </row>
    <row r="1085" spans="1:2">
      <c r="A1085" s="84">
        <v>45972</v>
      </c>
    </row>
    <row r="1086" spans="1:2">
      <c r="A1086" s="84">
        <v>45973</v>
      </c>
      <c r="B1086" s="83">
        <v>4.08</v>
      </c>
    </row>
    <row r="1087" spans="1:2">
      <c r="A1087" s="84">
        <v>45974</v>
      </c>
      <c r="B1087" s="83">
        <v>4.1100000000000003</v>
      </c>
    </row>
    <row r="1088" spans="1:2">
      <c r="A1088" s="84">
        <v>45975</v>
      </c>
      <c r="B1088" s="83">
        <v>4.1399999999999997</v>
      </c>
    </row>
    <row r="1089" spans="1:2">
      <c r="A1089" s="84">
        <v>45978</v>
      </c>
      <c r="B1089" s="83">
        <v>4.13</v>
      </c>
    </row>
    <row r="1090" spans="1:2">
      <c r="A1090" s="84">
        <v>45979</v>
      </c>
      <c r="B1090" s="83">
        <v>4.12</v>
      </c>
    </row>
    <row r="1091" spans="1:2">
      <c r="A1091" s="84">
        <v>45980</v>
      </c>
      <c r="B1091" s="83">
        <v>4.13</v>
      </c>
    </row>
    <row r="1092" spans="1:2">
      <c r="A1092" s="84">
        <v>45981</v>
      </c>
      <c r="B1092" s="83">
        <v>4.0999999999999996</v>
      </c>
    </row>
    <row r="1093" spans="1:2">
      <c r="A1093" s="84">
        <v>45982</v>
      </c>
      <c r="B1093" s="83">
        <v>4.0599999999999996</v>
      </c>
    </row>
    <row r="1094" spans="1:2">
      <c r="A1094" s="84">
        <v>45985</v>
      </c>
      <c r="B1094" s="83">
        <v>4.04</v>
      </c>
    </row>
    <row r="1095" spans="1:2">
      <c r="A1095" s="84">
        <v>45986</v>
      </c>
      <c r="B1095" s="83">
        <v>4.01</v>
      </c>
    </row>
    <row r="1096" spans="1:2">
      <c r="A1096" s="84">
        <v>45987</v>
      </c>
      <c r="B1096" s="83">
        <v>4</v>
      </c>
    </row>
    <row r="1097" spans="1:2">
      <c r="A1097" s="84">
        <v>45988</v>
      </c>
    </row>
    <row r="1098" spans="1:2">
      <c r="A1098" s="84">
        <v>45989</v>
      </c>
      <c r="B1098" s="83">
        <v>4.0199999999999996</v>
      </c>
    </row>
    <row r="1099" spans="1:2">
      <c r="A1099" s="84">
        <v>45992</v>
      </c>
      <c r="B1099" s="83">
        <v>4.09</v>
      </c>
    </row>
    <row r="1100" spans="1:2">
      <c r="A1100" s="84">
        <v>45993</v>
      </c>
      <c r="B1100" s="83">
        <v>4.09</v>
      </c>
    </row>
    <row r="1101" spans="1:2">
      <c r="A1101" s="84">
        <v>45994</v>
      </c>
      <c r="B1101" s="83">
        <v>4.0599999999999996</v>
      </c>
    </row>
    <row r="1102" spans="1:2">
      <c r="A1102" s="84">
        <v>45995</v>
      </c>
      <c r="B1102" s="83">
        <v>4.1100000000000003</v>
      </c>
    </row>
    <row r="1103" spans="1:2">
      <c r="A1103" s="84">
        <v>45996</v>
      </c>
      <c r="B1103" s="83">
        <v>4.1399999999999997</v>
      </c>
    </row>
    <row r="1104" spans="1:2">
      <c r="A1104" s="84">
        <v>45999</v>
      </c>
      <c r="B1104" s="83">
        <v>4.17</v>
      </c>
    </row>
    <row r="1105" spans="1:2">
      <c r="A1105" s="84">
        <v>46000</v>
      </c>
      <c r="B1105" s="83">
        <v>4.18</v>
      </c>
    </row>
    <row r="1106" spans="1:2">
      <c r="A1106" s="84">
        <v>46001</v>
      </c>
      <c r="B1106" s="83">
        <v>4.13</v>
      </c>
    </row>
    <row r="1107" spans="1:2">
      <c r="A1107" s="84">
        <v>46002</v>
      </c>
      <c r="B1107" s="83">
        <v>4.1399999999999997</v>
      </c>
    </row>
    <row r="1108" spans="1:2">
      <c r="A1108" s="84">
        <v>46003</v>
      </c>
      <c r="B1108" s="83">
        <v>4.1900000000000004</v>
      </c>
    </row>
    <row r="1109" spans="1:2">
      <c r="A1109" s="84">
        <v>46006</v>
      </c>
      <c r="B1109" s="83">
        <v>4.18</v>
      </c>
    </row>
    <row r="1110" spans="1:2">
      <c r="A1110" s="84">
        <v>46007</v>
      </c>
      <c r="B1110" s="83">
        <v>4.1500000000000004</v>
      </c>
    </row>
    <row r="1111" spans="1:2">
      <c r="A1111" s="84">
        <v>46008</v>
      </c>
      <c r="B1111" s="83">
        <v>4.16</v>
      </c>
    </row>
    <row r="1112" spans="1:2">
      <c r="A1112" s="84">
        <v>46009</v>
      </c>
      <c r="B1112" s="83">
        <v>4.12</v>
      </c>
    </row>
    <row r="1113" spans="1:2">
      <c r="A1113" s="84">
        <v>46010</v>
      </c>
      <c r="B1113" s="83">
        <v>4.16</v>
      </c>
    </row>
    <row r="1114" spans="1:2">
      <c r="A1114" s="84">
        <v>46013</v>
      </c>
      <c r="B1114" s="83">
        <v>4.17</v>
      </c>
    </row>
    <row r="1115" spans="1:2">
      <c r="A1115" s="84">
        <v>46014</v>
      </c>
      <c r="B1115" s="83">
        <v>4.18</v>
      </c>
    </row>
    <row r="1116" spans="1:2">
      <c r="A1116" s="84">
        <v>46015</v>
      </c>
      <c r="B1116" s="83">
        <v>4.1500000000000004</v>
      </c>
    </row>
    <row r="1117" spans="1:2">
      <c r="A1117" s="84">
        <v>46016</v>
      </c>
    </row>
    <row r="1118" spans="1:2">
      <c r="A1118" s="84">
        <v>46017</v>
      </c>
      <c r="B1118" s="83">
        <v>4.1399999999999997</v>
      </c>
    </row>
    <row r="1119" spans="1:2">
      <c r="A1119" s="84">
        <v>46020</v>
      </c>
      <c r="B1119" s="83">
        <v>4.12</v>
      </c>
    </row>
    <row r="1120" spans="1:2">
      <c r="A1120" s="84">
        <v>46021</v>
      </c>
      <c r="B1120" s="83">
        <v>4.1399999999999997</v>
      </c>
    </row>
    <row r="1121" spans="1:2">
      <c r="A1121" s="84">
        <v>46022</v>
      </c>
      <c r="B1121" s="83">
        <v>4.18</v>
      </c>
    </row>
    <row r="1122" spans="1:2">
      <c r="A1122" s="84">
        <v>46023</v>
      </c>
    </row>
    <row r="1123" spans="1:2">
      <c r="A1123" s="84">
        <v>46024</v>
      </c>
      <c r="B1123" s="83">
        <v>4.1900000000000004</v>
      </c>
    </row>
    <row r="1124" spans="1:2">
      <c r="A1124" s="84">
        <v>46027</v>
      </c>
      <c r="B1124" s="83">
        <v>4.17</v>
      </c>
    </row>
    <row r="1125" spans="1:2">
      <c r="A1125" s="84">
        <v>46028</v>
      </c>
      <c r="B1125" s="83">
        <v>4.18</v>
      </c>
    </row>
    <row r="1126" spans="1:2">
      <c r="A1126" s="84">
        <v>46029</v>
      </c>
      <c r="B1126" s="83">
        <v>4.1500000000000004</v>
      </c>
    </row>
    <row r="1127" spans="1:2">
      <c r="A1127" s="84">
        <v>46030</v>
      </c>
      <c r="B1127" s="83">
        <v>4.1900000000000004</v>
      </c>
    </row>
    <row r="1128" spans="1:2">
      <c r="A1128" s="84">
        <v>46031</v>
      </c>
      <c r="B1128" s="83">
        <v>4.18</v>
      </c>
    </row>
    <row r="1129" spans="1:2">
      <c r="A1129" s="84">
        <v>46034</v>
      </c>
      <c r="B1129" s="83">
        <v>4.1900000000000004</v>
      </c>
    </row>
    <row r="1130" spans="1:2">
      <c r="A1130" s="84">
        <v>46035</v>
      </c>
      <c r="B1130" s="83">
        <v>4.18</v>
      </c>
    </row>
    <row r="1131" spans="1:2">
      <c r="A1131" s="84">
        <v>46036</v>
      </c>
      <c r="B1131" s="83">
        <v>4.1500000000000004</v>
      </c>
    </row>
    <row r="1132" spans="1:2">
      <c r="A1132" s="84">
        <v>46037</v>
      </c>
      <c r="B1132" s="83">
        <v>4.17</v>
      </c>
    </row>
    <row r="1133" spans="1:2">
      <c r="A1133" s="84">
        <v>46038</v>
      </c>
      <c r="B1133" s="83">
        <v>4.24</v>
      </c>
    </row>
    <row r="1134" spans="1:2">
      <c r="A1134" s="84">
        <v>46041</v>
      </c>
    </row>
    <row r="1135" spans="1:2">
      <c r="A1135" s="84">
        <v>46042</v>
      </c>
      <c r="B1135" s="83">
        <v>4.3</v>
      </c>
    </row>
    <row r="1136" spans="1:2">
      <c r="A1136" s="84">
        <v>46043</v>
      </c>
      <c r="B1136" s="83">
        <v>4.26</v>
      </c>
    </row>
    <row r="1137" spans="1:2">
      <c r="A1137" s="84">
        <v>46044</v>
      </c>
      <c r="B1137" s="83">
        <v>4.26</v>
      </c>
    </row>
    <row r="1138" spans="1:2">
      <c r="A1138" s="84">
        <v>46045</v>
      </c>
      <c r="B1138" s="83">
        <v>4.24</v>
      </c>
    </row>
    <row r="1139" spans="1:2">
      <c r="A1139" s="84">
        <v>46048</v>
      </c>
      <c r="B1139" s="83">
        <v>4.22</v>
      </c>
    </row>
    <row r="1140" spans="1:2">
      <c r="A1140" s="84">
        <v>46049</v>
      </c>
      <c r="B1140" s="83">
        <v>4.24</v>
      </c>
    </row>
    <row r="1141" spans="1:2">
      <c r="A1141" s="84">
        <v>46050</v>
      </c>
      <c r="B1141" s="83">
        <v>4.26</v>
      </c>
    </row>
    <row r="1142" spans="1:2">
      <c r="A1142" s="84">
        <v>46051</v>
      </c>
      <c r="B1142" s="83">
        <v>4.24</v>
      </c>
    </row>
    <row r="1143" spans="1:2">
      <c r="A1143" s="84">
        <v>46052</v>
      </c>
      <c r="B1143" s="83">
        <v>4.26</v>
      </c>
    </row>
    <row r="1144" spans="1:2">
      <c r="A1144" s="84">
        <v>46055</v>
      </c>
      <c r="B1144" s="83">
        <v>4.29</v>
      </c>
    </row>
    <row r="1145" spans="1:2">
      <c r="A1145" s="84">
        <v>46056</v>
      </c>
      <c r="B1145" s="83">
        <v>4.28</v>
      </c>
    </row>
    <row r="1146" spans="1:2">
      <c r="A1146" s="84">
        <v>46057</v>
      </c>
      <c r="B1146" s="83">
        <v>4.29</v>
      </c>
    </row>
    <row r="1147" spans="1:2">
      <c r="A1147" s="84">
        <v>46058</v>
      </c>
      <c r="B1147" s="83">
        <v>4.21</v>
      </c>
    </row>
    <row r="1148" spans="1:2">
      <c r="A1148" s="84">
        <v>46059</v>
      </c>
      <c r="B1148" s="83">
        <v>4.22</v>
      </c>
    </row>
    <row r="1149" spans="1:2">
      <c r="A1149" s="84">
        <v>46062</v>
      </c>
      <c r="B1149" s="83">
        <v>4.22</v>
      </c>
    </row>
    <row r="1150" spans="1:2">
      <c r="A1150" s="84">
        <v>46063</v>
      </c>
      <c r="B1150" s="83">
        <v>4.16</v>
      </c>
    </row>
    <row r="1151" spans="1:2">
      <c r="A1151" s="84">
        <v>46064</v>
      </c>
      <c r="B1151" s="83">
        <v>4.18</v>
      </c>
    </row>
    <row r="1152" spans="1:2">
      <c r="A1152" s="84">
        <v>46065</v>
      </c>
      <c r="B1152" s="83">
        <v>4.09</v>
      </c>
    </row>
    <row r="1153" spans="1:2">
      <c r="A1153" s="84">
        <v>46066</v>
      </c>
      <c r="B1153" s="83">
        <v>4.04</v>
      </c>
    </row>
    <row r="1154" spans="1:2">
      <c r="A1154" s="84">
        <v>46069</v>
      </c>
    </row>
    <row r="1155" spans="1:2">
      <c r="A1155" s="84">
        <v>46070</v>
      </c>
      <c r="B1155" s="83">
        <v>4.05</v>
      </c>
    </row>
    <row r="1156" spans="1:2">
      <c r="A1156" s="84">
        <v>46071</v>
      </c>
      <c r="B1156" s="83">
        <v>4.09</v>
      </c>
    </row>
    <row r="1157" spans="1:2">
      <c r="A1157" s="84">
        <v>46072</v>
      </c>
      <c r="B1157" s="83">
        <v>4.08</v>
      </c>
    </row>
    <row r="1158" spans="1:2">
      <c r="A1158" s="84">
        <v>46073</v>
      </c>
      <c r="B1158" s="83">
        <v>4.08</v>
      </c>
    </row>
    <row r="1159" spans="1:2">
      <c r="A1159" s="84">
        <v>46076</v>
      </c>
      <c r="B1159" s="83">
        <v>4.03</v>
      </c>
    </row>
    <row r="1160" spans="1:2">
      <c r="A1160" s="84">
        <v>46077</v>
      </c>
      <c r="B1160" s="83">
        <v>4.04</v>
      </c>
    </row>
    <row r="1161" spans="1:2">
      <c r="A1161" s="84">
        <v>46078</v>
      </c>
      <c r="B1161" s="83">
        <v>4.05</v>
      </c>
    </row>
    <row r="1162" spans="1:2">
      <c r="A1162" s="84">
        <v>46079</v>
      </c>
      <c r="B1162" s="83">
        <v>4.0199999999999996</v>
      </c>
    </row>
    <row r="1163" spans="1:2">
      <c r="A1163" s="84">
        <v>46080</v>
      </c>
      <c r="B1163" s="83">
        <v>3.97</v>
      </c>
    </row>
    <row r="1164" spans="1:2">
      <c r="A1164" s="84">
        <v>46083</v>
      </c>
      <c r="B1164" s="83">
        <v>4.05</v>
      </c>
    </row>
    <row r="1165" spans="1:2">
      <c r="A1165" s="84">
        <v>46084</v>
      </c>
      <c r="B1165" s="83">
        <v>4.0599999999999996</v>
      </c>
    </row>
    <row r="1166" spans="1:2">
      <c r="A1166" s="84">
        <v>46085</v>
      </c>
      <c r="B1166" s="83">
        <v>4.09</v>
      </c>
    </row>
    <row r="1167" spans="1:2">
      <c r="A1167" s="84">
        <v>46086</v>
      </c>
      <c r="B1167" s="83">
        <v>4.13</v>
      </c>
    </row>
    <row r="1168" spans="1:2">
      <c r="A1168" s="84">
        <v>46087</v>
      </c>
      <c r="B1168" s="83">
        <v>4.1500000000000004</v>
      </c>
    </row>
    <row r="1169" spans="1:2">
      <c r="A1169" s="84">
        <v>46090</v>
      </c>
      <c r="B1169" s="83">
        <v>4.12</v>
      </c>
    </row>
    <row r="1170" spans="1:2">
      <c r="A1170" s="84">
        <v>46091</v>
      </c>
      <c r="B1170" s="83">
        <v>4.1500000000000004</v>
      </c>
    </row>
    <row r="1171" spans="1:2">
      <c r="A1171" s="84">
        <v>46092</v>
      </c>
      <c r="B1171" s="83">
        <v>4.21</v>
      </c>
    </row>
    <row r="1172" spans="1:2">
      <c r="A1172" s="84">
        <v>46093</v>
      </c>
      <c r="B1172" s="83">
        <v>4.2699999999999996</v>
      </c>
    </row>
    <row r="1173" spans="1:2">
      <c r="A1173" s="84">
        <v>46094</v>
      </c>
      <c r="B1173" s="83">
        <v>4.28</v>
      </c>
    </row>
    <row r="1174" spans="1:2">
      <c r="A1174" s="84">
        <v>46097</v>
      </c>
      <c r="B1174" s="83">
        <v>4.2300000000000004</v>
      </c>
    </row>
    <row r="1175" spans="1:2">
      <c r="A1175" s="84">
        <v>46098</v>
      </c>
      <c r="B1175" s="83">
        <v>4.2</v>
      </c>
    </row>
    <row r="1176" spans="1:2">
      <c r="A1176" s="84">
        <v>46099</v>
      </c>
      <c r="B1176" s="83">
        <v>4.26</v>
      </c>
    </row>
    <row r="1177" spans="1:2">
      <c r="A1177" s="84">
        <v>46100</v>
      </c>
      <c r="B1177" s="83">
        <v>4.25</v>
      </c>
    </row>
    <row r="1178" spans="1:2">
      <c r="A1178" s="84">
        <v>46101</v>
      </c>
      <c r="B1178" s="83">
        <v>4.3899999999999997</v>
      </c>
    </row>
    <row r="1179" spans="1:2">
      <c r="A1179" s="84">
        <v>46104</v>
      </c>
      <c r="B1179" s="83">
        <v>4.34</v>
      </c>
    </row>
    <row r="1180" spans="1:2">
      <c r="A1180" s="84">
        <v>46105</v>
      </c>
      <c r="B1180" s="83">
        <v>4.3899999999999997</v>
      </c>
    </row>
    <row r="1181" spans="1:2">
      <c r="A1181" s="84">
        <v>46106</v>
      </c>
      <c r="B1181" s="83">
        <v>4.33</v>
      </c>
    </row>
    <row r="1182" spans="1:2">
      <c r="A1182" s="84">
        <v>46107</v>
      </c>
      <c r="B1182" s="83">
        <v>4.42</v>
      </c>
    </row>
    <row r="1183" spans="1:2">
      <c r="A1183" s="84">
        <v>46108</v>
      </c>
      <c r="B1183" s="83">
        <v>4.4400000000000004</v>
      </c>
    </row>
    <row r="1184" spans="1:2">
      <c r="A1184" s="84">
        <v>46111</v>
      </c>
      <c r="B1184" s="83">
        <v>4.3499999999999996</v>
      </c>
    </row>
    <row r="1185" spans="1:2">
      <c r="A1185" s="84">
        <v>46112</v>
      </c>
      <c r="B1185" s="83">
        <v>4.3</v>
      </c>
    </row>
    <row r="1186" spans="1:2">
      <c r="A1186" s="84">
        <v>46113</v>
      </c>
      <c r="B1186" s="83">
        <v>4.33</v>
      </c>
    </row>
    <row r="1187" spans="1:2">
      <c r="A1187" s="84">
        <v>46114</v>
      </c>
      <c r="B1187" s="83">
        <v>4.3099999999999996</v>
      </c>
    </row>
    <row r="1188" spans="1:2">
      <c r="A1188" s="84">
        <v>46115</v>
      </c>
      <c r="B1188" s="83">
        <v>4.3499999999999996</v>
      </c>
    </row>
    <row r="1189" spans="1:2">
      <c r="A1189" s="84">
        <v>46118</v>
      </c>
      <c r="B1189" s="83">
        <v>4.34</v>
      </c>
    </row>
    <row r="1190" spans="1:2">
      <c r="A1190" s="84">
        <v>46119</v>
      </c>
      <c r="B1190" s="83">
        <v>4.33</v>
      </c>
    </row>
    <row r="1191" spans="1:2">
      <c r="A1191" s="84">
        <v>46120</v>
      </c>
      <c r="B1191" s="83">
        <v>4.29</v>
      </c>
    </row>
    <row r="1192" spans="1:2">
      <c r="A1192" s="84">
        <v>46121</v>
      </c>
      <c r="B1192" s="83">
        <v>4.29</v>
      </c>
    </row>
    <row r="1193" spans="1:2">
      <c r="A1193" s="84">
        <v>46122</v>
      </c>
      <c r="B1193" s="83">
        <v>4.3099999999999996</v>
      </c>
    </row>
    <row r="1194" spans="1:2">
      <c r="A1194" s="84">
        <v>46125</v>
      </c>
      <c r="B1194" s="83">
        <v>4.3</v>
      </c>
    </row>
    <row r="1195" spans="1:2">
      <c r="A1195" s="84">
        <v>46126</v>
      </c>
      <c r="B1195" s="83">
        <v>4.26</v>
      </c>
    </row>
    <row r="1196" spans="1:2">
      <c r="A1196" s="84">
        <v>46127</v>
      </c>
      <c r="B1196" s="83">
        <v>4.29</v>
      </c>
    </row>
    <row r="1197" spans="1:2">
      <c r="A1197" s="84">
        <v>46128</v>
      </c>
      <c r="B1197" s="83">
        <v>4.32</v>
      </c>
    </row>
    <row r="1198" spans="1:2">
      <c r="A1198" s="84">
        <v>46129</v>
      </c>
      <c r="B1198" s="83">
        <v>4.26</v>
      </c>
    </row>
    <row r="1199" spans="1:2">
      <c r="A1199" s="84">
        <v>46132</v>
      </c>
      <c r="B1199" s="83">
        <v>4.26</v>
      </c>
    </row>
    <row r="1200" spans="1:2">
      <c r="A1200" s="84">
        <v>46133</v>
      </c>
      <c r="B1200" s="83">
        <v>4.3</v>
      </c>
    </row>
    <row r="1201" spans="1:2">
      <c r="A1201" s="84">
        <v>46134</v>
      </c>
      <c r="B1201" s="83">
        <v>4.3</v>
      </c>
    </row>
    <row r="1202" spans="1:2">
      <c r="A1202" s="84">
        <v>46135</v>
      </c>
      <c r="B1202" s="83">
        <v>4.34</v>
      </c>
    </row>
    <row r="1203" spans="1:2">
      <c r="A1203" s="84">
        <v>46136</v>
      </c>
      <c r="B1203" s="83">
        <v>4.3099999999999996</v>
      </c>
    </row>
    <row r="1204" spans="1:2">
      <c r="A1204" s="84">
        <v>46139</v>
      </c>
      <c r="B1204" s="83">
        <v>4.3499999999999996</v>
      </c>
    </row>
    <row r="1205" spans="1:2">
      <c r="A1205" s="84">
        <v>46140</v>
      </c>
      <c r="B1205" s="83">
        <v>4.3600000000000003</v>
      </c>
    </row>
    <row r="1206" spans="1:2">
      <c r="A1206" s="84">
        <v>46141</v>
      </c>
      <c r="B1206" s="83">
        <v>4.42</v>
      </c>
    </row>
    <row r="1207" spans="1:2">
      <c r="A1207" s="84">
        <v>46142</v>
      </c>
      <c r="B1207" s="83">
        <v>4.4000000000000004</v>
      </c>
    </row>
    <row r="1208" spans="1:2">
      <c r="A1208" s="84">
        <v>46143</v>
      </c>
      <c r="B1208" s="83">
        <v>4.3899999999999997</v>
      </c>
    </row>
    <row r="1209" spans="1:2">
      <c r="A1209" s="84">
        <v>46146</v>
      </c>
      <c r="B1209" s="83">
        <v>4.45</v>
      </c>
    </row>
    <row r="1210" spans="1:2">
      <c r="A1210" s="84">
        <v>46147</v>
      </c>
      <c r="B1210" s="83">
        <v>4.43</v>
      </c>
    </row>
    <row r="1211" spans="1:2">
      <c r="A1211" s="84">
        <v>46148</v>
      </c>
      <c r="B1211" s="83">
        <v>4.3600000000000003</v>
      </c>
    </row>
    <row r="1212" spans="1:2">
      <c r="A1212" s="84">
        <v>46149</v>
      </c>
      <c r="B1212" s="83">
        <v>4.41</v>
      </c>
    </row>
    <row r="1213" spans="1:2">
      <c r="A1213" s="84">
        <v>46150</v>
      </c>
      <c r="B1213" s="83">
        <v>4.38</v>
      </c>
    </row>
    <row r="1214" spans="1:2">
      <c r="A1214" s="84">
        <v>46153</v>
      </c>
      <c r="B1214" s="83">
        <v>4.42</v>
      </c>
    </row>
    <row r="1215" spans="1:2">
      <c r="A1215" s="84">
        <v>46154</v>
      </c>
      <c r="B1215" s="83">
        <v>4.46</v>
      </c>
    </row>
    <row r="1216" spans="1:2">
      <c r="A1216" s="84">
        <v>46155</v>
      </c>
      <c r="B1216" s="83">
        <v>4.46</v>
      </c>
    </row>
    <row r="1217" spans="1:2">
      <c r="A1217" s="84">
        <v>46156</v>
      </c>
      <c r="B1217" s="83">
        <v>4.47</v>
      </c>
    </row>
    <row r="1218" spans="1:2">
      <c r="A1218" s="84">
        <v>46157</v>
      </c>
      <c r="B1218" s="83">
        <v>4.59</v>
      </c>
    </row>
    <row r="1219" spans="1:2">
      <c r="A1219" s="84">
        <v>46160</v>
      </c>
      <c r="B1219" s="83">
        <v>4.6100000000000003</v>
      </c>
    </row>
    <row r="1220" spans="1:2">
      <c r="A1220" s="84">
        <v>46161</v>
      </c>
      <c r="B1220" s="83">
        <v>4.67</v>
      </c>
    </row>
    <row r="1221" spans="1:2">
      <c r="A1221" s="84">
        <v>46162</v>
      </c>
      <c r="B1221" s="83">
        <v>4.57</v>
      </c>
    </row>
    <row r="1222" spans="1:2">
      <c r="A1222" s="84">
        <v>46163</v>
      </c>
      <c r="B1222" s="83">
        <v>4.57</v>
      </c>
    </row>
    <row r="1223" spans="1:2">
      <c r="A1223" s="84">
        <v>46164</v>
      </c>
      <c r="B1223" s="83">
        <v>4.5599999999999996</v>
      </c>
    </row>
    <row r="1224" spans="1:2">
      <c r="A1224" s="84">
        <v>46167</v>
      </c>
    </row>
    <row r="1225" spans="1:2">
      <c r="A1225" s="84">
        <v>46168</v>
      </c>
      <c r="B1225" s="83">
        <v>4.5</v>
      </c>
    </row>
    <row r="1226" spans="1:2">
      <c r="A1226" s="84">
        <v>46169</v>
      </c>
      <c r="B1226" s="83">
        <v>4.4800000000000004</v>
      </c>
    </row>
    <row r="1227" spans="1:2">
      <c r="A1227" s="84">
        <v>46170</v>
      </c>
      <c r="B1227" s="83">
        <v>4.45</v>
      </c>
    </row>
    <row r="1228" spans="1:2">
      <c r="A1228" s="84">
        <v>46171</v>
      </c>
      <c r="B1228" s="83">
        <v>4.45</v>
      </c>
    </row>
    <row r="1229" spans="1:2">
      <c r="A1229" s="84">
        <v>46174</v>
      </c>
      <c r="B1229" s="83">
        <v>4.47</v>
      </c>
    </row>
    <row r="1230" spans="1:2">
      <c r="A1230" s="84">
        <v>46175</v>
      </c>
      <c r="B1230" s="83">
        <v>4.46</v>
      </c>
    </row>
    <row r="1231" spans="1:2">
      <c r="A1231" s="84">
        <v>46176</v>
      </c>
      <c r="B1231" s="83">
        <v>4.49</v>
      </c>
    </row>
    <row r="1232" spans="1:2">
      <c r="A1232" s="84">
        <v>46177</v>
      </c>
      <c r="B1232" s="83">
        <v>4.47</v>
      </c>
    </row>
    <row r="1233" spans="1:2">
      <c r="A1233" s="84">
        <v>46178</v>
      </c>
      <c r="B1233" s="83">
        <v>4.55</v>
      </c>
    </row>
    <row r="1234" spans="1:2">
      <c r="A1234" s="84">
        <v>46181</v>
      </c>
      <c r="B1234" s="83">
        <v>4.5599999999999996</v>
      </c>
    </row>
    <row r="1235" spans="1:2">
      <c r="A1235" s="84">
        <v>46182</v>
      </c>
      <c r="B1235" s="83">
        <v>4.53</v>
      </c>
    </row>
    <row r="1236" spans="1:2">
      <c r="A1236" s="84">
        <v>46183</v>
      </c>
      <c r="B1236" s="83">
        <v>4.55</v>
      </c>
    </row>
    <row r="1237" spans="1:2">
      <c r="A1237" s="84">
        <v>46184</v>
      </c>
      <c r="B1237" s="83">
        <v>4.45</v>
      </c>
    </row>
    <row r="1238" spans="1:2">
      <c r="A1238" s="84">
        <v>46185</v>
      </c>
      <c r="B1238" s="83">
        <v>4.4800000000000004</v>
      </c>
    </row>
    <row r="1239" spans="1:2">
      <c r="A1239" s="84">
        <v>46188</v>
      </c>
      <c r="B1239" s="83">
        <v>4.47</v>
      </c>
    </row>
    <row r="1240" spans="1:2">
      <c r="A1240" s="84">
        <v>46189</v>
      </c>
      <c r="B1240" s="83">
        <v>4.43</v>
      </c>
    </row>
    <row r="1241" spans="1:2">
      <c r="A1241" s="84">
        <v>46190</v>
      </c>
      <c r="B1241" s="83">
        <v>4.49</v>
      </c>
    </row>
    <row r="1242" spans="1:2">
      <c r="A1242" s="84">
        <v>46191</v>
      </c>
      <c r="B1242" s="83">
        <v>4.46</v>
      </c>
    </row>
    <row r="1243" spans="1:2">
      <c r="A1243" s="84">
        <v>46192</v>
      </c>
    </row>
    <row r="1244" spans="1:2">
      <c r="A1244" s="84">
        <v>46195</v>
      </c>
      <c r="B1244" s="83">
        <v>4.51</v>
      </c>
    </row>
    <row r="1245" spans="1:2">
      <c r="A1245" s="84">
        <v>46196</v>
      </c>
      <c r="B1245" s="83">
        <v>4.5</v>
      </c>
    </row>
    <row r="1246" spans="1:2">
      <c r="A1246" s="84">
        <v>46197</v>
      </c>
      <c r="B1246" s="83">
        <v>4.41</v>
      </c>
    </row>
    <row r="1247" spans="1:2">
      <c r="A1247" s="84">
        <v>46198</v>
      </c>
      <c r="B1247" s="83">
        <v>4.4000000000000004</v>
      </c>
    </row>
    <row r="1248" spans="1:2">
      <c r="A1248" s="84">
        <v>46199</v>
      </c>
      <c r="B1248" s="83">
        <v>4.38</v>
      </c>
    </row>
    <row r="1249" spans="1:2">
      <c r="A1249" s="84">
        <v>46202</v>
      </c>
      <c r="B1249" s="83">
        <v>4.38</v>
      </c>
    </row>
    <row r="1250" spans="1:2">
      <c r="A1250" s="84">
        <v>46203</v>
      </c>
      <c r="B1250" s="83">
        <v>4.4400000000000004</v>
      </c>
    </row>
    <row r="1251" spans="1:2">
      <c r="A1251" s="84">
        <v>46204</v>
      </c>
      <c r="B1251" s="83">
        <v>4.4800000000000004</v>
      </c>
    </row>
    <row r="1252" spans="1:2">
      <c r="A1252" s="84">
        <v>46205</v>
      </c>
      <c r="B1252" s="83">
        <v>4.49</v>
      </c>
    </row>
    <row r="1253" spans="1:2">
      <c r="A1253" s="84">
        <v>46206</v>
      </c>
    </row>
    <row r="1254" spans="1:2">
      <c r="A1254" s="84">
        <v>46209</v>
      </c>
      <c r="B1254" s="83">
        <v>4.4800000000000004</v>
      </c>
    </row>
    <row r="1255" spans="1:2">
      <c r="A1255" s="84">
        <v>46210</v>
      </c>
      <c r="B1255" s="83">
        <v>4.55</v>
      </c>
    </row>
    <row r="1256" spans="1:2">
      <c r="A1256" s="84">
        <v>46211</v>
      </c>
      <c r="B1256" s="83">
        <v>4.5599999999999996</v>
      </c>
    </row>
    <row r="1257" spans="1:2">
      <c r="A1257" s="84">
        <v>46212</v>
      </c>
      <c r="B1257" s="83">
        <v>4.54</v>
      </c>
    </row>
    <row r="1258" spans="1:2">
      <c r="A1258" s="84">
        <v>46213</v>
      </c>
      <c r="B1258" s="83">
        <v>4.5599999999999996</v>
      </c>
    </row>
    <row r="1259" spans="1:2">
      <c r="A1259" s="84">
        <v>46216</v>
      </c>
      <c r="B1259" s="83">
        <v>4.62</v>
      </c>
    </row>
    <row r="1260" spans="1:2">
      <c r="A1260" s="84">
        <v>46217</v>
      </c>
      <c r="B1260" s="83">
        <v>4.58</v>
      </c>
    </row>
    <row r="1261" spans="1:2">
      <c r="A1261" s="84">
        <v>46218</v>
      </c>
      <c r="B1261" s="83">
        <v>4.55</v>
      </c>
    </row>
    <row r="1262" spans="1:2">
      <c r="A1262" s="84">
        <v>46219</v>
      </c>
      <c r="B1262" s="83">
        <v>4.57</v>
      </c>
    </row>
    <row r="1263" spans="1:2">
      <c r="A1263" s="84">
        <v>46220</v>
      </c>
      <c r="B1263" s="83">
        <v>4.55</v>
      </c>
    </row>
    <row r="1264" spans="1:2">
      <c r="A1264" s="84">
        <v>46223</v>
      </c>
      <c r="B1264" s="83">
        <v>4.5999999999999996</v>
      </c>
    </row>
    <row r="1265" spans="1:2">
      <c r="A1265" s="84">
        <v>46224</v>
      </c>
      <c r="B1265" s="83">
        <v>4.63</v>
      </c>
    </row>
    <row r="1266" spans="1:2">
      <c r="A1266" s="84">
        <v>46225</v>
      </c>
      <c r="B1266" s="83">
        <v>4.67</v>
      </c>
    </row>
    <row r="1267" spans="1:2">
      <c r="A1267" s="84">
        <v>46226</v>
      </c>
      <c r="B1267" s="83">
        <v>4.71</v>
      </c>
    </row>
    <row r="1268" spans="1:2">
      <c r="A1268" s="84">
        <v>46227</v>
      </c>
      <c r="B1268" s="83">
        <v>4.6900000000000004</v>
      </c>
    </row>
    <row r="1269" spans="1:2">
      <c r="A1269" s="84">
        <v>46230</v>
      </c>
      <c r="B1269" s="83">
        <v>4.6500000000000004</v>
      </c>
    </row>
    <row r="1270" spans="1:2">
      <c r="A1270" s="84">
        <v>46231</v>
      </c>
      <c r="B1270" s="83">
        <v>4.6100000000000003</v>
      </c>
    </row>
    <row r="1271" spans="1:2">
      <c r="A1271" s="84">
        <v>46232</v>
      </c>
      <c r="B1271" s="83">
        <v>4.67</v>
      </c>
    </row>
    <row r="1272" spans="1:2">
      <c r="A1272" s="84">
        <v>46233</v>
      </c>
      <c r="B1272" s="83">
        <v>4.68</v>
      </c>
    </row>
    <row r="1273" spans="1:2">
      <c r="A1273" s="84">
        <v>46234</v>
      </c>
      <c r="B1273" s="83">
        <v>4.75</v>
      </c>
    </row>
    <row r="1274" spans="1:2">
      <c r="A1274" s="84">
        <v>46237</v>
      </c>
      <c r="B1274" s="83">
        <v>4.7</v>
      </c>
    </row>
    <row r="1275" spans="1:2">
      <c r="A1275" s="84">
        <v>46238</v>
      </c>
      <c r="B1275" s="83">
        <v>4.63</v>
      </c>
    </row>
    <row r="1276" spans="1:2">
      <c r="A1276" s="84">
        <v>46239</v>
      </c>
      <c r="B1276" s="83">
        <v>4.63</v>
      </c>
    </row>
    <row r="1277" spans="1:2">
      <c r="A1277" s="84">
        <v>46240</v>
      </c>
      <c r="B1277" s="83">
        <v>4.6900000000000004</v>
      </c>
    </row>
    <row r="1278" spans="1:2">
      <c r="A1278" s="84">
        <v>46241</v>
      </c>
      <c r="B1278" s="83">
        <v>4.6500000000000004</v>
      </c>
    </row>
    <row r="1279" spans="1:2">
      <c r="A1279" s="84">
        <v>46244</v>
      </c>
      <c r="B1279" s="83">
        <v>4.72</v>
      </c>
    </row>
    <row r="1280" spans="1:2">
      <c r="A1280" s="84">
        <v>46245</v>
      </c>
      <c r="B1280" s="83">
        <v>4.7</v>
      </c>
    </row>
    <row r="1281" spans="1:2">
      <c r="A1281" s="84">
        <v>46246</v>
      </c>
      <c r="B1281" s="83">
        <v>4.68</v>
      </c>
    </row>
    <row r="1282" spans="1:2">
      <c r="A1282" s="84">
        <v>46247</v>
      </c>
      <c r="B1282" s="83">
        <v>4.63</v>
      </c>
    </row>
    <row r="1283" spans="1:2">
      <c r="A1283" s="84">
        <v>46248</v>
      </c>
      <c r="B1283" s="83">
        <v>4.68</v>
      </c>
    </row>
    <row r="1284" spans="1:2">
      <c r="A1284" s="84">
        <v>46251</v>
      </c>
      <c r="B1284" s="83">
        <v>4.72</v>
      </c>
    </row>
    <row r="1285" spans="1:2">
      <c r="A1285" s="84">
        <v>46252</v>
      </c>
      <c r="B1285" s="83">
        <v>4.71</v>
      </c>
    </row>
    <row r="1286" spans="1:2">
      <c r="A1286" s="84">
        <v>46253</v>
      </c>
      <c r="B1286" s="83">
        <v>4.6500000000000004</v>
      </c>
    </row>
    <row r="1287" spans="1:2">
      <c r="A1287" s="84">
        <v>46254</v>
      </c>
      <c r="B1287" s="83">
        <v>4.6900000000000004</v>
      </c>
    </row>
    <row r="1288" spans="1:2">
      <c r="A1288" s="84">
        <v>46255</v>
      </c>
      <c r="B1288" s="83">
        <v>4.74</v>
      </c>
    </row>
    <row r="1289" spans="1:2">
      <c r="A1289" s="84">
        <v>46258</v>
      </c>
      <c r="B1289" s="83">
        <v>4.7</v>
      </c>
    </row>
    <row r="1290" spans="1:2">
      <c r="A1290" s="84">
        <v>46259</v>
      </c>
      <c r="B1290" s="83">
        <v>4.6399999999999997</v>
      </c>
    </row>
    <row r="1291" spans="1:2">
      <c r="A1291" s="84">
        <v>46260</v>
      </c>
      <c r="B1291" s="83">
        <v>4.66</v>
      </c>
    </row>
    <row r="1292" spans="1:2">
      <c r="A1292" s="84">
        <v>46261</v>
      </c>
      <c r="B1292" s="83">
        <v>4.67</v>
      </c>
    </row>
    <row r="1293" spans="1:2">
      <c r="A1293" s="84">
        <v>46262</v>
      </c>
      <c r="B1293" s="83">
        <v>4.7300000000000004</v>
      </c>
    </row>
    <row r="1294" spans="1:2">
      <c r="A1294" s="84">
        <v>46265</v>
      </c>
      <c r="B1294" s="83">
        <v>4.75</v>
      </c>
    </row>
    <row r="1295" spans="1:2">
      <c r="A1295" s="84">
        <v>46266</v>
      </c>
      <c r="B1295" s="83">
        <v>4.79</v>
      </c>
    </row>
    <row r="1296" spans="1:2">
      <c r="A1296" s="84">
        <v>46267</v>
      </c>
      <c r="B1296" s="83">
        <v>4.79</v>
      </c>
    </row>
    <row r="1297" spans="1:2">
      <c r="A1297" s="84">
        <v>46268</v>
      </c>
      <c r="B1297" s="83">
        <v>4.7699999999999996</v>
      </c>
    </row>
    <row r="1298" spans="1:2">
      <c r="A1298" s="84">
        <v>46269</v>
      </c>
      <c r="B1298" s="83">
        <v>4.78</v>
      </c>
    </row>
    <row r="1299" spans="1:2">
      <c r="A1299" s="84">
        <v>46272</v>
      </c>
    </row>
    <row r="1300" spans="1:2">
      <c r="A1300" s="84">
        <v>46273</v>
      </c>
      <c r="B1300" s="83">
        <v>4.8</v>
      </c>
    </row>
    <row r="1301" spans="1:2">
      <c r="A1301" s="84">
        <v>46274</v>
      </c>
      <c r="B1301" s="83">
        <v>4.83</v>
      </c>
    </row>
    <row r="1302" spans="1:2">
      <c r="A1302" s="84">
        <v>46275</v>
      </c>
      <c r="B1302" s="83">
        <v>4.95</v>
      </c>
    </row>
    <row r="1303" spans="1:2">
      <c r="A1303" s="84">
        <v>46276</v>
      </c>
      <c r="B1303" s="83">
        <v>4.96</v>
      </c>
    </row>
    <row r="1304" spans="1:2">
      <c r="A1304" s="84">
        <v>46279</v>
      </c>
      <c r="B1304" s="83">
        <v>4.97</v>
      </c>
    </row>
    <row r="1305" spans="1:2">
      <c r="A1305" s="84">
        <v>46280</v>
      </c>
      <c r="B1305" s="83">
        <v>5</v>
      </c>
    </row>
    <row r="1306" spans="1:2">
      <c r="A1306" s="84">
        <v>46281</v>
      </c>
      <c r="B1306" s="83">
        <v>5.01</v>
      </c>
    </row>
    <row r="1307" spans="1:2">
      <c r="A1307" s="84">
        <v>46282</v>
      </c>
      <c r="B1307" s="83">
        <v>4.9400000000000004</v>
      </c>
    </row>
    <row r="1308" spans="1:2">
      <c r="A1308" s="84">
        <v>46283</v>
      </c>
      <c r="B1308" s="83">
        <v>5.01</v>
      </c>
    </row>
    <row r="1309" spans="1:2">
      <c r="A1309" s="84">
        <v>46286</v>
      </c>
      <c r="B1309" s="83">
        <v>4.96</v>
      </c>
    </row>
    <row r="1310" spans="1:2">
      <c r="A1310" s="84">
        <v>46287</v>
      </c>
      <c r="B1310" s="83">
        <v>4.96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D2EB-8857-3D42-8805-5681A67EF99A}">
  <dimension ref="B10:CD89"/>
  <sheetViews>
    <sheetView tabSelected="1" zoomScale="88" workbookViewId="0">
      <selection activeCell="C19" sqref="C19"/>
    </sheetView>
  </sheetViews>
  <sheetFormatPr baseColWidth="10" defaultColWidth="8.83203125" defaultRowHeight="16"/>
  <cols>
    <col min="1" max="1" width="11.5" style="82" customWidth="1"/>
    <col min="2" max="2" width="8.83203125" style="82"/>
    <col min="3" max="3" width="53.33203125" style="82" customWidth="1"/>
    <col min="4" max="4" width="42" style="82" bestFit="1" customWidth="1"/>
    <col min="5" max="5" width="8.83203125" style="82"/>
    <col min="6" max="14" width="9" style="82" bestFit="1" customWidth="1"/>
    <col min="15" max="15" width="23.83203125" style="82" customWidth="1"/>
    <col min="16" max="16" width="11.5" style="82" customWidth="1"/>
    <col min="17" max="17" width="10.33203125" style="82" bestFit="1" customWidth="1"/>
    <col min="18" max="20" width="9" style="82" bestFit="1" customWidth="1"/>
    <col min="21" max="21" width="8.83203125" style="82"/>
    <col min="22" max="24" width="9" style="82" bestFit="1" customWidth="1"/>
    <col min="25" max="25" width="8.83203125" style="82"/>
    <col min="26" max="27" width="9" style="82" bestFit="1" customWidth="1"/>
    <col min="28" max="28" width="19.1640625" style="82" customWidth="1"/>
    <col min="29" max="29" width="11.5" style="82" customWidth="1"/>
    <col min="30" max="30" width="9" style="82" bestFit="1" customWidth="1"/>
    <col min="31" max="73" width="8.83203125" style="82"/>
    <col min="74" max="74" width="12" style="82" customWidth="1"/>
    <col min="75" max="75" width="20" style="82" customWidth="1"/>
    <col min="76" max="77" width="16" style="82" customWidth="1"/>
    <col min="78" max="78" width="3" style="82" customWidth="1"/>
    <col min="79" max="79" width="28" style="82" customWidth="1"/>
    <col min="80" max="82" width="27" style="82" customWidth="1"/>
    <col min="83" max="16384" width="8.83203125" style="82"/>
  </cols>
  <sheetData>
    <row r="10" spans="2:82">
      <c r="B10" s="70" t="s">
        <v>221</v>
      </c>
      <c r="BV10" s="70" t="s">
        <v>237</v>
      </c>
    </row>
    <row r="11" spans="2:82">
      <c r="B11" s="70" t="s">
        <v>128</v>
      </c>
      <c r="C11" s="70" t="s">
        <v>130</v>
      </c>
      <c r="D11" s="70" t="s">
        <v>173</v>
      </c>
      <c r="E11" s="70" t="s">
        <v>129</v>
      </c>
      <c r="F11" s="70" t="s">
        <v>174</v>
      </c>
      <c r="G11" s="70" t="s">
        <v>175</v>
      </c>
      <c r="H11" s="70" t="s">
        <v>131</v>
      </c>
      <c r="I11" s="70" t="s">
        <v>176</v>
      </c>
      <c r="J11" s="70" t="s">
        <v>177</v>
      </c>
      <c r="K11" s="70" t="s">
        <v>178</v>
      </c>
      <c r="L11" s="70" t="s">
        <v>179</v>
      </c>
      <c r="M11" s="70" t="s">
        <v>180</v>
      </c>
      <c r="N11" s="70" t="s">
        <v>181</v>
      </c>
      <c r="O11" s="70" t="s">
        <v>182</v>
      </c>
      <c r="BV11" s="70" t="s">
        <v>6</v>
      </c>
      <c r="BW11" s="70" t="s">
        <v>236</v>
      </c>
      <c r="BX11" s="70" t="s">
        <v>251</v>
      </c>
      <c r="BY11" s="70" t="s">
        <v>190</v>
      </c>
      <c r="CA11" s="70" t="s">
        <v>252</v>
      </c>
      <c r="CB11" s="70" t="s">
        <v>235</v>
      </c>
      <c r="CC11" s="70" t="s">
        <v>234</v>
      </c>
      <c r="CD11" s="70" t="s">
        <v>233</v>
      </c>
    </row>
    <row r="12" spans="2:82" ht="16" customHeight="1">
      <c r="B12" s="62" t="s">
        <v>193</v>
      </c>
      <c r="C12" s="62" t="s">
        <v>194</v>
      </c>
      <c r="D12" s="62" t="s">
        <v>133</v>
      </c>
      <c r="E12" s="62" t="s">
        <v>195</v>
      </c>
      <c r="F12" s="62" t="s">
        <v>190</v>
      </c>
      <c r="G12" s="68">
        <v>7.000000000000001E-4</v>
      </c>
      <c r="H12" s="69">
        <f>T15</f>
        <v>8.6268851020897199E-4</v>
      </c>
      <c r="I12" s="68">
        <f>H12-G12</f>
        <v>1.6268851020897188E-4</v>
      </c>
      <c r="J12" s="68">
        <f>T16</f>
        <v>1.4583497631576255E-3</v>
      </c>
      <c r="K12" s="68">
        <f>T18</f>
        <v>-1.5873015873015817E-3</v>
      </c>
      <c r="L12" s="68">
        <v>0.2</v>
      </c>
      <c r="M12" s="68">
        <f>J12*L12</f>
        <v>2.9166995263152508E-4</v>
      </c>
      <c r="N12" s="68">
        <f>K12*L12</f>
        <v>-3.1746031746031638E-4</v>
      </c>
      <c r="O12" s="68">
        <f>I12*L12</f>
        <v>3.2537702041794378E-5</v>
      </c>
      <c r="BV12" s="77">
        <v>44469</v>
      </c>
      <c r="CA12" s="73" t="s">
        <v>232</v>
      </c>
      <c r="CB12" s="72">
        <f>AVERAGE(BW13:BW31)</f>
        <v>2.2554304208561457E-2</v>
      </c>
      <c r="CC12" s="72">
        <f>AVERAGE(BX13:BX31)</f>
        <v>2.4731750498606968E-2</v>
      </c>
      <c r="CD12" s="72">
        <f>AVERAGE(BY13:BY31)</f>
        <v>2.4587000915234334E-2</v>
      </c>
    </row>
    <row r="13" spans="2:82" ht="16" customHeight="1">
      <c r="B13" s="62" t="s">
        <v>183</v>
      </c>
      <c r="C13" s="62" t="s">
        <v>184</v>
      </c>
      <c r="D13" s="62" t="s">
        <v>185</v>
      </c>
      <c r="E13" s="62" t="s">
        <v>186</v>
      </c>
      <c r="F13" s="62" t="s">
        <v>187</v>
      </c>
      <c r="G13" s="68">
        <v>8.9999999999999998E-4</v>
      </c>
      <c r="H13" s="69">
        <f>X15</f>
        <v>0.12566443829333721</v>
      </c>
      <c r="I13" s="68">
        <f>H13-G13</f>
        <v>0.12476443829333721</v>
      </c>
      <c r="J13" s="68">
        <f>X16</f>
        <v>0.13229761022456635</v>
      </c>
      <c r="K13" s="68">
        <f>X18</f>
        <v>-0.16545205061747215</v>
      </c>
      <c r="L13" s="68">
        <v>0.28999999999999998</v>
      </c>
      <c r="M13" s="68">
        <f>J13*L13</f>
        <v>3.836630696512424E-2</v>
      </c>
      <c r="N13" s="68">
        <f>K13*L13</f>
        <v>-4.7981094679066916E-2</v>
      </c>
      <c r="O13" s="68">
        <f>I13*L13</f>
        <v>3.6181687105067785E-2</v>
      </c>
      <c r="R13" s="79" t="s">
        <v>125</v>
      </c>
      <c r="S13" s="91"/>
      <c r="T13" s="72">
        <f>AVERAGE(S22:S83)</f>
        <v>7.1890709184080999E-5</v>
      </c>
      <c r="V13" s="79" t="s">
        <v>125</v>
      </c>
      <c r="W13" s="91"/>
      <c r="X13" s="72">
        <f>AVERAGE(W22:W83)</f>
        <v>1.0472036524444768E-2</v>
      </c>
      <c r="Z13" s="79" t="s">
        <v>125</v>
      </c>
      <c r="AA13" s="91"/>
      <c r="AB13" s="72">
        <f>AVERAGE(AA22:AA83)</f>
        <v>5.07745894012397E-3</v>
      </c>
      <c r="AD13" s="79" t="s">
        <v>125</v>
      </c>
      <c r="AE13" s="91"/>
      <c r="AF13" s="72">
        <f>AVERAGE(AE22:AE83)</f>
        <v>1.2974091676502141E-2</v>
      </c>
      <c r="AH13" s="79" t="s">
        <v>125</v>
      </c>
      <c r="AI13" s="91"/>
      <c r="AJ13" s="72">
        <f>AVERAGE(AI22:AI83)</f>
        <v>1.5784585450898565E-2</v>
      </c>
      <c r="AL13" s="79" t="s">
        <v>125</v>
      </c>
      <c r="AM13" s="91"/>
      <c r="AN13" s="72">
        <f>AVERAGE(AM22:AM83)</f>
        <v>-2.6154095312155273E-3</v>
      </c>
      <c r="AP13" s="79" t="s">
        <v>125</v>
      </c>
      <c r="AQ13" s="91"/>
      <c r="AR13" s="72">
        <f>AVERAGE(AQ22:AQ83)</f>
        <v>3.8955483111676589E-3</v>
      </c>
      <c r="AT13" s="79" t="s">
        <v>125</v>
      </c>
      <c r="AU13" s="91"/>
      <c r="AV13" s="72">
        <f>AVERAGE(AU22:AU83)</f>
        <v>4.9067197424535822E-5</v>
      </c>
      <c r="AX13" s="79" t="s">
        <v>125</v>
      </c>
      <c r="AY13" s="91"/>
      <c r="AZ13" s="72">
        <f>AVERAGE(AY22:AY83)</f>
        <v>9.7028547195458711E-3</v>
      </c>
      <c r="BB13" s="79" t="s">
        <v>125</v>
      </c>
      <c r="BC13" s="91"/>
      <c r="BD13" s="72">
        <f>AVERAGE(BC22:BC83)</f>
        <v>3.3162474635594257E-3</v>
      </c>
      <c r="BF13" s="79" t="s">
        <v>125</v>
      </c>
      <c r="BG13" s="91"/>
      <c r="BH13" s="72">
        <f>AVERAGE(BG22:BG83)</f>
        <v>-7.4885232791195913E-4</v>
      </c>
      <c r="BJ13" s="79" t="s">
        <v>125</v>
      </c>
      <c r="BK13" s="91"/>
      <c r="BL13" s="72">
        <f>AVERAGE(BK22:BK83)</f>
        <v>7.6708652204762699E-3</v>
      </c>
      <c r="BN13" s="79" t="s">
        <v>125</v>
      </c>
      <c r="BO13" s="91"/>
      <c r="BP13" s="72">
        <f>AVERAGE(BO22:BO83)</f>
        <v>7.6892298894806026E-3</v>
      </c>
      <c r="BR13" s="79" t="s">
        <v>125</v>
      </c>
      <c r="BS13" s="91"/>
      <c r="BT13" s="72">
        <f>AVERAGE(BS22:BS83)</f>
        <v>7.0080237848513206E-3</v>
      </c>
      <c r="BV13" s="77">
        <v>44561</v>
      </c>
      <c r="BW13" s="69">
        <f>BR27/BR24-1</f>
        <v>4.3367021006753159E-2</v>
      </c>
      <c r="BX13" s="69">
        <f>BN27/BN24-1</f>
        <v>4.2835458313557284E-2</v>
      </c>
      <c r="BY13" s="69">
        <f>BJ27/BJ24-1</f>
        <v>4.3336672117278985E-2</v>
      </c>
      <c r="CA13" s="73" t="s">
        <v>231</v>
      </c>
      <c r="CB13" s="72">
        <f>STDEV(BW13:BW31)</f>
        <v>5.0141395076067172E-2</v>
      </c>
      <c r="CC13" s="72">
        <f>STDEV(BX13:BX31)</f>
        <v>5.0665527779120888E-2</v>
      </c>
      <c r="CD13" s="72">
        <f>STDEV(BY13:BY31)</f>
        <v>4.255818536066712E-2</v>
      </c>
    </row>
    <row r="14" spans="2:82" ht="16" customHeight="1">
      <c r="B14" s="62" t="s">
        <v>213</v>
      </c>
      <c r="C14" s="62" t="s">
        <v>212</v>
      </c>
      <c r="D14" s="62" t="s">
        <v>188</v>
      </c>
      <c r="E14" s="62" t="s">
        <v>186</v>
      </c>
      <c r="F14" s="62" t="s">
        <v>187</v>
      </c>
      <c r="G14" s="68">
        <v>5.5000000000000014E-3</v>
      </c>
      <c r="H14" s="69">
        <f>AB15</f>
        <v>6.092950728148764E-2</v>
      </c>
      <c r="I14" s="68">
        <f>H14-G14</f>
        <v>5.5429507281487642E-2</v>
      </c>
      <c r="J14" s="68">
        <f>AB16</f>
        <v>0.12936696302294956</v>
      </c>
      <c r="K14" s="68">
        <f>AB18</f>
        <v>-0.20283322601416609</v>
      </c>
      <c r="L14" s="68">
        <v>0.15440000000000001</v>
      </c>
      <c r="M14" s="68">
        <f>J14*L14</f>
        <v>1.9974259090743414E-2</v>
      </c>
      <c r="N14" s="68">
        <f>K14*L14</f>
        <v>-3.1317450096587249E-2</v>
      </c>
      <c r="O14" s="68">
        <f>I14*L14</f>
        <v>8.5583159242616919E-3</v>
      </c>
      <c r="R14" s="79" t="s">
        <v>126</v>
      </c>
      <c r="S14" s="91"/>
      <c r="T14" s="72">
        <f>STDEV(S22:S83)</f>
        <v>4.2098931416584105E-4</v>
      </c>
      <c r="V14" s="79" t="s">
        <v>126</v>
      </c>
      <c r="W14" s="91"/>
      <c r="X14" s="72">
        <f>STDEV(W22:W83)</f>
        <v>3.8191030438148789E-2</v>
      </c>
      <c r="Z14" s="79" t="s">
        <v>126</v>
      </c>
      <c r="AA14" s="91"/>
      <c r="AB14" s="72">
        <f>STDEV(AA22:AA83)</f>
        <v>3.7345025462772144E-2</v>
      </c>
      <c r="AD14" s="79" t="s">
        <v>126</v>
      </c>
      <c r="AE14" s="91"/>
      <c r="AF14" s="72">
        <f>STDEV(AE22:AE83)</f>
        <v>4.9400651205098248E-2</v>
      </c>
      <c r="AH14" s="79" t="s">
        <v>126</v>
      </c>
      <c r="AI14" s="91"/>
      <c r="AJ14" s="72">
        <f>STDEV(AI22:AI83)</f>
        <v>4.5561652869778632E-2</v>
      </c>
      <c r="AL14" s="79" t="s">
        <v>126</v>
      </c>
      <c r="AM14" s="91"/>
      <c r="AN14" s="72">
        <f>STDEV(AM22:AM83)</f>
        <v>1.4913014344313929E-2</v>
      </c>
      <c r="AP14" s="79" t="s">
        <v>126</v>
      </c>
      <c r="AQ14" s="91"/>
      <c r="AR14" s="72">
        <f>STDEV(AQ22:AQ83)</f>
        <v>2.9509920584426474E-2</v>
      </c>
      <c r="AT14" s="79" t="s">
        <v>126</v>
      </c>
      <c r="AU14" s="91"/>
      <c r="AV14" s="72">
        <f>STDEV(AU22:AU83)</f>
        <v>3.1043956573543465E-4</v>
      </c>
      <c r="AX14" s="79" t="s">
        <v>126</v>
      </c>
      <c r="AY14" s="91"/>
      <c r="AZ14" s="72">
        <f>STDEV(AY22:AY83)</f>
        <v>3.8613273875451659E-2</v>
      </c>
      <c r="BB14" s="79" t="s">
        <v>126</v>
      </c>
      <c r="BC14" s="91"/>
      <c r="BD14" s="72">
        <f>STDEV(BC22:BC83)</f>
        <v>3.9333115794932205E-2</v>
      </c>
      <c r="BF14" s="79" t="s">
        <v>126</v>
      </c>
      <c r="BG14" s="91"/>
      <c r="BH14" s="72">
        <f>STDEV(BG22:BG83)</f>
        <v>1.2067518494094818E-2</v>
      </c>
      <c r="BJ14" s="79" t="s">
        <v>126</v>
      </c>
      <c r="BK14" s="91"/>
      <c r="BL14" s="72">
        <f>STDEV(BK22:BK83)</f>
        <v>2.02869599184099E-2</v>
      </c>
      <c r="BN14" s="79" t="s">
        <v>126</v>
      </c>
      <c r="BO14" s="91"/>
      <c r="BP14" s="72">
        <f>STDEV(BO22:BO83)</f>
        <v>2.3391402660953679E-2</v>
      </c>
      <c r="BR14" s="79" t="s">
        <v>126</v>
      </c>
      <c r="BS14" s="91"/>
      <c r="BT14" s="72">
        <f>STDEV(BS22:BS83)</f>
        <v>2.4952481068960058E-2</v>
      </c>
      <c r="BV14" s="77">
        <v>44651</v>
      </c>
      <c r="BW14" s="69">
        <f>BR30/BR27-1</f>
        <v>-3.9704137396779138E-2</v>
      </c>
      <c r="BX14" s="69">
        <f>BN30/BN27-1</f>
        <v>-4.5421409159831172E-2</v>
      </c>
      <c r="BY14" s="69">
        <f>BJ30/BJ27-1</f>
        <v>-3.7804717675537503E-2</v>
      </c>
      <c r="CA14" s="73" t="s">
        <v>127</v>
      </c>
      <c r="CB14" s="72">
        <f>CB12*4</f>
        <v>9.0217216834245828E-2</v>
      </c>
      <c r="CC14" s="72">
        <f>CC12*4</f>
        <v>9.8927001994427874E-2</v>
      </c>
      <c r="CD14" s="72">
        <f>CD12*4</f>
        <v>9.8348003660937336E-2</v>
      </c>
    </row>
    <row r="15" spans="2:82" ht="16" customHeight="1">
      <c r="B15" s="62" t="s">
        <v>196</v>
      </c>
      <c r="C15" s="62" t="s">
        <v>197</v>
      </c>
      <c r="D15" s="62" t="s">
        <v>135</v>
      </c>
      <c r="E15" s="62" t="s">
        <v>186</v>
      </c>
      <c r="F15" s="62" t="s">
        <v>187</v>
      </c>
      <c r="G15" s="68">
        <v>5.6000000000000008E-3</v>
      </c>
      <c r="H15" s="69">
        <f>AF15</f>
        <v>0.1556891001180257</v>
      </c>
      <c r="I15" s="68">
        <f>H15-G15</f>
        <v>0.1500891001180257</v>
      </c>
      <c r="J15" s="68">
        <f>AF16</f>
        <v>0.1711288756284377</v>
      </c>
      <c r="K15" s="68">
        <f>AF18</f>
        <v>-0.21497584541062797</v>
      </c>
      <c r="L15" s="68">
        <v>0.1</v>
      </c>
      <c r="M15" s="68">
        <f>J15*L15</f>
        <v>1.7112887562843772E-2</v>
      </c>
      <c r="N15" s="68">
        <f>K15*L15</f>
        <v>-2.1497584541062799E-2</v>
      </c>
      <c r="O15" s="68">
        <f>I15*L15</f>
        <v>1.5008910011802571E-2</v>
      </c>
      <c r="R15" s="79" t="s">
        <v>127</v>
      </c>
      <c r="S15" s="91"/>
      <c r="T15" s="72">
        <f>T13*12</f>
        <v>8.6268851020897199E-4</v>
      </c>
      <c r="V15" s="79" t="s">
        <v>127</v>
      </c>
      <c r="W15" s="91"/>
      <c r="X15" s="72">
        <f>X13*12</f>
        <v>0.12566443829333721</v>
      </c>
      <c r="Z15" s="79" t="s">
        <v>127</v>
      </c>
      <c r="AA15" s="91"/>
      <c r="AB15" s="72">
        <f>AB13*12</f>
        <v>6.092950728148764E-2</v>
      </c>
      <c r="AD15" s="79" t="s">
        <v>127</v>
      </c>
      <c r="AE15" s="91"/>
      <c r="AF15" s="72">
        <f>AF13*12</f>
        <v>0.1556891001180257</v>
      </c>
      <c r="AH15" s="79" t="s">
        <v>127</v>
      </c>
      <c r="AI15" s="91"/>
      <c r="AJ15" s="72">
        <f>AJ13*12</f>
        <v>0.18941502541078278</v>
      </c>
      <c r="AL15" s="79" t="s">
        <v>127</v>
      </c>
      <c r="AM15" s="91"/>
      <c r="AN15" s="72">
        <f>AN13*12</f>
        <v>-3.1384914374586327E-2</v>
      </c>
      <c r="AP15" s="79" t="s">
        <v>127</v>
      </c>
      <c r="AQ15" s="91"/>
      <c r="AR15" s="72">
        <f>AR13*12</f>
        <v>4.6746579734011903E-2</v>
      </c>
      <c r="AT15" s="79" t="s">
        <v>127</v>
      </c>
      <c r="AU15" s="91"/>
      <c r="AV15" s="72">
        <f>AV13*12</f>
        <v>5.8880636909442981E-4</v>
      </c>
      <c r="AX15" s="79" t="s">
        <v>127</v>
      </c>
      <c r="AY15" s="91"/>
      <c r="AZ15" s="72">
        <f>AZ13*12</f>
        <v>0.11643425663455045</v>
      </c>
      <c r="BB15" s="79" t="s">
        <v>127</v>
      </c>
      <c r="BC15" s="91"/>
      <c r="BD15" s="72">
        <f>BD13*12</f>
        <v>3.9794969562713112E-2</v>
      </c>
      <c r="BF15" s="79" t="s">
        <v>127</v>
      </c>
      <c r="BG15" s="91"/>
      <c r="BH15" s="72">
        <f>BH13*12</f>
        <v>-8.9862279349435092E-3</v>
      </c>
      <c r="BJ15" s="79" t="s">
        <v>127</v>
      </c>
      <c r="BK15" s="91"/>
      <c r="BL15" s="72">
        <f>BL13*12</f>
        <v>9.2050382645715245E-2</v>
      </c>
      <c r="BN15" s="79" t="s">
        <v>127</v>
      </c>
      <c r="BO15" s="91"/>
      <c r="BP15" s="72">
        <f>BP13*12</f>
        <v>9.2270758673767231E-2</v>
      </c>
      <c r="BR15" s="79" t="s">
        <v>127</v>
      </c>
      <c r="BS15" s="91"/>
      <c r="BT15" s="72">
        <f>BT13*12</f>
        <v>8.4096285418215844E-2</v>
      </c>
      <c r="BV15" s="77">
        <v>44742</v>
      </c>
      <c r="BW15" s="69">
        <f>BR33/BR30-1</f>
        <v>-7.2070418434519778E-2</v>
      </c>
      <c r="BX15" s="69">
        <f>BN33/BN30-1</f>
        <v>-5.7959021208667472E-2</v>
      </c>
      <c r="BY15" s="69">
        <f>BJ33/BJ30-1</f>
        <v>-5.011832937350591E-2</v>
      </c>
      <c r="CA15" s="73" t="s">
        <v>132</v>
      </c>
      <c r="CB15" s="72">
        <f>CB13*SQRT(4)</f>
        <v>0.10028279015213434</v>
      </c>
      <c r="CC15" s="72">
        <f>CC13*SQRT(4)</f>
        <v>0.10133105555824178</v>
      </c>
      <c r="CD15" s="72">
        <f>CD13*SQRT(4)</f>
        <v>8.5116370721334239E-2</v>
      </c>
    </row>
    <row r="16" spans="2:82" ht="16" customHeight="1">
      <c r="B16" s="62" t="s">
        <v>211</v>
      </c>
      <c r="C16" s="62" t="s">
        <v>210</v>
      </c>
      <c r="D16" s="62" t="s">
        <v>188</v>
      </c>
      <c r="E16" s="62" t="s">
        <v>189</v>
      </c>
      <c r="F16" s="62" t="s">
        <v>190</v>
      </c>
      <c r="G16" s="68">
        <v>4.0000000000000001E-3</v>
      </c>
      <c r="H16" s="69">
        <f>AJ15</f>
        <v>0.18941502541078278</v>
      </c>
      <c r="I16" s="68">
        <f>H16-G16</f>
        <v>0.18541502541078278</v>
      </c>
      <c r="J16" s="68">
        <f>AJ16</f>
        <v>0.15783019529454587</v>
      </c>
      <c r="K16" s="68">
        <f>AJ18</f>
        <v>-0.22099853157121874</v>
      </c>
      <c r="L16" s="68">
        <v>0.15</v>
      </c>
      <c r="M16" s="68">
        <f>J16*L16</f>
        <v>2.367452929418188E-2</v>
      </c>
      <c r="N16" s="68">
        <f>K16*L16</f>
        <v>-3.3149779735682811E-2</v>
      </c>
      <c r="O16" s="68">
        <f>I16*L16</f>
        <v>2.7812253811617418E-2</v>
      </c>
      <c r="R16" s="79" t="s">
        <v>132</v>
      </c>
      <c r="S16" s="91"/>
      <c r="T16" s="72">
        <f>T14*SQRT(12)</f>
        <v>1.4583497631576255E-3</v>
      </c>
      <c r="V16" s="79" t="s">
        <v>132</v>
      </c>
      <c r="W16" s="91"/>
      <c r="X16" s="72">
        <f>X14*SQRT(12)</f>
        <v>0.13229761022456635</v>
      </c>
      <c r="Z16" s="79" t="s">
        <v>132</v>
      </c>
      <c r="AA16" s="91"/>
      <c r="AB16" s="72">
        <f>AB14*SQRT(12)</f>
        <v>0.12936696302294956</v>
      </c>
      <c r="AD16" s="79" t="s">
        <v>132</v>
      </c>
      <c r="AE16" s="91"/>
      <c r="AF16" s="72">
        <f>AF14*SQRT(12)</f>
        <v>0.1711288756284377</v>
      </c>
      <c r="AH16" s="79" t="s">
        <v>132</v>
      </c>
      <c r="AI16" s="91"/>
      <c r="AJ16" s="72">
        <f>AJ14*SQRT(12)</f>
        <v>0.15783019529454587</v>
      </c>
      <c r="AL16" s="79" t="s">
        <v>132</v>
      </c>
      <c r="AM16" s="91"/>
      <c r="AN16" s="72">
        <f>AN14*SQRT(12)</f>
        <v>5.1660197076710379E-2</v>
      </c>
      <c r="AP16" s="79" t="s">
        <v>132</v>
      </c>
      <c r="AQ16" s="91"/>
      <c r="AR16" s="72">
        <f>AR14*SQRT(12)</f>
        <v>0.10222536355909861</v>
      </c>
      <c r="AT16" s="79" t="s">
        <v>132</v>
      </c>
      <c r="AU16" s="91"/>
      <c r="AV16" s="72">
        <f>AV14*SQRT(12)</f>
        <v>1.0753942010667823E-3</v>
      </c>
      <c r="AX16" s="79" t="s">
        <v>132</v>
      </c>
      <c r="AY16" s="91"/>
      <c r="AZ16" s="72">
        <f>AZ14*SQRT(12)</f>
        <v>0.13376030439770856</v>
      </c>
      <c r="BB16" s="79" t="s">
        <v>132</v>
      </c>
      <c r="BC16" s="91"/>
      <c r="BD16" s="72">
        <f>BD14*SQRT(12)</f>
        <v>0.13625390995362496</v>
      </c>
      <c r="BF16" s="79" t="s">
        <v>132</v>
      </c>
      <c r="BG16" s="91"/>
      <c r="BH16" s="72">
        <f>BH14*SQRT(12)</f>
        <v>4.1803110306098581E-2</v>
      </c>
      <c r="BJ16" s="79" t="s">
        <v>132</v>
      </c>
      <c r="BK16" s="91"/>
      <c r="BL16" s="72">
        <f>BL14*SQRT(12)</f>
        <v>7.0276090619598622E-2</v>
      </c>
      <c r="BN16" s="79" t="s">
        <v>132</v>
      </c>
      <c r="BO16" s="91"/>
      <c r="BP16" s="72">
        <f>BP14*SQRT(12)</f>
        <v>8.1030195738147209E-2</v>
      </c>
      <c r="BR16" s="79" t="s">
        <v>132</v>
      </c>
      <c r="BS16" s="91"/>
      <c r="BT16" s="72">
        <f>BT14*SQRT(12)</f>
        <v>8.6437929972678781E-2</v>
      </c>
      <c r="BV16" s="77">
        <v>44834</v>
      </c>
      <c r="BW16" s="69">
        <f>BR36/BR33-1</f>
        <v>-2.1612660536484807E-2</v>
      </c>
      <c r="BX16" s="69">
        <f>BN36/BN33-1</f>
        <v>-2.394127991242212E-2</v>
      </c>
      <c r="BY16" s="69">
        <f>BJ36/BJ33-1</f>
        <v>-1.8492085469016928E-2</v>
      </c>
      <c r="CA16" s="73" t="s">
        <v>134</v>
      </c>
      <c r="CB16" s="74">
        <f>(CB14-RF!$D$5)/CB15</f>
        <v>0.52291451463739602</v>
      </c>
      <c r="CC16" s="74">
        <f>(CC14-RF!$D$5)/CC15</f>
        <v>0.60345874581285397</v>
      </c>
      <c r="CD16" s="74">
        <f>(CD14-RF!$D$5)/CD15</f>
        <v>0.71161531973539494</v>
      </c>
    </row>
    <row r="17" spans="2:82" ht="16" customHeight="1">
      <c r="B17" s="62" t="s">
        <v>249</v>
      </c>
      <c r="C17" s="62" t="s">
        <v>250</v>
      </c>
      <c r="D17" s="62" t="s">
        <v>188</v>
      </c>
      <c r="E17" s="62" t="s">
        <v>136</v>
      </c>
      <c r="F17" s="62" t="s">
        <v>190</v>
      </c>
      <c r="G17" s="68">
        <v>2.5999999999999999E-3</v>
      </c>
      <c r="H17" s="69">
        <f>AN15</f>
        <v>-3.1384914374586327E-2</v>
      </c>
      <c r="I17" s="68">
        <f>H17-G17</f>
        <v>-3.3984914374586325E-2</v>
      </c>
      <c r="J17" s="68">
        <f>AN16</f>
        <v>5.1660197076710379E-2</v>
      </c>
      <c r="K17" s="68">
        <f>AN18</f>
        <v>-0.19258517034068134</v>
      </c>
      <c r="L17" s="68">
        <v>0.04</v>
      </c>
      <c r="M17" s="68">
        <f>J17*L17</f>
        <v>2.0664078830684154E-3</v>
      </c>
      <c r="N17" s="68">
        <f>K17*L17</f>
        <v>-7.7034068136272536E-3</v>
      </c>
      <c r="O17" s="68">
        <f>I17*L17</f>
        <v>-1.3593965749834531E-3</v>
      </c>
      <c r="R17" s="79" t="s">
        <v>199</v>
      </c>
      <c r="S17" s="91"/>
      <c r="T17" s="74">
        <f>T15/T16</f>
        <v>0.59155117105863197</v>
      </c>
      <c r="V17" s="79" t="s">
        <v>199</v>
      </c>
      <c r="W17" s="91"/>
      <c r="X17" s="74">
        <f>X15/X16</f>
        <v>0.94986174035971038</v>
      </c>
      <c r="Z17" s="79" t="s">
        <v>199</v>
      </c>
      <c r="AA17" s="91"/>
      <c r="AB17" s="74">
        <f>AB15/AB16</f>
        <v>0.47098197142247833</v>
      </c>
      <c r="AD17" s="79" t="s">
        <v>199</v>
      </c>
      <c r="AE17" s="91"/>
      <c r="AF17" s="74">
        <f>AF15/AF16</f>
        <v>0.90977691255369719</v>
      </c>
      <c r="AH17" s="79" t="s">
        <v>199</v>
      </c>
      <c r="AI17" s="91"/>
      <c r="AJ17" s="74">
        <f>AJ15/AJ16</f>
        <v>1.2001190586965484</v>
      </c>
      <c r="AL17" s="79" t="s">
        <v>199</v>
      </c>
      <c r="AM17" s="91"/>
      <c r="AN17" s="74">
        <f>AN15/AN16</f>
        <v>-0.6075260287525186</v>
      </c>
      <c r="AP17" s="79" t="s">
        <v>199</v>
      </c>
      <c r="AQ17" s="91"/>
      <c r="AR17" s="74">
        <f>AR15/AR16</f>
        <v>0.45728944467863625</v>
      </c>
      <c r="AT17" s="79" t="s">
        <v>199</v>
      </c>
      <c r="AU17" s="91"/>
      <c r="AV17" s="74">
        <f>AV15/AV16</f>
        <v>0.54752607788877672</v>
      </c>
      <c r="AX17" s="79" t="s">
        <v>199</v>
      </c>
      <c r="AY17" s="91"/>
      <c r="AZ17" s="74">
        <f>AZ15/AZ16</f>
        <v>0.87046943529940923</v>
      </c>
      <c r="BB17" s="79" t="s">
        <v>199</v>
      </c>
      <c r="BC17" s="91"/>
      <c r="BD17" s="74">
        <f>BD15/BD16</f>
        <v>0.29206478974627315</v>
      </c>
      <c r="BF17" s="79" t="s">
        <v>199</v>
      </c>
      <c r="BG17" s="91"/>
      <c r="BH17" s="74">
        <f>BH15/BH16</f>
        <v>-0.21496553412276895</v>
      </c>
      <c r="BJ17" s="79" t="s">
        <v>199</v>
      </c>
      <c r="BK17" s="91"/>
      <c r="BL17" s="74">
        <f>BL15/BL16</f>
        <v>1.3098392616057701</v>
      </c>
      <c r="BN17" s="79" t="s">
        <v>199</v>
      </c>
      <c r="BO17" s="91"/>
      <c r="BP17" s="74">
        <f>BP15/BP16</f>
        <v>1.1387206686744831</v>
      </c>
      <c r="BR17" s="79" t="s">
        <v>199</v>
      </c>
      <c r="BS17" s="91"/>
      <c r="BT17" s="74">
        <f>BT15/BT16</f>
        <v>0.97290952530673647</v>
      </c>
      <c r="BV17" s="77">
        <v>44925</v>
      </c>
      <c r="BW17" s="69">
        <f>BR39/BR36-1</f>
        <v>3.1804356204016226E-2</v>
      </c>
      <c r="BX17" s="69">
        <f>BN39/BN36-1</f>
        <v>3.8013865980925265E-2</v>
      </c>
      <c r="BY17" s="69">
        <f>BJ39/BJ36-1</f>
        <v>3.5109543886760797E-2</v>
      </c>
      <c r="CA17" s="92" t="s">
        <v>200</v>
      </c>
      <c r="CB17" s="93">
        <f>BT18</f>
        <v>-0.12817182153425311</v>
      </c>
      <c r="CC17" s="93">
        <f>BP18</f>
        <v>-0.12227709738783077</v>
      </c>
      <c r="CD17" s="93">
        <f>BL18</f>
        <v>-0.1029295798511709</v>
      </c>
    </row>
    <row r="18" spans="2:82" ht="16" customHeight="1">
      <c r="B18" s="62" t="s">
        <v>208</v>
      </c>
      <c r="C18" s="62" t="s">
        <v>207</v>
      </c>
      <c r="D18" s="62" t="s">
        <v>188</v>
      </c>
      <c r="E18" s="62" t="s">
        <v>206</v>
      </c>
      <c r="F18" s="62" t="s">
        <v>187</v>
      </c>
      <c r="G18" s="68">
        <v>4.6999999999999993E-3</v>
      </c>
      <c r="H18" s="69">
        <f>AR15</f>
        <v>4.6746579734011903E-2</v>
      </c>
      <c r="I18" s="68">
        <f>H18-G18</f>
        <v>4.2046579734011907E-2</v>
      </c>
      <c r="J18" s="68">
        <f>AR16</f>
        <v>0.10222536355909861</v>
      </c>
      <c r="K18" s="68">
        <f>AR18</f>
        <v>-0.11622276029055689</v>
      </c>
      <c r="L18" s="68">
        <v>4.5600000000000002E-2</v>
      </c>
      <c r="M18" s="68">
        <f>J18*L18</f>
        <v>4.6614765782948967E-3</v>
      </c>
      <c r="N18" s="68">
        <f>K18*L18</f>
        <v>-5.2997578692493942E-3</v>
      </c>
      <c r="O18" s="68">
        <f>I18*L18</f>
        <v>1.9173240358709431E-3</v>
      </c>
      <c r="R18" s="79" t="s">
        <v>200</v>
      </c>
      <c r="S18" s="91"/>
      <c r="T18" s="72">
        <f>MIN(T22:T83)</f>
        <v>-1.5873015873015817E-3</v>
      </c>
      <c r="V18" s="79" t="s">
        <v>200</v>
      </c>
      <c r="W18" s="91"/>
      <c r="X18" s="72">
        <f>MIN(X22:X83)</f>
        <v>-0.16545205061747215</v>
      </c>
      <c r="Z18" s="79" t="s">
        <v>200</v>
      </c>
      <c r="AA18" s="91"/>
      <c r="AB18" s="72">
        <f>MIN(AB22:AB83)</f>
        <v>-0.20283322601416609</v>
      </c>
      <c r="AD18" s="79" t="s">
        <v>200</v>
      </c>
      <c r="AE18" s="91"/>
      <c r="AF18" s="72">
        <f>MIN(AF22:AF83)</f>
        <v>-0.21497584541062797</v>
      </c>
      <c r="AH18" s="79" t="s">
        <v>200</v>
      </c>
      <c r="AI18" s="91"/>
      <c r="AJ18" s="72">
        <f>MIN(AJ22:AJ83)</f>
        <v>-0.22099853157121874</v>
      </c>
      <c r="AL18" s="79" t="s">
        <v>200</v>
      </c>
      <c r="AM18" s="91"/>
      <c r="AN18" s="72">
        <f>MIN(AN22:AN83)</f>
        <v>-0.19258517034068134</v>
      </c>
      <c r="AP18" s="79" t="s">
        <v>200</v>
      </c>
      <c r="AQ18" s="91"/>
      <c r="AR18" s="72">
        <f>MIN(AR22:AR83)</f>
        <v>-0.11622276029055689</v>
      </c>
      <c r="AT18" s="79" t="s">
        <v>200</v>
      </c>
      <c r="AU18" s="91"/>
      <c r="AV18" s="72">
        <f>MIN(AV22:AV83)</f>
        <v>-1.3919268244183547E-3</v>
      </c>
      <c r="AX18" s="79" t="s">
        <v>200</v>
      </c>
      <c r="AY18" s="91"/>
      <c r="AZ18" s="72">
        <f>MIN(AZ22:AZ83)</f>
        <v>-0.18097975805485689</v>
      </c>
      <c r="BB18" s="79" t="s">
        <v>200</v>
      </c>
      <c r="BC18" s="91"/>
      <c r="BD18" s="72">
        <f>MIN(BD22:BD83)</f>
        <v>-0.17873303167420818</v>
      </c>
      <c r="BF18" s="79" t="s">
        <v>200</v>
      </c>
      <c r="BG18" s="91"/>
      <c r="BH18" s="72">
        <f>MIN(BH22:BH83)</f>
        <v>-0.11666045471487141</v>
      </c>
      <c r="BJ18" s="79" t="s">
        <v>200</v>
      </c>
      <c r="BK18" s="91"/>
      <c r="BL18" s="72">
        <f>MIN(BL22:BL83)</f>
        <v>-0.1029295798511709</v>
      </c>
      <c r="BN18" s="79" t="s">
        <v>200</v>
      </c>
      <c r="BO18" s="91"/>
      <c r="BP18" s="72">
        <f>MIN(BP22:BP83)</f>
        <v>-0.12227709738783077</v>
      </c>
      <c r="BR18" s="79" t="s">
        <v>200</v>
      </c>
      <c r="BS18" s="91"/>
      <c r="BT18" s="72">
        <f>MIN(BT22:BT83)</f>
        <v>-0.12817182153425311</v>
      </c>
      <c r="BV18" s="77">
        <v>45016</v>
      </c>
      <c r="BW18" s="69">
        <f>BR42/BR39-1</f>
        <v>4.7418800916683379E-2</v>
      </c>
      <c r="BX18" s="69">
        <f>BN42/BN39-1</f>
        <v>5.6052662123030395E-2</v>
      </c>
      <c r="BY18" s="69">
        <f>BJ42/BJ39-1</f>
        <v>5.3188093031314665E-2</v>
      </c>
    </row>
    <row r="19" spans="2:82" ht="16" customHeight="1">
      <c r="B19" s="62" t="s">
        <v>201</v>
      </c>
      <c r="C19" s="62" t="s">
        <v>202</v>
      </c>
      <c r="D19" s="62" t="s">
        <v>133</v>
      </c>
      <c r="E19" s="62" t="s">
        <v>195</v>
      </c>
      <c r="F19" s="62" t="s">
        <v>190</v>
      </c>
      <c r="G19" s="68">
        <v>1.8E-3</v>
      </c>
      <c r="H19" s="69">
        <f>AV15</f>
        <v>5.8880636909442981E-4</v>
      </c>
      <c r="I19" s="68">
        <f>H19-G19</f>
        <v>-1.2111936309055701E-3</v>
      </c>
      <c r="J19" s="68">
        <f>AV16</f>
        <v>1.0753942010667823E-3</v>
      </c>
      <c r="K19" s="68">
        <f>AV18</f>
        <v>-1.3919268244183547E-3</v>
      </c>
      <c r="L19" s="68">
        <v>0.01</v>
      </c>
      <c r="M19" s="68">
        <f>J19*L19</f>
        <v>1.0753942010667823E-5</v>
      </c>
      <c r="N19" s="68">
        <f>K19*L19</f>
        <v>-1.3919268244183547E-5</v>
      </c>
      <c r="O19" s="68">
        <f>I19*L19</f>
        <v>-1.2111936309055702E-5</v>
      </c>
      <c r="BV19" s="77">
        <v>45107</v>
      </c>
      <c r="BW19" s="69">
        <f>BR45/BR42-1</f>
        <v>6.2920717641269608E-2</v>
      </c>
      <c r="BX19" s="69">
        <f>BN45/BN42-1</f>
        <v>6.0378369570135204E-2</v>
      </c>
      <c r="BY19" s="69">
        <f>BJ45/BJ42-1</f>
        <v>4.6407019978877084E-2</v>
      </c>
    </row>
    <row r="20" spans="2:82" ht="16" customHeight="1">
      <c r="B20" s="62" t="s">
        <v>216</v>
      </c>
      <c r="C20" s="62" t="s">
        <v>220</v>
      </c>
      <c r="D20" s="62" t="s">
        <v>185</v>
      </c>
      <c r="E20" s="62" t="s">
        <v>186</v>
      </c>
      <c r="F20" s="62" t="s">
        <v>187</v>
      </c>
      <c r="G20" s="68">
        <v>2.9999999999999997E-4</v>
      </c>
      <c r="H20" s="69">
        <f>AZ15</f>
        <v>0.11643425663455045</v>
      </c>
      <c r="I20" s="68">
        <f>H20-G20</f>
        <v>0.11613425663455046</v>
      </c>
      <c r="J20" s="68">
        <f>AZ16</f>
        <v>0.13376030439770856</v>
      </c>
      <c r="K20" s="68">
        <f>AZ18</f>
        <v>-0.18097975805485689</v>
      </c>
      <c r="L20" s="68">
        <v>0.01</v>
      </c>
      <c r="M20" s="68">
        <f>J20*L20</f>
        <v>1.3376030439770856E-3</v>
      </c>
      <c r="N20" s="68">
        <f>K20*L20</f>
        <v>-1.809797580548569E-3</v>
      </c>
      <c r="O20" s="68">
        <f>I20*L20</f>
        <v>1.1613425663455047E-3</v>
      </c>
      <c r="R20" s="80" t="s">
        <v>194</v>
      </c>
      <c r="S20" s="90"/>
      <c r="T20" s="90"/>
      <c r="V20" s="80" t="s">
        <v>184</v>
      </c>
      <c r="W20" s="90"/>
      <c r="X20" s="90"/>
      <c r="Z20" s="80" t="s">
        <v>212</v>
      </c>
      <c r="AA20" s="90"/>
      <c r="AB20" s="90"/>
      <c r="AD20" s="80" t="s">
        <v>197</v>
      </c>
      <c r="AE20" s="90"/>
      <c r="AF20" s="90"/>
      <c r="AH20" s="80" t="s">
        <v>210</v>
      </c>
      <c r="AI20" s="90"/>
      <c r="AJ20" s="90"/>
      <c r="AL20" s="80" t="s">
        <v>250</v>
      </c>
      <c r="AM20" s="90"/>
      <c r="AN20" s="90"/>
      <c r="AP20" s="80" t="s">
        <v>207</v>
      </c>
      <c r="AQ20" s="90"/>
      <c r="AR20" s="90"/>
      <c r="AT20" s="80" t="s">
        <v>202</v>
      </c>
      <c r="AU20" s="90"/>
      <c r="AV20" s="90"/>
      <c r="AX20" s="80" t="s">
        <v>220</v>
      </c>
      <c r="AY20" s="90"/>
      <c r="AZ20" s="90"/>
      <c r="BB20" s="80" t="s">
        <v>192</v>
      </c>
      <c r="BC20" s="90"/>
      <c r="BD20" s="90"/>
      <c r="BF20" s="80" t="s">
        <v>247</v>
      </c>
      <c r="BG20" s="90"/>
      <c r="BH20" s="90"/>
      <c r="BJ20" s="80" t="s">
        <v>219</v>
      </c>
      <c r="BK20" s="90"/>
      <c r="BL20" s="90"/>
      <c r="BN20" s="80" t="s">
        <v>218</v>
      </c>
      <c r="BO20" s="90"/>
      <c r="BP20" s="90"/>
      <c r="BR20" s="80" t="s">
        <v>217</v>
      </c>
      <c r="BS20" s="90"/>
      <c r="BT20" s="90"/>
      <c r="BV20" s="77">
        <v>45198</v>
      </c>
      <c r="BW20" s="69">
        <f>BR48/BR45-1</f>
        <v>-1.8073652077224667E-2</v>
      </c>
      <c r="BX20" s="69">
        <f>BN48/BN45-1</f>
        <v>-1.2251044898107022E-2</v>
      </c>
      <c r="BY20" s="69">
        <f>BJ48/BJ45-1</f>
        <v>-1.0509203964038982E-2</v>
      </c>
    </row>
    <row r="21" spans="2:82" ht="16" customHeight="1" thickBot="1">
      <c r="L21" s="103">
        <f>SUM(L12:L20)</f>
        <v>1</v>
      </c>
      <c r="M21" s="67">
        <f>SUM(M12:M20)</f>
        <v>0.10749589431287587</v>
      </c>
      <c r="N21" s="67">
        <f>SUM(N12:N20)</f>
        <v>-0.14909025090152944</v>
      </c>
      <c r="O21" s="67">
        <f>SUM(O12:O20)</f>
        <v>8.9300862645715212E-2</v>
      </c>
      <c r="Q21" s="62" t="s">
        <v>6</v>
      </c>
      <c r="R21" s="71" t="s">
        <v>193</v>
      </c>
      <c r="S21" s="71" t="s">
        <v>203</v>
      </c>
      <c r="T21" s="71" t="s">
        <v>178</v>
      </c>
      <c r="U21" s="60"/>
      <c r="V21" s="71" t="s">
        <v>183</v>
      </c>
      <c r="W21" s="71" t="s">
        <v>203</v>
      </c>
      <c r="X21" s="71" t="s">
        <v>178</v>
      </c>
      <c r="Y21" s="60"/>
      <c r="Z21" s="71" t="s">
        <v>213</v>
      </c>
      <c r="AA21" s="71" t="s">
        <v>203</v>
      </c>
      <c r="AB21" s="71" t="s">
        <v>178</v>
      </c>
      <c r="AC21" s="60"/>
      <c r="AD21" s="71" t="s">
        <v>196</v>
      </c>
      <c r="AE21" s="71" t="s">
        <v>203</v>
      </c>
      <c r="AF21" s="71" t="s">
        <v>178</v>
      </c>
      <c r="AG21" s="60"/>
      <c r="AH21" s="71" t="s">
        <v>211</v>
      </c>
      <c r="AI21" s="71" t="s">
        <v>203</v>
      </c>
      <c r="AJ21" s="71" t="s">
        <v>178</v>
      </c>
      <c r="AK21" s="60"/>
      <c r="AL21" s="71" t="s">
        <v>249</v>
      </c>
      <c r="AM21" s="71" t="s">
        <v>203</v>
      </c>
      <c r="AN21" s="71" t="s">
        <v>178</v>
      </c>
      <c r="AO21" s="60"/>
      <c r="AP21" s="71" t="s">
        <v>208</v>
      </c>
      <c r="AQ21" s="71" t="s">
        <v>203</v>
      </c>
      <c r="AR21" s="71" t="s">
        <v>178</v>
      </c>
      <c r="AS21" s="60"/>
      <c r="AT21" s="71" t="s">
        <v>201</v>
      </c>
      <c r="AU21" s="71" t="s">
        <v>203</v>
      </c>
      <c r="AV21" s="71" t="s">
        <v>178</v>
      </c>
      <c r="AW21" s="60"/>
      <c r="AX21" s="71" t="s">
        <v>216</v>
      </c>
      <c r="AY21" s="71" t="s">
        <v>203</v>
      </c>
      <c r="AZ21" s="71" t="s">
        <v>178</v>
      </c>
      <c r="BA21" s="60"/>
      <c r="BB21" s="71" t="s">
        <v>191</v>
      </c>
      <c r="BC21" s="71" t="s">
        <v>203</v>
      </c>
      <c r="BD21" s="71" t="s">
        <v>178</v>
      </c>
      <c r="BE21" s="60"/>
      <c r="BF21" s="71" t="s">
        <v>248</v>
      </c>
      <c r="BG21" s="71" t="s">
        <v>203</v>
      </c>
      <c r="BH21" s="71" t="s">
        <v>178</v>
      </c>
      <c r="BI21" s="60"/>
      <c r="BJ21" s="71" t="s">
        <v>215</v>
      </c>
      <c r="BK21" s="71" t="s">
        <v>203</v>
      </c>
      <c r="BL21" s="71" t="s">
        <v>178</v>
      </c>
      <c r="BM21" s="60"/>
      <c r="BN21" s="71" t="s">
        <v>215</v>
      </c>
      <c r="BO21" s="71" t="s">
        <v>203</v>
      </c>
      <c r="BP21" s="71" t="s">
        <v>178</v>
      </c>
      <c r="BQ21" s="60"/>
      <c r="BR21" s="71" t="s">
        <v>215</v>
      </c>
      <c r="BS21" s="71" t="s">
        <v>203</v>
      </c>
      <c r="BT21" s="71" t="s">
        <v>178</v>
      </c>
      <c r="BU21" s="60"/>
      <c r="BV21" s="77">
        <v>45289</v>
      </c>
      <c r="BW21" s="69">
        <f>BR51/BR48-1</f>
        <v>4.4747264513674168E-2</v>
      </c>
      <c r="BX21" s="69">
        <f>BN51/BN48-1</f>
        <v>4.2906246874660381E-2</v>
      </c>
      <c r="BY21" s="69">
        <f>BJ51/BJ48-1</f>
        <v>4.2970030092828626E-2</v>
      </c>
    </row>
    <row r="22" spans="2:82" ht="16" customHeight="1" thickTop="1">
      <c r="L22" s="66" t="s">
        <v>222</v>
      </c>
      <c r="M22" s="66">
        <f>BL16</f>
        <v>7.0276090619598622E-2</v>
      </c>
      <c r="N22" s="66">
        <f>BL18</f>
        <v>-0.1029295798511709</v>
      </c>
      <c r="O22" s="66">
        <f>BL15-SUMPRODUCT(G12:G20,L12:L20)</f>
        <v>8.930086264571524E-2</v>
      </c>
      <c r="Q22" s="63">
        <v>44407</v>
      </c>
      <c r="R22" s="62">
        <v>100.24</v>
      </c>
      <c r="T22" s="60">
        <f>IF(ISNUMBER(R22),R22/MAX(R22:R$22)-1,"")</f>
        <v>0</v>
      </c>
      <c r="V22" s="62">
        <v>592.20000000000005</v>
      </c>
      <c r="X22" s="60">
        <f>IF(ISNUMBER(V22),V22/MAX(V22:V$22)-1,"")</f>
        <v>0</v>
      </c>
      <c r="Z22" s="62">
        <v>29.1</v>
      </c>
      <c r="AB22" s="60">
        <f>IF(ISNUMBER(Z22),Z22/MAX(Z22:Z$22)-1,"")</f>
        <v>0</v>
      </c>
      <c r="AD22" s="62">
        <v>15.26</v>
      </c>
      <c r="AF22" s="60">
        <f>IF(ISNUMBER(AD22),AD22/MAX(AD22:AD$22)-1,"")</f>
        <v>0</v>
      </c>
      <c r="AH22" s="62">
        <v>23.099</v>
      </c>
      <c r="AJ22" s="60">
        <f>IF(ISNUMBER(AH22),AH22/MAX(AH22:AH$22)-1,"")</f>
        <v>0</v>
      </c>
      <c r="AL22" s="62">
        <v>49.89</v>
      </c>
      <c r="AN22" s="60">
        <f>IF(ISNUMBER(AL22),AL22/MAX(AL22:AL$22)-1,"")</f>
        <v>0</v>
      </c>
      <c r="AP22" s="62">
        <v>59.51</v>
      </c>
      <c r="AR22" s="60">
        <f>IF(ISNUMBER(AP22),AP22/MAX(AP22:AP$22)-1,"")</f>
        <v>0</v>
      </c>
      <c r="AT22" s="62">
        <v>50.09</v>
      </c>
      <c r="AV22" s="60">
        <f>IF(ISNUMBER(AT22),AT22/MAX(AT22:AT$22)-1,"")</f>
        <v>0</v>
      </c>
      <c r="AX22" s="62">
        <v>306.52999999999997</v>
      </c>
      <c r="AZ22" s="60">
        <f>IF(ISNUMBER(AX22),AX22/MAX(AX22:AX$22)-1,"")</f>
        <v>0</v>
      </c>
      <c r="BB22" s="62">
        <v>59.36</v>
      </c>
      <c r="BD22" s="60">
        <f>IF(ISNUMBER(BB22),BB22/MAX(BB22:BB$22)-1,"")</f>
        <v>0</v>
      </c>
      <c r="BF22" s="62">
        <v>53.64</v>
      </c>
      <c r="BH22" s="60">
        <f>IF(ISNUMBER(BF22),BF22/MAX(BF22:BF$22)-1,"")</f>
        <v>0</v>
      </c>
      <c r="BJ22" s="61">
        <v>100</v>
      </c>
      <c r="BL22" s="60">
        <f>IF(ISNUMBER(BJ22),BJ22/MAX(BJ$22:BJ22)-1,"")</f>
        <v>0</v>
      </c>
      <c r="BN22" s="61">
        <v>100</v>
      </c>
      <c r="BP22" s="60">
        <f>IF(ISNUMBER(BN22),BN22/MAX(BN$22:BN22)-1,"")</f>
        <v>0</v>
      </c>
      <c r="BR22" s="61">
        <v>100</v>
      </c>
      <c r="BT22" s="60">
        <f>IF(ISNUMBER(BR22),BR22/MAX(BR$22:BR22)-1,"")</f>
        <v>0</v>
      </c>
      <c r="BV22" s="77">
        <v>45379</v>
      </c>
      <c r="BW22" s="69">
        <f>BR54/BR51-1</f>
        <v>0.11277849486147917</v>
      </c>
      <c r="BX22" s="69">
        <f>BN54/BN51-1</f>
        <v>0.11935626274773714</v>
      </c>
      <c r="BY22" s="69">
        <f>BJ54/BJ51-1</f>
        <v>0.1062283977278784</v>
      </c>
    </row>
    <row r="23" spans="2:82" ht="16" customHeight="1">
      <c r="Q23" s="63">
        <v>44439</v>
      </c>
      <c r="R23" s="62">
        <v>100.26</v>
      </c>
      <c r="S23" s="60">
        <f>IF(AND(ISNUMBER(R22),ISNUMBER(R23)),R23/R22-1,"")</f>
        <v>1.995211492418214E-4</v>
      </c>
      <c r="T23" s="60">
        <f>IF(ISNUMBER(R23),R23/MAX(R$22:R23)-1,"")</f>
        <v>0</v>
      </c>
      <c r="V23" s="62">
        <v>618.80999999999995</v>
      </c>
      <c r="W23" s="60">
        <f>IF(AND(ISNUMBER(V22),ISNUMBER(V23)),V23/V22-1,"")</f>
        <v>4.4934143870313914E-2</v>
      </c>
      <c r="X23" s="60">
        <f>IF(ISNUMBER(V23),V23/MAX(V$22:V23)-1,"")</f>
        <v>0</v>
      </c>
      <c r="Z23" s="62">
        <v>30.18</v>
      </c>
      <c r="AA23" s="60">
        <f>IF(AND(ISNUMBER(Z22),ISNUMBER(Z23)),Z23/Z22-1,"")</f>
        <v>3.7113402061855538E-2</v>
      </c>
      <c r="AB23" s="60">
        <f>IF(ISNUMBER(Z23),Z23/MAX(Z$22:Z23)-1,"")</f>
        <v>0</v>
      </c>
      <c r="AD23" s="62">
        <v>15.64</v>
      </c>
      <c r="AE23" s="60">
        <f>IF(AND(ISNUMBER(AD22),ISNUMBER(AD23)),AD23/AD22-1,"")</f>
        <v>2.4901703800786379E-2</v>
      </c>
      <c r="AF23" s="60">
        <f>IF(ISNUMBER(AD23),AD23/MAX(AD$22:AD23)-1,"")</f>
        <v>0</v>
      </c>
      <c r="AH23" s="62">
        <v>23.123000000000001</v>
      </c>
      <c r="AI23" s="60">
        <f>IF(AND(ISNUMBER(AH22),ISNUMBER(AH23)),AH23/AH22-1,"")</f>
        <v>1.0390060175764493E-3</v>
      </c>
      <c r="AJ23" s="60">
        <f>IF(ISNUMBER(AH23),AH23/MAX(AH$22:AH23)-1,"")</f>
        <v>0</v>
      </c>
      <c r="AL23" s="62">
        <v>49.9</v>
      </c>
      <c r="AM23" s="60">
        <f>IF(AND(ISNUMBER(AL22),ISNUMBER(AL23)),AL23/AL22-1,"")</f>
        <v>2.0044097013416362E-4</v>
      </c>
      <c r="AN23" s="60">
        <f>IF(ISNUMBER(AL23),AL23/MAX(AL$22:AL23)-1,"")</f>
        <v>0</v>
      </c>
      <c r="AP23" s="62">
        <v>61.15</v>
      </c>
      <c r="AQ23" s="60">
        <f>IF(AND(ISNUMBER(AP22),ISNUMBER(AP23)),AP23/AP22-1,"")</f>
        <v>2.755839354730294E-2</v>
      </c>
      <c r="AR23" s="60">
        <f>IF(ISNUMBER(AP23),AP23/MAX(AP$22:AP23)-1,"")</f>
        <v>0</v>
      </c>
      <c r="AT23" s="62">
        <v>50.08</v>
      </c>
      <c r="AU23" s="60">
        <f>IF(AND(ISNUMBER(AT22),ISNUMBER(AT23)),AT23/AT22-1,"")</f>
        <v>-1.9964064683575256E-4</v>
      </c>
      <c r="AV23" s="60">
        <f>IF(ISNUMBER(AT23),AT23/MAX(AT$22:AT23)-1,"")</f>
        <v>-1.9964064683575256E-4</v>
      </c>
      <c r="AX23" s="62">
        <v>319.51</v>
      </c>
      <c r="AY23" s="60">
        <f>IF(AND(ISNUMBER(AX22),ISNUMBER(AX23)),AX23/AX22-1,"")</f>
        <v>4.2344958079143957E-2</v>
      </c>
      <c r="AZ23" s="60">
        <f>IF(ISNUMBER(AX23),AX23/MAX(AX$22:AX23)-1,"")</f>
        <v>0</v>
      </c>
      <c r="BB23" s="62">
        <v>61.88</v>
      </c>
      <c r="BC23" s="60">
        <f>IF(AND(ISNUMBER(BB22),ISNUMBER(BB23)),BB23/BB22-1,"")</f>
        <v>4.2452830188679291E-2</v>
      </c>
      <c r="BD23" s="60">
        <f>IF(ISNUMBER(BB23),BB23/MAX(BB$22:BB23)-1,"")</f>
        <v>0</v>
      </c>
      <c r="BF23" s="62">
        <v>53.66</v>
      </c>
      <c r="BG23" s="60">
        <f>IF(AND(ISNUMBER(BF22),ISNUMBER(BF23)),BF23/BF22-1,"")</f>
        <v>3.7285607755399575E-4</v>
      </c>
      <c r="BH23" s="60">
        <f>IF(ISNUMBER(BF23),BF23/MAX(BF$22:BF23)-1,"")</f>
        <v>0</v>
      </c>
      <c r="BJ23" s="61">
        <f>BJ22*(1+BK23)</f>
        <v>102.31332700721904</v>
      </c>
      <c r="BK23" s="60">
        <f>$L$12*S23+$L$13*W23+$L$14*AA23+$L$15*AE23+$L$16*AI23+$L$17*AM23+$L$18*AQ23+$L$19*AU23+$L$20*AY23</f>
        <v>2.3133270072190463E-2</v>
      </c>
      <c r="BL23" s="60">
        <f>IF(ISNUMBER(BJ23),BJ23/MAX(BJ$22:BJ23)-1,"")</f>
        <v>0</v>
      </c>
      <c r="BN23" s="61">
        <f>BN22*(1+BO23)</f>
        <v>102.61295770229084</v>
      </c>
      <c r="BO23" s="60">
        <f>$L$35*W23+$L$36*S23+$L$37*AA23+$L$38*AE23+$L$39*AQ23+$L$40*AY23+$L$41*BC23+$L$42*BG23+$L$43*AI23</f>
        <v>2.612957702290844E-2</v>
      </c>
      <c r="BP23" s="60">
        <f>IF(ISNUMBER(BN23),BN23/MAX(BN$22:BN23)-1,"")</f>
        <v>0</v>
      </c>
      <c r="BR23" s="61">
        <f>BR22*(1+BS23)</f>
        <v>102.92784765945451</v>
      </c>
      <c r="BS23" s="60">
        <f>$L$58*W23+$L$59*AE23+$L$60*S23+$L$61*AQ23+$L$62*BC23+$L$63*AA23+$L$64*BG23+$L$65*AY23+$L$66*AI23</f>
        <v>2.9278476594545015E-2</v>
      </c>
      <c r="BT23" s="60">
        <f>IF(ISNUMBER(BR23),BR23/MAX(BR$22:BR23)-1,"")</f>
        <v>0</v>
      </c>
      <c r="BV23" s="77">
        <v>45471</v>
      </c>
      <c r="BW23" s="69">
        <f>BR57/BR54-1</f>
        <v>1.0193016056435855E-2</v>
      </c>
      <c r="BX23" s="69">
        <f>BN57/BN54-1</f>
        <v>1.8704859081581482E-2</v>
      </c>
      <c r="BY23" s="69">
        <f>BJ57/BJ54-1</f>
        <v>1.9965396634350707E-2</v>
      </c>
    </row>
    <row r="24" spans="2:82" ht="16" customHeight="1">
      <c r="E24" s="62" t="s">
        <v>185</v>
      </c>
      <c r="F24" s="65">
        <f>SUMIF($D$12:$D$20, E24, $L$12:$L$20)</f>
        <v>0.3</v>
      </c>
      <c r="H24" s="62" t="s">
        <v>187</v>
      </c>
      <c r="I24" s="65">
        <f>SUMIF($F$12:$F$20, H24, $L$12:$L$20)</f>
        <v>0.6</v>
      </c>
      <c r="Q24" s="63">
        <v>44469</v>
      </c>
      <c r="R24" s="62">
        <v>100.24</v>
      </c>
      <c r="S24" s="60">
        <f>IF(AND(ISNUMBER(R23),ISNUMBER(R24)),R24/R23-1,"")</f>
        <v>-1.9948134849401278E-4</v>
      </c>
      <c r="T24" s="60">
        <f>IF(ISNUMBER(R24),R24/MAX(R$22:R24)-1,"")</f>
        <v>-1.9948134849401278E-4</v>
      </c>
      <c r="V24" s="62">
        <v>606.91</v>
      </c>
      <c r="W24" s="60">
        <f>IF(AND(ISNUMBER(V23),ISNUMBER(V24)),V24/V23-1,"")</f>
        <v>-1.923045846059368E-2</v>
      </c>
      <c r="X24" s="60">
        <f>IF(ISNUMBER(V24),V24/MAX(V$22:V24)-1,"")</f>
        <v>-1.923045846059368E-2</v>
      </c>
      <c r="Z24" s="62">
        <v>29.65</v>
      </c>
      <c r="AA24" s="60">
        <f>IF(AND(ISNUMBER(Z23),ISNUMBER(Z24)),Z24/Z23-1,"")</f>
        <v>-1.7561298873426168E-2</v>
      </c>
      <c r="AB24" s="60">
        <f>IF(ISNUMBER(Z24),Z24/MAX(Z$22:Z24)-1,"")</f>
        <v>-1.7561298873426168E-2</v>
      </c>
      <c r="AD24" s="62">
        <v>16.2</v>
      </c>
      <c r="AE24" s="60">
        <f>IF(AND(ISNUMBER(AD23),ISNUMBER(AD24)),AD24/AD23-1,"")</f>
        <v>3.5805626598465423E-2</v>
      </c>
      <c r="AF24" s="60">
        <f>IF(ISNUMBER(AD24),AD24/MAX(AD$22:AD24)-1,"")</f>
        <v>0</v>
      </c>
      <c r="AH24" s="62">
        <v>22.393999999999998</v>
      </c>
      <c r="AI24" s="60">
        <f>IF(AND(ISNUMBER(AH23),ISNUMBER(AH24)),AH24/AH23-1,"")</f>
        <v>-3.1527050988193639E-2</v>
      </c>
      <c r="AJ24" s="60">
        <f>IF(ISNUMBER(AH24),AH24/MAX(AH$22:AH24)-1,"")</f>
        <v>-3.1527050988193639E-2</v>
      </c>
      <c r="AL24" s="62">
        <v>49.28</v>
      </c>
      <c r="AM24" s="60">
        <f>IF(AND(ISNUMBER(AL23),ISNUMBER(AL24)),AL24/AL23-1,"")</f>
        <v>-1.2424849699398721E-2</v>
      </c>
      <c r="AN24" s="60">
        <f>IF(ISNUMBER(AL24),AL24/MAX(AL$22:AL24)-1,"")</f>
        <v>-1.2424849699398721E-2</v>
      </c>
      <c r="AP24" s="62">
        <v>59.74</v>
      </c>
      <c r="AQ24" s="60">
        <f>IF(AND(ISNUMBER(AP23),ISNUMBER(AP24)),AP24/AP23-1,"")</f>
        <v>-2.3058053965658187E-2</v>
      </c>
      <c r="AR24" s="60">
        <f>IF(ISNUMBER(AP24),AP24/MAX(AP$22:AP24)-1,"")</f>
        <v>-2.3058053965658187E-2</v>
      </c>
      <c r="AT24" s="62">
        <v>50.08</v>
      </c>
      <c r="AU24" s="60">
        <f>IF(AND(ISNUMBER(AT23),ISNUMBER(AT24)),AT24/AT23-1,"")</f>
        <v>0</v>
      </c>
      <c r="AV24" s="60">
        <f>IF(ISNUMBER(AT24),AT24/MAX(AT$22:AT24)-1,"")</f>
        <v>-1.9964064683575256E-4</v>
      </c>
      <c r="AX24" s="62">
        <v>313.45999999999998</v>
      </c>
      <c r="AY24" s="60">
        <f>IF(AND(ISNUMBER(AX23),ISNUMBER(AX24)),AX24/AX23-1,"")</f>
        <v>-1.8935244593283551E-2</v>
      </c>
      <c r="AZ24" s="60">
        <f>IF(ISNUMBER(AX24),AX24/MAX(AX$22:AX24)-1,"")</f>
        <v>-1.8935244593283551E-2</v>
      </c>
      <c r="BB24" s="62">
        <v>60.39</v>
      </c>
      <c r="BC24" s="60">
        <f>IF(AND(ISNUMBER(BB23),ISNUMBER(BB24)),BB24/BB23-1,"")</f>
        <v>-2.4078862314156457E-2</v>
      </c>
      <c r="BD24" s="60">
        <f>IF(ISNUMBER(BB24),BB24/MAX(BB$22:BB24)-1,"")</f>
        <v>-2.4078862314156457E-2</v>
      </c>
      <c r="BF24" s="62">
        <v>53.15</v>
      </c>
      <c r="BG24" s="60">
        <f>IF(AND(ISNUMBER(BF23),ISNUMBER(BF24)),BF24/BF23-1,"")</f>
        <v>-9.5042862467387135E-3</v>
      </c>
      <c r="BH24" s="60">
        <f>IF(ISNUMBER(BF24),BF24/MAX(BF$22:BF24)-1,"")</f>
        <v>-9.5042862467387135E-3</v>
      </c>
      <c r="BJ24" s="61">
        <f>BJ23*(1+BK24)</f>
        <v>101.16593599684447</v>
      </c>
      <c r="BK24" s="60">
        <f>$L$12*S24+$L$13*W24+$L$14*AA24+$L$15*AE24+$L$16*AI24+$L$17*AM24+$L$18*AQ24+$L$19*AU24+$L$20*AY24</f>
        <v>-1.1214482452453272E-2</v>
      </c>
      <c r="BL24" s="60">
        <f>IF(ISNUMBER(BJ24),BJ24/MAX(BJ$22:BJ24)-1,"")</f>
        <v>-1.1214482452453267E-2</v>
      </c>
      <c r="BN24" s="61">
        <f>BN23*(1+BO24)</f>
        <v>101.91138549312984</v>
      </c>
      <c r="BO24" s="60">
        <f>$L$35*W24+$L$36*S24+$L$37*AA24+$L$38*AE24+$L$39*AQ24+$L$40*AY24+$L$41*BC24+$L$42*BG24+$L$43*AI24</f>
        <v>-6.8370722847348655E-3</v>
      </c>
      <c r="BP24" s="60">
        <f>IF(ISNUMBER(BN24),BN24/MAX(BN$22:BN24)-1,"")</f>
        <v>-6.8370722847348464E-3</v>
      </c>
      <c r="BR24" s="61">
        <f>BR23*(1+BS24)</f>
        <v>102.28924769080595</v>
      </c>
      <c r="BS24" s="60">
        <f>$L$58*W24+$L$59*AE24+$L$60*S24+$L$61*AQ24+$L$62*BC24+$L$63*AA24+$L$64*BG24+$L$65*AY24+$L$66*AI24</f>
        <v>-6.2043458905448453E-3</v>
      </c>
      <c r="BT24" s="60">
        <f>IF(ISNUMBER(BR24),BR24/MAX(BR$22:BR24)-1,"")</f>
        <v>-6.2043458905448601E-3</v>
      </c>
      <c r="BV24" s="77">
        <v>45565</v>
      </c>
      <c r="BW24" s="69">
        <f>BR60/BR57-1</f>
        <v>-1.1299984204973801E-2</v>
      </c>
      <c r="BX24" s="69">
        <f>BN60/BN57-1</f>
        <v>-2.1350006671426947E-2</v>
      </c>
      <c r="BY24" s="69">
        <f>BJ60/BJ57-1</f>
        <v>-3.6196006057478414E-3</v>
      </c>
    </row>
    <row r="25" spans="2:82" ht="16" customHeight="1">
      <c r="E25" s="62" t="s">
        <v>188</v>
      </c>
      <c r="F25" s="65">
        <f>SUMIF($D$12:$D$20, E25, $L$12:$L$20)</f>
        <v>0.39</v>
      </c>
      <c r="H25" s="62" t="s">
        <v>190</v>
      </c>
      <c r="I25" s="65">
        <f>SUMIF($F$12:$F$20, H25, $L$12:$L$20)</f>
        <v>0.39999999999999997</v>
      </c>
      <c r="Q25" s="63">
        <v>44498</v>
      </c>
      <c r="R25" s="62">
        <v>100.24</v>
      </c>
      <c r="S25" s="60">
        <f>IF(AND(ISNUMBER(R24),ISNUMBER(R25)),R25/R24-1,"")</f>
        <v>0</v>
      </c>
      <c r="T25" s="60">
        <f>IF(ISNUMBER(R25),R25/MAX(R$22:R25)-1,"")</f>
        <v>-1.9948134849401278E-4</v>
      </c>
      <c r="V25" s="62">
        <v>605</v>
      </c>
      <c r="W25" s="60">
        <f>IF(AND(ISNUMBER(V24),ISNUMBER(V25)),V25/V24-1,"")</f>
        <v>-3.147089354269883E-3</v>
      </c>
      <c r="X25" s="60">
        <f>IF(ISNUMBER(V25),V25/MAX(V$22:V25)-1,"")</f>
        <v>-2.2317027843764548E-2</v>
      </c>
      <c r="Z25" s="62">
        <v>29.29</v>
      </c>
      <c r="AA25" s="60">
        <f>IF(AND(ISNUMBER(Z24),ISNUMBER(Z25)),Z25/Z24-1,"")</f>
        <v>-1.2141652613827936E-2</v>
      </c>
      <c r="AB25" s="60">
        <f>IF(ISNUMBER(Z25),Z25/MAX(Z$22:Z25)-1,"")</f>
        <v>-2.9489728296885342E-2</v>
      </c>
      <c r="AD25" s="62">
        <v>16.04</v>
      </c>
      <c r="AE25" s="60">
        <f>IF(AND(ISNUMBER(AD24),ISNUMBER(AD25)),AD25/AD24-1,"")</f>
        <v>-9.8765432098765205E-3</v>
      </c>
      <c r="AF25" s="60">
        <f>IF(ISNUMBER(AD25),AD25/MAX(AD$22:AD25)-1,"")</f>
        <v>-9.8765432098765205E-3</v>
      </c>
      <c r="AH25" s="62">
        <v>22.154</v>
      </c>
      <c r="AI25" s="60">
        <f>IF(AND(ISNUMBER(AH24),ISNUMBER(AH25)),AH25/AH24-1,"")</f>
        <v>-1.0717156381173432E-2</v>
      </c>
      <c r="AJ25" s="60">
        <f>IF(ISNUMBER(AH25),AH25/MAX(AH$22:AH25)-1,"")</f>
        <v>-4.1906327033689461E-2</v>
      </c>
      <c r="AL25" s="62">
        <v>49.06</v>
      </c>
      <c r="AM25" s="60">
        <f>IF(AND(ISNUMBER(AL24),ISNUMBER(AL25)),AL25/AL24-1,"")</f>
        <v>-4.4642857142856984E-3</v>
      </c>
      <c r="AN25" s="60">
        <f>IF(ISNUMBER(AL25),AL25/MAX(AL$22:AL25)-1,"")</f>
        <v>-1.6833667334669289E-2</v>
      </c>
      <c r="AP25" s="62">
        <v>60.05</v>
      </c>
      <c r="AQ25" s="60">
        <f>IF(AND(ISNUMBER(AP24),ISNUMBER(AP25)),AP25/AP24-1,"")</f>
        <v>5.1891529963172811E-3</v>
      </c>
      <c r="AR25" s="60">
        <f>IF(ISNUMBER(AP25),AP25/MAX(AP$22:AP25)-1,"")</f>
        <v>-1.7988552739165997E-2</v>
      </c>
      <c r="AT25" s="62">
        <v>50.07</v>
      </c>
      <c r="AU25" s="60">
        <f>IF(AND(ISNUMBER(AT24),ISNUMBER(AT25)),AT25/AT24-1,"")</f>
        <v>-1.9968051118202101E-4</v>
      </c>
      <c r="AV25" s="60">
        <f>IF(ISNUMBER(AT25),AT25/MAX(AT$22:AT25)-1,"")</f>
        <v>-3.9928129367150511E-4</v>
      </c>
      <c r="AX25" s="62">
        <v>312.38</v>
      </c>
      <c r="AY25" s="60">
        <f>IF(AND(ISNUMBER(AX24),ISNUMBER(AX25)),AX25/AX24-1,"")</f>
        <v>-3.445415683021702E-3</v>
      </c>
      <c r="AZ25" s="60">
        <f>IF(ISNUMBER(AX25),AX25/MAX(AX$22:AX25)-1,"")</f>
        <v>-2.2315420487621696E-2</v>
      </c>
      <c r="BB25" s="62">
        <v>61.54</v>
      </c>
      <c r="BC25" s="60">
        <f>IF(AND(ISNUMBER(BB24),ISNUMBER(BB25)),BB25/BB24-1,"")</f>
        <v>1.9042887895346805E-2</v>
      </c>
      <c r="BD25" s="60">
        <f>IF(ISNUMBER(BB25),BB25/MAX(BB$22:BB25)-1,"")</f>
        <v>-5.494505494505586E-3</v>
      </c>
      <c r="BF25" s="62">
        <v>51.53</v>
      </c>
      <c r="BG25" s="60">
        <f>IF(AND(ISNUMBER(BF24),ISNUMBER(BF25)),BF25/BF24-1,"")</f>
        <v>-3.0479774223894585E-2</v>
      </c>
      <c r="BH25" s="60">
        <f>IF(ISNUMBER(BF25),BF25/MAX(BF$22:BF25)-1,"")</f>
        <v>-3.969437197167347E-2</v>
      </c>
      <c r="BJ25" s="61">
        <f>BJ24*(1+BK25)</f>
        <v>100.62359028324796</v>
      </c>
      <c r="BK25" s="60">
        <f>$L$12*S25+$L$13*W25+$L$14*AA25+$L$15*AE25+$L$16*AI25+$L$17*AM25+$L$18*AQ25+$L$19*AU25+$L$20*AY25</f>
        <v>-5.3609518683583627E-3</v>
      </c>
      <c r="BL25" s="60">
        <f>IF(ISNUMBER(BJ25),BJ25/MAX(BJ$22:BJ25)-1,"")</f>
        <v>-1.6515314020155492E-2</v>
      </c>
      <c r="BN25" s="61">
        <f>BN24*(1+BO25)</f>
        <v>101.33147434840427</v>
      </c>
      <c r="BO25" s="60">
        <f>$L$35*W25+$L$36*S25+$L$37*AA25+$L$38*AE25+$L$39*AQ25+$L$40*AY25+$L$41*BC25+$L$42*BG25+$L$43*AI25</f>
        <v>-5.6903469805604755E-3</v>
      </c>
      <c r="BP25" s="60">
        <f>IF(ISNUMBER(BN25),BN25/MAX(BN$22:BN25)-1,"")</f>
        <v>-1.248851395166406E-2</v>
      </c>
      <c r="BR25" s="61">
        <f>BR24*(1+BS25)</f>
        <v>102.11992686965674</v>
      </c>
      <c r="BS25" s="60">
        <f>$L$58*W25+$L$59*AE25+$L$60*S25+$L$61*AQ25+$L$62*BC25+$L$63*AA25+$L$64*BG25+$L$65*AY25+$L$66*AI25</f>
        <v>-1.6553139745540697E-3</v>
      </c>
      <c r="BT25" s="60">
        <f>IF(ISNUMBER(BR25),BR25/MAX(BR$22:BR25)-1,"")</f>
        <v>-7.8493897246433297E-3</v>
      </c>
      <c r="BV25" s="77">
        <v>45657</v>
      </c>
      <c r="BW25" s="69">
        <f>BR63/BR60-1</f>
        <v>6.8569114732575542E-2</v>
      </c>
      <c r="BX25" s="69">
        <f>BN63/BN60-1</f>
        <v>7.4800193007073412E-2</v>
      </c>
      <c r="BY25" s="69">
        <f>BJ63/BJ60-1</f>
        <v>7.4552424853359112E-2</v>
      </c>
    </row>
    <row r="26" spans="2:82" ht="16" customHeight="1" thickBot="1">
      <c r="E26" s="62" t="s">
        <v>133</v>
      </c>
      <c r="F26" s="65">
        <f>SUMIF($D$12:$D$20, E26, $L$12:$L$20)</f>
        <v>0.21000000000000002</v>
      </c>
      <c r="I26" s="64">
        <f>SUM(I24:I25)</f>
        <v>1</v>
      </c>
      <c r="Q26" s="63">
        <v>44530</v>
      </c>
      <c r="R26" s="62">
        <v>100.23</v>
      </c>
      <c r="S26" s="60">
        <f>IF(AND(ISNUMBER(R25),ISNUMBER(R26)),R26/R25-1,"")</f>
        <v>-9.976057462079968E-5</v>
      </c>
      <c r="T26" s="60">
        <f>IF(ISNUMBER(R26),R26/MAX(R$22:R26)-1,"")</f>
        <v>-2.9922202274090814E-4</v>
      </c>
      <c r="V26" s="62">
        <v>651.76</v>
      </c>
      <c r="W26" s="60">
        <f>IF(AND(ISNUMBER(V25),ISNUMBER(V26)),V26/V25-1,"")</f>
        <v>7.7289256198347145E-2</v>
      </c>
      <c r="X26" s="60">
        <f>IF(ISNUMBER(V26),V26/MAX(V$22:V26)-1,"")</f>
        <v>0</v>
      </c>
      <c r="Z26" s="62">
        <v>30.48</v>
      </c>
      <c r="AA26" s="60">
        <f>IF(AND(ISNUMBER(Z25),ISNUMBER(Z26)),Z26/Z25-1,"")</f>
        <v>4.0628200751109622E-2</v>
      </c>
      <c r="AB26" s="60">
        <f>IF(ISNUMBER(Z26),Z26/MAX(Z$22:Z26)-1,"")</f>
        <v>0</v>
      </c>
      <c r="AD26" s="62">
        <v>16.260000000000002</v>
      </c>
      <c r="AE26" s="60">
        <f>IF(AND(ISNUMBER(AD25),ISNUMBER(AD26)),AD26/AD25-1,"")</f>
        <v>1.371571072319222E-2</v>
      </c>
      <c r="AF26" s="60">
        <f>IF(ISNUMBER(AD26),AD26/MAX(AD$22:AD26)-1,"")</f>
        <v>0</v>
      </c>
      <c r="AH26" s="62">
        <v>23.39</v>
      </c>
      <c r="AI26" s="60">
        <f>IF(AND(ISNUMBER(AH25),ISNUMBER(AH26)),AH26/AH25-1,"")</f>
        <v>5.5791279227227708E-2</v>
      </c>
      <c r="AJ26" s="60">
        <f>IF(ISNUMBER(AH26),AH26/MAX(AH$22:AH26)-1,"")</f>
        <v>0</v>
      </c>
      <c r="AL26" s="62">
        <v>49.2</v>
      </c>
      <c r="AM26" s="60">
        <f>IF(AND(ISNUMBER(AL25),ISNUMBER(AL26)),AL26/AL25-1,"")</f>
        <v>2.8536485935588551E-3</v>
      </c>
      <c r="AN26" s="60">
        <f>IF(ISNUMBER(AL26),AL26/MAX(AL$22:AL26)-1,"")</f>
        <v>-1.4028056112224352E-2</v>
      </c>
      <c r="AP26" s="62">
        <v>62.44</v>
      </c>
      <c r="AQ26" s="60">
        <f>IF(AND(ISNUMBER(AP25),ISNUMBER(AP26)),AP26/AP25-1,"")</f>
        <v>3.9800166527893532E-2</v>
      </c>
      <c r="AR26" s="60">
        <f>IF(ISNUMBER(AP26),AP26/MAX(AP$22:AP26)-1,"")</f>
        <v>0</v>
      </c>
      <c r="AT26" s="62">
        <v>50.07</v>
      </c>
      <c r="AU26" s="60">
        <f>IF(AND(ISNUMBER(AT25),ISNUMBER(AT26)),AT26/AT25-1,"")</f>
        <v>0</v>
      </c>
      <c r="AV26" s="60">
        <f>IF(ISNUMBER(AT26),AT26/MAX(AT$22:AT26)-1,"")</f>
        <v>-3.9928129367150511E-4</v>
      </c>
      <c r="AX26" s="62">
        <v>333.96</v>
      </c>
      <c r="AY26" s="60">
        <f>IF(AND(ISNUMBER(AX25),ISNUMBER(AX26)),AX26/AX25-1,"")</f>
        <v>6.9082527690633055E-2</v>
      </c>
      <c r="AZ26" s="60">
        <f>IF(ISNUMBER(AX26),AX26/MAX(AX$22:AX26)-1,"")</f>
        <v>0</v>
      </c>
      <c r="BB26" s="62">
        <v>59.86</v>
      </c>
      <c r="BC26" s="60">
        <f>IF(AND(ISNUMBER(BB25),ISNUMBER(BB26)),BB26/BB25-1,"")</f>
        <v>-2.7299317517062049E-2</v>
      </c>
      <c r="BD26" s="60">
        <f>IF(ISNUMBER(BB26),BB26/MAX(BB$22:BB26)-1,"")</f>
        <v>-3.2643826761473815E-2</v>
      </c>
      <c r="BF26" s="62">
        <v>51.92</v>
      </c>
      <c r="BG26" s="60">
        <f>IF(AND(ISNUMBER(BF25),ISNUMBER(BF26)),BF26/BF25-1,"")</f>
        <v>7.5684067533474675E-3</v>
      </c>
      <c r="BH26" s="60">
        <f>IF(ISNUMBER(BF26),BF26/MAX(BF$22:BF26)-1,"")</f>
        <v>-3.2426388371226134E-2</v>
      </c>
      <c r="BJ26" s="61">
        <f>BJ25*(1+BK26)</f>
        <v>104.75187916675338</v>
      </c>
      <c r="BK26" s="60">
        <f>$L$12*S26+$L$13*W26+$L$14*AA26+$L$15*AE26+$L$16*AI26+$L$17*AM26+$L$18*AQ26+$L$19*AU26+$L$20*AY26</f>
        <v>4.1027048149291839E-2</v>
      </c>
      <c r="BL26" s="60">
        <f>IF(ISNUMBER(BJ26),BJ26/MAX(BJ$22:BJ26)-1,"")</f>
        <v>0</v>
      </c>
      <c r="BN26" s="61">
        <f>BN25*(1+BO26)</f>
        <v>105.2526494097373</v>
      </c>
      <c r="BO26" s="60">
        <f>$L$35*W26+$L$36*S26+$L$37*AA26+$L$38*AE26+$L$39*AQ26+$L$40*AY26+$L$41*BC26+$L$42*BG26+$L$43*AI26</f>
        <v>3.869651642342635E-2</v>
      </c>
      <c r="BP26" s="60">
        <f>IF(ISNUMBER(BN26),BN26/MAX(BN$22:BN26)-1,"")</f>
        <v>0</v>
      </c>
      <c r="BR26" s="61">
        <f>BR25*(1+BS26)</f>
        <v>105.32353193847464</v>
      </c>
      <c r="BS26" s="60">
        <f>$L$58*W26+$L$59*AE26+$L$60*S26+$L$61*AQ26+$L$62*BC26+$L$63*AA26+$L$64*BG26+$L$65*AY26+$L$66*AI26</f>
        <v>3.137100825490121E-2</v>
      </c>
      <c r="BT26" s="60">
        <f>IF(ISNUMBER(BR26),BR26/MAX(BR$22:BR26)-1,"")</f>
        <v>0</v>
      </c>
      <c r="BV26" s="77">
        <v>45747</v>
      </c>
      <c r="BW26" s="69">
        <f>BR66/BR63-1</f>
        <v>-2.9213349079110107E-2</v>
      </c>
      <c r="BX26" s="69">
        <f>BN66/BN63-1</f>
        <v>-1.7658008121375635E-2</v>
      </c>
      <c r="BY26" s="69">
        <f>BJ66/BJ63-1</f>
        <v>-9.8420646610997142E-4</v>
      </c>
    </row>
    <row r="27" spans="2:82" ht="16" customHeight="1" thickTop="1">
      <c r="E27" s="62" t="s">
        <v>135</v>
      </c>
      <c r="F27" s="65">
        <f>SUMIF($D$12:$D$20, E27, $L$12:$L$20)</f>
        <v>0.1</v>
      </c>
      <c r="Q27" s="63">
        <v>44561</v>
      </c>
      <c r="R27" s="62">
        <v>100.24</v>
      </c>
      <c r="S27" s="60">
        <f>IF(AND(ISNUMBER(R26),ISNUMBER(R27)),R27/R26-1,"")</f>
        <v>9.9770527786091634E-5</v>
      </c>
      <c r="T27" s="60">
        <f>IF(ISNUMBER(R27),R27/MAX(R$22:R27)-1,"")</f>
        <v>-1.9948134849401278E-4</v>
      </c>
      <c r="V27" s="62">
        <v>655.9</v>
      </c>
      <c r="W27" s="60">
        <f>IF(AND(ISNUMBER(V26),ISNUMBER(V27)),V27/V26-1,"")</f>
        <v>6.3520314226095387E-3</v>
      </c>
      <c r="X27" s="60">
        <f>IF(ISNUMBER(V27),V27/MAX(V$22:V27)-1,"")</f>
        <v>0</v>
      </c>
      <c r="Z27" s="62">
        <v>31.06</v>
      </c>
      <c r="AA27" s="60">
        <f>IF(AND(ISNUMBER(Z26),ISNUMBER(Z27)),Z27/Z26-1,"")</f>
        <v>1.9028871391076008E-2</v>
      </c>
      <c r="AB27" s="60">
        <f>IF(ISNUMBER(Z27),Z27/MAX(Z$22:Z27)-1,"")</f>
        <v>0</v>
      </c>
      <c r="AD27" s="62">
        <v>16.559999999999999</v>
      </c>
      <c r="AE27" s="60">
        <f>IF(AND(ISNUMBER(AD26),ISNUMBER(AD27)),AD27/AD26-1,"")</f>
        <v>1.8450184501844769E-2</v>
      </c>
      <c r="AF27" s="60">
        <f>IF(ISNUMBER(AD27),AD27/MAX(AD$22:AD27)-1,"")</f>
        <v>0</v>
      </c>
      <c r="AH27" s="62">
        <v>23.37</v>
      </c>
      <c r="AI27" s="60">
        <f>IF(AND(ISNUMBER(AH26),ISNUMBER(AH27)),AH27/AH26-1,"")</f>
        <v>-8.5506626763576232E-4</v>
      </c>
      <c r="AJ27" s="60">
        <f>IF(ISNUMBER(AH27),AH27/MAX(AH$22:AH27)-1,"")</f>
        <v>-8.5506626763576232E-4</v>
      </c>
      <c r="AL27" s="62">
        <v>49.04</v>
      </c>
      <c r="AM27" s="60">
        <f>IF(AND(ISNUMBER(AL26),ISNUMBER(AL27)),AL27/AL26-1,"")</f>
        <v>-3.2520325203252431E-3</v>
      </c>
      <c r="AN27" s="60">
        <f>IF(ISNUMBER(AL27),AL27/MAX(AL$22:AL27)-1,"")</f>
        <v>-1.7234468937875724E-2</v>
      </c>
      <c r="AP27" s="62">
        <v>64.14</v>
      </c>
      <c r="AQ27" s="60">
        <f>IF(AND(ISNUMBER(AP26),ISNUMBER(AP27)),AP27/AP26-1,"")</f>
        <v>2.7226137091608038E-2</v>
      </c>
      <c r="AR27" s="60">
        <f>IF(ISNUMBER(AP27),AP27/MAX(AP$22:AP27)-1,"")</f>
        <v>0</v>
      </c>
      <c r="AT27" s="62">
        <v>50.08</v>
      </c>
      <c r="AU27" s="60">
        <f>IF(AND(ISNUMBER(AT26),ISNUMBER(AT27)),AT27/AT26-1,"")</f>
        <v>1.9972039145188525E-4</v>
      </c>
      <c r="AV27" s="60">
        <f>IF(ISNUMBER(AT27),AT27/MAX(AT$22:AT27)-1,"")</f>
        <v>-1.9964064683575256E-4</v>
      </c>
      <c r="AX27" s="62">
        <v>333.63</v>
      </c>
      <c r="AY27" s="60">
        <f>IF(AND(ISNUMBER(AX26),ISNUMBER(AX27)),AX27/AX26-1,"")</f>
        <v>-9.8814229249011287E-4</v>
      </c>
      <c r="AZ27" s="60">
        <f>IF(ISNUMBER(AX27),AX27/MAX(AX$22:AX27)-1,"")</f>
        <v>-9.8814229249011287E-4</v>
      </c>
      <c r="BB27" s="62">
        <v>61.6</v>
      </c>
      <c r="BC27" s="60">
        <f>IF(AND(ISNUMBER(BB26),ISNUMBER(BB27)),BB27/BB26-1,"")</f>
        <v>2.9067824924824626E-2</v>
      </c>
      <c r="BD27" s="60">
        <f>IF(ISNUMBER(BB27),BB27/MAX(BB$22:BB27)-1,"")</f>
        <v>-4.5248868778280382E-3</v>
      </c>
      <c r="BF27" s="62">
        <v>52.19</v>
      </c>
      <c r="BG27" s="60">
        <f>IF(AND(ISNUMBER(BF26),ISNUMBER(BF27)),BF27/BF26-1,"")</f>
        <v>5.2003081664098172E-3</v>
      </c>
      <c r="BH27" s="60">
        <f>IF(ISNUMBER(BF27),BF27/MAX(BF$22:BF27)-1,"")</f>
        <v>-2.7394707417070396E-2</v>
      </c>
      <c r="BJ27" s="61">
        <f>BJ26*(1+BK27)</f>
        <v>105.55013099457734</v>
      </c>
      <c r="BK27" s="60">
        <f>$L$12*S27+$L$13*W27+$L$14*AA27+$L$15*AE27+$L$16*AI27+$L$17*AM27+$L$18*AQ27+$L$19*AU27+$L$20*AY27</f>
        <v>7.6204058024891674E-3</v>
      </c>
      <c r="BL27" s="60">
        <f>IF(ISNUMBER(BJ27),BJ27/MAX(BJ$22:BJ27)-1,"")</f>
        <v>0</v>
      </c>
      <c r="BN27" s="61">
        <f>BN26*(1+BO27)</f>
        <v>106.27680639809768</v>
      </c>
      <c r="BO27" s="60">
        <f>$L$35*W27+$L$36*S27+$L$37*AA27+$L$38*AE27+$L$39*AQ27+$L$40*AY27+$L$41*BC27+$L$42*BG27+$L$43*AI27</f>
        <v>9.7304627874347984E-3</v>
      </c>
      <c r="BP27" s="60">
        <f>IF(ISNUMBER(BN27),BN27/MAX(BN$22:BN27)-1,"")</f>
        <v>0</v>
      </c>
      <c r="BR27" s="61">
        <f>BR26*(1+BS27)</f>
        <v>106.72522764417812</v>
      </c>
      <c r="BS27" s="60">
        <f>$L$58*W27+$L$59*AE27+$L$60*S27+$L$61*AQ27+$L$62*BC27+$L$63*AA27+$L$64*BG27+$L$65*AY27+$L$66*AI27</f>
        <v>1.3308476082270922E-2</v>
      </c>
      <c r="BT27" s="60">
        <f>IF(ISNUMBER(BR27),BR27/MAX(BR$22:BR27)-1,"")</f>
        <v>0</v>
      </c>
      <c r="BV27" s="77">
        <v>45838</v>
      </c>
      <c r="BW27" s="69">
        <f>BR69/BR66-1</f>
        <v>5.1180328088641147E-2</v>
      </c>
      <c r="BX27" s="69">
        <f>BN69/BN66-1</f>
        <v>4.8826178950184262E-2</v>
      </c>
      <c r="BY27" s="69">
        <f>BJ69/BJ66-1</f>
        <v>4.1127357125662956E-2</v>
      </c>
    </row>
    <row r="28" spans="2:82" ht="16" customHeight="1">
      <c r="E28" s="62" t="s">
        <v>198</v>
      </c>
      <c r="F28" s="65">
        <f>SUMIF($D$12:$D$20, E28, $L$12:$L$20)</f>
        <v>0</v>
      </c>
      <c r="Q28" s="63">
        <v>44592</v>
      </c>
      <c r="R28" s="62">
        <v>100.26</v>
      </c>
      <c r="S28" s="60">
        <f>IF(AND(ISNUMBER(R27),ISNUMBER(R28)),R28/R27-1,"")</f>
        <v>1.995211492418214E-4</v>
      </c>
      <c r="T28" s="60">
        <f>IF(ISNUMBER(R28),R28/MAX(R$22:R28)-1,"")</f>
        <v>0</v>
      </c>
      <c r="V28" s="62">
        <v>632</v>
      </c>
      <c r="W28" s="60">
        <f>IF(AND(ISNUMBER(V27),ISNUMBER(V28)),V28/V27-1,"")</f>
        <v>-3.6438481475834728E-2</v>
      </c>
      <c r="X28" s="60">
        <f>IF(ISNUMBER(V28),V28/MAX(V$22:V28)-1,"")</f>
        <v>-3.6438481475834728E-2</v>
      </c>
      <c r="Z28" s="62">
        <v>30</v>
      </c>
      <c r="AA28" s="60">
        <f>IF(AND(ISNUMBER(Z27),ISNUMBER(Z28)),Z28/Z27-1,"")</f>
        <v>-3.4127495170637401E-2</v>
      </c>
      <c r="AB28" s="60">
        <f>IF(ISNUMBER(Z28),Z28/MAX(Z$22:Z28)-1,"")</f>
        <v>-3.4127495170637401E-2</v>
      </c>
      <c r="AD28" s="62">
        <v>15.25</v>
      </c>
      <c r="AE28" s="60">
        <f>IF(AND(ISNUMBER(AD27),ISNUMBER(AD28)),AD28/AD27-1,"")</f>
        <v>-7.9106280193236622E-2</v>
      </c>
      <c r="AF28" s="60">
        <f>IF(ISNUMBER(AD28),AD28/MAX(AD$22:AD28)-1,"")</f>
        <v>-7.9106280193236622E-2</v>
      </c>
      <c r="AH28" s="62">
        <v>23.753</v>
      </c>
      <c r="AI28" s="60">
        <f>IF(AND(ISNUMBER(AH27),ISNUMBER(AH28)),AH28/AH27-1,"")</f>
        <v>1.6388532306375714E-2</v>
      </c>
      <c r="AJ28" s="60">
        <f>IF(ISNUMBER(AH28),AH28/MAX(AH$22:AH28)-1,"")</f>
        <v>0</v>
      </c>
      <c r="AL28" s="62">
        <v>48.1</v>
      </c>
      <c r="AM28" s="60">
        <f>IF(AND(ISNUMBER(AL27),ISNUMBER(AL28)),AL28/AL27-1,"")</f>
        <v>-1.9168026101141877E-2</v>
      </c>
      <c r="AN28" s="60">
        <f>IF(ISNUMBER(AL28),AL28/MAX(AL$22:AL28)-1,"")</f>
        <v>-3.6072144288577079E-2</v>
      </c>
      <c r="AP28" s="62">
        <v>63.46</v>
      </c>
      <c r="AQ28" s="60">
        <f>IF(AND(ISNUMBER(AP27),ISNUMBER(AP28)),AP28/AP27-1,"")</f>
        <v>-1.0601808543810431E-2</v>
      </c>
      <c r="AR28" s="60">
        <f>IF(ISNUMBER(AP28),AP28/MAX(AP$22:AP28)-1,"")</f>
        <v>-1.0601808543810431E-2</v>
      </c>
      <c r="AT28" s="62">
        <v>50.08</v>
      </c>
      <c r="AU28" s="60">
        <f>IF(AND(ISNUMBER(AT27),ISNUMBER(AT28)),AT28/AT27-1,"")</f>
        <v>0</v>
      </c>
      <c r="AV28" s="60">
        <f>IF(ISNUMBER(AT28),AT28/MAX(AT$22:AT28)-1,"")</f>
        <v>-1.9964064683575256E-4</v>
      </c>
      <c r="AX28" s="62">
        <v>317.3</v>
      </c>
      <c r="AY28" s="60">
        <f>IF(AND(ISNUMBER(AX27),ISNUMBER(AX28)),AX28/AX27-1,"")</f>
        <v>-4.8946437670473242E-2</v>
      </c>
      <c r="AZ28" s="60">
        <f>IF(ISNUMBER(AX28),AX28/MAX(AX$22:AX28)-1,"")</f>
        <v>-4.9886213917834432E-2</v>
      </c>
      <c r="BB28" s="62">
        <v>56.06</v>
      </c>
      <c r="BC28" s="60">
        <f>IF(AND(ISNUMBER(BB27),ISNUMBER(BB28)),BB28/BB27-1,"")</f>
        <v>-8.9935064935064868E-2</v>
      </c>
      <c r="BD28" s="60">
        <f>IF(ISNUMBER(BB28),BB28/MAX(BB$22:BB28)-1,"")</f>
        <v>-9.4053005817711699E-2</v>
      </c>
      <c r="BF28" s="62">
        <v>51.56</v>
      </c>
      <c r="BG28" s="60">
        <f>IF(AND(ISNUMBER(BF27),ISNUMBER(BF28)),BF28/BF27-1,"")</f>
        <v>-1.2071278022609655E-2</v>
      </c>
      <c r="BH28" s="60">
        <f>IF(ISNUMBER(BF28),BF28/MAX(BF$22:BF28)-1,"")</f>
        <v>-3.9135296310100487E-2</v>
      </c>
      <c r="BJ28" s="61">
        <f>BJ27*(1+BK28)</f>
        <v>103.12369004381081</v>
      </c>
      <c r="BK28" s="60">
        <f>$L$12*S28+$L$13*W28+$L$14*AA28+$L$15*AE28+$L$16*AI28+$L$17*AM28+$L$18*AQ28+$L$19*AU28+$L$20*AY28</f>
        <v>-2.2988516716205592E-2</v>
      </c>
      <c r="BL28" s="60">
        <f>IF(ISNUMBER(BJ28),BJ28/MAX(BJ$22:BJ28)-1,"")</f>
        <v>-2.2988516716205609E-2</v>
      </c>
      <c r="BN28" s="61">
        <f>BN27*(1+BO28)</f>
        <v>103.01337683845627</v>
      </c>
      <c r="BO28" s="60">
        <f>$L$35*W28+$L$36*S28+$L$37*AA28+$L$38*AE28+$L$39*AQ28+$L$40*AY28+$L$41*BC28+$L$42*BG28+$L$43*AI28</f>
        <v>-3.0706883940575587E-2</v>
      </c>
      <c r="BP28" s="60">
        <f>IF(ISNUMBER(BN28),BN28/MAX(BN$22:BN28)-1,"")</f>
        <v>-3.0706883940575636E-2</v>
      </c>
      <c r="BR28" s="61">
        <f>BR27*(1+BS28)</f>
        <v>102.44511812177306</v>
      </c>
      <c r="BS28" s="60">
        <f>$L$58*W28+$L$59*AE28+$L$60*S28+$L$61*AQ28+$L$62*BC28+$L$63*AA28+$L$64*BG28+$L$65*AY28+$L$66*AI28</f>
        <v>-4.0104009303919504E-2</v>
      </c>
      <c r="BT28" s="60">
        <f>IF(ISNUMBER(BR28),BR28/MAX(BR$22:BR28)-1,"")</f>
        <v>-4.0104009303919552E-2</v>
      </c>
      <c r="BV28" s="77">
        <v>45930</v>
      </c>
      <c r="BW28" s="69">
        <f>BR72/BR69-1</f>
        <v>4.1670944931397225E-2</v>
      </c>
      <c r="BX28" s="69">
        <f>BN72/BN69-1</f>
        <v>3.9962036762689612E-2</v>
      </c>
      <c r="BY28" s="69">
        <f>BJ72/BJ69-1</f>
        <v>4.6556555826441137E-2</v>
      </c>
    </row>
    <row r="29" spans="2:82" ht="16" customHeight="1">
      <c r="E29" s="62" t="s">
        <v>223</v>
      </c>
      <c r="F29" s="65">
        <f>SUMIF($D$12:$D$20, E29, $L$12:$L$20)</f>
        <v>0</v>
      </c>
      <c r="Q29" s="63">
        <v>44620</v>
      </c>
      <c r="R29" s="62">
        <v>100.26</v>
      </c>
      <c r="S29" s="60">
        <f>IF(AND(ISNUMBER(R28),ISNUMBER(R29)),R29/R28-1,"")</f>
        <v>0</v>
      </c>
      <c r="T29" s="60">
        <f>IF(ISNUMBER(R29),R29/MAX(R$22:R29)-1,"")</f>
        <v>0</v>
      </c>
      <c r="V29" s="62">
        <v>595.64</v>
      </c>
      <c r="W29" s="60">
        <f>IF(AND(ISNUMBER(V28),ISNUMBER(V29)),V29/V28-1,"")</f>
        <v>-5.7531645569620316E-2</v>
      </c>
      <c r="X29" s="60">
        <f>IF(ISNUMBER(V29),V29/MAX(V$22:V29)-1,"")</f>
        <v>-9.1873761244092078E-2</v>
      </c>
      <c r="Z29" s="62">
        <v>27.84</v>
      </c>
      <c r="AA29" s="60">
        <f>IF(AND(ISNUMBER(Z28),ISNUMBER(Z29)),Z29/Z28-1,"")</f>
        <v>-7.1999999999999953E-2</v>
      </c>
      <c r="AB29" s="60">
        <f>IF(ISNUMBER(Z29),Z29/MAX(Z$22:Z29)-1,"")</f>
        <v>-0.1036703155183516</v>
      </c>
      <c r="AD29" s="62">
        <v>14.79</v>
      </c>
      <c r="AE29" s="60">
        <f>IF(AND(ISNUMBER(AD28),ISNUMBER(AD29)),AD29/AD28-1,"")</f>
        <v>-3.0163934426229555E-2</v>
      </c>
      <c r="AF29" s="60">
        <f>IF(ISNUMBER(AD29),AD29/MAX(AD$22:AD29)-1,"")</f>
        <v>-0.10688405797101452</v>
      </c>
      <c r="AH29" s="62">
        <v>24.794</v>
      </c>
      <c r="AI29" s="60">
        <f>IF(AND(ISNUMBER(AH28),ISNUMBER(AH29)),AH29/AH28-1,"")</f>
        <v>4.3826043026144124E-2</v>
      </c>
      <c r="AJ29" s="60">
        <f>IF(ISNUMBER(AH29),AH29/MAX(AH$22:AH29)-1,"")</f>
        <v>0</v>
      </c>
      <c r="AL29" s="62">
        <v>47.4</v>
      </c>
      <c r="AM29" s="60">
        <f>IF(AND(ISNUMBER(AL28),ISNUMBER(AL29)),AL29/AL28-1,"")</f>
        <v>-1.4553014553014609E-2</v>
      </c>
      <c r="AN29" s="60">
        <f>IF(ISNUMBER(AL29),AL29/MAX(AL$22:AL29)-1,"")</f>
        <v>-5.0100200400801653E-2</v>
      </c>
      <c r="AP29" s="62">
        <v>61.03</v>
      </c>
      <c r="AQ29" s="60">
        <f>IF(AND(ISNUMBER(AP28),ISNUMBER(AP29)),AP29/AP28-1,"")</f>
        <v>-3.8291837377875781E-2</v>
      </c>
      <c r="AR29" s="60">
        <f>IF(ISNUMBER(AP29),AP29/MAX(AP$22:AP29)-1,"")</f>
        <v>-4.8487683193015219E-2</v>
      </c>
      <c r="AT29" s="62">
        <v>50.07</v>
      </c>
      <c r="AU29" s="60">
        <f>IF(AND(ISNUMBER(AT28),ISNUMBER(AT29)),AT29/AT28-1,"")</f>
        <v>-1.9968051118202101E-4</v>
      </c>
      <c r="AV29" s="60">
        <f>IF(ISNUMBER(AT29),AT29/MAX(AT$22:AT29)-1,"")</f>
        <v>-3.9928129367150511E-4</v>
      </c>
      <c r="AX29" s="62">
        <v>301.16000000000003</v>
      </c>
      <c r="AY29" s="60">
        <f>IF(AND(ISNUMBER(AX28),ISNUMBER(AX29)),AX29/AX28-1,"")</f>
        <v>-5.0866687677276978E-2</v>
      </c>
      <c r="AZ29" s="60">
        <f>IF(ISNUMBER(AX29),AX29/MAX(AX$22:AX29)-1,"")</f>
        <v>-9.8215355132351023E-2</v>
      </c>
      <c r="BB29" s="62">
        <v>56.48</v>
      </c>
      <c r="BC29" s="60">
        <f>IF(AND(ISNUMBER(BB28),ISNUMBER(BB29)),BB29/BB28-1,"")</f>
        <v>7.4919728861932988E-3</v>
      </c>
      <c r="BD29" s="60">
        <f>IF(ISNUMBER(BB29),BB29/MAX(BB$22:BB29)-1,"")</f>
        <v>-8.7265675500969753E-2</v>
      </c>
      <c r="BF29" s="62">
        <v>50.96</v>
      </c>
      <c r="BG29" s="60">
        <f>IF(AND(ISNUMBER(BF28),ISNUMBER(BF29)),BF29/BF28-1,"")</f>
        <v>-1.1636927851047307E-2</v>
      </c>
      <c r="BH29" s="60">
        <f>IF(ISNUMBER(BF29),BF29/MAX(BF$22:BF29)-1,"")</f>
        <v>-5.0316809541557928E-2</v>
      </c>
      <c r="BJ29" s="61">
        <f>BJ28*(1+BK29)</f>
        <v>100.33085753198972</v>
      </c>
      <c r="BK29" s="60">
        <f>$L$12*S29+$L$13*W29+$L$14*AA29+$L$15*AE29+$L$16*AI29+$L$17*AM29+$L$18*AQ29+$L$19*AU29+$L$20*AY29</f>
        <v>-2.7082356252327532E-2</v>
      </c>
      <c r="BL29" s="60">
        <f>IF(ISNUMBER(BJ29),BJ29/MAX(BJ$22:BJ29)-1,"")</f>
        <v>-4.9448289769112308E-2</v>
      </c>
      <c r="BN29" s="61">
        <f>BN28*(1+BO29)</f>
        <v>99.540122919373971</v>
      </c>
      <c r="BO29" s="60">
        <f>$L$35*W29+$L$36*S29+$L$37*AA29+$L$38*AE29+$L$39*AQ29+$L$40*AY29+$L$41*BC29+$L$42*BG29+$L$43*AI29</f>
        <v>-3.3716532994826375E-2</v>
      </c>
      <c r="BP29" s="60">
        <f>IF(ISNUMBER(BN29),BN29/MAX(BN$22:BN29)-1,"")</f>
        <v>-6.3388087269851234E-2</v>
      </c>
      <c r="BR29" s="61">
        <f>BR28*(1+BS29)</f>
        <v>99.118300037600406</v>
      </c>
      <c r="BS29" s="60">
        <f>$L$58*W29+$L$59*AE29+$L$60*S29+$L$61*AQ29+$L$62*BC29+$L$63*AA29+$L$64*BG29+$L$65*AY29+$L$66*AI29</f>
        <v>-3.2474149526756195E-2</v>
      </c>
      <c r="BT29" s="60">
        <f>IF(ISNUMBER(BR29),BR29/MAX(BR$22:BR29)-1,"")</f>
        <v>-7.1275815235917861E-2</v>
      </c>
      <c r="BV29" s="77">
        <v>46022</v>
      </c>
      <c r="BW29" s="69">
        <f>BR75/BR72-1</f>
        <v>2.5298788021652863E-2</v>
      </c>
      <c r="BX29" s="69">
        <f>BN75/BN72-1</f>
        <v>3.3413401969649037E-2</v>
      </c>
      <c r="BY29" s="69">
        <f>BJ75/BJ72-1</f>
        <v>3.3722670609617866E-2</v>
      </c>
    </row>
    <row r="30" spans="2:82" ht="16" customHeight="1" thickBot="1">
      <c r="F30" s="64">
        <f>SUM(F24:F29)</f>
        <v>0.99999999999999989</v>
      </c>
      <c r="Q30" s="63">
        <v>44651</v>
      </c>
      <c r="R30" s="62">
        <v>100.26</v>
      </c>
      <c r="S30" s="60">
        <f>IF(AND(ISNUMBER(R29),ISNUMBER(R30)),R30/R29-1,"")</f>
        <v>0</v>
      </c>
      <c r="T30" s="60">
        <f>IF(ISNUMBER(R30),R30/MAX(R$22:R30)-1,"")</f>
        <v>0</v>
      </c>
      <c r="V30" s="62">
        <v>614.1</v>
      </c>
      <c r="W30" s="60">
        <f>IF(AND(ISNUMBER(V29),ISNUMBER(V30)),V30/V29-1,"")</f>
        <v>3.0991874286481869E-2</v>
      </c>
      <c r="X30" s="60">
        <f>IF(ISNUMBER(V30),V30/MAX(V$22:V30)-1,"")</f>
        <v>-6.372922701631345E-2</v>
      </c>
      <c r="Z30" s="62">
        <v>28.11</v>
      </c>
      <c r="AA30" s="60">
        <f>IF(AND(ISNUMBER(Z29),ISNUMBER(Z30)),Z30/Z29-1,"")</f>
        <v>9.6982758620689502E-3</v>
      </c>
      <c r="AB30" s="60">
        <f>IF(ISNUMBER(Z30),Z30/MAX(Z$22:Z30)-1,"")</f>
        <v>-9.4977462974887295E-2</v>
      </c>
      <c r="AD30" s="62">
        <v>15.53</v>
      </c>
      <c r="AE30" s="60">
        <f>IF(AND(ISNUMBER(AD29),ISNUMBER(AD30)),AD30/AD29-1,"")</f>
        <v>5.0033806626098798E-2</v>
      </c>
      <c r="AF30" s="60">
        <f>IF(ISNUMBER(AD30),AD30/MAX(AD$22:AD30)-1,"")</f>
        <v>-6.2198067632850185E-2</v>
      </c>
      <c r="AH30" s="62">
        <v>23.923999999999999</v>
      </c>
      <c r="AI30" s="60">
        <f>IF(AND(ISNUMBER(AH29),ISNUMBER(AH30)),AH30/AH29-1,"")</f>
        <v>-3.5089134468016536E-2</v>
      </c>
      <c r="AJ30" s="60">
        <f>IF(ISNUMBER(AH30),AH30/MAX(AH$22:AH30)-1,"")</f>
        <v>-3.5089134468016536E-2</v>
      </c>
      <c r="AL30" s="62">
        <v>46.07</v>
      </c>
      <c r="AM30" s="60">
        <f>IF(AND(ISNUMBER(AL29),ISNUMBER(AL30)),AL30/AL29-1,"")</f>
        <v>-2.8059071729957807E-2</v>
      </c>
      <c r="AN30" s="60">
        <f>IF(ISNUMBER(AL30),AL30/MAX(AL$22:AL30)-1,"")</f>
        <v>-7.6753507014028055E-2</v>
      </c>
      <c r="AP30" s="62">
        <v>64.86</v>
      </c>
      <c r="AQ30" s="60">
        <f>IF(AND(ISNUMBER(AP29),ISNUMBER(AP30)),AP30/AP29-1,"")</f>
        <v>6.2756021628707082E-2</v>
      </c>
      <c r="AR30" s="60">
        <f>IF(ISNUMBER(AP30),AP30/MAX(AP$22:AP30)-1,"")</f>
        <v>0</v>
      </c>
      <c r="AT30" s="62">
        <v>50.07</v>
      </c>
      <c r="AU30" s="60">
        <f>IF(AND(ISNUMBER(AT29),ISNUMBER(AT30)),AT30/AT29-1,"")</f>
        <v>0</v>
      </c>
      <c r="AV30" s="60">
        <f>IF(ISNUMBER(AT30),AT30/MAX(AT$22:AT30)-1,"")</f>
        <v>-3.9928129367150511E-4</v>
      </c>
      <c r="AX30" s="62">
        <v>309.74</v>
      </c>
      <c r="AY30" s="60">
        <f>IF(AND(ISNUMBER(AX29),ISNUMBER(AX30)),AX30/AX29-1,"")</f>
        <v>2.8489839288085905E-2</v>
      </c>
      <c r="AZ30" s="60">
        <f>IF(ISNUMBER(AX30),AX30/MAX(AX$22:AX30)-1,"")</f>
        <v>-7.2523655527607978E-2</v>
      </c>
      <c r="BB30" s="62">
        <v>60.63</v>
      </c>
      <c r="BC30" s="60">
        <f>IF(AND(ISNUMBER(BB29),ISNUMBER(BB30)),BB30/BB29-1,"")</f>
        <v>7.3477337110481766E-2</v>
      </c>
      <c r="BD30" s="60">
        <f>IF(ISNUMBER(BB30),BB30/MAX(BB$22:BB30)-1,"")</f>
        <v>-2.020038784744671E-2</v>
      </c>
      <c r="BF30" s="62">
        <v>49.44</v>
      </c>
      <c r="BG30" s="60">
        <f>IF(AND(ISNUMBER(BF29),ISNUMBER(BF30)),BF30/BF29-1,"")</f>
        <v>-2.982731554160134E-2</v>
      </c>
      <c r="BH30" s="60">
        <f>IF(ISNUMBER(BF30),BF30/MAX(BF$22:BF30)-1,"")</f>
        <v>-7.8643309727916444E-2</v>
      </c>
      <c r="BJ30" s="61">
        <f>BJ29*(1+BK30)</f>
        <v>101.55983809171134</v>
      </c>
      <c r="BK30" s="60">
        <f>$L$12*S30+$L$13*W30+$L$14*AA30+$L$15*AE30+$L$16*AI30+$L$17*AM30+$L$18*AQ30+$L$19*AU30+$L$20*AY30</f>
        <v>1.2249277938542176E-2</v>
      </c>
      <c r="BL30" s="60">
        <f>IF(ISNUMBER(BJ30),BJ30/MAX(BJ$22:BJ30)-1,"")</f>
        <v>-3.7804717675537503E-2</v>
      </c>
      <c r="BN30" s="61">
        <f>BN29*(1+BO30)</f>
        <v>101.44956409048952</v>
      </c>
      <c r="BO30" s="60">
        <f>$L$35*W30+$L$36*S30+$L$37*AA30+$L$38*AE30+$L$39*AQ30+$L$40*AY30+$L$41*BC30+$L$42*BG30+$L$43*AI30</f>
        <v>1.9182628221809359E-2</v>
      </c>
      <c r="BP30" s="60">
        <f>IF(ISNUMBER(BN30),BN30/MAX(BN$22:BN30)-1,"")</f>
        <v>-4.5421409159831172E-2</v>
      </c>
      <c r="BR30" s="61">
        <f>BR29*(1+BS30)</f>
        <v>102.48779454209114</v>
      </c>
      <c r="BS30" s="60">
        <f>$L$58*W30+$L$59*AE30+$L$60*S30+$L$61*AQ30+$L$62*BC30+$L$63*AA30+$L$64*BG30+$L$65*AY30+$L$66*AI30</f>
        <v>3.3994676091221476E-2</v>
      </c>
      <c r="BT30" s="60">
        <f>IF(ISNUMBER(BR30),BR30/MAX(BR$22:BR30)-1,"")</f>
        <v>-3.9704137396779138E-2</v>
      </c>
      <c r="BV30" s="77">
        <v>46112</v>
      </c>
      <c r="BW30" s="69">
        <f>BR78/BR75-1</f>
        <v>-2.8668220357449314E-2</v>
      </c>
      <c r="BX30" s="69">
        <f>BN78/BN75-1</f>
        <v>-3.7665843659830389E-2</v>
      </c>
      <c r="BY30" s="69">
        <f>BJ78/BJ75-1</f>
        <v>-3.410521151127921E-2</v>
      </c>
    </row>
    <row r="31" spans="2:82" ht="16" customHeight="1" thickTop="1">
      <c r="Q31" s="63">
        <v>44680</v>
      </c>
      <c r="R31" s="62">
        <v>100.26</v>
      </c>
      <c r="S31" s="60">
        <f>IF(AND(ISNUMBER(R30),ISNUMBER(R31)),R31/R30-1,"")</f>
        <v>0</v>
      </c>
      <c r="T31" s="60">
        <f>IF(ISNUMBER(R31),R31/MAX(R$22:R31)-1,"")</f>
        <v>0</v>
      </c>
      <c r="V31" s="62">
        <v>596.53</v>
      </c>
      <c r="W31" s="60">
        <f>IF(AND(ISNUMBER(V30),ISNUMBER(V31)),V31/V30-1,"")</f>
        <v>-2.8610975411170858E-2</v>
      </c>
      <c r="X31" s="60">
        <f>IF(ISNUMBER(V31),V31/MAX(V$22:V31)-1,"")</f>
        <v>-9.0516847080347573E-2</v>
      </c>
      <c r="Z31" s="62">
        <v>27.59</v>
      </c>
      <c r="AA31" s="60">
        <f>IF(AND(ISNUMBER(Z30),ISNUMBER(Z31)),Z31/Z30-1,"")</f>
        <v>-1.849875489149766E-2</v>
      </c>
      <c r="AB31" s="60">
        <f>IF(ISNUMBER(Z31),Z31/MAX(Z$22:Z31)-1,"")</f>
        <v>-0.1117192530585962</v>
      </c>
      <c r="AD31" s="62">
        <v>15.16</v>
      </c>
      <c r="AE31" s="60">
        <f>IF(AND(ISNUMBER(AD30),ISNUMBER(AD31)),AD31/AD30-1,"")</f>
        <v>-2.3824855119124244E-2</v>
      </c>
      <c r="AF31" s="60">
        <f>IF(ISNUMBER(AD31),AD31/MAX(AD$22:AD31)-1,"")</f>
        <v>-8.4541062801932298E-2</v>
      </c>
      <c r="AH31" s="62">
        <v>24.817</v>
      </c>
      <c r="AI31" s="60">
        <f>IF(AND(ISNUMBER(AH30),ISNUMBER(AH31)),AH31/AH30-1,"")</f>
        <v>3.7326534024410662E-2</v>
      </c>
      <c r="AJ31" s="60">
        <f>IF(ISNUMBER(AH31),AH31/MAX(AH$22:AH31)-1,"")</f>
        <v>0</v>
      </c>
      <c r="AL31" s="62">
        <v>44.8</v>
      </c>
      <c r="AM31" s="60">
        <f>IF(AND(ISNUMBER(AL30),ISNUMBER(AL31)),AL31/AL30-1,"")</f>
        <v>-2.7566746255697883E-2</v>
      </c>
      <c r="AN31" s="60">
        <f>IF(ISNUMBER(AL31),AL31/MAX(AL$22:AL31)-1,"")</f>
        <v>-0.10220440881763526</v>
      </c>
      <c r="AP31" s="62">
        <v>65.400000000000006</v>
      </c>
      <c r="AQ31" s="60">
        <f>IF(AND(ISNUMBER(AP30),ISNUMBER(AP31)),AP31/AP30-1,"")</f>
        <v>8.3256244218317121E-3</v>
      </c>
      <c r="AR31" s="60">
        <f>IF(ISNUMBER(AP31),AP31/MAX(AP$22:AP31)-1,"")</f>
        <v>0</v>
      </c>
      <c r="AT31" s="62">
        <v>50.07</v>
      </c>
      <c r="AU31" s="60">
        <f>IF(AND(ISNUMBER(AT30),ISNUMBER(AT31)),AT31/AT30-1,"")</f>
        <v>0</v>
      </c>
      <c r="AV31" s="60">
        <f>IF(ISNUMBER(AT31),AT31/MAX(AT$22:AT31)-1,"")</f>
        <v>-3.9928129367150511E-4</v>
      </c>
      <c r="AX31" s="62">
        <v>299.49</v>
      </c>
      <c r="AY31" s="60">
        <f>IF(AND(ISNUMBER(AX30),ISNUMBER(AX31)),AX31/AX30-1,"")</f>
        <v>-3.3092270936914803E-2</v>
      </c>
      <c r="AZ31" s="60">
        <f>IF(ISNUMBER(AX31),AX31/MAX(AX$22:AX31)-1,"")</f>
        <v>-0.10321595400646777</v>
      </c>
      <c r="BB31" s="62">
        <v>59.6</v>
      </c>
      <c r="BC31" s="60">
        <f>IF(AND(ISNUMBER(BB30),ISNUMBER(BB31)),BB31/BB30-1,"")</f>
        <v>-1.6988289625597952E-2</v>
      </c>
      <c r="BD31" s="60">
        <f>IF(ISNUMBER(BB31),BB31/MAX(BB$22:BB31)-1,"")</f>
        <v>-3.6845507433742708E-2</v>
      </c>
      <c r="BF31" s="62">
        <v>48.38</v>
      </c>
      <c r="BG31" s="60">
        <f>IF(AND(ISNUMBER(BF30),ISNUMBER(BF31)),BF31/BF30-1,"")</f>
        <v>-2.1440129449838086E-2</v>
      </c>
      <c r="BH31" s="60">
        <f>IF(ISNUMBER(BF31),BF31/MAX(BF$22:BF31)-1,"")</f>
        <v>-9.8397316436824367E-2</v>
      </c>
      <c r="BJ31" s="61">
        <f>BJ30*(1+BK31)</f>
        <v>100.6467298249478</v>
      </c>
      <c r="BK31" s="60">
        <f>$L$12*S31+$L$13*W31+$L$14*AA31+$L$15*AE31+$L$16*AI31+$L$17*AM31+$L$18*AQ31+$L$19*AU31+$L$20*AY31</f>
        <v>-8.9908401186991494E-3</v>
      </c>
      <c r="BL31" s="60">
        <f>IF(ISNUMBER(BJ31),BJ31/MAX(BJ$22:BJ31)-1,"")</f>
        <v>-4.6455661621883304E-2</v>
      </c>
      <c r="BN31" s="61">
        <f>BN30*(1+BO31)</f>
        <v>100.10879648174112</v>
      </c>
      <c r="BO31" s="60">
        <f>$L$35*W31+$L$36*S31+$L$37*AA31+$L$38*AE31+$L$39*AQ31+$L$40*AY31+$L$41*BC31+$L$42*BG31+$L$43*AI31</f>
        <v>-1.3216100244181201E-2</v>
      </c>
      <c r="BP31" s="60">
        <f>IF(ISNUMBER(BN31),BN31/MAX(BN$22:BN31)-1,"")</f>
        <v>-5.8037215507324103E-2</v>
      </c>
      <c r="BR31" s="61">
        <f>BR30*(1+BS31)</f>
        <v>100.88922375626086</v>
      </c>
      <c r="BS31" s="60">
        <f>$L$58*W31+$L$59*AE31+$L$60*S31+$L$61*AQ31+$L$62*BC31+$L$63*AA31+$L$64*BG31+$L$65*AY31+$L$66*AI31</f>
        <v>-1.5597669878375174E-2</v>
      </c>
      <c r="BT31" s="60">
        <f>IF(ISNUMBER(BR31),BR31/MAX(BR$22:BR31)-1,"")</f>
        <v>-5.4682515247233665E-2</v>
      </c>
      <c r="BV31" s="77">
        <v>46203</v>
      </c>
      <c r="BW31" s="69">
        <f>BR81/BR78-1</f>
        <v>0.10922535507463094</v>
      </c>
      <c r="BX31" s="69">
        <f>BN81/BN78-1</f>
        <v>0.11090033772396968</v>
      </c>
      <c r="BY31" s="69">
        <f>BJ81/BJ78-1</f>
        <v>7.9622210570318375E-2</v>
      </c>
    </row>
    <row r="32" spans="2:82" ht="16" customHeight="1">
      <c r="Q32" s="63">
        <v>44712</v>
      </c>
      <c r="R32" s="62">
        <v>100.27</v>
      </c>
      <c r="S32" s="60">
        <f>IF(AND(ISNUMBER(R31),ISNUMBER(R32)),R32/R31-1,"")</f>
        <v>9.9740674246895367E-5</v>
      </c>
      <c r="T32" s="60">
        <f>IF(ISNUMBER(R32),R32/MAX(R$22:R32)-1,"")</f>
        <v>0</v>
      </c>
      <c r="V32" s="62">
        <v>579.32000000000005</v>
      </c>
      <c r="W32" s="60">
        <f>IF(AND(ISNUMBER(V31),ISNUMBER(V32)),V32/V31-1,"")</f>
        <v>-2.8850183561597742E-2</v>
      </c>
      <c r="X32" s="60">
        <f>IF(ISNUMBER(V32),V32/MAX(V$22:V32)-1,"")</f>
        <v>-0.11675560298826027</v>
      </c>
      <c r="Z32" s="62">
        <v>27.57</v>
      </c>
      <c r="AA32" s="60">
        <f>IF(AND(ISNUMBER(Z31),ISNUMBER(Z32)),Z32/Z31-1,"")</f>
        <v>-7.2490032620509126E-4</v>
      </c>
      <c r="AB32" s="60">
        <f>IF(ISNUMBER(Z32),Z32/MAX(Z$22:Z32)-1,"")</f>
        <v>-0.11236316806181579</v>
      </c>
      <c r="AD32" s="62">
        <v>15.08</v>
      </c>
      <c r="AE32" s="60">
        <f>IF(AND(ISNUMBER(AD31),ISNUMBER(AD32)),AD32/AD31-1,"")</f>
        <v>-5.2770448548812299E-3</v>
      </c>
      <c r="AF32" s="60">
        <f>IF(ISNUMBER(AD32),AD32/MAX(AD$22:AD32)-1,"")</f>
        <v>-8.9371980676328455E-2</v>
      </c>
      <c r="AH32" s="62">
        <v>24.01</v>
      </c>
      <c r="AI32" s="60">
        <f>IF(AND(ISNUMBER(AH31),ISNUMBER(AH32)),AH32/AH31-1,"")</f>
        <v>-3.2518031994197449E-2</v>
      </c>
      <c r="AJ32" s="60">
        <f>IF(ISNUMBER(AH32),AH32/MAX(AH$22:AH32)-1,"")</f>
        <v>-3.2518031994197449E-2</v>
      </c>
      <c r="AL32" s="62">
        <v>44.61</v>
      </c>
      <c r="AM32" s="60">
        <f>IF(AND(ISNUMBER(AL31),ISNUMBER(AL32)),AL32/AL31-1,"")</f>
        <v>-4.2410714285713302E-3</v>
      </c>
      <c r="AN32" s="60">
        <f>IF(ISNUMBER(AL32),AL32/MAX(AL$22:AL32)-1,"")</f>
        <v>-0.10601202404809618</v>
      </c>
      <c r="AP32" s="62">
        <v>65.03</v>
      </c>
      <c r="AQ32" s="60">
        <f>IF(AND(ISNUMBER(AP31),ISNUMBER(AP32)),AP32/AP31-1,"")</f>
        <v>-5.6574923547401124E-3</v>
      </c>
      <c r="AR32" s="60">
        <f>IF(ISNUMBER(AP32),AP32/MAX(AP$22:AP32)-1,"")</f>
        <v>-5.6574923547401124E-3</v>
      </c>
      <c r="AT32" s="62">
        <v>50.08</v>
      </c>
      <c r="AU32" s="60">
        <f>IF(AND(ISNUMBER(AT31),ISNUMBER(AT32)),AT32/AT31-1,"")</f>
        <v>1.9972039145188525E-4</v>
      </c>
      <c r="AV32" s="60">
        <f>IF(ISNUMBER(AT32),AT32/MAX(AT$22:AT32)-1,"")</f>
        <v>-1.9964064683575256E-4</v>
      </c>
      <c r="AX32" s="62">
        <v>290.39999999999998</v>
      </c>
      <c r="AY32" s="60">
        <f>IF(AND(ISNUMBER(AX31),ISNUMBER(AX32)),AX32/AX31-1,"")</f>
        <v>-3.0351597716117507E-2</v>
      </c>
      <c r="AZ32" s="60">
        <f>IF(ISNUMBER(AX32),AX32/MAX(AX$22:AX32)-1,"")</f>
        <v>-0.13043478260869568</v>
      </c>
      <c r="BB32" s="62">
        <v>57.47</v>
      </c>
      <c r="BC32" s="60">
        <f>IF(AND(ISNUMBER(BB31),ISNUMBER(BB32)),BB32/BB31-1,"")</f>
        <v>-3.5738255033557098E-2</v>
      </c>
      <c r="BD32" s="60">
        <f>IF(ISNUMBER(BB32),BB32/MAX(BB$22:BB32)-1,"")</f>
        <v>-7.1266968325791935E-2</v>
      </c>
      <c r="BF32" s="62">
        <v>48.2</v>
      </c>
      <c r="BG32" s="60">
        <f>IF(AND(ISNUMBER(BF31),ISNUMBER(BF32)),BF32/BF31-1,"")</f>
        <v>-3.7205456800331049E-3</v>
      </c>
      <c r="BH32" s="60">
        <f>IF(ISNUMBER(BF32),BF32/MAX(BF$22:BF32)-1,"")</f>
        <v>-0.10175177040626149</v>
      </c>
      <c r="BJ32" s="61">
        <f>BJ31*(1+BK32)</f>
        <v>99.177983815926453</v>
      </c>
      <c r="BK32" s="60">
        <f>$L$12*S32+$L$13*W32+$L$14*AA32+$L$15*AE32+$L$16*AI32+$L$17*AM32+$L$18*AQ32+$L$19*AU32+$L$20*AY32</f>
        <v>-1.4593082274763431E-2</v>
      </c>
      <c r="BL32" s="60">
        <f>IF(ISNUMBER(BJ32),BJ32/MAX(BJ$22:BJ32)-1,"")</f>
        <v>-6.037081260446997E-2</v>
      </c>
      <c r="BN32" s="61">
        <f>BN31*(1+BO32)</f>
        <v>98.822279173495971</v>
      </c>
      <c r="BO32" s="60">
        <f>$L$35*W32+$L$36*S32+$L$37*AA32+$L$38*AE32+$L$39*AQ32+$L$40*AY32+$L$41*BC32+$L$42*BG32+$L$43*AI32</f>
        <v>-1.28511914383048E-2</v>
      </c>
      <c r="BP32" s="60">
        <f>IF(ISNUMBER(BN32),BN32/MAX(BN$22:BN32)-1,"")</f>
        <v>-7.0142559578598163E-2</v>
      </c>
      <c r="BR32" s="61">
        <f>BR31*(1+BS32)</f>
        <v>99.412598619827847</v>
      </c>
      <c r="BS32" s="60">
        <f>$L$58*W32+$L$59*AE32+$L$60*S32+$L$61*AQ32+$L$62*BC32+$L$63*AA32+$L$64*BG32+$L$65*AY32+$L$66*AI32</f>
        <v>-1.4636103653650902E-2</v>
      </c>
      <c r="BT32" s="60">
        <f>IF(ISNUMBER(BR32),BR32/MAX(BR$22:BR32)-1,"")</f>
        <v>-6.8518279939683735E-2</v>
      </c>
    </row>
    <row r="33" spans="2:77" ht="16" customHeight="1">
      <c r="B33" s="70" t="s">
        <v>214</v>
      </c>
      <c r="Q33" s="63">
        <v>44742</v>
      </c>
      <c r="R33" s="62">
        <v>100.3</v>
      </c>
      <c r="S33" s="60">
        <f>IF(AND(ISNUMBER(R32),ISNUMBER(R33)),R33/R32-1,"")</f>
        <v>2.9919218111107426E-4</v>
      </c>
      <c r="T33" s="60">
        <f>IF(ISNUMBER(R33),R33/MAX(R$22:R33)-1,"")</f>
        <v>0</v>
      </c>
      <c r="V33" s="62">
        <v>547.38</v>
      </c>
      <c r="W33" s="60">
        <f>IF(AND(ISNUMBER(V32),ISNUMBER(V33)),V33/V32-1,"")</f>
        <v>-5.5133604916108636E-2</v>
      </c>
      <c r="X33" s="60">
        <f>IF(ISNUMBER(V33),V33/MAX(V$22:V33)-1,"")</f>
        <v>-0.16545205061747215</v>
      </c>
      <c r="Z33" s="62">
        <v>26.24</v>
      </c>
      <c r="AA33" s="60">
        <f>IF(AND(ISNUMBER(Z32),ISNUMBER(Z33)),Z33/Z32-1,"")</f>
        <v>-4.8240841494378017E-2</v>
      </c>
      <c r="AB33" s="60">
        <f>IF(ISNUMBER(Z33),Z33/MAX(Z$22:Z33)-1,"")</f>
        <v>-0.1551835157759176</v>
      </c>
      <c r="AD33" s="62">
        <v>14.48</v>
      </c>
      <c r="AE33" s="60">
        <f>IF(AND(ISNUMBER(AD32),ISNUMBER(AD33)),AD33/AD32-1,"")</f>
        <v>-3.9787798408488007E-2</v>
      </c>
      <c r="AF33" s="60">
        <f>IF(ISNUMBER(AD33),AD33/MAX(AD$22:AD33)-1,"")</f>
        <v>-0.12560386473429941</v>
      </c>
      <c r="AH33" s="62">
        <v>24.5</v>
      </c>
      <c r="AI33" s="60">
        <f>IF(AND(ISNUMBER(AH32),ISNUMBER(AH33)),AH33/AH32-1,"")</f>
        <v>2.0408163265306145E-2</v>
      </c>
      <c r="AJ33" s="60">
        <f>IF(ISNUMBER(AH33),AH33/MAX(AH$22:AH33)-1,"")</f>
        <v>-1.2773502034895468E-2</v>
      </c>
      <c r="AL33" s="62">
        <v>43.52</v>
      </c>
      <c r="AM33" s="60">
        <f>IF(AND(ISNUMBER(AL32),ISNUMBER(AL33)),AL33/AL32-1,"")</f>
        <v>-2.4433983411791038E-2</v>
      </c>
      <c r="AN33" s="60">
        <f>IF(ISNUMBER(AL33),AL33/MAX(AL$22:AL33)-1,"")</f>
        <v>-0.12785571142284557</v>
      </c>
      <c r="AP33" s="62">
        <v>62.95</v>
      </c>
      <c r="AQ33" s="60">
        <f>IF(AND(ISNUMBER(AP32),ISNUMBER(AP33)),AP33/AP32-1,"")</f>
        <v>-3.1985237582654147E-2</v>
      </c>
      <c r="AR33" s="60">
        <f>IF(ISNUMBER(AP33),AP33/MAX(AP$22:AP33)-1,"")</f>
        <v>-3.74617737003059E-2</v>
      </c>
      <c r="AT33" s="62">
        <v>50.11</v>
      </c>
      <c r="AU33" s="60">
        <f>IF(AND(ISNUMBER(AT32),ISNUMBER(AT33)),AT33/AT32-1,"")</f>
        <v>5.9904153354639611E-4</v>
      </c>
      <c r="AV33" s="60">
        <f>IF(ISNUMBER(AT33),AT33/MAX(AT$22:AT33)-1,"")</f>
        <v>0</v>
      </c>
      <c r="AX33" s="62">
        <v>273.52</v>
      </c>
      <c r="AY33" s="60">
        <f>IF(AND(ISNUMBER(AX32),ISNUMBER(AX33)),AX33/AX32-1,"")</f>
        <v>-5.812672176308542E-2</v>
      </c>
      <c r="AZ33" s="60">
        <f>IF(ISNUMBER(AX33),AX33/MAX(AX$22:AX33)-1,"")</f>
        <v>-0.18097975805485689</v>
      </c>
      <c r="BB33" s="62">
        <v>51.46</v>
      </c>
      <c r="BC33" s="60">
        <f>IF(AND(ISNUMBER(BB32),ISNUMBER(BB33)),BB33/BB32-1,"")</f>
        <v>-0.1045763006786149</v>
      </c>
      <c r="BD33" s="60">
        <f>IF(ISNUMBER(BB33),BB33/MAX(BB$22:BB33)-1,"")</f>
        <v>-0.16839043309631552</v>
      </c>
      <c r="BF33" s="62">
        <v>47.55</v>
      </c>
      <c r="BG33" s="60">
        <f>IF(AND(ISNUMBER(BF32),ISNUMBER(BF33)),BF33/BF32-1,"")</f>
        <v>-1.34854771784233E-2</v>
      </c>
      <c r="BH33" s="60">
        <f>IF(ISNUMBER(BF33),BF33/MAX(BF$22:BF33)-1,"")</f>
        <v>-0.11386507640700705</v>
      </c>
      <c r="BJ33" s="61">
        <f>BJ32*(1+BK33)</f>
        <v>96.469828675111017</v>
      </c>
      <c r="BK33" s="60">
        <f>$L$12*S33+$L$13*W33+$L$14*AA33+$L$15*AE33+$L$16*AI33+$L$17*AM33+$L$18*AQ33+$L$19*AU33+$L$20*AY33</f>
        <v>-2.7306011239770198E-2</v>
      </c>
      <c r="BL33" s="60">
        <f>IF(ISNUMBER(BJ33),BJ33/MAX(BJ$22:BJ33)-1,"")</f>
        <v>-8.6028337756708484E-2</v>
      </c>
      <c r="BN33" s="61">
        <f>BN32*(1+BO33)</f>
        <v>95.569646653758767</v>
      </c>
      <c r="BO33" s="60">
        <f>$L$35*W33+$L$36*S33+$L$37*AA33+$L$38*AE33+$L$39*AQ33+$L$40*AY33+$L$41*BC33+$L$42*BG33+$L$43*AI33</f>
        <v>-3.2913959756248577E-2</v>
      </c>
      <c r="BP33" s="60">
        <f>IF(ISNUMBER(BN33),BN33/MAX(BN$22:BN33)-1,"")</f>
        <v>-0.1007478499516764</v>
      </c>
      <c r="BR33" s="61">
        <f>BR32*(1+BS33)</f>
        <v>95.101456305011538</v>
      </c>
      <c r="BS33" s="60">
        <f>$L$58*W33+$L$59*AE33+$L$60*S33+$L$61*AQ33+$L$62*BC33+$L$63*AA33+$L$64*BG33+$L$65*AY33+$L$66*AI33</f>
        <v>-4.3366156550266953E-2</v>
      </c>
      <c r="BT33" s="60">
        <f>IF(ISNUMBER(BR33),BR33/MAX(BR$22:BR33)-1,"")</f>
        <v>-0.10891306203553142</v>
      </c>
    </row>
    <row r="34" spans="2:77" ht="16" customHeight="1">
      <c r="B34" s="70" t="s">
        <v>128</v>
      </c>
      <c r="C34" s="70" t="s">
        <v>130</v>
      </c>
      <c r="D34" s="70" t="s">
        <v>173</v>
      </c>
      <c r="E34" s="70" t="s">
        <v>129</v>
      </c>
      <c r="F34" s="70" t="s">
        <v>174</v>
      </c>
      <c r="G34" s="70" t="s">
        <v>175</v>
      </c>
      <c r="H34" s="70" t="s">
        <v>131</v>
      </c>
      <c r="I34" s="70" t="s">
        <v>176</v>
      </c>
      <c r="J34" s="70" t="s">
        <v>177</v>
      </c>
      <c r="K34" s="70" t="s">
        <v>178</v>
      </c>
      <c r="L34" s="70" t="s">
        <v>179</v>
      </c>
      <c r="M34" s="70" t="s">
        <v>180</v>
      </c>
      <c r="N34" s="70" t="s">
        <v>181</v>
      </c>
      <c r="O34" s="70" t="s">
        <v>182</v>
      </c>
      <c r="Q34" s="63">
        <v>44771</v>
      </c>
      <c r="R34" s="62">
        <v>100.31</v>
      </c>
      <c r="S34" s="60">
        <f>IF(AND(ISNUMBER(R33),ISNUMBER(R34)),R34/R33-1,"")</f>
        <v>9.9700897308041547E-5</v>
      </c>
      <c r="T34" s="60">
        <f>IF(ISNUMBER(R34),R34/MAX(R$22:R34)-1,"")</f>
        <v>0</v>
      </c>
      <c r="V34" s="62">
        <v>583.45000000000005</v>
      </c>
      <c r="W34" s="60">
        <f>IF(AND(ISNUMBER(V33),ISNUMBER(V34)),V34/V33-1,"")</f>
        <v>6.5895721436662003E-2</v>
      </c>
      <c r="X34" s="60">
        <f>IF(ISNUMBER(V34),V34/MAX(V$22:V34)-1,"")</f>
        <v>-0.11045891141942354</v>
      </c>
      <c r="Z34" s="62">
        <v>26.55</v>
      </c>
      <c r="AA34" s="60">
        <f>IF(AND(ISNUMBER(Z33),ISNUMBER(Z34)),Z34/Z33-1,"")</f>
        <v>1.1814024390244038E-2</v>
      </c>
      <c r="AB34" s="60">
        <f>IF(ISNUMBER(Z34),Z34/MAX(Z$22:Z34)-1,"")</f>
        <v>-0.14520283322601413</v>
      </c>
      <c r="AD34" s="62">
        <v>13.94</v>
      </c>
      <c r="AE34" s="60">
        <f>IF(AND(ISNUMBER(AD33),ISNUMBER(AD34)),AD34/AD33-1,"")</f>
        <v>-3.7292817679558055E-2</v>
      </c>
      <c r="AF34" s="60">
        <f>IF(ISNUMBER(AD34),AD34/MAX(AD$22:AD34)-1,"")</f>
        <v>-0.15821256038647336</v>
      </c>
      <c r="AH34" s="62">
        <v>23.39</v>
      </c>
      <c r="AI34" s="60">
        <f>IF(AND(ISNUMBER(AH33),ISNUMBER(AH34)),AH34/AH33-1,"")</f>
        <v>-4.530612244897958E-2</v>
      </c>
      <c r="AJ34" s="60">
        <f>IF(ISNUMBER(AH34),AH34/MAX(AH$22:AH34)-1,"")</f>
        <v>-5.7500906636579696E-2</v>
      </c>
      <c r="AL34" s="62">
        <v>44.76</v>
      </c>
      <c r="AM34" s="60">
        <f>IF(AND(ISNUMBER(AL33),ISNUMBER(AL34)),AL34/AL33-1,"")</f>
        <v>2.8492647058823373E-2</v>
      </c>
      <c r="AN34" s="60">
        <f>IF(ISNUMBER(AL34),AL34/MAX(AL$22:AL34)-1,"")</f>
        <v>-0.10300601202404813</v>
      </c>
      <c r="AP34" s="62">
        <v>65.319999999999993</v>
      </c>
      <c r="AQ34" s="60">
        <f>IF(AND(ISNUMBER(AP33),ISNUMBER(AP34)),AP34/AP33-1,"")</f>
        <v>3.7648927720412839E-2</v>
      </c>
      <c r="AR34" s="60">
        <f>IF(ISNUMBER(AP34),AP34/MAX(AP$22:AP34)-1,"")</f>
        <v>-1.2232415902142524E-3</v>
      </c>
      <c r="AT34" s="62">
        <v>50.13</v>
      </c>
      <c r="AU34" s="60">
        <f>IF(AND(ISNUMBER(AT33),ISNUMBER(AT34)),AT34/AT33-1,"")</f>
        <v>3.9912193175029032E-4</v>
      </c>
      <c r="AV34" s="60">
        <f>IF(ISNUMBER(AT34),AT34/MAX(AT$22:AT34)-1,"")</f>
        <v>0</v>
      </c>
      <c r="AX34" s="62">
        <v>292.02999999999997</v>
      </c>
      <c r="AY34" s="60">
        <f>IF(AND(ISNUMBER(AX33),ISNUMBER(AX34)),AX34/AX33-1,"")</f>
        <v>6.7673296285463591E-2</v>
      </c>
      <c r="AZ34" s="60">
        <f>IF(ISNUMBER(AX34),AX34/MAX(AX$22:AX34)-1,"")</f>
        <v>-0.12555395855791118</v>
      </c>
      <c r="BB34" s="62">
        <v>54.54</v>
      </c>
      <c r="BC34" s="60">
        <f>IF(AND(ISNUMBER(BB33),ISNUMBER(BB34)),BB34/BB33-1,"")</f>
        <v>5.9852312475709324E-2</v>
      </c>
      <c r="BD34" s="60">
        <f>IF(ISNUMBER(BB34),BB34/MAX(BB$22:BB34)-1,"")</f>
        <v>-0.11861667744020687</v>
      </c>
      <c r="BF34" s="62">
        <v>48.76</v>
      </c>
      <c r="BG34" s="60">
        <f>IF(AND(ISNUMBER(BF33),ISNUMBER(BF34)),BF34/BF33-1,"")</f>
        <v>2.544689800210298E-2</v>
      </c>
      <c r="BH34" s="60">
        <f>IF(ISNUMBER(BF34),BF34/MAX(BF$22:BF34)-1,"")</f>
        <v>-9.1315691390234766E-2</v>
      </c>
      <c r="BJ34" s="61">
        <f>BJ33*(1+BK34)</f>
        <v>97.817107567485792</v>
      </c>
      <c r="BK34" s="60">
        <f>$L$12*S34+$L$13*W34+$L$14*AA34+$L$15*AE34+$L$16*AI34+$L$17*AM34+$L$18*AQ34+$L$19*AU34+$L$20*AY34</f>
        <v>1.3965805795220426E-2</v>
      </c>
      <c r="BL34" s="60">
        <f>IF(ISNUMBER(BJ34),BJ34/MAX(BJ$22:BJ34)-1,"")</f>
        <v>-7.3263987019484E-2</v>
      </c>
      <c r="BN34" s="61">
        <f>BN33*(1+BO34)</f>
        <v>96.942271241518142</v>
      </c>
      <c r="BO34" s="60">
        <f>$L$35*W34+$L$36*S34+$L$37*AA34+$L$38*AE34+$L$39*AQ34+$L$40*AY34+$L$41*BC34+$L$42*BG34+$L$43*AI34</f>
        <v>1.4362557944074834E-2</v>
      </c>
      <c r="BP34" s="60">
        <f>IF(ISNUMBER(BN34),BN34/MAX(BN$22:BN34)-1,"")</f>
        <v>-8.7832288840273387E-2</v>
      </c>
      <c r="BR34" s="61">
        <f>BR33*(1+BS34)</f>
        <v>97.416803989900075</v>
      </c>
      <c r="BS34" s="60">
        <f>$L$58*W34+$L$59*AE34+$L$60*S34+$L$61*AQ34+$L$62*BC34+$L$63*AA34+$L$64*BG34+$L$65*AY34+$L$66*AI34</f>
        <v>2.4346080226812655E-2</v>
      </c>
      <c r="BT34" s="60">
        <f>IF(ISNUMBER(BR34),BR34/MAX(BR$22:BR34)-1,"")</f>
        <v>-8.7218587954783544E-2</v>
      </c>
    </row>
    <row r="35" spans="2:77" ht="16" customHeight="1">
      <c r="B35" s="62" t="s">
        <v>183</v>
      </c>
      <c r="C35" s="62" t="s">
        <v>184</v>
      </c>
      <c r="D35" s="62" t="s">
        <v>185</v>
      </c>
      <c r="E35" s="62" t="s">
        <v>186</v>
      </c>
      <c r="F35" s="62" t="s">
        <v>187</v>
      </c>
      <c r="G35" s="68">
        <v>8.9999999999999998E-4</v>
      </c>
      <c r="H35" s="69">
        <f>X15</f>
        <v>0.12566443829333721</v>
      </c>
      <c r="I35" s="68">
        <f>H35-G35</f>
        <v>0.12476443829333721</v>
      </c>
      <c r="J35" s="68">
        <f>X16</f>
        <v>0.13229761022456635</v>
      </c>
      <c r="K35" s="68">
        <f>X18</f>
        <v>-0.16545205061747215</v>
      </c>
      <c r="L35" s="68">
        <v>0.28999999999999998</v>
      </c>
      <c r="M35" s="68">
        <f>J35*L35</f>
        <v>3.836630696512424E-2</v>
      </c>
      <c r="N35" s="68">
        <f>K35*L35</f>
        <v>-4.7981094679066916E-2</v>
      </c>
      <c r="O35" s="68">
        <f>I35*L35</f>
        <v>3.6181687105067785E-2</v>
      </c>
      <c r="Q35" s="63">
        <v>44804</v>
      </c>
      <c r="R35" s="62">
        <v>100.39</v>
      </c>
      <c r="S35" s="60">
        <f>IF(AND(ISNUMBER(R34),ISNUMBER(R35)),R35/R34-1,"")</f>
        <v>7.975276642409046E-4</v>
      </c>
      <c r="T35" s="60">
        <f>IF(ISNUMBER(R35),R35/MAX(R$22:R35)-1,"")</f>
        <v>0</v>
      </c>
      <c r="V35" s="62">
        <v>581.71</v>
      </c>
      <c r="W35" s="60">
        <f>IF(AND(ISNUMBER(V34),ISNUMBER(V35)),V35/V34-1,"")</f>
        <v>-2.9822606907190519E-3</v>
      </c>
      <c r="X35" s="60">
        <f>IF(ISNUMBER(V35),V35/MAX(V$22:V35)-1,"")</f>
        <v>-0.11311175484067681</v>
      </c>
      <c r="Z35" s="62">
        <v>25.8</v>
      </c>
      <c r="AA35" s="60">
        <f>IF(AND(ISNUMBER(Z34),ISNUMBER(Z35)),Z35/Z34-1,"")</f>
        <v>-2.8248587570621431E-2</v>
      </c>
      <c r="AB35" s="60">
        <f>IF(ISNUMBER(Z35),Z35/MAX(Z$22:Z35)-1,"")</f>
        <v>-0.16934964584674816</v>
      </c>
      <c r="AD35" s="62">
        <v>14.14</v>
      </c>
      <c r="AE35" s="60">
        <f>IF(AND(ISNUMBER(AD34),ISNUMBER(AD35)),AD35/AD34-1,"")</f>
        <v>1.4347202295552419E-2</v>
      </c>
      <c r="AF35" s="60">
        <f>IF(ISNUMBER(AD35),AD35/MAX(AD$22:AD35)-1,"")</f>
        <v>-0.14613526570048296</v>
      </c>
      <c r="AH35" s="62">
        <v>23.23</v>
      </c>
      <c r="AI35" s="60">
        <f>IF(AND(ISNUMBER(AH34),ISNUMBER(AH35)),AH35/AH34-1,"")</f>
        <v>-6.8405301410859876E-3</v>
      </c>
      <c r="AJ35" s="60">
        <f>IF(ISNUMBER(AH35),AH35/MAX(AH$22:AH35)-1,"")</f>
        <v>-6.3948100092678373E-2</v>
      </c>
      <c r="AL35" s="62">
        <v>43.41</v>
      </c>
      <c r="AM35" s="60">
        <f>IF(AND(ISNUMBER(AL34),ISNUMBER(AL35)),AL35/AL34-1,"")</f>
        <v>-3.0160857908847261E-2</v>
      </c>
      <c r="AN35" s="60">
        <f>IF(ISNUMBER(AL35),AL35/MAX(AL$22:AL35)-1,"")</f>
        <v>-0.13006012024048097</v>
      </c>
      <c r="AP35" s="62">
        <v>66.08</v>
      </c>
      <c r="AQ35" s="60">
        <f>IF(AND(ISNUMBER(AP34),ISNUMBER(AP35)),AP35/AP34-1,"")</f>
        <v>1.1635027556644362E-2</v>
      </c>
      <c r="AR35" s="60">
        <f>IF(ISNUMBER(AP35),AP35/MAX(AP$22:AP35)-1,"")</f>
        <v>0</v>
      </c>
      <c r="AT35" s="62">
        <v>50.16</v>
      </c>
      <c r="AU35" s="60">
        <f>IF(AND(ISNUMBER(AT34),ISNUMBER(AT35)),AT35/AT34-1,"")</f>
        <v>5.9844404548159424E-4</v>
      </c>
      <c r="AV35" s="60">
        <f>IF(ISNUMBER(AT35),AT35/MAX(AT$22:AT35)-1,"")</f>
        <v>0</v>
      </c>
      <c r="AX35" s="62">
        <v>292.10000000000002</v>
      </c>
      <c r="AY35" s="60">
        <f>IF(AND(ISNUMBER(AX34),ISNUMBER(AX35)),AX35/AX34-1,"")</f>
        <v>2.397014005413034E-4</v>
      </c>
      <c r="AZ35" s="60">
        <f>IF(ISNUMBER(AX35),AX35/MAX(AX$22:AX35)-1,"")</f>
        <v>-0.12534435261707977</v>
      </c>
      <c r="BB35" s="62">
        <v>54.67</v>
      </c>
      <c r="BC35" s="60">
        <f>IF(AND(ISNUMBER(BB34),ISNUMBER(BB35)),BB35/BB34-1,"")</f>
        <v>2.3835716905025173E-3</v>
      </c>
      <c r="BD35" s="60">
        <f>IF(ISNUMBER(BB35),BB35/MAX(BB$22:BB35)-1,"")</f>
        <v>-0.11651583710407243</v>
      </c>
      <c r="BF35" s="62">
        <v>48.04</v>
      </c>
      <c r="BG35" s="60">
        <f>IF(AND(ISNUMBER(BF34),ISNUMBER(BF35)),BF35/BF34-1,"")</f>
        <v>-1.4766201804757961E-2</v>
      </c>
      <c r="BH35" s="60">
        <f>IF(ISNUMBER(BF35),BF35/MAX(BF$22:BF35)-1,"")</f>
        <v>-0.10473350726798358</v>
      </c>
      <c r="BJ35" s="61">
        <f>BJ34*(1+BK35)</f>
        <v>97.29615449884659</v>
      </c>
      <c r="BK35" s="60">
        <f>$L$12*S35+$L$13*W35+$L$14*AA35+$L$15*AE35+$L$16*AI35+$L$17*AM35+$L$18*AQ35+$L$19*AU35+$L$20*AY35</f>
        <v>-5.3257868852826283E-3</v>
      </c>
      <c r="BL35" s="60">
        <f>IF(ISNUMBER(BJ35),BJ35/MAX(BJ$22:BJ35)-1,"")</f>
        <v>-7.8199585523534787E-2</v>
      </c>
      <c r="BN35" s="61">
        <f>BN34*(1+BO35)</f>
        <v>96.558788905765752</v>
      </c>
      <c r="BO35" s="60">
        <f>$L$35*W35+$L$36*S35+$L$37*AA35+$L$38*AE35+$L$39*AQ35+$L$40*AY35+$L$41*BC35+$L$42*BG35+$L$43*AI35</f>
        <v>-3.955780392198527E-3</v>
      </c>
      <c r="BP35" s="60">
        <f>IF(ISNUMBER(BN35),BN35/MAX(BN$22:BN35)-1,"")</f>
        <v>-9.1440623986475678E-2</v>
      </c>
      <c r="BR35" s="61">
        <f>BR34*(1+BS35)</f>
        <v>97.493696481782123</v>
      </c>
      <c r="BS35" s="60">
        <f>$L$58*W35+$L$59*AE35+$L$60*S35+$L$61*AQ35+$L$62*BC35+$L$63*AA35+$L$64*BG35+$L$65*AY35+$L$66*AI35</f>
        <v>7.8931445841754519E-4</v>
      </c>
      <c r="BT35" s="60">
        <f>IF(ISNUMBER(BR35),BR35/MAX(BR$22:BR35)-1,"")</f>
        <v>-8.6498116388881496E-2</v>
      </c>
    </row>
    <row r="36" spans="2:77" ht="16" customHeight="1">
      <c r="B36" s="62" t="s">
        <v>193</v>
      </c>
      <c r="C36" s="62" t="s">
        <v>194</v>
      </c>
      <c r="D36" s="62" t="s">
        <v>133</v>
      </c>
      <c r="E36" s="62" t="s">
        <v>195</v>
      </c>
      <c r="F36" s="62" t="s">
        <v>190</v>
      </c>
      <c r="G36" s="68">
        <v>7.000000000000001E-4</v>
      </c>
      <c r="H36" s="69">
        <f>T15</f>
        <v>8.6268851020897199E-4</v>
      </c>
      <c r="I36" s="68">
        <f>H36-G36</f>
        <v>1.6268851020897188E-4</v>
      </c>
      <c r="J36" s="68">
        <f>T16</f>
        <v>1.4583497631576255E-3</v>
      </c>
      <c r="K36" s="68">
        <f>T18</f>
        <v>-1.5873015873015817E-3</v>
      </c>
      <c r="L36" s="68">
        <v>0.21</v>
      </c>
      <c r="M36" s="68">
        <f>J36*L36</f>
        <v>3.0625345026310136E-4</v>
      </c>
      <c r="N36" s="68">
        <f>K36*L36</f>
        <v>-3.3333333333333213E-4</v>
      </c>
      <c r="O36" s="68">
        <f>I36*L36</f>
        <v>3.4164587143884097E-5</v>
      </c>
      <c r="Q36" s="63">
        <v>44834</v>
      </c>
      <c r="R36" s="62">
        <v>100.37</v>
      </c>
      <c r="S36" s="60">
        <f>IF(AND(ISNUMBER(R35),ISNUMBER(R36)),R36/R35-1,"")</f>
        <v>-1.9922303018227172E-4</v>
      </c>
      <c r="T36" s="60">
        <f>IF(ISNUMBER(R36),R36/MAX(R$22:R36)-1,"")</f>
        <v>-1.9922303018227172E-4</v>
      </c>
      <c r="V36" s="62">
        <v>558.6</v>
      </c>
      <c r="W36" s="60">
        <f>IF(AND(ISNUMBER(V35),ISNUMBER(V36)),V36/V35-1,"")</f>
        <v>-3.9727699369101477E-2</v>
      </c>
      <c r="X36" s="60">
        <f>IF(ISNUMBER(V36),V36/MAX(V$22:V36)-1,"")</f>
        <v>-0.14834578441835644</v>
      </c>
      <c r="Z36" s="62">
        <v>24.76</v>
      </c>
      <c r="AA36" s="60">
        <f>IF(AND(ISNUMBER(Z35),ISNUMBER(Z36)),Z36/Z35-1,"")</f>
        <v>-4.0310077519379761E-2</v>
      </c>
      <c r="AB36" s="60">
        <f>IF(ISNUMBER(Z36),Z36/MAX(Z$22:Z36)-1,"")</f>
        <v>-0.20283322601416609</v>
      </c>
      <c r="AD36" s="62">
        <v>13</v>
      </c>
      <c r="AE36" s="60">
        <f>IF(AND(ISNUMBER(AD35),ISNUMBER(AD36)),AD36/AD35-1,"")</f>
        <v>-8.0622347949080631E-2</v>
      </c>
      <c r="AF36" s="60">
        <f>IF(ISNUMBER(AD36),AD36/MAX(AD$22:AD36)-1,"")</f>
        <v>-0.21497584541062797</v>
      </c>
      <c r="AH36" s="62">
        <v>23.84</v>
      </c>
      <c r="AI36" s="60">
        <f>IF(AND(ISNUMBER(AH35),ISNUMBER(AH36)),AH36/AH35-1,"")</f>
        <v>2.6259147653895809E-2</v>
      </c>
      <c r="AJ36" s="60">
        <f>IF(ISNUMBER(AH36),AH36/MAX(AH$22:AH36)-1,"")</f>
        <v>-3.93681750413023E-2</v>
      </c>
      <c r="AL36" s="62">
        <v>41.7</v>
      </c>
      <c r="AM36" s="60">
        <f>IF(AND(ISNUMBER(AL35),ISNUMBER(AL36)),AL36/AL35-1,"")</f>
        <v>-3.9391845196959041E-2</v>
      </c>
      <c r="AN36" s="60">
        <f>IF(ISNUMBER(AL36),AL36/MAX(AL$22:AL36)-1,"")</f>
        <v>-0.1643286573146292</v>
      </c>
      <c r="AP36" s="62">
        <v>61.81</v>
      </c>
      <c r="AQ36" s="60">
        <f>IF(AND(ISNUMBER(AP35),ISNUMBER(AP36)),AP36/AP35-1,"")</f>
        <v>-6.4618644067796605E-2</v>
      </c>
      <c r="AR36" s="60">
        <f>IF(ISNUMBER(AP36),AP36/MAX(AP$22:AP36)-1,"")</f>
        <v>-6.4618644067796605E-2</v>
      </c>
      <c r="AT36" s="62">
        <v>50.17</v>
      </c>
      <c r="AU36" s="60">
        <f>IF(AND(ISNUMBER(AT35),ISNUMBER(AT36)),AT36/AT35-1,"")</f>
        <v>1.9936204146731029E-4</v>
      </c>
      <c r="AV36" s="60">
        <f>IF(ISNUMBER(AT36),AT36/MAX(AT$22:AT36)-1,"")</f>
        <v>0</v>
      </c>
      <c r="AX36" s="62">
        <v>280.43</v>
      </c>
      <c r="AY36" s="60">
        <f>IF(AND(ISNUMBER(AX35),ISNUMBER(AX36)),AX36/AX35-1,"")</f>
        <v>-3.9952071208490314E-2</v>
      </c>
      <c r="AZ36" s="60">
        <f>IF(ISNUMBER(AX36),AX36/MAX(AX$22:AX36)-1,"")</f>
        <v>-0.16028865732423037</v>
      </c>
      <c r="BB36" s="62">
        <v>50.82</v>
      </c>
      <c r="BC36" s="60">
        <f>IF(AND(ISNUMBER(BB35),ISNUMBER(BB36)),BB36/BB35-1,"")</f>
        <v>-7.0422535211267623E-2</v>
      </c>
      <c r="BD36" s="60">
        <f>IF(ISNUMBER(BB36),BB36/MAX(BB$22:BB36)-1,"")</f>
        <v>-0.17873303167420818</v>
      </c>
      <c r="BF36" s="62">
        <v>47.4</v>
      </c>
      <c r="BG36" s="60">
        <f>IF(AND(ISNUMBER(BF35),ISNUMBER(BF36)),BF36/BF35-1,"")</f>
        <v>-1.3322231473771873E-2</v>
      </c>
      <c r="BH36" s="60">
        <f>IF(ISNUMBER(BF36),BF36/MAX(BF$22:BF36)-1,"")</f>
        <v>-0.11666045471487141</v>
      </c>
      <c r="BJ36" s="61">
        <f>BJ35*(1+BK36)</f>
        <v>94.685900358069446</v>
      </c>
      <c r="BK36" s="60">
        <f>$L$12*S36+$L$13*W36+$L$14*AA36+$L$15*AE36+$L$16*AI36+$L$17*AM36+$L$18*AQ36+$L$19*AU36+$L$20*AY36</f>
        <v>-2.6827927107931922E-2</v>
      </c>
      <c r="BL36" s="60">
        <f>IF(ISNUMBER(BJ36),BJ36/MAX(BJ$22:BJ36)-1,"")</f>
        <v>-0.1029295798511709</v>
      </c>
      <c r="BN36" s="61">
        <f>BN35*(1+BO36)</f>
        <v>93.281586992089856</v>
      </c>
      <c r="BO36" s="60">
        <f>$L$35*W36+$L$36*S36+$L$37*AA36+$L$38*AE36+$L$39*AQ36+$L$40*AY36+$L$41*BC36+$L$42*BG36+$L$43*AI36</f>
        <v>-3.3939964976924086E-2</v>
      </c>
      <c r="BP36" s="60">
        <f>IF(ISNUMBER(BN36),BN36/MAX(BN$22:BN36)-1,"")</f>
        <v>-0.12227709738783077</v>
      </c>
      <c r="BR36" s="61">
        <f>BR35*(1+BS36)</f>
        <v>93.046060813365983</v>
      </c>
      <c r="BS36" s="60">
        <f>$L$58*W36+$L$59*AE36+$L$60*S36+$L$61*AQ36+$L$62*BC36+$L$63*AA36+$L$64*BG36+$L$65*AY36+$L$66*AI36</f>
        <v>-4.5619725468581826E-2</v>
      </c>
      <c r="BT36" s="60">
        <f>IF(ISNUMBER(BR36),BR36/MAX(BR$22:BR36)-1,"")</f>
        <v>-0.12817182153425311</v>
      </c>
    </row>
    <row r="37" spans="2:77" ht="16" customHeight="1">
      <c r="B37" s="62" t="s">
        <v>213</v>
      </c>
      <c r="C37" s="62" t="s">
        <v>212</v>
      </c>
      <c r="D37" s="62" t="s">
        <v>188</v>
      </c>
      <c r="E37" s="62" t="s">
        <v>186</v>
      </c>
      <c r="F37" s="62" t="s">
        <v>187</v>
      </c>
      <c r="G37" s="68">
        <v>5.5000000000000014E-3</v>
      </c>
      <c r="H37" s="69">
        <f>AB15</f>
        <v>6.092950728148764E-2</v>
      </c>
      <c r="I37" s="68">
        <f>H37-G37</f>
        <v>5.5429507281487642E-2</v>
      </c>
      <c r="J37" s="68">
        <f>AB16</f>
        <v>0.12936696302294956</v>
      </c>
      <c r="K37" s="68">
        <f>AB18</f>
        <v>-0.20283322601416609</v>
      </c>
      <c r="L37" s="68">
        <v>0.19</v>
      </c>
      <c r="M37" s="68">
        <f>J37*L37</f>
        <v>2.4579722974360417E-2</v>
      </c>
      <c r="N37" s="68">
        <f>K37*L37</f>
        <v>-3.8538312942691555E-2</v>
      </c>
      <c r="O37" s="68">
        <f>I37*L37</f>
        <v>1.0531606383482653E-2</v>
      </c>
      <c r="Q37" s="63">
        <v>44865</v>
      </c>
      <c r="R37" s="62">
        <v>100.48</v>
      </c>
      <c r="S37" s="60">
        <f>IF(AND(ISNUMBER(R36),ISNUMBER(R37)),R37/R36-1,"")</f>
        <v>1.0959450034870866E-3</v>
      </c>
      <c r="T37" s="60">
        <f>IF(ISNUMBER(R37),R37/MAX(R$22:R37)-1,"")</f>
        <v>0</v>
      </c>
      <c r="V37" s="62">
        <v>605</v>
      </c>
      <c r="W37" s="60">
        <f>IF(AND(ISNUMBER(V36),ISNUMBER(V37)),V37/V36-1,"")</f>
        <v>8.3064804869316111E-2</v>
      </c>
      <c r="X37" s="60">
        <f>IF(ISNUMBER(V37),V37/MAX(V$22:V37)-1,"")</f>
        <v>-7.760329318493675E-2</v>
      </c>
      <c r="Z37" s="62">
        <v>27.01</v>
      </c>
      <c r="AA37" s="60">
        <f>IF(AND(ISNUMBER(Z36),ISNUMBER(Z37)),Z37/Z36-1,"")</f>
        <v>9.0872374798061317E-2</v>
      </c>
      <c r="AB37" s="60">
        <f>IF(ISNUMBER(Z37),Z37/MAX(Z$22:Z37)-1,"")</f>
        <v>-0.13039278815196387</v>
      </c>
      <c r="AD37" s="62">
        <v>13.81</v>
      </c>
      <c r="AE37" s="60">
        <f>IF(AND(ISNUMBER(AD36),ISNUMBER(AD37)),AD37/AD36-1,"")</f>
        <v>6.2307692307692397E-2</v>
      </c>
      <c r="AF37" s="60">
        <f>IF(ISNUMBER(AD37),AD37/MAX(AD$22:AD37)-1,"")</f>
        <v>-0.16606280193236711</v>
      </c>
      <c r="AH37" s="62">
        <v>23.8</v>
      </c>
      <c r="AI37" s="60">
        <f>IF(AND(ISNUMBER(AH36),ISNUMBER(AH37)),AH37/AH36-1,"")</f>
        <v>-1.6778523489932029E-3</v>
      </c>
      <c r="AJ37" s="60">
        <f>IF(ISNUMBER(AH37),AH37/MAX(AH$22:AH37)-1,"")</f>
        <v>-4.0979973405326997E-2</v>
      </c>
      <c r="AL37" s="62">
        <v>41.5</v>
      </c>
      <c r="AM37" s="60">
        <f>IF(AND(ISNUMBER(AL36),ISNUMBER(AL37)),AL37/AL36-1,"")</f>
        <v>-4.7961630695444457E-3</v>
      </c>
      <c r="AN37" s="60">
        <f>IF(ISNUMBER(AL37),AL37/MAX(AL$22:AL37)-1,"")</f>
        <v>-0.16833667334669333</v>
      </c>
      <c r="AP37" s="62">
        <v>63.43</v>
      </c>
      <c r="AQ37" s="60">
        <f>IF(AND(ISNUMBER(AP36),ISNUMBER(AP37)),AP37/AP36-1,"")</f>
        <v>2.6209351237663769E-2</v>
      </c>
      <c r="AR37" s="60">
        <f>IF(ISNUMBER(AP37),AP37/MAX(AP$22:AP37)-1,"")</f>
        <v>-4.0102905569007197E-2</v>
      </c>
      <c r="AT37" s="62">
        <v>50.18</v>
      </c>
      <c r="AU37" s="60">
        <f>IF(AND(ISNUMBER(AT36),ISNUMBER(AT37)),AT37/AT36-1,"")</f>
        <v>1.9932230416586094E-4</v>
      </c>
      <c r="AV37" s="60">
        <f>IF(ISNUMBER(AT37),AT37/MAX(AT$22:AT37)-1,"")</f>
        <v>0</v>
      </c>
      <c r="AX37" s="62">
        <v>303.98</v>
      </c>
      <c r="AY37" s="60">
        <f>IF(AND(ISNUMBER(AX36),ISNUMBER(AX37)),AX37/AX36-1,"")</f>
        <v>8.3978176372000224E-2</v>
      </c>
      <c r="AZ37" s="60">
        <f>IF(ISNUMBER(AX37),AX37/MAX(AX$22:AX37)-1,"")</f>
        <v>-8.9771230087435483E-2</v>
      </c>
      <c r="BB37" s="62">
        <v>53.52</v>
      </c>
      <c r="BC37" s="60">
        <f>IF(AND(ISNUMBER(BB36),ISNUMBER(BB37)),BB37/BB36-1,"")</f>
        <v>5.3128689492325964E-2</v>
      </c>
      <c r="BD37" s="60">
        <f>IF(ISNUMBER(BB37),BB37/MAX(BB$22:BB37)-1,"")</f>
        <v>-0.1351001939237233</v>
      </c>
      <c r="BF37" s="62">
        <v>47.63</v>
      </c>
      <c r="BG37" s="60">
        <f>IF(AND(ISNUMBER(BF36),ISNUMBER(BF37)),BF37/BF36-1,"")</f>
        <v>4.8523206751056591E-3</v>
      </c>
      <c r="BH37" s="60">
        <f>IF(ISNUMBER(BF37),BF37/MAX(BF$22:BF37)-1,"")</f>
        <v>-0.11237420797614595</v>
      </c>
      <c r="BJ37" s="61">
        <f>BJ36*(1+BK37)</f>
        <v>99.056870742849156</v>
      </c>
      <c r="BK37" s="60">
        <f>$L$12*S37+$L$13*W37+$L$14*AA37+$L$15*AE37+$L$16*AI37+$L$17*AM37+$L$18*AQ37+$L$19*AU37+$L$20*AY37</f>
        <v>4.6162843340457366E-2</v>
      </c>
      <c r="BL37" s="60">
        <f>IF(ISNUMBER(BJ37),BJ37/MAX(BJ$22:BJ37)-1,"")</f>
        <v>-6.1518258580482321E-2</v>
      </c>
      <c r="BN37" s="61">
        <f>BN36*(1+BO37)</f>
        <v>98.328854177006377</v>
      </c>
      <c r="BO37" s="60">
        <f>$L$35*W37+$L$36*S37+$L$37*AA37+$L$38*AE37+$L$39*AQ37+$L$40*AY37+$L$41*BC37+$L$42*BG37+$L$43*AI37</f>
        <v>5.4107861451204976E-2</v>
      </c>
      <c r="BP37" s="60">
        <f>IF(ISNUMBER(BN37),BN37/MAX(BN$22:BN37)-1,"")</f>
        <v>-7.4785388180741985E-2</v>
      </c>
      <c r="BR37" s="61">
        <f>BR36*(1+BS37)</f>
        <v>98.059726890637833</v>
      </c>
      <c r="BS37" s="60">
        <f>$L$58*W37+$L$59*AE37+$L$60*S37+$L$61*AQ37+$L$62*BC37+$L$63*AA37+$L$64*BG37+$L$65*AY37+$L$66*AI37</f>
        <v>5.3883700539761388E-2</v>
      </c>
      <c r="BT37" s="60">
        <f>IF(ISNUMBER(BR37),BR37/MAX(BR$22:BR37)-1,"")</f>
        <v>-8.1194493043679095E-2</v>
      </c>
    </row>
    <row r="38" spans="2:77" ht="16" customHeight="1">
      <c r="B38" s="62" t="s">
        <v>196</v>
      </c>
      <c r="C38" s="62" t="s">
        <v>197</v>
      </c>
      <c r="D38" s="62" t="s">
        <v>135</v>
      </c>
      <c r="E38" s="62" t="s">
        <v>186</v>
      </c>
      <c r="F38" s="62" t="s">
        <v>187</v>
      </c>
      <c r="G38" s="68">
        <v>5.6000000000000008E-3</v>
      </c>
      <c r="H38" s="69">
        <f>AF15</f>
        <v>0.1556891001180257</v>
      </c>
      <c r="I38" s="68">
        <f>H38-G38</f>
        <v>0.1500891001180257</v>
      </c>
      <c r="J38" s="68">
        <f>AF16</f>
        <v>0.1711288756284377</v>
      </c>
      <c r="K38" s="68">
        <f>AF18</f>
        <v>-0.21497584541062797</v>
      </c>
      <c r="L38" s="68">
        <v>0.1661</v>
      </c>
      <c r="M38" s="68">
        <f>J38*L38</f>
        <v>2.8424506241883502E-2</v>
      </c>
      <c r="N38" s="68">
        <f>K38*L38</f>
        <v>-3.5707487922705304E-2</v>
      </c>
      <c r="O38" s="68">
        <f>I38*L38</f>
        <v>2.4929799529604068E-2</v>
      </c>
      <c r="Q38" s="63">
        <v>44895</v>
      </c>
      <c r="R38" s="62">
        <v>100.5</v>
      </c>
      <c r="S38" s="60">
        <f>IF(AND(ISNUMBER(R37),ISNUMBER(R38)),R38/R37-1,"")</f>
        <v>1.9904458598718477E-4</v>
      </c>
      <c r="T38" s="60">
        <f>IF(ISNUMBER(R38),R38/MAX(R$22:R38)-1,"")</f>
        <v>0</v>
      </c>
      <c r="V38" s="62">
        <v>591.35</v>
      </c>
      <c r="W38" s="60">
        <f>IF(AND(ISNUMBER(V37),ISNUMBER(V38)),V38/V37-1,"")</f>
        <v>-2.2561983471074298E-2</v>
      </c>
      <c r="X38" s="60">
        <f>IF(ISNUMBER(V38),V38/MAX(V$22:V38)-1,"")</f>
        <v>-9.8414392437871534E-2</v>
      </c>
      <c r="Z38" s="62">
        <v>28.28</v>
      </c>
      <c r="AA38" s="60">
        <f>IF(AND(ISNUMBER(Z37),ISNUMBER(Z38)),Z38/Z37-1,"")</f>
        <v>4.7019622362088009E-2</v>
      </c>
      <c r="AB38" s="60">
        <f>IF(ISNUMBER(Z38),Z38/MAX(Z$22:Z38)-1,"")</f>
        <v>-8.9504185447520812E-2</v>
      </c>
      <c r="AD38" s="62">
        <v>14.34</v>
      </c>
      <c r="AE38" s="60">
        <f>IF(AND(ISNUMBER(AD37),ISNUMBER(AD38)),AD38/AD37-1,"")</f>
        <v>3.8377986965966615E-2</v>
      </c>
      <c r="AF38" s="60">
        <f>IF(ISNUMBER(AD38),AD38/MAX(AD$22:AD38)-1,"")</f>
        <v>-0.13405797101449268</v>
      </c>
      <c r="AH38" s="62">
        <v>24.31</v>
      </c>
      <c r="AI38" s="60">
        <f>IF(AND(ISNUMBER(AH37),ISNUMBER(AH38)),AH38/AH37-1,"")</f>
        <v>2.1428571428571352E-2</v>
      </c>
      <c r="AJ38" s="60">
        <f>IF(ISNUMBER(AH38),AH38/MAX(AH$22:AH38)-1,"")</f>
        <v>-2.0429544264012667E-2</v>
      </c>
      <c r="AL38" s="62">
        <v>42.29</v>
      </c>
      <c r="AM38" s="60">
        <f>IF(AND(ISNUMBER(AL37),ISNUMBER(AL38)),AL38/AL37-1,"")</f>
        <v>1.9036144578313152E-2</v>
      </c>
      <c r="AN38" s="60">
        <f>IF(ISNUMBER(AL38),AL38/MAX(AL$22:AL38)-1,"")</f>
        <v>-0.15250501002004002</v>
      </c>
      <c r="AP38" s="62">
        <v>64.540000000000006</v>
      </c>
      <c r="AQ38" s="60">
        <f>IF(AND(ISNUMBER(AP37),ISNUMBER(AP38)),AP38/AP37-1,"")</f>
        <v>1.7499605864732981E-2</v>
      </c>
      <c r="AR38" s="60">
        <f>IF(ISNUMBER(AP38),AP38/MAX(AP$22:AP38)-1,"")</f>
        <v>-2.3305084745762539E-2</v>
      </c>
      <c r="AT38" s="62">
        <v>50.195</v>
      </c>
      <c r="AU38" s="60">
        <f>IF(AND(ISNUMBER(AT37),ISNUMBER(AT38)),AT38/AT37-1,"")</f>
        <v>2.9892387405339171E-4</v>
      </c>
      <c r="AV38" s="60">
        <f>IF(ISNUMBER(AT38),AT38/MAX(AT$22:AT38)-1,"")</f>
        <v>0</v>
      </c>
      <c r="AX38" s="62">
        <v>296.2</v>
      </c>
      <c r="AY38" s="60">
        <f>IF(AND(ISNUMBER(AX37),ISNUMBER(AX38)),AX38/AX37-1,"")</f>
        <v>-2.5593789065070149E-2</v>
      </c>
      <c r="AZ38" s="60">
        <f>IF(ISNUMBER(AX38),AX38/MAX(AX$22:AX38)-1,"")</f>
        <v>-0.11306743322553592</v>
      </c>
      <c r="BB38" s="62">
        <v>56.5</v>
      </c>
      <c r="BC38" s="60">
        <f>IF(AND(ISNUMBER(BB37),ISNUMBER(BB38)),BB38/BB37-1,"")</f>
        <v>5.5680119581464904E-2</v>
      </c>
      <c r="BD38" s="60">
        <f>IF(ISNUMBER(BB38),BB38/MAX(BB$22:BB38)-1,"")</f>
        <v>-8.6942469295410496E-2</v>
      </c>
      <c r="BF38" s="62">
        <v>48.31</v>
      </c>
      <c r="BG38" s="60">
        <f>IF(AND(ISNUMBER(BF37),ISNUMBER(BF38)),BF38/BF37-1,"")</f>
        <v>1.4276716355238195E-2</v>
      </c>
      <c r="BH38" s="60">
        <f>IF(ISNUMBER(BF38),BF38/MAX(BF$22:BF38)-1,"")</f>
        <v>-9.9701826313827735E-2</v>
      </c>
      <c r="BJ38" s="61">
        <f>BJ37*(1+BK38)</f>
        <v>99.959796602888389</v>
      </c>
      <c r="BK38" s="60">
        <f>$L$12*S38+$L$13*W38+$L$14*AA38+$L$15*AE38+$L$16*AI38+$L$17*AM38+$L$18*AQ38+$L$19*AU38+$L$20*AY38</f>
        <v>9.115226972828825E-3</v>
      </c>
      <c r="BL38" s="60">
        <f>IF(ISNUMBER(BJ38),BJ38/MAX(BJ$22:BJ38)-1,"")</f>
        <v>-5.2963784497587763E-2</v>
      </c>
      <c r="BN38" s="61">
        <f>BN37*(1+BO38)</f>
        <v>99.465367477064106</v>
      </c>
      <c r="BO38" s="60">
        <f>$L$35*W38+$L$36*S38+$L$37*AA38+$L$38*AE38+$L$39*AQ38+$L$40*AY38+$L$41*BC38+$L$42*BG38+$L$43*AI38</f>
        <v>1.1558288862106024E-2</v>
      </c>
      <c r="BP38" s="60">
        <f>IF(ISNUMBER(BN38),BN38/MAX(BN$22:BN38)-1,"")</f>
        <v>-6.4091490437893861E-2</v>
      </c>
      <c r="BR38" s="61">
        <f>BR37*(1+BS38)</f>
        <v>99.349887141456449</v>
      </c>
      <c r="BS38" s="60">
        <f>$L$58*W38+$L$59*AE38+$L$60*S38+$L$61*AQ38+$L$62*BC38+$L$63*AA38+$L$64*BG38+$L$65*AY38+$L$66*AI38</f>
        <v>1.3156881950706269E-2</v>
      </c>
      <c r="BT38" s="60">
        <f>IF(ISNUMBER(BR38),BR38/MAX(BR$22:BR38)-1,"")</f>
        <v>-6.9105877452996012E-2</v>
      </c>
    </row>
    <row r="39" spans="2:77" ht="16" customHeight="1">
      <c r="B39" s="62" t="s">
        <v>208</v>
      </c>
      <c r="C39" s="62" t="s">
        <v>207</v>
      </c>
      <c r="D39" s="62" t="s">
        <v>188</v>
      </c>
      <c r="E39" s="62" t="s">
        <v>206</v>
      </c>
      <c r="F39" s="62" t="s">
        <v>187</v>
      </c>
      <c r="G39" s="68">
        <v>4.6999999999999993E-3</v>
      </c>
      <c r="H39" s="69">
        <f>AR15</f>
        <v>4.6746579734011903E-2</v>
      </c>
      <c r="I39" s="68">
        <f>H39-G39</f>
        <v>4.2046579734011907E-2</v>
      </c>
      <c r="J39" s="68">
        <f>AR16</f>
        <v>0.10222536355909861</v>
      </c>
      <c r="K39" s="68">
        <f>AR18</f>
        <v>-0.11622276029055689</v>
      </c>
      <c r="L39" s="68">
        <v>3.39E-2</v>
      </c>
      <c r="M39" s="68">
        <f>J39*L39</f>
        <v>3.465439824653443E-3</v>
      </c>
      <c r="N39" s="68">
        <f>K39*L39</f>
        <v>-3.9399515738498788E-3</v>
      </c>
      <c r="O39" s="68">
        <f>I39*L39</f>
        <v>1.4253790529830037E-3</v>
      </c>
      <c r="Q39" s="63">
        <v>44925</v>
      </c>
      <c r="R39" s="62">
        <v>100.55</v>
      </c>
      <c r="S39" s="60">
        <f>IF(AND(ISNUMBER(R38),ISNUMBER(R39)),R39/R38-1,"")</f>
        <v>4.9751243781082088E-4</v>
      </c>
      <c r="T39" s="60">
        <f>IF(ISNUMBER(R39),R39/MAX(R$22:R39)-1,"")</f>
        <v>0</v>
      </c>
      <c r="V39" s="62">
        <v>565</v>
      </c>
      <c r="W39" s="60">
        <f>IF(AND(ISNUMBER(V38),ISNUMBER(V39)),V39/V38-1,"")</f>
        <v>-4.4559059778473076E-2</v>
      </c>
      <c r="X39" s="60">
        <f>IF(ISNUMBER(V39),V39/MAX(V$22:V39)-1,"")</f>
        <v>-0.13858819942064338</v>
      </c>
      <c r="Z39" s="62">
        <v>28.05</v>
      </c>
      <c r="AA39" s="60">
        <f>IF(AND(ISNUMBER(Z38),ISNUMBER(Z39)),Z39/Z38-1,"")</f>
        <v>-8.1329561527581085E-3</v>
      </c>
      <c r="AB39" s="60">
        <f>IF(ISNUMBER(Z39),Z39/MAX(Z$22:Z39)-1,"")</f>
        <v>-9.6909207984545942E-2</v>
      </c>
      <c r="AD39" s="62">
        <v>13.24</v>
      </c>
      <c r="AE39" s="60">
        <f>IF(AND(ISNUMBER(AD38),ISNUMBER(AD39)),AD39/AD38-1,"")</f>
        <v>-7.670850767085069E-2</v>
      </c>
      <c r="AF39" s="60">
        <f>IF(ISNUMBER(AD39),AD39/MAX(AD$22:AD39)-1,"")</f>
        <v>-0.2004830917874395</v>
      </c>
      <c r="AH39" s="62">
        <v>24.89</v>
      </c>
      <c r="AI39" s="60">
        <f>IF(AND(ISNUMBER(AH38),ISNUMBER(AH39)),AH39/AH38-1,"")</f>
        <v>2.3858494446729717E-2</v>
      </c>
      <c r="AJ39" s="60">
        <f>IF(ISNUMBER(AH39),AH39/MAX(AH$22:AH39)-1,"")</f>
        <v>0</v>
      </c>
      <c r="AL39" s="62">
        <v>42.02</v>
      </c>
      <c r="AM39" s="60">
        <f>IF(AND(ISNUMBER(AL38),ISNUMBER(AL39)),AL39/AL38-1,"")</f>
        <v>-6.3844880586425568E-3</v>
      </c>
      <c r="AN39" s="60">
        <f>IF(ISNUMBER(AL39),AL39/MAX(AL$22:AL39)-1,"")</f>
        <v>-0.15791583166332657</v>
      </c>
      <c r="AP39" s="62">
        <v>63.66</v>
      </c>
      <c r="AQ39" s="60">
        <f>IF(AND(ISNUMBER(AP38),ISNUMBER(AP39)),AP39/AP38-1,"")</f>
        <v>-1.3634955066625487E-2</v>
      </c>
      <c r="AR39" s="60">
        <f>IF(ISNUMBER(AP39),AP39/MAX(AP$22:AP39)-1,"")</f>
        <v>-3.6622276029055767E-2</v>
      </c>
      <c r="AT39" s="62">
        <v>50.2</v>
      </c>
      <c r="AU39" s="60">
        <f>IF(AND(ISNUMBER(AT38),ISNUMBER(AT39)),AT39/AT38-1,"")</f>
        <v>9.9611515091302394E-5</v>
      </c>
      <c r="AV39" s="60">
        <f>IF(ISNUMBER(AT39),AT39/MAX(AT$22:AT39)-1,"")</f>
        <v>0</v>
      </c>
      <c r="AX39" s="62">
        <v>282.68</v>
      </c>
      <c r="AY39" s="60">
        <f>IF(AND(ISNUMBER(AX38),ISNUMBER(AX39)),AX39/AX38-1,"")</f>
        <v>-4.5644834571235582E-2</v>
      </c>
      <c r="AZ39" s="60">
        <f>IF(ISNUMBER(AX39),AX39/MAX(AX$22:AX39)-1,"")</f>
        <v>-0.15355132351179779</v>
      </c>
      <c r="BB39" s="62">
        <v>54.56</v>
      </c>
      <c r="BC39" s="60">
        <f>IF(AND(ISNUMBER(BB38),ISNUMBER(BB39)),BB39/BB38-1,"")</f>
        <v>-3.4336283185840699E-2</v>
      </c>
      <c r="BD39" s="60">
        <f>IF(ISNUMBER(BB39),BB39/MAX(BB$22:BB39)-1,"")</f>
        <v>-0.11829347123464773</v>
      </c>
      <c r="BF39" s="62">
        <v>48.01</v>
      </c>
      <c r="BG39" s="60">
        <f>IF(AND(ISNUMBER(BF38),ISNUMBER(BF39)),BF39/BF38-1,"")</f>
        <v>-6.2098944317947602E-3</v>
      </c>
      <c r="BH39" s="60">
        <f>IF(ISNUMBER(BF39),BF39/MAX(BF$22:BF39)-1,"")</f>
        <v>-0.10529258292955646</v>
      </c>
      <c r="BJ39" s="61">
        <f>BJ38*(1+BK39)</f>
        <v>98.01027913214854</v>
      </c>
      <c r="BK39" s="60">
        <f>$L$12*S39+$L$13*W39+$L$14*AA39+$L$15*AE39+$L$16*AI39+$L$17*AM39+$L$18*AQ39+$L$19*AU39+$L$20*AY39</f>
        <v>-1.9503015582201758E-2</v>
      </c>
      <c r="BL39" s="60">
        <f>IF(ISNUMBER(BJ39),BJ39/MAX(BJ$22:BJ39)-1,"")</f>
        <v>-7.1433846565440717E-2</v>
      </c>
      <c r="BN39" s="61">
        <f>BN38*(1+BO39)</f>
        <v>96.827580738495172</v>
      </c>
      <c r="BO39" s="60">
        <f>$L$35*W39+$L$36*S39+$L$37*AA39+$L$38*AE39+$L$39*AQ39+$L$40*AY39+$L$41*BC39+$L$42*BG39+$L$43*AI39</f>
        <v>-2.6519650059878195E-2</v>
      </c>
      <c r="BP39" s="60">
        <f>IF(ISNUMBER(BN39),BN39/MAX(BN$22:BN39)-1,"")</f>
        <v>-8.8911456599543137E-2</v>
      </c>
      <c r="BR39" s="61">
        <f>BR38*(1+BS39)</f>
        <v>96.005330874854835</v>
      </c>
      <c r="BS39" s="60">
        <f>$L$58*W39+$L$59*AE39+$L$60*S39+$L$61*AQ39+$L$62*BC39+$L$63*AA39+$L$64*BG39+$L$65*AY39+$L$66*AI39</f>
        <v>-3.3664419385193274E-2</v>
      </c>
      <c r="BT39" s="60">
        <f>IF(ISNUMBER(BR39),BR39/MAX(BR$22:BR39)-1,"")</f>
        <v>-0.1004438875976299</v>
      </c>
    </row>
    <row r="40" spans="2:77" ht="16" customHeight="1">
      <c r="B40" s="62" t="s">
        <v>216</v>
      </c>
      <c r="C40" s="62" t="s">
        <v>220</v>
      </c>
      <c r="D40" s="62" t="s">
        <v>185</v>
      </c>
      <c r="E40" s="62" t="s">
        <v>186</v>
      </c>
      <c r="F40" s="62" t="s">
        <v>187</v>
      </c>
      <c r="G40" s="68">
        <v>2.9999999999999997E-4</v>
      </c>
      <c r="H40" s="69">
        <f>AZ15</f>
        <v>0.11643425663455045</v>
      </c>
      <c r="I40" s="68">
        <f>H40-G40</f>
        <v>0.11613425663455046</v>
      </c>
      <c r="J40" s="68">
        <f>AZ16</f>
        <v>0.13376030439770856</v>
      </c>
      <c r="K40" s="68">
        <f>AZ18</f>
        <v>-0.18097975805485689</v>
      </c>
      <c r="L40" s="68">
        <v>0.01</v>
      </c>
      <c r="M40" s="68">
        <f>J40*L40</f>
        <v>1.3376030439770856E-3</v>
      </c>
      <c r="N40" s="68">
        <f>K40*L40</f>
        <v>-1.809797580548569E-3</v>
      </c>
      <c r="O40" s="68">
        <f>I40*L40</f>
        <v>1.1613425663455047E-3</v>
      </c>
      <c r="Q40" s="63">
        <v>44957</v>
      </c>
      <c r="R40" s="62">
        <v>100.62</v>
      </c>
      <c r="S40" s="60">
        <f>IF(AND(ISNUMBER(R39),ISNUMBER(R40)),R40/R39-1,"")</f>
        <v>6.9617105917463284E-4</v>
      </c>
      <c r="T40" s="60">
        <f>IF(ISNUMBER(R40),R40/MAX(R$22:R40)-1,"")</f>
        <v>0</v>
      </c>
      <c r="V40" s="62">
        <v>569.5</v>
      </c>
      <c r="W40" s="60">
        <f>IF(AND(ISNUMBER(V39),ISNUMBER(V40)),V40/V39-1,"")</f>
        <v>7.964601769911539E-3</v>
      </c>
      <c r="X40" s="60">
        <f>IF(ISNUMBER(V40),V40/MAX(V$22:V40)-1,"")</f>
        <v>-0.13172739746912632</v>
      </c>
      <c r="Z40" s="62">
        <v>28.3</v>
      </c>
      <c r="AA40" s="60">
        <f>IF(AND(ISNUMBER(Z39),ISNUMBER(Z40)),Z40/Z39-1,"")</f>
        <v>8.9126559714796105E-3</v>
      </c>
      <c r="AB40" s="60">
        <f>IF(ISNUMBER(Z40),Z40/MAX(Z$22:Z40)-1,"")</f>
        <v>-8.8860270444301337E-2</v>
      </c>
      <c r="AD40" s="62">
        <v>14.02</v>
      </c>
      <c r="AE40" s="60">
        <f>IF(AND(ISNUMBER(AD39),ISNUMBER(AD40)),AD40/AD39-1,"")</f>
        <v>5.8912386706948539E-2</v>
      </c>
      <c r="AF40" s="60">
        <f>IF(ISNUMBER(AD40),AD40/MAX(AD$22:AD40)-1,"")</f>
        <v>-0.15338164251207731</v>
      </c>
      <c r="AH40" s="62">
        <v>25.31</v>
      </c>
      <c r="AI40" s="60">
        <f>IF(AND(ISNUMBER(AH39),ISNUMBER(AH40)),AH40/AH39-1,"")</f>
        <v>1.6874246685415706E-2</v>
      </c>
      <c r="AJ40" s="60">
        <f>IF(ISNUMBER(AH40),AH40/MAX(AH$22:AH40)-1,"")</f>
        <v>0</v>
      </c>
      <c r="AL40" s="62">
        <v>42.4</v>
      </c>
      <c r="AM40" s="60">
        <f>IF(AND(ISNUMBER(AL39),ISNUMBER(AL40)),AL40/AL39-1,"")</f>
        <v>9.043312708234108E-3</v>
      </c>
      <c r="AN40" s="60">
        <f>IF(ISNUMBER(AL40),AL40/MAX(AL$22:AL40)-1,"")</f>
        <v>-0.15030060120240485</v>
      </c>
      <c r="AP40" s="62">
        <v>60.73</v>
      </c>
      <c r="AQ40" s="60">
        <f>IF(AND(ISNUMBER(AP39),ISNUMBER(AP40)),AP40/AP39-1,"")</f>
        <v>-4.602576185988061E-2</v>
      </c>
      <c r="AR40" s="60">
        <f>IF(ISNUMBER(AP40),AP40/MAX(AP$22:AP40)-1,"")</f>
        <v>-8.0962469733656173E-2</v>
      </c>
      <c r="AT40" s="62">
        <v>50.21</v>
      </c>
      <c r="AU40" s="60">
        <f>IF(AND(ISNUMBER(AT39),ISNUMBER(AT40)),AT40/AT39-1,"")</f>
        <v>1.9920318725086261E-4</v>
      </c>
      <c r="AV40" s="60">
        <f>IF(ISNUMBER(AT40),AT40/MAX(AT$22:AT40)-1,"")</f>
        <v>0</v>
      </c>
      <c r="AX40" s="62">
        <v>285.76</v>
      </c>
      <c r="AY40" s="60">
        <f>IF(AND(ISNUMBER(AX39),ISNUMBER(AX40)),AX40/AX39-1,"")</f>
        <v>1.0895712466393093E-2</v>
      </c>
      <c r="AZ40" s="60">
        <f>IF(ISNUMBER(AX40),AX40/MAX(AX$22:AX40)-1,"")</f>
        <v>-0.14432866211522333</v>
      </c>
      <c r="BB40" s="62">
        <v>57.36</v>
      </c>
      <c r="BC40" s="60">
        <f>IF(AND(ISNUMBER(BB39),ISNUMBER(BB40)),BB40/BB39-1,"")</f>
        <v>5.1319648093841597E-2</v>
      </c>
      <c r="BD40" s="60">
        <f>IF(ISNUMBER(BB40),BB40/MAX(BB$22:BB40)-1,"")</f>
        <v>-7.3044602456367236E-2</v>
      </c>
      <c r="BF40" s="62">
        <v>49.07</v>
      </c>
      <c r="BG40" s="60">
        <f>IF(AND(ISNUMBER(BF39),ISNUMBER(BF40)),BF40/BF39-1,"")</f>
        <v>2.2078733597167277E-2</v>
      </c>
      <c r="BH40" s="60">
        <f>IF(ISNUMBER(BF40),BF40/MAX(BF$22:BF40)-1,"")</f>
        <v>-8.5538576220648421E-2</v>
      </c>
      <c r="BJ40" s="61">
        <f>BJ39*(1+BK40)</f>
        <v>99.051282120224627</v>
      </c>
      <c r="BK40" s="60">
        <f>$L$12*S40+$L$13*W40+$L$14*AA40+$L$15*AE40+$L$16*AI40+$L$17*AM40+$L$18*AQ40+$L$19*AU40+$L$20*AY40</f>
        <v>1.0621365404668183E-2</v>
      </c>
      <c r="BL40" s="60">
        <f>IF(ISNUMBER(BJ40),BJ40/MAX(BJ$22:BJ40)-1,"")</f>
        <v>-6.1571206147404967E-2</v>
      </c>
      <c r="BN40" s="61">
        <f>BN39*(1+BO40)</f>
        <v>98.238096172748186</v>
      </c>
      <c r="BO40" s="60">
        <f>$L$35*W40+$L$36*S40+$L$37*AA40+$L$38*AE40+$L$39*AQ40+$L$40*AY40+$L$41*BC40+$L$42*BG40+$L$43*AI40</f>
        <v>1.4567289851663622E-2</v>
      </c>
      <c r="BP40" s="60">
        <f>IF(ISNUMBER(BN40),BN40/MAX(BN$22:BN40)-1,"")</f>
        <v>-7.5639365707298678E-2</v>
      </c>
      <c r="BR40" s="61">
        <f>BR39*(1+BS40)</f>
        <v>97.489466067069955</v>
      </c>
      <c r="BS40" s="60">
        <f>$L$58*W40+$L$59*AE40+$L$60*S40+$L$61*AQ40+$L$62*BC40+$L$63*AA40+$L$64*BG40+$L$65*AY40+$L$66*AI40</f>
        <v>1.5458883154621223E-2</v>
      </c>
      <c r="BT40" s="60">
        <f>IF(ISNUMBER(BR40),BR40/MAX(BR$22:BR40)-1,"")</f>
        <v>-8.6537754764976382E-2</v>
      </c>
    </row>
    <row r="41" spans="2:77" ht="16" customHeight="1">
      <c r="B41" s="62" t="s">
        <v>191</v>
      </c>
      <c r="C41" s="62" t="s">
        <v>192</v>
      </c>
      <c r="D41" s="62" t="s">
        <v>133</v>
      </c>
      <c r="E41" s="62" t="s">
        <v>186</v>
      </c>
      <c r="F41" s="62" t="s">
        <v>187</v>
      </c>
      <c r="G41" s="68">
        <v>1.6000000000000001E-3</v>
      </c>
      <c r="H41" s="69">
        <f>BD15</f>
        <v>3.9794969562713112E-2</v>
      </c>
      <c r="I41" s="68">
        <f>H41-G41</f>
        <v>3.8194969562713114E-2</v>
      </c>
      <c r="J41" s="68">
        <f>BD16</f>
        <v>0.13625390995362496</v>
      </c>
      <c r="K41" s="68">
        <f>BD18</f>
        <v>-0.17873303167420818</v>
      </c>
      <c r="L41" s="68">
        <v>0.01</v>
      </c>
      <c r="M41" s="68">
        <f>J41*L41</f>
        <v>1.3625390995362498E-3</v>
      </c>
      <c r="N41" s="68">
        <f>K41*L41</f>
        <v>-1.7873303167420817E-3</v>
      </c>
      <c r="O41" s="68">
        <f>I41*L41</f>
        <v>3.8194969562713117E-4</v>
      </c>
      <c r="Q41" s="63">
        <v>44985</v>
      </c>
      <c r="R41" s="62">
        <v>100.52</v>
      </c>
      <c r="S41" s="60">
        <f>IF(AND(ISNUMBER(R40),ISNUMBER(R41)),R41/R40-1,"")</f>
        <v>-9.9383820314058458E-4</v>
      </c>
      <c r="T41" s="60">
        <f>IF(ISNUMBER(R41),R41/MAX(R$22:R41)-1,"")</f>
        <v>-9.9383820314058458E-4</v>
      </c>
      <c r="V41" s="62">
        <v>592.19000000000005</v>
      </c>
      <c r="W41" s="60">
        <f>IF(AND(ISNUMBER(V40),ISNUMBER(V41)),V41/V40-1,"")</f>
        <v>3.9841966637401249E-2</v>
      </c>
      <c r="X41" s="60">
        <f>IF(ISNUMBER(V41),V41/MAX(V$22:V41)-1,"")</f>
        <v>-9.7133709406921676E-2</v>
      </c>
      <c r="Z41" s="62">
        <v>28.72</v>
      </c>
      <c r="AA41" s="60">
        <f>IF(AND(ISNUMBER(Z40),ISNUMBER(Z41)),Z41/Z40-1,"")</f>
        <v>1.4840989399293125E-2</v>
      </c>
      <c r="AB41" s="60">
        <f>IF(ISNUMBER(Z41),Z41/MAX(Z$22:Z41)-1,"")</f>
        <v>-7.5338055376690249E-2</v>
      </c>
      <c r="AD41" s="62">
        <v>14.05</v>
      </c>
      <c r="AE41" s="60">
        <f>IF(AND(ISNUMBER(AD40),ISNUMBER(AD41)),AD41/AD40-1,"")</f>
        <v>2.1398002853068032E-3</v>
      </c>
      <c r="AF41" s="60">
        <f>IF(ISNUMBER(AD41),AD41/MAX(AD$22:AD41)-1,"")</f>
        <v>-0.15157004830917864</v>
      </c>
      <c r="AH41" s="62">
        <v>25.02</v>
      </c>
      <c r="AI41" s="60">
        <f>IF(AND(ISNUMBER(AH40),ISNUMBER(AH41)),AH41/AH40-1,"")</f>
        <v>-1.1457921770051338E-2</v>
      </c>
      <c r="AJ41" s="60">
        <f>IF(ISNUMBER(AH41),AH41/MAX(AH$22:AH41)-1,"")</f>
        <v>-1.1457921770051338E-2</v>
      </c>
      <c r="AL41" s="62">
        <v>41.71</v>
      </c>
      <c r="AM41" s="60">
        <f>IF(AND(ISNUMBER(AL40),ISNUMBER(AL41)),AL41/AL40-1,"")</f>
        <v>-1.6273584905660332E-2</v>
      </c>
      <c r="AN41" s="60">
        <f>IF(ISNUMBER(AL41),AL41/MAX(AL$22:AL41)-1,"")</f>
        <v>-0.16412825651302598</v>
      </c>
      <c r="AP41" s="62">
        <v>61.57</v>
      </c>
      <c r="AQ41" s="60">
        <f>IF(AND(ISNUMBER(AP40),ISNUMBER(AP41)),AP41/AP40-1,"")</f>
        <v>1.3831714144574292E-2</v>
      </c>
      <c r="AR41" s="60">
        <f>IF(ISNUMBER(AP41),AP41/MAX(AP$22:AP41)-1,"")</f>
        <v>-6.8250605326876435E-2</v>
      </c>
      <c r="AT41" s="62">
        <v>50.19</v>
      </c>
      <c r="AU41" s="60">
        <f>IF(AND(ISNUMBER(AT40),ISNUMBER(AT41)),AT41/AT40-1,"")</f>
        <v>-3.9832702648878726E-4</v>
      </c>
      <c r="AV41" s="60">
        <f>IF(ISNUMBER(AT41),AT41/MAX(AT$22:AT41)-1,"")</f>
        <v>-3.9832702648878726E-4</v>
      </c>
      <c r="AX41" s="62">
        <v>297.77</v>
      </c>
      <c r="AY41" s="60">
        <f>IF(AND(ISNUMBER(AX40),ISNUMBER(AX41)),AX41/AX40-1,"")</f>
        <v>4.2028275475923804E-2</v>
      </c>
      <c r="AZ41" s="60">
        <f>IF(ISNUMBER(AX41),AX41/MAX(AX$22:AX41)-1,"")</f>
        <v>-0.10836627140974964</v>
      </c>
      <c r="BB41" s="62">
        <v>56.12</v>
      </c>
      <c r="BC41" s="60">
        <f>IF(AND(ISNUMBER(BB40),ISNUMBER(BB41)),BB41/BB40-1,"")</f>
        <v>-2.1617852161785245E-2</v>
      </c>
      <c r="BD41" s="60">
        <f>IF(ISNUMBER(BB41),BB41/MAX(BB$22:BB41)-1,"")</f>
        <v>-9.3083387201034373E-2</v>
      </c>
      <c r="BF41" s="62">
        <v>48.63</v>
      </c>
      <c r="BG41" s="60">
        <f>IF(AND(ISNUMBER(BF40),ISNUMBER(BF41)),BF41/BF40-1,"")</f>
        <v>-8.9667821479518794E-3</v>
      </c>
      <c r="BH41" s="60">
        <f>IF(ISNUMBER(BF41),BF41/MAX(BF$22:BF41)-1,"")</f>
        <v>-9.3738352590383767E-2</v>
      </c>
      <c r="BJ41" s="61">
        <f>BJ40*(1+BK41)</f>
        <v>100.29320942792178</v>
      </c>
      <c r="BK41" s="60">
        <f>$L$12*S41+$L$13*W41+$L$14*AA41+$L$15*AE41+$L$16*AI41+$L$17*AM41+$L$18*AQ41+$L$19*AU41+$L$20*AY41</f>
        <v>1.2538225463752608E-2</v>
      </c>
      <c r="BL41" s="60">
        <f>IF(ISNUMBER(BJ41),BJ41/MAX(BJ$22:BJ41)-1,"")</f>
        <v>-4.9804974348403586E-2</v>
      </c>
      <c r="BN41" s="61">
        <f>BN40*(1+BO41)</f>
        <v>99.631836479169735</v>
      </c>
      <c r="BO41" s="60">
        <f>$L$35*W41+$L$36*S41+$L$37*AA41+$L$38*AE41+$L$39*AQ41+$L$40*AY41+$L$41*BC41+$L$42*BG41+$L$43*AI41</f>
        <v>1.4187370895000823E-2</v>
      </c>
      <c r="BP41" s="60">
        <f>IF(ISNUMBER(BN41),BN41/MAX(BN$22:BN41)-1,"")</f>
        <v>-6.2525118547849812E-2</v>
      </c>
      <c r="BR41" s="61">
        <f>BR40*(1+BS41)</f>
        <v>98.706420933954945</v>
      </c>
      <c r="BS41" s="60">
        <f>$L$58*W41+$L$59*AE41+$L$60*S41+$L$61*AQ41+$L$62*BC41+$L$63*AA41+$L$64*BG41+$L$65*AY41+$L$66*AI41</f>
        <v>1.2482937039041367E-2</v>
      </c>
      <c r="BT41" s="60">
        <f>IF(ISNUMBER(BR41),BR41/MAX(BR$22:BR41)-1,"")</f>
        <v>-7.5135063070166264E-2</v>
      </c>
    </row>
    <row r="42" spans="2:77" ht="16" customHeight="1">
      <c r="B42" s="62" t="s">
        <v>248</v>
      </c>
      <c r="C42" s="62" t="s">
        <v>247</v>
      </c>
      <c r="D42" s="62" t="s">
        <v>133</v>
      </c>
      <c r="E42" s="62" t="s">
        <v>136</v>
      </c>
      <c r="F42" s="62" t="s">
        <v>190</v>
      </c>
      <c r="G42" s="68">
        <v>2E-3</v>
      </c>
      <c r="H42" s="69">
        <f>BH15</f>
        <v>-8.9862279349435092E-3</v>
      </c>
      <c r="I42" s="68">
        <f>H42-G42</f>
        <v>-1.0986227934943509E-2</v>
      </c>
      <c r="J42" s="68">
        <f>BH16</f>
        <v>4.1803110306098581E-2</v>
      </c>
      <c r="K42" s="68">
        <f>BH18</f>
        <v>-0.11666045471487141</v>
      </c>
      <c r="L42" s="68">
        <v>0.01</v>
      </c>
      <c r="M42" s="68">
        <f>J42*L42</f>
        <v>4.1803110306098582E-4</v>
      </c>
      <c r="N42" s="68">
        <f>K42*L42</f>
        <v>-1.166604547148714E-3</v>
      </c>
      <c r="O42" s="68">
        <f>I42*L42</f>
        <v>-1.0986227934943509E-4</v>
      </c>
      <c r="Q42" s="63">
        <v>45016</v>
      </c>
      <c r="R42" s="62">
        <v>100.59</v>
      </c>
      <c r="S42" s="60">
        <f>IF(AND(ISNUMBER(R41),ISNUMBER(R42)),R42/R41-1,"")</f>
        <v>6.9637883008355494E-4</v>
      </c>
      <c r="T42" s="60">
        <f>IF(ISNUMBER(R42),R42/MAX(R$22:R42)-1,"")</f>
        <v>-2.9815146094214207E-4</v>
      </c>
      <c r="V42" s="62">
        <v>602.51</v>
      </c>
      <c r="W42" s="60">
        <f>IF(AND(ISNUMBER(V41),ISNUMBER(V42)),V42/V41-1,"")</f>
        <v>1.7426839358989366E-2</v>
      </c>
      <c r="X42" s="60">
        <f>IF(ISNUMBER(V42),V42/MAX(V$22:V42)-1,"")</f>
        <v>-8.1399603598109493E-2</v>
      </c>
      <c r="Z42" s="62">
        <v>29.36</v>
      </c>
      <c r="AA42" s="60">
        <f>IF(AND(ISNUMBER(Z41),ISNUMBER(Z42)),Z42/Z41-1,"")</f>
        <v>2.2284122562674202E-2</v>
      </c>
      <c r="AB42" s="60">
        <f>IF(ISNUMBER(Z42),Z42/MAX(Z$22:Z42)-1,"")</f>
        <v>-5.4732775273663825E-2</v>
      </c>
      <c r="AD42" s="62">
        <v>14.8</v>
      </c>
      <c r="AE42" s="60">
        <f>IF(AND(ISNUMBER(AD41),ISNUMBER(AD42)),AD42/AD41-1,"")</f>
        <v>5.3380782918149405E-2</v>
      </c>
      <c r="AF42" s="60">
        <f>IF(ISNUMBER(AD42),AD42/MAX(AD$22:AD42)-1,"")</f>
        <v>-0.10628019323671489</v>
      </c>
      <c r="AH42" s="62">
        <v>27.33</v>
      </c>
      <c r="AI42" s="60">
        <f>IF(AND(ISNUMBER(AH41),ISNUMBER(AH42)),AH42/AH41-1,"")</f>
        <v>9.2326139088728887E-2</v>
      </c>
      <c r="AJ42" s="60">
        <f>IF(ISNUMBER(AH42),AH42/MAX(AH$22:AH42)-1,"")</f>
        <v>0</v>
      </c>
      <c r="AL42" s="62">
        <v>42.45</v>
      </c>
      <c r="AM42" s="60">
        <f>IF(AND(ISNUMBER(AL41),ISNUMBER(AL42)),AL42/AL41-1,"")</f>
        <v>1.7741548789259154E-2</v>
      </c>
      <c r="AN42" s="60">
        <f>IF(ISNUMBER(AL42),AL42/MAX(AL$22:AL42)-1,"")</f>
        <v>-0.14929859719438865</v>
      </c>
      <c r="AP42" s="62">
        <v>62.37</v>
      </c>
      <c r="AQ42" s="60">
        <f>IF(AND(ISNUMBER(AP41),ISNUMBER(AP42)),AP42/AP41-1,"")</f>
        <v>1.2993340912782259E-2</v>
      </c>
      <c r="AR42" s="60">
        <f>IF(ISNUMBER(AP42),AP42/MAX(AP$22:AP42)-1,"")</f>
        <v>-5.6144067796610186E-2</v>
      </c>
      <c r="AT42" s="62">
        <v>50.22</v>
      </c>
      <c r="AU42" s="60">
        <f>IF(AND(ISNUMBER(AT41),ISNUMBER(AT42)),AT42/AT41-1,"")</f>
        <v>5.9772863120155506E-4</v>
      </c>
      <c r="AV42" s="60">
        <f>IF(ISNUMBER(AT42),AT42/MAX(AT$22:AT42)-1,"")</f>
        <v>0</v>
      </c>
      <c r="AX42" s="62">
        <v>300.33</v>
      </c>
      <c r="AY42" s="60">
        <f>IF(AND(ISNUMBER(AX41),ISNUMBER(AX42)),AX42/AX41-1,"")</f>
        <v>8.5972394801356877E-3</v>
      </c>
      <c r="AZ42" s="60">
        <f>IF(ISNUMBER(AX42),AX42/MAX(AX$22:AX42)-1,"")</f>
        <v>-0.10070068271649302</v>
      </c>
      <c r="BB42" s="62">
        <v>55.5</v>
      </c>
      <c r="BC42" s="60">
        <f>IF(AND(ISNUMBER(BB41),ISNUMBER(BB42)),BB42/BB41-1,"")</f>
        <v>-1.1047754811118971E-2</v>
      </c>
      <c r="BD42" s="60">
        <f>IF(ISNUMBER(BB42),BB42/MAX(BB$22:BB42)-1,"")</f>
        <v>-0.10310277957336789</v>
      </c>
      <c r="BF42" s="62">
        <v>49.73</v>
      </c>
      <c r="BG42" s="60">
        <f>IF(AND(ISNUMBER(BF41),ISNUMBER(BF42)),BF42/BF41-1,"")</f>
        <v>2.261978202755488E-2</v>
      </c>
      <c r="BH42" s="60">
        <f>IF(ISNUMBER(BF42),BF42/MAX(BF$22:BF42)-1,"")</f>
        <v>-7.3238911666045459E-2</v>
      </c>
      <c r="BJ42" s="61">
        <f>BJ41*(1+BK42)</f>
        <v>103.22325897665438</v>
      </c>
      <c r="BK42" s="60">
        <f>$L$12*S42+$L$13*W42+$L$14*AA42+$L$15*AE42+$L$16*AI42+$L$17*AM42+$L$18*AQ42+$L$19*AU42+$L$20*AY42</f>
        <v>2.9214834837231408E-2</v>
      </c>
      <c r="BL42" s="60">
        <f>IF(ISNUMBER(BJ42),BJ42/MAX(BJ$22:BJ42)-1,"")</f>
        <v>-2.2045183610833297E-2</v>
      </c>
      <c r="BN42" s="61">
        <f>BN41*(1+BO42)</f>
        <v>102.25502440582049</v>
      </c>
      <c r="BO42" s="60">
        <f>$L$35*W42+$L$36*S42+$L$37*AA42+$L$38*AE42+$L$39*AQ42+$L$40*AY42+$L$41*BC42+$L$42*BG42+$L$43*AI42</f>
        <v>2.6328812349044523E-2</v>
      </c>
      <c r="BP42" s="60">
        <f>IF(ISNUMBER(BN42),BN42/MAX(BN$22:BN42)-1,"")</f>
        <v>-3.784251831215335E-2</v>
      </c>
      <c r="BR42" s="61">
        <f>BR41*(1+BS42)</f>
        <v>100.5577885465499</v>
      </c>
      <c r="BS42" s="60">
        <f>$L$58*W42+$L$59*AE42+$L$60*S42+$L$61*AQ42+$L$62*BC42+$L$63*AA42+$L$64*BG42+$L$65*AY42+$L$66*AI42</f>
        <v>1.8756303744755492E-2</v>
      </c>
      <c r="BT42" s="60">
        <f>IF(ISNUMBER(BR42),BR42/MAX(BR$22:BR42)-1,"")</f>
        <v>-5.7788015390236147E-2</v>
      </c>
      <c r="BV42" s="70" t="s">
        <v>230</v>
      </c>
    </row>
    <row r="43" spans="2:77" ht="16" customHeight="1">
      <c r="B43" s="62" t="s">
        <v>211</v>
      </c>
      <c r="C43" s="62" t="s">
        <v>210</v>
      </c>
      <c r="D43" s="62" t="s">
        <v>188</v>
      </c>
      <c r="E43" s="62" t="s">
        <v>189</v>
      </c>
      <c r="F43" s="62" t="s">
        <v>190</v>
      </c>
      <c r="G43" s="68">
        <v>4.0000000000000001E-3</v>
      </c>
      <c r="H43" s="69">
        <f>AJ15</f>
        <v>0.18941502541078278</v>
      </c>
      <c r="I43" s="68">
        <f>H43-G43</f>
        <v>0.18541502541078278</v>
      </c>
      <c r="J43" s="68">
        <f>AJ16</f>
        <v>0.15783019529454587</v>
      </c>
      <c r="K43" s="68">
        <f>AJ18</f>
        <v>-0.22099853157121874</v>
      </c>
      <c r="L43" s="68">
        <v>0.08</v>
      </c>
      <c r="M43" s="68">
        <f>J43*L43</f>
        <v>1.262641562356367E-2</v>
      </c>
      <c r="N43" s="68">
        <f>K43*L43</f>
        <v>-1.76798825256975E-2</v>
      </c>
      <c r="O43" s="68">
        <f>I43*L43</f>
        <v>1.4833202032862623E-2</v>
      </c>
      <c r="Q43" s="63">
        <v>45044</v>
      </c>
      <c r="R43" s="62">
        <v>100.58</v>
      </c>
      <c r="S43" s="60">
        <f>IF(AND(ISNUMBER(R42),ISNUMBER(R43)),R43/R42-1,"")</f>
        <v>-9.9413460582620239E-5</v>
      </c>
      <c r="T43" s="60">
        <f>IF(ISNUMBER(R43),R43/MAX(R$22:R43)-1,"")</f>
        <v>-3.9753528125630044E-4</v>
      </c>
      <c r="V43" s="62">
        <v>622.87</v>
      </c>
      <c r="W43" s="60">
        <f>IF(AND(ISNUMBER(V42),ISNUMBER(V43)),V43/V42-1,"")</f>
        <v>3.3791970257755155E-2</v>
      </c>
      <c r="X43" s="60">
        <f>IF(ISNUMBER(V43),V43/MAX(V$22:V43)-1,"")</f>
        <v>-5.0358286324134749E-2</v>
      </c>
      <c r="Z43" s="62">
        <v>30.41</v>
      </c>
      <c r="AA43" s="60">
        <f>IF(AND(ISNUMBER(Z42),ISNUMBER(Z43)),Z43/Z42-1,"")</f>
        <v>3.5762942779291595E-2</v>
      </c>
      <c r="AB43" s="60">
        <f>IF(ISNUMBER(Z43),Z43/MAX(Z$22:Z43)-1,"")</f>
        <v>-2.0927237604636106E-2</v>
      </c>
      <c r="AD43" s="62">
        <v>14.92</v>
      </c>
      <c r="AE43" s="60">
        <f>IF(AND(ISNUMBER(AD42),ISNUMBER(AD43)),AD43/AD42-1,"")</f>
        <v>8.1081081081080253E-3</v>
      </c>
      <c r="AF43" s="60">
        <f>IF(ISNUMBER(AD43),AD43/MAX(AD$22:AD43)-1,"")</f>
        <v>-9.9033816425120658E-2</v>
      </c>
      <c r="AH43" s="62">
        <v>27.8</v>
      </c>
      <c r="AI43" s="60">
        <f>IF(AND(ISNUMBER(AH42),ISNUMBER(AH43)),AH43/AH42-1,"")</f>
        <v>1.7197219173070044E-2</v>
      </c>
      <c r="AJ43" s="60">
        <f>IF(ISNUMBER(AH43),AH43/MAX(AH$22:AH43)-1,"")</f>
        <v>0</v>
      </c>
      <c r="AL43" s="62">
        <v>42.35</v>
      </c>
      <c r="AM43" s="60">
        <f>IF(AND(ISNUMBER(AL42),ISNUMBER(AL43)),AL43/AL42-1,"")</f>
        <v>-2.3557126030624431E-3</v>
      </c>
      <c r="AN43" s="60">
        <f>IF(ISNUMBER(AL43),AL43/MAX(AL$22:AL43)-1,"")</f>
        <v>-0.15130260521042083</v>
      </c>
      <c r="AP43" s="62">
        <v>64.099999999999994</v>
      </c>
      <c r="AQ43" s="60">
        <f>IF(AND(ISNUMBER(AP42),ISNUMBER(AP43)),AP43/AP42-1,"")</f>
        <v>2.7737694404361024E-2</v>
      </c>
      <c r="AR43" s="60">
        <f>IF(ISNUMBER(AP43),AP43/MAX(AP$22:AP43)-1,"")</f>
        <v>-2.9963680387409264E-2</v>
      </c>
      <c r="AT43" s="62">
        <v>50.21</v>
      </c>
      <c r="AU43" s="60">
        <f>IF(AND(ISNUMBER(AT42),ISNUMBER(AT43)),AT43/AT42-1,"")</f>
        <v>-1.9912385503784158E-4</v>
      </c>
      <c r="AV43" s="60">
        <f>IF(ISNUMBER(AT43),AT43/MAX(AT$22:AT43)-1,"")</f>
        <v>-1.9912385503784158E-4</v>
      </c>
      <c r="AX43" s="62">
        <v>308.99</v>
      </c>
      <c r="AY43" s="60">
        <f>IF(AND(ISNUMBER(AX42),ISNUMBER(AX43)),AX43/AX42-1,"")</f>
        <v>2.883494822362076E-2</v>
      </c>
      <c r="AZ43" s="60">
        <f>IF(ISNUMBER(AX43),AX43/MAX(AX$22:AX43)-1,"")</f>
        <v>-7.4769433465085577E-2</v>
      </c>
      <c r="BB43" s="62">
        <v>56.91</v>
      </c>
      <c r="BC43" s="60">
        <f>IF(AND(ISNUMBER(BB42),ISNUMBER(BB43)),BB43/BB42-1,"")</f>
        <v>2.5405405405405368E-2</v>
      </c>
      <c r="BD43" s="60">
        <f>IF(ISNUMBER(BB43),BB43/MAX(BB$22:BB43)-1,"")</f>
        <v>-8.0316742081448012E-2</v>
      </c>
      <c r="BF43" s="62">
        <v>49.64</v>
      </c>
      <c r="BG43" s="60">
        <f>IF(AND(ISNUMBER(BF42),ISNUMBER(BF43)),BF43/BF42-1,"")</f>
        <v>-1.8097727729740054E-3</v>
      </c>
      <c r="BH43" s="60">
        <f>IF(ISNUMBER(BF43),BF43/MAX(BF$22:BF43)-1,"")</f>
        <v>-7.4916138650763964E-2</v>
      </c>
      <c r="BJ43" s="61">
        <f>BJ42*(1+BK43)</f>
        <v>105.30309919237409</v>
      </c>
      <c r="BK43" s="60">
        <f>$L$12*S43+$L$13*W43+$L$14*AA43+$L$15*AE43+$L$16*AI43+$L$17*AM43+$L$18*AQ43+$L$19*AU43+$L$20*AY43</f>
        <v>2.0148949338928593E-2</v>
      </c>
      <c r="BL43" s="60">
        <f>IF(ISNUMBER(BJ43),BJ43/MAX(BJ$22:BJ43)-1,"")</f>
        <v>-2.3404215596467548E-3</v>
      </c>
      <c r="BN43" s="61">
        <f>BN42*(1+BO43)</f>
        <v>104.3779309072067</v>
      </c>
      <c r="BO43" s="60">
        <f>$L$35*W43+$L$36*S43+$L$37*AA43+$L$38*AE43+$L$39*AQ43+$L$40*AY43+$L$41*BC43+$L$42*BG43+$L$43*AI43</f>
        <v>2.0760901615562752E-2</v>
      </c>
      <c r="BP43" s="60">
        <f>IF(ISNUMBER(BN43),BN43/MAX(BN$22:BN43)-1,"")</f>
        <v>-1.7867261496154252E-2</v>
      </c>
      <c r="BR43" s="61">
        <f>BR42*(1+BS43)</f>
        <v>102.65328837544983</v>
      </c>
      <c r="BS43" s="60">
        <f>$L$58*W43+$L$59*AE43+$L$60*S43+$L$61*AQ43+$L$62*BC43+$L$63*AA43+$L$64*BG43+$L$65*AY43+$L$66*AI43</f>
        <v>2.0838762060980488E-2</v>
      </c>
      <c r="BT43" s="60">
        <f>IF(ISNUMBER(BR43),BR43/MAX(BR$22:BR43)-1,"")</f>
        <v>-3.8153484031949181E-2</v>
      </c>
      <c r="BV43" s="62" t="s">
        <v>229</v>
      </c>
      <c r="BY43" s="78">
        <v>100000000</v>
      </c>
    </row>
    <row r="44" spans="2:77" ht="16" customHeight="1" thickBot="1">
      <c r="L44" s="103">
        <f>SUM(L35:L43)</f>
        <v>1</v>
      </c>
      <c r="M44" s="67">
        <f>SUM(M35:M43)</f>
        <v>0.11088681832642271</v>
      </c>
      <c r="N44" s="67">
        <f>SUM(N35:N43)</f>
        <v>-0.14894379542178382</v>
      </c>
      <c r="O44" s="67">
        <f>SUM(O35:O43)</f>
        <v>8.936926867376721E-2</v>
      </c>
      <c r="Q44" s="63">
        <v>45077</v>
      </c>
      <c r="R44" s="62">
        <v>100.63</v>
      </c>
      <c r="S44" s="60">
        <f>IF(AND(ISNUMBER(R43),ISNUMBER(R44)),R44/R43-1,"")</f>
        <v>4.9711672300656318E-4</v>
      </c>
      <c r="T44" s="60">
        <f>IF(ISNUMBER(R44),R44/MAX(R$22:R44)-1,"")</f>
        <v>0</v>
      </c>
      <c r="V44" s="62">
        <v>645.4</v>
      </c>
      <c r="W44" s="60">
        <f>IF(AND(ISNUMBER(V43),ISNUMBER(V44)),V44/V43-1,"")</f>
        <v>3.617127169393286E-2</v>
      </c>
      <c r="X44" s="60">
        <f>IF(ISNUMBER(V44),V44/MAX(V$22:V44)-1,"")</f>
        <v>-1.6008537886872953E-2</v>
      </c>
      <c r="Z44" s="62">
        <v>29.83</v>
      </c>
      <c r="AA44" s="60">
        <f>IF(AND(ISNUMBER(Z43),ISNUMBER(Z44)),Z44/Z43-1,"")</f>
        <v>-1.9072673462676826E-2</v>
      </c>
      <c r="AB44" s="60">
        <f>IF(ISNUMBER(Z44),Z44/MAX(Z$22:Z44)-1,"")</f>
        <v>-3.9600772698003883E-2</v>
      </c>
      <c r="AD44" s="62">
        <v>15.96</v>
      </c>
      <c r="AE44" s="60">
        <f>IF(AND(ISNUMBER(AD43),ISNUMBER(AD44)),AD44/AD43-1,"")</f>
        <v>6.9705093833780207E-2</v>
      </c>
      <c r="AF44" s="60">
        <f>IF(ISNUMBER(AD44),AD44/MAX(AD$22:AD44)-1,"")</f>
        <v>-3.6231884057970842E-2</v>
      </c>
      <c r="AH44" s="62">
        <v>28.03</v>
      </c>
      <c r="AI44" s="60">
        <f>IF(AND(ISNUMBER(AH43),ISNUMBER(AH44)),AH44/AH43-1,"")</f>
        <v>8.2733812949640217E-3</v>
      </c>
      <c r="AJ44" s="60">
        <f>IF(ISNUMBER(AH44),AH44/MAX(AH$22:AH44)-1,"")</f>
        <v>0</v>
      </c>
      <c r="AL44" s="62">
        <v>42.23</v>
      </c>
      <c r="AM44" s="60">
        <f>IF(AND(ISNUMBER(AL43),ISNUMBER(AL44)),AL44/AL43-1,"")</f>
        <v>-2.8335301062575313E-3</v>
      </c>
      <c r="AN44" s="60">
        <f>IF(ISNUMBER(AL44),AL44/MAX(AL$22:AL44)-1,"")</f>
        <v>-0.15370741482965933</v>
      </c>
      <c r="AP44" s="62">
        <v>61.7</v>
      </c>
      <c r="AQ44" s="60">
        <f>IF(AND(ISNUMBER(AP43),ISNUMBER(AP44)),AP44/AP43-1,"")</f>
        <v>-3.7441497659906231E-2</v>
      </c>
      <c r="AR44" s="60">
        <f>IF(ISNUMBER(AP44),AP44/MAX(AP$22:AP44)-1,"")</f>
        <v>-6.6283292978208119E-2</v>
      </c>
      <c r="AT44" s="62">
        <v>50.25</v>
      </c>
      <c r="AU44" s="60">
        <f>IF(AND(ISNUMBER(AT43),ISNUMBER(AT44)),AT44/AT43-1,"")</f>
        <v>7.9665405297757452E-4</v>
      </c>
      <c r="AV44" s="60">
        <f>IF(ISNUMBER(AT44),AT44/MAX(AT$22:AT44)-1,"")</f>
        <v>0</v>
      </c>
      <c r="AX44" s="62">
        <v>319.83999999999997</v>
      </c>
      <c r="AY44" s="60">
        <f>IF(AND(ISNUMBER(AX43),ISNUMBER(AX44)),AX44/AX43-1,"")</f>
        <v>3.5114404996925419E-2</v>
      </c>
      <c r="AZ44" s="60">
        <f>IF(ISNUMBER(AX44),AX44/MAX(AX$22:AX44)-1,"")</f>
        <v>-4.2280512636243883E-2</v>
      </c>
      <c r="BB44" s="62">
        <v>55.46</v>
      </c>
      <c r="BC44" s="60">
        <f>IF(AND(ISNUMBER(BB43),ISNUMBER(BB44)),BB44/BB43-1,"")</f>
        <v>-2.5478826216833506E-2</v>
      </c>
      <c r="BD44" s="60">
        <f>IF(ISNUMBER(BB44),BB44/MAX(BB$22:BB44)-1,"")</f>
        <v>-0.10374919198448618</v>
      </c>
      <c r="BF44" s="62">
        <v>49.5</v>
      </c>
      <c r="BG44" s="60">
        <f>IF(AND(ISNUMBER(BF43),ISNUMBER(BF44)),BF44/BF43-1,"")</f>
        <v>-2.8203062046736616E-3</v>
      </c>
      <c r="BH44" s="60">
        <f>IF(ISNUMBER(BF44),BF44/MAX(BF$22:BF44)-1,"")</f>
        <v>-7.75251584047707E-2</v>
      </c>
      <c r="BJ44" s="61">
        <f>BJ43*(1+BK44)</f>
        <v>106.81885569785098</v>
      </c>
      <c r="BK44" s="60">
        <f>$L$12*S44+$L$13*W44+$L$14*AA44+$L$15*AE44+$L$16*AI44+$L$17*AM44+$L$18*AQ44+$L$19*AU44+$L$20*AY44</f>
        <v>1.4394225023784166E-2</v>
      </c>
      <c r="BL44" s="60">
        <f>IF(ISNUMBER(BJ44),BJ44/MAX(BJ$22:BJ44)-1,"")</f>
        <v>0</v>
      </c>
      <c r="BN44" s="61">
        <f>BN43*(1+BO44)</f>
        <v>106.25767597597697</v>
      </c>
      <c r="BO44" s="60">
        <f>$L$35*W44+$L$36*S44+$L$37*AA44+$L$38*AE44+$L$39*AQ44+$L$40*AY44+$L$41*BC44+$L$42*BG44+$L$43*AI44</f>
        <v>1.8009027889634686E-2</v>
      </c>
      <c r="BP44" s="60">
        <f>IF(ISNUMBER(BN44),BN44/MAX(BN$22:BN44)-1,"")</f>
        <v>-1.8000561711506435E-4</v>
      </c>
      <c r="BR44" s="61">
        <f>BR43*(1+BS44)</f>
        <v>104.24825798175652</v>
      </c>
      <c r="BS44" s="60">
        <f>$L$58*W44+$L$59*AE44+$L$60*S44+$L$61*AQ44+$L$62*BC44+$L$63*AA44+$L$64*BG44+$L$65*AY44+$L$66*AI44</f>
        <v>1.5537442896842975E-2</v>
      </c>
      <c r="BT44" s="60">
        <f>IF(ISNUMBER(BR44),BR44/MAX(BR$22:BR44)-1,"")</f>
        <v>-2.3208848714568298E-2</v>
      </c>
      <c r="BV44" s="62" t="s">
        <v>228</v>
      </c>
      <c r="BY44" s="69">
        <f>O44</f>
        <v>8.936926867376721E-2</v>
      </c>
    </row>
    <row r="45" spans="2:77" ht="16" customHeight="1" thickTop="1">
      <c r="L45" s="66" t="s">
        <v>222</v>
      </c>
      <c r="M45" s="66">
        <f>BP16</f>
        <v>8.1030195738147209E-2</v>
      </c>
      <c r="N45" s="66">
        <f>BP18</f>
        <v>-0.12227709738783077</v>
      </c>
      <c r="O45" s="66">
        <f>BP15-SUMPRODUCT(G35:G43,L35:L43)</f>
        <v>8.9369268673767224E-2</v>
      </c>
      <c r="Q45" s="63">
        <v>45107</v>
      </c>
      <c r="R45" s="62">
        <v>100.6</v>
      </c>
      <c r="S45" s="60">
        <f>IF(AND(ISNUMBER(R44),ISNUMBER(R45)),R45/R44-1,"")</f>
        <v>-2.9812183245558899E-4</v>
      </c>
      <c r="T45" s="60">
        <f>IF(ISNUMBER(R45),R45/MAX(R$22:R45)-1,"")</f>
        <v>-2.9812183245558899E-4</v>
      </c>
      <c r="V45" s="62">
        <v>662.05</v>
      </c>
      <c r="W45" s="60">
        <f>IF(AND(ISNUMBER(V44),ISNUMBER(V45)),V45/V44-1,"")</f>
        <v>2.579795475673996E-2</v>
      </c>
      <c r="X45" s="60">
        <f>IF(ISNUMBER(V45),V45/MAX(V$22:V45)-1,"")</f>
        <v>0</v>
      </c>
      <c r="Z45" s="62">
        <v>30.38</v>
      </c>
      <c r="AA45" s="60">
        <f>IF(AND(ISNUMBER(Z44),ISNUMBER(Z45)),Z45/Z44-1,"")</f>
        <v>1.8437814280925169E-2</v>
      </c>
      <c r="AB45" s="60">
        <f>IF(ISNUMBER(Z45),Z45/MAX(Z$22:Z45)-1,"")</f>
        <v>-2.1893110109465597E-2</v>
      </c>
      <c r="AD45" s="62">
        <v>17.21</v>
      </c>
      <c r="AE45" s="60">
        <f>IF(AND(ISNUMBER(AD44),ISNUMBER(AD45)),AD45/AD44-1,"")</f>
        <v>7.8320802005012569E-2</v>
      </c>
      <c r="AF45" s="60">
        <f>IF(ISNUMBER(AD45),AD45/MAX(AD$22:AD45)-1,"")</f>
        <v>0</v>
      </c>
      <c r="AH45" s="62">
        <v>26.62</v>
      </c>
      <c r="AI45" s="60">
        <f>IF(AND(ISNUMBER(AH44),ISNUMBER(AH45)),AH45/AH44-1,"")</f>
        <v>-5.0303246521584022E-2</v>
      </c>
      <c r="AJ45" s="60">
        <f>IF(ISNUMBER(AH45),AH45/MAX(AH$22:AH45)-1,"")</f>
        <v>-5.0303246521584022E-2</v>
      </c>
      <c r="AL45" s="62">
        <v>42.14</v>
      </c>
      <c r="AM45" s="60">
        <f>IF(AND(ISNUMBER(AL44),ISNUMBER(AL45)),AL45/AL44-1,"")</f>
        <v>-2.1311863604072112E-3</v>
      </c>
      <c r="AN45" s="60">
        <f>IF(ISNUMBER(AL45),AL45/MAX(AL$22:AL45)-1,"")</f>
        <v>-0.15551102204408818</v>
      </c>
      <c r="AP45" s="62">
        <v>62.27</v>
      </c>
      <c r="AQ45" s="60">
        <f>IF(AND(ISNUMBER(AP44),ISNUMBER(AP45)),AP45/AP44-1,"")</f>
        <v>9.2382495948135634E-3</v>
      </c>
      <c r="AR45" s="60">
        <f>IF(ISNUMBER(AP45),AP45/MAX(AP$22:AP45)-1,"")</f>
        <v>-5.7657384987893412E-2</v>
      </c>
      <c r="AT45" s="62">
        <v>50.23</v>
      </c>
      <c r="AU45" s="60">
        <f>IF(AND(ISNUMBER(AT44),ISNUMBER(AT45)),AT45/AT44-1,"")</f>
        <v>-3.9800995024885655E-4</v>
      </c>
      <c r="AV45" s="60">
        <f>IF(ISNUMBER(AT45),AT45/MAX(AT$22:AT45)-1,"")</f>
        <v>-3.9800995024885655E-4</v>
      </c>
      <c r="AX45" s="62">
        <v>329.34</v>
      </c>
      <c r="AY45" s="60">
        <f>IF(AND(ISNUMBER(AX44),ISNUMBER(AX45)),AX45/AX44-1,"")</f>
        <v>2.9702351175587838E-2</v>
      </c>
      <c r="AZ45" s="60">
        <f>IF(ISNUMBER(AX45),AX45/MAX(AX$22:AX45)-1,"")</f>
        <v>-1.3833992094861691E-2</v>
      </c>
      <c r="BB45" s="62">
        <v>55.81</v>
      </c>
      <c r="BC45" s="60">
        <f>IF(AND(ISNUMBER(BB44),ISNUMBER(BB45)),BB45/BB44-1,"")</f>
        <v>6.3108546700325618E-3</v>
      </c>
      <c r="BD45" s="60">
        <f>IF(ISNUMBER(BB45),BB45/MAX(BB$22:BB45)-1,"")</f>
        <v>-9.8093083387201019E-2</v>
      </c>
      <c r="BF45" s="62">
        <v>48.78</v>
      </c>
      <c r="BG45" s="60">
        <f>IF(AND(ISNUMBER(BF44),ISNUMBER(BF45)),BF45/BF44-1,"")</f>
        <v>-1.4545454545454528E-2</v>
      </c>
      <c r="BH45" s="60">
        <f>IF(ISNUMBER(BF45),BF45/MAX(BF$22:BF45)-1,"")</f>
        <v>-9.0942974282519518E-2</v>
      </c>
      <c r="BJ45" s="61">
        <f>BJ44*(1+BK45)</f>
        <v>108.01354281826879</v>
      </c>
      <c r="BK45" s="60">
        <f>$L$12*S45+$L$13*W45+$L$14*AA45+$L$15*AE45+$L$16*AI45+$L$17*AM45+$L$18*AQ45+$L$19*AU45+$L$20*AY45</f>
        <v>1.1184234399562572E-2</v>
      </c>
      <c r="BL45" s="60">
        <f>IF(ISNUMBER(BJ45),BJ45/MAX(BJ$22:BJ45)-1,"")</f>
        <v>0</v>
      </c>
      <c r="BN45" s="61">
        <f>BN44*(1+BO45)</f>
        <v>108.42901605979831</v>
      </c>
      <c r="BO45" s="60">
        <f>$L$35*W45+$L$36*S45+$L$37*AA45+$L$38*AE45+$L$39*AQ45+$L$40*AY45+$L$41*BC45+$L$42*BG45+$L$43*AI45</f>
        <v>2.04346656735864E-2</v>
      </c>
      <c r="BP45" s="60">
        <f>IF(ISNUMBER(BN45),BN45/MAX(BN$22:BN45)-1,"")</f>
        <v>0</v>
      </c>
      <c r="BR45" s="61">
        <f>BR44*(1+BS45)</f>
        <v>106.88495676631786</v>
      </c>
      <c r="BS45" s="60">
        <f>$L$58*W45+$L$59*AE45+$L$60*S45+$L$61*AQ45+$L$62*BC45+$L$63*AA45+$L$64*BG45+$L$65*AY45+$L$66*AI45</f>
        <v>2.5292497309861706E-2</v>
      </c>
      <c r="BT45" s="60">
        <f>IF(ISNUMBER(BR45),BR45/MAX(BR$22:BR45)-1,"")</f>
        <v>0</v>
      </c>
      <c r="BV45" s="62" t="s">
        <v>227</v>
      </c>
      <c r="BY45" s="69">
        <f>N44</f>
        <v>-0.14894379542178382</v>
      </c>
    </row>
    <row r="46" spans="2:77" ht="16" customHeight="1">
      <c r="Q46" s="63">
        <v>45138</v>
      </c>
      <c r="R46" s="62">
        <v>100.72</v>
      </c>
      <c r="S46" s="60">
        <f>IF(AND(ISNUMBER(R45),ISNUMBER(R46)),R46/R45-1,"")</f>
        <v>1.1928429423460063E-3</v>
      </c>
      <c r="T46" s="60">
        <f>IF(ISNUMBER(R46),R46/MAX(R$22:R46)-1,"")</f>
        <v>0</v>
      </c>
      <c r="V46" s="62">
        <v>683</v>
      </c>
      <c r="W46" s="60">
        <f>IF(AND(ISNUMBER(V45),ISNUMBER(V46)),V46/V45-1,"")</f>
        <v>3.164413563930224E-2</v>
      </c>
      <c r="X46" s="60">
        <f>IF(ISNUMBER(V46),V46/MAX(V$22:V46)-1,"")</f>
        <v>0</v>
      </c>
      <c r="Z46" s="62">
        <v>30.38</v>
      </c>
      <c r="AA46" s="60">
        <f>IF(AND(ISNUMBER(Z45),ISNUMBER(Z46)),Z46/Z45-1,"")</f>
        <v>0</v>
      </c>
      <c r="AB46" s="60">
        <f>IF(ISNUMBER(Z46),Z46/MAX(Z$22:Z46)-1,"")</f>
        <v>-2.1893110109465597E-2</v>
      </c>
      <c r="AD46" s="62">
        <v>16.829999999999998</v>
      </c>
      <c r="AE46" s="60">
        <f>IF(AND(ISNUMBER(AD45),ISNUMBER(AD46)),AD46/AD45-1,"")</f>
        <v>-2.2080185938408103E-2</v>
      </c>
      <c r="AF46" s="60">
        <f>IF(ISNUMBER(AD46),AD46/MAX(AD$22:AD46)-1,"")</f>
        <v>-2.2080185938408103E-2</v>
      </c>
      <c r="AH46" s="62">
        <v>27.07</v>
      </c>
      <c r="AI46" s="60">
        <f>IF(AND(ISNUMBER(AH45),ISNUMBER(AH46)),AH46/AH45-1,"")</f>
        <v>1.6904583020285413E-2</v>
      </c>
      <c r="AJ46" s="60">
        <f>IF(ISNUMBER(AH46),AH46/MAX(AH$22:AH46)-1,"")</f>
        <v>-3.4249018908312556E-2</v>
      </c>
      <c r="AL46" s="62">
        <v>41.76</v>
      </c>
      <c r="AM46" s="60">
        <f>IF(AND(ISNUMBER(AL45),ISNUMBER(AL46)),AL46/AL45-1,"")</f>
        <v>-9.0175605125771829E-3</v>
      </c>
      <c r="AN46" s="60">
        <f>IF(ISNUMBER(AL46),AL46/MAX(AL$22:AL46)-1,"")</f>
        <v>-0.16312625250501001</v>
      </c>
      <c r="AP46" s="62">
        <v>62.9</v>
      </c>
      <c r="AQ46" s="60">
        <f>IF(AND(ISNUMBER(AP45),ISNUMBER(AP46)),AP46/AP45-1,"")</f>
        <v>1.0117231411594485E-2</v>
      </c>
      <c r="AR46" s="60">
        <f>IF(ISNUMBER(AP46),AP46/MAX(AP$22:AP46)-1,"")</f>
        <v>-4.8123486682808747E-2</v>
      </c>
      <c r="AT46" s="62">
        <v>50.25</v>
      </c>
      <c r="AU46" s="60">
        <f>IF(AND(ISNUMBER(AT45),ISNUMBER(AT46)),AT46/AT45-1,"")</f>
        <v>3.9816842524387219E-4</v>
      </c>
      <c r="AV46" s="60">
        <f>IF(ISNUMBER(AT46),AT46/MAX(AT$22:AT46)-1,"")</f>
        <v>0</v>
      </c>
      <c r="AX46" s="62">
        <v>340.33</v>
      </c>
      <c r="AY46" s="60">
        <f>IF(AND(ISNUMBER(AX45),ISNUMBER(AX46)),AX46/AX45-1,"")</f>
        <v>3.336976984271578E-2</v>
      </c>
      <c r="AZ46" s="60">
        <f>IF(ISNUMBER(AX46),AX46/MAX(AX$22:AX46)-1,"")</f>
        <v>0</v>
      </c>
      <c r="BB46" s="62">
        <v>56.57</v>
      </c>
      <c r="BC46" s="60">
        <f>IF(AND(ISNUMBER(BB45),ISNUMBER(BB46)),BB46/BB45-1,"")</f>
        <v>1.3617631248880047E-2</v>
      </c>
      <c r="BD46" s="60">
        <f>IF(ISNUMBER(BB46),BB46/MAX(BB$22:BB46)-1,"")</f>
        <v>-8.5811247575953487E-2</v>
      </c>
      <c r="BF46" s="62">
        <v>49.04</v>
      </c>
      <c r="BG46" s="60">
        <f>IF(AND(ISNUMBER(BF45),ISNUMBER(BF46)),BF46/BF45-1,"")</f>
        <v>5.3300533005329331E-3</v>
      </c>
      <c r="BH46" s="60">
        <f>IF(ISNUMBER(BF46),BF46/MAX(BF$22:BF46)-1,"")</f>
        <v>-8.6097651882221404E-2</v>
      </c>
      <c r="BJ46" s="61">
        <f>BJ45*(1+BK46)</f>
        <v>109.11326752831252</v>
      </c>
      <c r="BK46" s="60">
        <f>$L$12*S46+$L$13*W46+$L$14*AA46+$L$15*AE46+$L$16*AI46+$L$17*AM46+$L$18*AQ46+$L$19*AU46+$L$20*AY46</f>
        <v>1.0181359497614069E-2</v>
      </c>
      <c r="BL46" s="60">
        <f>IF(ISNUMBER(BJ46),BJ46/MAX(BJ$22:BJ46)-1,"")</f>
        <v>0</v>
      </c>
      <c r="BN46" s="61">
        <f>BN45*(1+BO46)</f>
        <v>109.29409449786533</v>
      </c>
      <c r="BO46" s="60">
        <f>$L$35*W46+$L$36*S46+$L$37*AA46+$L$38*AE46+$L$39*AQ46+$L$40*AY46+$L$41*BC46+$L$42*BG46+$L$43*AI46</f>
        <v>7.978292799317898E-3</v>
      </c>
      <c r="BP46" s="60">
        <f>IF(ISNUMBER(BN46),BN46/MAX(BN$22:BN46)-1,"")</f>
        <v>0</v>
      </c>
      <c r="BR46" s="61">
        <f>BR45*(1+BS46)</f>
        <v>107.7805729036772</v>
      </c>
      <c r="BS46" s="60">
        <f>$L$58*W46+$L$59*AE46+$L$60*S46+$L$61*AQ46+$L$62*BC46+$L$63*AA46+$L$64*BG46+$L$65*AY46+$L$66*AI46</f>
        <v>8.3792533996849307E-3</v>
      </c>
      <c r="BT46" s="60">
        <f>IF(ISNUMBER(BR46),BR46/MAX(BR$22:BR46)-1,"")</f>
        <v>0</v>
      </c>
    </row>
    <row r="47" spans="2:77" ht="16" customHeight="1">
      <c r="E47" s="62" t="s">
        <v>185</v>
      </c>
      <c r="F47" s="65">
        <f>SUMIF($D$35:$D$43, E47, $L$35:$L$43)</f>
        <v>0.3</v>
      </c>
      <c r="H47" s="62" t="s">
        <v>187</v>
      </c>
      <c r="I47" s="65">
        <f>SUMIF($F$35:$F$43, H47, $L$35:$L$43)</f>
        <v>0.70000000000000007</v>
      </c>
      <c r="Q47" s="63">
        <v>45169</v>
      </c>
      <c r="R47" s="62">
        <v>100.71</v>
      </c>
      <c r="S47" s="60">
        <f>IF(AND(ISNUMBER(R46),ISNUMBER(R47)),R47/R46-1,"")</f>
        <v>-9.9285146942018621E-5</v>
      </c>
      <c r="T47" s="60">
        <f>IF(ISNUMBER(R47),R47/MAX(R$22:R47)-1,"")</f>
        <v>-9.9285146942018621E-5</v>
      </c>
      <c r="V47" s="62">
        <v>696.42</v>
      </c>
      <c r="W47" s="60">
        <f>IF(AND(ISNUMBER(V46),ISNUMBER(V47)),V47/V46-1,"")</f>
        <v>1.9648609077598689E-2</v>
      </c>
      <c r="X47" s="60">
        <f>IF(ISNUMBER(V47),V47/MAX(V$22:V47)-1,"")</f>
        <v>0</v>
      </c>
      <c r="Z47" s="62">
        <v>30.99</v>
      </c>
      <c r="AA47" s="60">
        <f>IF(AND(ISNUMBER(Z46),ISNUMBER(Z47)),Z47/Z46-1,"")</f>
        <v>2.0078999341672121E-2</v>
      </c>
      <c r="AB47" s="60">
        <f>IF(ISNUMBER(Z47),Z47/MAX(Z$22:Z47)-1,"")</f>
        <v>-2.2537025112685516E-3</v>
      </c>
      <c r="AD47" s="62">
        <v>16.79</v>
      </c>
      <c r="AE47" s="60">
        <f>IF(AND(ISNUMBER(AD46),ISNUMBER(AD47)),AD47/AD46-1,"")</f>
        <v>-2.3767082590611111E-3</v>
      </c>
      <c r="AF47" s="60">
        <f>IF(ISNUMBER(AD47),AD47/MAX(AD$22:AD47)-1,"")</f>
        <v>-2.4404416037187793E-2</v>
      </c>
      <c r="AH47" s="62">
        <v>27.76</v>
      </c>
      <c r="AI47" s="60">
        <f>IF(AND(ISNUMBER(AH46),ISNUMBER(AH47)),AH47/AH46-1,"")</f>
        <v>2.5489471739933656E-2</v>
      </c>
      <c r="AJ47" s="60">
        <f>IF(ISNUMBER(AH47),AH47/MAX(AH$22:AH47)-1,"")</f>
        <v>-9.6325365679629238E-3</v>
      </c>
      <c r="AL47" s="62">
        <v>41.51</v>
      </c>
      <c r="AM47" s="60">
        <f>IF(AND(ISNUMBER(AL46),ISNUMBER(AL47)),AL47/AL46-1,"")</f>
        <v>-5.9865900383141435E-3</v>
      </c>
      <c r="AN47" s="60">
        <f>IF(ISNUMBER(AL47),AL47/MAX(AL$22:AL47)-1,"")</f>
        <v>-0.16813627254509023</v>
      </c>
      <c r="AP47" s="62">
        <v>62.02</v>
      </c>
      <c r="AQ47" s="60">
        <f>IF(AND(ISNUMBER(AP46),ISNUMBER(AP47)),AP47/AP46-1,"")</f>
        <v>-1.3990461049284475E-2</v>
      </c>
      <c r="AR47" s="60">
        <f>IF(ISNUMBER(AP47),AP47/MAX(AP$22:AP47)-1,"")</f>
        <v>-6.1440677966101642E-2</v>
      </c>
      <c r="AT47" s="62">
        <v>50.24</v>
      </c>
      <c r="AU47" s="60">
        <f>IF(AND(ISNUMBER(AT46),ISNUMBER(AT47)),AT47/AT46-1,"")</f>
        <v>-1.9900497512437276E-4</v>
      </c>
      <c r="AV47" s="60">
        <f>IF(ISNUMBER(AT47),AT47/MAX(AT$22:AT47)-1,"")</f>
        <v>-1.9900497512437276E-4</v>
      </c>
      <c r="AX47" s="62">
        <v>346.25</v>
      </c>
      <c r="AY47" s="60">
        <f>IF(AND(ISNUMBER(AX46),ISNUMBER(AX47)),AX47/AX46-1,"")</f>
        <v>1.7394881438603793E-2</v>
      </c>
      <c r="AZ47" s="60">
        <f>IF(ISNUMBER(AX47),AX47/MAX(AX$22:AX47)-1,"")</f>
        <v>0</v>
      </c>
      <c r="BB47" s="62">
        <v>56.55</v>
      </c>
      <c r="BC47" s="60">
        <f>IF(AND(ISNUMBER(BB46),ISNUMBER(BB47)),BB47/BB46-1,"")</f>
        <v>-3.5354428142131411E-4</v>
      </c>
      <c r="BD47" s="60">
        <f>IF(ISNUMBER(BB47),BB47/MAX(BB$22:BB47)-1,"")</f>
        <v>-8.6134453781512743E-2</v>
      </c>
      <c r="BF47" s="62">
        <v>49.54</v>
      </c>
      <c r="BG47" s="60">
        <f>IF(AND(ISNUMBER(BF46),ISNUMBER(BF47)),BF47/BF46-1,"")</f>
        <v>1.0195758564437218E-2</v>
      </c>
      <c r="BH47" s="60">
        <f>IF(ISNUMBER(BF47),BF47/MAX(BF$22:BF47)-1,"")</f>
        <v>-7.6779724189340204E-2</v>
      </c>
      <c r="BJ47" s="61">
        <f>BJ46*(1+BK47)</f>
        <v>110.38538825455342</v>
      </c>
      <c r="BK47" s="60">
        <f>$L$12*S47+$L$13*W47+$L$14*AA47+$L$15*AE47+$L$16*AI47+$L$17*AM47+$L$18*AQ47+$L$19*AU47+$L$20*AY47</f>
        <v>1.1658717175808185E-2</v>
      </c>
      <c r="BL47" s="60">
        <f>IF(ISNUMBER(BJ47),BJ47/MAX(BJ$22:BJ47)-1,"")</f>
        <v>0</v>
      </c>
      <c r="BN47" s="61">
        <f>BN46*(1+BO47)</f>
        <v>110.48919672620696</v>
      </c>
      <c r="BO47" s="60">
        <f>$L$35*W47+$L$36*S47+$L$37*AA47+$L$38*AE47+$L$39*AQ47+$L$40*AY47+$L$41*BC47+$L$42*BG47+$L$43*AI47</f>
        <v>1.0934737451573594E-2</v>
      </c>
      <c r="BP47" s="60">
        <f>IF(ISNUMBER(BN47),BN47/MAX(BN$22:BN47)-1,"")</f>
        <v>0</v>
      </c>
      <c r="BR47" s="61">
        <f>BR46*(1+BS47)</f>
        <v>108.42541483803963</v>
      </c>
      <c r="BS47" s="60">
        <f>$L$58*W47+$L$59*AE47+$L$60*S47+$L$61*AQ47+$L$62*BC47+$L$63*AA47+$L$64*BG47+$L$65*AY47+$L$66*AI47</f>
        <v>5.9829143322399332E-3</v>
      </c>
      <c r="BT47" s="60">
        <f>IF(ISNUMBER(BR47),BR47/MAX(BR$22:BR47)-1,"")</f>
        <v>0</v>
      </c>
      <c r="BV47" s="70" t="s">
        <v>6</v>
      </c>
      <c r="BW47" s="70" t="s">
        <v>226</v>
      </c>
      <c r="BX47" s="70" t="s">
        <v>225</v>
      </c>
    </row>
    <row r="48" spans="2:77" ht="16" customHeight="1">
      <c r="E48" s="62" t="s">
        <v>188</v>
      </c>
      <c r="F48" s="65">
        <f>SUMIF($D$35:$D$43, E48, $L$35:$L$43)</f>
        <v>0.3039</v>
      </c>
      <c r="H48" s="62" t="s">
        <v>190</v>
      </c>
      <c r="I48" s="65">
        <f>SUMIF($F$35:$F$43, H48, $L$35:$L$43)</f>
        <v>0.3</v>
      </c>
      <c r="Q48" s="63">
        <v>45198</v>
      </c>
      <c r="R48" s="62">
        <v>100.69</v>
      </c>
      <c r="S48" s="60">
        <f>IF(AND(ISNUMBER(R47),ISNUMBER(R48)),R48/R47-1,"")</f>
        <v>-1.9859001092237261E-4</v>
      </c>
      <c r="T48" s="60">
        <f>IF(ISNUMBER(R48),R48/MAX(R$22:R48)-1,"")</f>
        <v>-2.9785544082605586E-4</v>
      </c>
      <c r="V48" s="62">
        <v>663.47</v>
      </c>
      <c r="W48" s="60">
        <f>IF(AND(ISNUMBER(V47),ISNUMBER(V48)),V48/V47-1,"")</f>
        <v>-4.7313402831624551E-2</v>
      </c>
      <c r="X48" s="60">
        <f>IF(ISNUMBER(V48),V48/MAX(V$22:V48)-1,"")</f>
        <v>-4.7313402831624551E-2</v>
      </c>
      <c r="Z48" s="62">
        <v>29.53</v>
      </c>
      <c r="AA48" s="60">
        <f>IF(AND(ISNUMBER(Z47),ISNUMBER(Z48)),Z48/Z47-1,"")</f>
        <v>-4.711197160374303E-2</v>
      </c>
      <c r="AB48" s="60">
        <f>IF(ISNUMBER(Z48),Z48/MAX(Z$22:Z48)-1,"")</f>
        <v>-4.9259497746297454E-2</v>
      </c>
      <c r="AD48" s="62">
        <v>16.57</v>
      </c>
      <c r="AE48" s="60">
        <f>IF(AND(ISNUMBER(AD47),ISNUMBER(AD48)),AD48/AD47-1,"")</f>
        <v>-1.310303752233466E-2</v>
      </c>
      <c r="AF48" s="60">
        <f>IF(ISNUMBER(AD48),AD48/MAX(AD$22:AD48)-1,"")</f>
        <v>-3.7187681580476473E-2</v>
      </c>
      <c r="AH48" s="62">
        <v>26.73</v>
      </c>
      <c r="AI48" s="60">
        <f>IF(AND(ISNUMBER(AH47),ISNUMBER(AH48)),AH48/AH47-1,"")</f>
        <v>-3.7103746397694537E-2</v>
      </c>
      <c r="AJ48" s="60">
        <f>IF(ISNUMBER(AH48),AH48/MAX(AH$22:AH48)-1,"")</f>
        <v>-4.6378879771673209E-2</v>
      </c>
      <c r="AL48" s="62">
        <v>40.619999999999997</v>
      </c>
      <c r="AM48" s="60">
        <f>IF(AND(ISNUMBER(AL47),ISNUMBER(AL48)),AL48/AL47-1,"")</f>
        <v>-2.1440616718862993E-2</v>
      </c>
      <c r="AN48" s="60">
        <f>IF(ISNUMBER(AL48),AL48/MAX(AL$22:AL48)-1,"")</f>
        <v>-0.1859719438877756</v>
      </c>
      <c r="AP48" s="62">
        <v>58.57</v>
      </c>
      <c r="AQ48" s="60">
        <f>IF(AND(ISNUMBER(AP47),ISNUMBER(AP48)),AP48/AP47-1,"")</f>
        <v>-5.5627217026765652E-2</v>
      </c>
      <c r="AR48" s="60">
        <f>IF(ISNUMBER(AP48),AP48/MAX(AP$22:AP48)-1,"")</f>
        <v>-0.11365012106537531</v>
      </c>
      <c r="AT48" s="62">
        <v>50.24</v>
      </c>
      <c r="AU48" s="60">
        <f>IF(AND(ISNUMBER(AT47),ISNUMBER(AT48)),AT48/AT47-1,"")</f>
        <v>0</v>
      </c>
      <c r="AV48" s="60">
        <f>IF(ISNUMBER(AT48),AT48/MAX(AT$22:AT48)-1,"")</f>
        <v>-1.9900497512437276E-4</v>
      </c>
      <c r="AX48" s="62">
        <v>330.13</v>
      </c>
      <c r="AY48" s="60">
        <f>IF(AND(ISNUMBER(AX47),ISNUMBER(AX48)),AX48/AX47-1,"")</f>
        <v>-4.6555956678700383E-2</v>
      </c>
      <c r="AZ48" s="60">
        <f>IF(ISNUMBER(AX48),AX48/MAX(AX$22:AX48)-1,"")</f>
        <v>-4.6555956678700383E-2</v>
      </c>
      <c r="BB48" s="62">
        <v>54.23</v>
      </c>
      <c r="BC48" s="60">
        <f>IF(AND(ISNUMBER(BB47),ISNUMBER(BB48)),BB48/BB47-1,"")</f>
        <v>-4.1025641025640991E-2</v>
      </c>
      <c r="BD48" s="60">
        <f>IF(ISNUMBER(BB48),BB48/MAX(BB$22:BB48)-1,"")</f>
        <v>-0.12362637362637374</v>
      </c>
      <c r="BF48" s="62">
        <v>49.3</v>
      </c>
      <c r="BG48" s="60">
        <f>IF(AND(ISNUMBER(BF47),ISNUMBER(BF48)),BF48/BF47-1,"")</f>
        <v>-4.8445700444086359E-3</v>
      </c>
      <c r="BH48" s="60">
        <f>IF(ISNUMBER(BF48),BF48/MAX(BF$22:BF48)-1,"")</f>
        <v>-8.125232948192318E-2</v>
      </c>
      <c r="BJ48" s="61">
        <f>BJ47*(1+BK48)</f>
        <v>106.87840646591314</v>
      </c>
      <c r="BK48" s="60">
        <f>$L$12*S48+$L$13*W48+$L$14*AA48+$L$15*AE48+$L$16*AI48+$L$17*AM48+$L$18*AQ48+$L$19*AU48+$L$20*AY48</f>
        <v>-3.1770344282823201E-2</v>
      </c>
      <c r="BL48" s="60">
        <f>IF(ISNUMBER(BJ48),BJ48/MAX(BJ$22:BJ48)-1,"")</f>
        <v>-3.1770344282823215E-2</v>
      </c>
      <c r="BN48" s="61">
        <f>BN47*(1+BO48)</f>
        <v>107.10064731579216</v>
      </c>
      <c r="BO48" s="60">
        <f>$L$35*W48+$L$36*S48+$L$37*AA48+$L$38*AE48+$L$39*AQ48+$L$40*AY48+$L$41*BC48+$L$42*BG48+$L$43*AI48</f>
        <v>-3.0668603907146198E-2</v>
      </c>
      <c r="BP48" s="60">
        <f>IF(ISNUMBER(BN48),BN48/MAX(BN$22:BN48)-1,"")</f>
        <v>-3.0668603907146208E-2</v>
      </c>
      <c r="BR48" s="61">
        <f>BR47*(1+BS48)</f>
        <v>104.95315524543423</v>
      </c>
      <c r="BS48" s="60">
        <f>$L$58*W48+$L$59*AE48+$L$60*S48+$L$61*AQ48+$L$62*BC48+$L$63*AA48+$L$64*BG48+$L$65*AY48+$L$66*AI48</f>
        <v>-3.2024406803442582E-2</v>
      </c>
      <c r="BT48" s="60">
        <f>IF(ISNUMBER(BR48),BR48/MAX(BR$22:BR48)-1,"")</f>
        <v>-3.202440680344254E-2</v>
      </c>
      <c r="BV48" s="77">
        <v>46023</v>
      </c>
      <c r="BW48" s="76">
        <f>$BY$43</f>
        <v>100000000</v>
      </c>
    </row>
    <row r="49" spans="2:76" ht="16" customHeight="1" thickBot="1">
      <c r="E49" s="62" t="s">
        <v>133</v>
      </c>
      <c r="F49" s="65">
        <f>SUMIF($D$35:$D$43, E49, $L$35:$L$43)</f>
        <v>0.23</v>
      </c>
      <c r="I49" s="64">
        <f>SUM(I47:I48)</f>
        <v>1</v>
      </c>
      <c r="Q49" s="63">
        <v>45230</v>
      </c>
      <c r="R49" s="62">
        <v>100.67</v>
      </c>
      <c r="S49" s="60">
        <f>IF(AND(ISNUMBER(R48),ISNUMBER(R49)),R49/R48-1,"")</f>
        <v>-1.9862945674842258E-4</v>
      </c>
      <c r="T49" s="60">
        <f>IF(ISNUMBER(R49),R49/MAX(R$22:R49)-1,"")</f>
        <v>-4.964257347100931E-4</v>
      </c>
      <c r="V49" s="62">
        <v>652.94000000000005</v>
      </c>
      <c r="W49" s="60">
        <f>IF(AND(ISNUMBER(V48),ISNUMBER(V49)),V49/V48-1,"")</f>
        <v>-1.5871101933772391E-2</v>
      </c>
      <c r="X49" s="60">
        <f>IF(ISNUMBER(V49),V49/MAX(V$22:V49)-1,"")</f>
        <v>-6.2433588926222527E-2</v>
      </c>
      <c r="Z49" s="62">
        <v>29.15</v>
      </c>
      <c r="AA49" s="60">
        <f>IF(AND(ISNUMBER(Z48),ISNUMBER(Z49)),Z49/Z48-1,"")</f>
        <v>-1.2868269556383427E-2</v>
      </c>
      <c r="AB49" s="60">
        <f>IF(ISNUMBER(Z49),Z49/MAX(Z$22:Z49)-1,"")</f>
        <v>-6.1493882807469369E-2</v>
      </c>
      <c r="AD49" s="62">
        <v>15.93</v>
      </c>
      <c r="AE49" s="60">
        <f>IF(AND(ISNUMBER(AD48),ISNUMBER(AD49)),AD49/AD48-1,"")</f>
        <v>-3.862401931200965E-2</v>
      </c>
      <c r="AF49" s="60">
        <f>IF(ISNUMBER(AD49),AD49/MAX(AD$22:AD49)-1,"")</f>
        <v>-7.4375363160952945E-2</v>
      </c>
      <c r="AH49" s="62">
        <v>29.05</v>
      </c>
      <c r="AI49" s="60">
        <f>IF(AND(ISNUMBER(AH48),ISNUMBER(AH49)),AH49/AH48-1,"")</f>
        <v>8.6793864571642398E-2</v>
      </c>
      <c r="AJ49" s="60">
        <f>IF(ISNUMBER(AH49),AH49/MAX(AH$22:AH49)-1,"")</f>
        <v>0</v>
      </c>
      <c r="AL49" s="62">
        <v>40.29</v>
      </c>
      <c r="AM49" s="60">
        <f>IF(AND(ISNUMBER(AL48),ISNUMBER(AL49)),AL49/AL48-1,"")</f>
        <v>-8.1240768094534843E-3</v>
      </c>
      <c r="AN49" s="60">
        <f>IF(ISNUMBER(AL49),AL49/MAX(AL$22:AL49)-1,"")</f>
        <v>-0.19258517034068134</v>
      </c>
      <c r="AP49" s="62">
        <v>58.4</v>
      </c>
      <c r="AQ49" s="60">
        <f>IF(AND(ISNUMBER(AP48),ISNUMBER(AP49)),AP49/AP48-1,"")</f>
        <v>-2.9025098173126596E-3</v>
      </c>
      <c r="AR49" s="60">
        <f>IF(ISNUMBER(AP49),AP49/MAX(AP$22:AP49)-1,"")</f>
        <v>-0.11622276029055689</v>
      </c>
      <c r="AT49" s="62">
        <v>50.25</v>
      </c>
      <c r="AU49" s="60">
        <f>IF(AND(ISNUMBER(AT48),ISNUMBER(AT49)),AT49/AT48-1,"")</f>
        <v>1.9904458598718477E-4</v>
      </c>
      <c r="AV49" s="60">
        <f>IF(ISNUMBER(AT49),AT49/MAX(AT$22:AT49)-1,"")</f>
        <v>0</v>
      </c>
      <c r="AX49" s="62">
        <v>322.69</v>
      </c>
      <c r="AY49" s="60">
        <f>IF(AND(ISNUMBER(AX48),ISNUMBER(AX49)),AX49/AX48-1,"")</f>
        <v>-2.2536576500166605E-2</v>
      </c>
      <c r="AZ49" s="60">
        <f>IF(ISNUMBER(AX49),AX49/MAX(AX$22:AX49)-1,"")</f>
        <v>-6.804332129963897E-2</v>
      </c>
      <c r="BB49" s="62">
        <v>51.08</v>
      </c>
      <c r="BC49" s="60">
        <f>IF(AND(ISNUMBER(BB48),ISNUMBER(BB49)),BB49/BB48-1,"")</f>
        <v>-5.8085930296883581E-2</v>
      </c>
      <c r="BD49" s="60">
        <f>IF(ISNUMBER(BB49),BB49/MAX(BB$22:BB49)-1,"")</f>
        <v>-0.17453135100193928</v>
      </c>
      <c r="BF49" s="62">
        <v>48.6</v>
      </c>
      <c r="BG49" s="60">
        <f>IF(AND(ISNUMBER(BF48),ISNUMBER(BF49)),BF49/BF48-1,"")</f>
        <v>-1.4198782961460377E-2</v>
      </c>
      <c r="BH49" s="60">
        <f>IF(ISNUMBER(BF49),BF49/MAX(BF$22:BF49)-1,"")</f>
        <v>-9.4297428251956639E-2</v>
      </c>
      <c r="BJ49" s="61">
        <f>BJ48*(1+BK49)</f>
        <v>107.07578722444779</v>
      </c>
      <c r="BK49" s="60">
        <f>$L$12*S49+$L$13*W49+$L$14*AA49+$L$15*AE49+$L$16*AI49+$L$17*AM49+$L$18*AQ49+$L$19*AU49+$L$20*AY49</f>
        <v>1.8467786437067263E-3</v>
      </c>
      <c r="BL49" s="60">
        <f>IF(ISNUMBER(BJ49),BJ49/MAX(BJ$22:BJ49)-1,"")</f>
        <v>-2.9982238432441299E-2</v>
      </c>
      <c r="BN49" s="61">
        <f>BN48*(1+BO49)</f>
        <v>106.28584150779672</v>
      </c>
      <c r="BO49" s="60">
        <f>$L$35*W49+$L$36*S49+$L$37*AA49+$L$38*AE49+$L$39*AQ49+$L$40*AY49+$L$41*BC49+$L$42*BG49+$L$43*AI49</f>
        <v>-7.6078513848094288E-3</v>
      </c>
      <c r="BP49" s="60">
        <f>IF(ISNUMBER(BN49),BN49/MAX(BN$22:BN49)-1,"")</f>
        <v>-3.8043133111250516E-2</v>
      </c>
      <c r="BR49" s="61">
        <f>BR48*(1+BS49)</f>
        <v>102.92489738043625</v>
      </c>
      <c r="BS49" s="60">
        <f>$L$58*W49+$L$59*AE49+$L$60*S49+$L$61*AQ49+$L$62*BC49+$L$63*AA49+$L$64*BG49+$L$65*AY49+$L$66*AI49</f>
        <v>-1.9325363399079133E-2</v>
      </c>
      <c r="BT49" s="60">
        <f>IF(ISNUMBER(BR49),BR49/MAX(BR$22:BR49)-1,"")</f>
        <v>-5.0730886903405215E-2</v>
      </c>
      <c r="BV49" s="77">
        <v>46388</v>
      </c>
      <c r="BW49" s="76">
        <f>BW48*(1+$BY$44)</f>
        <v>108936926.86737673</v>
      </c>
      <c r="BX49" s="75">
        <f>ABS(BW49*$BY$45)</f>
        <v>16225479.349212386</v>
      </c>
    </row>
    <row r="50" spans="2:76" ht="16" customHeight="1" thickTop="1">
      <c r="E50" s="62" t="s">
        <v>135</v>
      </c>
      <c r="F50" s="65">
        <f>SUMIF($D$35:$D$43, E50, $L$35:$L$43)</f>
        <v>0.1661</v>
      </c>
      <c r="Q50" s="63">
        <v>45260</v>
      </c>
      <c r="R50" s="62">
        <v>100.68</v>
      </c>
      <c r="S50" s="60">
        <f>IF(AND(ISNUMBER(R49),ISNUMBER(R50)),R50/R49-1,"")</f>
        <v>9.9334459124023056E-5</v>
      </c>
      <c r="T50" s="60">
        <f>IF(ISNUMBER(R50),R50/MAX(R$22:R50)-1,"")</f>
        <v>-3.9714058776796346E-4</v>
      </c>
      <c r="V50" s="62">
        <v>685.57</v>
      </c>
      <c r="W50" s="60">
        <f>IF(AND(ISNUMBER(V49),ISNUMBER(V50)),V50/V49-1,"")</f>
        <v>4.9973963917052E-2</v>
      </c>
      <c r="X50" s="60">
        <f>IF(ISNUMBER(V50),V50/MAX(V$22:V50)-1,"")</f>
        <v>-1.5579678929381613E-2</v>
      </c>
      <c r="Z50" s="62">
        <v>30.88</v>
      </c>
      <c r="AA50" s="60">
        <f>IF(AND(ISNUMBER(Z49),ISNUMBER(Z50)),Z50/Z49-1,"")</f>
        <v>5.9348198970840427E-2</v>
      </c>
      <c r="AB50" s="60">
        <f>IF(ISNUMBER(Z50),Z50/MAX(Z$22:Z50)-1,"")</f>
        <v>-5.7952350289761645E-3</v>
      </c>
      <c r="AD50" s="62">
        <v>17.37</v>
      </c>
      <c r="AE50" s="60">
        <f>IF(AND(ISNUMBER(AD49),ISNUMBER(AD50)),AD50/AD49-1,"")</f>
        <v>9.0395480225988756E-2</v>
      </c>
      <c r="AF50" s="60">
        <f>IF(ISNUMBER(AD50),AD50/MAX(AD$22:AD50)-1,"")</f>
        <v>0</v>
      </c>
      <c r="AH50" s="62">
        <v>28.44</v>
      </c>
      <c r="AI50" s="60">
        <f>IF(AND(ISNUMBER(AH49),ISNUMBER(AH50)),AH50/AH49-1,"")</f>
        <v>-2.0998278829604144E-2</v>
      </c>
      <c r="AJ50" s="60">
        <f>IF(ISNUMBER(AH50),AH50/MAX(AH$22:AH50)-1,"")</f>
        <v>-2.0998278829604144E-2</v>
      </c>
      <c r="AL50" s="62">
        <v>41.64</v>
      </c>
      <c r="AM50" s="60">
        <f>IF(AND(ISNUMBER(AL49),ISNUMBER(AL50)),AL50/AL49-1,"")</f>
        <v>3.3507073715562274E-2</v>
      </c>
      <c r="AN50" s="60">
        <f>IF(ISNUMBER(AL50),AL50/MAX(AL$22:AL50)-1,"")</f>
        <v>-0.16553106212424851</v>
      </c>
      <c r="AP50" s="62">
        <v>60.2</v>
      </c>
      <c r="AQ50" s="60">
        <f>IF(AND(ISNUMBER(AP49),ISNUMBER(AP50)),AP50/AP49-1,"")</f>
        <v>3.082191780821919E-2</v>
      </c>
      <c r="AR50" s="60">
        <f>IF(ISNUMBER(AP50),AP50/MAX(AP$22:AP50)-1,"")</f>
        <v>-8.8983050847457612E-2</v>
      </c>
      <c r="AT50" s="62">
        <v>50.24</v>
      </c>
      <c r="AU50" s="60">
        <f>IF(AND(ISNUMBER(AT49),ISNUMBER(AT50)),AT50/AT49-1,"")</f>
        <v>-1.9900497512437276E-4</v>
      </c>
      <c r="AV50" s="60">
        <f>IF(ISNUMBER(AT50),AT50/MAX(AT$22:AT50)-1,"")</f>
        <v>-1.9900497512437276E-4</v>
      </c>
      <c r="AX50" s="62">
        <v>339.66</v>
      </c>
      <c r="AY50" s="60">
        <f>IF(AND(ISNUMBER(AX49),ISNUMBER(AX50)),AX50/AX49-1,"")</f>
        <v>5.2589172270600448E-2</v>
      </c>
      <c r="AZ50" s="60">
        <f>IF(ISNUMBER(AX50),AX50/MAX(AX$22:AX50)-1,"")</f>
        <v>-1.9032490974729144E-2</v>
      </c>
      <c r="BB50" s="62">
        <v>54.4</v>
      </c>
      <c r="BC50" s="60">
        <f>IF(AND(ISNUMBER(BB49),ISNUMBER(BB50)),BB50/BB49-1,"")</f>
        <v>6.4996084573218482E-2</v>
      </c>
      <c r="BD50" s="60">
        <f>IF(ISNUMBER(BB50),BB50/MAX(BB$22:BB50)-1,"")</f>
        <v>-0.12087912087912089</v>
      </c>
      <c r="BF50" s="62">
        <v>49.51</v>
      </c>
      <c r="BG50" s="60">
        <f>IF(AND(ISNUMBER(BF49),ISNUMBER(BF50)),BF50/BF49-1,"")</f>
        <v>1.8724279835390822E-2</v>
      </c>
      <c r="BH50" s="60">
        <f>IF(ISNUMBER(BF50),BF50/MAX(BF$22:BF50)-1,"")</f>
        <v>-7.7338799850913187E-2</v>
      </c>
      <c r="BJ50" s="61">
        <f>BJ49*(1+BK50)</f>
        <v>110.59163661163649</v>
      </c>
      <c r="BK50" s="60">
        <f>$L$12*S50+$L$13*W50+$L$14*AA50+$L$15*AE50+$L$16*AI50+$L$17*AM50+$L$18*AQ50+$L$19*AU50+$L$20*AY50</f>
        <v>3.283514862065795E-2</v>
      </c>
      <c r="BL50" s="60">
        <f>IF(ISNUMBER(BJ50),BJ50/MAX(BJ$22:BJ50)-1,"")</f>
        <v>0</v>
      </c>
      <c r="BN50" s="61">
        <f>BN49*(1+BO50)</f>
        <v>110.70013195873943</v>
      </c>
      <c r="BO50" s="60">
        <f>$L$35*W50+$L$36*S50+$L$37*AA50+$L$38*AE50+$L$39*AQ50+$L$40*AY50+$L$41*BC50+$L$42*BG50+$L$43*AI50</f>
        <v>4.1532252916479939E-2</v>
      </c>
      <c r="BP50" s="60">
        <f>IF(ISNUMBER(BN50),BN50/MAX(BN$22:BN50)-1,"")</f>
        <v>0</v>
      </c>
      <c r="BR50" s="61">
        <f>BR49*(1+BS50)</f>
        <v>107.86942531156755</v>
      </c>
      <c r="BS50" s="60">
        <f>$L$58*W50+$L$59*AE50+$L$60*S50+$L$61*AQ50+$L$62*BC50+$L$63*AA50+$L$64*BG50+$L$65*AY50+$L$66*AI50</f>
        <v>4.8040154102414037E-2</v>
      </c>
      <c r="BT50" s="60">
        <f>IF(ISNUMBER(BR50),BR50/MAX(BR$22:BR50)-1,"")</f>
        <v>-5.1278524255828906E-3</v>
      </c>
      <c r="BV50" s="77">
        <v>46753</v>
      </c>
      <c r="BW50" s="76">
        <f>BW49*(1+$BY$44)</f>
        <v>118672540.35308185</v>
      </c>
      <c r="BX50" s="75">
        <f>ABS(BW50*$BY$45)</f>
        <v>17675538.57253281</v>
      </c>
    </row>
    <row r="51" spans="2:76" ht="16" customHeight="1">
      <c r="E51" s="62" t="s">
        <v>198</v>
      </c>
      <c r="F51" s="65">
        <f>SUMIF($D$35:$D$43, E51, $L$35:$L$43)</f>
        <v>0</v>
      </c>
      <c r="Q51" s="63">
        <v>45289</v>
      </c>
      <c r="R51" s="62">
        <v>100.71</v>
      </c>
      <c r="S51" s="60">
        <f>IF(AND(ISNUMBER(R50),ISNUMBER(R51)),R51/R50-1,"")</f>
        <v>2.9797377830731442E-4</v>
      </c>
      <c r="T51" s="60">
        <f>IF(ISNUMBER(R51),R51/MAX(R$22:R51)-1,"")</f>
        <v>-9.9285146942018621E-5</v>
      </c>
      <c r="V51" s="62">
        <v>697.76</v>
      </c>
      <c r="W51" s="60">
        <f>IF(AND(ISNUMBER(V50),ISNUMBER(V51)),V51/V50-1,"")</f>
        <v>1.7780824715200483E-2</v>
      </c>
      <c r="X51" s="60">
        <f>IF(ISNUMBER(V51),V51/MAX(V$22:V51)-1,"")</f>
        <v>0</v>
      </c>
      <c r="Z51" s="62">
        <v>31.66</v>
      </c>
      <c r="AA51" s="60">
        <f>IF(AND(ISNUMBER(Z50),ISNUMBER(Z51)),Z51/Z50-1,"")</f>
        <v>2.5259067357513043E-2</v>
      </c>
      <c r="AB51" s="60">
        <f>IF(ISNUMBER(Z51),Z51/MAX(Z$22:Z51)-1,"")</f>
        <v>0</v>
      </c>
      <c r="AD51" s="62">
        <v>17.22</v>
      </c>
      <c r="AE51" s="60">
        <f>IF(AND(ISNUMBER(AD50),ISNUMBER(AD51)),AD51/AD50-1,"")</f>
        <v>-8.6355785837651799E-3</v>
      </c>
      <c r="AF51" s="60">
        <f>IF(ISNUMBER(AD51),AD51/MAX(AD$22:AD51)-1,"")</f>
        <v>-8.6355785837651799E-3</v>
      </c>
      <c r="AH51" s="62">
        <v>27.96</v>
      </c>
      <c r="AI51" s="60">
        <f>IF(AND(ISNUMBER(AH50),ISNUMBER(AH51)),AH51/AH50-1,"")</f>
        <v>-1.6877637130801704E-2</v>
      </c>
      <c r="AJ51" s="60">
        <f>IF(ISNUMBER(AH51),AH51/MAX(AH$22:AH51)-1,"")</f>
        <v>-3.7521514629948349E-2</v>
      </c>
      <c r="AL51" s="62">
        <v>42.96</v>
      </c>
      <c r="AM51" s="60">
        <f>IF(AND(ISNUMBER(AL50),ISNUMBER(AL51)),AL51/AL50-1,"")</f>
        <v>3.1700288184438152E-2</v>
      </c>
      <c r="AN51" s="60">
        <f>IF(ISNUMBER(AL51),AL51/MAX(AL$22:AL51)-1,"")</f>
        <v>-0.13907815631262521</v>
      </c>
      <c r="AP51" s="62">
        <v>61.11</v>
      </c>
      <c r="AQ51" s="60">
        <f>IF(AND(ISNUMBER(AP50),ISNUMBER(AP51)),AP51/AP50-1,"")</f>
        <v>1.5116279069767424E-2</v>
      </c>
      <c r="AR51" s="60">
        <f>IF(ISNUMBER(AP51),AP51/MAX(AP$22:AP51)-1,"")</f>
        <v>-7.5211864406779627E-2</v>
      </c>
      <c r="AT51" s="62">
        <v>50.26</v>
      </c>
      <c r="AU51" s="60">
        <f>IF(AND(ISNUMBER(AT50),ISNUMBER(AT51)),AT51/AT50-1,"")</f>
        <v>3.9808917197436955E-4</v>
      </c>
      <c r="AV51" s="60">
        <f>IF(ISNUMBER(AT51),AT51/MAX(AT$22:AT51)-1,"")</f>
        <v>0</v>
      </c>
      <c r="AX51" s="62">
        <v>348.8</v>
      </c>
      <c r="AY51" s="60">
        <f>IF(AND(ISNUMBER(AX50),ISNUMBER(AX51)),AX51/AX50-1,"")</f>
        <v>2.6909262203379747E-2</v>
      </c>
      <c r="AZ51" s="60">
        <f>IF(ISNUMBER(AX51),AX51/MAX(AX$22:AX51)-1,"")</f>
        <v>0</v>
      </c>
      <c r="BB51" s="62">
        <v>58.7</v>
      </c>
      <c r="BC51" s="60">
        <f>IF(AND(ISNUMBER(BB50),ISNUMBER(BB51)),BB51/BB50-1,"")</f>
        <v>7.9044117647058876E-2</v>
      </c>
      <c r="BD51" s="60">
        <f>IF(ISNUMBER(BB51),BB51/MAX(BB$22:BB51)-1,"")</f>
        <v>-5.138978668390437E-2</v>
      </c>
      <c r="BF51" s="62">
        <v>50.45</v>
      </c>
      <c r="BG51" s="60">
        <f>IF(AND(ISNUMBER(BF50),ISNUMBER(BF51)),BF51/BF50-1,"")</f>
        <v>1.8986063421531085E-2</v>
      </c>
      <c r="BH51" s="60">
        <f>IF(ISNUMBER(BF51),BF51/MAX(BF$22:BF51)-1,"")</f>
        <v>-5.982109578829653E-2</v>
      </c>
      <c r="BJ51" s="61">
        <f>BJ50*(1+BK51)</f>
        <v>111.47097480802701</v>
      </c>
      <c r="BK51" s="60">
        <f>$L$12*S51+$L$13*W51+$L$14*AA51+$L$15*AE51+$L$16*AI51+$L$17*AM51+$L$18*AQ51+$L$19*AU51+$L$20*AY51</f>
        <v>7.9512178617853046E-3</v>
      </c>
      <c r="BL51" s="60">
        <f>IF(ISNUMBER(BJ51),BJ51/MAX(BJ$22:BJ51)-1,"")</f>
        <v>0</v>
      </c>
      <c r="BN51" s="61">
        <f>BN50*(1+BO51)</f>
        <v>111.69593412995947</v>
      </c>
      <c r="BO51" s="60">
        <f>$L$35*W51+$L$36*S51+$L$37*AA51+$L$38*AE51+$L$39*AQ51+$L$40*AY51+$L$41*BC51+$L$42*BG51+$L$43*AI51</f>
        <v>8.9954921787374353E-3</v>
      </c>
      <c r="BP51" s="60">
        <f>IF(ISNUMBER(BN51),BN51/MAX(BN$22:BN51)-1,"")</f>
        <v>0</v>
      </c>
      <c r="BR51" s="61">
        <f>BR50*(1+BS51)</f>
        <v>109.64952184474639</v>
      </c>
      <c r="BS51" s="60">
        <f>$L$58*W51+$L$59*AE51+$L$60*S51+$L$61*AQ51+$L$62*BC51+$L$63*AA51+$L$64*BG51+$L$65*AY51+$L$66*AI51</f>
        <v>1.6502327031382998E-2</v>
      </c>
      <c r="BT51" s="60">
        <f>IF(ISNUMBER(BR51),BR51/MAX(BR$22:BR51)-1,"")</f>
        <v>0</v>
      </c>
      <c r="BV51" s="77">
        <v>47119</v>
      </c>
      <c r="BW51" s="76">
        <f>BW50*(1+$BY$44)</f>
        <v>129278218.49609491</v>
      </c>
      <c r="BX51" s="75">
        <f>ABS(BW51*$BY$45)</f>
        <v>19255188.52817503</v>
      </c>
    </row>
    <row r="52" spans="2:76" ht="16" customHeight="1">
      <c r="E52" s="62" t="s">
        <v>223</v>
      </c>
      <c r="F52" s="65">
        <f>SUMIF($D$35:$D$43, E52, $L$35:$L$43)</f>
        <v>0</v>
      </c>
      <c r="Q52" s="63">
        <v>45322</v>
      </c>
      <c r="R52" s="62">
        <v>100.71</v>
      </c>
      <c r="S52" s="60">
        <f>IF(AND(ISNUMBER(R51),ISNUMBER(R52)),R52/R51-1,"")</f>
        <v>0</v>
      </c>
      <c r="T52" s="60">
        <f>IF(ISNUMBER(R52),R52/MAX(R$22:R52)-1,"")</f>
        <v>-9.9285146942018621E-5</v>
      </c>
      <c r="V52" s="62">
        <v>744.3</v>
      </c>
      <c r="W52" s="60">
        <f>IF(AND(ISNUMBER(V51),ISNUMBER(V52)),V52/V51-1,"")</f>
        <v>6.6699151570740689E-2</v>
      </c>
      <c r="X52" s="60">
        <f>IF(ISNUMBER(V52),V52/MAX(V$22:V52)-1,"")</f>
        <v>0</v>
      </c>
      <c r="Z52" s="62">
        <v>34.049999999999997</v>
      </c>
      <c r="AA52" s="60">
        <f>IF(AND(ISNUMBER(Z51),ISNUMBER(Z52)),Z52/Z51-1,"")</f>
        <v>7.5489576753000609E-2</v>
      </c>
      <c r="AB52" s="60">
        <f>IF(ISNUMBER(Z52),Z52/MAX(Z$22:Z52)-1,"")</f>
        <v>0</v>
      </c>
      <c r="AD52" s="62">
        <v>18.73</v>
      </c>
      <c r="AE52" s="60">
        <f>IF(AND(ISNUMBER(AD51),ISNUMBER(AD52)),AD52/AD51-1,"")</f>
        <v>8.7688734030197502E-2</v>
      </c>
      <c r="AF52" s="60">
        <f>IF(ISNUMBER(AD52),AD52/MAX(AD$22:AD52)-1,"")</f>
        <v>0</v>
      </c>
      <c r="AH52" s="62">
        <v>28.6</v>
      </c>
      <c r="AI52" s="60">
        <f>IF(AND(ISNUMBER(AH51),ISNUMBER(AH52)),AH52/AH51-1,"")</f>
        <v>2.2889842632331847E-2</v>
      </c>
      <c r="AJ52" s="60">
        <f>IF(ISNUMBER(AH52),AH52/MAX(AH$22:AH52)-1,"")</f>
        <v>-1.5490533562822706E-2</v>
      </c>
      <c r="AL52" s="62">
        <v>42.44</v>
      </c>
      <c r="AM52" s="60">
        <f>IF(AND(ISNUMBER(AL51),ISNUMBER(AL52)),AL52/AL51-1,"")</f>
        <v>-1.2104283054003795E-2</v>
      </c>
      <c r="AN52" s="60">
        <f>IF(ISNUMBER(AL52),AL52/MAX(AL$22:AL52)-1,"")</f>
        <v>-0.14949899799599198</v>
      </c>
      <c r="AP52" s="62">
        <v>61.6</v>
      </c>
      <c r="AQ52" s="60">
        <f>IF(AND(ISNUMBER(AP51),ISNUMBER(AP52)),AP52/AP51-1,"")</f>
        <v>8.0183276059564434E-3</v>
      </c>
      <c r="AR52" s="60">
        <f>IF(ISNUMBER(AP52),AP52/MAX(AP$22:AP52)-1,"")</f>
        <v>-6.7796610169491456E-2</v>
      </c>
      <c r="AT52" s="62">
        <v>50.27</v>
      </c>
      <c r="AU52" s="60">
        <f>IF(AND(ISNUMBER(AT51),ISNUMBER(AT52)),AT52/AT51-1,"")</f>
        <v>1.9896538002406317E-4</v>
      </c>
      <c r="AV52" s="60">
        <f>IF(ISNUMBER(AT52),AT52/MAX(AT$22:AT52)-1,"")</f>
        <v>0</v>
      </c>
      <c r="AX52" s="62">
        <v>370.54</v>
      </c>
      <c r="AY52" s="60">
        <f>IF(AND(ISNUMBER(AX51),ISNUMBER(AX52)),AX52/AX51-1,"")</f>
        <v>6.2327981651376207E-2</v>
      </c>
      <c r="AZ52" s="60">
        <f>IF(ISNUMBER(AX52),AX52/MAX(AX$22:AX52)-1,"")</f>
        <v>0</v>
      </c>
      <c r="BB52" s="62">
        <v>59.11</v>
      </c>
      <c r="BC52" s="60">
        <f>IF(AND(ISNUMBER(BB51),ISNUMBER(BB52)),BB52/BB51-1,"")</f>
        <v>6.9846678023850473E-3</v>
      </c>
      <c r="BD52" s="60">
        <f>IF(ISNUMBER(BB52),BB52/MAX(BB$22:BB52)-1,"")</f>
        <v>-4.4764059469941886E-2</v>
      </c>
      <c r="BF52" s="62">
        <v>50.19</v>
      </c>
      <c r="BG52" s="60">
        <f>IF(AND(ISNUMBER(BF51),ISNUMBER(BF52)),BF52/BF51-1,"")</f>
        <v>-5.1536174430130144E-3</v>
      </c>
      <c r="BH52" s="60">
        <f>IF(ISNUMBER(BF52),BF52/MAX(BF$22:BF52)-1,"")</f>
        <v>-6.4666418188594865E-2</v>
      </c>
      <c r="BJ52" s="61">
        <f>BJ51*(1+BK52)</f>
        <v>116.3430844459804</v>
      </c>
      <c r="BK52" s="60">
        <f>$L$12*S52+$L$13*W52+$L$14*AA52+$L$15*AE52+$L$16*AI52+$L$17*AM52+$L$18*AQ52+$L$19*AU52+$L$20*AY52</f>
        <v>4.3707428291033093E-2</v>
      </c>
      <c r="BL52" s="60">
        <f>IF(ISNUMBER(BJ52),BJ52/MAX(BJ$22:BJ52)-1,"")</f>
        <v>0</v>
      </c>
      <c r="BN52" s="61">
        <f>BN51*(1+BO52)</f>
        <v>117.39192093293536</v>
      </c>
      <c r="BO52" s="60">
        <f>$L$35*W52+$L$36*S52+$L$37*AA52+$L$38*AE52+$L$39*AQ52+$L$40*AY52+$L$41*BC52+$L$42*BG52+$L$43*AI52</f>
        <v>5.0995471297536683E-2</v>
      </c>
      <c r="BP52" s="60">
        <f>IF(ISNUMBER(BN52),BN52/MAX(BN$22:BN52)-1,"")</f>
        <v>0</v>
      </c>
      <c r="BR52" s="61">
        <f>BR51*(1+BS52)</f>
        <v>114.60664642962919</v>
      </c>
      <c r="BS52" s="60">
        <f>$L$58*W52+$L$59*AE52+$L$60*S52+$L$61*AQ52+$L$62*BC52+$L$63*AA52+$L$64*BG52+$L$65*AY52+$L$66*AI52</f>
        <v>4.5208811689134785E-2</v>
      </c>
      <c r="BT52" s="60">
        <f>IF(ISNUMBER(BR52),BR52/MAX(BR$22:BR52)-1,"")</f>
        <v>0</v>
      </c>
      <c r="BV52" s="77">
        <v>47484</v>
      </c>
      <c r="BW52" s="76">
        <f>BW51*(1+$BY$44)</f>
        <v>140831718.33853841</v>
      </c>
      <c r="BX52" s="75">
        <f>ABS(BW52*$BY$45)</f>
        <v>20976010.645113546</v>
      </c>
    </row>
    <row r="53" spans="2:76" ht="16" customHeight="1" thickBot="1">
      <c r="F53" s="64">
        <f>SUM(F47:F52)</f>
        <v>1</v>
      </c>
      <c r="Q53" s="63">
        <v>45351</v>
      </c>
      <c r="R53" s="62">
        <v>100.7</v>
      </c>
      <c r="S53" s="60">
        <f>IF(AND(ISNUMBER(R52),ISNUMBER(R53)),R53/R52-1,"")</f>
        <v>-9.9295005461130792E-5</v>
      </c>
      <c r="T53" s="60">
        <f>IF(ISNUMBER(R53),R53/MAX(R$22:R53)-1,"")</f>
        <v>-1.9857029388403724E-4</v>
      </c>
      <c r="V53" s="62">
        <v>777.54</v>
      </c>
      <c r="W53" s="60">
        <f>IF(AND(ISNUMBER(V52),ISNUMBER(V53)),V53/V52-1,"")</f>
        <v>4.4659411527609771E-2</v>
      </c>
      <c r="X53" s="60">
        <f>IF(ISNUMBER(V53),V53/MAX(V$22:V53)-1,"")</f>
        <v>0</v>
      </c>
      <c r="Z53" s="62">
        <v>35.31</v>
      </c>
      <c r="AA53" s="60">
        <f>IF(AND(ISNUMBER(Z52),ISNUMBER(Z53)),Z53/Z52-1,"")</f>
        <v>3.7004405286343856E-2</v>
      </c>
      <c r="AB53" s="60">
        <f>IF(ISNUMBER(Z53),Z53/MAX(Z$22:Z53)-1,"")</f>
        <v>0</v>
      </c>
      <c r="AD53" s="62">
        <v>20.21</v>
      </c>
      <c r="AE53" s="60">
        <f>IF(AND(ISNUMBER(AD52),ISNUMBER(AD53)),AD53/AD52-1,"")</f>
        <v>7.901761879337954E-2</v>
      </c>
      <c r="AF53" s="60">
        <f>IF(ISNUMBER(AD53),AD53/MAX(AD$22:AD53)-1,"")</f>
        <v>0</v>
      </c>
      <c r="AH53" s="62">
        <v>28.81</v>
      </c>
      <c r="AI53" s="60">
        <f>IF(AND(ISNUMBER(AH52),ISNUMBER(AH53)),AH53/AH52-1,"")</f>
        <v>7.3426573426571551E-3</v>
      </c>
      <c r="AJ53" s="60">
        <f>IF(ISNUMBER(AH53),AH53/MAX(AH$22:AH53)-1,"")</f>
        <v>-8.2616179001722134E-3</v>
      </c>
      <c r="AL53" s="62">
        <v>42.01</v>
      </c>
      <c r="AM53" s="60">
        <f>IF(AND(ISNUMBER(AL52),ISNUMBER(AL53)),AL53/AL52-1,"")</f>
        <v>-1.0131950989632377E-2</v>
      </c>
      <c r="AN53" s="60">
        <f>IF(ISNUMBER(AL53),AL53/MAX(AL$22:AL53)-1,"")</f>
        <v>-0.1581162324649299</v>
      </c>
      <c r="AP53" s="62">
        <v>62.29</v>
      </c>
      <c r="AQ53" s="60">
        <f>IF(AND(ISNUMBER(AP52),ISNUMBER(AP53)),AP53/AP52-1,"")</f>
        <v>1.1201298701298601E-2</v>
      </c>
      <c r="AR53" s="60">
        <f>IF(ISNUMBER(AP53),AP53/MAX(AP$22:AP53)-1,"")</f>
        <v>-5.7354721549636833E-2</v>
      </c>
      <c r="AT53" s="62">
        <v>50.25</v>
      </c>
      <c r="AU53" s="60">
        <f>IF(AND(ISNUMBER(AT52),ISNUMBER(AT53)),AT53/AT52-1,"")</f>
        <v>-3.9785160135275E-4</v>
      </c>
      <c r="AV53" s="60">
        <f>IF(ISNUMBER(AT53),AT53/MAX(AT$22:AT53)-1,"")</f>
        <v>-3.9785160135275E-4</v>
      </c>
      <c r="AX53" s="62">
        <v>386.37</v>
      </c>
      <c r="AY53" s="60">
        <f>IF(AND(ISNUMBER(AX52),ISNUMBER(AX53)),AX53/AX52-1,"")</f>
        <v>4.2721433583418733E-2</v>
      </c>
      <c r="AZ53" s="60">
        <f>IF(ISNUMBER(AX53),AX53/MAX(AX$22:AX53)-1,"")</f>
        <v>0</v>
      </c>
      <c r="BB53" s="62">
        <v>60.69</v>
      </c>
      <c r="BC53" s="60">
        <f>IF(AND(ISNUMBER(BB52),ISNUMBER(BB53)),BB53/BB52-1,"")</f>
        <v>2.6729825748604163E-2</v>
      </c>
      <c r="BD53" s="60">
        <f>IF(ISNUMBER(BB53),BB53/MAX(BB$22:BB53)-1,"")</f>
        <v>-1.9230769230769273E-2</v>
      </c>
      <c r="BF53" s="62">
        <v>50.27</v>
      </c>
      <c r="BG53" s="60">
        <f>IF(AND(ISNUMBER(BF52),ISNUMBER(BF53)),BF53/BF52-1,"")</f>
        <v>1.5939430165372581E-3</v>
      </c>
      <c r="BH53" s="60">
        <f>IF(ISNUMBER(BF53),BF53/MAX(BF$22:BF53)-1,"")</f>
        <v>-6.3175549757733762E-2</v>
      </c>
      <c r="BJ53" s="61">
        <f>BJ52*(1+BK53)</f>
        <v>119.6212542179432</v>
      </c>
      <c r="BK53" s="60">
        <f>$L$12*S53+$L$13*W53+$L$14*AA53+$L$15*AE53+$L$16*AI53+$L$17*AM53+$L$18*AQ53+$L$19*AU53+$L$20*AY53</f>
        <v>2.8176747999877207E-2</v>
      </c>
      <c r="BL53" s="60">
        <f>IF(ISNUMBER(BJ53),BJ53/MAX(BJ$22:BJ53)-1,"")</f>
        <v>0</v>
      </c>
      <c r="BN53" s="61">
        <f>BN52*(1+BO53)</f>
        <v>121.47289018026898</v>
      </c>
      <c r="BO53" s="60">
        <f>$L$35*W53+$L$36*S53+$L$37*AA53+$L$38*AE53+$L$39*AQ53+$L$40*AY53+$L$41*BC53+$L$42*BG53+$L$43*AI53</f>
        <v>3.4763629514717863E-2</v>
      </c>
      <c r="BP53" s="60">
        <f>IF(ISNUMBER(BN53),BN53/MAX(BN$22:BN53)-1,"")</f>
        <v>0</v>
      </c>
      <c r="BR53" s="61">
        <f>BR52*(1+BS53)</f>
        <v>118.72471493008115</v>
      </c>
      <c r="BS53" s="60">
        <f>$L$58*W53+$L$59*AE53+$L$60*S53+$L$61*AQ53+$L$62*BC53+$L$63*AA53+$L$64*BG53+$L$65*AY53+$L$66*AI53</f>
        <v>3.5932196157406289E-2</v>
      </c>
      <c r="BT53" s="60">
        <f>IF(ISNUMBER(BR53),BR53/MAX(BR$22:BR53)-1,"")</f>
        <v>0</v>
      </c>
      <c r="BV53" s="77">
        <v>47849</v>
      </c>
      <c r="BW53" s="76">
        <f>BW52*(1+$BY$44)</f>
        <v>153417746.01252356</v>
      </c>
      <c r="BX53" s="75">
        <f>ABS(BW53*$BY$45)</f>
        <v>22850621.376160499</v>
      </c>
    </row>
    <row r="54" spans="2:76" ht="16" customHeight="1" thickTop="1">
      <c r="Q54" s="63">
        <v>45379</v>
      </c>
      <c r="R54" s="62">
        <v>100.67</v>
      </c>
      <c r="S54" s="60">
        <f>IF(AND(ISNUMBER(R53),ISNUMBER(R54)),R54/R53-1,"")</f>
        <v>-2.9791459781525198E-4</v>
      </c>
      <c r="T54" s="60">
        <f>IF(ISNUMBER(R54),R54/MAX(R$22:R54)-1,"")</f>
        <v>-4.964257347100931E-4</v>
      </c>
      <c r="V54" s="62">
        <v>801.49</v>
      </c>
      <c r="W54" s="60">
        <f>IF(AND(ISNUMBER(V53),ISNUMBER(V54)),V54/V53-1,"")</f>
        <v>3.0802273838002048E-2</v>
      </c>
      <c r="X54" s="60">
        <f>IF(ISNUMBER(V54),V54/MAX(V$22:V54)-1,"")</f>
        <v>0</v>
      </c>
      <c r="Z54" s="62">
        <v>36.24</v>
      </c>
      <c r="AA54" s="60">
        <f>IF(AND(ISNUMBER(Z53),ISNUMBER(Z54)),Z54/Z53-1,"")</f>
        <v>2.633814783347499E-2</v>
      </c>
      <c r="AB54" s="60">
        <f>IF(ISNUMBER(Z54),Z54/MAX(Z$22:Z54)-1,"")</f>
        <v>0</v>
      </c>
      <c r="AD54" s="62">
        <v>21.14</v>
      </c>
      <c r="AE54" s="60">
        <f>IF(AND(ISNUMBER(AD53),ISNUMBER(AD54)),AD54/AD53-1,"")</f>
        <v>4.6016823354774861E-2</v>
      </c>
      <c r="AF54" s="60">
        <f>IF(ISNUMBER(AD54),AD54/MAX(AD$22:AD54)-1,"")</f>
        <v>0</v>
      </c>
      <c r="AH54" s="62">
        <v>31.02</v>
      </c>
      <c r="AI54" s="60">
        <f>IF(AND(ISNUMBER(AH53),ISNUMBER(AH54)),AH54/AH53-1,"")</f>
        <v>7.6709475876431732E-2</v>
      </c>
      <c r="AJ54" s="60">
        <f>IF(ISNUMBER(AH54),AH54/MAX(AH$22:AH54)-1,"")</f>
        <v>0</v>
      </c>
      <c r="AL54" s="62">
        <v>42.3</v>
      </c>
      <c r="AM54" s="60">
        <f>IF(AND(ISNUMBER(AL53),ISNUMBER(AL54)),AL54/AL53-1,"")</f>
        <v>6.9031183051653233E-3</v>
      </c>
      <c r="AN54" s="60">
        <f>IF(ISNUMBER(AL54),AL54/MAX(AL$22:AL54)-1,"")</f>
        <v>-0.15230460921843691</v>
      </c>
      <c r="AP54" s="62">
        <v>63.98</v>
      </c>
      <c r="AQ54" s="60">
        <f>IF(AND(ISNUMBER(AP53),ISNUMBER(AP54)),AP54/AP53-1,"")</f>
        <v>2.7131160699951806E-2</v>
      </c>
      <c r="AR54" s="60">
        <f>IF(ISNUMBER(AP54),AP54/MAX(AP$22:AP54)-1,"")</f>
        <v>-3.1779661016949179E-2</v>
      </c>
      <c r="AT54" s="62">
        <v>50.26</v>
      </c>
      <c r="AU54" s="60">
        <f>IF(AND(ISNUMBER(AT53),ISNUMBER(AT54)),AT54/AT53-1,"")</f>
        <v>1.9900497512437276E-4</v>
      </c>
      <c r="AV54" s="60">
        <f>IF(ISNUMBER(AT54),AT54/MAX(AT$22:AT54)-1,"")</f>
        <v>-1.9892580067648602E-4</v>
      </c>
      <c r="AX54" s="62">
        <v>397.71</v>
      </c>
      <c r="AY54" s="60">
        <f>IF(AND(ISNUMBER(AX53),ISNUMBER(AX54)),AX54/AX53-1,"")</f>
        <v>2.935010482180278E-2</v>
      </c>
      <c r="AZ54" s="60">
        <f>IF(ISNUMBER(AX54),AX54/MAX(AX$22:AX54)-1,"")</f>
        <v>0</v>
      </c>
      <c r="BB54" s="62">
        <v>62.69</v>
      </c>
      <c r="BC54" s="60">
        <f>IF(AND(ISNUMBER(BB53),ISNUMBER(BB54)),BB54/BB53-1,"")</f>
        <v>3.2954358213873824E-2</v>
      </c>
      <c r="BD54" s="60">
        <f>IF(ISNUMBER(BB54),BB54/MAX(BB$22:BB54)-1,"")</f>
        <v>0</v>
      </c>
      <c r="BF54" s="62">
        <v>50.6</v>
      </c>
      <c r="BG54" s="60">
        <f>IF(AND(ISNUMBER(BF53),ISNUMBER(BF54)),BF54/BF53-1,"")</f>
        <v>6.5645514223193757E-3</v>
      </c>
      <c r="BH54" s="60">
        <f>IF(ISNUMBER(BF54),BF54/MAX(BF$22:BF54)-1,"")</f>
        <v>-5.7025717480432281E-2</v>
      </c>
      <c r="BJ54" s="61">
        <f>BJ53*(1+BK54)</f>
        <v>123.31235785504842</v>
      </c>
      <c r="BK54" s="60">
        <f>$L$12*S54+$L$13*W54+$L$14*AA54+$L$15*AE54+$L$16*AI54+$L$17*AM54+$L$18*AQ54+$L$19*AU54+$L$20*AY54</f>
        <v>3.0856586993982017E-2</v>
      </c>
      <c r="BL54" s="60">
        <f>IF(ISNUMBER(BJ54),BJ54/MAX(BJ$22:BJ54)-1,"")</f>
        <v>0</v>
      </c>
      <c r="BN54" s="61">
        <f>BN53*(1+BO54)</f>
        <v>125.02754339182886</v>
      </c>
      <c r="BO54" s="60">
        <f>$L$35*W54+$L$36*S54+$L$37*AA54+$L$38*AE54+$L$39*AQ54+$L$40*AY54+$L$41*BC54+$L$42*BG54+$L$43*AI54</f>
        <v>2.9262934357490607E-2</v>
      </c>
      <c r="BP54" s="60">
        <f>IF(ISNUMBER(BN54),BN54/MAX(BN$22:BN54)-1,"")</f>
        <v>0</v>
      </c>
      <c r="BR54" s="61">
        <f>BR53*(1+BS54)</f>
        <v>122.01562988067778</v>
      </c>
      <c r="BS54" s="60">
        <f>$L$58*W54+$L$59*AE54+$L$60*S54+$L$61*AQ54+$L$62*BC54+$L$63*AA54+$L$64*BG54+$L$65*AY54+$L$66*AI54</f>
        <v>2.7718870098232769E-2</v>
      </c>
      <c r="BT54" s="60">
        <f>IF(ISNUMBER(BR54),BR54/MAX(BR$22:BR54)-1,"")</f>
        <v>0</v>
      </c>
      <c r="BV54" s="77">
        <v>48214</v>
      </c>
      <c r="BW54" s="76">
        <f>BW53*(1+$BY$44)</f>
        <v>167128577.77524057</v>
      </c>
      <c r="BX54" s="75">
        <f>ABS(BW54*$BY$45)</f>
        <v>24892764.697289117</v>
      </c>
    </row>
    <row r="55" spans="2:76" ht="16" customHeight="1">
      <c r="Q55" s="63">
        <v>45412</v>
      </c>
      <c r="R55" s="62">
        <v>100.66</v>
      </c>
      <c r="S55" s="60">
        <f>IF(AND(ISNUMBER(R54),ISNUMBER(R55)),R55/R54-1,"")</f>
        <v>-9.9334459123912033E-5</v>
      </c>
      <c r="T55" s="60">
        <f>IF(ISNUMBER(R55),R55/MAX(R$22:R55)-1,"")</f>
        <v>-5.9571088165211172E-4</v>
      </c>
      <c r="V55" s="62">
        <v>780.58</v>
      </c>
      <c r="W55" s="60">
        <f>IF(AND(ISNUMBER(V54),ISNUMBER(V55)),V55/V54-1,"")</f>
        <v>-2.6088909406230876E-2</v>
      </c>
      <c r="X55" s="60">
        <f>IF(ISNUMBER(V55),V55/MAX(V$22:V55)-1,"")</f>
        <v>-2.6088909406230876E-2</v>
      </c>
      <c r="Z55" s="62">
        <v>34.85</v>
      </c>
      <c r="AA55" s="60">
        <f>IF(AND(ISNUMBER(Z54),ISNUMBER(Z55)),Z55/Z54-1,"")</f>
        <v>-3.8355408388521028E-2</v>
      </c>
      <c r="AB55" s="60">
        <f>IF(ISNUMBER(Z55),Z55/MAX(Z$22:Z55)-1,"")</f>
        <v>-3.8355408388521028E-2</v>
      </c>
      <c r="AD55" s="62">
        <v>20.87</v>
      </c>
      <c r="AE55" s="60">
        <f>IF(AND(ISNUMBER(AD54),ISNUMBER(AD55)),AD55/AD54-1,"")</f>
        <v>-1.2771996215704795E-2</v>
      </c>
      <c r="AF55" s="60">
        <f>IF(ISNUMBER(AD55),AD55/MAX(AD$22:AD55)-1,"")</f>
        <v>-1.2771996215704795E-2</v>
      </c>
      <c r="AH55" s="62">
        <v>32.86</v>
      </c>
      <c r="AI55" s="60">
        <f>IF(AND(ISNUMBER(AH54),ISNUMBER(AH55)),AH55/AH54-1,"")</f>
        <v>5.9316569954867893E-2</v>
      </c>
      <c r="AJ55" s="60">
        <f>IF(ISNUMBER(AH55),AH55/MAX(AH$22:AH55)-1,"")</f>
        <v>0</v>
      </c>
      <c r="AL55" s="62">
        <v>41.61</v>
      </c>
      <c r="AM55" s="60">
        <f>IF(AND(ISNUMBER(AL54),ISNUMBER(AL55)),AL55/AL54-1,"")</f>
        <v>-1.6312056737588621E-2</v>
      </c>
      <c r="AN55" s="60">
        <f>IF(ISNUMBER(AL55),AL55/MAX(AL$22:AL55)-1,"")</f>
        <v>-0.16613226452905805</v>
      </c>
      <c r="AP55" s="62">
        <v>63</v>
      </c>
      <c r="AQ55" s="60">
        <f>IF(AND(ISNUMBER(AP54),ISNUMBER(AP55)),AP55/AP54-1,"")</f>
        <v>-1.5317286652078765E-2</v>
      </c>
      <c r="AR55" s="60">
        <f>IF(ISNUMBER(AP55),AP55/MAX(AP$22:AP55)-1,"")</f>
        <v>-4.6610169491525411E-2</v>
      </c>
      <c r="AT55" s="62">
        <v>50.27</v>
      </c>
      <c r="AU55" s="60">
        <f>IF(AND(ISNUMBER(AT54),ISNUMBER(AT55)),AT55/AT54-1,"")</f>
        <v>1.9896538002406317E-4</v>
      </c>
      <c r="AV55" s="60">
        <f>IF(ISNUMBER(AT55),AT55/MAX(AT$22:AT55)-1,"")</f>
        <v>0</v>
      </c>
      <c r="AX55" s="62">
        <v>387.29</v>
      </c>
      <c r="AY55" s="60">
        <f>IF(AND(ISNUMBER(AX54),ISNUMBER(AX55)),AX55/AX54-1,"")</f>
        <v>-2.6199994971210061E-2</v>
      </c>
      <c r="AZ55" s="60">
        <f>IF(ISNUMBER(AX55),AX55/MAX(AX$22:AX55)-1,"")</f>
        <v>-2.6199994971210061E-2</v>
      </c>
      <c r="BB55" s="62">
        <v>60.24</v>
      </c>
      <c r="BC55" s="60">
        <f>IF(AND(ISNUMBER(BB54),ISNUMBER(BB55)),BB55/BB54-1,"")</f>
        <v>-3.9081193172754713E-2</v>
      </c>
      <c r="BD55" s="60">
        <f>IF(ISNUMBER(BB55),BB55/MAX(BB$22:BB55)-1,"")</f>
        <v>-3.9081193172754713E-2</v>
      </c>
      <c r="BF55" s="62">
        <v>49.86</v>
      </c>
      <c r="BG55" s="60">
        <f>IF(AND(ISNUMBER(BF54),ISNUMBER(BF55)),BF55/BF54-1,"")</f>
        <v>-1.4624505928853782E-2</v>
      </c>
      <c r="BH55" s="60">
        <f>IF(ISNUMBER(BF55),BF55/MAX(BF$22:BF55)-1,"")</f>
        <v>-7.0816250465896347E-2</v>
      </c>
      <c r="BJ55" s="61">
        <f>BJ54*(1+BK55)</f>
        <v>122.38771239199932</v>
      </c>
      <c r="BK55" s="60">
        <f>$L$12*S55+$L$13*W55+$L$14*AA55+$L$15*AE55+$L$16*AI55+$L$17*AM55+$L$18*AQ55+$L$19*AU55+$L$20*AY55</f>
        <v>-7.498400639909873E-3</v>
      </c>
      <c r="BL55" s="60">
        <f>IF(ISNUMBER(BJ55),BJ55/MAX(BJ$22:BJ55)-1,"")</f>
        <v>-7.49840063991003E-3</v>
      </c>
      <c r="BN55" s="61">
        <f>BN54*(1+BO55)</f>
        <v>123.33109623049268</v>
      </c>
      <c r="BO55" s="60">
        <f>$L$35*W55+$L$36*S55+$L$37*AA55+$L$38*AE55+$L$39*AQ55+$L$40*AY55+$L$41*BC55+$L$42*BG55+$L$43*AI55</f>
        <v>-1.3568587491314756E-2</v>
      </c>
      <c r="BP55" s="60">
        <f>IF(ISNUMBER(BN55),BN55/MAX(BN$22:BN55)-1,"")</f>
        <v>-1.3568587491314732E-2</v>
      </c>
      <c r="BR55" s="61">
        <f>BR54*(1+BS55)</f>
        <v>119.66530201625162</v>
      </c>
      <c r="BS55" s="60">
        <f>$L$58*W55+$L$59*AE55+$L$60*S55+$L$61*AQ55+$L$62*BC55+$L$63*AA55+$L$64*BG55+$L$65*AY55+$L$66*AI55</f>
        <v>-1.9262514701801889E-2</v>
      </c>
      <c r="BT55" s="60">
        <f>IF(ISNUMBER(BR55),BR55/MAX(BR$22:BR55)-1,"")</f>
        <v>-1.9262514701801847E-2</v>
      </c>
      <c r="BV55" s="77">
        <v>48580</v>
      </c>
      <c r="BW55" s="76">
        <f>BW54*(1+$BY$44)</f>
        <v>182064736.54550067</v>
      </c>
      <c r="BX55" s="75">
        <f>ABS(BW55*$BY$45)</f>
        <v>27117412.873554021</v>
      </c>
    </row>
    <row r="56" spans="2:76" ht="16" customHeight="1">
      <c r="B56" s="70" t="s">
        <v>209</v>
      </c>
      <c r="Q56" s="63">
        <v>45443</v>
      </c>
      <c r="R56" s="62">
        <v>100.7</v>
      </c>
      <c r="S56" s="60">
        <f>IF(AND(ISNUMBER(R55),ISNUMBER(R56)),R56/R55-1,"")</f>
        <v>3.9737730975564212E-4</v>
      </c>
      <c r="T56" s="60">
        <f>IF(ISNUMBER(R56),R56/MAX(R$22:R56)-1,"")</f>
        <v>-1.9857029388403724E-4</v>
      </c>
      <c r="V56" s="62">
        <v>786.97</v>
      </c>
      <c r="W56" s="60">
        <f>IF(AND(ISNUMBER(V55),ISNUMBER(V56)),V56/V55-1,"")</f>
        <v>8.1862205027030122E-3</v>
      </c>
      <c r="X56" s="60">
        <f>IF(ISNUMBER(V56),V56/MAX(V$22:V56)-1,"")</f>
        <v>-1.8116258468602209E-2</v>
      </c>
      <c r="Z56" s="62">
        <v>35.770000000000003</v>
      </c>
      <c r="AA56" s="60">
        <f>IF(AND(ISNUMBER(Z55),ISNUMBER(Z56)),Z56/Z55-1,"")</f>
        <v>2.6398852223816327E-2</v>
      </c>
      <c r="AB56" s="60">
        <f>IF(ISNUMBER(Z56),Z56/MAX(Z$22:Z56)-1,"")</f>
        <v>-1.2969094922737234E-2</v>
      </c>
      <c r="AD56" s="62">
        <v>21.16</v>
      </c>
      <c r="AE56" s="60">
        <f>IF(AND(ISNUMBER(AD55),ISNUMBER(AD56)),AD56/AD55-1,"")</f>
        <v>1.3895543842836533E-2</v>
      </c>
      <c r="AF56" s="60">
        <f>IF(ISNUMBER(AD56),AD56/MAX(AD$22:AD56)-1,"")</f>
        <v>0</v>
      </c>
      <c r="AH56" s="62">
        <v>32.56</v>
      </c>
      <c r="AI56" s="60">
        <f>IF(AND(ISNUMBER(AH55),ISNUMBER(AH56)),AH56/AH55-1,"")</f>
        <v>-9.1296409007911583E-3</v>
      </c>
      <c r="AJ56" s="60">
        <f>IF(ISNUMBER(AH56),AH56/MAX(AH$22:AH56)-1,"")</f>
        <v>-9.1296409007911583E-3</v>
      </c>
      <c r="AL56" s="62">
        <v>41.61</v>
      </c>
      <c r="AM56" s="60">
        <f>IF(AND(ISNUMBER(AL55),ISNUMBER(AL56)),AL56/AL55-1,"")</f>
        <v>0</v>
      </c>
      <c r="AN56" s="60">
        <f>IF(ISNUMBER(AL56),AL56/MAX(AL$22:AL56)-1,"")</f>
        <v>-0.16613226452905805</v>
      </c>
      <c r="AP56" s="62">
        <v>63.16</v>
      </c>
      <c r="AQ56" s="60">
        <f>IF(AND(ISNUMBER(AP55),ISNUMBER(AP56)),AP56/AP55-1,"")</f>
        <v>2.5396825396823974E-3</v>
      </c>
      <c r="AR56" s="60">
        <f>IF(ISNUMBER(AP56),AP56/MAX(AP$22:AP56)-1,"")</f>
        <v>-4.4188861985472228E-2</v>
      </c>
      <c r="AT56" s="62">
        <v>50.26</v>
      </c>
      <c r="AU56" s="60">
        <f>IF(AND(ISNUMBER(AT55),ISNUMBER(AT56)),AT56/AT55-1,"")</f>
        <v>-1.9892580067648602E-4</v>
      </c>
      <c r="AV56" s="60">
        <f>IF(ISNUMBER(AT56),AT56/MAX(AT$22:AT56)-1,"")</f>
        <v>-1.9892580067648602E-4</v>
      </c>
      <c r="AX56" s="62">
        <v>388.99</v>
      </c>
      <c r="AY56" s="60">
        <f>IF(AND(ISNUMBER(AX55),ISNUMBER(AX56)),AX56/AX55-1,"")</f>
        <v>4.3894755867694979E-3</v>
      </c>
      <c r="AZ56" s="60">
        <f>IF(ISNUMBER(AX56),AX56/MAX(AX$22:AX56)-1,"")</f>
        <v>-2.192552362274014E-2</v>
      </c>
      <c r="BB56" s="62">
        <v>60.6</v>
      </c>
      <c r="BC56" s="60">
        <f>IF(AND(ISNUMBER(BB55),ISNUMBER(BB56)),BB56/BB55-1,"")</f>
        <v>5.9760956175298752E-3</v>
      </c>
      <c r="BD56" s="60">
        <f>IF(ISNUMBER(BB56),BB56/MAX(BB$22:BB56)-1,"")</f>
        <v>-3.3338650502472422E-2</v>
      </c>
      <c r="BF56" s="62">
        <v>50.19</v>
      </c>
      <c r="BG56" s="60">
        <f>IF(AND(ISNUMBER(BF55),ISNUMBER(BF56)),BF56/BF55-1,"")</f>
        <v>6.6185318892899581E-3</v>
      </c>
      <c r="BH56" s="60">
        <f>IF(ISNUMBER(BF56),BF56/MAX(BF$22:BF56)-1,"")</f>
        <v>-6.4666418188594865E-2</v>
      </c>
      <c r="BJ56" s="61">
        <f>BJ55*(1+BK56)</f>
        <v>123.20860171604475</v>
      </c>
      <c r="BK56" s="60">
        <f>$L$12*S56+$L$13*W56+$L$14*AA56+$L$15*AE56+$L$16*AI56+$L$17*AM56+$L$18*AQ56+$L$19*AU56+$L$20*AY56</f>
        <v>6.7072854619276683E-3</v>
      </c>
      <c r="BL56" s="60">
        <f>IF(ISNUMBER(BJ56),BJ56/MAX(BJ$22:BJ56)-1,"")</f>
        <v>-8.4140909158214594E-4</v>
      </c>
      <c r="BN56" s="61">
        <f>BN55*(1+BO56)</f>
        <v>124.47892023513545</v>
      </c>
      <c r="BO56" s="60">
        <f>$L$35*W56+$L$36*S56+$L$37*AA56+$L$38*AE56+$L$39*AQ56+$L$40*AY56+$L$41*BC56+$L$42*BG56+$L$43*AI56</f>
        <v>9.3068499326206446E-3</v>
      </c>
      <c r="BP56" s="60">
        <f>IF(ISNUMBER(BN56),BN56/MAX(BN$22:BN56)-1,"")</f>
        <v>-4.3880183662735606E-3</v>
      </c>
      <c r="BR56" s="61">
        <f>BR55*(1+BS56)</f>
        <v>120.67185751676402</v>
      </c>
      <c r="BS56" s="60">
        <f>$L$58*W56+$L$59*AE56+$L$60*S56+$L$61*AQ56+$L$62*BC56+$L$63*AA56+$L$64*BG56+$L$65*AY56+$L$66*AI56</f>
        <v>8.4114232242167557E-3</v>
      </c>
      <c r="BT56" s="60">
        <f>IF(ISNUMBER(BR56),BR56/MAX(BR$22:BR56)-1,"")</f>
        <v>-1.1013116641104603E-2</v>
      </c>
      <c r="BV56" s="77">
        <v>48945</v>
      </c>
      <c r="BW56" s="76">
        <f>BW55*(1+$BY$44)</f>
        <v>198335728.90185416</v>
      </c>
      <c r="BX56" s="75">
        <f>ABS(BW56*$BY$45)</f>
        <v>29540876.230388142</v>
      </c>
    </row>
    <row r="57" spans="2:76" ht="16" customHeight="1">
      <c r="B57" s="70" t="s">
        <v>128</v>
      </c>
      <c r="C57" s="70" t="s">
        <v>130</v>
      </c>
      <c r="D57" s="70" t="s">
        <v>173</v>
      </c>
      <c r="E57" s="70" t="s">
        <v>129</v>
      </c>
      <c r="F57" s="70" t="s">
        <v>174</v>
      </c>
      <c r="G57" s="70" t="s">
        <v>175</v>
      </c>
      <c r="H57" s="70" t="s">
        <v>131</v>
      </c>
      <c r="I57" s="70" t="s">
        <v>176</v>
      </c>
      <c r="J57" s="70" t="s">
        <v>177</v>
      </c>
      <c r="K57" s="70" t="s">
        <v>178</v>
      </c>
      <c r="L57" s="70" t="s">
        <v>179</v>
      </c>
      <c r="M57" s="70" t="s">
        <v>180</v>
      </c>
      <c r="N57" s="70" t="s">
        <v>181</v>
      </c>
      <c r="O57" s="70" t="s">
        <v>182</v>
      </c>
      <c r="Q57" s="63">
        <v>45471</v>
      </c>
      <c r="R57" s="62">
        <v>100.69</v>
      </c>
      <c r="S57" s="60">
        <f>IF(AND(ISNUMBER(R56),ISNUMBER(R57)),R57/R56-1,"")</f>
        <v>-9.9304865938454334E-5</v>
      </c>
      <c r="T57" s="60">
        <f>IF(ISNUMBER(R57),R57/MAX(R$22:R57)-1,"")</f>
        <v>-2.9785544082605586E-4</v>
      </c>
      <c r="V57" s="62">
        <v>826.54</v>
      </c>
      <c r="W57" s="60">
        <f>IF(AND(ISNUMBER(V56),ISNUMBER(V57)),V57/V56-1,"")</f>
        <v>5.028145926782468E-2</v>
      </c>
      <c r="X57" s="60">
        <f>IF(ISNUMBER(V57),V57/MAX(V$22:V57)-1,"")</f>
        <v>0</v>
      </c>
      <c r="Z57" s="62">
        <v>36.9</v>
      </c>
      <c r="AA57" s="60">
        <f>IF(AND(ISNUMBER(Z56),ISNUMBER(Z57)),Z57/Z56-1,"")</f>
        <v>3.1590718479172386E-2</v>
      </c>
      <c r="AB57" s="60">
        <f>IF(ISNUMBER(Z57),Z57/MAX(Z$22:Z57)-1,"")</f>
        <v>0</v>
      </c>
      <c r="AD57" s="62">
        <v>21.5</v>
      </c>
      <c r="AE57" s="60">
        <f>IF(AND(ISNUMBER(AD56),ISNUMBER(AD57)),AD57/AD56-1,"")</f>
        <v>1.6068052930056753E-2</v>
      </c>
      <c r="AF57" s="60">
        <f>IF(ISNUMBER(AD57),AD57/MAX(AD$22:AD57)-1,"")</f>
        <v>0</v>
      </c>
      <c r="AH57" s="62">
        <v>32.39</v>
      </c>
      <c r="AI57" s="60">
        <f>IF(AND(ISNUMBER(AH56),ISNUMBER(AH57)),AH57/AH56-1,"")</f>
        <v>-5.2211302211302435E-3</v>
      </c>
      <c r="AJ57" s="60">
        <f>IF(ISNUMBER(AH57),AH57/MAX(AH$22:AH57)-1,"")</f>
        <v>-1.4303104077906248E-2</v>
      </c>
      <c r="AL57" s="62">
        <v>42.03</v>
      </c>
      <c r="AM57" s="60">
        <f>IF(AND(ISNUMBER(AL56),ISNUMBER(AL57)),AL57/AL56-1,"")</f>
        <v>1.0093727469358438E-2</v>
      </c>
      <c r="AN57" s="60">
        <f>IF(ISNUMBER(AL57),AL57/MAX(AL$22:AL57)-1,"")</f>
        <v>-0.15771543086172335</v>
      </c>
      <c r="AP57" s="62">
        <v>62.74</v>
      </c>
      <c r="AQ57" s="60">
        <f>IF(AND(ISNUMBER(AP56),ISNUMBER(AP57)),AP57/AP56-1,"")</f>
        <v>-6.6497783407218902E-3</v>
      </c>
      <c r="AR57" s="60">
        <f>IF(ISNUMBER(AP57),AP57/MAX(AP$22:AP57)-1,"")</f>
        <v>-5.054479418886193E-2</v>
      </c>
      <c r="AT57" s="62">
        <v>50.28</v>
      </c>
      <c r="AU57" s="60">
        <f>IF(AND(ISNUMBER(AT56),ISNUMBER(AT57)),AT57/AT56-1,"")</f>
        <v>3.9793076004790429E-4</v>
      </c>
      <c r="AV57" s="60">
        <f>IF(ISNUMBER(AT57),AT57/MAX(AT$22:AT57)-1,"")</f>
        <v>0</v>
      </c>
      <c r="AX57" s="62">
        <v>406.76</v>
      </c>
      <c r="AY57" s="60">
        <f>IF(AND(ISNUMBER(AX56),ISNUMBER(AX57)),AX57/AX56-1,"")</f>
        <v>4.568240828813086E-2</v>
      </c>
      <c r="AZ57" s="60">
        <f>IF(ISNUMBER(AX57),AX57/MAX(AX$22:AX57)-1,"")</f>
        <v>0</v>
      </c>
      <c r="BB57" s="62">
        <v>61.31</v>
      </c>
      <c r="BC57" s="60">
        <f>IF(AND(ISNUMBER(BB56),ISNUMBER(BB57)),BB57/BB56-1,"")</f>
        <v>1.1716171617161653E-2</v>
      </c>
      <c r="BD57" s="60">
        <f>IF(ISNUMBER(BB57),BB57/MAX(BB$22:BB57)-1,"")</f>
        <v>-2.2013080236082283E-2</v>
      </c>
      <c r="BF57" s="62">
        <v>50.35</v>
      </c>
      <c r="BG57" s="60">
        <f>IF(AND(ISNUMBER(BF56),ISNUMBER(BF57)),BF57/BF56-1,"")</f>
        <v>3.1878860330742942E-3</v>
      </c>
      <c r="BH57" s="60">
        <f>IF(ISNUMBER(BF57),BF57/MAX(BF$22:BF57)-1,"")</f>
        <v>-6.168468132687277E-2</v>
      </c>
      <c r="BJ57" s="61">
        <f>BJ56*(1+BK57)</f>
        <v>125.77433798954145</v>
      </c>
      <c r="BK57" s="60">
        <f>$L$12*S57+$L$13*W57+$L$14*AA57+$L$15*AE57+$L$16*AI57+$L$17*AM57+$L$18*AQ57+$L$19*AU57+$L$20*AY57</f>
        <v>2.0824327504421026E-2</v>
      </c>
      <c r="BL57" s="60">
        <f>IF(ISNUMBER(BJ57),BJ57/MAX(BJ$22:BJ57)-1,"")</f>
        <v>0</v>
      </c>
      <c r="BN57" s="61">
        <f>BN56*(1+BO57)</f>
        <v>127.36616597228934</v>
      </c>
      <c r="BO57" s="60">
        <f>$L$35*W57+$L$36*S57+$L$37*AA57+$L$38*AE57+$L$39*AQ57+$L$40*AY57+$L$41*BC57+$L$42*BG57+$L$43*AI57</f>
        <v>2.3194656024490036E-2</v>
      </c>
      <c r="BP57" s="60">
        <f>IF(ISNUMBER(BN57),BN57/MAX(BN$22:BN57)-1,"")</f>
        <v>0</v>
      </c>
      <c r="BR57" s="61">
        <f>BR56*(1+BS57)</f>
        <v>123.25933715518765</v>
      </c>
      <c r="BS57" s="60">
        <f>$L$58*W57+$L$59*AE57+$L$60*S57+$L$61*AQ57+$L$62*BC57+$L$63*AA57+$L$64*BG57+$L$65*AY57+$L$66*AI57</f>
        <v>2.1442279017410269E-2</v>
      </c>
      <c r="BT57" s="60">
        <f>IF(ISNUMBER(BR57),BR57/MAX(BR$22:BR57)-1,"")</f>
        <v>0</v>
      </c>
      <c r="BV57" s="77">
        <v>49310</v>
      </c>
      <c r="BW57" s="76">
        <f>BW56*(1+$BY$44)</f>
        <v>216060847.94569144</v>
      </c>
      <c r="BX57" s="75">
        <f>ABS(BW57*$BY$45)</f>
        <v>32180922.735080205</v>
      </c>
    </row>
    <row r="58" spans="2:76" ht="16" customHeight="1">
      <c r="B58" s="62" t="s">
        <v>183</v>
      </c>
      <c r="C58" s="62" t="s">
        <v>184</v>
      </c>
      <c r="D58" s="62" t="s">
        <v>185</v>
      </c>
      <c r="E58" s="62" t="s">
        <v>186</v>
      </c>
      <c r="F58" s="62" t="s">
        <v>187</v>
      </c>
      <c r="G58" s="68">
        <v>8.9999999999999998E-4</v>
      </c>
      <c r="H58" s="69">
        <f>X15</f>
        <v>0.12566443829333721</v>
      </c>
      <c r="I58" s="68">
        <f>H58-G58</f>
        <v>0.12476443829333721</v>
      </c>
      <c r="J58" s="68">
        <f>X16</f>
        <v>0.13229761022456635</v>
      </c>
      <c r="K58" s="68">
        <f>X18</f>
        <v>-0.16545205061747215</v>
      </c>
      <c r="L58" s="68">
        <v>0.28999999999999998</v>
      </c>
      <c r="M58" s="68">
        <f>J58*L58</f>
        <v>3.836630696512424E-2</v>
      </c>
      <c r="N58" s="68">
        <f>K58*L58</f>
        <v>-4.7981094679066916E-2</v>
      </c>
      <c r="O58" s="68">
        <f>I58*L58</f>
        <v>3.6181687105067785E-2</v>
      </c>
      <c r="Q58" s="63">
        <v>45504</v>
      </c>
      <c r="R58" s="62">
        <v>100.74</v>
      </c>
      <c r="S58" s="60">
        <f>IF(AND(ISNUMBER(R57),ISNUMBER(R58)),R58/R57-1,"")</f>
        <v>4.9657364187116748E-4</v>
      </c>
      <c r="T58" s="60">
        <f>IF(ISNUMBER(R58),R58/MAX(R$22:R58)-1,"")</f>
        <v>0</v>
      </c>
      <c r="V58" s="62">
        <v>840.56</v>
      </c>
      <c r="W58" s="60">
        <f>IF(AND(ISNUMBER(V57),ISNUMBER(V58)),V58/V57-1,"")</f>
        <v>1.6962276477847427E-2</v>
      </c>
      <c r="X58" s="60">
        <f>IF(ISNUMBER(V58),V58/MAX(V$22:V58)-1,"")</f>
        <v>0</v>
      </c>
      <c r="Z58" s="62">
        <v>35.54</v>
      </c>
      <c r="AA58" s="60">
        <f>IF(AND(ISNUMBER(Z57),ISNUMBER(Z58)),Z58/Z57-1,"")</f>
        <v>-3.6856368563685571E-2</v>
      </c>
      <c r="AB58" s="60">
        <f>IF(ISNUMBER(Z58),Z58/MAX(Z$22:Z58)-1,"")</f>
        <v>-3.6856368563685571E-2</v>
      </c>
      <c r="AD58" s="62">
        <v>20.260000000000002</v>
      </c>
      <c r="AE58" s="60">
        <f>IF(AND(ISNUMBER(AD57),ISNUMBER(AD58)),AD58/AD57-1,"")</f>
        <v>-5.7674418604651057E-2</v>
      </c>
      <c r="AF58" s="60">
        <f>IF(ISNUMBER(AD58),AD58/MAX(AD$22:AD58)-1,"")</f>
        <v>-5.7674418604651057E-2</v>
      </c>
      <c r="AH58" s="62">
        <v>34.369999999999997</v>
      </c>
      <c r="AI58" s="60">
        <f>IF(AND(ISNUMBER(AH57),ISNUMBER(AH58)),AH58/AH57-1,"")</f>
        <v>6.1129978388391404E-2</v>
      </c>
      <c r="AJ58" s="60">
        <f>IF(ISNUMBER(AH58),AH58/MAX(AH$22:AH58)-1,"")</f>
        <v>0</v>
      </c>
      <c r="AL58" s="62">
        <v>42.47</v>
      </c>
      <c r="AM58" s="60">
        <f>IF(AND(ISNUMBER(AL57),ISNUMBER(AL58)),AL58/AL57-1,"")</f>
        <v>1.0468712824173165E-2</v>
      </c>
      <c r="AN58" s="60">
        <f>IF(ISNUMBER(AL58),AL58/MAX(AL$22:AL58)-1,"")</f>
        <v>-0.14889779559118232</v>
      </c>
      <c r="AP58" s="62">
        <v>68</v>
      </c>
      <c r="AQ58" s="60">
        <f>IF(AND(ISNUMBER(AP57),ISNUMBER(AP58)),AP58/AP57-1,"")</f>
        <v>8.3838061842524736E-2</v>
      </c>
      <c r="AR58" s="60">
        <f>IF(ISNUMBER(AP58),AP58/MAX(AP$22:AP58)-1,"")</f>
        <v>0</v>
      </c>
      <c r="AT58" s="62">
        <v>50.28</v>
      </c>
      <c r="AU58" s="60">
        <f>IF(AND(ISNUMBER(AT57),ISNUMBER(AT58)),AT58/AT57-1,"")</f>
        <v>0</v>
      </c>
      <c r="AV58" s="60">
        <f>IF(ISNUMBER(AT58),AT58/MAX(AT$22:AT58)-1,"")</f>
        <v>0</v>
      </c>
      <c r="AX58" s="62">
        <v>416.49</v>
      </c>
      <c r="AY58" s="60">
        <f>IF(AND(ISNUMBER(AX57),ISNUMBER(AX58)),AX58/AX57-1,"")</f>
        <v>2.392073950240925E-2</v>
      </c>
      <c r="AZ58" s="60">
        <f>IF(ISNUMBER(AX58),AX58/MAX(AX$22:AX58)-1,"")</f>
        <v>0</v>
      </c>
      <c r="BB58" s="62">
        <v>63.83</v>
      </c>
      <c r="BC58" s="60">
        <f>IF(AND(ISNUMBER(BB57),ISNUMBER(BB58)),BB58/BB57-1,"")</f>
        <v>4.1102593377915442E-2</v>
      </c>
      <c r="BD58" s="60">
        <f>IF(ISNUMBER(BB58),BB58/MAX(BB$22:BB58)-1,"")</f>
        <v>0</v>
      </c>
      <c r="BF58" s="62">
        <v>50.73</v>
      </c>
      <c r="BG58" s="60">
        <f>IF(AND(ISNUMBER(BF57),ISNUMBER(BF58)),BF58/BF57-1,"")</f>
        <v>7.547169811320753E-3</v>
      </c>
      <c r="BH58" s="60">
        <f>IF(ISNUMBER(BF58),BF58/MAX(BF$22:BF58)-1,"")</f>
        <v>-5.460305628028328E-2</v>
      </c>
      <c r="BJ58" s="61">
        <f>BJ57*(1+BK58)</f>
        <v>126.68126882221662</v>
      </c>
      <c r="BK58" s="60">
        <f>$L$12*S58+$L$13*W58+$L$14*AA58+$L$15*AE58+$L$16*AI58+$L$17*AM58+$L$18*AQ58+$L$19*AU58+$L$20*AY58</f>
        <v>7.210778026520686E-3</v>
      </c>
      <c r="BL58" s="60">
        <f>IF(ISNUMBER(BJ58),BJ58/MAX(BJ$22:BJ58)-1,"")</f>
        <v>0</v>
      </c>
      <c r="BN58" s="61">
        <f>BN57*(1+BO58)</f>
        <v>126.97121919337201</v>
      </c>
      <c r="BO58" s="60">
        <f>$L$35*W58+$L$36*S58+$L$37*AA58+$L$38*AE58+$L$39*AQ58+$L$40*AY58+$L$41*BC58+$L$42*BG58+$L$43*AI58</f>
        <v>-3.1008767195147445E-3</v>
      </c>
      <c r="BP58" s="60">
        <f>IF(ISNUMBER(BN58),BN58/MAX(BN$22:BN58)-1,"")</f>
        <v>-3.1008767195147557E-3</v>
      </c>
      <c r="BR58" s="61">
        <f>BR57*(1+BS58)</f>
        <v>123.93398948516572</v>
      </c>
      <c r="BS58" s="60">
        <f>$L$58*W58+$L$59*AE58+$L$60*S58+$L$61*AQ58+$L$62*BC58+$L$63*AA58+$L$64*BG58+$L$65*AY58+$L$66*AI58</f>
        <v>5.4734379199903828E-3</v>
      </c>
      <c r="BT58" s="60">
        <f>IF(ISNUMBER(BR58),BR58/MAX(BR$22:BR58)-1,"")</f>
        <v>0</v>
      </c>
      <c r="BV58" s="77">
        <v>49675</v>
      </c>
      <c r="BW58" s="76">
        <f>BW57*(1+$BY$44)</f>
        <v>235370047.91563192</v>
      </c>
      <c r="BX58" s="75">
        <f>ABS(BW58*$BY$45)</f>
        <v>35056908.265161335</v>
      </c>
    </row>
    <row r="59" spans="2:76" ht="16" customHeight="1">
      <c r="B59" s="62" t="s">
        <v>196</v>
      </c>
      <c r="C59" s="62" t="s">
        <v>197</v>
      </c>
      <c r="D59" s="62" t="s">
        <v>135</v>
      </c>
      <c r="E59" s="62" t="s">
        <v>186</v>
      </c>
      <c r="F59" s="62" t="s">
        <v>187</v>
      </c>
      <c r="G59" s="68">
        <v>5.6000000000000008E-3</v>
      </c>
      <c r="H59" s="69">
        <f>AF15</f>
        <v>0.1556891001180257</v>
      </c>
      <c r="I59" s="68">
        <f>H59-G59</f>
        <v>0.1500891001180257</v>
      </c>
      <c r="J59" s="68">
        <f>AF16</f>
        <v>0.1711288756284377</v>
      </c>
      <c r="K59" s="68">
        <f>AF18</f>
        <v>-0.21497584541062797</v>
      </c>
      <c r="L59" s="68">
        <v>0.1895</v>
      </c>
      <c r="M59" s="68">
        <f>J59*L59</f>
        <v>3.2428921931588944E-2</v>
      </c>
      <c r="N59" s="68">
        <f>K59*L59</f>
        <v>-4.0737922705314004E-2</v>
      </c>
      <c r="O59" s="68">
        <f>I59*L59</f>
        <v>2.8441884472365873E-2</v>
      </c>
      <c r="Q59" s="63">
        <v>45534</v>
      </c>
      <c r="R59" s="62">
        <v>100.71</v>
      </c>
      <c r="S59" s="60">
        <f>IF(AND(ISNUMBER(R58),ISNUMBER(R59)),R59/R58-1,"")</f>
        <v>-2.9779630732584828E-4</v>
      </c>
      <c r="T59" s="60">
        <f>IF(ISNUMBER(R59),R59/MAX(R$22:R59)-1,"")</f>
        <v>-2.9779630732584828E-4</v>
      </c>
      <c r="V59" s="62">
        <v>823.06</v>
      </c>
      <c r="W59" s="60">
        <f>IF(AND(ISNUMBER(V58),ISNUMBER(V59)),V59/V58-1,"")</f>
        <v>-2.0819453697535018E-2</v>
      </c>
      <c r="X59" s="60">
        <f>IF(ISNUMBER(V59),V59/MAX(V$22:V59)-1,"")</f>
        <v>-2.0819453697535018E-2</v>
      </c>
      <c r="Z59" s="62">
        <v>35.15</v>
      </c>
      <c r="AA59" s="60">
        <f>IF(AND(ISNUMBER(Z58),ISNUMBER(Z59)),Z59/Z58-1,"")</f>
        <v>-1.097355092853125E-2</v>
      </c>
      <c r="AB59" s="60">
        <f>IF(ISNUMBER(Z59),Z59/MAX(Z$22:Z59)-1,"")</f>
        <v>-4.7425474254742528E-2</v>
      </c>
      <c r="AD59" s="62">
        <v>19.489999999999998</v>
      </c>
      <c r="AE59" s="60">
        <f>IF(AND(ISNUMBER(AD58),ISNUMBER(AD59)),AD59/AD58-1,"")</f>
        <v>-3.8005923000987263E-2</v>
      </c>
      <c r="AF59" s="60">
        <f>IF(ISNUMBER(AD59),AD59/MAX(AD$22:AD59)-1,"")</f>
        <v>-9.3488372093023298E-2</v>
      </c>
      <c r="AH59" s="62">
        <v>34.11</v>
      </c>
      <c r="AI59" s="60">
        <f>IF(AND(ISNUMBER(AH58),ISNUMBER(AH59)),AH59/AH58-1,"")</f>
        <v>-7.5647366889728396E-3</v>
      </c>
      <c r="AJ59" s="60">
        <f>IF(ISNUMBER(AH59),AH59/MAX(AH$22:AH59)-1,"")</f>
        <v>-7.5647366889728396E-3</v>
      </c>
      <c r="AL59" s="62">
        <v>43.05</v>
      </c>
      <c r="AM59" s="60">
        <f>IF(AND(ISNUMBER(AL58),ISNUMBER(AL59)),AL59/AL58-1,"")</f>
        <v>1.365669884624432E-2</v>
      </c>
      <c r="AN59" s="60">
        <f>IF(ISNUMBER(AL59),AL59/MAX(AL$22:AL59)-1,"")</f>
        <v>-0.13727454909819647</v>
      </c>
      <c r="AP59" s="62">
        <v>67.45</v>
      </c>
      <c r="AQ59" s="60">
        <f>IF(AND(ISNUMBER(AP58),ISNUMBER(AP59)),AP59/AP58-1,"")</f>
        <v>-8.0882352941176183E-3</v>
      </c>
      <c r="AR59" s="60">
        <f>IF(ISNUMBER(AP59),AP59/MAX(AP$22:AP59)-1,"")</f>
        <v>-8.0882352941176183E-3</v>
      </c>
      <c r="AT59" s="62">
        <v>50.29</v>
      </c>
      <c r="AU59" s="60">
        <f>IF(AND(ISNUMBER(AT58),ISNUMBER(AT59)),AT59/AT58-1,"")</f>
        <v>1.9888623707231545E-4</v>
      </c>
      <c r="AV59" s="60">
        <f>IF(ISNUMBER(AT59),AT59/MAX(AT$22:AT59)-1,"")</f>
        <v>0</v>
      </c>
      <c r="AX59" s="62">
        <v>406.41</v>
      </c>
      <c r="AY59" s="60">
        <f>IF(AND(ISNUMBER(AX58),ISNUMBER(AX59)),AX59/AX58-1,"")</f>
        <v>-2.4202261758985766E-2</v>
      </c>
      <c r="AZ59" s="60">
        <f>IF(ISNUMBER(AX59),AX59/MAX(AX$22:AX59)-1,"")</f>
        <v>-2.4202261758985766E-2</v>
      </c>
      <c r="BB59" s="62">
        <v>64.48</v>
      </c>
      <c r="BC59" s="60">
        <f>IF(AND(ISNUMBER(BB58),ISNUMBER(BB59)),BB59/BB58-1,"")</f>
        <v>1.0183299389002087E-2</v>
      </c>
      <c r="BD59" s="60">
        <f>IF(ISNUMBER(BB59),BB59/MAX(BB$22:BB59)-1,"")</f>
        <v>0</v>
      </c>
      <c r="BF59" s="62">
        <v>51.2</v>
      </c>
      <c r="BG59" s="60">
        <f>IF(AND(ISNUMBER(BF58),ISNUMBER(BF59)),BF59/BF58-1,"")</f>
        <v>9.264734870885194E-3</v>
      </c>
      <c r="BH59" s="60">
        <f>IF(ISNUMBER(BF59),BF59/MAX(BF$22:BF59)-1,"")</f>
        <v>-4.5844204248974951E-2</v>
      </c>
      <c r="BJ59" s="61">
        <f>BJ58*(1+BK59)</f>
        <v>125.06109023330373</v>
      </c>
      <c r="BK59" s="60">
        <f>$L$12*S59+$L$13*W59+$L$14*AA59+$L$15*AE59+$L$16*AI59+$L$17*AM59+$L$18*AQ59+$L$19*AU59+$L$20*AY59</f>
        <v>-1.2789409231341326E-2</v>
      </c>
      <c r="BL59" s="60">
        <f>IF(ISNUMBER(BJ59),BJ59/MAX(BJ$22:BJ59)-1,"")</f>
        <v>-1.2789409231341309E-2</v>
      </c>
      <c r="BN59" s="61">
        <f>BN58*(1+BO59)</f>
        <v>125.01270722486107</v>
      </c>
      <c r="BO59" s="60">
        <f>$L$35*W59+$L$36*S59+$L$37*AA59+$L$38*AE59+$L$39*AQ59+$L$40*AY59+$L$41*BC59+$L$42*BG59+$L$43*AI59</f>
        <v>-1.5424849670287902E-2</v>
      </c>
      <c r="BP59" s="60">
        <f>IF(ISNUMBER(BN59),BN59/MAX(BN$22:BN59)-1,"")</f>
        <v>-1.84778958325581E-2</v>
      </c>
      <c r="BR59" s="61">
        <f>BR58*(1+BS59)</f>
        <v>122.16426210993704</v>
      </c>
      <c r="BS59" s="60">
        <f>$L$58*W59+$L$59*AE59+$L$60*S59+$L$61*AQ59+$L$62*BC59+$L$63*AA59+$L$64*BG59+$L$65*AY59+$L$66*AI59</f>
        <v>-1.4279596602839208E-2</v>
      </c>
      <c r="BT59" s="60">
        <f>IF(ISNUMBER(BR59),BR59/MAX(BR$22:BR59)-1,"")</f>
        <v>-1.4279596602839173E-2</v>
      </c>
    </row>
    <row r="60" spans="2:76" ht="16" customHeight="1">
      <c r="B60" s="62" t="s">
        <v>193</v>
      </c>
      <c r="C60" s="62" t="s">
        <v>194</v>
      </c>
      <c r="D60" s="62" t="s">
        <v>133</v>
      </c>
      <c r="E60" s="62" t="s">
        <v>195</v>
      </c>
      <c r="F60" s="62" t="s">
        <v>190</v>
      </c>
      <c r="G60" s="68">
        <v>7.000000000000001E-4</v>
      </c>
      <c r="H60" s="69">
        <f>T15</f>
        <v>8.6268851020897199E-4</v>
      </c>
      <c r="I60" s="68">
        <f>H60-G60</f>
        <v>1.6268851020897188E-4</v>
      </c>
      <c r="J60" s="68">
        <f>T16</f>
        <v>1.4583497631576255E-3</v>
      </c>
      <c r="K60" s="68">
        <f>T18</f>
        <v>-1.5873015873015817E-3</v>
      </c>
      <c r="L60" s="68">
        <v>0.18</v>
      </c>
      <c r="M60" s="68">
        <f>J60*L60</f>
        <v>2.6250295736837258E-4</v>
      </c>
      <c r="N60" s="68">
        <f>K60*L60</f>
        <v>-2.8571428571428471E-4</v>
      </c>
      <c r="O60" s="68">
        <f>I60*L60</f>
        <v>2.9283931837614938E-5</v>
      </c>
      <c r="Q60" s="63">
        <v>45565</v>
      </c>
      <c r="R60" s="62">
        <v>100.7</v>
      </c>
      <c r="S60" s="60">
        <f>IF(AND(ISNUMBER(R59),ISNUMBER(R60)),R60/R59-1,"")</f>
        <v>-9.9295005461130792E-5</v>
      </c>
      <c r="T60" s="60">
        <f>IF(ISNUMBER(R60),R60/MAX(R$22:R60)-1,"")</f>
        <v>-3.97061743100946E-4</v>
      </c>
      <c r="V60" s="62">
        <v>823.75</v>
      </c>
      <c r="W60" s="60">
        <f>IF(AND(ISNUMBER(V59),ISNUMBER(V60)),V60/V59-1,"")</f>
        <v>8.3833499380370213E-4</v>
      </c>
      <c r="X60" s="60">
        <f>IF(ISNUMBER(V60),V60/MAX(V$22:V60)-1,"")</f>
        <v>-1.999857238031777E-2</v>
      </c>
      <c r="Z60" s="62">
        <v>34.799999999999997</v>
      </c>
      <c r="AA60" s="60">
        <f>IF(AND(ISNUMBER(Z59),ISNUMBER(Z60)),Z60/Z59-1,"")</f>
        <v>-9.957325746799417E-3</v>
      </c>
      <c r="AB60" s="60">
        <f>IF(ISNUMBER(Z60),Z60/MAX(Z$22:Z60)-1,"")</f>
        <v>-5.6910569105691144E-2</v>
      </c>
      <c r="AD60" s="62">
        <v>18.940000000000001</v>
      </c>
      <c r="AE60" s="60">
        <f>IF(AND(ISNUMBER(AD59),ISNUMBER(AD60)),AD60/AD59-1,"")</f>
        <v>-2.8219599794766403E-2</v>
      </c>
      <c r="AF60" s="60">
        <f>IF(ISNUMBER(AD60),AD60/MAX(AD$22:AD60)-1,"")</f>
        <v>-0.11906976744186037</v>
      </c>
      <c r="AH60" s="62">
        <v>35.369999999999997</v>
      </c>
      <c r="AI60" s="60">
        <f>IF(AND(ISNUMBER(AH59),ISNUMBER(AH60)),AH60/AH59-1,"")</f>
        <v>3.693931398416872E-2</v>
      </c>
      <c r="AJ60" s="60">
        <f>IF(ISNUMBER(AH60),AH60/MAX(AH$22:AH60)-1,"")</f>
        <v>0</v>
      </c>
      <c r="AL60" s="62">
        <v>43.52</v>
      </c>
      <c r="AM60" s="60">
        <f>IF(AND(ISNUMBER(AL59),ISNUMBER(AL60)),AL60/AL59-1,"")</f>
        <v>1.0917537746806261E-2</v>
      </c>
      <c r="AN60" s="60">
        <f>IF(ISNUMBER(AL60),AL60/MAX(AL$22:AL60)-1,"")</f>
        <v>-0.12785571142284557</v>
      </c>
      <c r="AP60" s="62">
        <v>67.77</v>
      </c>
      <c r="AQ60" s="60">
        <f>IF(AND(ISNUMBER(AP59),ISNUMBER(AP60)),AP60/AP59-1,"")</f>
        <v>4.7442550037064546E-3</v>
      </c>
      <c r="AR60" s="60">
        <f>IF(ISNUMBER(AP60),AP60/MAX(AP$22:AP60)-1,"")</f>
        <v>-3.382352941176503E-3</v>
      </c>
      <c r="AT60" s="62">
        <v>50.27</v>
      </c>
      <c r="AU60" s="60">
        <f>IF(AND(ISNUMBER(AT59),ISNUMBER(AT60)),AT60/AT59-1,"")</f>
        <v>-3.9769337840511731E-4</v>
      </c>
      <c r="AV60" s="60">
        <f>IF(ISNUMBER(AT60),AT60/MAX(AT$22:AT60)-1,"")</f>
        <v>-3.9769337840511731E-4</v>
      </c>
      <c r="AX60" s="62">
        <v>406.78</v>
      </c>
      <c r="AY60" s="60">
        <f>IF(AND(ISNUMBER(AX59),ISNUMBER(AX60)),AX60/AX59-1,"")</f>
        <v>9.1041066902874945E-4</v>
      </c>
      <c r="AZ60" s="60">
        <f>IF(ISNUMBER(AX60),AX60/MAX(AX$22:AX60)-1,"")</f>
        <v>-2.3313885087277053E-2</v>
      </c>
      <c r="BB60" s="62">
        <v>66.010000000000005</v>
      </c>
      <c r="BC60" s="60">
        <f>IF(AND(ISNUMBER(BB59),ISNUMBER(BB60)),BB60/BB59-1,"")</f>
        <v>2.3728287841191076E-2</v>
      </c>
      <c r="BD60" s="60">
        <f>IF(ISNUMBER(BB60),BB60/MAX(BB$22:BB60)-1,"")</f>
        <v>0</v>
      </c>
      <c r="BF60" s="62">
        <v>51.55</v>
      </c>
      <c r="BG60" s="60">
        <f>IF(AND(ISNUMBER(BF59),ISNUMBER(BF60)),BF60/BF59-1,"")</f>
        <v>6.835937499999778E-3</v>
      </c>
      <c r="BH60" s="60">
        <f>IF(ISNUMBER(BF60),BF60/MAX(BF$22:BF60)-1,"")</f>
        <v>-3.9321654863958222E-2</v>
      </c>
      <c r="BJ60" s="61">
        <f>BJ59*(1+BK60)</f>
        <v>125.31908511956698</v>
      </c>
      <c r="BK60" s="60">
        <f>$L$12*S60+$L$13*W60+$L$14*AA60+$L$15*AE60+$L$16*AI60+$L$17*AM60+$L$18*AQ60+$L$19*AU60+$L$20*AY60</f>
        <v>2.0629508809011849E-3</v>
      </c>
      <c r="BL60" s="60">
        <f>IF(ISNUMBER(BJ60),BJ60/MAX(BJ$22:BJ60)-1,"")</f>
        <v>-1.0752842273480279E-2</v>
      </c>
      <c r="BN60" s="61">
        <f>BN59*(1+BO60)</f>
        <v>124.64689747906689</v>
      </c>
      <c r="BO60" s="60">
        <f>$L$35*W60+$L$36*S60+$L$37*AA60+$L$38*AE60+$L$39*AQ60+$L$40*AY60+$L$41*BC60+$L$42*BG60+$L$43*AI60</f>
        <v>-2.9261804972850101E-3</v>
      </c>
      <c r="BP60" s="60">
        <f>IF(ISNUMBER(BN60),BN60/MAX(BN$22:BN60)-1,"")</f>
        <v>-2.1350006671426947E-2</v>
      </c>
      <c r="BR60" s="61">
        <f>BR59*(1+BS60)</f>
        <v>121.86650859221849</v>
      </c>
      <c r="BS60" s="60">
        <f>$L$58*W60+$L$59*AE60+$L$60*S60+$L$61*AQ60+$L$62*BC60+$L$63*AA60+$L$64*BG60+$L$65*AY60+$L$66*AI60</f>
        <v>-2.437320969127557E-3</v>
      </c>
      <c r="BT60" s="60">
        <f>IF(ISNUMBER(BR60),BR60/MAX(BR$22:BR60)-1,"")</f>
        <v>-1.6682113611735994E-2</v>
      </c>
    </row>
    <row r="61" spans="2:76" ht="16" customHeight="1">
      <c r="B61" s="62" t="s">
        <v>208</v>
      </c>
      <c r="C61" s="62" t="s">
        <v>207</v>
      </c>
      <c r="D61" s="62" t="s">
        <v>188</v>
      </c>
      <c r="E61" s="62" t="s">
        <v>206</v>
      </c>
      <c r="F61" s="62" t="s">
        <v>187</v>
      </c>
      <c r="G61" s="68">
        <v>4.6999999999999993E-3</v>
      </c>
      <c r="H61" s="69">
        <f>AR15</f>
        <v>4.6746579734011903E-2</v>
      </c>
      <c r="I61" s="68">
        <f>H61-G61</f>
        <v>4.2046579734011907E-2</v>
      </c>
      <c r="J61" s="68">
        <f>AR16</f>
        <v>0.10222536355909861</v>
      </c>
      <c r="K61" s="68">
        <f>AR18</f>
        <v>-0.11622276029055689</v>
      </c>
      <c r="L61" s="68">
        <v>0.1105</v>
      </c>
      <c r="M61" s="68">
        <f>J61*L61</f>
        <v>1.1295902673280397E-2</v>
      </c>
      <c r="N61" s="68">
        <f>K61*L61</f>
        <v>-1.2842615012106536E-2</v>
      </c>
      <c r="O61" s="68">
        <f>I61*L61</f>
        <v>4.6461470606083159E-3</v>
      </c>
      <c r="Q61" s="63">
        <v>45596</v>
      </c>
      <c r="R61" s="62">
        <v>100.67</v>
      </c>
      <c r="S61" s="60">
        <f>IF(AND(ISNUMBER(R60),ISNUMBER(R61)),R61/R60-1,"")</f>
        <v>-2.9791459781525198E-4</v>
      </c>
      <c r="T61" s="60">
        <f>IF(ISNUMBER(R61),R61/MAX(R$22:R61)-1,"")</f>
        <v>-6.9485805042679427E-4</v>
      </c>
      <c r="V61" s="62">
        <v>879.4</v>
      </c>
      <c r="W61" s="60">
        <f>IF(AND(ISNUMBER(V60),ISNUMBER(V61)),V61/V60-1,"")</f>
        <v>6.7556904400607021E-2</v>
      </c>
      <c r="X61" s="60">
        <f>IF(ISNUMBER(V61),V61/MAX(V$22:V61)-1,"")</f>
        <v>0</v>
      </c>
      <c r="Z61" s="62">
        <v>35.36</v>
      </c>
      <c r="AA61" s="60">
        <f>IF(AND(ISNUMBER(Z60),ISNUMBER(Z61)),Z61/Z60-1,"")</f>
        <v>1.6091954022988464E-2</v>
      </c>
      <c r="AB61" s="60">
        <f>IF(ISNUMBER(Z61),Z61/MAX(Z$22:Z61)-1,"")</f>
        <v>-4.173441734417338E-2</v>
      </c>
      <c r="AD61" s="62">
        <v>19.59</v>
      </c>
      <c r="AE61" s="60">
        <f>IF(AND(ISNUMBER(AD60),ISNUMBER(AD61)),AD61/AD60-1,"")</f>
        <v>3.4318901795142409E-2</v>
      </c>
      <c r="AF61" s="60">
        <f>IF(ISNUMBER(AD61),AD61/MAX(AD$22:AD61)-1,"")</f>
        <v>-8.8837209302325637E-2</v>
      </c>
      <c r="AH61" s="62">
        <v>39.08</v>
      </c>
      <c r="AI61" s="60">
        <f>IF(AND(ISNUMBER(AH60),ISNUMBER(AH61)),AH61/AH60-1,"")</f>
        <v>0.10489115069267752</v>
      </c>
      <c r="AJ61" s="60">
        <f>IF(ISNUMBER(AH61),AH61/MAX(AH$22:AH61)-1,"")</f>
        <v>0</v>
      </c>
      <c r="AL61" s="62">
        <v>42.55</v>
      </c>
      <c r="AM61" s="60">
        <f>IF(AND(ISNUMBER(AL60),ISNUMBER(AL61)),AL61/AL60-1,"")</f>
        <v>-2.2288602941176627E-2</v>
      </c>
      <c r="AN61" s="60">
        <f>IF(ISNUMBER(AL61),AL61/MAX(AL$22:AL61)-1,"")</f>
        <v>-0.14729458917835669</v>
      </c>
      <c r="AP61" s="62">
        <v>69.739999999999995</v>
      </c>
      <c r="AQ61" s="60">
        <f>IF(AND(ISNUMBER(AP60),ISNUMBER(AP61)),AP61/AP60-1,"")</f>
        <v>2.9068909546997146E-2</v>
      </c>
      <c r="AR61" s="60">
        <f>IF(ISNUMBER(AP61),AP61/MAX(AP$22:AP61)-1,"")</f>
        <v>0</v>
      </c>
      <c r="AT61" s="62">
        <v>50.29</v>
      </c>
      <c r="AU61" s="60">
        <f>IF(AND(ISNUMBER(AT60),ISNUMBER(AT61)),AT61/AT60-1,"")</f>
        <v>3.9785160135252795E-4</v>
      </c>
      <c r="AV61" s="60">
        <f>IF(ISNUMBER(AT61),AT61/MAX(AT$22:AT61)-1,"")</f>
        <v>0</v>
      </c>
      <c r="AX61" s="62">
        <v>434.58</v>
      </c>
      <c r="AY61" s="60">
        <f>IF(AND(ISNUMBER(AX60),ISNUMBER(AX61)),AX61/AX60-1,"")</f>
        <v>6.8341609715325324E-2</v>
      </c>
      <c r="AZ61" s="60">
        <f>IF(ISNUMBER(AX61),AX61/MAX(AX$22:AX61)-1,"")</f>
        <v>0</v>
      </c>
      <c r="BB61" s="62">
        <v>65.08</v>
      </c>
      <c r="BC61" s="60">
        <f>IF(AND(ISNUMBER(BB60),ISNUMBER(BB61)),BB61/BB60-1,"")</f>
        <v>-1.4088774428117068E-2</v>
      </c>
      <c r="BD61" s="60">
        <f>IF(ISNUMBER(BB61),BB61/MAX(BB$22:BB61)-1,"")</f>
        <v>-1.4088774428117068E-2</v>
      </c>
      <c r="BF61" s="62">
        <v>50.76</v>
      </c>
      <c r="BG61" s="60">
        <f>IF(AND(ISNUMBER(BF60),ISNUMBER(BF61)),BF61/BF60-1,"")</f>
        <v>-1.5324927255092158E-2</v>
      </c>
      <c r="BH61" s="60">
        <f>IF(ISNUMBER(BF61),BF61/MAX(BF$22:BF61)-1,"")</f>
        <v>-5.4043980618710408E-2</v>
      </c>
      <c r="BJ61" s="61">
        <f>BJ60*(1+BK61)</f>
        <v>130.62051760468862</v>
      </c>
      <c r="BK61" s="60">
        <f>$L$12*S61+$L$13*W61+$L$14*AA61+$L$15*AE61+$L$16*AI61+$L$17*AM61+$L$18*AQ61+$L$19*AU61+$L$20*AY61</f>
        <v>4.2303472612041045E-2</v>
      </c>
      <c r="BL61" s="60">
        <f>IF(ISNUMBER(BJ61),BJ61/MAX(BJ$22:BJ61)-1,"")</f>
        <v>0</v>
      </c>
      <c r="BN61" s="61">
        <f>BN60*(1+BO61)</f>
        <v>129.39005947268274</v>
      </c>
      <c r="BO61" s="60">
        <f>$L$35*W61+$L$36*S61+$L$37*AA61+$L$38*AE61+$L$39*AQ61+$L$40*AY61+$L$41*BC61+$L$42*BG61+$L$43*AI61</f>
        <v>3.8052788232554355E-2</v>
      </c>
      <c r="BP61" s="60">
        <f>IF(ISNUMBER(BN61),BN61/MAX(BN$22:BN61)-1,"")</f>
        <v>0</v>
      </c>
      <c r="BR61" s="61">
        <f>BR60*(1+BS61)</f>
        <v>125.61158985814794</v>
      </c>
      <c r="BS61" s="60">
        <f>$L$58*W61+$L$59*AE61+$L$60*S61+$L$61*AQ61+$L$62*BC61+$L$63*AA61+$L$64*BG61+$L$65*AY61+$L$66*AI61</f>
        <v>3.073101305019715E-2</v>
      </c>
      <c r="BT61" s="60">
        <f>IF(ISNUMBER(BR61),BR61/MAX(BR$22:BR61)-1,"")</f>
        <v>0</v>
      </c>
    </row>
    <row r="62" spans="2:76" ht="16" customHeight="1">
      <c r="B62" s="62" t="s">
        <v>191</v>
      </c>
      <c r="C62" s="62" t="s">
        <v>192</v>
      </c>
      <c r="D62" s="62" t="s">
        <v>133</v>
      </c>
      <c r="E62" s="62" t="s">
        <v>186</v>
      </c>
      <c r="F62" s="62" t="s">
        <v>187</v>
      </c>
      <c r="G62" s="68">
        <v>1.6000000000000001E-3</v>
      </c>
      <c r="H62" s="69">
        <f>BD15</f>
        <v>3.9794969562713112E-2</v>
      </c>
      <c r="I62" s="68">
        <f>H62-G62</f>
        <v>3.8194969562713114E-2</v>
      </c>
      <c r="J62" s="68">
        <f>BD16</f>
        <v>0.13625390995362496</v>
      </c>
      <c r="K62" s="68">
        <f>BD18</f>
        <v>-0.17873303167420818</v>
      </c>
      <c r="L62" s="68">
        <v>0.11</v>
      </c>
      <c r="M62" s="68">
        <f>J62*L62</f>
        <v>1.4987930094898747E-2</v>
      </c>
      <c r="N62" s="68">
        <f>K62*L62</f>
        <v>-1.9660633484162901E-2</v>
      </c>
      <c r="O62" s="68">
        <f>I62*L62</f>
        <v>4.2014466518984425E-3</v>
      </c>
      <c r="Q62" s="63">
        <v>45625</v>
      </c>
      <c r="R62" s="62">
        <v>100.67</v>
      </c>
      <c r="S62" s="60">
        <f>IF(AND(ISNUMBER(R61),ISNUMBER(R62)),R62/R61-1,"")</f>
        <v>0</v>
      </c>
      <c r="T62" s="60">
        <f>IF(ISNUMBER(R62),R62/MAX(R$22:R62)-1,"")</f>
        <v>-6.9485805042679427E-4</v>
      </c>
      <c r="V62" s="62">
        <v>922.12</v>
      </c>
      <c r="W62" s="60">
        <f>IF(AND(ISNUMBER(V61),ISNUMBER(V62)),V62/V61-1,"")</f>
        <v>4.8578576302024112E-2</v>
      </c>
      <c r="X62" s="60">
        <f>IF(ISNUMBER(V62),V62/MAX(V$22:V62)-1,"")</f>
        <v>0</v>
      </c>
      <c r="Z62" s="62">
        <v>36.44</v>
      </c>
      <c r="AA62" s="60">
        <f>IF(AND(ISNUMBER(Z61),ISNUMBER(Z62)),Z62/Z61-1,"")</f>
        <v>3.0542986425339258E-2</v>
      </c>
      <c r="AB62" s="60">
        <f>IF(ISNUMBER(Z62),Z62/MAX(Z$22:Z62)-1,"")</f>
        <v>-1.2466124661246636E-2</v>
      </c>
      <c r="AD62" s="62">
        <v>19.46</v>
      </c>
      <c r="AE62" s="60">
        <f>IF(AND(ISNUMBER(AD61),ISNUMBER(AD62)),AD62/AD61-1,"")</f>
        <v>-6.6360387953037225E-3</v>
      </c>
      <c r="AF62" s="60">
        <f>IF(ISNUMBER(AD62),AD62/MAX(AD$22:AD62)-1,"")</f>
        <v>-9.4883720930232562E-2</v>
      </c>
      <c r="AH62" s="62">
        <v>37.6</v>
      </c>
      <c r="AI62" s="60">
        <f>IF(AND(ISNUMBER(AH61),ISNUMBER(AH62)),AH62/AH61-1,"")</f>
        <v>-3.7871033776867846E-2</v>
      </c>
      <c r="AJ62" s="60">
        <f>IF(ISNUMBER(AH62),AH62/MAX(AH$22:AH62)-1,"")</f>
        <v>-3.7871033776867846E-2</v>
      </c>
      <c r="AL62" s="62">
        <v>43.04</v>
      </c>
      <c r="AM62" s="60">
        <f>IF(AND(ISNUMBER(AL61),ISNUMBER(AL62)),AL62/AL61-1,"")</f>
        <v>1.1515863689776751E-2</v>
      </c>
      <c r="AN62" s="60">
        <f>IF(ISNUMBER(AL62),AL62/MAX(AL$22:AL62)-1,"")</f>
        <v>-0.13747494989979958</v>
      </c>
      <c r="AP62" s="62">
        <v>73.31</v>
      </c>
      <c r="AQ62" s="60">
        <f>IF(AND(ISNUMBER(AP61),ISNUMBER(AP62)),AP62/AP61-1,"")</f>
        <v>5.1190134786349484E-2</v>
      </c>
      <c r="AR62" s="60">
        <f>IF(ISNUMBER(AP62),AP62/MAX(AP$22:AP62)-1,"")</f>
        <v>0</v>
      </c>
      <c r="AT62" s="62">
        <v>50.28</v>
      </c>
      <c r="AU62" s="60">
        <f>IF(AND(ISNUMBER(AT61),ISNUMBER(AT62)),AT62/AT61-1,"")</f>
        <v>-1.9884668920255866E-4</v>
      </c>
      <c r="AV62" s="60">
        <f>IF(ISNUMBER(AT62),AT62/MAX(AT$22:AT62)-1,"")</f>
        <v>-1.9884668920255866E-4</v>
      </c>
      <c r="AX62" s="62">
        <v>459.53</v>
      </c>
      <c r="AY62" s="60">
        <f>IF(AND(ISNUMBER(AX61),ISNUMBER(AX62)),AX62/AX61-1,"")</f>
        <v>5.7411753877306904E-2</v>
      </c>
      <c r="AZ62" s="60">
        <f>IF(ISNUMBER(AX62),AX62/MAX(AX$22:AX62)-1,"")</f>
        <v>0</v>
      </c>
      <c r="BB62" s="62">
        <v>67.760000000000005</v>
      </c>
      <c r="BC62" s="60">
        <f>IF(AND(ISNUMBER(BB61),ISNUMBER(BB62)),BB62/BB61-1,"")</f>
        <v>4.1180086047941211E-2</v>
      </c>
      <c r="BD62" s="60">
        <f>IF(ISNUMBER(BB62),BB62/MAX(BB$22:BB62)-1,"")</f>
        <v>0</v>
      </c>
      <c r="BF62" s="62">
        <v>51.11</v>
      </c>
      <c r="BG62" s="60">
        <f>IF(AND(ISNUMBER(BF61),ISNUMBER(BF62)),BF62/BF61-1,"")</f>
        <v>6.895193065405758E-3</v>
      </c>
      <c r="BH62" s="60">
        <f>IF(ISNUMBER(BF62),BF62/MAX(BF$22:BF62)-1,"")</f>
        <v>-4.7521431233693567E-2</v>
      </c>
      <c r="BJ62" s="61">
        <f>BJ61*(1+BK62)</f>
        <v>132.68777004059152</v>
      </c>
      <c r="BK62" s="60">
        <f>$L$12*S62+$L$13*W62+$L$14*AA62+$L$15*AE62+$L$16*AI62+$L$17*AM62+$L$18*AQ62+$L$19*AU62+$L$20*AY62</f>
        <v>1.5826399051328474E-2</v>
      </c>
      <c r="BL62" s="60">
        <f>IF(ISNUMBER(BJ62),BJ62/MAX(BJ$22:BJ62)-1,"")</f>
        <v>0</v>
      </c>
      <c r="BN62" s="61">
        <f>BN61*(1+BO62)</f>
        <v>131.79014695961504</v>
      </c>
      <c r="BO62" s="60">
        <f>$L$35*W62+$L$36*S62+$L$37*AA62+$L$38*AE62+$L$39*AQ62+$L$40*AY62+$L$41*BC62+$L$42*BG62+$L$43*AI62</f>
        <v>1.8549241701515867E-2</v>
      </c>
      <c r="BP62" s="60">
        <f>IF(ISNUMBER(BN62),BN62/MAX(BN$22:BN62)-1,"")</f>
        <v>0</v>
      </c>
      <c r="BR62" s="61">
        <f>BR61*(1+BS62)</f>
        <v>128.88123505354565</v>
      </c>
      <c r="BS62" s="60">
        <f>$L$58*W62+$L$59*AE62+$L$60*S62+$L$61*AQ62+$L$62*BC62+$L$63*AA62+$L$64*BG62+$L$65*AY62+$L$66*AI62</f>
        <v>2.6029805044981071E-2</v>
      </c>
      <c r="BT62" s="60">
        <f>IF(ISNUMBER(BR62),BR62/MAX(BR$22:BR62)-1,"")</f>
        <v>0</v>
      </c>
    </row>
    <row r="63" spans="2:76" ht="16" customHeight="1">
      <c r="B63" s="62" t="s">
        <v>213</v>
      </c>
      <c r="C63" s="62" t="s">
        <v>212</v>
      </c>
      <c r="D63" s="62" t="s">
        <v>188</v>
      </c>
      <c r="E63" s="62" t="s">
        <v>186</v>
      </c>
      <c r="F63" s="62" t="s">
        <v>187</v>
      </c>
      <c r="G63" s="68">
        <v>5.5000000000000014E-3</v>
      </c>
      <c r="H63" s="69">
        <f>AB15</f>
        <v>6.092950728148764E-2</v>
      </c>
      <c r="I63" s="68">
        <f>H63-G63</f>
        <v>5.5429507281487642E-2</v>
      </c>
      <c r="J63" s="68">
        <f>AB16</f>
        <v>0.12936696302294956</v>
      </c>
      <c r="K63" s="68">
        <f>AB18</f>
        <v>-0.20283322601416609</v>
      </c>
      <c r="L63" s="68">
        <v>0.09</v>
      </c>
      <c r="M63" s="68">
        <f>J63*L63</f>
        <v>1.164302667206546E-2</v>
      </c>
      <c r="N63" s="68">
        <f>K63*L63</f>
        <v>-1.8254990341274948E-2</v>
      </c>
      <c r="O63" s="68">
        <f>I63*L63</f>
        <v>4.9886556553338877E-3</v>
      </c>
      <c r="Q63" s="63">
        <v>45657</v>
      </c>
      <c r="R63" s="62">
        <v>100.72</v>
      </c>
      <c r="S63" s="60">
        <f>IF(AND(ISNUMBER(R62),ISNUMBER(R63)),R63/R62-1,"")</f>
        <v>4.966722956192271E-4</v>
      </c>
      <c r="T63" s="60">
        <f>IF(ISNUMBER(R63),R63/MAX(R$22:R63)-1,"")</f>
        <v>-1.9853087155052851E-4</v>
      </c>
      <c r="V63" s="62">
        <v>945.91</v>
      </c>
      <c r="W63" s="60">
        <f>IF(AND(ISNUMBER(V62),ISNUMBER(V63)),V63/V62-1,"")</f>
        <v>2.5799245217542177E-2</v>
      </c>
      <c r="X63" s="60">
        <f>IF(ISNUMBER(V63),V63/MAX(V$22:V63)-1,"")</f>
        <v>0</v>
      </c>
      <c r="Z63" s="62">
        <v>36.450000000000003</v>
      </c>
      <c r="AA63" s="60">
        <f>IF(AND(ISNUMBER(Z62),ISNUMBER(Z63)),Z63/Z62-1,"")</f>
        <v>2.7442371020880429E-4</v>
      </c>
      <c r="AB63" s="60">
        <f>IF(ISNUMBER(Z63),Z63/MAX(Z$22:Z63)-1,"")</f>
        <v>-1.2195121951219412E-2</v>
      </c>
      <c r="AD63" s="62">
        <v>20.36</v>
      </c>
      <c r="AE63" s="60">
        <f>IF(AND(ISNUMBER(AD62),ISNUMBER(AD63)),AD63/AD62-1,"")</f>
        <v>4.6248715313463418E-2</v>
      </c>
      <c r="AF63" s="60">
        <f>IF(ISNUMBER(AD63),AD63/MAX(AD$22:AD63)-1,"")</f>
        <v>-5.3023255813953507E-2</v>
      </c>
      <c r="AH63" s="62">
        <v>38.64</v>
      </c>
      <c r="AI63" s="60">
        <f>IF(AND(ISNUMBER(AH62),ISNUMBER(AH63)),AH63/AH62-1,"")</f>
        <v>2.765957446808498E-2</v>
      </c>
      <c r="AJ63" s="60">
        <f>IF(ISNUMBER(AH63),AH63/MAX(AH$22:AH63)-1,"")</f>
        <v>-1.1258955987717423E-2</v>
      </c>
      <c r="AL63" s="62">
        <v>42.59</v>
      </c>
      <c r="AM63" s="60">
        <f>IF(AND(ISNUMBER(AL62),ISNUMBER(AL63)),AL63/AL62-1,"")</f>
        <v>-1.0455390334572434E-2</v>
      </c>
      <c r="AN63" s="60">
        <f>IF(ISNUMBER(AL63),AL63/MAX(AL$22:AL63)-1,"")</f>
        <v>-0.14649298597194382</v>
      </c>
      <c r="AP63" s="62">
        <v>71.22</v>
      </c>
      <c r="AQ63" s="60">
        <f>IF(AND(ISNUMBER(AP62),ISNUMBER(AP63)),AP63/AP62-1,"")</f>
        <v>-2.8509071068067104E-2</v>
      </c>
      <c r="AR63" s="60">
        <f>IF(ISNUMBER(AP63),AP63/MAX(AP$22:AP63)-1,"")</f>
        <v>-2.8509071068067104E-2</v>
      </c>
      <c r="AT63" s="62">
        <v>50.29</v>
      </c>
      <c r="AU63" s="60">
        <f>IF(AND(ISNUMBER(AT62),ISNUMBER(AT63)),AT63/AT62-1,"")</f>
        <v>1.9888623707231545E-4</v>
      </c>
      <c r="AV63" s="60">
        <f>IF(ISNUMBER(AT63),AT63/MAX(AT$22:AT63)-1,"")</f>
        <v>0</v>
      </c>
      <c r="AX63" s="62">
        <v>468.59</v>
      </c>
      <c r="AY63" s="60">
        <f>IF(AND(ISNUMBER(AX62),ISNUMBER(AX63)),AX63/AX62-1,"")</f>
        <v>1.9715796574761191E-2</v>
      </c>
      <c r="AZ63" s="60">
        <f>IF(ISNUMBER(AX63),AX63/MAX(AX$22:AX63)-1,"")</f>
        <v>0</v>
      </c>
      <c r="BB63" s="62">
        <v>65.69</v>
      </c>
      <c r="BC63" s="60">
        <f>IF(AND(ISNUMBER(BB62),ISNUMBER(BB63)),BB63/BB62-1,"")</f>
        <v>-3.0548996458087507E-2</v>
      </c>
      <c r="BD63" s="60">
        <f>IF(ISNUMBER(BB63),BB63/MAX(BB$22:BB63)-1,"")</f>
        <v>-3.0548996458087507E-2</v>
      </c>
      <c r="BF63" s="62">
        <v>51.55</v>
      </c>
      <c r="BG63" s="60">
        <f>IF(AND(ISNUMBER(BF62),ISNUMBER(BF63)),BF63/BF62-1,"")</f>
        <v>8.6088828018000552E-3</v>
      </c>
      <c r="BH63" s="60">
        <f>IF(ISNUMBER(BF63),BF63/MAX(BF$22:BF63)-1,"")</f>
        <v>-3.9321654863958222E-2</v>
      </c>
      <c r="BJ63" s="61">
        <f>BJ62*(1+BK63)</f>
        <v>134.6619267956352</v>
      </c>
      <c r="BK63" s="60">
        <f>$L$12*S63+$L$13*W63+$L$14*AA63+$L$15*AE63+$L$16*AI63+$L$17*AM63+$L$18*AQ63+$L$19*AU63+$L$20*AY63</f>
        <v>1.4878211868657981E-2</v>
      </c>
      <c r="BL63" s="60">
        <f>IF(ISNUMBER(BJ63),BJ63/MAX(BJ$22:BJ63)-1,"")</f>
        <v>0</v>
      </c>
      <c r="BN63" s="61">
        <f>BN62*(1+BO63)</f>
        <v>133.97050946823398</v>
      </c>
      <c r="BO63" s="60">
        <f>$L$35*W63+$L$36*S63+$L$37*AA63+$L$38*AE63+$L$39*AQ63+$L$40*AY63+$L$41*BC63+$L$42*BG63+$L$43*AI63</f>
        <v>1.6544199691097279E-2</v>
      </c>
      <c r="BP63" s="60">
        <f>IF(ISNUMBER(BN63),BN63/MAX(BN$22:BN63)-1,"")</f>
        <v>0</v>
      </c>
      <c r="BR63" s="61">
        <f>BR62*(1+BS63)</f>
        <v>130.22278720193674</v>
      </c>
      <c r="BS63" s="60">
        <f>$L$58*W63+$L$59*AE63+$L$60*S63+$L$61*AQ63+$L$62*BC63+$L$63*AA63+$L$64*BG63+$L$65*AY63+$L$66*AI63</f>
        <v>1.0409212387154225E-2</v>
      </c>
      <c r="BT63" s="60">
        <f>IF(ISNUMBER(BR63),BR63/MAX(BR$22:BR63)-1,"")</f>
        <v>0</v>
      </c>
    </row>
    <row r="64" spans="2:76" ht="16" customHeight="1">
      <c r="B64" s="62" t="s">
        <v>248</v>
      </c>
      <c r="C64" s="62" t="s">
        <v>247</v>
      </c>
      <c r="D64" s="62" t="s">
        <v>133</v>
      </c>
      <c r="E64" s="62" t="s">
        <v>136</v>
      </c>
      <c r="F64" s="62" t="s">
        <v>190</v>
      </c>
      <c r="G64" s="68">
        <v>2E-3</v>
      </c>
      <c r="H64" s="69">
        <f>BH15</f>
        <v>-8.9862279349435092E-3</v>
      </c>
      <c r="I64" s="68">
        <f>H64-G64</f>
        <v>-1.0986227934943509E-2</v>
      </c>
      <c r="J64" s="68">
        <f>BH16</f>
        <v>4.1803110306098581E-2</v>
      </c>
      <c r="K64" s="68">
        <f>BH18</f>
        <v>-0.11666045471487141</v>
      </c>
      <c r="L64" s="68">
        <v>0.01</v>
      </c>
      <c r="M64" s="68">
        <f>J64*L64</f>
        <v>4.1803110306098582E-4</v>
      </c>
      <c r="N64" s="68">
        <f>K64*L64</f>
        <v>-1.166604547148714E-3</v>
      </c>
      <c r="O64" s="68">
        <f>I64*L64</f>
        <v>-1.0986227934943509E-4</v>
      </c>
      <c r="Q64" s="63">
        <v>45688</v>
      </c>
      <c r="R64" s="62">
        <v>100.71</v>
      </c>
      <c r="S64" s="60">
        <f>IF(AND(ISNUMBER(R63),ISNUMBER(R64)),R64/R63-1,"")</f>
        <v>-9.9285146942018621E-5</v>
      </c>
      <c r="T64" s="60">
        <f>IF(ISNUMBER(R64),R64/MAX(R$22:R64)-1,"")</f>
        <v>-2.9779630732584828E-4</v>
      </c>
      <c r="V64" s="62">
        <v>974.27</v>
      </c>
      <c r="W64" s="60">
        <f>IF(AND(ISNUMBER(V63),ISNUMBER(V64)),V64/V63-1,"")</f>
        <v>2.9981710733579359E-2</v>
      </c>
      <c r="X64" s="60">
        <f>IF(ISNUMBER(V64),V64/MAX(V$22:V64)-1,"")</f>
        <v>0</v>
      </c>
      <c r="Z64" s="62">
        <v>37.4</v>
      </c>
      <c r="AA64" s="60">
        <f>IF(AND(ISNUMBER(Z63),ISNUMBER(Z64)),Z64/Z63-1,"")</f>
        <v>2.6063100137174056E-2</v>
      </c>
      <c r="AB64" s="60">
        <f>IF(ISNUMBER(Z64),Z64/MAX(Z$22:Z64)-1,"")</f>
        <v>0</v>
      </c>
      <c r="AD64" s="62">
        <v>20.43</v>
      </c>
      <c r="AE64" s="60">
        <f>IF(AND(ISNUMBER(AD63),ISNUMBER(AD64)),AD64/AD63-1,"")</f>
        <v>3.4381139489194634E-3</v>
      </c>
      <c r="AF64" s="60">
        <f>IF(ISNUMBER(AD64),AD64/MAX(AD$22:AD64)-1,"")</f>
        <v>-4.9767441860465111E-2</v>
      </c>
      <c r="AH64" s="62">
        <v>41.36</v>
      </c>
      <c r="AI64" s="60">
        <f>IF(AND(ISNUMBER(AH63),ISNUMBER(AH64)),AH64/AH63-1,"")</f>
        <v>7.0393374741200887E-2</v>
      </c>
      <c r="AJ64" s="60">
        <f>IF(ISNUMBER(AH64),AH64/MAX(AH$22:AH64)-1,"")</f>
        <v>0</v>
      </c>
      <c r="AL64" s="62">
        <v>42.4</v>
      </c>
      <c r="AM64" s="60">
        <f>IF(AND(ISNUMBER(AL63),ISNUMBER(AL64)),AL64/AL63-1,"")</f>
        <v>-4.4611411129373835E-3</v>
      </c>
      <c r="AN64" s="60">
        <f>IF(ISNUMBER(AL64),AL64/MAX(AL$22:AL64)-1,"")</f>
        <v>-0.15030060120240485</v>
      </c>
      <c r="AP64" s="62">
        <v>72.05</v>
      </c>
      <c r="AQ64" s="60">
        <f>IF(AND(ISNUMBER(AP63),ISNUMBER(AP64)),AP64/AP63-1,"")</f>
        <v>1.1654029766919427E-2</v>
      </c>
      <c r="AR64" s="60">
        <f>IF(ISNUMBER(AP64),AP64/MAX(AP$22:AP64)-1,"")</f>
        <v>-1.7187286864002282E-2</v>
      </c>
      <c r="AT64" s="62">
        <v>50.29</v>
      </c>
      <c r="AU64" s="60">
        <f>IF(AND(ISNUMBER(AT63),ISNUMBER(AT64)),AT64/AT63-1,"")</f>
        <v>0</v>
      </c>
      <c r="AV64" s="60">
        <f>IF(ISNUMBER(AT64),AT64/MAX(AT$22:AT64)-1,"")</f>
        <v>0</v>
      </c>
      <c r="AX64" s="62">
        <v>483.52</v>
      </c>
      <c r="AY64" s="60">
        <f>IF(AND(ISNUMBER(AX63),ISNUMBER(AX64)),AX64/AX63-1,"")</f>
        <v>3.1861542073027715E-2</v>
      </c>
      <c r="AZ64" s="60">
        <f>IF(ISNUMBER(AX64),AX64/MAX(AX$22:AX64)-1,"")</f>
        <v>0</v>
      </c>
      <c r="BB64" s="62">
        <v>68.150000000000006</v>
      </c>
      <c r="BC64" s="60">
        <f>IF(AND(ISNUMBER(BB63),ISNUMBER(BB64)),BB64/BB63-1,"")</f>
        <v>3.7448622316943236E-2</v>
      </c>
      <c r="BD64" s="60">
        <f>IF(ISNUMBER(BB64),BB64/MAX(BB$22:BB64)-1,"")</f>
        <v>0</v>
      </c>
      <c r="BF64" s="62">
        <v>51.17</v>
      </c>
      <c r="BG64" s="60">
        <f>IF(AND(ISNUMBER(BF63),ISNUMBER(BF64)),BF64/BF63-1,"")</f>
        <v>-7.3714839961201983E-3</v>
      </c>
      <c r="BH64" s="60">
        <f>IF(ISNUMBER(BF64),BF64/MAX(BF$22:BF64)-1,"")</f>
        <v>-4.6403279910547823E-2</v>
      </c>
      <c r="BJ64" s="61">
        <f>BJ63*(1+BK64)</f>
        <v>137.93062865128709</v>
      </c>
      <c r="BK64" s="60">
        <f>$L$12*S64+$L$13*W64+$L$14*AA64+$L$15*AE64+$L$16*AI64+$L$17*AM64+$L$18*AQ64+$L$19*AU64+$L$20*AY64</f>
        <v>2.4273392884185674E-2</v>
      </c>
      <c r="BL64" s="60">
        <f>IF(ISNUMBER(BJ64),BJ64/MAX(BJ$22:BJ64)-1,"")</f>
        <v>0</v>
      </c>
      <c r="BN64" s="61">
        <f>BN63*(1+BO64)</f>
        <v>136.76283460850843</v>
      </c>
      <c r="BO64" s="60">
        <f>$L$35*W64+$L$36*S64+$L$37*AA64+$L$38*AE64+$L$39*AQ64+$L$40*AY64+$L$41*BC64+$L$42*BG64+$L$43*AI64</f>
        <v>2.0842834377191928E-2</v>
      </c>
      <c r="BP64" s="60">
        <f>IF(ISNUMBER(BN64),BN64/MAX(BN$22:BN64)-1,"")</f>
        <v>0</v>
      </c>
      <c r="BR64" s="61">
        <f>BR63*(1+BS64)</f>
        <v>132.57070138096424</v>
      </c>
      <c r="BS64" s="60">
        <f>$L$58*W64+$L$59*AE64+$L$60*S64+$L$61*AQ64+$L$62*BC64+$L$63*AA64+$L$64*BG64+$L$65*AY64+$L$66*AI64</f>
        <v>1.8029979464243794E-2</v>
      </c>
      <c r="BT64" s="60">
        <f>IF(ISNUMBER(BR64),BR64/MAX(BR$22:BR64)-1,"")</f>
        <v>0</v>
      </c>
    </row>
    <row r="65" spans="2:72" ht="16" customHeight="1">
      <c r="B65" s="62" t="s">
        <v>216</v>
      </c>
      <c r="C65" s="62" t="s">
        <v>220</v>
      </c>
      <c r="D65" s="62" t="s">
        <v>185</v>
      </c>
      <c r="E65" s="62" t="s">
        <v>186</v>
      </c>
      <c r="F65" s="62" t="s">
        <v>187</v>
      </c>
      <c r="G65" s="68">
        <v>2.9999999999999997E-4</v>
      </c>
      <c r="H65" s="69">
        <f>AZ15</f>
        <v>0.11643425663455045</v>
      </c>
      <c r="I65" s="68">
        <f>H65-G65</f>
        <v>0.11613425663455046</v>
      </c>
      <c r="J65" s="68">
        <f>AZ16</f>
        <v>0.13376030439770856</v>
      </c>
      <c r="K65" s="68">
        <f>AZ18</f>
        <v>-0.18097975805485689</v>
      </c>
      <c r="L65" s="68">
        <v>0.01</v>
      </c>
      <c r="M65" s="68">
        <f>J65*L65</f>
        <v>1.3376030439770856E-3</v>
      </c>
      <c r="N65" s="68">
        <f>K65*L65</f>
        <v>-1.809797580548569E-3</v>
      </c>
      <c r="O65" s="68">
        <f>I65*L65</f>
        <v>1.1613425663455047E-3</v>
      </c>
      <c r="Q65" s="63">
        <v>45716</v>
      </c>
      <c r="R65" s="62">
        <v>100.69</v>
      </c>
      <c r="S65" s="60">
        <f>IF(AND(ISNUMBER(R64),ISNUMBER(R65)),R65/R64-1,"")</f>
        <v>-1.9859001092237261E-4</v>
      </c>
      <c r="T65" s="60">
        <f>IF(ISNUMBER(R65),R65/MAX(R$22:R65)-1,"")</f>
        <v>-4.9632717887626576E-4</v>
      </c>
      <c r="V65" s="62">
        <v>942.35</v>
      </c>
      <c r="W65" s="60">
        <f>IF(AND(ISNUMBER(V64),ISNUMBER(V65)),V65/V64-1,"")</f>
        <v>-3.276299177845976E-2</v>
      </c>
      <c r="X65" s="60">
        <f>IF(ISNUMBER(V65),V65/MAX(V$22:V65)-1,"")</f>
        <v>-3.276299177845976E-2</v>
      </c>
      <c r="Z65" s="62">
        <v>36.979999999999997</v>
      </c>
      <c r="AA65" s="60">
        <f>IF(AND(ISNUMBER(Z64),ISNUMBER(Z65)),Z65/Z64-1,"")</f>
        <v>-1.1229946524064172E-2</v>
      </c>
      <c r="AB65" s="60">
        <f>IF(ISNUMBER(Z65),Z65/MAX(Z$22:Z65)-1,"")</f>
        <v>-1.1229946524064172E-2</v>
      </c>
      <c r="AD65" s="62">
        <v>19.5</v>
      </c>
      <c r="AE65" s="60">
        <f>IF(AND(ISNUMBER(AD64),ISNUMBER(AD65)),AD65/AD64-1,"")</f>
        <v>-4.552129221732748E-2</v>
      </c>
      <c r="AF65" s="60">
        <f>IF(ISNUMBER(AD65),AD65/MAX(AD$22:AD65)-1,"")</f>
        <v>-9.3023255813953543E-2</v>
      </c>
      <c r="AH65" s="62">
        <v>42.27</v>
      </c>
      <c r="AI65" s="60">
        <f>IF(AND(ISNUMBER(AH64),ISNUMBER(AH65)),AH65/AH64-1,"")</f>
        <v>2.2001934235976961E-2</v>
      </c>
      <c r="AJ65" s="60">
        <f>IF(ISNUMBER(AH65),AH65/MAX(AH$22:AH65)-1,"")</f>
        <v>0</v>
      </c>
      <c r="AL65" s="62">
        <v>43.06</v>
      </c>
      <c r="AM65" s="60">
        <f>IF(AND(ISNUMBER(AL64),ISNUMBER(AL65)),AL65/AL64-1,"")</f>
        <v>1.5566037735849081E-2</v>
      </c>
      <c r="AN65" s="60">
        <f>IF(ISNUMBER(AL65),AL65/MAX(AL$22:AL65)-1,"")</f>
        <v>-0.13707414829659315</v>
      </c>
      <c r="AP65" s="62">
        <v>73.25</v>
      </c>
      <c r="AQ65" s="60">
        <f>IF(AND(ISNUMBER(AP64),ISNUMBER(AP65)),AP65/AP64-1,"")</f>
        <v>1.6655100624566321E-2</v>
      </c>
      <c r="AR65" s="60">
        <f>IF(ISNUMBER(AP65),AP65/MAX(AP$22:AP65)-1,"")</f>
        <v>-8.184422316191986E-4</v>
      </c>
      <c r="AT65" s="62">
        <v>50.26</v>
      </c>
      <c r="AU65" s="60">
        <f>IF(AND(ISNUMBER(AT64),ISNUMBER(AT65)),AT65/AT64-1,"")</f>
        <v>-5.9654006760789802E-4</v>
      </c>
      <c r="AV65" s="60">
        <f>IF(ISNUMBER(AT65),AT65/MAX(AT$22:AT65)-1,"")</f>
        <v>-5.9654006760789802E-4</v>
      </c>
      <c r="AX65" s="62">
        <v>464.88</v>
      </c>
      <c r="AY65" s="60">
        <f>IF(AND(ISNUMBER(AX64),ISNUMBER(AX65)),AX65/AX64-1,"")</f>
        <v>-3.8550628722700209E-2</v>
      </c>
      <c r="AZ65" s="60">
        <f>IF(ISNUMBER(AX65),AX65/MAX(AX$22:AX65)-1,"")</f>
        <v>-3.8550628722700209E-2</v>
      </c>
      <c r="BB65" s="62">
        <v>65.489999999999995</v>
      </c>
      <c r="BC65" s="60">
        <f>IF(AND(ISNUMBER(BB64),ISNUMBER(BB65)),BB65/BB64-1,"")</f>
        <v>-3.903154805575948E-2</v>
      </c>
      <c r="BD65" s="60">
        <f>IF(ISNUMBER(BB65),BB65/MAX(BB$22:BB65)-1,"")</f>
        <v>-3.903154805575948E-2</v>
      </c>
      <c r="BF65" s="62">
        <v>51.68</v>
      </c>
      <c r="BG65" s="60">
        <f>IF(AND(ISNUMBER(BF64),ISNUMBER(BF65)),BF65/BF64-1,"")</f>
        <v>9.966777408637828E-3</v>
      </c>
      <c r="BH65" s="60">
        <f>IF(ISNUMBER(BF65),BF65/MAX(BF$22:BF65)-1,"")</f>
        <v>-3.689899366380911E-2</v>
      </c>
      <c r="BJ65" s="61">
        <f>BJ64*(1+BK65)</f>
        <v>136.33944905194858</v>
      </c>
      <c r="BK65" s="60">
        <f>$L$12*S65+$L$13*W65+$L$14*AA65+$L$15*AE65+$L$16*AI65+$L$17*AM65+$L$18*AQ65+$L$19*AU65+$L$20*AY65</f>
        <v>-1.153608603757841E-2</v>
      </c>
      <c r="BL65" s="60">
        <f>IF(ISNUMBER(BJ65),BJ65/MAX(BJ$22:BJ65)-1,"")</f>
        <v>-1.1536086037578386E-2</v>
      </c>
      <c r="BN65" s="61">
        <f>BN64*(1+BO65)</f>
        <v>134.35729405424232</v>
      </c>
      <c r="BO65" s="60">
        <f>$L$35*W65+$L$36*S65+$L$37*AA65+$L$38*AE65+$L$39*AQ65+$L$40*AY65+$L$41*BC65+$L$42*BG65+$L$43*AI65</f>
        <v>-1.7589139338564579E-2</v>
      </c>
      <c r="BP65" s="60">
        <f>IF(ISNUMBER(BN65),BN65/MAX(BN$22:BN65)-1,"")</f>
        <v>-1.7589139338564541E-2</v>
      </c>
      <c r="BR65" s="61">
        <f>BR64*(1+BS65)</f>
        <v>129.69485911321974</v>
      </c>
      <c r="BS65" s="60">
        <f>$L$58*W65+$L$59*AE65+$L$60*S65+$L$61*AQ65+$L$62*BC65+$L$63*AA65+$L$64*BG65+$L$65*AY65+$L$66*AI65</f>
        <v>-2.1692894717968505E-2</v>
      </c>
      <c r="BT65" s="60">
        <f>IF(ISNUMBER(BR65),BR65/MAX(BR$22:BR65)-1,"")</f>
        <v>-2.1692894717968536E-2</v>
      </c>
    </row>
    <row r="66" spans="2:72" ht="16" customHeight="1">
      <c r="B66" s="62" t="s">
        <v>211</v>
      </c>
      <c r="C66" s="62" t="s">
        <v>210</v>
      </c>
      <c r="D66" s="62" t="s">
        <v>188</v>
      </c>
      <c r="E66" s="62" t="s">
        <v>189</v>
      </c>
      <c r="F66" s="62" t="s">
        <v>190</v>
      </c>
      <c r="G66" s="68">
        <v>4.0000000000000001E-3</v>
      </c>
      <c r="H66" s="69">
        <f>AJ15</f>
        <v>0.18941502541078278</v>
      </c>
      <c r="I66" s="68">
        <f>H66-G66</f>
        <v>0.18541502541078278</v>
      </c>
      <c r="J66" s="68">
        <f>AJ16</f>
        <v>0.15783019529454587</v>
      </c>
      <c r="K66" s="68">
        <f>AJ18</f>
        <v>-0.22099853157121874</v>
      </c>
      <c r="L66" s="68">
        <v>0.01</v>
      </c>
      <c r="M66" s="68">
        <f>J66*L66</f>
        <v>1.5783019529454587E-3</v>
      </c>
      <c r="N66" s="68">
        <f>K66*L66</f>
        <v>-2.2099853157121875E-3</v>
      </c>
      <c r="O66" s="68">
        <f>I66*L66</f>
        <v>1.8541502541078278E-3</v>
      </c>
      <c r="Q66" s="63">
        <v>45747</v>
      </c>
      <c r="R66" s="62">
        <v>100.74</v>
      </c>
      <c r="S66" s="60">
        <f>IF(AND(ISNUMBER(R65),ISNUMBER(R66)),R66/R65-1,"")</f>
        <v>4.9657364187116748E-4</v>
      </c>
      <c r="T66" s="60">
        <f>IF(ISNUMBER(R66),R66/MAX(R$22:R66)-1,"")</f>
        <v>0</v>
      </c>
      <c r="V66" s="62">
        <v>879.33</v>
      </c>
      <c r="W66" s="60">
        <f>IF(AND(ISNUMBER(V65),ISNUMBER(V66)),V66/V65-1,"")</f>
        <v>-6.687536477954048E-2</v>
      </c>
      <c r="X66" s="60">
        <f>IF(ISNUMBER(V66),V66/MAX(V$22:V66)-1,"")</f>
        <v>-9.7447319531546617E-2</v>
      </c>
      <c r="Z66" s="62">
        <v>35.92</v>
      </c>
      <c r="AA66" s="60">
        <f>IF(AND(ISNUMBER(Z65),ISNUMBER(Z66)),Z66/Z65-1,"")</f>
        <v>-2.8664142779880941E-2</v>
      </c>
      <c r="AB66" s="60">
        <f>IF(ISNUMBER(Z66),Z66/MAX(Z$22:Z66)-1,"")</f>
        <v>-3.9572192513368853E-2</v>
      </c>
      <c r="AD66" s="62">
        <v>19.34</v>
      </c>
      <c r="AE66" s="60">
        <f>IF(AND(ISNUMBER(AD65),ISNUMBER(AD66)),AD66/AD65-1,"")</f>
        <v>-8.2051282051281982E-3</v>
      </c>
      <c r="AF66" s="60">
        <f>IF(ISNUMBER(AD66),AD66/MAX(AD$22:AD66)-1,"")</f>
        <v>-0.10046511627906973</v>
      </c>
      <c r="AH66" s="62">
        <v>45.55</v>
      </c>
      <c r="AI66" s="60">
        <f>IF(AND(ISNUMBER(AH65),ISNUMBER(AH66)),AH66/AH65-1,"")</f>
        <v>7.7596404069079528E-2</v>
      </c>
      <c r="AJ66" s="60">
        <f>IF(ISNUMBER(AH66),AH66/MAX(AH$22:AH66)-1,"")</f>
        <v>0</v>
      </c>
      <c r="AL66" s="62">
        <v>42.86</v>
      </c>
      <c r="AM66" s="60">
        <f>IF(AND(ISNUMBER(AL65),ISNUMBER(AL66)),AL66/AL65-1,"")</f>
        <v>-4.644681839294118E-3</v>
      </c>
      <c r="AN66" s="60">
        <f>IF(ISNUMBER(AL66),AL66/MAX(AL$22:AL66)-1,"")</f>
        <v>-0.14108216432865728</v>
      </c>
      <c r="AP66" s="62">
        <v>74.05</v>
      </c>
      <c r="AQ66" s="60">
        <f>IF(AND(ISNUMBER(AP65),ISNUMBER(AP66)),AP66/AP65-1,"")</f>
        <v>1.0921501706484538E-2</v>
      </c>
      <c r="AR66" s="60">
        <f>IF(ISNUMBER(AP66),AP66/MAX(AP$22:AP66)-1,"")</f>
        <v>0</v>
      </c>
      <c r="AT66" s="62">
        <v>50.27</v>
      </c>
      <c r="AU66" s="60">
        <f>IF(AND(ISNUMBER(AT65),ISNUMBER(AT66)),AT66/AT65-1,"")</f>
        <v>1.9896538002406317E-4</v>
      </c>
      <c r="AV66" s="60">
        <f>IF(ISNUMBER(AT66),AT66/MAX(AT$22:AT66)-1,"")</f>
        <v>-3.9769337840511731E-4</v>
      </c>
      <c r="AX66" s="62">
        <v>432.85</v>
      </c>
      <c r="AY66" s="60">
        <f>IF(AND(ISNUMBER(AX65),ISNUMBER(AX66)),AX66/AX65-1,"")</f>
        <v>-6.8899500946480785E-2</v>
      </c>
      <c r="AZ66" s="60">
        <f>IF(ISNUMBER(AX66),AX66/MAX(AX$22:AX66)-1,"")</f>
        <v>-0.10479401058901383</v>
      </c>
      <c r="BB66" s="62">
        <v>63.63</v>
      </c>
      <c r="BC66" s="60">
        <f>IF(AND(ISNUMBER(BB65),ISNUMBER(BB66)),BB66/BB65-1,"")</f>
        <v>-2.8401282638570668E-2</v>
      </c>
      <c r="BD66" s="60">
        <f>IF(ISNUMBER(BB66),BB66/MAX(BB$22:BB66)-1,"")</f>
        <v>-6.6324284666177569E-2</v>
      </c>
      <c r="BF66" s="62">
        <v>51.72</v>
      </c>
      <c r="BG66" s="60">
        <f>IF(AND(ISNUMBER(BF65),ISNUMBER(BF66)),BF66/BF65-1,"")</f>
        <v>7.7399380804954454E-4</v>
      </c>
      <c r="BH66" s="60">
        <f>IF(ISNUMBER(BF66),BF66/MAX(BF$22:BF66)-1,"")</f>
        <v>-3.6153559448378614E-2</v>
      </c>
      <c r="BJ66" s="61">
        <f>BJ65*(1+BK66)</f>
        <v>134.52939165654411</v>
      </c>
      <c r="BK66" s="60">
        <f>$L$12*S66+$L$13*W66+$L$14*AA66+$L$15*AE66+$L$16*AI66+$L$17*AM66+$L$18*AQ66+$L$19*AU66+$L$20*AY66</f>
        <v>-1.327610906447765E-2</v>
      </c>
      <c r="BL66" s="60">
        <f>IF(ISNUMBER(BJ66),BJ66/MAX(BJ$22:BJ66)-1,"")</f>
        <v>-2.4659040765643958E-2</v>
      </c>
      <c r="BN66" s="61">
        <f>BN65*(1+BO66)</f>
        <v>131.60485712401908</v>
      </c>
      <c r="BO66" s="60">
        <f>$L$35*W66+$L$36*S66+$L$37*AA66+$L$38*AE66+$L$39*AQ66+$L$40*AY66+$L$41*BC66+$L$42*BG66+$L$43*AI66</f>
        <v>-2.0485950908716799E-2</v>
      </c>
      <c r="BP66" s="60">
        <f>IF(ISNUMBER(BN66),BN66/MAX(BN$22:BN66)-1,"")</f>
        <v>-3.7714760002264924E-2</v>
      </c>
      <c r="BR66" s="61">
        <f>BR65*(1+BS66)</f>
        <v>126.41854346135189</v>
      </c>
      <c r="BS66" s="60">
        <f>$L$58*W66+$L$59*AE66+$L$60*S66+$L$61*AQ66+$L$62*BC66+$L$63*AA66+$L$64*BG66+$L$65*AY66+$L$66*AI66</f>
        <v>-2.5261723357960755E-2</v>
      </c>
      <c r="BT66" s="60">
        <f>IF(ISNUMBER(BR66),BR66/MAX(BR$22:BR66)-1,"")</f>
        <v>-4.6406618170730551E-2</v>
      </c>
    </row>
    <row r="67" spans="2:72" ht="16" customHeight="1" thickBot="1">
      <c r="M67" s="67">
        <f>SUM(M58:M66)</f>
        <v>0.11231852739430971</v>
      </c>
      <c r="N67" s="67">
        <f>SUM(N58:N66)</f>
        <v>-0.14494935795104902</v>
      </c>
      <c r="O67" s="67">
        <f>SUM(O58:O66)</f>
        <v>8.1394735418215833E-2</v>
      </c>
      <c r="Q67" s="63">
        <v>45777</v>
      </c>
      <c r="R67" s="62">
        <v>100.76</v>
      </c>
      <c r="S67" s="60">
        <f>IF(AND(ISNUMBER(R66),ISNUMBER(R67)),R67/R66-1,"")</f>
        <v>1.9853087155063953E-4</v>
      </c>
      <c r="T67" s="60">
        <f>IF(ISNUMBER(R67),R67/MAX(R$22:R67)-1,"")</f>
        <v>0</v>
      </c>
      <c r="V67" s="62">
        <v>860.65</v>
      </c>
      <c r="W67" s="60">
        <f>IF(AND(ISNUMBER(V66),ISNUMBER(V67)),V67/V66-1,"")</f>
        <v>-2.124344671511269E-2</v>
      </c>
      <c r="X67" s="60">
        <f>IF(ISNUMBER(V67),V67/MAX(V$22:V67)-1,"")</f>
        <v>-0.11662064930666038</v>
      </c>
      <c r="Z67" s="62">
        <v>35.770000000000003</v>
      </c>
      <c r="AA67" s="60">
        <f>IF(AND(ISNUMBER(Z66),ISNUMBER(Z67)),Z67/Z66-1,"")</f>
        <v>-4.1759465478841129E-3</v>
      </c>
      <c r="AB67" s="60">
        <f>IF(ISNUMBER(Z67),Z67/MAX(Z$22:Z67)-1,"")</f>
        <v>-4.3582887700534645E-2</v>
      </c>
      <c r="AD67" s="62">
        <v>19.25</v>
      </c>
      <c r="AE67" s="60">
        <f>IF(AND(ISNUMBER(AD66),ISNUMBER(AD67)),AD67/AD66-1,"")</f>
        <v>-4.6535677352637084E-3</v>
      </c>
      <c r="AF67" s="60">
        <f>IF(ISNUMBER(AD67),AD67/MAX(AD$22:AD67)-1,"")</f>
        <v>-0.10465116279069764</v>
      </c>
      <c r="AH67" s="62">
        <v>47.35</v>
      </c>
      <c r="AI67" s="60">
        <f>IF(AND(ISNUMBER(AH66),ISNUMBER(AH67)),AH67/AH66-1,"")</f>
        <v>3.9517014270032957E-2</v>
      </c>
      <c r="AJ67" s="60">
        <f>IF(ISNUMBER(AH67),AH67/MAX(AH$22:AH67)-1,"")</f>
        <v>0</v>
      </c>
      <c r="AL67" s="62">
        <v>42.89</v>
      </c>
      <c r="AM67" s="60">
        <f>IF(AND(ISNUMBER(AL66),ISNUMBER(AL67)),AL67/AL66-1,"")</f>
        <v>6.9995333644423674E-4</v>
      </c>
      <c r="AN67" s="60">
        <f>IF(ISNUMBER(AL67),AL67/MAX(AL$22:AL67)-1,"")</f>
        <v>-0.14048096192384762</v>
      </c>
      <c r="AP67" s="62">
        <v>72.56</v>
      </c>
      <c r="AQ67" s="60">
        <f>IF(AND(ISNUMBER(AP66),ISNUMBER(AP67)),AP67/AP66-1,"")</f>
        <v>-2.0121539500337571E-2</v>
      </c>
      <c r="AR67" s="60">
        <f>IF(ISNUMBER(AP67),AP67/MAX(AP$22:AP67)-1,"")</f>
        <v>-2.0121539500337571E-2</v>
      </c>
      <c r="AT67" s="62">
        <v>50.25</v>
      </c>
      <c r="AU67" s="60">
        <f>IF(AND(ISNUMBER(AT66),ISNUMBER(AT67)),AT67/AT66-1,"")</f>
        <v>-3.9785160135275E-4</v>
      </c>
      <c r="AV67" s="60">
        <f>IF(ISNUMBER(AT67),AT67/MAX(AT$22:AT67)-1,"")</f>
        <v>-7.9538675681045667E-4</v>
      </c>
      <c r="AX67" s="62">
        <v>423.74</v>
      </c>
      <c r="AY67" s="60">
        <f>IF(AND(ISNUMBER(AX66),ISNUMBER(AX67)),AX67/AX66-1,"")</f>
        <v>-2.1046551923299073E-2</v>
      </c>
      <c r="AZ67" s="60">
        <f>IF(ISNUMBER(AX67),AX67/MAX(AX$22:AX67)-1,"")</f>
        <v>-0.12363500992720045</v>
      </c>
      <c r="BB67" s="62">
        <v>66</v>
      </c>
      <c r="BC67" s="60">
        <f>IF(AND(ISNUMBER(BB66),ISNUMBER(BB67)),BB67/BB66-1,"")</f>
        <v>3.7246581801037237E-2</v>
      </c>
      <c r="BD67" s="60">
        <f>IF(ISNUMBER(BB67),BB67/MAX(BB$22:BB67)-1,"")</f>
        <v>-3.1548055759354487E-2</v>
      </c>
      <c r="BF67" s="62">
        <v>51.72</v>
      </c>
      <c r="BG67" s="60">
        <f>IF(AND(ISNUMBER(BF66),ISNUMBER(BF67)),BF67/BF66-1,"")</f>
        <v>0</v>
      </c>
      <c r="BH67" s="60">
        <f>IF(ISNUMBER(BF67),BF67/MAX(BF$22:BF67)-1,"")</f>
        <v>-3.6153559448378614E-2</v>
      </c>
      <c r="BJ67" s="61">
        <f>BJ66*(1+BK67)</f>
        <v>134.20551856908995</v>
      </c>
      <c r="BK67" s="60">
        <f>$L$12*S67+$L$13*W67+$L$14*AA67+$L$15*AE67+$L$16*AI67+$L$17*AM67+$L$18*AQ67+$L$19*AU67+$L$20*AY67</f>
        <v>-2.4074522560914285E-3</v>
      </c>
      <c r="BL67" s="60">
        <f>IF(ISNUMBER(BJ67),BJ67/MAX(BJ$22:BJ67)-1,"")</f>
        <v>-2.700712755841117E-2</v>
      </c>
      <c r="BN67" s="61">
        <f>BN66*(1+BO67)</f>
        <v>130.94103508407397</v>
      </c>
      <c r="BO67" s="60">
        <f>$L$35*W67+$L$36*S67+$L$37*AA67+$L$38*AE67+$L$39*AQ67+$L$40*AY67+$L$41*BC67+$L$42*BG67+$L$43*AI67</f>
        <v>-5.0440542579637537E-3</v>
      </c>
      <c r="BP67" s="60">
        <f>IF(ISNUMBER(BN67),BN67/MAX(BN$22:BN67)-1,"")</f>
        <v>-4.2568578964451098E-2</v>
      </c>
      <c r="BR67" s="61">
        <f>BR66*(1+BS67)</f>
        <v>125.74547195083069</v>
      </c>
      <c r="BS67" s="60">
        <f>$L$58*W67+$L$59*AE67+$L$60*S67+$L$61*AQ67+$L$62*BC67+$L$63*AA67+$L$64*BG67+$L$65*AY67+$L$66*AI67</f>
        <v>-5.3241517588514739E-3</v>
      </c>
      <c r="BT67" s="60">
        <f>IF(ISNUMBER(BR67),BR67/MAX(BR$22:BR67)-1,"")</f>
        <v>-5.1483694051825957E-2</v>
      </c>
    </row>
    <row r="68" spans="2:72" ht="16" customHeight="1" thickTop="1">
      <c r="L68" s="66" t="s">
        <v>222</v>
      </c>
      <c r="M68" s="66">
        <f>BT16</f>
        <v>8.6437929972678781E-2</v>
      </c>
      <c r="N68" s="66">
        <f>BT18</f>
        <v>-0.12817182153425311</v>
      </c>
      <c r="O68" s="66">
        <f>BT15-SUMPRODUCT(G58:G66,L58:L66)</f>
        <v>8.1394735418215847E-2</v>
      </c>
      <c r="Q68" s="63">
        <v>45807</v>
      </c>
      <c r="R68" s="62">
        <v>100.8</v>
      </c>
      <c r="S68" s="60">
        <f>IF(AND(ISNUMBER(R67),ISNUMBER(R68)),R68/R67-1,"")</f>
        <v>3.9698292973389115E-4</v>
      </c>
      <c r="T68" s="60">
        <f>IF(ISNUMBER(R68),R68/MAX(R$22:R68)-1,"")</f>
        <v>0</v>
      </c>
      <c r="V68" s="62">
        <v>916.37</v>
      </c>
      <c r="W68" s="60">
        <f>IF(AND(ISNUMBER(V67),ISNUMBER(V68)),V68/V67-1,"")</f>
        <v>6.4741764945099645E-2</v>
      </c>
      <c r="X68" s="60">
        <f>IF(ISNUMBER(V68),V68/MAX(V$22:V68)-1,"")</f>
        <v>-5.9429111026717441E-2</v>
      </c>
      <c r="Z68" s="62">
        <v>37.93</v>
      </c>
      <c r="AA68" s="60">
        <f>IF(AND(ISNUMBER(Z67),ISNUMBER(Z68)),Z68/Z67-1,"")</f>
        <v>6.0385798154878323E-2</v>
      </c>
      <c r="AB68" s="60">
        <f>IF(ISNUMBER(Z68),Z68/MAX(Z$22:Z68)-1,"")</f>
        <v>0</v>
      </c>
      <c r="AD68" s="62">
        <v>20.62</v>
      </c>
      <c r="AE68" s="60">
        <f>IF(AND(ISNUMBER(AD67),ISNUMBER(AD68)),AD68/AD67-1,"")</f>
        <v>7.1168831168831215E-2</v>
      </c>
      <c r="AF68" s="60">
        <f>IF(ISNUMBER(AD68),AD68/MAX(AD$22:AD68)-1,"")</f>
        <v>-4.0930232558139434E-2</v>
      </c>
      <c r="AH68" s="62">
        <v>47.14</v>
      </c>
      <c r="AI68" s="60">
        <f>IF(AND(ISNUMBER(AH67),ISNUMBER(AH68)),AH68/AH67-1,"")</f>
        <v>-4.435058078141485E-3</v>
      </c>
      <c r="AJ68" s="60">
        <f>IF(ISNUMBER(AH68),AH68/MAX(AH$22:AH68)-1,"")</f>
        <v>-4.435058078141485E-3</v>
      </c>
      <c r="AL68" s="62">
        <v>42.81</v>
      </c>
      <c r="AM68" s="60">
        <f>IF(AND(ISNUMBER(AL67),ISNUMBER(AL68)),AL68/AL67-1,"")</f>
        <v>-1.8652366519001928E-3</v>
      </c>
      <c r="AN68" s="60">
        <f>IF(ISNUMBER(AL68),AL68/MAX(AL$22:AL68)-1,"")</f>
        <v>-0.14208416833667326</v>
      </c>
      <c r="AP68" s="62">
        <v>72.52</v>
      </c>
      <c r="AQ68" s="60">
        <f>IF(AND(ISNUMBER(AP67),ISNUMBER(AP68)),AP68/AP67-1,"")</f>
        <v>-5.5126791620740967E-4</v>
      </c>
      <c r="AR68" s="60">
        <f>IF(ISNUMBER(AP68),AP68/MAX(AP$22:AP68)-1,"")</f>
        <v>-2.066171505739367E-2</v>
      </c>
      <c r="AT68" s="62">
        <v>50.26</v>
      </c>
      <c r="AU68" s="60">
        <f>IF(AND(ISNUMBER(AT67),ISNUMBER(AT68)),AT68/AT67-1,"")</f>
        <v>1.9900497512437276E-4</v>
      </c>
      <c r="AV68" s="60">
        <f>IF(ISNUMBER(AT68),AT68/MAX(AT$22:AT68)-1,"")</f>
        <v>-5.9654006760789802E-4</v>
      </c>
      <c r="AX68" s="62">
        <v>450.9</v>
      </c>
      <c r="AY68" s="60">
        <f>IF(AND(ISNUMBER(AX67),ISNUMBER(AX68)),AX68/AX67-1,"")</f>
        <v>6.4095907868032098E-2</v>
      </c>
      <c r="AZ68" s="60">
        <f>IF(ISNUMBER(AX68),AX68/MAX(AX$22:AX68)-1,"")</f>
        <v>-6.746360026472531E-2</v>
      </c>
      <c r="BB68" s="62">
        <v>69.33</v>
      </c>
      <c r="BC68" s="60">
        <f>IF(AND(ISNUMBER(BB67),ISNUMBER(BB68)),BB68/BB67-1,"")</f>
        <v>5.045454545454553E-2</v>
      </c>
      <c r="BD68" s="60">
        <f>IF(ISNUMBER(BB68),BB68/MAX(BB$22:BB68)-1,"")</f>
        <v>0</v>
      </c>
      <c r="BF68" s="62">
        <v>52.01</v>
      </c>
      <c r="BG68" s="60">
        <f>IF(AND(ISNUMBER(BF67),ISNUMBER(BF68)),BF68/BF67-1,"")</f>
        <v>5.6071152358854182E-3</v>
      </c>
      <c r="BH68" s="60">
        <f>IF(ISNUMBER(BF68),BF68/MAX(BF$22:BF68)-1,"")</f>
        <v>-3.0749161386507629E-2</v>
      </c>
      <c r="BJ68" s="61">
        <f>BJ67*(1+BK68)</f>
        <v>138.92591610892109</v>
      </c>
      <c r="BK68" s="60">
        <f>$L$12*S68+$L$13*W68+$L$14*AA68+$L$15*AE68+$L$16*AI68+$L$17*AM68+$L$18*AQ68+$L$19*AU68+$L$20*AY68</f>
        <v>3.5172901905677297E-2</v>
      </c>
      <c r="BL68" s="60">
        <f>IF(ISNUMBER(BJ68),BJ68/MAX(BJ$22:BJ68)-1,"")</f>
        <v>0</v>
      </c>
      <c r="BN68" s="61">
        <f>BN67*(1+BO68)</f>
        <v>136.56901247416533</v>
      </c>
      <c r="BO68" s="60">
        <f>$L$35*W68+$L$36*S68+$L$37*AA68+$L$38*AE68+$L$39*AQ68+$L$40*AY68+$L$41*BC68+$L$42*BG68+$L$43*AI68</f>
        <v>4.2981005812866638E-2</v>
      </c>
      <c r="BP68" s="60">
        <f>IF(ISNUMBER(BN68),BN68/MAX(BN$22:BN68)-1,"")</f>
        <v>-1.4172134915009238E-3</v>
      </c>
      <c r="BR68" s="61">
        <f>BR67*(1+BS68)</f>
        <v>131.26689886864349</v>
      </c>
      <c r="BS68" s="60">
        <f>$L$58*W68+$L$59*AE68+$L$60*S68+$L$61*AQ68+$L$62*BC68+$L$63*AA68+$L$64*BG68+$L$65*AY68+$L$66*AI68</f>
        <v>4.3909548647380413E-2</v>
      </c>
      <c r="BT68" s="60">
        <f>IF(ISNUMBER(BR68),BR68/MAX(BR$22:BR68)-1,"")</f>
        <v>-9.8347711729611653E-3</v>
      </c>
    </row>
    <row r="69" spans="2:72" ht="16" customHeight="1">
      <c r="Q69" s="63">
        <v>45838</v>
      </c>
      <c r="R69" s="62">
        <v>100.8</v>
      </c>
      <c r="S69" s="60">
        <f>IF(AND(ISNUMBER(R68),ISNUMBER(R69)),R69/R68-1,"")</f>
        <v>0</v>
      </c>
      <c r="T69" s="60">
        <f>IF(ISNUMBER(R69),R69/MAX(R$22:R69)-1,"")</f>
        <v>0</v>
      </c>
      <c r="V69" s="62">
        <v>942.64</v>
      </c>
      <c r="W69" s="60">
        <f>IF(AND(ISNUMBER(V68),ISNUMBER(V69)),V69/V68-1,"")</f>
        <v>2.866745965057782E-2</v>
      </c>
      <c r="X69" s="60">
        <f>IF(ISNUMBER(V69),V69/MAX(V$22:V69)-1,"")</f>
        <v>-3.2465333018567799E-2</v>
      </c>
      <c r="Z69" s="62">
        <v>38.36</v>
      </c>
      <c r="AA69" s="60">
        <f>IF(AND(ISNUMBER(Z68),ISNUMBER(Z69)),Z69/Z68-1,"")</f>
        <v>1.1336672818349491E-2</v>
      </c>
      <c r="AB69" s="60">
        <f>IF(ISNUMBER(Z69),Z69/MAX(Z$22:Z69)-1,"")</f>
        <v>0</v>
      </c>
      <c r="AD69" s="62">
        <v>20.81</v>
      </c>
      <c r="AE69" s="60">
        <f>IF(AND(ISNUMBER(AD68),ISNUMBER(AD69)),AD69/AD68-1,"")</f>
        <v>9.2143549951502202E-3</v>
      </c>
      <c r="AF69" s="60">
        <f>IF(ISNUMBER(AD69),AD69/MAX(AD$22:AD69)-1,"")</f>
        <v>-3.2093023255813979E-2</v>
      </c>
      <c r="AH69" s="62">
        <v>46.15</v>
      </c>
      <c r="AI69" s="60">
        <f>IF(AND(ISNUMBER(AH68),ISNUMBER(AH69)),AH69/AH68-1,"")</f>
        <v>-2.1001272804412441E-2</v>
      </c>
      <c r="AJ69" s="60">
        <f>IF(ISNUMBER(AH69),AH69/MAX(AH$22:AH69)-1,"")</f>
        <v>-2.5343189017951517E-2</v>
      </c>
      <c r="AL69" s="62">
        <v>43.07</v>
      </c>
      <c r="AM69" s="60">
        <f>IF(AND(ISNUMBER(AL68),ISNUMBER(AL69)),AL69/AL68-1,"")</f>
        <v>6.0733473487502021E-3</v>
      </c>
      <c r="AN69" s="60">
        <f>IF(ISNUMBER(AL69),AL69/MAX(AL$22:AL69)-1,"")</f>
        <v>-0.13687374749498993</v>
      </c>
      <c r="AP69" s="62">
        <v>72.209999999999994</v>
      </c>
      <c r="AQ69" s="60">
        <f>IF(AND(ISNUMBER(AP68),ISNUMBER(AP69)),AP69/AP68-1,"")</f>
        <v>-4.2746828461114328E-3</v>
      </c>
      <c r="AR69" s="60">
        <f>IF(ISNUMBER(AP69),AP69/MAX(AP$22:AP69)-1,"")</f>
        <v>-2.4848075624578025E-2</v>
      </c>
      <c r="AT69" s="62">
        <v>50.25</v>
      </c>
      <c r="AU69" s="60">
        <f>IF(AND(ISNUMBER(AT68),ISNUMBER(AT69)),AT69/AT68-1,"")</f>
        <v>-1.9896538002384112E-4</v>
      </c>
      <c r="AV69" s="60">
        <f>IF(ISNUMBER(AT69),AT69/MAX(AT$22:AT69)-1,"")</f>
        <v>-7.9538675681045667E-4</v>
      </c>
      <c r="AX69" s="62">
        <v>464.34</v>
      </c>
      <c r="AY69" s="60">
        <f>IF(AND(ISNUMBER(AX68),ISNUMBER(AX69)),AX69/AX68-1,"")</f>
        <v>2.9807052561543479E-2</v>
      </c>
      <c r="AZ69" s="60">
        <f>IF(ISNUMBER(AX69),AX69/MAX(AX$22:AX69)-1,"")</f>
        <v>-3.966743878226342E-2</v>
      </c>
      <c r="BB69" s="62">
        <v>70.319999999999993</v>
      </c>
      <c r="BC69" s="60">
        <f>IF(AND(ISNUMBER(BB68),ISNUMBER(BB69)),BB69/BB68-1,"")</f>
        <v>1.4279532669839723E-2</v>
      </c>
      <c r="BD69" s="60">
        <f>IF(ISNUMBER(BB69),BB69/MAX(BB$22:BB69)-1,"")</f>
        <v>0</v>
      </c>
      <c r="BF69" s="62">
        <v>52.47</v>
      </c>
      <c r="BG69" s="60">
        <f>IF(AND(ISNUMBER(BF68),ISNUMBER(BF69)),BF69/BF68-1,"")</f>
        <v>8.8444529898097368E-3</v>
      </c>
      <c r="BH69" s="60">
        <f>IF(ISNUMBER(BF69),BF69/MAX(BF$22:BF69)-1,"")</f>
        <v>-2.2176667909057035E-2</v>
      </c>
      <c r="BJ69" s="61">
        <f>BJ68*(1+BK69)</f>
        <v>140.06222999110099</v>
      </c>
      <c r="BK69" s="60">
        <f>$L$12*S69+$L$13*W69+$L$14*AA69+$L$15*AE69+$L$16*AI69+$L$17*AM69+$L$18*AQ69+$L$19*AU69+$L$20*AY69</f>
        <v>8.179279388656405E-3</v>
      </c>
      <c r="BL69" s="60">
        <f>IF(ISNUMBER(BJ69),BJ69/MAX(BJ$22:BJ69)-1,"")</f>
        <v>0</v>
      </c>
      <c r="BN69" s="61">
        <f>BN68*(1+BO69)</f>
        <v>138.03061942866987</v>
      </c>
      <c r="BO69" s="60">
        <f>$L$35*W69+$L$36*S69+$L$37*AA69+$L$38*AE69+$L$39*AQ69+$L$40*AY69+$L$41*BC69+$L$42*BG69+$L$43*AI69</f>
        <v>1.0702332308224179E-2</v>
      </c>
      <c r="BP69" s="60">
        <f>IF(ISNUMBER(BN69),BN69/MAX(BN$22:BN69)-1,"")</f>
        <v>0</v>
      </c>
      <c r="BR69" s="61">
        <f>BR68*(1+BS69)</f>
        <v>132.88868599219202</v>
      </c>
      <c r="BS69" s="60">
        <f>$L$58*W69+$L$59*AE69+$L$60*S69+$L$61*AQ69+$L$62*BC69+$L$63*AA69+$L$64*BG69+$L$65*AY69+$L$66*AI69</f>
        <v>1.2354882590556452E-2</v>
      </c>
      <c r="BT69" s="60">
        <f>IF(ISNUMBER(BR69),BR69/MAX(BR$22:BR69)-1,"")</f>
        <v>0</v>
      </c>
    </row>
    <row r="70" spans="2:72" ht="16" customHeight="1">
      <c r="E70" s="62" t="s">
        <v>185</v>
      </c>
      <c r="F70" s="65">
        <f>SUMIF($D$58:$D$66, E70, $L$58:$L$66)</f>
        <v>0.3</v>
      </c>
      <c r="H70" s="62" t="s">
        <v>187</v>
      </c>
      <c r="I70" s="65">
        <f>SUMIF($F$58:$F$66, H70, $L$58:$L$66)</f>
        <v>0.79999999999999993</v>
      </c>
      <c r="Q70" s="63">
        <v>45869</v>
      </c>
      <c r="R70" s="62">
        <v>100.8</v>
      </c>
      <c r="S70" s="60">
        <f>IF(AND(ISNUMBER(R69),ISNUMBER(R70)),R70/R69-1,"")</f>
        <v>0</v>
      </c>
      <c r="T70" s="60">
        <f>IF(ISNUMBER(R70),R70/MAX(R$22:R70)-1,"")</f>
        <v>0</v>
      </c>
      <c r="V70" s="62">
        <v>990.94</v>
      </c>
      <c r="W70" s="60">
        <f>IF(AND(ISNUMBER(V69),ISNUMBER(V70)),V70/V69-1,"")</f>
        <v>5.12390732411101E-2</v>
      </c>
      <c r="X70" s="60">
        <f>IF(ISNUMBER(V70),V70/MAX(V$22:V70)-1,"")</f>
        <v>0</v>
      </c>
      <c r="Z70" s="62">
        <v>35.93</v>
      </c>
      <c r="AA70" s="60">
        <f>IF(AND(ISNUMBER(Z69),ISNUMBER(Z70)),Z70/Z69-1,"")</f>
        <v>-6.3347236704900944E-2</v>
      </c>
      <c r="AB70" s="60">
        <f>IF(ISNUMBER(Z70),Z70/MAX(Z$22:Z70)-1,"")</f>
        <v>-6.3347236704900944E-2</v>
      </c>
      <c r="AD70" s="62">
        <v>21.47</v>
      </c>
      <c r="AE70" s="60">
        <f>IF(AND(ISNUMBER(AD69),ISNUMBER(AD70)),AD70/AD69-1,"")</f>
        <v>3.1715521383949952E-2</v>
      </c>
      <c r="AF70" s="60">
        <f>IF(ISNUMBER(AD70),AD70/MAX(AD$22:AD70)-1,"")</f>
        <v>-1.3953488372093759E-3</v>
      </c>
      <c r="AH70" s="62">
        <v>46.87</v>
      </c>
      <c r="AI70" s="60">
        <f>IF(AND(ISNUMBER(AH69),ISNUMBER(AH70)),AH70/AH69-1,"")</f>
        <v>1.5601300108342375E-2</v>
      </c>
      <c r="AJ70" s="60">
        <f>IF(ISNUMBER(AH70),AH70/MAX(AH$22:AH70)-1,"")</f>
        <v>-1.0137275607180696E-2</v>
      </c>
      <c r="AL70" s="62">
        <v>42.52</v>
      </c>
      <c r="AM70" s="60">
        <f>IF(AND(ISNUMBER(AL69),ISNUMBER(AL70)),AL70/AL69-1,"")</f>
        <v>-1.2769909449732886E-2</v>
      </c>
      <c r="AN70" s="60">
        <f>IF(ISNUMBER(AL70),AL70/MAX(AL$22:AL70)-1,"")</f>
        <v>-0.14789579158316624</v>
      </c>
      <c r="AP70" s="62">
        <v>72.569999999999993</v>
      </c>
      <c r="AQ70" s="60">
        <f>IF(AND(ISNUMBER(AP69),ISNUMBER(AP70)),AP70/AP69-1,"")</f>
        <v>4.985459077690102E-3</v>
      </c>
      <c r="AR70" s="60">
        <f>IF(ISNUMBER(AP70),AP70/MAX(AP$22:AP70)-1,"")</f>
        <v>-1.9986495611073685E-2</v>
      </c>
      <c r="AT70" s="62">
        <v>50.26</v>
      </c>
      <c r="AU70" s="60">
        <f>IF(AND(ISNUMBER(AT69),ISNUMBER(AT70)),AT70/AT69-1,"")</f>
        <v>1.9900497512437276E-4</v>
      </c>
      <c r="AV70" s="60">
        <f>IF(ISNUMBER(AT70),AT70/MAX(AT$22:AT70)-1,"")</f>
        <v>-5.9654006760789802E-4</v>
      </c>
      <c r="AX70" s="62">
        <v>487.2</v>
      </c>
      <c r="AY70" s="60">
        <f>IF(AND(ISNUMBER(AX69),ISNUMBER(AX70)),AX70/AX69-1,"")</f>
        <v>4.9231166817418348E-2</v>
      </c>
      <c r="AZ70" s="60">
        <f>IF(ISNUMBER(AX70),AX70/MAX(AX$22:AX70)-1,"")</f>
        <v>0</v>
      </c>
      <c r="BB70" s="62">
        <v>70.849999999999994</v>
      </c>
      <c r="BC70" s="60">
        <f>IF(AND(ISNUMBER(BB69),ISNUMBER(BB70)),BB70/BB69-1,"")</f>
        <v>7.5369738339021719E-3</v>
      </c>
      <c r="BD70" s="60">
        <f>IF(ISNUMBER(BB70),BB70/MAX(BB$22:BB70)-1,"")</f>
        <v>0</v>
      </c>
      <c r="BF70" s="62">
        <v>51.89</v>
      </c>
      <c r="BG70" s="60">
        <f>IF(AND(ISNUMBER(BF69),ISNUMBER(BF70)),BF70/BF69-1,"")</f>
        <v>-1.105393558223744E-2</v>
      </c>
      <c r="BH70" s="60">
        <f>IF(ISNUMBER(BF70),BF70/MAX(BF$22:BF70)-1,"")</f>
        <v>-3.2985464032799006E-2</v>
      </c>
      <c r="BJ70" s="61">
        <f>BJ69*(1+BK70)</f>
        <v>141.57505716888292</v>
      </c>
      <c r="BK70" s="60">
        <f>$L$12*S70+$L$13*W70+$L$14*AA70+$L$15*AE70+$L$16*AI70+$L$17*AM70+$L$18*AQ70+$L$19*AU70+$L$20*AY70</f>
        <v>1.0801107321210351E-2</v>
      </c>
      <c r="BL70" s="60">
        <f>IF(ISNUMBER(BJ70),BJ70/MAX(BJ$22:BJ70)-1,"")</f>
        <v>0</v>
      </c>
      <c r="BN70" s="61">
        <f>BN69*(1+BO70)</f>
        <v>139.40617150196061</v>
      </c>
      <c r="BO70" s="60">
        <f>$L$35*W70+$L$36*S70+$L$37*AA70+$L$38*AE70+$L$39*AQ70+$L$40*AY70+$L$41*BC70+$L$42*BG70+$L$43*AI70</f>
        <v>9.9655574899567487E-3</v>
      </c>
      <c r="BP70" s="60">
        <f>IF(ISNUMBER(BN70),BN70/MAX(BN$22:BN70)-1,"")</f>
        <v>0</v>
      </c>
      <c r="BR70" s="61">
        <f>BR69*(1+BS70)</f>
        <v>135.15921103826906</v>
      </c>
      <c r="BS70" s="60">
        <f>$L$58*W70+$L$59*AE70+$L$60*S70+$L$61*AQ70+$L$62*BC70+$L$63*AA70+$L$64*BG70+$L$65*AY70+$L$66*AI70</f>
        <v>1.7085916901988591E-2</v>
      </c>
      <c r="BT70" s="60">
        <f>IF(ISNUMBER(BR70),BR70/MAX(BR$22:BR70)-1,"")</f>
        <v>0</v>
      </c>
    </row>
    <row r="71" spans="2:72" ht="16" customHeight="1">
      <c r="E71" s="62" t="s">
        <v>188</v>
      </c>
      <c r="F71" s="65">
        <f>SUMIF($D$58:$D$66, E71, $L$58:$L$66)</f>
        <v>0.21050000000000002</v>
      </c>
      <c r="H71" s="62" t="s">
        <v>190</v>
      </c>
      <c r="I71" s="65">
        <f>SUMIF($F$58:$F$66, H71, $L$58:$L$66)</f>
        <v>0.2</v>
      </c>
      <c r="Q71" s="63">
        <v>45898</v>
      </c>
      <c r="R71" s="62">
        <v>100.74</v>
      </c>
      <c r="S71" s="60">
        <f>IF(AND(ISNUMBER(R70),ISNUMBER(R71)),R71/R70-1,"")</f>
        <v>-5.9523809523809312E-4</v>
      </c>
      <c r="T71" s="60">
        <f>IF(ISNUMBER(R71),R71/MAX(R$22:R71)-1,"")</f>
        <v>-5.9523809523809312E-4</v>
      </c>
      <c r="V71" s="62">
        <v>992.49</v>
      </c>
      <c r="W71" s="60">
        <f>IF(AND(ISNUMBER(V70),ISNUMBER(V71)),V71/V70-1,"")</f>
        <v>1.5641713928189471E-3</v>
      </c>
      <c r="X71" s="60">
        <f>IF(ISNUMBER(V71),V71/MAX(V$22:V71)-1,"")</f>
        <v>0</v>
      </c>
      <c r="Z71" s="62">
        <v>35.94</v>
      </c>
      <c r="AA71" s="60">
        <f>IF(AND(ISNUMBER(Z70),ISNUMBER(Z71)),Z71/Z70-1,"")</f>
        <v>2.7831895352070646E-4</v>
      </c>
      <c r="AB71" s="60">
        <f>IF(ISNUMBER(Z71),Z71/MAX(Z$22:Z71)-1,"")</f>
        <v>-6.3086548488008432E-2</v>
      </c>
      <c r="AD71" s="62">
        <v>22.18</v>
      </c>
      <c r="AE71" s="60">
        <f>IF(AND(ISNUMBER(AD70),ISNUMBER(AD71)),AD71/AD70-1,"")</f>
        <v>3.3069399161620883E-2</v>
      </c>
      <c r="AF71" s="60">
        <f>IF(ISNUMBER(AD71),AD71/MAX(AD$22:AD71)-1,"")</f>
        <v>0</v>
      </c>
      <c r="AH71" s="62">
        <v>47.88</v>
      </c>
      <c r="AI71" s="60">
        <f>IF(AND(ISNUMBER(AH70),ISNUMBER(AH71)),AH71/AH70-1,"")</f>
        <v>2.1548965222957239E-2</v>
      </c>
      <c r="AJ71" s="60">
        <f>IF(ISNUMBER(AH71),AH71/MAX(AH$22:AH71)-1,"")</f>
        <v>0</v>
      </c>
      <c r="AL71" s="62">
        <v>42.68</v>
      </c>
      <c r="AM71" s="60">
        <f>IF(AND(ISNUMBER(AL70),ISNUMBER(AL71)),AL71/AL70-1,"")</f>
        <v>3.7629350893695346E-3</v>
      </c>
      <c r="AN71" s="60">
        <f>IF(ISNUMBER(AL71),AL71/MAX(AL$22:AL71)-1,"")</f>
        <v>-0.14468937875751497</v>
      </c>
      <c r="AP71" s="62">
        <v>72.83</v>
      </c>
      <c r="AQ71" s="60">
        <f>IF(AND(ISNUMBER(AP70),ISNUMBER(AP71)),AP71/AP70-1,"")</f>
        <v>3.5827476918837142E-3</v>
      </c>
      <c r="AR71" s="60">
        <f>IF(ISNUMBER(AP71),AP71/MAX(AP$22:AP71)-1,"")</f>
        <v>-1.6475354490209315E-2</v>
      </c>
      <c r="AT71" s="62">
        <v>50.24</v>
      </c>
      <c r="AU71" s="60">
        <f>IF(AND(ISNUMBER(AT70),ISNUMBER(AT71)),AT71/AT70-1,"")</f>
        <v>-3.9793076004768224E-4</v>
      </c>
      <c r="AV71" s="60">
        <f>IF(ISNUMBER(AT71),AT71/MAX(AT$22:AT71)-1,"")</f>
        <v>-9.9423344601301533E-4</v>
      </c>
      <c r="AX71" s="62">
        <v>489.58</v>
      </c>
      <c r="AY71" s="60">
        <f>IF(AND(ISNUMBER(AX70),ISNUMBER(AX71)),AX71/AX70-1,"")</f>
        <v>4.8850574712644423E-3</v>
      </c>
      <c r="AZ71" s="60">
        <f>IF(ISNUMBER(AX71),AX71/MAX(AX$22:AX71)-1,"")</f>
        <v>0</v>
      </c>
      <c r="BB71" s="62">
        <v>72.930000000000007</v>
      </c>
      <c r="BC71" s="60">
        <f>IF(AND(ISNUMBER(BB70),ISNUMBER(BB71)),BB71/BB70-1,"")</f>
        <v>2.9357798165137838E-2</v>
      </c>
      <c r="BD71" s="60">
        <f>IF(ISNUMBER(BB71),BB71/MAX(BB$22:BB71)-1,"")</f>
        <v>0</v>
      </c>
      <c r="BF71" s="62">
        <v>52.3</v>
      </c>
      <c r="BG71" s="60">
        <f>IF(AND(ISNUMBER(BF70),ISNUMBER(BF71)),BF71/BF70-1,"")</f>
        <v>7.9013297359797896E-3</v>
      </c>
      <c r="BH71" s="60">
        <f>IF(ISNUMBER(BF71),BF71/MAX(BF$22:BF71)-1,"")</f>
        <v>-2.5344763324636643E-2</v>
      </c>
      <c r="BJ71" s="61">
        <f>BJ70*(1+BK71)</f>
        <v>142.60509799269104</v>
      </c>
      <c r="BK71" s="60">
        <f>$L$12*S71+$L$13*W71+$L$14*AA71+$L$15*AE71+$L$16*AI71+$L$17*AM71+$L$18*AQ71+$L$19*AU71+$L$20*AY71</f>
        <v>7.2755811963359949E-3</v>
      </c>
      <c r="BL71" s="60">
        <f>IF(ISNUMBER(BJ71),BJ71/MAX(BJ$22:BJ71)-1,"")</f>
        <v>0</v>
      </c>
      <c r="BN71" s="61">
        <f>BN70*(1+BO71)</f>
        <v>140.5410955073171</v>
      </c>
      <c r="BO71" s="60">
        <f>$L$35*W71+$L$36*S71+$L$37*AA71+$L$38*AE71+$L$39*AQ71+$L$40*AY71+$L$41*BC71+$L$42*BG71+$L$43*AI71</f>
        <v>8.1411317241469137E-3</v>
      </c>
      <c r="BP71" s="60">
        <f>IF(ISNUMBER(BN71),BN71/MAX(BN$22:BN71)-1,"")</f>
        <v>0</v>
      </c>
      <c r="BR71" s="61">
        <f>BR70*(1+BS71)</f>
        <v>136.59281392427269</v>
      </c>
      <c r="BS71" s="60">
        <f>$L$58*W71+$L$59*AE71+$L$60*S71+$L$61*AQ71+$L$62*BC71+$L$63*AA71+$L$64*BG71+$L$65*AY71+$L$66*AI71</f>
        <v>1.0606771636138984E-2</v>
      </c>
      <c r="BT71" s="60">
        <f>IF(ISNUMBER(BR71),BR71/MAX(BR$22:BR71)-1,"")</f>
        <v>0</v>
      </c>
    </row>
    <row r="72" spans="2:72" ht="16" customHeight="1" thickBot="1">
      <c r="E72" s="62" t="s">
        <v>133</v>
      </c>
      <c r="F72" s="65">
        <f>SUMIF($D$58:$D$66, E72, $L$58:$L$66)</f>
        <v>0.3</v>
      </c>
      <c r="I72" s="64">
        <f>SUM(I70:I71)</f>
        <v>1</v>
      </c>
      <c r="Q72" s="63">
        <v>45930</v>
      </c>
      <c r="R72" s="62">
        <v>100.75</v>
      </c>
      <c r="S72" s="60">
        <f>IF(AND(ISNUMBER(R71),ISNUMBER(R72)),R72/R71-1,"")</f>
        <v>9.9265435775208744E-5</v>
      </c>
      <c r="T72" s="60">
        <f>IF(ISNUMBER(R72),R72/MAX(R$22:R72)-1,"")</f>
        <v>-4.9603174603174427E-4</v>
      </c>
      <c r="V72" s="62">
        <v>1004.5</v>
      </c>
      <c r="W72" s="60">
        <f>IF(AND(ISNUMBER(V71),ISNUMBER(V72)),V72/V71-1,"")</f>
        <v>1.2100877590706105E-2</v>
      </c>
      <c r="X72" s="60">
        <f>IF(ISNUMBER(V72),V72/MAX(V$22:V72)-1,"")</f>
        <v>0</v>
      </c>
      <c r="Z72" s="62">
        <v>36.21</v>
      </c>
      <c r="AA72" s="60">
        <f>IF(AND(ISNUMBER(Z71),ISNUMBER(Z72)),Z72/Z71-1,"")</f>
        <v>7.5125208681137146E-3</v>
      </c>
      <c r="AB72" s="60">
        <f>IF(ISNUMBER(Z72),Z72/MAX(Z$22:Z72)-1,"")</f>
        <v>-5.6047966631908253E-2</v>
      </c>
      <c r="AD72" s="62">
        <v>22.99</v>
      </c>
      <c r="AE72" s="60">
        <f>IF(AND(ISNUMBER(AD71),ISNUMBER(AD72)),AD72/AD71-1,"")</f>
        <v>3.6519386834986456E-2</v>
      </c>
      <c r="AF72" s="60">
        <f>IF(ISNUMBER(AD72),AD72/MAX(AD$22:AD72)-1,"")</f>
        <v>0</v>
      </c>
      <c r="AH72" s="62">
        <v>53.83</v>
      </c>
      <c r="AI72" s="60">
        <f>IF(AND(ISNUMBER(AH71),ISNUMBER(AH72)),AH72/AH71-1,"")</f>
        <v>0.1242690058479532</v>
      </c>
      <c r="AJ72" s="60">
        <f>IF(ISNUMBER(AH72),AH72/MAX(AH$22:AH72)-1,"")</f>
        <v>0</v>
      </c>
      <c r="AL72" s="62">
        <v>43.08</v>
      </c>
      <c r="AM72" s="60">
        <f>IF(AND(ISNUMBER(AL71),ISNUMBER(AL72)),AL72/AL71-1,"")</f>
        <v>9.3720712277411966E-3</v>
      </c>
      <c r="AN72" s="60">
        <f>IF(ISNUMBER(AL72),AL72/MAX(AL$22:AL72)-1,"")</f>
        <v>-0.13667334669338682</v>
      </c>
      <c r="AP72" s="62">
        <v>73.5</v>
      </c>
      <c r="AQ72" s="60">
        <f>IF(AND(ISNUMBER(AP71),ISNUMBER(AP72)),AP72/AP71-1,"")</f>
        <v>9.1995056982012713E-3</v>
      </c>
      <c r="AR72" s="60">
        <f>IF(ISNUMBER(AP72),AP72/MAX(AP$22:AP72)-1,"")</f>
        <v>-7.4274139095205083E-3</v>
      </c>
      <c r="AT72" s="62">
        <v>50.23</v>
      </c>
      <c r="AU72" s="60">
        <f>IF(AND(ISNUMBER(AT71),ISNUMBER(AT72)),AT72/AT71-1,"")</f>
        <v>-1.9904458598740682E-4</v>
      </c>
      <c r="AV72" s="60">
        <f>IF(ISNUMBER(AT72),AT72/MAX(AT$22:AT72)-1,"")</f>
        <v>-1.193080135215796E-3</v>
      </c>
      <c r="AX72" s="62">
        <v>495.51</v>
      </c>
      <c r="AY72" s="60">
        <f>IF(AND(ISNUMBER(AX71),ISNUMBER(AX72)),AX72/AX71-1,"")</f>
        <v>1.2112422893092001E-2</v>
      </c>
      <c r="AZ72" s="60">
        <f>IF(ISNUMBER(AX72),AX72/MAX(AX$22:AX72)-1,"")</f>
        <v>0</v>
      </c>
      <c r="BB72" s="62">
        <v>72.88</v>
      </c>
      <c r="BC72" s="60">
        <f>IF(AND(ISNUMBER(BB71),ISNUMBER(BB72)),BB72/BB71-1,"")</f>
        <v>-6.8558892088321777E-4</v>
      </c>
      <c r="BD72" s="60">
        <f>IF(ISNUMBER(BB72),BB72/MAX(BB$22:BB72)-1,"")</f>
        <v>-6.8558892088321777E-4</v>
      </c>
      <c r="BF72" s="62">
        <v>52.27</v>
      </c>
      <c r="BG72" s="60">
        <f>IF(AND(ISNUMBER(BF71),ISNUMBER(BF72)),BF72/BF71-1,"")</f>
        <v>-5.7361376673026321E-4</v>
      </c>
      <c r="BH72" s="60">
        <f>IF(ISNUMBER(BF72),BF72/MAX(BF$22:BF72)-1,"")</f>
        <v>-2.5903838986209293E-2</v>
      </c>
      <c r="BJ72" s="61">
        <f>BJ71*(1+BK72)</f>
        <v>146.58304502085753</v>
      </c>
      <c r="BK72" s="60">
        <f>$L$12*S72+$L$13*W72+$L$14*AA72+$L$15*AE72+$L$16*AI72+$L$17*AM72+$L$18*AQ72+$L$19*AU72+$L$20*AY72</f>
        <v>2.7894844463206864E-2</v>
      </c>
      <c r="BL72" s="60">
        <f>IF(ISNUMBER(BJ72),BJ72/MAX(BJ$22:BJ72)-1,"")</f>
        <v>0</v>
      </c>
      <c r="BN72" s="61">
        <f>BN71*(1+BO72)</f>
        <v>143.54660411665517</v>
      </c>
      <c r="BO72" s="60">
        <f>$L$35*W72+$L$36*S72+$L$37*AA72+$L$38*AE72+$L$39*AQ72+$L$40*AY72+$L$41*BC72+$L$42*BG72+$L$43*AI72</f>
        <v>2.1385265274110485E-2</v>
      </c>
      <c r="BP72" s="60">
        <f>IF(ISNUMBER(BN72),BN72/MAX(BN$22:BN72)-1,"")</f>
        <v>0</v>
      </c>
      <c r="BR72" s="61">
        <f>BR71*(1+BS72)</f>
        <v>138.42628310817838</v>
      </c>
      <c r="BS72" s="60">
        <f>$L$58*W72+$L$59*AE72+$L$60*S72+$L$61*AQ72+$L$62*BC72+$L$63*AA72+$L$64*BG72+$L$65*AY72+$L$66*AI72</f>
        <v>1.342288171120171E-2</v>
      </c>
      <c r="BT72" s="60">
        <f>IF(ISNUMBER(BR72),BR72/MAX(BR$22:BR72)-1,"")</f>
        <v>0</v>
      </c>
    </row>
    <row r="73" spans="2:72" ht="16" customHeight="1" thickTop="1">
      <c r="E73" s="62" t="s">
        <v>135</v>
      </c>
      <c r="F73" s="65">
        <f>SUMIF($D$58:$D$66, E73, $L$58:$L$66)</f>
        <v>0.1895</v>
      </c>
      <c r="Q73" s="63">
        <v>45961</v>
      </c>
      <c r="R73" s="62">
        <v>100.7</v>
      </c>
      <c r="S73" s="60">
        <f>IF(AND(ISNUMBER(R72),ISNUMBER(R73)),R73/R72-1,"")</f>
        <v>-4.9627791563278123E-4</v>
      </c>
      <c r="T73" s="60">
        <f>IF(ISNUMBER(R73),R73/MAX(R$22:R73)-1,"")</f>
        <v>-9.9206349206348854E-4</v>
      </c>
      <c r="V73" s="62">
        <v>1045.3399999999999</v>
      </c>
      <c r="W73" s="60">
        <f>IF(AND(ISNUMBER(V72),ISNUMBER(V73)),V73/V72-1,"")</f>
        <v>4.0657043305126761E-2</v>
      </c>
      <c r="X73" s="60">
        <f>IF(ISNUMBER(V73),V73/MAX(V$22:V73)-1,"")</f>
        <v>0</v>
      </c>
      <c r="Z73" s="62">
        <v>36.799999999999997</v>
      </c>
      <c r="AA73" s="60">
        <f>IF(AND(ISNUMBER(Z72),ISNUMBER(Z73)),Z73/Z72-1,"")</f>
        <v>1.6293841480254034E-2</v>
      </c>
      <c r="AB73" s="60">
        <f>IF(ISNUMBER(Z73),Z73/MAX(Z$22:Z73)-1,"")</f>
        <v>-4.0667361835245108E-2</v>
      </c>
      <c r="AD73" s="62">
        <v>24.94</v>
      </c>
      <c r="AE73" s="60">
        <f>IF(AND(ISNUMBER(AD72),ISNUMBER(AD73)),AD73/AD72-1,"")</f>
        <v>8.4819486733362481E-2</v>
      </c>
      <c r="AF73" s="60">
        <f>IF(ISNUMBER(AD73),AD73/MAX(AD$22:AD73)-1,"")</f>
        <v>0</v>
      </c>
      <c r="AH73" s="62">
        <v>56.02</v>
      </c>
      <c r="AI73" s="60">
        <f>IF(AND(ISNUMBER(AH72),ISNUMBER(AH73)),AH73/AH72-1,"")</f>
        <v>4.0683633661527052E-2</v>
      </c>
      <c r="AJ73" s="60">
        <f>IF(ISNUMBER(AH73),AH73/MAX(AH$22:AH73)-1,"")</f>
        <v>0</v>
      </c>
      <c r="AL73" s="62">
        <v>43.18</v>
      </c>
      <c r="AM73" s="60">
        <f>IF(AND(ISNUMBER(AL72),ISNUMBER(AL73)),AL73/AL72-1,"")</f>
        <v>2.3212627669453312E-3</v>
      </c>
      <c r="AN73" s="60">
        <f>IF(ISNUMBER(AL73),AL73/MAX(AL$22:AL73)-1,"")</f>
        <v>-0.13466933867735464</v>
      </c>
      <c r="AP73" s="62">
        <v>73.05</v>
      </c>
      <c r="AQ73" s="60">
        <f>IF(AND(ISNUMBER(AP72),ISNUMBER(AP73)),AP73/AP72-1,"")</f>
        <v>-6.1224489795919101E-3</v>
      </c>
      <c r="AR73" s="60">
        <f>IF(ISNUMBER(AP73),AP73/MAX(AP$22:AP73)-1,"")</f>
        <v>-1.3504388926401045E-2</v>
      </c>
      <c r="AT73" s="62">
        <v>50.24</v>
      </c>
      <c r="AU73" s="60">
        <f>IF(AND(ISNUMBER(AT72),ISNUMBER(AT73)),AT73/AT72-1,"")</f>
        <v>1.9908421262204712E-4</v>
      </c>
      <c r="AV73" s="60">
        <f>IF(ISNUMBER(AT73),AT73/MAX(AT$22:AT73)-1,"")</f>
        <v>-9.9423344601301533E-4</v>
      </c>
      <c r="AX73" s="62">
        <v>513.69000000000005</v>
      </c>
      <c r="AY73" s="60">
        <f>IF(AND(ISNUMBER(AX72),ISNUMBER(AX73)),AX73/AX72-1,"")</f>
        <v>3.6689471453653866E-2</v>
      </c>
      <c r="AZ73" s="60">
        <f>IF(ISNUMBER(AX73),AX73/MAX(AX$22:AX73)-1,"")</f>
        <v>0</v>
      </c>
      <c r="BB73" s="62">
        <v>72.55</v>
      </c>
      <c r="BC73" s="60">
        <f>IF(AND(ISNUMBER(BB72),ISNUMBER(BB73)),BB73/BB72-1,"")</f>
        <v>-4.5279912184412741E-3</v>
      </c>
      <c r="BD73" s="60">
        <f>IF(ISNUMBER(BB73),BB73/MAX(BB$22:BB73)-1,"")</f>
        <v>-5.210475798711256E-3</v>
      </c>
      <c r="BF73" s="62">
        <v>52.08</v>
      </c>
      <c r="BG73" s="60">
        <f>IF(AND(ISNUMBER(BF72),ISNUMBER(BF73)),BF73/BF72-1,"")</f>
        <v>-3.634972259422331E-3</v>
      </c>
      <c r="BH73" s="60">
        <f>IF(ISNUMBER(BF73),BF73/MAX(BF$22:BF73)-1,"")</f>
        <v>-2.944465150950426E-2</v>
      </c>
      <c r="BJ73" s="61">
        <f>BJ72*(1+BK73)</f>
        <v>150.83015715047537</v>
      </c>
      <c r="BK73" s="60">
        <f>$L$12*S73+$L$13*W73+$L$14*AA73+$L$15*AE73+$L$16*AI73+$L$17*AM73+$L$18*AQ73+$L$19*AU73+$L$20*AY73</f>
        <v>2.8974102216347913E-2</v>
      </c>
      <c r="BL73" s="60">
        <f>IF(ISNUMBER(BJ73),BJ73/MAX(BJ$22:BJ73)-1,"")</f>
        <v>0</v>
      </c>
      <c r="BN73" s="61">
        <f>BN72*(1+BO73)</f>
        <v>148.16924625772143</v>
      </c>
      <c r="BO73" s="60">
        <f>$L$35*W73+$L$36*S73+$L$37*AA73+$L$38*AE73+$L$39*AQ73+$L$40*AY73+$L$41*BC73+$L$42*BG73+$L$43*AI73</f>
        <v>3.2203075576135554E-2</v>
      </c>
      <c r="BP73" s="60">
        <f>IF(ISNUMBER(BN73),BN73/MAX(BN$22:BN73)-1,"")</f>
        <v>0</v>
      </c>
      <c r="BR73" s="61">
        <f>BR72*(1+BS73)</f>
        <v>142.41347537916269</v>
      </c>
      <c r="BS73" s="60">
        <f>$L$58*W73+$L$59*AE73+$L$60*S73+$L$61*AQ73+$L$62*BC73+$L$63*AA73+$L$64*BG73+$L$65*AY73+$L$66*AI73</f>
        <v>2.8803722685152054E-2</v>
      </c>
      <c r="BT73" s="60">
        <f>IF(ISNUMBER(BR73),BR73/MAX(BR$22:BR73)-1,"")</f>
        <v>0</v>
      </c>
    </row>
    <row r="74" spans="2:72" ht="16" customHeight="1">
      <c r="E74" s="62" t="s">
        <v>198</v>
      </c>
      <c r="F74" s="65">
        <f>SUMIF($D$58:$D$66, E74, $L$58:$L$66)</f>
        <v>0</v>
      </c>
      <c r="Q74" s="63">
        <v>45989</v>
      </c>
      <c r="R74" s="62">
        <v>100.71</v>
      </c>
      <c r="S74" s="60">
        <f>IF(AND(ISNUMBER(R73),ISNUMBER(R74)),R74/R73-1,"")</f>
        <v>9.9304865938343312E-5</v>
      </c>
      <c r="T74" s="60">
        <f>IF(ISNUMBER(R74),R74/MAX(R$22:R74)-1,"")</f>
        <v>-8.9285714285713969E-4</v>
      </c>
      <c r="V74" s="62">
        <v>1044</v>
      </c>
      <c r="W74" s="60">
        <f>IF(AND(ISNUMBER(V73),ISNUMBER(V74)),V74/V73-1,"")</f>
        <v>-1.2818795798494875E-3</v>
      </c>
      <c r="X74" s="60">
        <f>IF(ISNUMBER(V74),V74/MAX(V$22:V74)-1,"")</f>
        <v>-1.2818795798494875E-3</v>
      </c>
      <c r="Z74" s="62">
        <v>36.880000000000003</v>
      </c>
      <c r="AA74" s="60">
        <f>IF(AND(ISNUMBER(Z73),ISNUMBER(Z74)),Z74/Z73-1,"")</f>
        <v>2.1739130434783593E-3</v>
      </c>
      <c r="AB74" s="60">
        <f>IF(ISNUMBER(Z74),Z74/MAX(Z$22:Z74)-1,"")</f>
        <v>-3.8581856100104228E-2</v>
      </c>
      <c r="AD74" s="62">
        <v>25.03</v>
      </c>
      <c r="AE74" s="60">
        <f>IF(AND(ISNUMBER(AD73),ISNUMBER(AD74)),AD74/AD73-1,"")</f>
        <v>3.6086607858860642E-3</v>
      </c>
      <c r="AF74" s="60">
        <f>IF(ISNUMBER(AD74),AD74/MAX(AD$22:AD74)-1,"")</f>
        <v>0</v>
      </c>
      <c r="AH74" s="62">
        <v>58.72</v>
      </c>
      <c r="AI74" s="60">
        <f>IF(AND(ISNUMBER(AH73),ISNUMBER(AH74)),AH74/AH73-1,"")</f>
        <v>4.8197072474116309E-2</v>
      </c>
      <c r="AJ74" s="60">
        <f>IF(ISNUMBER(AH74),AH74/MAX(AH$22:AH74)-1,"")</f>
        <v>0</v>
      </c>
      <c r="AL74" s="62">
        <v>43.35</v>
      </c>
      <c r="AM74" s="60">
        <f>IF(AND(ISNUMBER(AL73),ISNUMBER(AL74)),AL74/AL73-1,"")</f>
        <v>3.937007874015741E-3</v>
      </c>
      <c r="AN74" s="60">
        <f>IF(ISNUMBER(AL74),AL74/MAX(AL$22:AL74)-1,"")</f>
        <v>-0.13126252505010017</v>
      </c>
      <c r="AP74" s="62">
        <v>75.150000000000006</v>
      </c>
      <c r="AQ74" s="60">
        <f>IF(AND(ISNUMBER(AP73),ISNUMBER(AP74)),AP74/AP73-1,"")</f>
        <v>2.8747433264887157E-2</v>
      </c>
      <c r="AR74" s="60">
        <f>IF(ISNUMBER(AP74),AP74/MAX(AP$22:AP74)-1,"")</f>
        <v>0</v>
      </c>
      <c r="AT74" s="62">
        <v>50.22</v>
      </c>
      <c r="AU74" s="60">
        <f>IF(AND(ISNUMBER(AT73),ISNUMBER(AT74)),AT74/AT73-1,"")</f>
        <v>-3.9808917197459159E-4</v>
      </c>
      <c r="AV74" s="60">
        <f>IF(ISNUMBER(AT74),AT74/MAX(AT$22:AT74)-1,"")</f>
        <v>-1.3919268244183547E-3</v>
      </c>
      <c r="AX74" s="62">
        <v>514.83000000000004</v>
      </c>
      <c r="AY74" s="60">
        <f>IF(AND(ISNUMBER(AX73),ISNUMBER(AX74)),AX74/AX73-1,"")</f>
        <v>2.2192372831864038E-3</v>
      </c>
      <c r="AZ74" s="60">
        <f>IF(ISNUMBER(AX74),AX74/MAX(AX$22:AX74)-1,"")</f>
        <v>0</v>
      </c>
      <c r="BB74" s="62">
        <v>70.67</v>
      </c>
      <c r="BC74" s="60">
        <f>IF(AND(ISNUMBER(BB73),ISNUMBER(BB74)),BB74/BB73-1,"")</f>
        <v>-2.591316333563054E-2</v>
      </c>
      <c r="BD74" s="60">
        <f>IF(ISNUMBER(BB74),BB74/MAX(BB$22:BB74)-1,"")</f>
        <v>-3.0988619223913383E-2</v>
      </c>
      <c r="BF74" s="62">
        <v>51.71</v>
      </c>
      <c r="BG74" s="60">
        <f>IF(AND(ISNUMBER(BF73),ISNUMBER(BF74)),BF74/BF73-1,"")</f>
        <v>-7.1044546850997925E-3</v>
      </c>
      <c r="BH74" s="60">
        <f>IF(ISNUMBER(BF74),BF74/MAX(BF$22:BF74)-1,"")</f>
        <v>-3.6339918002236238E-2</v>
      </c>
      <c r="BJ74" s="61">
        <f>BJ73*(1+BK74)</f>
        <v>152.19679447903039</v>
      </c>
      <c r="BK74" s="60">
        <f>$L$12*S74+$L$13*W74+$L$14*AA74+$L$15*AE74+$L$16*AI74+$L$17*AM74+$L$18*AQ74+$L$19*AU74+$L$20*AY74</f>
        <v>9.0607697716020303E-3</v>
      </c>
      <c r="BL74" s="60">
        <f>IF(ISNUMBER(BJ74),BJ74/MAX(BJ$22:BJ74)-1,"")</f>
        <v>0</v>
      </c>
      <c r="BN74" s="61">
        <f>BN73*(1+BO74)</f>
        <v>148.93733651007605</v>
      </c>
      <c r="BO74" s="60">
        <f>$L$35*W74+$L$36*S74+$L$37*AA74+$L$38*AE74+$L$39*AQ74+$L$40*AY74+$L$41*BC74+$L$42*BG74+$L$43*AI74</f>
        <v>5.1838709567208043E-3</v>
      </c>
      <c r="BP74" s="60">
        <f>IF(ISNUMBER(BN74),BN74/MAX(BN$22:BN74)-1,"")</f>
        <v>0</v>
      </c>
      <c r="BR74" s="61">
        <f>BR73*(1+BS74)</f>
        <v>142.59646033885488</v>
      </c>
      <c r="BS74" s="60">
        <f>$L$58*W74+$L$59*AE74+$L$60*S74+$L$61*AQ74+$L$62*BC74+$L$63*AA74+$L$64*BG74+$L$65*AY74+$L$66*AI74</f>
        <v>1.2848851501237124E-3</v>
      </c>
      <c r="BT74" s="60">
        <f>IF(ISNUMBER(BR74),BR74/MAX(BR$22:BR74)-1,"")</f>
        <v>0</v>
      </c>
    </row>
    <row r="75" spans="2:72" ht="16" customHeight="1">
      <c r="E75" s="62" t="s">
        <v>223</v>
      </c>
      <c r="F75" s="65">
        <f>SUMIF($D$58:$D$66, E75, $L$58:$L$66)</f>
        <v>0</v>
      </c>
      <c r="Q75" s="63">
        <v>46022</v>
      </c>
      <c r="R75" s="62">
        <v>100.75</v>
      </c>
      <c r="S75" s="60">
        <f>IF(AND(ISNUMBER(R74),ISNUMBER(R75)),R75/R74-1,"")</f>
        <v>3.9718002184496726E-4</v>
      </c>
      <c r="T75" s="60">
        <f>IF(ISNUMBER(R75),R75/MAX(R$22:R75)-1,"")</f>
        <v>-4.9603174603174427E-4</v>
      </c>
      <c r="V75" s="62">
        <v>1025.4100000000001</v>
      </c>
      <c r="W75" s="60">
        <f>IF(AND(ISNUMBER(V74),ISNUMBER(V75)),V75/V74-1,"")</f>
        <v>-1.7806513409961644E-2</v>
      </c>
      <c r="X75" s="60">
        <f>IF(ISNUMBER(V75),V75/MAX(V$22:V75)-1,"")</f>
        <v>-1.9065567183882637E-2</v>
      </c>
      <c r="Z75" s="62">
        <v>36.380000000000003</v>
      </c>
      <c r="AA75" s="60">
        <f>IF(AND(ISNUMBER(Z74),ISNUMBER(Z75)),Z75/Z74-1,"")</f>
        <v>-1.3557483731019504E-2</v>
      </c>
      <c r="AB75" s="60">
        <f>IF(ISNUMBER(Z75),Z75/MAX(Z$22:Z75)-1,"")</f>
        <v>-5.1616266944733979E-2</v>
      </c>
      <c r="AD75" s="62">
        <v>25.58</v>
      </c>
      <c r="AE75" s="60">
        <f>IF(AND(ISNUMBER(AD74),ISNUMBER(AD75)),AD75/AD74-1,"")</f>
        <v>2.1973631642029368E-2</v>
      </c>
      <c r="AF75" s="60">
        <f>IF(ISNUMBER(AD75),AD75/MAX(AD$22:AD75)-1,"")</f>
        <v>0</v>
      </c>
      <c r="AH75" s="62">
        <v>59.63</v>
      </c>
      <c r="AI75" s="60">
        <f>IF(AND(ISNUMBER(AH74),ISNUMBER(AH75)),AH75/AH74-1,"")</f>
        <v>1.5497275204359839E-2</v>
      </c>
      <c r="AJ75" s="60">
        <f>IF(ISNUMBER(AH75),AH75/MAX(AH$22:AH75)-1,"")</f>
        <v>0</v>
      </c>
      <c r="AL75" s="62">
        <v>43.27</v>
      </c>
      <c r="AM75" s="60">
        <f>IF(AND(ISNUMBER(AL74),ISNUMBER(AL75)),AL75/AL74-1,"")</f>
        <v>-1.8454440599768862E-3</v>
      </c>
      <c r="AN75" s="60">
        <f>IF(ISNUMBER(AL75),AL75/MAX(AL$22:AL75)-1,"")</f>
        <v>-0.1328657314629258</v>
      </c>
      <c r="AP75" s="62">
        <v>72.709999999999994</v>
      </c>
      <c r="AQ75" s="60">
        <f>IF(AND(ISNUMBER(AP74),ISNUMBER(AP75)),AP75/AP74-1,"")</f>
        <v>-3.2468396540253019E-2</v>
      </c>
      <c r="AR75" s="60">
        <f>IF(ISNUMBER(AP75),AP75/MAX(AP$22:AP75)-1,"")</f>
        <v>-3.2468396540253019E-2</v>
      </c>
      <c r="AT75" s="62">
        <v>50.25</v>
      </c>
      <c r="AU75" s="60">
        <f>IF(AND(ISNUMBER(AT74),ISNUMBER(AT75)),AT75/AT74-1,"")</f>
        <v>5.9737156511352474E-4</v>
      </c>
      <c r="AV75" s="60">
        <f>IF(ISNUMBER(AT75),AT75/MAX(AT$22:AT75)-1,"")</f>
        <v>-7.9538675681045667E-4</v>
      </c>
      <c r="AX75" s="62">
        <v>504.44</v>
      </c>
      <c r="AY75" s="60">
        <f>IF(AND(ISNUMBER(AX74),ISNUMBER(AX75)),AX75/AX74-1,"")</f>
        <v>-2.0181419109220555E-2</v>
      </c>
      <c r="AZ75" s="60">
        <f>IF(ISNUMBER(AX75),AX75/MAX(AX$22:AX75)-1,"")</f>
        <v>-2.0181419109220555E-2</v>
      </c>
      <c r="BB75" s="62">
        <v>71.39</v>
      </c>
      <c r="BC75" s="60">
        <f>IF(AND(ISNUMBER(BB74),ISNUMBER(BB75)),BB75/BB74-1,"")</f>
        <v>1.0188198669873971E-2</v>
      </c>
      <c r="BD75" s="60">
        <f>IF(ISNUMBER(BB75),BB75/MAX(BB$22:BB75)-1,"")</f>
        <v>-2.1116138763197623E-2</v>
      </c>
      <c r="BF75" s="62">
        <v>51.59</v>
      </c>
      <c r="BG75" s="60">
        <f>IF(AND(ISNUMBER(BF74),ISNUMBER(BF75)),BF75/BF74-1,"")</f>
        <v>-2.3206343067104784E-3</v>
      </c>
      <c r="BH75" s="60">
        <f>IF(ISNUMBER(BF75),BF75/MAX(BF$22:BF75)-1,"")</f>
        <v>-3.8576220648527615E-2</v>
      </c>
      <c r="BJ75" s="61">
        <f>BJ74*(1+BK75)</f>
        <v>151.52621676505069</v>
      </c>
      <c r="BK75" s="60">
        <f>$L$12*S75+$L$13*W75+$L$14*AA75+$L$15*AE75+$L$16*AI75+$L$17*AM75+$L$18*AQ75+$L$19*AU75+$L$20*AY75</f>
        <v>-4.4059910478080663E-3</v>
      </c>
      <c r="BL75" s="60">
        <f>IF(ISNUMBER(BJ75),BJ75/MAX(BJ$22:BJ75)-1,"")</f>
        <v>-4.4059910478081443E-3</v>
      </c>
      <c r="BN75" s="61">
        <f>BN74*(1+BO75)</f>
        <v>148.34298450138306</v>
      </c>
      <c r="BO75" s="60">
        <f>$L$35*W75+$L$36*S75+$L$37*AA75+$L$38*AE75+$L$39*AQ75+$L$40*AY75+$L$41*BC75+$L$42*BG75+$L$43*AI75</f>
        <v>-3.9906179512804217E-3</v>
      </c>
      <c r="BP75" s="60">
        <f>IF(ISNUMBER(BN75),BN75/MAX(BN$22:BN75)-1,"")</f>
        <v>-3.9906179512804174E-3</v>
      </c>
      <c r="BR75" s="61">
        <f>BR74*(1+BS75)</f>
        <v>141.92830030115749</v>
      </c>
      <c r="BS75" s="60">
        <f>$L$58*W75+$L$59*AE75+$L$60*S75+$L$61*AQ75+$L$62*BC75+$L$63*AA75+$L$64*BG75+$L$65*AY75+$L$66*AI75</f>
        <v>-4.685670570711507E-3</v>
      </c>
      <c r="BT75" s="60">
        <f>IF(ISNUMBER(BR75),BR75/MAX(BR$22:BR75)-1,"")</f>
        <v>-4.6856705707114532E-3</v>
      </c>
    </row>
    <row r="76" spans="2:72" ht="16" customHeight="1" thickBot="1">
      <c r="F76" s="64">
        <f>SUM(F70:F75)</f>
        <v>1</v>
      </c>
      <c r="Q76" s="63">
        <v>46052</v>
      </c>
      <c r="R76" s="62">
        <v>100.69</v>
      </c>
      <c r="S76" s="60">
        <f>IF(AND(ISNUMBER(R75),ISNUMBER(R76)),R76/R75-1,"")</f>
        <v>-5.9553349875929307E-4</v>
      </c>
      <c r="T76" s="60">
        <f>IF(ISNUMBER(R76),R76/MAX(R$22:R76)-1,"")</f>
        <v>-1.0912698412698374E-3</v>
      </c>
      <c r="V76" s="62">
        <v>987.61</v>
      </c>
      <c r="W76" s="60">
        <f>IF(AND(ISNUMBER(V75),ISNUMBER(V76)),V76/V75-1,"")</f>
        <v>-3.6863303459104269E-2</v>
      </c>
      <c r="X76" s="60">
        <f>IF(ISNUMBER(V76),V76/MAX(V$22:V76)-1,"")</f>
        <v>-5.5226050854267461E-2</v>
      </c>
      <c r="Z76" s="62">
        <v>34.99</v>
      </c>
      <c r="AA76" s="60">
        <f>IF(AND(ISNUMBER(Z75),ISNUMBER(Z76)),Z76/Z75-1,"")</f>
        <v>-3.8207806487080775E-2</v>
      </c>
      <c r="AB76" s="60">
        <f>IF(ISNUMBER(Z76),Z76/MAX(Z$22:Z76)-1,"")</f>
        <v>-8.7851929092804926E-2</v>
      </c>
      <c r="AD76" s="62">
        <v>26.94</v>
      </c>
      <c r="AE76" s="60">
        <f>IF(AND(ISNUMBER(AD75),ISNUMBER(AD76)),AD76/AD75-1,"")</f>
        <v>5.3166536356528571E-2</v>
      </c>
      <c r="AF76" s="60">
        <f>IF(ISNUMBER(AD76),AD76/MAX(AD$22:AD76)-1,"")</f>
        <v>0</v>
      </c>
      <c r="AH76" s="62">
        <v>68.099999999999994</v>
      </c>
      <c r="AI76" s="60">
        <f>IF(AND(ISNUMBER(AH75),ISNUMBER(AH76)),AH76/AH75-1,"")</f>
        <v>0.14204259600872038</v>
      </c>
      <c r="AJ76" s="60">
        <f>IF(ISNUMBER(AH76),AH76/MAX(AH$22:AH76)-1,"")</f>
        <v>0</v>
      </c>
      <c r="AL76" s="62">
        <v>42.92</v>
      </c>
      <c r="AM76" s="60">
        <f>IF(AND(ISNUMBER(AL75),ISNUMBER(AL76)),AL76/AL75-1,"")</f>
        <v>-8.0887450889762791E-3</v>
      </c>
      <c r="AN76" s="60">
        <f>IF(ISNUMBER(AL76),AL76/MAX(AL$22:AL76)-1,"")</f>
        <v>-0.13987975951903797</v>
      </c>
      <c r="AP76" s="62">
        <v>71.53</v>
      </c>
      <c r="AQ76" s="60">
        <f>IF(AND(ISNUMBER(AP75),ISNUMBER(AP76)),AP76/AP75-1,"")</f>
        <v>-1.6228854352908662E-2</v>
      </c>
      <c r="AR76" s="60">
        <f>IF(ISNUMBER(AP76),AP76/MAX(AP$22:AP76)-1,"")</f>
        <v>-4.8170326014637443E-2</v>
      </c>
      <c r="AT76" s="62">
        <v>50.23</v>
      </c>
      <c r="AU76" s="60">
        <f>IF(AND(ISNUMBER(AT75),ISNUMBER(AT76)),AT76/AT75-1,"")</f>
        <v>-3.9800995024885655E-4</v>
      </c>
      <c r="AV76" s="60">
        <f>IF(ISNUMBER(AT76),AT76/MAX(AT$22:AT76)-1,"")</f>
        <v>-1.193080135215796E-3</v>
      </c>
      <c r="AX76" s="62">
        <v>486.74</v>
      </c>
      <c r="AY76" s="60">
        <f>IF(AND(ISNUMBER(AX75),ISNUMBER(AX76)),AX76/AX75-1,"")</f>
        <v>-3.5088414875901974E-2</v>
      </c>
      <c r="AZ76" s="60">
        <f>IF(ISNUMBER(AX76),AX76/MAX(AX$22:AX76)-1,"")</f>
        <v>-5.4561699978633804E-2</v>
      </c>
      <c r="BB76" s="62">
        <v>70.81</v>
      </c>
      <c r="BC76" s="60">
        <f>IF(AND(ISNUMBER(BB75),ISNUMBER(BB76)),BB76/BB75-1,"")</f>
        <v>-8.1243871690712677E-3</v>
      </c>
      <c r="BD76" s="60">
        <f>IF(ISNUMBER(BB76),BB76/MAX(BB$22:BB76)-1,"")</f>
        <v>-2.9068970245440862E-2</v>
      </c>
      <c r="BF76" s="62">
        <v>51.23</v>
      </c>
      <c r="BG76" s="60">
        <f>IF(AND(ISNUMBER(BF75),ISNUMBER(BF76)),BF76/BF75-1,"")</f>
        <v>-6.9780965303354314E-3</v>
      </c>
      <c r="BH76" s="60">
        <f>IF(ISNUMBER(BF76),BF76/MAX(BF$22:BF76)-1,"")</f>
        <v>-4.528512858740219E-2</v>
      </c>
      <c r="BJ76" s="61">
        <f>BJ75*(1+BK76)</f>
        <v>152.8135597437016</v>
      </c>
      <c r="BK76" s="60">
        <f>$L$12*S76+$L$13*W76+$L$14*AA76+$L$15*AE76+$L$16*AI76+$L$17*AM76+$L$18*AQ76+$L$19*AU76+$L$20*AY76</f>
        <v>8.4958432021503497E-3</v>
      </c>
      <c r="BL76" s="60">
        <f>IF(ISNUMBER(BJ76),BJ76/MAX(BJ$22:BJ76)-1,"")</f>
        <v>0</v>
      </c>
      <c r="BN76" s="61">
        <f>BN75*(1+BO76)</f>
        <v>148.50132564739471</v>
      </c>
      <c r="BO76" s="60">
        <f>$L$35*W76+$L$36*S76+$L$37*AA76+$L$38*AE76+$L$39*AQ76+$L$40*AY76+$L$41*BC76+$L$42*BG76+$L$43*AI76</f>
        <v>1.0673989507752994E-3</v>
      </c>
      <c r="BP76" s="60">
        <f>IF(ISNUMBER(BN76),BN76/MAX(BN$22:BN76)-1,"")</f>
        <v>-2.9274785819192184E-3</v>
      </c>
      <c r="BR76" s="61">
        <f>BR75*(1+BS76)</f>
        <v>141.09824567640069</v>
      </c>
      <c r="BS76" s="60">
        <f>$L$58*W76+$L$59*AE76+$L$60*S76+$L$61*AQ76+$L$62*BC76+$L$63*AA76+$L$64*BG76+$L$65*AY76+$L$66*AI76</f>
        <v>-5.848408125761431E-3</v>
      </c>
      <c r="BT76" s="60">
        <f>IF(ISNUMBER(BR76),BR76/MAX(BR$22:BR76)-1,"")</f>
        <v>-1.0506674982632469E-2</v>
      </c>
    </row>
    <row r="77" spans="2:72" ht="16" customHeight="1" thickTop="1">
      <c r="Q77" s="63">
        <v>46080</v>
      </c>
      <c r="R77" s="62">
        <v>100.69</v>
      </c>
      <c r="S77" s="60">
        <f>IF(AND(ISNUMBER(R76),ISNUMBER(R77)),R77/R76-1,"")</f>
        <v>0</v>
      </c>
      <c r="T77" s="60">
        <f>IF(ISNUMBER(R77),R77/MAX(R$22:R77)-1,"")</f>
        <v>-1.0912698412698374E-3</v>
      </c>
      <c r="V77" s="62">
        <v>965.2</v>
      </c>
      <c r="W77" s="60">
        <f>IF(AND(ISNUMBER(V76),ISNUMBER(V77)),V77/V76-1,"")</f>
        <v>-2.2691143265053948E-2</v>
      </c>
      <c r="X77" s="60">
        <f>IF(ISNUMBER(V77),V77/MAX(V$22:V77)-1,"")</f>
        <v>-7.6664051887424089E-2</v>
      </c>
      <c r="Z77" s="62">
        <v>33.97</v>
      </c>
      <c r="AA77" s="60">
        <f>IF(AND(ISNUMBER(Z76),ISNUMBER(Z77)),Z77/Z76-1,"")</f>
        <v>-2.915118605315814E-2</v>
      </c>
      <c r="AB77" s="60">
        <f>IF(ISNUMBER(Z77),Z77/MAX(Z$22:Z77)-1,"")</f>
        <v>-0.1144421272158499</v>
      </c>
      <c r="AD77" s="62">
        <v>30.02</v>
      </c>
      <c r="AE77" s="60">
        <f>IF(AND(ISNUMBER(AD76),ISNUMBER(AD77)),AD77/AD76-1,"")</f>
        <v>0.11432813659985142</v>
      </c>
      <c r="AF77" s="60">
        <f>IF(ISNUMBER(AD77),AD77/MAX(AD$22:AD77)-1,"")</f>
        <v>0</v>
      </c>
      <c r="AH77" s="62">
        <v>66.73</v>
      </c>
      <c r="AI77" s="60">
        <f>IF(AND(ISNUMBER(AH76),ISNUMBER(AH77)),AH77/AH76-1,"")</f>
        <v>-2.0117474302496219E-2</v>
      </c>
      <c r="AJ77" s="60">
        <f>IF(ISNUMBER(AH77),AH77/MAX(AH$22:AH77)-1,"")</f>
        <v>-2.0117474302496219E-2</v>
      </c>
      <c r="AL77" s="62">
        <v>43.56</v>
      </c>
      <c r="AM77" s="60">
        <f>IF(AND(ISNUMBER(AL76),ISNUMBER(AL77)),AL77/AL76-1,"")</f>
        <v>1.491146318732528E-2</v>
      </c>
      <c r="AN77" s="60">
        <f>IF(ISNUMBER(AL77),AL77/MAX(AL$22:AL77)-1,"")</f>
        <v>-0.12705410821643282</v>
      </c>
      <c r="AP77" s="62">
        <v>76.099999999999994</v>
      </c>
      <c r="AQ77" s="60">
        <f>IF(AND(ISNUMBER(AP76),ISNUMBER(AP77)),AP77/AP76-1,"")</f>
        <v>6.3889277226338415E-2</v>
      </c>
      <c r="AR77" s="60">
        <f>IF(ISNUMBER(AP77),AP77/MAX(AP$22:AP77)-1,"")</f>
        <v>0</v>
      </c>
      <c r="AT77" s="62">
        <v>50.22</v>
      </c>
      <c r="AU77" s="60">
        <f>IF(AND(ISNUMBER(AT76),ISNUMBER(AT77)),AT77/AT76-1,"")</f>
        <v>-1.990842126219361E-4</v>
      </c>
      <c r="AV77" s="60">
        <f>IF(ISNUMBER(AT77),AT77/MAX(AT$22:AT77)-1,"")</f>
        <v>-1.3919268244183547E-3</v>
      </c>
      <c r="AX77" s="62">
        <v>476.7</v>
      </c>
      <c r="AY77" s="60">
        <f>IF(AND(ISNUMBER(AX76),ISNUMBER(AX77)),AX77/AX76-1,"")</f>
        <v>-2.06270288038789E-2</v>
      </c>
      <c r="AZ77" s="60">
        <f>IF(ISNUMBER(AX77),AX77/MAX(AX$22:AX77)-1,"")</f>
        <v>-7.4063283025464832E-2</v>
      </c>
      <c r="BB77" s="62">
        <v>72.89</v>
      </c>
      <c r="BC77" s="60">
        <f>IF(AND(ISNUMBER(BB76),ISNUMBER(BB77)),BB77/BB76-1,"")</f>
        <v>2.9374382149413902E-2</v>
      </c>
      <c r="BD77" s="60">
        <f>IF(ISNUMBER(BB77),BB77/MAX(BB$22:BB77)-1,"")</f>
        <v>-5.484711367065298E-4</v>
      </c>
      <c r="BF77" s="62">
        <v>51.61</v>
      </c>
      <c r="BG77" s="60">
        <f>IF(AND(ISNUMBER(BF76),ISNUMBER(BF77)),BF77/BF76-1,"")</f>
        <v>7.4175287917237487E-3</v>
      </c>
      <c r="BH77" s="60">
        <f>IF(ISNUMBER(BF77),BF77/MAX(BF$22:BF77)-1,"")</f>
        <v>-3.8203503540812478E-2</v>
      </c>
      <c r="BJ77" s="61">
        <f>BJ76*(1+BK77)</f>
        <v>152.91065232668745</v>
      </c>
      <c r="BK77" s="60">
        <f>$L$12*S77+$L$13*W77+$L$14*AA77+$L$15*AE77+$L$16*AI77+$L$17*AM77+$L$18*AQ77+$L$19*AU77+$L$20*AY77</f>
        <v>6.3536627998648349E-4</v>
      </c>
      <c r="BL77" s="60">
        <f>IF(ISNUMBER(BJ77),BJ77/MAX(BJ$22:BJ77)-1,"")</f>
        <v>0</v>
      </c>
      <c r="BN77" s="61">
        <f>BN76*(1+BO77)</f>
        <v>149.62827903668713</v>
      </c>
      <c r="BO77" s="60">
        <f>$L$35*W77+$L$36*S77+$L$37*AA77+$L$38*AE77+$L$39*AQ77+$L$40*AY77+$L$41*BC77+$L$42*BG77+$L$43*AI77</f>
        <v>7.5888439674153922E-3</v>
      </c>
      <c r="BP77" s="60">
        <f>IF(ISNUMBER(BN77),BN77/MAX(BN$22:BN77)-1,"")</f>
        <v>0</v>
      </c>
      <c r="BR77" s="61">
        <f>BR76*(1+BS77)</f>
        <v>144.26150199257179</v>
      </c>
      <c r="BS77" s="60">
        <f>$L$58*W77+$L$59*AE77+$L$60*S77+$L$61*AQ77+$L$62*BC77+$L$63*AA77+$L$64*BG77+$L$65*AY77+$L$66*AI77</f>
        <v>2.2418821020821378E-2</v>
      </c>
      <c r="BT77" s="60">
        <f>IF(ISNUMBER(BR77),BR77/MAX(BR$22:BR77)-1,"")</f>
        <v>0</v>
      </c>
    </row>
    <row r="78" spans="2:72" ht="16" customHeight="1">
      <c r="Q78" s="63">
        <v>46112</v>
      </c>
      <c r="R78" s="62">
        <v>100.71</v>
      </c>
      <c r="S78" s="60">
        <f>IF(AND(ISNUMBER(R77),ISNUMBER(R78)),R78/R77-1,"")</f>
        <v>1.9862945674842258E-4</v>
      </c>
      <c r="T78" s="60">
        <f>IF(ISNUMBER(R78),R78/MAX(R$22:R78)-1,"")</f>
        <v>-8.9285714285713969E-4</v>
      </c>
      <c r="V78" s="62">
        <v>929.46</v>
      </c>
      <c r="W78" s="60">
        <f>IF(AND(ISNUMBER(V77),ISNUMBER(V78)),V78/V77-1,"")</f>
        <v>-3.7028595109821816E-2</v>
      </c>
      <c r="X78" s="60">
        <f>IF(ISNUMBER(V78),V78/MAX(V$22:V78)-1,"")</f>
        <v>-0.11085388486042813</v>
      </c>
      <c r="Z78" s="62">
        <v>32.17</v>
      </c>
      <c r="AA78" s="60">
        <f>IF(AND(ISNUMBER(Z77),ISNUMBER(Z78)),Z78/Z77-1,"")</f>
        <v>-5.2987930526935401E-2</v>
      </c>
      <c r="AB78" s="60">
        <f>IF(ISNUMBER(Z78),Z78/MAX(Z$22:Z78)-1,"")</f>
        <v>-0.1613660062565172</v>
      </c>
      <c r="AD78" s="62">
        <v>26.86</v>
      </c>
      <c r="AE78" s="60">
        <f>IF(AND(ISNUMBER(AD77),ISNUMBER(AD78)),AD78/AD77-1,"")</f>
        <v>-0.10526315789473684</v>
      </c>
      <c r="AF78" s="60">
        <f>IF(ISNUMBER(AD78),AD78/MAX(AD$22:AD78)-1,"")</f>
        <v>-0.10526315789473684</v>
      </c>
      <c r="AH78" s="62">
        <v>61</v>
      </c>
      <c r="AI78" s="60">
        <f>IF(AND(ISNUMBER(AH77),ISNUMBER(AH78)),AH78/AH77-1,"")</f>
        <v>-8.5868424996253578E-2</v>
      </c>
      <c r="AJ78" s="60">
        <f>IF(ISNUMBER(AH78),AH78/MAX(AH$22:AH78)-1,"")</f>
        <v>-0.10425844346549185</v>
      </c>
      <c r="AL78" s="62">
        <v>42.61</v>
      </c>
      <c r="AM78" s="60">
        <f>IF(AND(ISNUMBER(AL77),ISNUMBER(AL78)),AL78/AL77-1,"")</f>
        <v>-2.1808999081726399E-2</v>
      </c>
      <c r="AN78" s="60">
        <f>IF(ISNUMBER(AL78),AL78/MAX(AL$22:AL78)-1,"")</f>
        <v>-0.1460921843687375</v>
      </c>
      <c r="AP78" s="62">
        <v>77.23</v>
      </c>
      <c r="AQ78" s="60">
        <f>IF(AND(ISNUMBER(AP77),ISNUMBER(AP78)),AP78/AP77-1,"")</f>
        <v>1.484888304862042E-2</v>
      </c>
      <c r="AR78" s="60">
        <f>IF(ISNUMBER(AP78),AP78/MAX(AP$22:AP78)-1,"")</f>
        <v>0</v>
      </c>
      <c r="AT78" s="62">
        <v>50.24</v>
      </c>
      <c r="AU78" s="60">
        <f>IF(AND(ISNUMBER(AT77),ISNUMBER(AT78)),AT78/AT77-1,"")</f>
        <v>3.9824771007568316E-4</v>
      </c>
      <c r="AV78" s="60">
        <f>IF(ISNUMBER(AT78),AT78/MAX(AT$22:AT78)-1,"")</f>
        <v>-9.9423344601301533E-4</v>
      </c>
      <c r="AX78" s="62">
        <v>458.94</v>
      </c>
      <c r="AY78" s="60">
        <f>IF(AND(ISNUMBER(AX77),ISNUMBER(AX78)),AX78/AX77-1,"")</f>
        <v>-3.7256135934550016E-2</v>
      </c>
      <c r="AZ78" s="60">
        <f>IF(ISNUMBER(AX78),AX78/MAX(AX$22:AX78)-1,"")</f>
        <v>-0.10856010721985909</v>
      </c>
      <c r="BB78" s="62">
        <v>66.75</v>
      </c>
      <c r="BC78" s="60">
        <f>IF(AND(ISNUMBER(BB77),ISNUMBER(BB78)),BB78/BB77-1,"")</f>
        <v>-8.4236520784744195E-2</v>
      </c>
      <c r="BD78" s="60">
        <f>IF(ISNUMBER(BB78),BB78/MAX(BB$22:BB78)-1,"")</f>
        <v>-8.4738790621143645E-2</v>
      </c>
      <c r="BF78" s="62">
        <v>51.08</v>
      </c>
      <c r="BG78" s="60">
        <f>IF(AND(ISNUMBER(BF77),ISNUMBER(BF78)),BF78/BF77-1,"")</f>
        <v>-1.026932764968036E-2</v>
      </c>
      <c r="BH78" s="60">
        <f>IF(ISNUMBER(BF78),BF78/MAX(BF$22:BF78)-1,"")</f>
        <v>-4.8080506895266439E-2</v>
      </c>
      <c r="BJ78" s="61">
        <f>BJ77*(1+BK78)</f>
        <v>146.35838309277469</v>
      </c>
      <c r="BK78" s="60">
        <f>$L$12*S78+$L$13*W78+$L$14*AA78+$L$15*AE78+$L$16*AI78+$L$17*AM78+$L$18*AQ78+$L$19*AU78+$L$20*AY78</f>
        <v>-4.2850312481265904E-2</v>
      </c>
      <c r="BL78" s="60">
        <f>IF(ISNUMBER(BJ78),BJ78/MAX(BJ$22:BJ78)-1,"")</f>
        <v>-4.2850312481265918E-2</v>
      </c>
      <c r="BN78" s="61">
        <f>BN77*(1+BO78)</f>
        <v>142.75552083912132</v>
      </c>
      <c r="BO78" s="60">
        <f>$L$35*W78+$L$36*S78+$L$37*AA78+$L$38*AE78+$L$39*AQ78+$L$40*AY78+$L$41*BC78+$L$42*BG78+$L$43*AI78</f>
        <v>-4.593221443040648E-2</v>
      </c>
      <c r="BP78" s="60">
        <f>IF(ISNUMBER(BN78),BN78/MAX(BN$22:BN78)-1,"")</f>
        <v>-4.5932214430406515E-2</v>
      </c>
      <c r="BR78" s="61">
        <f>BR77*(1+BS78)</f>
        <v>137.85946851316567</v>
      </c>
      <c r="BS78" s="60">
        <f>$L$58*W78+$L$59*AE78+$L$60*S78+$L$61*AQ78+$L$62*BC78+$L$63*AA78+$L$64*BG78+$L$65*AY78+$L$66*AI78</f>
        <v>-4.4377976043364568E-2</v>
      </c>
      <c r="BT78" s="60">
        <f>IF(ISNUMBER(BR78),BR78/MAX(BR$22:BR78)-1,"")</f>
        <v>-4.4377976043364464E-2</v>
      </c>
    </row>
    <row r="79" spans="2:72" ht="16" customHeight="1">
      <c r="Q79" s="63">
        <v>46142</v>
      </c>
      <c r="R79" s="62">
        <v>100.65</v>
      </c>
      <c r="S79" s="60">
        <f>IF(AND(ISNUMBER(R78),ISNUMBER(R79)),R79/R78-1,"")</f>
        <v>-5.9577003276722884E-4</v>
      </c>
      <c r="T79" s="60">
        <f>IF(ISNUMBER(R79),R79/MAX(R$22:R79)-1,"")</f>
        <v>-1.4880952380951218E-3</v>
      </c>
      <c r="V79" s="62">
        <v>996.35</v>
      </c>
      <c r="W79" s="60">
        <f>IF(AND(ISNUMBER(V78),ISNUMBER(V79)),V79/V78-1,"")</f>
        <v>7.196651819335953E-2</v>
      </c>
      <c r="X79" s="60">
        <f>IF(ISNUMBER(V79),V79/MAX(V$22:V79)-1,"")</f>
        <v>-4.6865134788681151E-2</v>
      </c>
      <c r="Z79" s="62">
        <v>32.840000000000003</v>
      </c>
      <c r="AA79" s="60">
        <f>IF(AND(ISNUMBER(Z78),ISNUMBER(Z79)),Z79/Z78-1,"")</f>
        <v>2.0826857320485059E-2</v>
      </c>
      <c r="AB79" s="60">
        <f>IF(ISNUMBER(Z79),Z79/MAX(Z$22:Z79)-1,"")</f>
        <v>-0.14389989572471318</v>
      </c>
      <c r="AD79" s="62">
        <v>29</v>
      </c>
      <c r="AE79" s="60">
        <f>IF(AND(ISNUMBER(AD78),ISNUMBER(AD79)),AD79/AD78-1,"")</f>
        <v>7.967237527922566E-2</v>
      </c>
      <c r="AF79" s="60">
        <f>IF(ISNUMBER(AD79),AD79/MAX(AD$22:AD79)-1,"")</f>
        <v>-3.3977348434377053E-2</v>
      </c>
      <c r="AH79" s="62">
        <v>58.25</v>
      </c>
      <c r="AI79" s="60">
        <f>IF(AND(ISNUMBER(AH78),ISNUMBER(AH79)),AH79/AH78-1,"")</f>
        <v>-4.5081967213114749E-2</v>
      </c>
      <c r="AJ79" s="60">
        <f>IF(ISNUMBER(AH79),AH79/MAX(AH$22:AH79)-1,"")</f>
        <v>-0.1446402349486049</v>
      </c>
      <c r="AL79" s="62">
        <v>42.4</v>
      </c>
      <c r="AM79" s="60">
        <f>IF(AND(ISNUMBER(AL78),ISNUMBER(AL79)),AL79/AL78-1,"")</f>
        <v>-4.9284205585543583E-3</v>
      </c>
      <c r="AN79" s="60">
        <f>IF(ISNUMBER(AL79),AL79/MAX(AL$22:AL79)-1,"")</f>
        <v>-0.15030060120240485</v>
      </c>
      <c r="AP79" s="62">
        <v>74.52</v>
      </c>
      <c r="AQ79" s="60">
        <f>IF(AND(ISNUMBER(AP78),ISNUMBER(AP79)),AP79/AP78-1,"")</f>
        <v>-3.5089990936164828E-2</v>
      </c>
      <c r="AR79" s="60">
        <f>IF(ISNUMBER(AP79),AP79/MAX(AP$22:AP79)-1,"")</f>
        <v>-3.5089990936164828E-2</v>
      </c>
      <c r="AT79" s="62">
        <v>50.25</v>
      </c>
      <c r="AU79" s="60">
        <f>IF(AND(ISNUMBER(AT78),ISNUMBER(AT79)),AT79/AT78-1,"")</f>
        <v>1.9904458598718477E-4</v>
      </c>
      <c r="AV79" s="60">
        <f>IF(ISNUMBER(AT79),AT79/MAX(AT$22:AT79)-1,"")</f>
        <v>-7.9538675681045667E-4</v>
      </c>
      <c r="AX79" s="62">
        <v>490.23</v>
      </c>
      <c r="AY79" s="60">
        <f>IF(AND(ISNUMBER(AX78),ISNUMBER(AX79)),AX79/AX78-1,"")</f>
        <v>6.8178846908092616E-2</v>
      </c>
      <c r="AZ79" s="60">
        <f>IF(ISNUMBER(AX79),AX79/MAX(AX$22:AX79)-1,"")</f>
        <v>-4.7782763242235293E-2</v>
      </c>
      <c r="BB79" s="62">
        <v>67.540000000000006</v>
      </c>
      <c r="BC79" s="60">
        <f>IF(AND(ISNUMBER(BB78),ISNUMBER(BB79)),BB79/BB78-1,"")</f>
        <v>1.1835205992509534E-2</v>
      </c>
      <c r="BD79" s="60">
        <f>IF(ISNUMBER(BB79),BB79/MAX(BB$22:BB79)-1,"")</f>
        <v>-7.3906485671191513E-2</v>
      </c>
      <c r="BF79" s="62">
        <v>50.57</v>
      </c>
      <c r="BG79" s="60">
        <f>IF(AND(ISNUMBER(BF78),ISNUMBER(BF79)),BF79/BF78-1,"")</f>
        <v>-9.9843382928739288E-3</v>
      </c>
      <c r="BH79" s="60">
        <f>IF(ISNUMBER(BF79),BF79/MAX(BF$22:BF79)-1,"")</f>
        <v>-5.7584793142005153E-2</v>
      </c>
      <c r="BJ79" s="61">
        <f>BJ78*(1+BK79)</f>
        <v>149.87951463778208</v>
      </c>
      <c r="BK79" s="60">
        <f>$L$12*S79+$L$13*W79+$L$14*AA79+$L$15*AE79+$L$16*AI79+$L$17*AM79+$L$18*AQ79+$L$19*AU79+$L$20*AY79</f>
        <v>2.4058283991668573E-2</v>
      </c>
      <c r="BL79" s="60">
        <f>IF(ISNUMBER(BJ79),BJ79/MAX(BJ$22:BJ79)-1,"")</f>
        <v>-1.9822933476403404E-2</v>
      </c>
      <c r="BN79" s="61">
        <f>BN78*(1+BO79)</f>
        <v>147.58637509763383</v>
      </c>
      <c r="BO79" s="60">
        <f>$L$35*W79+$L$36*S79+$L$37*AA79+$L$38*AE79+$L$39*AQ79+$L$40*AY79+$L$41*BC79+$L$42*BG79+$L$43*AI79</f>
        <v>3.3840052070256803E-2</v>
      </c>
      <c r="BP79" s="60">
        <f>IF(ISNUMBER(BN79),BN79/MAX(BN$22:BN79)-1,"")</f>
        <v>-1.3646510888176699E-2</v>
      </c>
      <c r="BR79" s="61">
        <f>BR78*(1+BS79)</f>
        <v>142.72465847182144</v>
      </c>
      <c r="BS79" s="60">
        <f>$L$58*W79+$L$59*AE79+$L$60*S79+$L$61*AQ79+$L$62*BC79+$L$63*AA79+$L$64*BG79+$L$65*AY79+$L$66*AI79</f>
        <v>3.5290938019183961E-2</v>
      </c>
      <c r="BT79" s="60">
        <f>IF(ISNUMBER(BR79),BR79/MAX(BR$22:BR79)-1,"")</f>
        <v>-1.0653178426143661E-2</v>
      </c>
    </row>
    <row r="80" spans="2:72" ht="16" customHeight="1">
      <c r="C80" s="70"/>
      <c r="D80" s="70" t="s">
        <v>130</v>
      </c>
      <c r="E80" s="70" t="s">
        <v>179</v>
      </c>
      <c r="Q80" s="63">
        <v>46171</v>
      </c>
      <c r="R80" s="62">
        <v>100.64</v>
      </c>
      <c r="S80" s="60">
        <f>IF(AND(ISNUMBER(R79),ISNUMBER(R80)),R80/R79-1,"")</f>
        <v>-9.9354197714895953E-5</v>
      </c>
      <c r="T80" s="60">
        <f>IF(ISNUMBER(R80),R80/MAX(R$22:R80)-1,"")</f>
        <v>-1.5873015873015817E-3</v>
      </c>
      <c r="V80" s="62">
        <v>1054.5899999999999</v>
      </c>
      <c r="W80" s="60">
        <f>IF(AND(ISNUMBER(V79),ISNUMBER(V80)),V80/V79-1,"")</f>
        <v>5.8453354744818498E-2</v>
      </c>
      <c r="X80" s="60">
        <f>IF(ISNUMBER(V80),V80/MAX(V$22:V80)-1,"")</f>
        <v>0</v>
      </c>
      <c r="Z80" s="62">
        <v>34.43</v>
      </c>
      <c r="AA80" s="60">
        <f>IF(AND(ISNUMBER(Z79),ISNUMBER(Z80)),Z80/Z79-1,"")</f>
        <v>4.8416565164433489E-2</v>
      </c>
      <c r="AB80" s="60">
        <f>IF(ISNUMBER(Z80),Z80/MAX(Z$22:Z80)-1,"")</f>
        <v>-0.10245046923879042</v>
      </c>
      <c r="AD80" s="62">
        <v>31.67</v>
      </c>
      <c r="AE80" s="60">
        <f>IF(AND(ISNUMBER(AD79),ISNUMBER(AD80)),AD80/AD79-1,"")</f>
        <v>9.206896551724153E-2</v>
      </c>
      <c r="AF80" s="60">
        <f>IF(ISNUMBER(AD80),AD80/MAX(AD$22:AD80)-1,"")</f>
        <v>0</v>
      </c>
      <c r="AH80" s="62">
        <v>57.64</v>
      </c>
      <c r="AI80" s="60">
        <f>IF(AND(ISNUMBER(AH79),ISNUMBER(AH80)),AH80/AH79-1,"")</f>
        <v>-1.04721030042918E-2</v>
      </c>
      <c r="AJ80" s="60">
        <f>IF(ISNUMBER(AH80),AH80/MAX(AH$22:AH80)-1,"")</f>
        <v>-0.15359765051395002</v>
      </c>
      <c r="AL80" s="62">
        <v>42.79</v>
      </c>
      <c r="AM80" s="60">
        <f>IF(AND(ISNUMBER(AL79),ISNUMBER(AL80)),AL80/AL79-1,"")</f>
        <v>9.1981132075471539E-3</v>
      </c>
      <c r="AN80" s="60">
        <f>IF(ISNUMBER(AL80),AL80/MAX(AL$22:AL80)-1,"")</f>
        <v>-0.1424849699398798</v>
      </c>
      <c r="AP80" s="62">
        <v>74.739999999999995</v>
      </c>
      <c r="AQ80" s="60">
        <f>IF(AND(ISNUMBER(AP79),ISNUMBER(AP80)),AP80/AP79-1,"")</f>
        <v>2.9522275899087624E-3</v>
      </c>
      <c r="AR80" s="60">
        <f>IF(ISNUMBER(AP80),AP80/MAX(AP$22:AP80)-1,"")</f>
        <v>-3.2241356985627467E-2</v>
      </c>
      <c r="AT80" s="62">
        <v>50.25</v>
      </c>
      <c r="AU80" s="60">
        <f>IF(AND(ISNUMBER(AT79),ISNUMBER(AT80)),AT80/AT79-1,"")</f>
        <v>0</v>
      </c>
      <c r="AV80" s="60">
        <f>IF(ISNUMBER(AT80),AT80/MAX(AT$22:AT80)-1,"")</f>
        <v>-7.9538675681045667E-4</v>
      </c>
      <c r="AX80" s="62">
        <v>519.33000000000004</v>
      </c>
      <c r="AY80" s="60">
        <f>IF(AND(ISNUMBER(AX79),ISNUMBER(AX80)),AX80/AX79-1,"")</f>
        <v>5.9359892295453243E-2</v>
      </c>
      <c r="AZ80" s="60">
        <f>IF(ISNUMBER(AX80),AX80/MAX(AX$22:AX80)-1,"")</f>
        <v>0</v>
      </c>
      <c r="BB80" s="62">
        <v>66.83</v>
      </c>
      <c r="BC80" s="60">
        <f>IF(AND(ISNUMBER(BB79),ISNUMBER(BB80)),BB80/BB79-1,"")</f>
        <v>-1.0512289013917764E-2</v>
      </c>
      <c r="BD80" s="60">
        <f>IF(ISNUMBER(BB80),BB80/MAX(BB$22:BB80)-1,"")</f>
        <v>-8.3641848347730807E-2</v>
      </c>
      <c r="BF80" s="62">
        <v>51.2</v>
      </c>
      <c r="BG80" s="60">
        <f>IF(AND(ISNUMBER(BF79),ISNUMBER(BF80)),BF80/BF79-1,"")</f>
        <v>1.2457979038955846E-2</v>
      </c>
      <c r="BH80" s="60">
        <f>IF(ISNUMBER(BF80),BF80/MAX(BF$22:BF80)-1,"")</f>
        <v>-4.5844204248974951E-2</v>
      </c>
      <c r="BJ80" s="61">
        <f>BJ79*(1+BK80)</f>
        <v>154.84642370593824</v>
      </c>
      <c r="BK80" s="60">
        <f>$L$12*S80+$L$13*W80+$L$14*AA80+$L$15*AE80+$L$16*AI80+$L$17*AM80+$L$18*AQ80+$L$19*AU80+$L$20*AY80</f>
        <v>3.3139345828279564E-2</v>
      </c>
      <c r="BL80" s="60">
        <f>IF(ISNUMBER(BJ80),BJ80/MAX(BJ$22:BJ80)-1,"")</f>
        <v>0</v>
      </c>
      <c r="BN80" s="61">
        <f>BN79*(1+BO80)</f>
        <v>153.68136462141786</v>
      </c>
      <c r="BO80" s="60">
        <f>$L$35*W80+$L$36*S80+$L$37*AA80+$L$38*AE80+$L$39*AQ80+$L$40*AY80+$L$41*BC80+$L$42*BG80+$L$43*AI80</f>
        <v>4.1297779146292894E-2</v>
      </c>
      <c r="BP80" s="60">
        <f>IF(ISNUMBER(BN80),BN80/MAX(BN$22:BN80)-1,"")</f>
        <v>0</v>
      </c>
      <c r="BR80" s="61">
        <f>BR79*(1+BS80)</f>
        <v>148.22262297649308</v>
      </c>
      <c r="BS80" s="60">
        <f>$L$58*W80+$L$59*AE80+$L$60*S80+$L$61*AQ80+$L$62*BC80+$L$63*AA80+$L$64*BG80+$L$65*AY80+$L$66*AI80</f>
        <v>3.8521475991180117E-2</v>
      </c>
      <c r="BT80" s="60">
        <f>IF(ISNUMBER(BR80),BR80/MAX(BR$22:BR80)-1,"")</f>
        <v>0</v>
      </c>
    </row>
    <row r="81" spans="3:72" ht="16" customHeight="1">
      <c r="C81" s="62"/>
      <c r="D81" s="62" t="s">
        <v>184</v>
      </c>
      <c r="E81" s="68">
        <v>0.28999999999999998</v>
      </c>
      <c r="Q81" s="63">
        <v>46203</v>
      </c>
      <c r="R81" s="62">
        <v>100.7</v>
      </c>
      <c r="S81" s="60">
        <f>IF(AND(ISNUMBER(R80),ISNUMBER(R81)),R81/R80-1,"")</f>
        <v>5.9618441971376335E-4</v>
      </c>
      <c r="T81" s="60">
        <f>IF(ISNUMBER(R81),R81/MAX(R$22:R81)-1,"")</f>
        <v>-9.9206349206348854E-4</v>
      </c>
      <c r="V81" s="62">
        <v>1079.6099999999999</v>
      </c>
      <c r="W81" s="60">
        <f>IF(AND(ISNUMBER(V80),ISNUMBER(V81)),V81/V80-1,"")</f>
        <v>2.3724859898159423E-2</v>
      </c>
      <c r="X81" s="60">
        <f>IF(ISNUMBER(V81),V81/MAX(V$22:V81)-1,"")</f>
        <v>0</v>
      </c>
      <c r="Z81" s="62">
        <v>38.71</v>
      </c>
      <c r="AA81" s="60">
        <f>IF(AND(ISNUMBER(Z80),ISNUMBER(Z81)),Z81/Z80-1,"")</f>
        <v>0.12431019459773451</v>
      </c>
      <c r="AB81" s="60">
        <f>IF(ISNUMBER(Z81),Z81/MAX(Z$22:Z81)-1,"")</f>
        <v>0</v>
      </c>
      <c r="AD81" s="62">
        <v>32.67</v>
      </c>
      <c r="AE81" s="60">
        <f>IF(AND(ISNUMBER(AD80),ISNUMBER(AD81)),AD81/AD80-1,"")</f>
        <v>3.1575623618566473E-2</v>
      </c>
      <c r="AF81" s="60">
        <f>IF(ISNUMBER(AD81),AD81/MAX(AD$22:AD81)-1,"")</f>
        <v>0</v>
      </c>
      <c r="AH81" s="62">
        <v>53.05</v>
      </c>
      <c r="AI81" s="60">
        <f>IF(AND(ISNUMBER(AH80),ISNUMBER(AH81)),AH81/AH80-1,"")</f>
        <v>-7.9632199861207509E-2</v>
      </c>
      <c r="AJ81" s="60">
        <f>IF(ISNUMBER(AH81),AH81/MAX(AH$22:AH81)-1,"")</f>
        <v>-0.22099853157121874</v>
      </c>
      <c r="AL81" s="62">
        <v>43.07</v>
      </c>
      <c r="AM81" s="60">
        <f>IF(AND(ISNUMBER(AL80),ISNUMBER(AL81)),AL81/AL80-1,"")</f>
        <v>6.5435849497545995E-3</v>
      </c>
      <c r="AN81" s="60">
        <f>IF(ISNUMBER(AL81),AL81/MAX(AL$22:AL81)-1,"")</f>
        <v>-0.13687374749498993</v>
      </c>
      <c r="AP81" s="62">
        <v>78.790000000000006</v>
      </c>
      <c r="AQ81" s="60">
        <f>IF(AND(ISNUMBER(AP80),ISNUMBER(AP81)),AP81/AP80-1,"")</f>
        <v>5.4187851217554428E-2</v>
      </c>
      <c r="AR81" s="60">
        <f>IF(ISNUMBER(AP81),AP81/MAX(AP$22:AP81)-1,"")</f>
        <v>0</v>
      </c>
      <c r="AT81" s="62">
        <v>50.24</v>
      </c>
      <c r="AU81" s="60">
        <f>IF(AND(ISNUMBER(AT80),ISNUMBER(AT81)),AT81/AT80-1,"")</f>
        <v>-1.9900497512437276E-4</v>
      </c>
      <c r="AV81" s="60">
        <f>IF(ISNUMBER(AT81),AT81/MAX(AT$22:AT81)-1,"")</f>
        <v>-9.9423344601301533E-4</v>
      </c>
      <c r="AX81" s="62">
        <v>535.19000000000005</v>
      </c>
      <c r="AY81" s="60">
        <f>IF(AND(ISNUMBER(AX80),ISNUMBER(AX81)),AX81/AX80-1,"")</f>
        <v>3.0539348776307929E-2</v>
      </c>
      <c r="AZ81" s="60">
        <f>IF(ISNUMBER(AX81),AX81/MAX(AX$22:AX81)-1,"")</f>
        <v>0</v>
      </c>
      <c r="BB81" s="62">
        <v>67.989999999999995</v>
      </c>
      <c r="BC81" s="60">
        <f>IF(AND(ISNUMBER(BB80),ISNUMBER(BB81)),BB81/BB80-1,"")</f>
        <v>1.7357474188238742E-2</v>
      </c>
      <c r="BD81" s="60">
        <f>IF(ISNUMBER(BB81),BB81/MAX(BB$22:BB81)-1,"")</f>
        <v>-6.7736185383244329E-2</v>
      </c>
      <c r="BF81" s="62">
        <v>51.75</v>
      </c>
      <c r="BG81" s="60">
        <f>IF(AND(ISNUMBER(BF80),ISNUMBER(BF81)),BF81/BF80-1,"")</f>
        <v>1.07421875E-2</v>
      </c>
      <c r="BH81" s="60">
        <f>IF(ISNUMBER(BF81),BF81/MAX(BF$22:BF81)-1,"")</f>
        <v>-3.5594483786805742E-2</v>
      </c>
      <c r="BJ81" s="61">
        <f>BJ80*(1+BK81)</f>
        <v>158.01176109011891</v>
      </c>
      <c r="BK81" s="60">
        <f>$L$12*S81+$L$13*W81+$L$14*AA81+$L$15*AE81+$L$16*AI81+$L$17*AM81+$L$18*AQ81+$L$19*AU81+$L$20*AY81</f>
        <v>2.0441785534497218E-2</v>
      </c>
      <c r="BL81" s="60">
        <f>IF(ISNUMBER(BJ81),BJ81/MAX(BJ$22:BJ81)-1,"")</f>
        <v>0</v>
      </c>
      <c r="BN81" s="61">
        <f>BN80*(1+BO81)</f>
        <v>158.58715631214105</v>
      </c>
      <c r="BO81" s="60">
        <f>$L$35*W81+$L$36*S81+$L$37*AA81+$L$38*AE81+$L$39*AQ81+$L$40*AY81+$L$41*BC81+$L$42*BG81+$L$43*AI81</f>
        <v>3.1921838427243533E-2</v>
      </c>
      <c r="BP81" s="60">
        <f>IF(ISNUMBER(BN81),BN81/MAX(BN$22:BN81)-1,"")</f>
        <v>0</v>
      </c>
      <c r="BR81" s="61">
        <f>BR80*(1+BS81)</f>
        <v>152.91721791191608</v>
      </c>
      <c r="BS81" s="60">
        <f>$L$58*W81+$L$59*AE81+$L$60*S81+$L$61*AQ81+$L$62*BC81+$L$63*AA81+$L$64*BG81+$L$65*AY81+$L$66*AI81</f>
        <v>3.167259383992619E-2</v>
      </c>
      <c r="BT81" s="60">
        <f>IF(ISNUMBER(BR81),BR81/MAX(BR$22:BR81)-1,"")</f>
        <v>0</v>
      </c>
    </row>
    <row r="82" spans="3:72" ht="16" customHeight="1">
      <c r="C82" s="62"/>
      <c r="D82" s="62" t="s">
        <v>194</v>
      </c>
      <c r="E82" s="68">
        <v>0.21</v>
      </c>
      <c r="Q82" s="63">
        <v>46234</v>
      </c>
      <c r="R82" s="62">
        <v>100.77</v>
      </c>
      <c r="S82" s="60">
        <f>IF(AND(ISNUMBER(R81),ISNUMBER(R82)),R82/R81-1,"")</f>
        <v>6.9513406156884727E-4</v>
      </c>
      <c r="T82" s="60">
        <f>IF(ISNUMBER(R82),R82/MAX(R$22:R82)-1,"")</f>
        <v>-2.9761904761904656E-4</v>
      </c>
      <c r="V82" s="62">
        <v>1061.17</v>
      </c>
      <c r="W82" s="60">
        <f>IF(AND(ISNUMBER(V81),ISNUMBER(V82)),V82/V81-1,"")</f>
        <v>-1.7080241939218643E-2</v>
      </c>
      <c r="X82" s="60">
        <f>IF(ISNUMBER(V82),V82/MAX(V$22:V82)-1,"")</f>
        <v>-1.7080241939218643E-2</v>
      </c>
      <c r="Z82" s="62">
        <v>37.07</v>
      </c>
      <c r="AA82" s="60">
        <f>IF(AND(ISNUMBER(Z81),ISNUMBER(Z82)),Z82/Z81-1,"")</f>
        <v>-4.2366313614053186E-2</v>
      </c>
      <c r="AB82" s="60">
        <f>IF(ISNUMBER(Z82),Z82/MAX(Z$22:Z82)-1,"")</f>
        <v>-4.2366313614053186E-2</v>
      </c>
      <c r="AD82" s="62">
        <v>29.98</v>
      </c>
      <c r="AE82" s="60">
        <f>IF(AND(ISNUMBER(AD81),ISNUMBER(AD82)),AD82/AD81-1,"")</f>
        <v>-8.2338536883991509E-2</v>
      </c>
      <c r="AF82" s="60">
        <f>IF(ISNUMBER(AD82),AD82/MAX(AD$22:AD82)-1,"")</f>
        <v>-8.2338536883991509E-2</v>
      </c>
      <c r="AH82" s="62">
        <v>53.09</v>
      </c>
      <c r="AI82" s="60">
        <f>IF(AND(ISNUMBER(AH81),ISNUMBER(AH82)),AH82/AH81-1,"")</f>
        <v>7.5400565504257777E-4</v>
      </c>
      <c r="AJ82" s="60">
        <f>IF(ISNUMBER(AH82),AH82/MAX(AH$22:AH82)-1,"")</f>
        <v>-0.22041116005873707</v>
      </c>
      <c r="AL82" s="62">
        <v>42.29</v>
      </c>
      <c r="AM82" s="60">
        <f>IF(AND(ISNUMBER(AL81),ISNUMBER(AL82)),AL82/AL81-1,"")</f>
        <v>-1.8110053401439563E-2</v>
      </c>
      <c r="AN82" s="60">
        <f>IF(ISNUMBER(AL82),AL82/MAX(AL$22:AL82)-1,"")</f>
        <v>-0.15250501002004002</v>
      </c>
      <c r="AP82" s="62">
        <v>76.150000000000006</v>
      </c>
      <c r="AQ82" s="60">
        <f>IF(AND(ISNUMBER(AP81),ISNUMBER(AP82)),AP82/AP81-1,"")</f>
        <v>-3.350679020180225E-2</v>
      </c>
      <c r="AR82" s="60">
        <f>IF(ISNUMBER(AP82),AP82/MAX(AP$22:AP82)-1,"")</f>
        <v>-3.350679020180225E-2</v>
      </c>
      <c r="AT82" s="62">
        <v>50.25</v>
      </c>
      <c r="AU82" s="60">
        <f>IF(AND(ISNUMBER(AT81),ISNUMBER(AT82)),AT82/AT81-1,"")</f>
        <v>1.9904458598718477E-4</v>
      </c>
      <c r="AV82" s="60">
        <f>IF(ISNUMBER(AT82),AT82/MAX(AT$22:AT82)-1,"")</f>
        <v>-7.9538675681045667E-4</v>
      </c>
      <c r="AX82" s="62">
        <v>523.66999999999996</v>
      </c>
      <c r="AY82" s="60">
        <f>IF(AND(ISNUMBER(AX81),ISNUMBER(AX82)),AX82/AX81-1,"")</f>
        <v>-2.1525065864459569E-2</v>
      </c>
      <c r="AZ82" s="60">
        <f>IF(ISNUMBER(AX82),AX82/MAX(AX$22:AX82)-1,"")</f>
        <v>-2.1525065864459569E-2</v>
      </c>
      <c r="BB82" s="62">
        <v>68.150000000000006</v>
      </c>
      <c r="BC82" s="60">
        <f>IF(AND(ISNUMBER(BB81),ISNUMBER(BB82)),BB82/BB81-1,"")</f>
        <v>2.3532872481248912E-3</v>
      </c>
      <c r="BD82" s="60">
        <f>IF(ISNUMBER(BB82),BB82/MAX(BB$22:BB82)-1,"")</f>
        <v>-6.5542300836418543E-2</v>
      </c>
      <c r="BF82" s="62">
        <v>51.06</v>
      </c>
      <c r="BG82" s="60">
        <f>IF(AND(ISNUMBER(BF81),ISNUMBER(BF82)),BF82/BF81-1,"")</f>
        <v>-1.3333333333333308E-2</v>
      </c>
      <c r="BH82" s="60">
        <f>IF(ISNUMBER(BF82),BF82/MAX(BF$22:BF82)-1,"")</f>
        <v>-4.8453224002981687E-2</v>
      </c>
      <c r="BJ82" s="61">
        <f>BJ81*(1+BK82)</f>
        <v>154.5446785640456</v>
      </c>
      <c r="BK82" s="60">
        <f>$L$12*S82+$L$13*W82+$L$14*AA82+$L$15*AE82+$L$16*AI82+$L$17*AM82+$L$18*AQ82+$L$19*AU82+$L$20*AY82</f>
        <v>-2.1941926994256702E-2</v>
      </c>
      <c r="BL82" s="60">
        <f>IF(ISNUMBER(BJ82),BJ82/MAX(BJ$22:BJ82)-1,"")</f>
        <v>-2.1941926994256677E-2</v>
      </c>
      <c r="BN82" s="61">
        <f>BN81*(1+BO82)</f>
        <v>154.15719324526444</v>
      </c>
      <c r="BO82" s="60">
        <f>$L$35*W82+$L$36*S82+$L$37*AA82+$L$38*AE82+$L$39*AQ82+$L$40*AY82+$L$41*BC82+$L$42*BG82+$L$43*AI82</f>
        <v>-2.7933933427479414E-2</v>
      </c>
      <c r="BP82" s="60">
        <f>IF(ISNUMBER(BN82),BN82/MAX(BN$22:BN82)-1,"")</f>
        <v>-2.7933933427479407E-2</v>
      </c>
      <c r="BR82" s="61">
        <f>BR81*(1+BS82)</f>
        <v>148.63110891021475</v>
      </c>
      <c r="BS82" s="60">
        <f>$L$58*W82+$L$59*AE82+$L$60*S82+$L$61*AQ82+$L$62*BC82+$L$63*AA82+$L$64*BG82+$L$65*AY82+$L$66*AI82</f>
        <v>-2.8028949651505108E-2</v>
      </c>
      <c r="BT82" s="60">
        <f>IF(ISNUMBER(BR82),BR82/MAX(BR$22:BR82)-1,"")</f>
        <v>-2.8028949651505153E-2</v>
      </c>
    </row>
    <row r="83" spans="3:72" ht="16" customHeight="1">
      <c r="C83" s="62"/>
      <c r="D83" s="62" t="s">
        <v>212</v>
      </c>
      <c r="E83" s="68">
        <v>0.19</v>
      </c>
      <c r="Q83" s="63">
        <v>46265</v>
      </c>
      <c r="R83" s="62">
        <v>100.68</v>
      </c>
      <c r="S83" s="60">
        <f>IF(AND(ISNUMBER(R82),ISNUMBER(R83)),R83/R82-1,"")</f>
        <v>-8.9312295325982838E-4</v>
      </c>
      <c r="T83" s="60">
        <f>IF(ISNUMBER(R83),R83/MAX(R$22:R83)-1,"")</f>
        <v>-1.1904761904760752E-3</v>
      </c>
      <c r="V83" s="62">
        <v>1071</v>
      </c>
      <c r="W83" s="60">
        <f>IF(AND(ISNUMBER(V82),ISNUMBER(V83)),V83/V82-1,"")</f>
        <v>9.2633602533052084E-3</v>
      </c>
      <c r="X83" s="60">
        <f>IF(ISNUMBER(V83),V83/MAX(V$22:V83)-1,"")</f>
        <v>-7.9751021202100203E-3</v>
      </c>
      <c r="Z83" s="62">
        <v>38.04</v>
      </c>
      <c r="AA83" s="60">
        <f>IF(AND(ISNUMBER(Z82),ISNUMBER(Z83)),Z83/Z82-1,"")</f>
        <v>2.6166711626652184E-2</v>
      </c>
      <c r="AB83" s="60">
        <f>IF(ISNUMBER(Z83),Z83/MAX(Z$22:Z83)-1,"")</f>
        <v>-1.7308189098424243E-2</v>
      </c>
      <c r="AD83" s="62">
        <v>31.17</v>
      </c>
      <c r="AE83" s="60">
        <f>IF(AND(ISNUMBER(AD82),ISNUMBER(AD83)),AD83/AD82-1,"")</f>
        <v>3.969312875250175E-2</v>
      </c>
      <c r="AF83" s="60">
        <f>IF(ISNUMBER(AD83),AD83/MAX(AD$22:AD83)-1,"")</f>
        <v>-4.5913682277318624E-2</v>
      </c>
      <c r="AH83" s="62">
        <v>56.56</v>
      </c>
      <c r="AI83" s="60">
        <f>IF(AND(ISNUMBER(AH82),ISNUMBER(AH83)),AH83/AH82-1,"")</f>
        <v>6.5360708231305242E-2</v>
      </c>
      <c r="AJ83" s="60">
        <f>IF(ISNUMBER(AH83),AH83/MAX(AH$22:AH83)-1,"")</f>
        <v>-0.16945668135095437</v>
      </c>
      <c r="AL83" s="62">
        <v>42.24</v>
      </c>
      <c r="AM83" s="60">
        <f>IF(AND(ISNUMBER(AL82),ISNUMBER(AL83)),AL83/AL82-1,"")</f>
        <v>-1.1823126034522513E-3</v>
      </c>
      <c r="AN83" s="60">
        <f>IF(ISNUMBER(AL83),AL83/MAX(AL$22:AL83)-1,"")</f>
        <v>-0.153507014028056</v>
      </c>
      <c r="AP83" s="62">
        <v>73.510000000000005</v>
      </c>
      <c r="AQ83" s="60">
        <f>IF(AND(ISNUMBER(AP82),ISNUMBER(AP83)),AP83/AP82-1,"")</f>
        <v>-3.4668417596848355E-2</v>
      </c>
      <c r="AR83" s="60">
        <f>IF(ISNUMBER(AP83),AP83/MAX(AP$22:AP83)-1,"")</f>
        <v>-6.70135804036045E-2</v>
      </c>
      <c r="AT83" s="62">
        <v>50.24</v>
      </c>
      <c r="AU83" s="60">
        <f>IF(AND(ISNUMBER(AT82),ISNUMBER(AT83)),AT83/AT82-1,"")</f>
        <v>-1.9900497512437276E-4</v>
      </c>
      <c r="AV83" s="60">
        <f>IF(ISNUMBER(AT83),AT83/MAX(AT$22:AT83)-1,"")</f>
        <v>-9.9423344601301533E-4</v>
      </c>
      <c r="AX83" s="62">
        <v>528.64</v>
      </c>
      <c r="AY83" s="60">
        <f>IF(AND(ISNUMBER(AX82),ISNUMBER(AX83)),AX83/AX82-1,"")</f>
        <v>9.4907097981553612E-3</v>
      </c>
      <c r="AZ83" s="60">
        <f>IF(ISNUMBER(AX83),AX83/MAX(AX$22:AX83)-1,"")</f>
        <v>-1.2238644219809913E-2</v>
      </c>
      <c r="BB83" s="62">
        <v>69.319999999999993</v>
      </c>
      <c r="BC83" s="60">
        <f>IF(AND(ISNUMBER(BB82),ISNUMBER(BB83)),BB83/BB82-1,"")</f>
        <v>1.7168011738811328E-2</v>
      </c>
      <c r="BD83" s="60">
        <f>IF(ISNUMBER(BB83),BB83/MAX(BB$22:BB83)-1,"")</f>
        <v>-4.94995200877556E-2</v>
      </c>
      <c r="BF83" s="62">
        <v>51.02</v>
      </c>
      <c r="BG83" s="60">
        <f>IF(AND(ISNUMBER(BF82),ISNUMBER(BF83)),BF83/BF82-1,"")</f>
        <v>-7.8339208773992031E-4</v>
      </c>
      <c r="BH83" s="60">
        <f>IF(ISNUMBER(BF83),BF83/MAX(BF$22:BF83)-1,"")</f>
        <v>-4.9198658218412072E-2</v>
      </c>
      <c r="BJ83" s="61">
        <f>BJ82*(1+BK83)</f>
        <v>157.44796323626167</v>
      </c>
      <c r="BK83" s="60">
        <f>$L$12*S83+$L$13*W83+$L$14*AA83+$L$15*AE83+$L$16*AI83+$L$17*AM83+$L$18*AQ83+$L$19*AU83+$L$20*AY83</f>
        <v>1.8786053969583535E-2</v>
      </c>
      <c r="BL83" s="60">
        <f>IF(ISNUMBER(BJ83),BJ83/MAX(BJ$22:BJ83)-1,"")</f>
        <v>-3.5680752493840728E-3</v>
      </c>
      <c r="BN83" s="61">
        <f>BN82*(1+BO83)</f>
        <v>156.98996627266578</v>
      </c>
      <c r="BO83" s="60">
        <f>$L$35*W83+$L$36*S83+$L$37*AA83+$L$38*AE83+$L$39*AQ83+$L$40*AY83+$L$41*BC83+$L$42*BG83+$L$43*AI83</f>
        <v>1.837587314459193E-2</v>
      </c>
      <c r="BP83" s="60">
        <f>IF(ISNUMBER(BN83),BN83/MAX(BN$22:BN83)-1,"")</f>
        <v>-1.0071370699980098E-2</v>
      </c>
      <c r="BR83" s="61">
        <f>BR82*(1+BS83)</f>
        <v>150.29589113582432</v>
      </c>
      <c r="BS83" s="60">
        <f>$L$58*W83+$L$59*AE83+$L$60*S83+$L$61*AQ83+$L$62*BC83+$L$63*AA83+$L$64*BG83+$L$65*AY83+$L$66*AI83</f>
        <v>1.120076569310423E-2</v>
      </c>
      <c r="BT83" s="60">
        <f>IF(ISNUMBER(BR83),BR83/MAX(BR$22:BR83)-1,"")</f>
        <v>-1.7142129656071203E-2</v>
      </c>
    </row>
    <row r="84" spans="3:72">
      <c r="C84" s="62"/>
      <c r="D84" s="62" t="s">
        <v>197</v>
      </c>
      <c r="E84" s="68">
        <v>0.1661</v>
      </c>
    </row>
    <row r="85" spans="3:72">
      <c r="C85" s="62"/>
      <c r="D85" s="62" t="s">
        <v>207</v>
      </c>
      <c r="E85" s="68">
        <v>3.39E-2</v>
      </c>
    </row>
    <row r="86" spans="3:72">
      <c r="C86" s="62"/>
      <c r="D86" s="62" t="s">
        <v>220</v>
      </c>
      <c r="E86" s="68">
        <v>0.01</v>
      </c>
    </row>
    <row r="87" spans="3:72">
      <c r="C87" s="62"/>
      <c r="D87" s="62" t="s">
        <v>192</v>
      </c>
      <c r="E87" s="68">
        <v>0.01</v>
      </c>
    </row>
    <row r="88" spans="3:72">
      <c r="C88" s="62"/>
      <c r="D88" s="62" t="s">
        <v>247</v>
      </c>
      <c r="E88" s="68">
        <v>0.01</v>
      </c>
    </row>
    <row r="89" spans="3:72">
      <c r="C89" s="62"/>
      <c r="D89" s="62" t="s">
        <v>210</v>
      </c>
      <c r="E89" s="68">
        <v>0.08</v>
      </c>
    </row>
  </sheetData>
  <mergeCells count="98">
    <mergeCell ref="BN17:BO17"/>
    <mergeCell ref="BJ18:BK18"/>
    <mergeCell ref="V18:W18"/>
    <mergeCell ref="BF17:BG17"/>
    <mergeCell ref="BB20:BD20"/>
    <mergeCell ref="AP18:AQ18"/>
    <mergeCell ref="AT17:AU17"/>
    <mergeCell ref="AD17:AE17"/>
    <mergeCell ref="V17:W17"/>
    <mergeCell ref="BF16:BG16"/>
    <mergeCell ref="R20:T20"/>
    <mergeCell ref="BF18:BG18"/>
    <mergeCell ref="BB14:BC14"/>
    <mergeCell ref="Z20:AB20"/>
    <mergeCell ref="R18:S18"/>
    <mergeCell ref="R16:S16"/>
    <mergeCell ref="R14:S14"/>
    <mergeCell ref="Z17:AA17"/>
    <mergeCell ref="R17:S17"/>
    <mergeCell ref="BB18:BC18"/>
    <mergeCell ref="AT18:AU18"/>
    <mergeCell ref="AH17:AI17"/>
    <mergeCell ref="BN18:BO18"/>
    <mergeCell ref="V20:X20"/>
    <mergeCell ref="AL18:AM18"/>
    <mergeCell ref="AL17:AM17"/>
    <mergeCell ref="AP17:AQ17"/>
    <mergeCell ref="BB17:BC17"/>
    <mergeCell ref="AP20:AR20"/>
    <mergeCell ref="AP13:AQ13"/>
    <mergeCell ref="BB13:BC13"/>
    <mergeCell ref="BN14:BO14"/>
    <mergeCell ref="AL20:AN20"/>
    <mergeCell ref="BF20:BH20"/>
    <mergeCell ref="V15:W15"/>
    <mergeCell ref="AX20:AZ20"/>
    <mergeCell ref="AP15:AQ15"/>
    <mergeCell ref="AL14:AM14"/>
    <mergeCell ref="AD18:AE18"/>
    <mergeCell ref="Z13:AA13"/>
    <mergeCell ref="BF15:BG15"/>
    <mergeCell ref="BJ13:BK13"/>
    <mergeCell ref="AD16:AE16"/>
    <mergeCell ref="AX15:AY15"/>
    <mergeCell ref="Z15:AA15"/>
    <mergeCell ref="BJ15:BK15"/>
    <mergeCell ref="AH13:AI13"/>
    <mergeCell ref="AT13:AU13"/>
    <mergeCell ref="BB16:BC16"/>
    <mergeCell ref="BR20:BT20"/>
    <mergeCell ref="BJ20:BL20"/>
    <mergeCell ref="AD20:AF20"/>
    <mergeCell ref="AX14:AY14"/>
    <mergeCell ref="BR15:BS15"/>
    <mergeCell ref="BJ14:BK14"/>
    <mergeCell ref="AH20:AJ20"/>
    <mergeCell ref="AT20:AV20"/>
    <mergeCell ref="AL15:AM15"/>
    <mergeCell ref="AH14:AI14"/>
    <mergeCell ref="BJ16:BK16"/>
    <mergeCell ref="BR14:BS14"/>
    <mergeCell ref="BR16:BS16"/>
    <mergeCell ref="BJ17:BK17"/>
    <mergeCell ref="BR18:BS18"/>
    <mergeCell ref="Z14:AA14"/>
    <mergeCell ref="Z18:AA18"/>
    <mergeCell ref="AX17:AY17"/>
    <mergeCell ref="AT16:AU16"/>
    <mergeCell ref="BN16:BO16"/>
    <mergeCell ref="BR17:BS17"/>
    <mergeCell ref="AD14:AE14"/>
    <mergeCell ref="V14:W14"/>
    <mergeCell ref="R13:S13"/>
    <mergeCell ref="AP14:AQ14"/>
    <mergeCell ref="AD13:AE13"/>
    <mergeCell ref="AH16:AI16"/>
    <mergeCell ref="V13:W13"/>
    <mergeCell ref="BF13:BG13"/>
    <mergeCell ref="BR13:BS13"/>
    <mergeCell ref="AH15:AI15"/>
    <mergeCell ref="AX16:AY16"/>
    <mergeCell ref="AT15:AU15"/>
    <mergeCell ref="AX18:AY18"/>
    <mergeCell ref="V16:W16"/>
    <mergeCell ref="AP16:AQ16"/>
    <mergeCell ref="Z16:AA16"/>
    <mergeCell ref="AL16:AM16"/>
    <mergeCell ref="AH18:AI18"/>
    <mergeCell ref="BN20:BP20"/>
    <mergeCell ref="BN13:BO13"/>
    <mergeCell ref="R15:S15"/>
    <mergeCell ref="BB15:BC15"/>
    <mergeCell ref="AT14:AU14"/>
    <mergeCell ref="AD15:AE15"/>
    <mergeCell ref="BN15:BO15"/>
    <mergeCell ref="BF14:BG14"/>
    <mergeCell ref="AL13:AM13"/>
    <mergeCell ref="AX13:AY13"/>
  </mergeCells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2068-29C5-CD45-9875-602C68FB6219}">
  <dimension ref="B8:CE1539"/>
  <sheetViews>
    <sheetView zoomScale="62" workbookViewId="0">
      <selection activeCell="P45" sqref="P45"/>
    </sheetView>
  </sheetViews>
  <sheetFormatPr baseColWidth="10" defaultColWidth="8.83203125" defaultRowHeight="16"/>
  <cols>
    <col min="1" max="1" width="11.5" style="82" customWidth="1"/>
    <col min="2" max="2" width="8.83203125" style="82"/>
    <col min="3" max="3" width="53.33203125" style="82" customWidth="1"/>
    <col min="4" max="4" width="11.5" style="82" customWidth="1"/>
    <col min="5" max="5" width="8.83203125" style="82"/>
    <col min="6" max="14" width="9" style="82" bestFit="1" customWidth="1"/>
    <col min="15" max="15" width="23.83203125" style="82" customWidth="1"/>
    <col min="16" max="16" width="11.5" style="82" customWidth="1"/>
    <col min="17" max="17" width="9.1640625" style="82" bestFit="1" customWidth="1"/>
    <col min="18" max="20" width="9" style="82" bestFit="1" customWidth="1"/>
    <col min="21" max="27" width="8.83203125" style="82"/>
    <col min="28" max="28" width="19.1640625" style="82" customWidth="1"/>
    <col min="29" max="29" width="11.5" style="82" customWidth="1"/>
    <col min="30" max="74" width="8.83203125" style="82"/>
    <col min="75" max="75" width="12" style="82" customWidth="1"/>
    <col min="76" max="76" width="14" style="82" customWidth="1"/>
    <col min="77" max="77" width="18" style="82" customWidth="1"/>
    <col min="78" max="78" width="14" style="82" customWidth="1"/>
    <col min="79" max="79" width="3" style="82" customWidth="1"/>
    <col min="80" max="80" width="28" style="82" customWidth="1"/>
    <col min="81" max="83" width="27" style="82" customWidth="1"/>
    <col min="84" max="84" width="3" style="82" customWidth="1"/>
    <col min="85" max="16384" width="8.83203125" style="82"/>
  </cols>
  <sheetData>
    <row r="8" spans="2:83">
      <c r="B8" s="70"/>
    </row>
    <row r="10" spans="2:83">
      <c r="B10" s="70" t="s">
        <v>221</v>
      </c>
      <c r="BW10" s="70" t="s">
        <v>271</v>
      </c>
    </row>
    <row r="11" spans="2:83">
      <c r="B11" s="70" t="s">
        <v>128</v>
      </c>
      <c r="C11" s="70" t="s">
        <v>130</v>
      </c>
      <c r="D11" s="70" t="s">
        <v>173</v>
      </c>
      <c r="E11" s="70" t="s">
        <v>129</v>
      </c>
      <c r="F11" s="70" t="s">
        <v>174</v>
      </c>
      <c r="G11" s="70" t="s">
        <v>175</v>
      </c>
      <c r="H11" s="70" t="s">
        <v>131</v>
      </c>
      <c r="I11" s="70" t="s">
        <v>176</v>
      </c>
      <c r="J11" s="70" t="s">
        <v>177</v>
      </c>
      <c r="K11" s="70" t="s">
        <v>178</v>
      </c>
      <c r="L11" s="70" t="s">
        <v>179</v>
      </c>
      <c r="M11" s="70" t="s">
        <v>180</v>
      </c>
      <c r="N11" s="70" t="s">
        <v>181</v>
      </c>
      <c r="O11" s="70" t="s">
        <v>182</v>
      </c>
      <c r="BW11" s="70" t="s">
        <v>6</v>
      </c>
      <c r="BX11" s="70" t="s">
        <v>236</v>
      </c>
      <c r="BY11" s="70" t="s">
        <v>251</v>
      </c>
      <c r="BZ11" s="70" t="s">
        <v>190</v>
      </c>
      <c r="CB11" s="96"/>
      <c r="CC11" s="97" t="s">
        <v>235</v>
      </c>
      <c r="CD11" s="97" t="s">
        <v>234</v>
      </c>
      <c r="CE11" s="98" t="s">
        <v>233</v>
      </c>
    </row>
    <row r="12" spans="2:83" ht="16" customHeight="1">
      <c r="B12" s="62" t="s">
        <v>193</v>
      </c>
      <c r="C12" s="62" t="s">
        <v>194</v>
      </c>
      <c r="D12" s="62" t="s">
        <v>133</v>
      </c>
      <c r="E12" s="62" t="s">
        <v>195</v>
      </c>
      <c r="F12" s="62" t="s">
        <v>190</v>
      </c>
      <c r="G12" s="68">
        <v>7.000000000000001E-4</v>
      </c>
      <c r="H12" s="69">
        <f>AR15</f>
        <v>7.6234687330728652E-4</v>
      </c>
      <c r="I12" s="68">
        <f>H12-G12</f>
        <v>6.234687330728642E-5</v>
      </c>
      <c r="J12" s="68">
        <f>AR16</f>
        <v>6.0687149715291707E-3</v>
      </c>
      <c r="K12" s="68">
        <f>AR18</f>
        <v>-3.8698154395713225E-3</v>
      </c>
      <c r="L12" s="68">
        <v>0.2</v>
      </c>
      <c r="M12" s="68">
        <f>J12*L12</f>
        <v>1.2137429943058341E-3</v>
      </c>
      <c r="N12" s="68">
        <f>K12*L12</f>
        <v>-7.7396308791426453E-4</v>
      </c>
      <c r="O12" s="68">
        <f>I12*L12</f>
        <v>1.2469374661457285E-5</v>
      </c>
      <c r="BW12" s="77">
        <v>43102</v>
      </c>
      <c r="CB12" s="95" t="s">
        <v>232</v>
      </c>
      <c r="CC12" s="99">
        <f>AVERAGE(BX13:BX36)</f>
        <v>1.6903825567095212E-2</v>
      </c>
      <c r="CD12" s="99">
        <f>AVERAGE(BY13:BY36)</f>
        <v>1.9830097844222665E-2</v>
      </c>
      <c r="CE12" s="99">
        <f>AVERAGE(BZ13:BZ36)</f>
        <v>1.9453733952040156E-2</v>
      </c>
    </row>
    <row r="13" spans="2:83" ht="16" customHeight="1">
      <c r="B13" s="62" t="s">
        <v>183</v>
      </c>
      <c r="C13" s="62" t="s">
        <v>184</v>
      </c>
      <c r="D13" s="62" t="s">
        <v>185</v>
      </c>
      <c r="E13" s="62" t="s">
        <v>186</v>
      </c>
      <c r="F13" s="62" t="s">
        <v>187</v>
      </c>
      <c r="G13" s="68">
        <v>8.9999999999999998E-4</v>
      </c>
      <c r="H13" s="69">
        <f>T15</f>
        <v>0.13156588391952406</v>
      </c>
      <c r="I13" s="68">
        <f>H13-G13</f>
        <v>0.13066588391952405</v>
      </c>
      <c r="J13" s="68">
        <f>T16</f>
        <v>0.15863822893478435</v>
      </c>
      <c r="K13" s="68">
        <f>T18</f>
        <v>-0.2388100758439109</v>
      </c>
      <c r="L13" s="68">
        <v>0.28999999999999998</v>
      </c>
      <c r="M13" s="68">
        <f>J13*L13</f>
        <v>4.6005086391087462E-2</v>
      </c>
      <c r="N13" s="68">
        <f>K13*L13</f>
        <v>-6.9254921994734153E-2</v>
      </c>
      <c r="O13" s="68">
        <f>I13*L13</f>
        <v>3.7893106336661972E-2</v>
      </c>
      <c r="R13" s="79" t="s">
        <v>270</v>
      </c>
      <c r="S13" s="91"/>
      <c r="T13" s="72">
        <f>AVERAGE(S22:S1539)</f>
        <v>5.2208684095049235E-4</v>
      </c>
      <c r="V13" s="79" t="s">
        <v>270</v>
      </c>
      <c r="W13" s="91"/>
      <c r="X13" s="72">
        <f>AVERAGE(W22:W1539)</f>
        <v>5.0186577668777312E-4</v>
      </c>
      <c r="Z13" s="79" t="s">
        <v>270</v>
      </c>
      <c r="AA13" s="91"/>
      <c r="AB13" s="72">
        <f>AVERAGE(AA22:AA1539)</f>
        <v>4.6457315973428133E-4</v>
      </c>
      <c r="AD13" s="79" t="s">
        <v>270</v>
      </c>
      <c r="AE13" s="91"/>
      <c r="AF13" s="72">
        <f>AVERAGE(AE22:AE1539)</f>
        <v>1.9668107205141869E-4</v>
      </c>
      <c r="AH13" s="79" t="s">
        <v>270</v>
      </c>
      <c r="AI13" s="91"/>
      <c r="AJ13" s="72">
        <f>AVERAGE(AI22:AI1539)</f>
        <v>1.904769450430694E-4</v>
      </c>
      <c r="AL13" s="79" t="s">
        <v>270</v>
      </c>
      <c r="AM13" s="91"/>
      <c r="AN13" s="72">
        <f>AVERAGE(AM22:AM1539)</f>
        <v>6.3583812655935943E-5</v>
      </c>
      <c r="AP13" s="79" t="s">
        <v>270</v>
      </c>
      <c r="AQ13" s="91"/>
      <c r="AR13" s="72">
        <f>AVERAGE(AQ22:AQ1539)</f>
        <v>3.0251860051876451E-6</v>
      </c>
      <c r="AT13" s="79" t="s">
        <v>270</v>
      </c>
      <c r="AU13" s="91"/>
      <c r="AV13" s="72">
        <f>AVERAGE(AU22:AU1539)</f>
        <v>2.4413553489982947E-6</v>
      </c>
      <c r="AX13" s="79" t="s">
        <v>270</v>
      </c>
      <c r="AY13" s="91"/>
      <c r="AZ13" s="72">
        <f>AVERAGE(AY22:AY1539)</f>
        <v>4.149667731013232E-4</v>
      </c>
      <c r="BB13" s="79" t="s">
        <v>270</v>
      </c>
      <c r="BC13" s="91"/>
      <c r="BD13" s="72">
        <f>AVERAGE(BC22:BC1539)</f>
        <v>-1.0760024191343365E-4</v>
      </c>
      <c r="BF13" s="101" t="s">
        <v>270</v>
      </c>
      <c r="BG13" s="102"/>
      <c r="BH13" s="72">
        <f>AVERAGE(BG22:BG1539)</f>
        <v>5.8195042244412601E-6</v>
      </c>
      <c r="BK13" s="79" t="s">
        <v>270</v>
      </c>
      <c r="BL13" s="91"/>
      <c r="BM13" s="72">
        <f>AVERAGE(BL22:BL1539)</f>
        <v>3.0929476079595569E-4</v>
      </c>
      <c r="BO13" s="79" t="s">
        <v>270</v>
      </c>
      <c r="BP13" s="91"/>
      <c r="BQ13" s="72">
        <f>AVERAGE(BP22:BP1539)</f>
        <v>3.1531255471068119E-4</v>
      </c>
      <c r="BS13" s="79" t="s">
        <v>270</v>
      </c>
      <c r="BT13" s="91"/>
      <c r="BU13" s="72">
        <f>AVERAGE(BT22:BT1539)</f>
        <v>2.6823736067975955E-4</v>
      </c>
      <c r="BW13" s="77">
        <v>43188</v>
      </c>
      <c r="BX13" s="69">
        <f>BS83/BS22-1</f>
        <v>-2.0089047556864581E-2</v>
      </c>
      <c r="BY13" s="69">
        <f>BO83/BO22-1</f>
        <v>-7.5805987993737833E-3</v>
      </c>
      <c r="BZ13" s="69">
        <f>BK83/BK22-1</f>
        <v>-1.0618440198396639E-3</v>
      </c>
      <c r="CB13" s="95" t="s">
        <v>231</v>
      </c>
      <c r="CC13" s="99">
        <f>STDEV(BX13:BX36)</f>
        <v>5.2972704269743945E-2</v>
      </c>
      <c r="CD13" s="99">
        <f>STDEV(BY13:BY36)</f>
        <v>4.5571443169398526E-2</v>
      </c>
      <c r="CE13" s="99">
        <f>STDEV(BZ13:BZ36)</f>
        <v>3.7002764642814288E-2</v>
      </c>
    </row>
    <row r="14" spans="2:83" ht="16" customHeight="1">
      <c r="B14" s="62" t="s">
        <v>213</v>
      </c>
      <c r="C14" s="62" t="s">
        <v>212</v>
      </c>
      <c r="D14" s="62" t="s">
        <v>188</v>
      </c>
      <c r="E14" s="62" t="s">
        <v>186</v>
      </c>
      <c r="F14" s="62" t="s">
        <v>187</v>
      </c>
      <c r="G14" s="68">
        <v>5.5000000000000014E-3</v>
      </c>
      <c r="H14" s="69">
        <f>AB15</f>
        <v>0.1170724362530389</v>
      </c>
      <c r="I14" s="68">
        <f>H14-G14</f>
        <v>0.11157243625303889</v>
      </c>
      <c r="J14" s="68">
        <f>AB16</f>
        <v>0.16764911009885813</v>
      </c>
      <c r="K14" s="68">
        <f>AB18</f>
        <v>-0.25442477876106206</v>
      </c>
      <c r="L14" s="68">
        <v>0.15440000000000001</v>
      </c>
      <c r="M14" s="68">
        <f>J14*L14</f>
        <v>2.5885022599263698E-2</v>
      </c>
      <c r="N14" s="68">
        <f>K14*L14</f>
        <v>-3.9283185840707988E-2</v>
      </c>
      <c r="O14" s="68">
        <f>I14*L14</f>
        <v>1.7226784157469206E-2</v>
      </c>
      <c r="R14" s="79" t="s">
        <v>269</v>
      </c>
      <c r="S14" s="91"/>
      <c r="T14" s="72">
        <f>STDEV(S22:S1539)</f>
        <v>9.9932690997421511E-3</v>
      </c>
      <c r="V14" s="79" t="s">
        <v>269</v>
      </c>
      <c r="W14" s="91"/>
      <c r="X14" s="72">
        <f>STDEV(W22:W1539)</f>
        <v>9.8635706393376075E-3</v>
      </c>
      <c r="Z14" s="79" t="s">
        <v>269</v>
      </c>
      <c r="AA14" s="91"/>
      <c r="AB14" s="72">
        <f>STDEV(AA22:AA1539)</f>
        <v>1.0560901258163471E-2</v>
      </c>
      <c r="AD14" s="79" t="s">
        <v>269</v>
      </c>
      <c r="AE14" s="91"/>
      <c r="AF14" s="72">
        <f>STDEV(AE22:AE1539)</f>
        <v>1.2415846477469846E-2</v>
      </c>
      <c r="AH14" s="79" t="s">
        <v>269</v>
      </c>
      <c r="AI14" s="91"/>
      <c r="AJ14" s="72">
        <f>STDEV(AI22:AI1539)</f>
        <v>1.0159517576277567E-2</v>
      </c>
      <c r="AL14" s="79" t="s">
        <v>269</v>
      </c>
      <c r="AM14" s="91"/>
      <c r="AN14" s="72">
        <f>STDEV(AM22:AM1539)</f>
        <v>1.0152407743020569E-2</v>
      </c>
      <c r="AP14" s="79" t="s">
        <v>269</v>
      </c>
      <c r="AQ14" s="91"/>
      <c r="AR14" s="72">
        <f>STDEV(AQ22:AQ1539)</f>
        <v>3.8229310934287175E-4</v>
      </c>
      <c r="AT14" s="79" t="s">
        <v>269</v>
      </c>
      <c r="AU14" s="91"/>
      <c r="AV14" s="72">
        <f>STDEV(AU22:AU1539)</f>
        <v>3.9050395335267236E-4</v>
      </c>
      <c r="AX14" s="79" t="s">
        <v>269</v>
      </c>
      <c r="AY14" s="91"/>
      <c r="AZ14" s="72">
        <f>STDEV(AY22:AY1539)</f>
        <v>8.7660799428796281E-3</v>
      </c>
      <c r="BB14" s="79" t="s">
        <v>269</v>
      </c>
      <c r="BC14" s="91"/>
      <c r="BD14" s="72">
        <f>STDEV(BC22:BC1539)</f>
        <v>3.5684263021826001E-3</v>
      </c>
      <c r="BF14" s="101" t="s">
        <v>269</v>
      </c>
      <c r="BG14" s="102"/>
      <c r="BH14" s="72">
        <f>STDEV(BG22:BG1539)</f>
        <v>2.524753418526027E-3</v>
      </c>
      <c r="BK14" s="79" t="s">
        <v>269</v>
      </c>
      <c r="BL14" s="91"/>
      <c r="BM14" s="72">
        <f>STDEV(BL22:BL1539)</f>
        <v>5.4097627003343056E-3</v>
      </c>
      <c r="BO14" s="79" t="s">
        <v>269</v>
      </c>
      <c r="BP14" s="91"/>
      <c r="BQ14" s="72">
        <f>STDEV(BP22:BP1539)</f>
        <v>6.3490714928974698E-3</v>
      </c>
      <c r="BS14" s="79" t="s">
        <v>269</v>
      </c>
      <c r="BT14" s="91"/>
      <c r="BU14" s="72">
        <f>STDEV(BT22:BT1539)</f>
        <v>6.9651608634300807E-3</v>
      </c>
      <c r="BW14" s="77">
        <v>43280</v>
      </c>
      <c r="BX14" s="69">
        <f>BS145/BS83-1</f>
        <v>4.6724648295281002E-2</v>
      </c>
      <c r="BY14" s="69">
        <f>BO145/BO83-1</f>
        <v>4.2132440876006649E-2</v>
      </c>
      <c r="BZ14" s="69">
        <f>BK145/BK83-1</f>
        <v>3.734132149363556E-2</v>
      </c>
      <c r="CB14" s="95" t="s">
        <v>127</v>
      </c>
      <c r="CC14" s="99">
        <f>CC12*4</f>
        <v>6.7615302268380847E-2</v>
      </c>
      <c r="CD14" s="99">
        <f>CD12*4</f>
        <v>7.9320391376890662E-2</v>
      </c>
      <c r="CE14" s="99">
        <f>CE12*4</f>
        <v>7.7814935808160623E-2</v>
      </c>
    </row>
    <row r="15" spans="2:83" ht="16" customHeight="1">
      <c r="B15" s="62" t="s">
        <v>196</v>
      </c>
      <c r="C15" s="62" t="s">
        <v>197</v>
      </c>
      <c r="D15" s="62" t="s">
        <v>135</v>
      </c>
      <c r="E15" s="62" t="s">
        <v>186</v>
      </c>
      <c r="F15" s="62" t="s">
        <v>187</v>
      </c>
      <c r="G15" s="68">
        <v>5.6000000000000008E-3</v>
      </c>
      <c r="H15" s="69">
        <f>AF15</f>
        <v>4.9563630156957507E-2</v>
      </c>
      <c r="I15" s="68">
        <f>H15-G15</f>
        <v>4.3963630156957506E-2</v>
      </c>
      <c r="J15" s="68">
        <f>AF16</f>
        <v>0.19709545257445515</v>
      </c>
      <c r="K15" s="68">
        <f>AF18</f>
        <v>-0.38318994043679677</v>
      </c>
      <c r="L15" s="68">
        <v>0.1</v>
      </c>
      <c r="M15" s="68">
        <f>J15*L15</f>
        <v>1.9709545257445518E-2</v>
      </c>
      <c r="N15" s="68">
        <f>K15*L15</f>
        <v>-3.831899404367968E-2</v>
      </c>
      <c r="O15" s="68">
        <f>I15*L15</f>
        <v>4.3963630156957506E-3</v>
      </c>
      <c r="R15" s="79" t="s">
        <v>127</v>
      </c>
      <c r="S15" s="91"/>
      <c r="T15" s="72">
        <f>T13*252</f>
        <v>0.13156588391952406</v>
      </c>
      <c r="V15" s="79" t="s">
        <v>127</v>
      </c>
      <c r="W15" s="91"/>
      <c r="X15" s="72">
        <f>X13*252</f>
        <v>0.12647017572531882</v>
      </c>
      <c r="Z15" s="79" t="s">
        <v>127</v>
      </c>
      <c r="AA15" s="91"/>
      <c r="AB15" s="72">
        <f>AB13*252</f>
        <v>0.1170724362530389</v>
      </c>
      <c r="AD15" s="79" t="s">
        <v>127</v>
      </c>
      <c r="AE15" s="91"/>
      <c r="AF15" s="72">
        <f>AF13*252</f>
        <v>4.9563630156957507E-2</v>
      </c>
      <c r="AH15" s="79" t="s">
        <v>127</v>
      </c>
      <c r="AI15" s="91"/>
      <c r="AJ15" s="72">
        <f>AJ13*252</f>
        <v>4.8000190150853488E-2</v>
      </c>
      <c r="AL15" s="79" t="s">
        <v>127</v>
      </c>
      <c r="AM15" s="91"/>
      <c r="AN15" s="72">
        <f>AN13*252</f>
        <v>1.6023120789295856E-2</v>
      </c>
      <c r="AP15" s="79" t="s">
        <v>127</v>
      </c>
      <c r="AQ15" s="91"/>
      <c r="AR15" s="72">
        <f>AR13*252</f>
        <v>7.6234687330728652E-4</v>
      </c>
      <c r="AT15" s="79" t="s">
        <v>127</v>
      </c>
      <c r="AU15" s="91"/>
      <c r="AV15" s="72">
        <f>AV13*252</f>
        <v>6.1522154794757024E-4</v>
      </c>
      <c r="AX15" s="79" t="s">
        <v>127</v>
      </c>
      <c r="AY15" s="91"/>
      <c r="AZ15" s="72">
        <f>AZ13*252</f>
        <v>0.10457162682153345</v>
      </c>
      <c r="BB15" s="79" t="s">
        <v>127</v>
      </c>
      <c r="BC15" s="91"/>
      <c r="BD15" s="72">
        <f>BD13*252</f>
        <v>-2.7115260962185278E-2</v>
      </c>
      <c r="BF15" s="101" t="s">
        <v>127</v>
      </c>
      <c r="BG15" s="102"/>
      <c r="BH15" s="72">
        <f>BH13*252</f>
        <v>1.4665150645591974E-3</v>
      </c>
      <c r="BK15" s="79" t="s">
        <v>127</v>
      </c>
      <c r="BL15" s="91"/>
      <c r="BM15" s="72">
        <f>BM13*252</f>
        <v>7.7942279720580834E-2</v>
      </c>
      <c r="BO15" s="79" t="s">
        <v>127</v>
      </c>
      <c r="BP15" s="91"/>
      <c r="BQ15" s="72">
        <f>BQ13*252</f>
        <v>7.9458763787091657E-2</v>
      </c>
      <c r="BS15" s="79" t="s">
        <v>127</v>
      </c>
      <c r="BT15" s="91"/>
      <c r="BU15" s="72">
        <f>BU13*252</f>
        <v>6.7595814891299413E-2</v>
      </c>
      <c r="BW15" s="77">
        <v>43371</v>
      </c>
      <c r="BX15" s="69">
        <f>BS210/BS145-1</f>
        <v>4.3973386411114701E-2</v>
      </c>
      <c r="BY15" s="69">
        <f>BO210/BO145-1</f>
        <v>4.5236147818721539E-2</v>
      </c>
      <c r="BZ15" s="69">
        <f>BK210/BK145-1</f>
        <v>3.6915268943087831E-2</v>
      </c>
      <c r="CB15" s="95" t="s">
        <v>132</v>
      </c>
      <c r="CC15" s="99">
        <f>CC13*SQRT(4)</f>
        <v>0.10594540853948789</v>
      </c>
      <c r="CD15" s="99">
        <f>CD13*SQRT(4)</f>
        <v>9.1142886338797052E-2</v>
      </c>
      <c r="CE15" s="99">
        <f>CE13*SQRT(4)</f>
        <v>7.4005529285628577E-2</v>
      </c>
    </row>
    <row r="16" spans="2:83" ht="16" customHeight="1">
      <c r="B16" s="62" t="s">
        <v>211</v>
      </c>
      <c r="C16" s="62" t="s">
        <v>210</v>
      </c>
      <c r="D16" s="62" t="s">
        <v>188</v>
      </c>
      <c r="E16" s="62" t="s">
        <v>189</v>
      </c>
      <c r="F16" s="62" t="s">
        <v>190</v>
      </c>
      <c r="G16" s="68">
        <v>4.0000000000000001E-3</v>
      </c>
      <c r="H16" s="69">
        <f>AZ15</f>
        <v>0.10457162682153345</v>
      </c>
      <c r="I16" s="68">
        <f>H16-G16</f>
        <v>0.10057162682153345</v>
      </c>
      <c r="J16" s="68">
        <f>AZ16</f>
        <v>0.13915720501062473</v>
      </c>
      <c r="K16" s="68">
        <f>AZ18</f>
        <v>-0.23434644788364734</v>
      </c>
      <c r="L16" s="68">
        <v>0.15</v>
      </c>
      <c r="M16" s="68">
        <f>J16*L16</f>
        <v>2.087358075159371E-2</v>
      </c>
      <c r="N16" s="68">
        <f>K16*L16</f>
        <v>-3.5151967182547102E-2</v>
      </c>
      <c r="O16" s="68">
        <f>I16*L16</f>
        <v>1.5085744023230017E-2</v>
      </c>
      <c r="R16" s="79" t="s">
        <v>132</v>
      </c>
      <c r="S16" s="91"/>
      <c r="T16" s="72">
        <f>T14*SQRT(252)</f>
        <v>0.15863822893478435</v>
      </c>
      <c r="V16" s="79" t="s">
        <v>132</v>
      </c>
      <c r="W16" s="91"/>
      <c r="X16" s="72">
        <f>X14*SQRT(252)</f>
        <v>0.15657932970483407</v>
      </c>
      <c r="Z16" s="79" t="s">
        <v>132</v>
      </c>
      <c r="AA16" s="91"/>
      <c r="AB16" s="72">
        <f>AB14*SQRT(252)</f>
        <v>0.16764911009885813</v>
      </c>
      <c r="AD16" s="79" t="s">
        <v>132</v>
      </c>
      <c r="AE16" s="91"/>
      <c r="AF16" s="72">
        <f>AF14*SQRT(252)</f>
        <v>0.19709545257445515</v>
      </c>
      <c r="AH16" s="79" t="s">
        <v>132</v>
      </c>
      <c r="AI16" s="91"/>
      <c r="AJ16" s="72">
        <f>AJ14*SQRT(252)</f>
        <v>0.16127734168332075</v>
      </c>
      <c r="AL16" s="79" t="s">
        <v>132</v>
      </c>
      <c r="AM16" s="91"/>
      <c r="AN16" s="72">
        <f>AN14*SQRT(252)</f>
        <v>0.16116447657935384</v>
      </c>
      <c r="AP16" s="79" t="s">
        <v>132</v>
      </c>
      <c r="AQ16" s="91"/>
      <c r="AR16" s="72">
        <f>AR14*SQRT(252)</f>
        <v>6.0687149715291707E-3</v>
      </c>
      <c r="AT16" s="79" t="s">
        <v>132</v>
      </c>
      <c r="AU16" s="91"/>
      <c r="AV16" s="72">
        <f>AV14*SQRT(252)</f>
        <v>6.1990580793524321E-3</v>
      </c>
      <c r="AX16" s="79" t="s">
        <v>132</v>
      </c>
      <c r="AY16" s="91"/>
      <c r="AZ16" s="72">
        <f>AZ14*SQRT(252)</f>
        <v>0.13915720501062473</v>
      </c>
      <c r="BB16" s="79" t="s">
        <v>132</v>
      </c>
      <c r="BC16" s="91"/>
      <c r="BD16" s="72">
        <f>BD14*SQRT(252)</f>
        <v>5.6647011404621903E-2</v>
      </c>
      <c r="BF16" s="101" t="s">
        <v>132</v>
      </c>
      <c r="BG16" s="102"/>
      <c r="BH16" s="72">
        <f>BH14*SQRT(252)</f>
        <v>4.0079218003080258E-2</v>
      </c>
      <c r="BK16" s="79" t="s">
        <v>132</v>
      </c>
      <c r="BL16" s="91"/>
      <c r="BM16" s="72">
        <f>BM14*SQRT(252)</f>
        <v>8.5877320541746863E-2</v>
      </c>
      <c r="BO16" s="79" t="s">
        <v>132</v>
      </c>
      <c r="BP16" s="91"/>
      <c r="BQ16" s="72">
        <f>BQ14*SQRT(252)</f>
        <v>0.10078838535825779</v>
      </c>
      <c r="BS16" s="79" t="s">
        <v>132</v>
      </c>
      <c r="BT16" s="91"/>
      <c r="BU16" s="72">
        <f>BU14*SQRT(252)</f>
        <v>0.11056850091717547</v>
      </c>
      <c r="BW16" s="77">
        <v>43465</v>
      </c>
      <c r="BX16" s="69">
        <f>BS274/BS210-1</f>
        <v>-9.4542959288839601E-2</v>
      </c>
      <c r="BY16" s="69">
        <f>BO274/BO210-1</f>
        <v>-8.4586397655223799E-2</v>
      </c>
      <c r="BZ16" s="69">
        <f>BK274/BK210-1</f>
        <v>-6.1071786036050457E-2</v>
      </c>
      <c r="CB16" s="95" t="s">
        <v>134</v>
      </c>
      <c r="CC16" s="94">
        <f>(CC14-RF!$D$5)/CC15</f>
        <v>0.28163006197575052</v>
      </c>
      <c r="CD16" s="94">
        <f>(CD14-RF!$D$5)/CD15</f>
        <v>0.45579532040613557</v>
      </c>
      <c r="CE16" s="94">
        <f>(CE14-RF!$D$5)/CE15</f>
        <v>0.54100073196256315</v>
      </c>
    </row>
    <row r="17" spans="2:83" ht="16" customHeight="1">
      <c r="B17" s="62" t="s">
        <v>249</v>
      </c>
      <c r="C17" s="62" t="s">
        <v>250</v>
      </c>
      <c r="D17" s="62" t="s">
        <v>188</v>
      </c>
      <c r="E17" s="62" t="s">
        <v>136</v>
      </c>
      <c r="F17" s="62" t="s">
        <v>190</v>
      </c>
      <c r="G17" s="68">
        <v>2.5999999999999999E-3</v>
      </c>
      <c r="H17" s="69">
        <f>BD15</f>
        <v>-2.7115260962185278E-2</v>
      </c>
      <c r="I17" s="68">
        <f>H17-G17</f>
        <v>-2.9715260962185276E-2</v>
      </c>
      <c r="J17" s="68">
        <f>BD16</f>
        <v>5.6647011404621903E-2</v>
      </c>
      <c r="K17" s="68">
        <f>BD18</f>
        <v>-0.29180979931296325</v>
      </c>
      <c r="L17" s="68">
        <v>0.04</v>
      </c>
      <c r="M17" s="68">
        <f>J17*L17</f>
        <v>2.265880456184876E-3</v>
      </c>
      <c r="N17" s="68">
        <f>K17*L17</f>
        <v>-1.167239197251853E-2</v>
      </c>
      <c r="O17" s="68">
        <f>I17*L17</f>
        <v>-1.188610438487411E-3</v>
      </c>
      <c r="R17" s="79" t="s">
        <v>199</v>
      </c>
      <c r="S17" s="91"/>
      <c r="T17" s="74">
        <f>T15/T16</f>
        <v>0.82934539047085776</v>
      </c>
      <c r="V17" s="79" t="s">
        <v>199</v>
      </c>
      <c r="W17" s="91"/>
      <c r="X17" s="74">
        <f>X15/X16</f>
        <v>0.80770671303630137</v>
      </c>
      <c r="Z17" s="79" t="s">
        <v>199</v>
      </c>
      <c r="AA17" s="91"/>
      <c r="AB17" s="74">
        <f>AB15/AB16</f>
        <v>0.69831826834037147</v>
      </c>
      <c r="AD17" s="79" t="s">
        <v>199</v>
      </c>
      <c r="AE17" s="91"/>
      <c r="AF17" s="74">
        <f>AF15/AF16</f>
        <v>0.25147018619434791</v>
      </c>
      <c r="AH17" s="79" t="s">
        <v>199</v>
      </c>
      <c r="AI17" s="91"/>
      <c r="AJ17" s="74">
        <f>AJ15/AJ16</f>
        <v>0.29762513227124732</v>
      </c>
      <c r="AL17" s="79" t="s">
        <v>199</v>
      </c>
      <c r="AM17" s="91"/>
      <c r="AN17" s="74">
        <f>AN15/AN16</f>
        <v>9.9420921591281464E-2</v>
      </c>
      <c r="AP17" s="79" t="s">
        <v>199</v>
      </c>
      <c r="AQ17" s="91"/>
      <c r="AR17" s="74">
        <f>AR15/AR16</f>
        <v>0.12561915939103552</v>
      </c>
      <c r="AT17" s="79" t="s">
        <v>199</v>
      </c>
      <c r="AU17" s="91"/>
      <c r="AV17" s="74">
        <f>AV15/AV16</f>
        <v>9.9244359396587184E-2</v>
      </c>
      <c r="AX17" s="79" t="s">
        <v>199</v>
      </c>
      <c r="AY17" s="91"/>
      <c r="AZ17" s="74">
        <f>AZ15/AZ16</f>
        <v>0.7514639778339135</v>
      </c>
      <c r="BB17" s="79" t="s">
        <v>199</v>
      </c>
      <c r="BC17" s="91"/>
      <c r="BD17" s="74">
        <f>BD15/BD16</f>
        <v>-0.47867063574642366</v>
      </c>
      <c r="BF17" s="101" t="s">
        <v>199</v>
      </c>
      <c r="BG17" s="102"/>
      <c r="BH17" s="74">
        <f>BH15/BH16</f>
        <v>3.6590411131436983E-2</v>
      </c>
      <c r="BK17" s="79" t="s">
        <v>199</v>
      </c>
      <c r="BL17" s="91"/>
      <c r="BM17" s="74">
        <f>BM15/BM16</f>
        <v>0.90760027477442506</v>
      </c>
      <c r="BO17" s="79" t="s">
        <v>199</v>
      </c>
      <c r="BP17" s="91"/>
      <c r="BQ17" s="74">
        <f>BQ15/BQ16</f>
        <v>0.78837222666730067</v>
      </c>
      <c r="BS17" s="79" t="s">
        <v>199</v>
      </c>
      <c r="BT17" s="91"/>
      <c r="BU17" s="74">
        <f>BU15/BU16</f>
        <v>0.6113478461821058</v>
      </c>
      <c r="BW17" s="77">
        <v>43553</v>
      </c>
      <c r="BX17" s="69">
        <f>BS336/BS274-1</f>
        <v>8.6976586933444677E-2</v>
      </c>
      <c r="BY17" s="69">
        <f>BO336/BO274-1</f>
        <v>7.9418092164572851E-2</v>
      </c>
      <c r="BZ17" s="69">
        <f>BK336/BK274-1</f>
        <v>7.1766950602937474E-2</v>
      </c>
      <c r="CB17" s="95" t="s">
        <v>200</v>
      </c>
      <c r="CC17" s="99">
        <f>MIN(BU22:BU1539)</f>
        <v>-0.22145292648851977</v>
      </c>
      <c r="CD17" s="99">
        <f>MIN(BQ22:BQ1539)</f>
        <v>-0.1763404012950307</v>
      </c>
      <c r="CE17" s="99">
        <f>MIN(BM22:BM1539)</f>
        <v>-0.14966981050118122</v>
      </c>
    </row>
    <row r="18" spans="2:83" ht="16" customHeight="1">
      <c r="B18" s="62" t="s">
        <v>208</v>
      </c>
      <c r="C18" s="62" t="s">
        <v>207</v>
      </c>
      <c r="D18" s="62" t="s">
        <v>188</v>
      </c>
      <c r="E18" s="62" t="s">
        <v>206</v>
      </c>
      <c r="F18" s="62" t="s">
        <v>187</v>
      </c>
      <c r="G18" s="68">
        <v>4.6999999999999993E-3</v>
      </c>
      <c r="H18" s="69">
        <f>AN15</f>
        <v>1.6023120789295856E-2</v>
      </c>
      <c r="I18" s="68">
        <f>H18-G18</f>
        <v>1.1323120789295857E-2</v>
      </c>
      <c r="J18" s="68">
        <f>AN16</f>
        <v>0.16116447657935384</v>
      </c>
      <c r="K18" s="68">
        <f>AN18</f>
        <v>-0.36359779380568524</v>
      </c>
      <c r="L18" s="68">
        <v>4.5600000000000002E-2</v>
      </c>
      <c r="M18" s="68">
        <f>J18*L18</f>
        <v>7.3491001320185358E-3</v>
      </c>
      <c r="N18" s="68">
        <f>K18*L18</f>
        <v>-1.6580059397539249E-2</v>
      </c>
      <c r="O18" s="68">
        <f>I18*L18</f>
        <v>5.1633430799189113E-4</v>
      </c>
      <c r="R18" s="79" t="s">
        <v>268</v>
      </c>
      <c r="S18" s="91"/>
      <c r="T18" s="72">
        <f>MIN(T22:T1539)</f>
        <v>-0.2388100758439109</v>
      </c>
      <c r="V18" s="79" t="s">
        <v>268</v>
      </c>
      <c r="W18" s="91"/>
      <c r="X18" s="72">
        <f>MIN(X22:X1539)</f>
        <v>-0.2602750309023486</v>
      </c>
      <c r="Z18" s="79" t="s">
        <v>268</v>
      </c>
      <c r="AA18" s="91"/>
      <c r="AB18" s="72">
        <f>MIN(AB22:AB1539)</f>
        <v>-0.25442477876106206</v>
      </c>
      <c r="AD18" s="79" t="s">
        <v>268</v>
      </c>
      <c r="AE18" s="91"/>
      <c r="AF18" s="72">
        <f>MIN(AF22:AF1539)</f>
        <v>-0.38318994043679677</v>
      </c>
      <c r="AH18" s="79" t="s">
        <v>268</v>
      </c>
      <c r="AI18" s="91"/>
      <c r="AJ18" s="72">
        <f>MIN(AJ22:AJ1539)</f>
        <v>-0.30702203997949773</v>
      </c>
      <c r="AL18" s="79" t="s">
        <v>268</v>
      </c>
      <c r="AM18" s="91"/>
      <c r="AN18" s="72">
        <f>MIN(AN22:AN1539)</f>
        <v>-0.36359779380568524</v>
      </c>
      <c r="AP18" s="79" t="s">
        <v>268</v>
      </c>
      <c r="AQ18" s="91"/>
      <c r="AR18" s="72">
        <f>MIN(AR22:AR1539)</f>
        <v>-3.8698154395713225E-3</v>
      </c>
      <c r="AT18" s="79" t="s">
        <v>268</v>
      </c>
      <c r="AU18" s="91"/>
      <c r="AV18" s="72">
        <f>MIN(AV22:AV1539)</f>
        <v>-3.5820895522388208E-3</v>
      </c>
      <c r="AX18" s="79" t="s">
        <v>268</v>
      </c>
      <c r="AY18" s="91"/>
      <c r="AZ18" s="72">
        <f>MIN(AZ22:AZ1539)</f>
        <v>-0.23434644788364734</v>
      </c>
      <c r="BB18" s="79" t="s">
        <v>268</v>
      </c>
      <c r="BC18" s="91"/>
      <c r="BD18" s="72">
        <f>MIN(BD22:BD1539)</f>
        <v>-0.29180979931296325</v>
      </c>
      <c r="BF18" s="101" t="s">
        <v>268</v>
      </c>
      <c r="BG18" s="102"/>
      <c r="BH18" s="72">
        <f>MIN(BH22:BH1539)</f>
        <v>-0.13723679349833762</v>
      </c>
      <c r="BK18" s="79" t="s">
        <v>268</v>
      </c>
      <c r="BL18" s="91"/>
      <c r="BM18" s="72">
        <f>MIN(BM22:BM1539)</f>
        <v>-0.14966981050118122</v>
      </c>
      <c r="BO18" s="79" t="s">
        <v>268</v>
      </c>
      <c r="BP18" s="91"/>
      <c r="BQ18" s="72">
        <f>MIN(BQ22:BQ1539)</f>
        <v>-0.1763404012950307</v>
      </c>
      <c r="BS18" s="79" t="s">
        <v>268</v>
      </c>
      <c r="BT18" s="91"/>
      <c r="BU18" s="72">
        <f>MIN(BU22:BU1539)</f>
        <v>-0.22145292648851977</v>
      </c>
      <c r="BW18" s="77">
        <v>43644</v>
      </c>
      <c r="BX18" s="69">
        <f>BS397/BS336-1</f>
        <v>2.7315831680707614E-2</v>
      </c>
      <c r="BY18" s="69">
        <f>BO397/BO336-1</f>
        <v>3.1145239921273049E-2</v>
      </c>
      <c r="BZ18" s="69">
        <f>BK397/BK336-1</f>
        <v>3.8891293431896123E-2</v>
      </c>
    </row>
    <row r="19" spans="2:83" ht="16" customHeight="1">
      <c r="B19" s="62" t="s">
        <v>201</v>
      </c>
      <c r="C19" s="62" t="s">
        <v>202</v>
      </c>
      <c r="D19" s="62" t="s">
        <v>133</v>
      </c>
      <c r="E19" s="62" t="s">
        <v>195</v>
      </c>
      <c r="F19" s="62" t="s">
        <v>190</v>
      </c>
      <c r="G19" s="68">
        <v>1.8E-3</v>
      </c>
      <c r="H19" s="69">
        <f>AV15</f>
        <v>6.1522154794757024E-4</v>
      </c>
      <c r="I19" s="68">
        <f>H19-G19</f>
        <v>-1.1847784520524298E-3</v>
      </c>
      <c r="J19" s="68">
        <f>AV16</f>
        <v>6.1990580793524321E-3</v>
      </c>
      <c r="K19" s="68">
        <f>AV18</f>
        <v>-3.5820895522388208E-3</v>
      </c>
      <c r="L19" s="68">
        <v>0.01</v>
      </c>
      <c r="M19" s="68">
        <f>J19*L19</f>
        <v>6.1990580793524325E-5</v>
      </c>
      <c r="N19" s="68">
        <f>K19*L19</f>
        <v>-3.5820895522388211E-5</v>
      </c>
      <c r="O19" s="68">
        <f>I19*L19</f>
        <v>-1.1847784520524299E-5</v>
      </c>
      <c r="R19" s="79" t="s">
        <v>267</v>
      </c>
      <c r="S19" s="91"/>
      <c r="T19" s="72">
        <f>_xlfn.MINIFS(T22:T1539,$Q$22:$Q$1539,"&gt;="&amp;DATE(2020,1,1),$Q$22:$Q$1539,"&lt;="&amp;DATE(2020,6,30))</f>
        <v>-0.2388100758439109</v>
      </c>
      <c r="V19" s="79" t="s">
        <v>267</v>
      </c>
      <c r="W19" s="91"/>
      <c r="X19" s="72">
        <f>_xlfn.MINIFS(X22:X1539,$Q$22:$Q$1539,"&gt;="&amp;DATE(2020,1,1),$Q$22:$Q$1539,"&lt;="&amp;DATE(2020,6,30))</f>
        <v>-0.2602750309023486</v>
      </c>
      <c r="Z19" s="79" t="s">
        <v>267</v>
      </c>
      <c r="AA19" s="91"/>
      <c r="AB19" s="72">
        <f>_xlfn.MINIFS(AB22:AB1539,$Q$22:$Q$1539,"&gt;="&amp;DATE(2020,1,1),$Q$22:$Q$1539,"&lt;="&amp;DATE(2020,6,30))</f>
        <v>-0.22735507246376807</v>
      </c>
      <c r="AD19" s="79" t="s">
        <v>267</v>
      </c>
      <c r="AE19" s="91"/>
      <c r="AF19" s="72">
        <f>_xlfn.MINIFS(AF22:AF1539,$Q$22:$Q$1539,"&gt;="&amp;DATE(2020,1,1),$Q$22:$Q$1539,"&lt;="&amp;DATE(2020,6,30))</f>
        <v>-0.38318994043679677</v>
      </c>
      <c r="AH19" s="79" t="s">
        <v>267</v>
      </c>
      <c r="AI19" s="91"/>
      <c r="AJ19" s="72">
        <f>_xlfn.MINIFS(AJ22:AJ1539,$Q$22:$Q$1539,"&gt;="&amp;DATE(2020,1,1),$Q$22:$Q$1539,"&lt;="&amp;DATE(2020,6,30))</f>
        <v>-0.30702203997949773</v>
      </c>
      <c r="AL19" s="79" t="s">
        <v>267</v>
      </c>
      <c r="AM19" s="91"/>
      <c r="AN19" s="72">
        <f>_xlfn.MINIFS(AN22:AN1539,$Q$22:$Q$1539,"&gt;="&amp;DATE(2020,1,1),$Q$22:$Q$1539,"&lt;="&amp;DATE(2020,6,30))</f>
        <v>-0.36359779380568524</v>
      </c>
      <c r="AP19" s="79" t="s">
        <v>267</v>
      </c>
      <c r="AQ19" s="91"/>
      <c r="AR19" s="72">
        <f>_xlfn.MINIFS(AR22:AR1539,$Q$22:$Q$1539,"&gt;="&amp;DATE(2020,1,1),$Q$22:$Q$1539,"&lt;="&amp;DATE(2020,6,30))</f>
        <v>-2.9877502240812648E-3</v>
      </c>
      <c r="AT19" s="79" t="s">
        <v>267</v>
      </c>
      <c r="AU19" s="91"/>
      <c r="AV19" s="72">
        <f>_xlfn.MINIFS(AV22:AV1539,$Q$22:$Q$1539,"&gt;="&amp;DATE(2020,1,1),$Q$22:$Q$1539,"&lt;="&amp;DATE(2020,6,30))</f>
        <v>-2.1921084097249466E-3</v>
      </c>
      <c r="AX19" s="79" t="s">
        <v>267</v>
      </c>
      <c r="AY19" s="91"/>
      <c r="AZ19" s="72">
        <f>_xlfn.MINIFS(AZ22:AZ1539,$Q$22:$Q$1539,"&gt;="&amp;DATE(2020,1,1),$Q$22:$Q$1539,"&lt;="&amp;DATE(2020,6,30))</f>
        <v>-0.11545486340496636</v>
      </c>
      <c r="BB19" s="79" t="s">
        <v>267</v>
      </c>
      <c r="BC19" s="91"/>
      <c r="BD19" s="72">
        <f>_xlfn.MINIFS(BD22:BD1539,$Q$22:$Q$1539,"&gt;="&amp;DATE(2020,1,1),$Q$22:$Q$1539,"&lt;="&amp;DATE(2020,6,30))</f>
        <v>-8.8772373892605394E-2</v>
      </c>
      <c r="BF19" s="101" t="s">
        <v>267</v>
      </c>
      <c r="BG19" s="102"/>
      <c r="BH19" s="72">
        <f>_xlfn.MINIFS(BH22:BH1539,$Q$22:$Q$1539,"&gt;="&amp;DATE(2020,1,1),$Q$22:$Q$1539,"&lt;="&amp;DATE(2020,6,30))</f>
        <v>-6.1691909863317407E-2</v>
      </c>
      <c r="BK19" s="79" t="s">
        <v>267</v>
      </c>
      <c r="BL19" s="91"/>
      <c r="BM19" s="72">
        <f>_xlfn.MINIFS(BM22:BM1539,$Q$22:$Q$1539,"&gt;="&amp;DATE(2020,1,1),$Q$22:$Q$1539,"&lt;="&amp;DATE(2020,6,30))</f>
        <v>-0.14966981050118122</v>
      </c>
      <c r="BO19" s="79" t="s">
        <v>267</v>
      </c>
      <c r="BP19" s="91"/>
      <c r="BQ19" s="72">
        <f>_xlfn.MINIFS(BQ22:BQ1539,$Q$22:$Q$1539,"&gt;="&amp;DATE(2020,1,1),$Q$22:$Q$1539,"&lt;="&amp;DATE(2020,6,30))</f>
        <v>-0.1763404012950307</v>
      </c>
      <c r="BS19" s="79" t="s">
        <v>267</v>
      </c>
      <c r="BT19" s="91"/>
      <c r="BU19" s="72">
        <f>_xlfn.MINIFS(BU22:BU1539,$Q$22:$Q$1539,"&gt;="&amp;DATE(2020,1,1),$Q$22:$Q$1539,"&lt;="&amp;DATE(2020,6,30))</f>
        <v>-0.22145292648851977</v>
      </c>
      <c r="BW19" s="77">
        <v>43738</v>
      </c>
      <c r="BX19" s="69">
        <f>BS463/BS397-1</f>
        <v>2.546467109433781E-2</v>
      </c>
      <c r="BY19" s="69">
        <f>BO463/BO397-1</f>
        <v>3.1467800107236377E-2</v>
      </c>
      <c r="BZ19" s="69">
        <f>BK463/BK397-1</f>
        <v>3.7470210332663845E-2</v>
      </c>
    </row>
    <row r="20" spans="2:83" ht="16" customHeight="1">
      <c r="B20" s="62" t="s">
        <v>216</v>
      </c>
      <c r="C20" s="62" t="s">
        <v>220</v>
      </c>
      <c r="D20" s="62" t="s">
        <v>185</v>
      </c>
      <c r="E20" s="62" t="s">
        <v>186</v>
      </c>
      <c r="F20" s="62" t="s">
        <v>187</v>
      </c>
      <c r="G20" s="68">
        <v>2.9999999999999997E-4</v>
      </c>
      <c r="H20" s="69">
        <f>X15</f>
        <v>0.12647017572531882</v>
      </c>
      <c r="I20" s="68">
        <f>H20-G20</f>
        <v>0.12617017572531883</v>
      </c>
      <c r="J20" s="68">
        <f>X16</f>
        <v>0.15657932970483407</v>
      </c>
      <c r="K20" s="68">
        <f>X18</f>
        <v>-0.2602750309023486</v>
      </c>
      <c r="L20" s="68">
        <v>0.01</v>
      </c>
      <c r="M20" s="68">
        <f>J20*L20</f>
        <v>1.5657932970483408E-3</v>
      </c>
      <c r="N20" s="68">
        <f>K20*L20</f>
        <v>-2.6027503090234861E-3</v>
      </c>
      <c r="O20" s="68">
        <f>I20*L20</f>
        <v>1.2617017572531884E-3</v>
      </c>
      <c r="R20" s="80" t="s">
        <v>266</v>
      </c>
      <c r="S20" s="90"/>
      <c r="T20" s="90"/>
      <c r="V20" s="80" t="s">
        <v>265</v>
      </c>
      <c r="W20" s="90"/>
      <c r="X20" s="90"/>
      <c r="Z20" s="80" t="s">
        <v>264</v>
      </c>
      <c r="AA20" s="90"/>
      <c r="AB20" s="90"/>
      <c r="AD20" s="80" t="s">
        <v>263</v>
      </c>
      <c r="AE20" s="90"/>
      <c r="AF20" s="90"/>
      <c r="AH20" s="80" t="s">
        <v>262</v>
      </c>
      <c r="AI20" s="90"/>
      <c r="AJ20" s="90"/>
      <c r="AL20" s="80" t="s">
        <v>261</v>
      </c>
      <c r="AM20" s="90"/>
      <c r="AN20" s="90"/>
      <c r="AP20" s="80" t="s">
        <v>260</v>
      </c>
      <c r="AQ20" s="90"/>
      <c r="AR20" s="90"/>
      <c r="AT20" s="80" t="s">
        <v>259</v>
      </c>
      <c r="AU20" s="90"/>
      <c r="AV20" s="90"/>
      <c r="AX20" s="80" t="s">
        <v>258</v>
      </c>
      <c r="AY20" s="90"/>
      <c r="AZ20" s="90"/>
      <c r="BB20" s="80" t="s">
        <v>257</v>
      </c>
      <c r="BC20" s="90"/>
      <c r="BD20" s="90"/>
      <c r="BF20" s="100" t="s">
        <v>256</v>
      </c>
      <c r="BG20" s="100"/>
      <c r="BH20" s="100"/>
      <c r="BK20" s="80" t="s">
        <v>219</v>
      </c>
      <c r="BL20" s="90"/>
      <c r="BM20" s="90"/>
      <c r="BO20" s="80" t="s">
        <v>218</v>
      </c>
      <c r="BP20" s="90"/>
      <c r="BQ20" s="90"/>
      <c r="BS20" s="80" t="s">
        <v>217</v>
      </c>
      <c r="BT20" s="90"/>
      <c r="BU20" s="90"/>
      <c r="BW20" s="77">
        <v>43830</v>
      </c>
      <c r="BX20" s="69">
        <f>BS527/BS463-1</f>
        <v>4.3588010635773333E-2</v>
      </c>
      <c r="BY20" s="69">
        <f>BO527/BO463-1</f>
        <v>4.5112307382423777E-2</v>
      </c>
      <c r="BZ20" s="69">
        <f>BK527/BK463-1</f>
        <v>3.3790732396109746E-2</v>
      </c>
    </row>
    <row r="21" spans="2:83" ht="16" customHeight="1" thickBot="1">
      <c r="M21" s="67">
        <f>SUM(M12:M20)</f>
        <v>0.12492974245974149</v>
      </c>
      <c r="N21" s="67">
        <f>SUM(N12:N20)</f>
        <v>-0.21367405472418688</v>
      </c>
      <c r="O21" s="67">
        <f>SUM(O12:O20)</f>
        <v>7.5192044749955556E-2</v>
      </c>
      <c r="Q21" s="62" t="s">
        <v>6</v>
      </c>
      <c r="R21" s="71" t="s">
        <v>183</v>
      </c>
      <c r="S21" s="71" t="s">
        <v>203</v>
      </c>
      <c r="T21" s="71" t="s">
        <v>178</v>
      </c>
      <c r="U21" s="60"/>
      <c r="V21" s="71" t="s">
        <v>216</v>
      </c>
      <c r="W21" s="71" t="s">
        <v>203</v>
      </c>
      <c r="X21" s="71" t="s">
        <v>178</v>
      </c>
      <c r="Y21" s="60"/>
      <c r="Z21" s="71" t="s">
        <v>224</v>
      </c>
      <c r="AA21" s="71" t="s">
        <v>203</v>
      </c>
      <c r="AB21" s="71" t="s">
        <v>178</v>
      </c>
      <c r="AC21" s="60"/>
      <c r="AD21" s="71" t="s">
        <v>196</v>
      </c>
      <c r="AE21" s="71" t="s">
        <v>203</v>
      </c>
      <c r="AF21" s="71" t="s">
        <v>178</v>
      </c>
      <c r="AG21" s="60"/>
      <c r="AH21" s="71" t="s">
        <v>255</v>
      </c>
      <c r="AI21" s="71" t="s">
        <v>203</v>
      </c>
      <c r="AJ21" s="71" t="s">
        <v>178</v>
      </c>
      <c r="AK21" s="60"/>
      <c r="AL21" s="71" t="s">
        <v>254</v>
      </c>
      <c r="AM21" s="71" t="s">
        <v>203</v>
      </c>
      <c r="AN21" s="71" t="s">
        <v>178</v>
      </c>
      <c r="AO21" s="60"/>
      <c r="AP21" s="71" t="s">
        <v>193</v>
      </c>
      <c r="AQ21" s="71" t="s">
        <v>203</v>
      </c>
      <c r="AR21" s="71" t="s">
        <v>178</v>
      </c>
      <c r="AS21" s="60"/>
      <c r="AT21" s="71" t="s">
        <v>201</v>
      </c>
      <c r="AU21" s="71" t="s">
        <v>203</v>
      </c>
      <c r="AV21" s="71" t="s">
        <v>178</v>
      </c>
      <c r="AW21" s="60"/>
      <c r="AX21" s="71" t="s">
        <v>211</v>
      </c>
      <c r="AY21" s="71" t="s">
        <v>203</v>
      </c>
      <c r="AZ21" s="71" t="s">
        <v>178</v>
      </c>
      <c r="BA21" s="60"/>
      <c r="BB21" s="71" t="s">
        <v>253</v>
      </c>
      <c r="BC21" s="71" t="s">
        <v>203</v>
      </c>
      <c r="BD21" s="71" t="s">
        <v>178</v>
      </c>
      <c r="BE21" s="60"/>
      <c r="BF21" s="71" t="s">
        <v>248</v>
      </c>
      <c r="BG21" s="71" t="s">
        <v>203</v>
      </c>
      <c r="BH21" s="71" t="s">
        <v>178</v>
      </c>
      <c r="BI21" s="60"/>
      <c r="BJ21" s="60"/>
      <c r="BK21" s="71" t="s">
        <v>215</v>
      </c>
      <c r="BL21" s="71" t="s">
        <v>203</v>
      </c>
      <c r="BM21" s="71" t="s">
        <v>178</v>
      </c>
      <c r="BN21" s="60"/>
      <c r="BO21" s="71" t="s">
        <v>215</v>
      </c>
      <c r="BP21" s="71" t="s">
        <v>203</v>
      </c>
      <c r="BQ21" s="71" t="s">
        <v>178</v>
      </c>
      <c r="BR21" s="60"/>
      <c r="BS21" s="71" t="s">
        <v>215</v>
      </c>
      <c r="BT21" s="71" t="s">
        <v>203</v>
      </c>
      <c r="BU21" s="71" t="s">
        <v>178</v>
      </c>
      <c r="BV21" s="60"/>
      <c r="BW21" s="77">
        <v>43921</v>
      </c>
      <c r="BX21" s="69">
        <f>BS590/BS527-1</f>
        <v>-9.8300585758486658E-2</v>
      </c>
      <c r="BY21" s="69">
        <f>BO590/BO527-1</f>
        <v>-5.088953876957869E-2</v>
      </c>
      <c r="BZ21" s="69">
        <f>BK590/BK527-1</f>
        <v>-2.4816093593781785E-2</v>
      </c>
    </row>
    <row r="22" spans="2:83" ht="16" customHeight="1" thickTop="1">
      <c r="L22" s="66"/>
      <c r="M22" s="66"/>
      <c r="N22" s="66"/>
      <c r="O22" s="66"/>
      <c r="Q22" s="63">
        <v>43102</v>
      </c>
      <c r="R22" s="62">
        <v>341</v>
      </c>
      <c r="T22" s="60">
        <f>IF(ISNUMBER(R22),R22/MAX(R$22:R22)-1,"")</f>
        <v>0</v>
      </c>
      <c r="V22" s="62">
        <v>175.45</v>
      </c>
      <c r="X22" s="60">
        <f>IF(ISNUMBER(V22),V22/MAX(V$22:V22)-1,"")</f>
        <v>0</v>
      </c>
      <c r="Z22" s="62">
        <v>6.97</v>
      </c>
      <c r="AB22" s="60">
        <f>IF(ISNUMBER(Z22),Z22/MAX(Z$22:Z22)-1,"")</f>
        <v>0</v>
      </c>
      <c r="AD22" s="62">
        <v>14.37</v>
      </c>
      <c r="AF22" s="60">
        <f>IF(ISNUMBER(AD22),AD22/MAX(AD$22:AD22)-1,"")</f>
        <v>0</v>
      </c>
      <c r="AH22" s="62">
        <v>15.07</v>
      </c>
      <c r="AJ22" s="60">
        <f>IF(ISNUMBER(AH22),AH22/MAX(AH$22:AH22)-1,"")</f>
        <v>0</v>
      </c>
      <c r="AL22" s="62">
        <v>19.57</v>
      </c>
      <c r="AN22" s="60">
        <f>IF(ISNUMBER(AL22),AL22/MAX(AL$22:AL22)-1,"")</f>
        <v>0</v>
      </c>
      <c r="AP22" s="62">
        <v>100.26</v>
      </c>
      <c r="AR22" s="60">
        <f>IF(ISNUMBER(AP22),AP22/MAX(AP$22:AP22)-1,"")</f>
        <v>0</v>
      </c>
      <c r="AT22" s="62">
        <v>50.08</v>
      </c>
      <c r="AV22" s="60">
        <f>IF(ISNUMBER(AT22),AT22/MAX(AT$22:AT22)-1,"")</f>
        <v>0</v>
      </c>
      <c r="AX22" s="62">
        <v>15.794</v>
      </c>
      <c r="AZ22" s="60">
        <f>IF(ISNUMBER(AX22),AX22/MAX(AX$22:AX22)-1,"")</f>
        <v>0</v>
      </c>
      <c r="BB22" s="62"/>
      <c r="BD22" s="60" t="str">
        <f>IF(ISNUMBER(BB22),BB22/MAX(BB$22:BB22)-1,"")</f>
        <v/>
      </c>
      <c r="BF22" s="62">
        <v>50.25</v>
      </c>
      <c r="BH22" s="60">
        <f>IF(ISNUMBER(BF22),BF22/MAX(BF$22:BF22)-1,"")</f>
        <v>0</v>
      </c>
      <c r="BK22" s="61">
        <v>100</v>
      </c>
      <c r="BM22" s="60">
        <f>IF(ISNUMBER(BK22),BK22/MAX(BK$22:BK22)-1,"")</f>
        <v>0</v>
      </c>
      <c r="BO22" s="61">
        <v>100</v>
      </c>
      <c r="BQ22" s="60">
        <f>IF(ISNUMBER(BO22),BO22/MAX(BO$22:BO22)-1,"")</f>
        <v>0</v>
      </c>
      <c r="BS22" s="61">
        <v>100</v>
      </c>
      <c r="BU22" s="60">
        <f>IF(ISNUMBER(BS22),BS22/MAX(BS$22:BS22)-1,"")</f>
        <v>0</v>
      </c>
      <c r="BW22" s="77">
        <v>44012</v>
      </c>
      <c r="BX22" s="69">
        <f>BS652/BS590-1</f>
        <v>7.7581286537661054E-2</v>
      </c>
      <c r="BY22" s="69">
        <f>BO652/BO590-1</f>
        <v>6.7250808907921567E-2</v>
      </c>
      <c r="BZ22" s="69">
        <f>BK652/BK590-1</f>
        <v>5.231512523770343E-2</v>
      </c>
    </row>
    <row r="23" spans="2:83" ht="16" customHeight="1">
      <c r="L23" s="66"/>
      <c r="N23" s="66"/>
      <c r="Q23" s="63">
        <v>43103</v>
      </c>
      <c r="R23" s="62">
        <v>344.5</v>
      </c>
      <c r="S23" s="60">
        <f>IF(AND(ISNUMBER(R22),ISNUMBER(R23)),R23/R22-1,"")</f>
        <v>1.0263929618768319E-2</v>
      </c>
      <c r="T23" s="60">
        <f>IF(ISNUMBER(R23),R23/MAX(R$22:R23)-1,"")</f>
        <v>0</v>
      </c>
      <c r="V23" s="62">
        <v>176.9</v>
      </c>
      <c r="W23" s="60">
        <f>IF(AND(ISNUMBER(V22),ISNUMBER(V23)),V23/V22-1,"")</f>
        <v>8.2644628099175499E-3</v>
      </c>
      <c r="X23" s="60">
        <f>IF(ISNUMBER(V23),V23/MAX(V$22:V23)-1,"")</f>
        <v>0</v>
      </c>
      <c r="Z23" s="62">
        <v>7.04</v>
      </c>
      <c r="AA23" s="60">
        <f>IF(AND(ISNUMBER(Z22),ISNUMBER(Z23)),Z23/Z22-1,"")</f>
        <v>1.0043041606886627E-2</v>
      </c>
      <c r="AB23" s="60">
        <f>IF(ISNUMBER(Z23),Z23/MAX(Z$22:Z23)-1,"")</f>
        <v>0</v>
      </c>
      <c r="AD23" s="62">
        <v>14.45</v>
      </c>
      <c r="AE23" s="60">
        <f>IF(AND(ISNUMBER(AD22),ISNUMBER(AD23)),AD23/AD22-1,"")</f>
        <v>5.5671537926236248E-3</v>
      </c>
      <c r="AF23" s="60">
        <f>IF(ISNUMBER(AD23),AD23/MAX(AD$22:AD23)-1,"")</f>
        <v>0</v>
      </c>
      <c r="AH23" s="62">
        <v>15.11</v>
      </c>
      <c r="AI23" s="60">
        <f>IF(AND(ISNUMBER(AH22),ISNUMBER(AH23)),AH23/AH22-1,"")</f>
        <v>2.6542800265427768E-3</v>
      </c>
      <c r="AJ23" s="60">
        <f>IF(ISNUMBER(AH23),AH23/MAX(AH$22:AH23)-1,"")</f>
        <v>0</v>
      </c>
      <c r="AL23" s="62">
        <v>19.55</v>
      </c>
      <c r="AM23" s="60">
        <f>IF(AND(ISNUMBER(AL22),ISNUMBER(AL23)),AL23/AL22-1,"")</f>
        <v>-1.0219724067449532E-3</v>
      </c>
      <c r="AN23" s="60">
        <f>IF(ISNUMBER(AL23),AL23/MAX(AL$22:AL23)-1,"")</f>
        <v>-1.0219724067449532E-3</v>
      </c>
      <c r="AP23" s="62">
        <v>100.28</v>
      </c>
      <c r="AQ23" s="60">
        <f>IF(AND(ISNUMBER(AP22),ISNUMBER(AP23)),AP23/AP22-1,"")</f>
        <v>1.9948134849379073E-4</v>
      </c>
      <c r="AR23" s="60">
        <f>IF(ISNUMBER(AP23),AP23/MAX(AP$22:AP23)-1,"")</f>
        <v>0</v>
      </c>
      <c r="AT23" s="62">
        <v>50.09</v>
      </c>
      <c r="AU23" s="60">
        <f>IF(AND(ISNUMBER(AT22),ISNUMBER(AT23)),AT23/AT22-1,"")</f>
        <v>1.9968051118213204E-4</v>
      </c>
      <c r="AV23" s="60">
        <f>IF(ISNUMBER(AT23),AT23/MAX(AT$22:AT23)-1,"")</f>
        <v>0</v>
      </c>
      <c r="AX23" s="62">
        <v>15.898</v>
      </c>
      <c r="AY23" s="60">
        <f>IF(AND(ISNUMBER(AX22),ISNUMBER(AX23)),AX23/AX22-1,"")</f>
        <v>6.5847790300113118E-3</v>
      </c>
      <c r="AZ23" s="60">
        <f>IF(ISNUMBER(AX23),AX23/MAX(AX$22:AX23)-1,"")</f>
        <v>0</v>
      </c>
      <c r="BB23" s="62">
        <v>50.21</v>
      </c>
      <c r="BC23" s="60" t="str">
        <f>IF(AND(ISNUMBER(BB22),ISNUMBER(BB23)),BB23/BB22-1,"")</f>
        <v/>
      </c>
      <c r="BD23" s="60">
        <f>IF(ISNUMBER(BB23),BB23/MAX(BB$22:BB23)-1,"")</f>
        <v>0</v>
      </c>
      <c r="BF23" s="62">
        <v>50.24</v>
      </c>
      <c r="BG23" s="60">
        <f>IF(AND(ISNUMBER(BF22),ISNUMBER(BF23)),BF23/BF22-1,"")</f>
        <v>-1.9900497512437276E-4</v>
      </c>
      <c r="BH23" s="60">
        <f>IF(ISNUMBER(BF23),BF23/MAX(BF$22:BF23)-1,"")</f>
        <v>-1.9900497512437276E-4</v>
      </c>
      <c r="BK23" s="61">
        <f>BK22*(1+BL23)</f>
        <v>100.61495532084723</v>
      </c>
      <c r="BL23" s="60">
        <f>$L$12*N(AQ23)+$L$13*N(S23)+$L$14*N(AA23)+$L$15*N(AE23)+$L$16*N(AY23)+$L$17*N(BC23)+$L$18*N(AM23)+$L$19*N(AU23)+$L$20*N(W23)</f>
        <v>6.1495532084723525E-3</v>
      </c>
      <c r="BM23" s="60">
        <f>IF(ISNUMBER(BK23),BK23/MAX(BK$22:BK23)-1,"")</f>
        <v>0</v>
      </c>
      <c r="BO23" s="61">
        <f>BO22*(1+BP23)</f>
        <v>100.64506476593154</v>
      </c>
      <c r="BP23" s="60">
        <f>$L$36*N(S23)+$L$37*N(AQ23)+$L$38*N(AA23)+$L$39*N(AE23)+$L$40*N(AM23)+$L$41*N(W23)+$L$42*N(AI23)+$L$43*N(BG23)+$L$44*N(AY23)</f>
        <v>6.450647659315363E-3</v>
      </c>
      <c r="BQ23" s="60">
        <f>IF(ISNUMBER(BO23),BO23/MAX(BO$22:BO23)-1,"")</f>
        <v>0</v>
      </c>
      <c r="BS23" s="61">
        <f>BS22*(1+BT23)</f>
        <v>100.52968408411161</v>
      </c>
      <c r="BT23" s="60">
        <f>$L$60*N(S23)+$L$61*N(AE23)+$L$62*N(AQ23)+$L$63*N(AM23)+$L$64*N(AI23)+$L$65*N(AA23)+$L$66*N(BG23)+$L$67*N(W23)+$L$68*N(AY23)</f>
        <v>5.2968408411161036E-3</v>
      </c>
      <c r="BU23" s="60">
        <f>IF(ISNUMBER(BS23),BS23/MAX(BS$22:BS23)-1,"")</f>
        <v>0</v>
      </c>
      <c r="BW23" s="77">
        <v>44104</v>
      </c>
      <c r="BX23" s="69">
        <f>BS718/BS652-1</f>
        <v>1.9991529158622789E-2</v>
      </c>
      <c r="BY23" s="69">
        <f>BO718/BO652-1</f>
        <v>1.832381317458287E-2</v>
      </c>
      <c r="BZ23" s="69">
        <f>BK718/BK652-1</f>
        <v>1.8433516833300523E-2</v>
      </c>
    </row>
    <row r="24" spans="2:83" ht="16" customHeight="1">
      <c r="Q24" s="63">
        <v>43104</v>
      </c>
      <c r="R24" s="62">
        <v>344.5</v>
      </c>
      <c r="S24" s="60">
        <f>IF(AND(ISNUMBER(R23),ISNUMBER(R24)),R24/R23-1,"")</f>
        <v>0</v>
      </c>
      <c r="T24" s="60">
        <f>IF(ISNUMBER(R24),R24/MAX(R$22:R24)-1,"")</f>
        <v>0</v>
      </c>
      <c r="V24" s="62">
        <v>177.39</v>
      </c>
      <c r="W24" s="60">
        <f>IF(AND(ISNUMBER(V23),ISNUMBER(V24)),V24/V23-1,"")</f>
        <v>2.7699265121536865E-3</v>
      </c>
      <c r="X24" s="60">
        <f>IF(ISNUMBER(V24),V24/MAX(V$22:V24)-1,"")</f>
        <v>0</v>
      </c>
      <c r="Z24" s="62">
        <v>7.09</v>
      </c>
      <c r="AA24" s="60">
        <f>IF(AND(ISNUMBER(Z23),ISNUMBER(Z24)),Z24/Z23-1,"")</f>
        <v>7.1022727272727071E-3</v>
      </c>
      <c r="AB24" s="60">
        <f>IF(ISNUMBER(Z24),Z24/MAX(Z$22:Z24)-1,"")</f>
        <v>0</v>
      </c>
      <c r="AD24" s="62">
        <v>14.65</v>
      </c>
      <c r="AE24" s="60">
        <f>IF(AND(ISNUMBER(AD23),ISNUMBER(AD24)),AD24/AD23-1,"")</f>
        <v>1.384083044982698E-2</v>
      </c>
      <c r="AF24" s="60">
        <f>IF(ISNUMBER(AD24),AD24/MAX(AD$22:AD24)-1,"")</f>
        <v>0</v>
      </c>
      <c r="AH24" s="62">
        <v>15.14</v>
      </c>
      <c r="AI24" s="60">
        <f>IF(AND(ISNUMBER(AH23),ISNUMBER(AH24)),AH24/AH23-1,"")</f>
        <v>1.9854401058903015E-3</v>
      </c>
      <c r="AJ24" s="60">
        <f>IF(ISNUMBER(AH24),AH24/MAX(AH$22:AH24)-1,"")</f>
        <v>0</v>
      </c>
      <c r="AL24" s="62">
        <v>19.55</v>
      </c>
      <c r="AM24" s="60">
        <f>IF(AND(ISNUMBER(AL23),ISNUMBER(AL24)),AL24/AL23-1,"")</f>
        <v>0</v>
      </c>
      <c r="AN24" s="60">
        <f>IF(ISNUMBER(AL24),AL24/MAX(AL$22:AL24)-1,"")</f>
        <v>-1.0219724067449532E-3</v>
      </c>
      <c r="AP24" s="62">
        <v>100.12</v>
      </c>
      <c r="AQ24" s="60">
        <f>IF(AND(ISNUMBER(AP23),ISNUMBER(AP24)),AP24/AP23-1,"")</f>
        <v>-1.5955325089748174E-3</v>
      </c>
      <c r="AR24" s="60">
        <f>IF(ISNUMBER(AP24),AP24/MAX(AP$22:AP24)-1,"")</f>
        <v>-1.5955325089748174E-3</v>
      </c>
      <c r="AT24" s="62">
        <v>50.09</v>
      </c>
      <c r="AU24" s="60">
        <f>IF(AND(ISNUMBER(AT23),ISNUMBER(AT24)),AT24/AT23-1,"")</f>
        <v>0</v>
      </c>
      <c r="AV24" s="60">
        <f>IF(ISNUMBER(AT24),AT24/MAX(AT$22:AT24)-1,"")</f>
        <v>0</v>
      </c>
      <c r="AX24" s="62">
        <v>15.808999999999999</v>
      </c>
      <c r="AY24" s="60">
        <f>IF(AND(ISNUMBER(AX23),ISNUMBER(AX24)),AX24/AX23-1,"")</f>
        <v>-5.5981884513776059E-3</v>
      </c>
      <c r="AZ24" s="60">
        <f>IF(ISNUMBER(AX24),AX24/MAX(AX$22:AX24)-1,"")</f>
        <v>-5.5981884513776059E-3</v>
      </c>
      <c r="BB24" s="62">
        <v>50.21</v>
      </c>
      <c r="BC24" s="60">
        <f>IF(AND(ISNUMBER(BB23),ISNUMBER(BB24)),BB24/BB23-1,"")</f>
        <v>0</v>
      </c>
      <c r="BD24" s="60">
        <f>IF(ISNUMBER(BB24),BB24/MAX(BB$22:BB24)-1,"")</f>
        <v>0</v>
      </c>
      <c r="BF24" s="62">
        <v>50.2</v>
      </c>
      <c r="BG24" s="60">
        <f>IF(AND(ISNUMBER(BF23),ISNUMBER(BF24)),BF24/BF23-1,"")</f>
        <v>-7.9617834394907216E-4</v>
      </c>
      <c r="BH24" s="60">
        <f>IF(ISNUMBER(BF24),BF24/MAX(BF$22:BF24)-1,"")</f>
        <v>-9.9502487562186381E-4</v>
      </c>
      <c r="BK24" s="61">
        <f>BK23*(1+BL24)</f>
        <v>100.75073907166691</v>
      </c>
      <c r="BL24" s="60">
        <f>$L$12*N(AQ24)+$L$13*N(S24)+$L$14*N(AA24)+$L$15*N(AE24)+$L$16*N(AY24)+$L$17*N(BC24)+$L$18*N(AM24)+$L$19*N(AU24)+$L$20*N(W24)</f>
        <v>1.3495384496935365E-3</v>
      </c>
      <c r="BM24" s="60">
        <f>IF(ISNUMBER(BK24),BK24/MAX(BK$22:BK24)-1,"")</f>
        <v>0</v>
      </c>
      <c r="BO24" s="61">
        <f>BO23*(1+BP24)</f>
        <v>100.93744559697991</v>
      </c>
      <c r="BP24" s="60">
        <f>$L$36*N(S24)+$L$37*N(AQ24)+$L$38*N(AA24)+$L$39*N(AE24)+$L$40*N(AM24)+$L$41*N(W24)+$L$42*N(AI24)+$L$43*N(BG24)+$L$44*N(AY24)</f>
        <v>2.9050687356441045E-3</v>
      </c>
      <c r="BQ24" s="60">
        <f>IF(ISNUMBER(BO24),BO24/MAX(BO$22:BO24)-1,"")</f>
        <v>0</v>
      </c>
      <c r="BS24" s="61">
        <f>BS23*(1+BT24)</f>
        <v>100.84705630409351</v>
      </c>
      <c r="BT24" s="60">
        <f>$L$60*N(S24)+$L$61*N(AE24)+$L$62*N(AQ24)+$L$63*N(AM24)+$L$64*N(AI24)+$L$65*N(AA24)+$L$66*N(BG24)+$L$67*N(W24)+$L$68*N(AY24)</f>
        <v>3.1570000728974919E-3</v>
      </c>
      <c r="BU24" s="60">
        <f>IF(ISNUMBER(BS24),BS24/MAX(BS$22:BS24)-1,"")</f>
        <v>0</v>
      </c>
      <c r="BW24" s="77">
        <v>44196</v>
      </c>
      <c r="BX24" s="69">
        <f>BS782/BS718-1</f>
        <v>6.2516107173351099E-2</v>
      </c>
      <c r="BY24" s="69">
        <f>BO782/BO718-1</f>
        <v>4.8062955750342695E-2</v>
      </c>
      <c r="BZ24" s="69">
        <f>BK782/BK718-1</f>
        <v>2.8521664967700477E-2</v>
      </c>
    </row>
    <row r="25" spans="2:83" ht="16" customHeight="1">
      <c r="F25" s="62"/>
      <c r="G25" s="65"/>
      <c r="I25" s="62"/>
      <c r="J25" s="65"/>
      <c r="Q25" s="63">
        <v>43105</v>
      </c>
      <c r="R25" s="62">
        <v>344.5</v>
      </c>
      <c r="S25" s="60">
        <f>IF(AND(ISNUMBER(R24),ISNUMBER(R25)),R25/R24-1,"")</f>
        <v>0</v>
      </c>
      <c r="T25" s="60">
        <f>IF(ISNUMBER(R25),R25/MAX(R$22:R25)-1,"")</f>
        <v>0</v>
      </c>
      <c r="V25" s="62">
        <v>177.7</v>
      </c>
      <c r="W25" s="60">
        <f>IF(AND(ISNUMBER(V24),ISNUMBER(V25)),V25/V24-1,"")</f>
        <v>1.7475618693274519E-3</v>
      </c>
      <c r="X25" s="60">
        <f>IF(ISNUMBER(V25),V25/MAX(V$22:V25)-1,"")</f>
        <v>0</v>
      </c>
      <c r="Z25" s="62">
        <v>7.1</v>
      </c>
      <c r="AA25" s="60">
        <f>IF(AND(ISNUMBER(Z24),ISNUMBER(Z25)),Z25/Z24-1,"")</f>
        <v>1.4104372355430161E-3</v>
      </c>
      <c r="AB25" s="60">
        <f>IF(ISNUMBER(Z25),Z25/MAX(Z$22:Z25)-1,"")</f>
        <v>0</v>
      </c>
      <c r="AD25" s="62">
        <v>14.85</v>
      </c>
      <c r="AE25" s="60">
        <f>IF(AND(ISNUMBER(AD24),ISNUMBER(AD25)),AD25/AD24-1,"")</f>
        <v>1.3651877133105783E-2</v>
      </c>
      <c r="AF25" s="60">
        <f>IF(ISNUMBER(AD25),AD25/MAX(AD$22:AD25)-1,"")</f>
        <v>0</v>
      </c>
      <c r="AH25" s="62">
        <v>15.14</v>
      </c>
      <c r="AI25" s="60">
        <f>IF(AND(ISNUMBER(AH24),ISNUMBER(AH25)),AH25/AH24-1,"")</f>
        <v>0</v>
      </c>
      <c r="AJ25" s="60">
        <f>IF(ISNUMBER(AH25),AH25/MAX(AH$22:AH25)-1,"")</f>
        <v>0</v>
      </c>
      <c r="AL25" s="62">
        <v>19.5</v>
      </c>
      <c r="AM25" s="60">
        <f>IF(AND(ISNUMBER(AL24),ISNUMBER(AL25)),AL25/AL24-1,"")</f>
        <v>-2.5575447570332921E-3</v>
      </c>
      <c r="AN25" s="60">
        <f>IF(ISNUMBER(AL25),AL25/MAX(AL$22:AL25)-1,"")</f>
        <v>-3.5769034236076136E-3</v>
      </c>
      <c r="AP25" s="62">
        <v>100.14</v>
      </c>
      <c r="AQ25" s="60">
        <f>IF(AND(ISNUMBER(AP24),ISNUMBER(AP25)),AP25/AP24-1,"")</f>
        <v>1.9976028765467113E-4</v>
      </c>
      <c r="AR25" s="60">
        <f>IF(ISNUMBER(AP25),AP25/MAX(AP$22:AP25)-1,"")</f>
        <v>-1.3960909453529791E-3</v>
      </c>
      <c r="AT25" s="62">
        <v>50.1</v>
      </c>
      <c r="AU25" s="60">
        <f>IF(AND(ISNUMBER(AT24),ISNUMBER(AT25)),AT25/AT24-1,"")</f>
        <v>1.9964064683564153E-4</v>
      </c>
      <c r="AV25" s="60">
        <f>IF(ISNUMBER(AT25),AT25/MAX(AT$22:AT25)-1,"")</f>
        <v>0</v>
      </c>
      <c r="AX25" s="62">
        <v>15.909000000000001</v>
      </c>
      <c r="AY25" s="60">
        <f>IF(AND(ISNUMBER(AX24),ISNUMBER(AX25)),AX25/AX24-1,"")</f>
        <v>6.3255107849959913E-3</v>
      </c>
      <c r="AZ25" s="60">
        <f>IF(ISNUMBER(AX25),AX25/MAX(AX$22:AX25)-1,"")</f>
        <v>0</v>
      </c>
      <c r="BB25" s="62">
        <v>50.21</v>
      </c>
      <c r="BC25" s="60">
        <f>IF(AND(ISNUMBER(BB24),ISNUMBER(BB25)),BB25/BB24-1,"")</f>
        <v>0</v>
      </c>
      <c r="BD25" s="60">
        <f>IF(ISNUMBER(BB25),BB25/MAX(BB$22:BB25)-1,"")</f>
        <v>0</v>
      </c>
      <c r="BF25" s="62">
        <v>50.4</v>
      </c>
      <c r="BG25" s="60">
        <f>IF(AND(ISNUMBER(BF24),ISNUMBER(BF25)),BF25/BF24-1,"")</f>
        <v>3.9840637450199168E-3</v>
      </c>
      <c r="BH25" s="60">
        <f>IF(ISNUMBER(BF25),BF25/MAX(BF$22:BF25)-1,"")</f>
        <v>0</v>
      </c>
      <c r="BK25" s="61">
        <f>BK24*(1+BL25)</f>
        <v>101.00005542817469</v>
      </c>
      <c r="BL25" s="60">
        <f>$L$12*N(AQ25)+$L$13*N(S25)+$L$14*N(AA25)+$L$15*N(AE25)+$L$16*N(AY25)+$L$17*N(BC25)+$L$18*N(AM25)+$L$19*N(AU25)+$L$20*N(W25)</f>
        <v>2.4745858819996661E-3</v>
      </c>
      <c r="BM25" s="60">
        <f>IF(ISNUMBER(BK25),BK25/MAX(BK$22:BK25)-1,"")</f>
        <v>0</v>
      </c>
      <c r="BO25" s="61">
        <f>BO24*(1+BP25)</f>
        <v>101.24572529920022</v>
      </c>
      <c r="BP25" s="60">
        <f>$L$36*N(S25)+$L$37*N(AQ25)+$L$38*N(AA25)+$L$39*N(AE25)+$L$40*N(AM25)+$L$41*N(W25)+$L$42*N(AI25)+$L$43*N(BG25)+$L$44*N(AY25)</f>
        <v>3.054165878649249E-3</v>
      </c>
      <c r="BQ25" s="60">
        <f>IF(ISNUMBER(BO25),BO25/MAX(BO$22:BO25)-1,"")</f>
        <v>0</v>
      </c>
      <c r="BS25" s="61">
        <f>BS24*(1+BT25)</f>
        <v>101.10803735108752</v>
      </c>
      <c r="BT25" s="60">
        <f>$L$60*N(S25)+$L$61*N(AE25)+$L$62*N(AQ25)+$L$63*N(AM25)+$L$64*N(AI25)+$L$65*N(AA25)+$L$66*N(BG25)+$L$67*N(W25)+$L$68*N(AY25)</f>
        <v>2.587889588041513E-3</v>
      </c>
      <c r="BU25" s="60">
        <f>IF(ISNUMBER(BS25),BS25/MAX(BS$22:BS25)-1,"")</f>
        <v>0</v>
      </c>
      <c r="BW25" s="77">
        <v>44286</v>
      </c>
      <c r="BX25" s="69">
        <f>BS844/BS782-1</f>
        <v>4.1309234479575796E-2</v>
      </c>
      <c r="BY25" s="69">
        <f>BO844/BO782-1</f>
        <v>3.3973120161910675E-2</v>
      </c>
      <c r="BZ25" s="69">
        <f>BK844/BK782-1</f>
        <v>1.9266400510946635E-2</v>
      </c>
    </row>
    <row r="26" spans="2:83" ht="16" customHeight="1">
      <c r="F26" s="62"/>
      <c r="G26" s="65"/>
      <c r="I26" s="62"/>
      <c r="J26" s="65"/>
      <c r="Q26" s="63">
        <v>43108</v>
      </c>
      <c r="R26" s="62">
        <v>348.5</v>
      </c>
      <c r="S26" s="60">
        <f>IF(AND(ISNUMBER(R25),ISNUMBER(R26)),R26/R25-1,"")</f>
        <v>1.1611030478954953E-2</v>
      </c>
      <c r="T26" s="60">
        <f>IF(ISNUMBER(R26),R26/MAX(R$22:R26)-1,"")</f>
        <v>0</v>
      </c>
      <c r="V26" s="62">
        <v>179.3</v>
      </c>
      <c r="W26" s="60">
        <f>IF(AND(ISNUMBER(V25),ISNUMBER(V26)),V26/V25-1,"")</f>
        <v>9.0039392234104731E-3</v>
      </c>
      <c r="X26" s="60">
        <f>IF(ISNUMBER(V26),V26/MAX(V$22:V26)-1,"")</f>
        <v>0</v>
      </c>
      <c r="Z26" s="62">
        <v>7.17</v>
      </c>
      <c r="AA26" s="60">
        <f>IF(AND(ISNUMBER(Z25),ISNUMBER(Z26)),Z26/Z25-1,"")</f>
        <v>9.8591549295774517E-3</v>
      </c>
      <c r="AB26" s="60">
        <f>IF(ISNUMBER(Z26),Z26/MAX(Z$22:Z26)-1,"")</f>
        <v>0</v>
      </c>
      <c r="AD26" s="62">
        <v>14.95</v>
      </c>
      <c r="AE26" s="60">
        <f>IF(AND(ISNUMBER(AD25),ISNUMBER(AD26)),AD26/AD25-1,"")</f>
        <v>6.7340067340067034E-3</v>
      </c>
      <c r="AF26" s="60">
        <f>IF(ISNUMBER(AD26),AD26/MAX(AD$22:AD26)-1,"")</f>
        <v>0</v>
      </c>
      <c r="AH26" s="62">
        <v>15.14</v>
      </c>
      <c r="AI26" s="60">
        <f>IF(AND(ISNUMBER(AH25),ISNUMBER(AH26)),AH26/AH25-1,"")</f>
        <v>0</v>
      </c>
      <c r="AJ26" s="60">
        <f>IF(ISNUMBER(AH26),AH26/MAX(AH$22:AH26)-1,"")</f>
        <v>0</v>
      </c>
      <c r="AL26" s="62">
        <v>19.54</v>
      </c>
      <c r="AM26" s="60">
        <f>IF(AND(ISNUMBER(AL25),ISNUMBER(AL26)),AL26/AL25-1,"")</f>
        <v>2.0512820512819108E-3</v>
      </c>
      <c r="AN26" s="60">
        <f>IF(ISNUMBER(AL26),AL26/MAX(AL$22:AL26)-1,"")</f>
        <v>-1.5329586101175963E-3</v>
      </c>
      <c r="AP26" s="62">
        <v>100.13</v>
      </c>
      <c r="AQ26" s="60">
        <f>IF(AND(ISNUMBER(AP25),ISNUMBER(AP26)),AP26/AP25-1,"")</f>
        <v>-9.9860195726053647E-5</v>
      </c>
      <c r="AR26" s="60">
        <f>IF(ISNUMBER(AP26),AP26/MAX(AP$22:AP26)-1,"")</f>
        <v>-1.4958117271639537E-3</v>
      </c>
      <c r="AT26" s="62">
        <v>50.1</v>
      </c>
      <c r="AU26" s="60">
        <f>IF(AND(ISNUMBER(AT25),ISNUMBER(AT26)),AT26/AT25-1,"")</f>
        <v>0</v>
      </c>
      <c r="AV26" s="60">
        <f>IF(ISNUMBER(AT26),AT26/MAX(AT$22:AT26)-1,"")</f>
        <v>0</v>
      </c>
      <c r="AX26" s="62">
        <v>15.93</v>
      </c>
      <c r="AY26" s="60">
        <f>IF(AND(ISNUMBER(AX25),ISNUMBER(AX26)),AX26/AX25-1,"")</f>
        <v>1.3200075429002922E-3</v>
      </c>
      <c r="AZ26" s="60">
        <f>IF(ISNUMBER(AX26),AX26/MAX(AX$22:AX26)-1,"")</f>
        <v>0</v>
      </c>
      <c r="BB26" s="62">
        <v>50.33</v>
      </c>
      <c r="BC26" s="60">
        <f>IF(AND(ISNUMBER(BB25),ISNUMBER(BB26)),BB26/BB25-1,"")</f>
        <v>2.3899621589325015E-3</v>
      </c>
      <c r="BD26" s="60">
        <f>IF(ISNUMBER(BB26),BB26/MAX(BB$22:BB26)-1,"")</f>
        <v>0</v>
      </c>
      <c r="BF26" s="62">
        <v>50.44</v>
      </c>
      <c r="BG26" s="60">
        <f>IF(AND(ISNUMBER(BF25),ISNUMBER(BF26)),BF26/BF25-1,"")</f>
        <v>7.9365079365079083E-4</v>
      </c>
      <c r="BH26" s="60">
        <f>IF(ISNUMBER(BF26),BF26/MAX(BF$22:BF26)-1,"")</f>
        <v>0</v>
      </c>
      <c r="BK26" s="61">
        <f>BK25*(1+BL26)</f>
        <v>101.60808166690579</v>
      </c>
      <c r="BL26" s="60">
        <f>$L$12*N(AQ26)+$L$13*N(S26)+$L$14*N(AA26)+$L$15*N(AE26)+$L$16*N(AY26)+$L$17*N(BC26)+$L$18*N(AM26)+$L$19*N(AU26)+$L$20*N(W26)</f>
        <v>6.0200584658440586E-3</v>
      </c>
      <c r="BM26" s="60">
        <f>IF(ISNUMBER(BK26),BK26/MAX(BK$22:BK26)-1,"")</f>
        <v>0</v>
      </c>
      <c r="BO26" s="61">
        <f>BO25*(1+BP26)</f>
        <v>101.91507102692596</v>
      </c>
      <c r="BP26" s="60">
        <f>$L$36*N(S26)+$L$37*N(AQ26)+$L$38*N(AA26)+$L$39*N(AE26)+$L$40*N(AM26)+$L$41*N(W26)+$L$42*N(AI26)+$L$43*N(BG26)+$L$44*N(AY26)</f>
        <v>6.6111011180737872E-3</v>
      </c>
      <c r="BQ26" s="60">
        <f>IF(ISNUMBER(BO26),BO26/MAX(BO$22:BO26)-1,"")</f>
        <v>0</v>
      </c>
      <c r="BS26" s="61">
        <f>BS25*(1+BT26)</f>
        <v>101.69956839340956</v>
      </c>
      <c r="BT26" s="60">
        <f>$L$60*N(S26)+$L$61*N(AE26)+$L$62*N(AQ26)+$L$63*N(AM26)+$L$64*N(AI26)+$L$65*N(AA26)+$L$66*N(BG26)+$L$67*N(W26)+$L$68*N(AY26)</f>
        <v>5.8504848656887537E-3</v>
      </c>
      <c r="BU26" s="60">
        <f>IF(ISNUMBER(BS26),BS26/MAX(BS$22:BS26)-1,"")</f>
        <v>0</v>
      </c>
      <c r="BW26" s="77">
        <v>44377</v>
      </c>
      <c r="BX26" s="69">
        <f>BS906/BS844-1</f>
        <v>5.9633371115373812E-2</v>
      </c>
      <c r="BY26" s="69">
        <f>BO906/BO844-1</f>
        <v>6.4832411246848576E-2</v>
      </c>
      <c r="BZ26" s="69">
        <f>BK906/BK844-1</f>
        <v>5.9801657208635728E-2</v>
      </c>
    </row>
    <row r="27" spans="2:83" ht="16" customHeight="1">
      <c r="Q27" s="63">
        <v>43109</v>
      </c>
      <c r="R27" s="62">
        <v>349.3</v>
      </c>
      <c r="S27" s="60">
        <f>IF(AND(ISNUMBER(R26),ISNUMBER(R27)),R27/R26-1,"")</f>
        <v>2.2955523672885114E-3</v>
      </c>
      <c r="T27" s="60">
        <f>IF(ISNUMBER(R27),R27/MAX(R$22:R27)-1,"")</f>
        <v>0</v>
      </c>
      <c r="V27" s="62">
        <v>178.86</v>
      </c>
      <c r="W27" s="60">
        <f>IF(AND(ISNUMBER(V26),ISNUMBER(V27)),V27/V26-1,"")</f>
        <v>-2.4539877300613355E-3</v>
      </c>
      <c r="X27" s="60">
        <f>IF(ISNUMBER(V27),V27/MAX(V$22:V27)-1,"")</f>
        <v>-2.4539877300613355E-3</v>
      </c>
      <c r="Z27" s="62">
        <v>7.15</v>
      </c>
      <c r="AA27" s="60">
        <f>IF(AND(ISNUMBER(Z26),ISNUMBER(Z27)),Z27/Z26-1,"")</f>
        <v>-2.7894002789399241E-3</v>
      </c>
      <c r="AB27" s="60">
        <f>IF(ISNUMBER(Z27),Z27/MAX(Z$22:Z27)-1,"")</f>
        <v>-2.7894002789399241E-3</v>
      </c>
      <c r="AD27" s="62">
        <v>14.93</v>
      </c>
      <c r="AE27" s="60">
        <f>IF(AND(ISNUMBER(AD26),ISNUMBER(AD27)),AD27/AD26-1,"")</f>
        <v>-1.3377926421404007E-3</v>
      </c>
      <c r="AF27" s="60">
        <f>IF(ISNUMBER(AD27),AD27/MAX(AD$22:AD27)-1,"")</f>
        <v>-1.3377926421404007E-3</v>
      </c>
      <c r="AH27" s="62">
        <v>15.14</v>
      </c>
      <c r="AI27" s="60">
        <f>IF(AND(ISNUMBER(AH26),ISNUMBER(AH27)),AH27/AH26-1,"")</f>
        <v>0</v>
      </c>
      <c r="AJ27" s="60">
        <f>IF(ISNUMBER(AH27),AH27/MAX(AH$22:AH27)-1,"")</f>
        <v>0</v>
      </c>
      <c r="AL27" s="62">
        <v>19.61</v>
      </c>
      <c r="AM27" s="60">
        <f>IF(AND(ISNUMBER(AL26),ISNUMBER(AL27)),AL27/AL26-1,"")</f>
        <v>3.582395087001089E-3</v>
      </c>
      <c r="AN27" s="60">
        <f>IF(ISNUMBER(AL27),AL27/MAX(AL$22:AL27)-1,"")</f>
        <v>0</v>
      </c>
      <c r="AP27" s="62">
        <v>100.16</v>
      </c>
      <c r="AQ27" s="60">
        <f>IF(AND(ISNUMBER(AP26),ISNUMBER(AP27)),AP27/AP26-1,"")</f>
        <v>2.9961050634175201E-4</v>
      </c>
      <c r="AR27" s="60">
        <f>IF(ISNUMBER(AP27),AP27/MAX(AP$22:AP27)-1,"")</f>
        <v>-1.1966493817312518E-3</v>
      </c>
      <c r="AT27" s="62">
        <v>50.11</v>
      </c>
      <c r="AU27" s="60">
        <f>IF(AND(ISNUMBER(AT26),ISNUMBER(AT27)),AT27/AT26-1,"")</f>
        <v>1.9960079840308786E-4</v>
      </c>
      <c r="AV27" s="60">
        <f>IF(ISNUMBER(AT27),AT27/MAX(AT$22:AT27)-1,"")</f>
        <v>0</v>
      </c>
      <c r="AX27" s="62">
        <v>15.901999999999999</v>
      </c>
      <c r="AY27" s="60">
        <f>IF(AND(ISNUMBER(AX26),ISNUMBER(AX27)),AX27/AX26-1,"")</f>
        <v>-1.7576898932831764E-3</v>
      </c>
      <c r="AZ27" s="60">
        <f>IF(ISNUMBER(AX27),AX27/MAX(AX$22:AX27)-1,"")</f>
        <v>-1.7576898932831764E-3</v>
      </c>
      <c r="BB27" s="62">
        <v>50.33</v>
      </c>
      <c r="BC27" s="60">
        <f>IF(AND(ISNUMBER(BB26),ISNUMBER(BB27)),BB27/BB26-1,"")</f>
        <v>0</v>
      </c>
      <c r="BD27" s="60">
        <f>IF(ISNUMBER(BB27),BB27/MAX(BB$22:BB27)-1,"")</f>
        <v>0</v>
      </c>
      <c r="BF27" s="62">
        <v>50.4</v>
      </c>
      <c r="BG27" s="60">
        <f>IF(AND(ISNUMBER(BF26),ISNUMBER(BF27)),BF27/BF26-1,"")</f>
        <v>-7.9302141157810979E-4</v>
      </c>
      <c r="BH27" s="60">
        <f>IF(ISNUMBER(BF27),BF27/MAX(BF$22:BF27)-1,"")</f>
        <v>-7.9302141157810979E-4</v>
      </c>
      <c r="BK27" s="61">
        <f>BK26*(1+BL27)</f>
        <v>101.61197625216074</v>
      </c>
      <c r="BL27" s="60">
        <f>$L$12*N(AQ27)+$L$13*N(S27)+$L$14*N(AA27)+$L$15*N(AE27)+$L$16*N(AY27)+$L$17*N(BC27)+$L$18*N(AM27)+$L$19*N(AU27)+$L$20*N(W27)</f>
        <v>3.8329483157844955E-5</v>
      </c>
      <c r="BM27" s="60">
        <f>IF(ISNUMBER(BK27),BK27/MAX(BK$22:BK27)-1,"")</f>
        <v>0</v>
      </c>
      <c r="BO27" s="61">
        <f>BO26*(1+BP27)</f>
        <v>101.90740628922924</v>
      </c>
      <c r="BP27" s="60">
        <f>$L$36*N(S27)+$L$37*N(AQ27)+$L$38*N(AA27)+$L$39*N(AE27)+$L$40*N(AM27)+$L$41*N(W27)+$L$42*N(AI27)+$L$43*N(BG27)+$L$44*N(AY27)</f>
        <v>-7.5207107442381706E-5</v>
      </c>
      <c r="BQ27" s="60">
        <f>IF(ISNUMBER(BO27),BO27/MAX(BO$22:BO27)-1,"")</f>
        <v>-7.5207107442354371E-5</v>
      </c>
      <c r="BS27" s="61">
        <f>BS26*(1+BT27)</f>
        <v>101.75661066571185</v>
      </c>
      <c r="BT27" s="60">
        <f>$L$60*N(S27)+$L$61*N(AE27)+$L$62*N(AQ27)+$L$63*N(AM27)+$L$64*N(AI27)+$L$65*N(AA27)+$L$66*N(BG27)+$L$67*N(W27)+$L$68*N(AY27)</f>
        <v>5.6089001362937885E-4</v>
      </c>
      <c r="BU27" s="60">
        <f>IF(ISNUMBER(BS27),BS27/MAX(BS$22:BS27)-1,"")</f>
        <v>0</v>
      </c>
      <c r="BW27" s="77">
        <v>44469</v>
      </c>
      <c r="BX27" s="69">
        <f>BS972/BS906-1</f>
        <v>1.7906443855268073E-2</v>
      </c>
      <c r="BY27" s="69">
        <f>BO972/BO906-1</f>
        <v>1.7295511972381883E-2</v>
      </c>
      <c r="BZ27" s="69">
        <f>BK972/BK906-1</f>
        <v>2.0471029019048403E-2</v>
      </c>
    </row>
    <row r="28" spans="2:83" ht="16" customHeight="1">
      <c r="Q28" s="63">
        <v>43110</v>
      </c>
      <c r="R28" s="62">
        <v>350.44</v>
      </c>
      <c r="S28" s="60">
        <f>IF(AND(ISNUMBER(R27),ISNUMBER(R28)),R28/R27-1,"")</f>
        <v>3.2636701975379268E-3</v>
      </c>
      <c r="T28" s="60">
        <f>IF(ISNUMBER(R28),R28/MAX(R$22:R28)-1,"")</f>
        <v>0</v>
      </c>
      <c r="V28" s="62">
        <v>180.11</v>
      </c>
      <c r="W28" s="60">
        <f>IF(AND(ISNUMBER(V27),ISNUMBER(V28)),V28/V27-1,"")</f>
        <v>6.9887062506988062E-3</v>
      </c>
      <c r="X28" s="60">
        <f>IF(ISNUMBER(V28),V28/MAX(V$22:V28)-1,"")</f>
        <v>0</v>
      </c>
      <c r="Z28" s="62">
        <v>7.2</v>
      </c>
      <c r="AA28" s="60">
        <f>IF(AND(ISNUMBER(Z27),ISNUMBER(Z28)),Z28/Z27-1,"")</f>
        <v>6.9930069930068672E-3</v>
      </c>
      <c r="AB28" s="60">
        <f>IF(ISNUMBER(Z28),Z28/MAX(Z$22:Z28)-1,"")</f>
        <v>0</v>
      </c>
      <c r="AD28" s="62">
        <v>14.99</v>
      </c>
      <c r="AE28" s="60">
        <f>IF(AND(ISNUMBER(AD27),ISNUMBER(AD28)),AD28/AD27-1,"")</f>
        <v>4.0187541862022336E-3</v>
      </c>
      <c r="AF28" s="60">
        <f>IF(ISNUMBER(AD28),AD28/MAX(AD$22:AD28)-1,"")</f>
        <v>0</v>
      </c>
      <c r="AH28" s="62">
        <v>15.27</v>
      </c>
      <c r="AI28" s="60">
        <f>IF(AND(ISNUMBER(AH27),ISNUMBER(AH28)),AH28/AH27-1,"")</f>
        <v>8.5865257595771904E-3</v>
      </c>
      <c r="AJ28" s="60">
        <f>IF(ISNUMBER(AH28),AH28/MAX(AH$22:AH28)-1,"")</f>
        <v>0</v>
      </c>
      <c r="AL28" s="62">
        <v>19.54</v>
      </c>
      <c r="AM28" s="60">
        <f>IF(AND(ISNUMBER(AL27),ISNUMBER(AL28)),AL28/AL27-1,"")</f>
        <v>-3.5696073431922271E-3</v>
      </c>
      <c r="AN28" s="60">
        <f>IF(ISNUMBER(AL28),AL28/MAX(AL$22:AL28)-1,"")</f>
        <v>-3.5696073431922271E-3</v>
      </c>
      <c r="AP28" s="62">
        <v>100.15</v>
      </c>
      <c r="AQ28" s="60">
        <f>IF(AND(ISNUMBER(AP27),ISNUMBER(AP28)),AP28/AP27-1,"")</f>
        <v>-9.9840255590954996E-5</v>
      </c>
      <c r="AR28" s="60">
        <f>IF(ISNUMBER(AP28),AP28/MAX(AP$22:AP28)-1,"")</f>
        <v>-1.2963701635420044E-3</v>
      </c>
      <c r="AT28" s="62">
        <v>50.11</v>
      </c>
      <c r="AU28" s="60">
        <f>IF(AND(ISNUMBER(AT27),ISNUMBER(AT28)),AT28/AT27-1,"")</f>
        <v>0</v>
      </c>
      <c r="AV28" s="60">
        <f>IF(ISNUMBER(AT28),AT28/MAX(AT$22:AT28)-1,"")</f>
        <v>0</v>
      </c>
      <c r="AX28" s="62">
        <v>15.842000000000001</v>
      </c>
      <c r="AY28" s="60">
        <f>IF(AND(ISNUMBER(AX27),ISNUMBER(AX28)),AX28/AX27-1,"")</f>
        <v>-3.7731103005910205E-3</v>
      </c>
      <c r="AZ28" s="60">
        <f>IF(ISNUMBER(AX28),AX28/MAX(AX$22:AX28)-1,"")</f>
        <v>-5.5241682360326338E-3</v>
      </c>
      <c r="BB28" s="62">
        <v>50.33</v>
      </c>
      <c r="BC28" s="60">
        <f>IF(AND(ISNUMBER(BB27),ISNUMBER(BB28)),BB28/BB27-1,"")</f>
        <v>0</v>
      </c>
      <c r="BD28" s="60">
        <f>IF(ISNUMBER(BB28),BB28/MAX(BB$22:BB28)-1,"")</f>
        <v>0</v>
      </c>
      <c r="BF28" s="62">
        <v>50.12</v>
      </c>
      <c r="BG28" s="60">
        <f>IF(AND(ISNUMBER(BF27),ISNUMBER(BF28)),BF28/BF27-1,"")</f>
        <v>-5.5555555555555358E-3</v>
      </c>
      <c r="BH28" s="60">
        <f>IF(ISNUMBER(BF28),BF28/MAX(BF$22:BF28)-1,"")</f>
        <v>-6.3441712926248783E-3</v>
      </c>
      <c r="BK28" s="61">
        <f>BK27*(1+BL28)</f>
        <v>101.78971982567225</v>
      </c>
      <c r="BL28" s="60">
        <f>$L$12*N(AQ28)+$L$13*N(S28)+$L$14*N(AA28)+$L$15*N(AE28)+$L$16*N(AY28)+$L$17*N(BC28)+$L$18*N(AM28)+$L$19*N(AU28)+$L$20*N(W28)</f>
        <v>1.749238427077061E-3</v>
      </c>
      <c r="BM28" s="60">
        <f>IF(ISNUMBER(BK28),BK28/MAX(BK$22:BK28)-1,"")</f>
        <v>0</v>
      </c>
      <c r="BO28" s="61">
        <f>BO27*(1+BP28)</f>
        <v>102.17226593661265</v>
      </c>
      <c r="BP28" s="60">
        <f>$L$36*N(S28)+$L$37*N(AQ28)+$L$38*N(AA28)+$L$39*N(AE28)+$L$40*N(AM28)+$L$41*N(W28)+$L$42*N(AI28)+$L$43*N(BG28)+$L$44*N(AY28)</f>
        <v>2.5990225541771008E-3</v>
      </c>
      <c r="BQ28" s="60">
        <f>IF(ISNUMBER(BO28),BO28/MAX(BO$22:BO28)-1,"")</f>
        <v>0</v>
      </c>
      <c r="BS28" s="61">
        <f>BS27*(1+BT28)</f>
        <v>102.04621957378971</v>
      </c>
      <c r="BT28" s="60">
        <f>$L$60*N(S28)+$L$61*N(AE28)+$L$62*N(AQ28)+$L$63*N(AM28)+$L$64*N(AI28)+$L$65*N(AA28)+$L$66*N(BG28)+$L$67*N(W28)+$L$68*N(AY28)</f>
        <v>2.8460942850118405E-3</v>
      </c>
      <c r="BU28" s="60">
        <f>IF(ISNUMBER(BS28),BS28/MAX(BS$22:BS28)-1,"")</f>
        <v>0</v>
      </c>
      <c r="BW28" s="77">
        <v>44561</v>
      </c>
      <c r="BX28" s="69">
        <f>BS1036/BS972-1</f>
        <v>4.5030447050124156E-2</v>
      </c>
      <c r="BY28" s="69">
        <f>BO1036/BO972-1</f>
        <v>4.5974746872894823E-2</v>
      </c>
      <c r="BZ28" s="69">
        <f>BK1036/BK972-1</f>
        <v>4.5473498371715548E-2</v>
      </c>
    </row>
    <row r="29" spans="2:83" ht="16" customHeight="1">
      <c r="Q29" s="63">
        <v>43111</v>
      </c>
      <c r="R29" s="62">
        <v>349.5</v>
      </c>
      <c r="S29" s="60">
        <f>IF(AND(ISNUMBER(R28),ISNUMBER(R29)),R29/R28-1,"")</f>
        <v>-2.6823421983791507E-3</v>
      </c>
      <c r="T29" s="60">
        <f>IF(ISNUMBER(R29),R29/MAX(R$22:R29)-1,"")</f>
        <v>-2.6823421983791507E-3</v>
      </c>
      <c r="V29" s="62">
        <v>179.01</v>
      </c>
      <c r="W29" s="60">
        <f>IF(AND(ISNUMBER(V28),ISNUMBER(V29)),V29/V28-1,"")</f>
        <v>-6.107378824052101E-3</v>
      </c>
      <c r="X29" s="60">
        <f>IF(ISNUMBER(V29),V29/MAX(V$22:V29)-1,"")</f>
        <v>-6.107378824052101E-3</v>
      </c>
      <c r="Z29" s="62">
        <v>7.14</v>
      </c>
      <c r="AA29" s="60">
        <f>IF(AND(ISNUMBER(Z28),ISNUMBER(Z29)),Z29/Z28-1,"")</f>
        <v>-8.3333333333334147E-3</v>
      </c>
      <c r="AB29" s="60">
        <f>IF(ISNUMBER(Z29),Z29/MAX(Z$22:Z29)-1,"")</f>
        <v>-8.3333333333334147E-3</v>
      </c>
      <c r="AD29" s="62">
        <v>14.86</v>
      </c>
      <c r="AE29" s="60">
        <f>IF(AND(ISNUMBER(AD28),ISNUMBER(AD29)),AD29/AD28-1,"")</f>
        <v>-8.6724482988659313E-3</v>
      </c>
      <c r="AF29" s="60">
        <f>IF(ISNUMBER(AD29),AD29/MAX(AD$22:AD29)-1,"")</f>
        <v>-8.6724482988659313E-3</v>
      </c>
      <c r="AH29" s="62">
        <v>14.99</v>
      </c>
      <c r="AI29" s="60">
        <f>IF(AND(ISNUMBER(AH28),ISNUMBER(AH29)),AH29/AH28-1,"")</f>
        <v>-1.8336607727570398E-2</v>
      </c>
      <c r="AJ29" s="60">
        <f>IF(ISNUMBER(AH29),AH29/MAX(AH$22:AH29)-1,"")</f>
        <v>-1.8336607727570398E-2</v>
      </c>
      <c r="AL29" s="62">
        <v>19.260000000000002</v>
      </c>
      <c r="AM29" s="60">
        <f>IF(AND(ISNUMBER(AL28),ISNUMBER(AL29)),AL29/AL28-1,"")</f>
        <v>-1.4329580348004023E-2</v>
      </c>
      <c r="AN29" s="60">
        <f>IF(ISNUMBER(AL29),AL29/MAX(AL$22:AL29)-1,"")</f>
        <v>-1.7848036715961135E-2</v>
      </c>
      <c r="AP29" s="62">
        <v>100.16</v>
      </c>
      <c r="AQ29" s="60">
        <f>IF(AND(ISNUMBER(AP28),ISNUMBER(AP29)),AP29/AP28-1,"")</f>
        <v>9.9850224662967335E-5</v>
      </c>
      <c r="AR29" s="60">
        <f>IF(ISNUMBER(AP29),AP29/MAX(AP$22:AP29)-1,"")</f>
        <v>-1.1966493817312518E-3</v>
      </c>
      <c r="AT29" s="62">
        <v>50.11</v>
      </c>
      <c r="AU29" s="60">
        <f>IF(AND(ISNUMBER(AT28),ISNUMBER(AT29)),AT29/AT28-1,"")</f>
        <v>0</v>
      </c>
      <c r="AV29" s="60">
        <f>IF(ISNUMBER(AT29),AT29/MAX(AT$22:AT29)-1,"")</f>
        <v>0</v>
      </c>
      <c r="AX29" s="62">
        <v>15.814</v>
      </c>
      <c r="AY29" s="60">
        <f>IF(AND(ISNUMBER(AX28),ISNUMBER(AX29)),AX29/AX28-1,"")</f>
        <v>-1.767453604342939E-3</v>
      </c>
      <c r="AZ29" s="60">
        <f>IF(ISNUMBER(AX29),AX29/MAX(AX$22:AX29)-1,"")</f>
        <v>-7.2818581293156992E-3</v>
      </c>
      <c r="BB29" s="62">
        <v>50.12</v>
      </c>
      <c r="BC29" s="60">
        <f>IF(AND(ISNUMBER(BB28),ISNUMBER(BB29)),BB29/BB28-1,"")</f>
        <v>-4.1724617524339092E-3</v>
      </c>
      <c r="BD29" s="60">
        <f>IF(ISNUMBER(BB29),BB29/MAX(BB$22:BB29)-1,"")</f>
        <v>-4.1724617524339092E-3</v>
      </c>
      <c r="BF29" s="62">
        <v>50.19</v>
      </c>
      <c r="BG29" s="60">
        <f>IF(AND(ISNUMBER(BF28),ISNUMBER(BF29)),BF29/BF28-1,"")</f>
        <v>1.3966480446927498E-3</v>
      </c>
      <c r="BH29" s="60">
        <f>IF(ISNUMBER(BF29),BF29/MAX(BF$22:BF29)-1,"")</f>
        <v>-4.9563838223631862E-3</v>
      </c>
      <c r="BK29" s="61">
        <f>BK28*(1+BL29)</f>
        <v>101.37662254917889</v>
      </c>
      <c r="BL29" s="60">
        <f>$L$12*N(AQ29)+$L$13*N(S29)+$L$14*N(AA29)+$L$15*N(AE29)+$L$16*N(AY29)+$L$17*N(BC29)+$L$18*N(AM29)+$L$19*N(AU29)+$L$20*N(W29)</f>
        <v>-4.0583398520089341E-3</v>
      </c>
      <c r="BM29" s="60">
        <f>IF(ISNUMBER(BK29),BK29/MAX(BK$22:BK29)-1,"")</f>
        <v>-4.0583398520089853E-3</v>
      </c>
      <c r="BO29" s="61">
        <f>BO28*(1+BP29)</f>
        <v>101.69835212811395</v>
      </c>
      <c r="BP29" s="60">
        <f>$L$36*N(S29)+$L$37*N(AQ29)+$L$38*N(AA29)+$L$39*N(AE29)+$L$40*N(AM29)+$L$41*N(W29)+$L$42*N(AI29)+$L$43*N(BG29)+$L$44*N(AY29)</f>
        <v>-4.6383801333397786E-3</v>
      </c>
      <c r="BQ29" s="60">
        <f>IF(ISNUMBER(BO29),BO29/MAX(BO$22:BO29)-1,"")</f>
        <v>-4.6383801333398367E-3</v>
      </c>
      <c r="BS29" s="61">
        <f>BS28*(1+BT29)</f>
        <v>101.3504110505893</v>
      </c>
      <c r="BT29" s="60">
        <f>$L$60*N(S29)+$L$61*N(AE29)+$L$62*N(AQ29)+$L$63*N(AM29)+$L$64*N(AI29)+$L$65*N(AA29)+$L$66*N(BG29)+$L$67*N(W29)+$L$68*N(AY29)</f>
        <v>-6.8185624720499315E-3</v>
      </c>
      <c r="BU29" s="60">
        <f>IF(ISNUMBER(BS29),BS29/MAX(BS$22:BS29)-1,"")</f>
        <v>-6.8185624720499272E-3</v>
      </c>
      <c r="BW29" s="77">
        <v>44651</v>
      </c>
      <c r="BX29" s="69">
        <f>BS1098/BS1036-1</f>
        <v>-4.5632531809909671E-2</v>
      </c>
      <c r="BY29" s="69">
        <f>BO1098/BO1036-1</f>
        <v>-4.5914901394150442E-2</v>
      </c>
      <c r="BZ29" s="69">
        <f>BK1098/BK1036-1</f>
        <v>-3.7068977467393349E-2</v>
      </c>
    </row>
    <row r="30" spans="2:83" ht="16" customHeight="1">
      <c r="Q30" s="63">
        <v>43112</v>
      </c>
      <c r="R30" s="62">
        <v>350</v>
      </c>
      <c r="S30" s="60">
        <f>IF(AND(ISNUMBER(R29),ISNUMBER(R30)),R30/R29-1,"")</f>
        <v>1.4306151645206988E-3</v>
      </c>
      <c r="T30" s="60">
        <f>IF(ISNUMBER(R30),R30/MAX(R$22:R30)-1,"")</f>
        <v>-1.2555644332838956E-3</v>
      </c>
      <c r="V30" s="62">
        <v>179.9</v>
      </c>
      <c r="W30" s="60">
        <f>IF(AND(ISNUMBER(V29),ISNUMBER(V30)),V30/V29-1,"")</f>
        <v>4.9717892855147827E-3</v>
      </c>
      <c r="X30" s="60">
        <f>IF(ISNUMBER(V30),V30/MAX(V$22:V30)-1,"")</f>
        <v>-1.1659541391372263E-3</v>
      </c>
      <c r="Z30" s="62">
        <v>7.16</v>
      </c>
      <c r="AA30" s="60">
        <f>IF(AND(ISNUMBER(Z29),ISNUMBER(Z30)),Z30/Z29-1,"")</f>
        <v>2.8011204481792618E-3</v>
      </c>
      <c r="AB30" s="60">
        <f>IF(ISNUMBER(Z30),Z30/MAX(Z$22:Z30)-1,"")</f>
        <v>-5.5555555555555358E-3</v>
      </c>
      <c r="AD30" s="62">
        <v>14.87</v>
      </c>
      <c r="AE30" s="60">
        <f>IF(AND(ISNUMBER(AD29),ISNUMBER(AD30)),AD30/AD29-1,"")</f>
        <v>6.7294751009416842E-4</v>
      </c>
      <c r="AF30" s="60">
        <f>IF(ISNUMBER(AD30),AD30/MAX(AD$22:AD30)-1,"")</f>
        <v>-8.005336891260928E-3</v>
      </c>
      <c r="AH30" s="62">
        <v>14.97</v>
      </c>
      <c r="AI30" s="60">
        <f>IF(AND(ISNUMBER(AH29),ISNUMBER(AH30)),AH30/AH29-1,"")</f>
        <v>-1.3342228152101177E-3</v>
      </c>
      <c r="AJ30" s="60">
        <f>IF(ISNUMBER(AH30),AH30/MAX(AH$22:AH30)-1,"")</f>
        <v>-1.9646365422396839E-2</v>
      </c>
      <c r="AL30" s="62">
        <v>19.25</v>
      </c>
      <c r="AM30" s="60">
        <f>IF(AND(ISNUMBER(AL29),ISNUMBER(AL30)),AL30/AL29-1,"")</f>
        <v>-5.1921079958472394E-4</v>
      </c>
      <c r="AN30" s="60">
        <f>IF(ISNUMBER(AL30),AL30/MAX(AL$22:AL30)-1,"")</f>
        <v>-1.8357980622131564E-2</v>
      </c>
      <c r="AP30" s="62">
        <v>100.17</v>
      </c>
      <c r="AQ30" s="60">
        <f>IF(AND(ISNUMBER(AP29),ISNUMBER(AP30)),AP30/AP29-1,"")</f>
        <v>9.9840255591177041E-5</v>
      </c>
      <c r="AR30" s="60">
        <f>IF(ISNUMBER(AP30),AP30/MAX(AP$22:AP30)-1,"")</f>
        <v>-1.0969285999201661E-3</v>
      </c>
      <c r="AT30" s="62">
        <v>50.11</v>
      </c>
      <c r="AU30" s="60">
        <f>IF(AND(ISNUMBER(AT29),ISNUMBER(AT30)),AT30/AT29-1,"")</f>
        <v>0</v>
      </c>
      <c r="AV30" s="60">
        <f>IF(ISNUMBER(AT30),AT30/MAX(AT$22:AT30)-1,"")</f>
        <v>0</v>
      </c>
      <c r="AX30" s="62">
        <v>15.948</v>
      </c>
      <c r="AY30" s="60">
        <f>IF(AND(ISNUMBER(AX29),ISNUMBER(AX30)),AX30/AX29-1,"")</f>
        <v>8.4735044896926404E-3</v>
      </c>
      <c r="AZ30" s="60">
        <f>IF(ISNUMBER(AX30),AX30/MAX(AX$22:AX30)-1,"")</f>
        <v>0</v>
      </c>
      <c r="BB30" s="62">
        <v>50.2</v>
      </c>
      <c r="BC30" s="60">
        <f>IF(AND(ISNUMBER(BB29),ISNUMBER(BB30)),BB30/BB29-1,"")</f>
        <v>1.5961691939345712E-3</v>
      </c>
      <c r="BD30" s="60">
        <f>IF(ISNUMBER(BB30),BB30/MAX(BB$22:BB30)-1,"")</f>
        <v>-2.5829525134113407E-3</v>
      </c>
      <c r="BF30" s="62">
        <v>50.03</v>
      </c>
      <c r="BG30" s="60">
        <f>IF(AND(ISNUMBER(BF29),ISNUMBER(BF30)),BF30/BF29-1,"")</f>
        <v>-3.1878860330742942E-3</v>
      </c>
      <c r="BH30" s="60">
        <f>IF(ISNUMBER(BF30),BF30/MAX(BF$22:BF30)-1,"")</f>
        <v>-8.1284694686756254E-3</v>
      </c>
      <c r="BK30" s="61">
        <f>BK29*(1+BL30)</f>
        <v>101.60933750489667</v>
      </c>
      <c r="BL30" s="60">
        <f>$L$12*N(AQ30)+$L$13*N(S30)+$L$14*N(AA30)+$L$15*N(AE30)+$L$16*N(AY30)+$L$17*N(BC30)+$L$18*N(AM30)+$L$19*N(AU30)+$L$20*N(W30)</f>
        <v>2.2955485186428965E-3</v>
      </c>
      <c r="BM30" s="60">
        <f>IF(ISNUMBER(BK30),BK30/MAX(BK$22:BK30)-1,"")</f>
        <v>-1.7721074494015943E-3</v>
      </c>
      <c r="BO30" s="61">
        <f>BO29*(1+BP30)</f>
        <v>101.87577611416076</v>
      </c>
      <c r="BP30" s="60">
        <f>$L$36*N(S30)+$L$37*N(AQ30)+$L$38*N(AA30)+$L$39*N(AE30)+$L$40*N(AM30)+$L$41*N(W30)+$L$42*N(AI30)+$L$43*N(BG30)+$L$44*N(AY30)</f>
        <v>1.7446102354076436E-3</v>
      </c>
      <c r="BQ30" s="60">
        <f>IF(ISNUMBER(BO30),BO30/MAX(BO$22:BO30)-1,"")</f>
        <v>-2.9018620633883829E-3</v>
      </c>
      <c r="BS30" s="61">
        <f>BS29*(1+BT30)</f>
        <v>101.42246215356634</v>
      </c>
      <c r="BT30" s="60">
        <f>$L$60*N(S30)+$L$61*N(AE30)+$L$62*N(AQ30)+$L$63*N(AM30)+$L$64*N(AI30)+$L$65*N(AA30)+$L$66*N(BG30)+$L$67*N(W30)+$L$68*N(AY30)</f>
        <v>7.1091081161049922E-4</v>
      </c>
      <c r="BU30" s="60">
        <f>IF(ISNUMBER(BS30),BS30/MAX(BS$22:BS30)-1,"")</f>
        <v>-6.1124990502203769E-3</v>
      </c>
      <c r="BW30" s="77">
        <v>44742</v>
      </c>
      <c r="BX30" s="69">
        <f>BS1159/BS1098-1</f>
        <v>-7.6186442630515105E-2</v>
      </c>
      <c r="BY30" s="69">
        <f>BO1159/BO1098-1</f>
        <v>-6.8760808902525894E-2</v>
      </c>
      <c r="BZ30" s="69">
        <f>BK1159/BK1098-1</f>
        <v>-5.9627803387759526E-2</v>
      </c>
    </row>
    <row r="31" spans="2:83" ht="16" customHeight="1">
      <c r="Q31" s="63">
        <v>43115</v>
      </c>
      <c r="R31" s="62">
        <v>351</v>
      </c>
      <c r="S31" s="60">
        <f>IF(AND(ISNUMBER(R30),ISNUMBER(R31)),R31/R30-1,"")</f>
        <v>2.8571428571428914E-3</v>
      </c>
      <c r="T31" s="60">
        <f>IF(ISNUMBER(R31),R31/MAX(R$22:R31)-1,"")</f>
        <v>0</v>
      </c>
      <c r="V31" s="62">
        <v>180.19</v>
      </c>
      <c r="W31" s="60">
        <f>IF(AND(ISNUMBER(V30),ISNUMBER(V31)),V31/V30-1,"")</f>
        <v>1.6120066703724234E-3</v>
      </c>
      <c r="X31" s="60">
        <f>IF(ISNUMBER(V31),V31/MAX(V$22:V31)-1,"")</f>
        <v>0</v>
      </c>
      <c r="Z31" s="62">
        <v>7.19</v>
      </c>
      <c r="AA31" s="60">
        <f>IF(AND(ISNUMBER(Z30),ISNUMBER(Z31)),Z31/Z30-1,"")</f>
        <v>4.1899441340782495E-3</v>
      </c>
      <c r="AB31" s="60">
        <f>IF(ISNUMBER(Z31),Z31/MAX(Z$22:Z31)-1,"")</f>
        <v>-1.388888888888884E-3</v>
      </c>
      <c r="AD31" s="62">
        <v>14.94</v>
      </c>
      <c r="AE31" s="60">
        <f>IF(AND(ISNUMBER(AD30),ISNUMBER(AD31)),AD31/AD30-1,"")</f>
        <v>4.7074646940148401E-3</v>
      </c>
      <c r="AF31" s="60">
        <f>IF(ISNUMBER(AD31),AD31/MAX(AD$22:AD31)-1,"")</f>
        <v>-3.3355570380253496E-3</v>
      </c>
      <c r="AH31" s="62">
        <v>14.95</v>
      </c>
      <c r="AI31" s="60">
        <f>IF(AND(ISNUMBER(AH30),ISNUMBER(AH31)),AH31/AH30-1,"")</f>
        <v>-1.3360053440214514E-3</v>
      </c>
      <c r="AJ31" s="60">
        <f>IF(ISNUMBER(AH31),AH31/MAX(AH$22:AH31)-1,"")</f>
        <v>-2.095612311722328E-2</v>
      </c>
      <c r="AL31" s="62">
        <v>19.190000000000001</v>
      </c>
      <c r="AM31" s="60">
        <f>IF(AND(ISNUMBER(AL30),ISNUMBER(AL31)),AL31/AL30-1,"")</f>
        <v>-3.1168831168830735E-3</v>
      </c>
      <c r="AN31" s="60">
        <f>IF(ISNUMBER(AL31),AL31/MAX(AL$22:AL31)-1,"")</f>
        <v>-2.1417644059153362E-2</v>
      </c>
      <c r="AP31" s="62">
        <v>100.18</v>
      </c>
      <c r="AQ31" s="60">
        <f>IF(AND(ISNUMBER(AP30),ISNUMBER(AP31)),AP31/AP30-1,"")</f>
        <v>9.983028850957254E-5</v>
      </c>
      <c r="AR31" s="60">
        <f>IF(ISNUMBER(AP31),AP31/MAX(AP$22:AP31)-1,"")</f>
        <v>-9.9720781810919146E-4</v>
      </c>
      <c r="AT31" s="62">
        <v>50.13</v>
      </c>
      <c r="AU31" s="60">
        <f>IF(AND(ISNUMBER(AT30),ISNUMBER(AT31)),AT31/AT30-1,"")</f>
        <v>3.9912193175029032E-4</v>
      </c>
      <c r="AV31" s="60">
        <f>IF(ISNUMBER(AT31),AT31/MAX(AT$22:AT31)-1,"")</f>
        <v>0</v>
      </c>
      <c r="AX31" s="62">
        <v>15.968</v>
      </c>
      <c r="AY31" s="60">
        <f>IF(AND(ISNUMBER(AX30),ISNUMBER(AX31)),AX31/AX30-1,"")</f>
        <v>1.2540757461749763E-3</v>
      </c>
      <c r="AZ31" s="60">
        <f>IF(ISNUMBER(AX31),AX31/MAX(AX$22:AX31)-1,"")</f>
        <v>0</v>
      </c>
      <c r="BB31" s="62">
        <v>50.2</v>
      </c>
      <c r="BC31" s="60">
        <f>IF(AND(ISNUMBER(BB30),ISNUMBER(BB31)),BB31/BB30-1,"")</f>
        <v>0</v>
      </c>
      <c r="BD31" s="60">
        <f>IF(ISNUMBER(BB31),BB31/MAX(BB$22:BB31)-1,"")</f>
        <v>-2.5829525134113407E-3</v>
      </c>
      <c r="BF31" s="62">
        <v>50.1</v>
      </c>
      <c r="BG31" s="60">
        <f>IF(AND(ISNUMBER(BF30),ISNUMBER(BF31)),BF31/BF30-1,"")</f>
        <v>1.3991605036978161E-3</v>
      </c>
      <c r="BH31" s="60">
        <f>IF(ISNUMBER(BF31),BF31/MAX(BF$22:BF31)-1,"")</f>
        <v>-6.7406819984139332E-3</v>
      </c>
      <c r="BK31" s="61">
        <f>BK30*(1+BL31)</f>
        <v>101.81583857889811</v>
      </c>
      <c r="BL31" s="60">
        <f>$L$12*N(AQ31)+$L$13*N(S31)+$L$14*N(AA31)+$L$15*N(AE31)+$L$16*N(AY31)+$L$17*N(BC31)+$L$18*N(AM31)+$L$19*N(AU31)+$L$20*N(W31)</f>
        <v>2.0323041077941239E-3</v>
      </c>
      <c r="BM31" s="60">
        <f>IF(ISNUMBER(BK31),BK31/MAX(BK$22:BK31)-1,"")</f>
        <v>0</v>
      </c>
      <c r="BO31" s="61">
        <f>BO30*(1+BP31)</f>
        <v>102.12424607913003</v>
      </c>
      <c r="BP31" s="60">
        <f>$L$36*N(S31)+$L$37*N(AQ31)+$L$38*N(AA31)+$L$39*N(AE31)+$L$40*N(AM31)+$L$41*N(W31)+$L$42*N(AI31)+$L$43*N(BG31)+$L$44*N(AY31)</f>
        <v>2.4389504006413305E-3</v>
      </c>
      <c r="BQ31" s="60">
        <f>IF(ISNUMBER(BO31),BO31/MAX(BO$22:BO31)-1,"")</f>
        <v>-4.6998916038920591E-4</v>
      </c>
      <c r="BS31" s="61">
        <f>BS30*(1+BT31)</f>
        <v>101.59153103169197</v>
      </c>
      <c r="BT31" s="60">
        <f>$L$60*N(S31)+$L$61*N(AE31)+$L$62*N(AQ31)+$L$63*N(AM31)+$L$64*N(AI31)+$L$65*N(AA31)+$L$66*N(BG31)+$L$67*N(W31)+$L$68*N(AY31)</f>
        <v>1.666976669030529E-3</v>
      </c>
      <c r="BU31" s="60">
        <f>IF(ISNUMBER(BS31),BS31/MAX(BS$22:BS31)-1,"")</f>
        <v>-4.4557117744959962E-3</v>
      </c>
      <c r="BW31" s="77">
        <v>44834</v>
      </c>
      <c r="BX31" s="69">
        <f>BS1224/BS1159-1</f>
        <v>-2.681124958997505E-2</v>
      </c>
      <c r="BY31" s="69">
        <f>BO1224/BO1159-1</f>
        <v>-1.9392337627366585E-2</v>
      </c>
      <c r="BZ31" s="69">
        <f>BK1224/BK1159-1</f>
        <v>-1.5849875638258348E-2</v>
      </c>
    </row>
    <row r="32" spans="2:83" ht="16" customHeight="1">
      <c r="Q32" s="63">
        <v>43116</v>
      </c>
      <c r="R32" s="62">
        <v>350.89</v>
      </c>
      <c r="S32" s="60">
        <f>IF(AND(ISNUMBER(R31),ISNUMBER(R32)),R32/R31-1,"")</f>
        <v>-3.1339031339039369E-4</v>
      </c>
      <c r="T32" s="60">
        <f>IF(ISNUMBER(R32),R32/MAX(R$22:R32)-1,"")</f>
        <v>-3.1339031339039369E-4</v>
      </c>
      <c r="V32" s="62">
        <v>179.8</v>
      </c>
      <c r="W32" s="60">
        <f>IF(AND(ISNUMBER(V31),ISNUMBER(V32)),V32/V31-1,"")</f>
        <v>-2.1643820411786363E-3</v>
      </c>
      <c r="X32" s="60">
        <f>IF(ISNUMBER(V32),V32/MAX(V$22:V32)-1,"")</f>
        <v>-2.1643820411786363E-3</v>
      </c>
      <c r="Z32" s="62">
        <v>7.16</v>
      </c>
      <c r="AA32" s="60">
        <f>IF(AND(ISNUMBER(Z31),ISNUMBER(Z32)),Z32/Z31-1,"")</f>
        <v>-4.1724617524340202E-3</v>
      </c>
      <c r="AB32" s="60">
        <f>IF(ISNUMBER(Z32),Z32/MAX(Z$22:Z32)-1,"")</f>
        <v>-5.5555555555555358E-3</v>
      </c>
      <c r="AD32" s="62">
        <v>15</v>
      </c>
      <c r="AE32" s="60">
        <f>IF(AND(ISNUMBER(AD31),ISNUMBER(AD32)),AD32/AD31-1,"")</f>
        <v>4.0160642570281624E-3</v>
      </c>
      <c r="AF32" s="60">
        <f>IF(ISNUMBER(AD32),AD32/MAX(AD$22:AD32)-1,"")</f>
        <v>0</v>
      </c>
      <c r="AH32" s="62">
        <v>14.9</v>
      </c>
      <c r="AI32" s="60">
        <f>IF(AND(ISNUMBER(AH31),ISNUMBER(AH32)),AH32/AH31-1,"")</f>
        <v>-3.3444816053510573E-3</v>
      </c>
      <c r="AJ32" s="60">
        <f>IF(ISNUMBER(AH32),AH32/MAX(AH$22:AH32)-1,"")</f>
        <v>-2.4230517354289383E-2</v>
      </c>
      <c r="AL32" s="62">
        <v>19.190000000000001</v>
      </c>
      <c r="AM32" s="60">
        <f>IF(AND(ISNUMBER(AL31),ISNUMBER(AL32)),AL32/AL31-1,"")</f>
        <v>0</v>
      </c>
      <c r="AN32" s="60">
        <f>IF(ISNUMBER(AL32),AL32/MAX(AL$22:AL32)-1,"")</f>
        <v>-2.1417644059153362E-2</v>
      </c>
      <c r="AP32" s="62">
        <v>100.19</v>
      </c>
      <c r="AQ32" s="60">
        <f>IF(AND(ISNUMBER(AP31),ISNUMBER(AP32)),AP32/AP31-1,"")</f>
        <v>9.9820323417709744E-5</v>
      </c>
      <c r="AR32" s="60">
        <f>IF(ISNUMBER(AP32),AP32/MAX(AP$22:AP32)-1,"")</f>
        <v>-8.9748703629843884E-4</v>
      </c>
      <c r="AT32" s="62">
        <v>50.13</v>
      </c>
      <c r="AU32" s="60">
        <f>IF(AND(ISNUMBER(AT31),ISNUMBER(AT32)),AT32/AT31-1,"")</f>
        <v>0</v>
      </c>
      <c r="AV32" s="60">
        <f>IF(ISNUMBER(AT32),AT32/MAX(AT$22:AT32)-1,"")</f>
        <v>0</v>
      </c>
      <c r="AX32" s="62">
        <v>15.933999999999999</v>
      </c>
      <c r="AY32" s="60">
        <f>IF(AND(ISNUMBER(AX31),ISNUMBER(AX32)),AX32/AX31-1,"")</f>
        <v>-2.1292585170341605E-3</v>
      </c>
      <c r="AZ32" s="60">
        <f>IF(ISNUMBER(AX32),AX32/MAX(AX$22:AX32)-1,"")</f>
        <v>-2.1292585170341605E-3</v>
      </c>
      <c r="BB32" s="62">
        <v>50.09</v>
      </c>
      <c r="BC32" s="60">
        <f>IF(AND(ISNUMBER(BB31),ISNUMBER(BB32)),BB32/BB31-1,"")</f>
        <v>-2.191235059760932E-3</v>
      </c>
      <c r="BD32" s="60">
        <f>IF(ISNUMBER(BB32),BB32/MAX(BB$22:BB32)-1,"")</f>
        <v>-4.7685277170672613E-3</v>
      </c>
      <c r="BF32" s="62">
        <v>50.15</v>
      </c>
      <c r="BG32" s="60">
        <f>IF(AND(ISNUMBER(BF31),ISNUMBER(BF32)),BF32/BF31-1,"")</f>
        <v>9.9800399201588341E-4</v>
      </c>
      <c r="BH32" s="60">
        <f>IF(ISNUMBER(BF32),BF32/MAX(BF$22:BF32)-1,"")</f>
        <v>-5.749405233941296E-3</v>
      </c>
      <c r="BK32" s="61">
        <f>BK31*(1+BL32)</f>
        <v>101.74026854256903</v>
      </c>
      <c r="BL32" s="60">
        <f>$L$12*N(AQ32)+$L$13*N(S32)+$L$14*N(AA32)+$L$15*N(AE32)+$L$16*N(AY32)+$L$17*N(BC32)+$L$18*N(AM32)+$L$19*N(AU32)+$L$20*N(W32)</f>
        <v>-7.422227954300163E-4</v>
      </c>
      <c r="BM32" s="60">
        <f>IF(ISNUMBER(BK32),BK32/MAX(BK$22:BK32)-1,"")</f>
        <v>-7.4222279543001424E-4</v>
      </c>
      <c r="BO32" s="61">
        <f>BO31*(1+BP32)</f>
        <v>102.08226589994061</v>
      </c>
      <c r="BP32" s="60">
        <f>$L$36*N(S32)+$L$37*N(AQ32)+$L$38*N(AA32)+$L$39*N(AE32)+$L$40*N(AM32)+$L$41*N(W32)+$L$42*N(AI32)+$L$43*N(BG32)+$L$44*N(AY32)</f>
        <v>-4.1106966074345216E-4</v>
      </c>
      <c r="BQ32" s="60">
        <f>IF(ISNUMBER(BO32),BO32/MAX(BO$22:BO32)-1,"")</f>
        <v>-8.8086562284794834E-4</v>
      </c>
      <c r="BS32" s="61">
        <f>BS31*(1+BT32)</f>
        <v>101.58256636581027</v>
      </c>
      <c r="BT32" s="60">
        <f>$L$60*N(S32)+$L$61*N(AE32)+$L$62*N(AQ32)+$L$63*N(AM32)+$L$64*N(AI32)+$L$65*N(AA32)+$L$66*N(BG32)+$L$67*N(W32)+$L$68*N(AY32)</f>
        <v>-8.8242255930836839E-5</v>
      </c>
      <c r="BU32" s="60">
        <f>IF(ISNUMBER(BS32),BS32/MAX(BS$22:BS32)-1,"")</f>
        <v>-4.5435608483681555E-3</v>
      </c>
      <c r="BW32" s="77">
        <v>44925</v>
      </c>
      <c r="BX32" s="69">
        <f>BS1287/BS1224-1</f>
        <v>2.4822385299266614E-2</v>
      </c>
      <c r="BY32" s="69">
        <f>BO1287/BO1224-1</f>
        <v>2.6769320087374204E-2</v>
      </c>
      <c r="BZ32" s="69">
        <f>BK1287/BK1224-1</f>
        <v>2.6548646468445014E-2</v>
      </c>
    </row>
    <row r="33" spans="2:78" ht="16" customHeight="1">
      <c r="Q33" s="63">
        <v>43117</v>
      </c>
      <c r="R33" s="62">
        <v>348</v>
      </c>
      <c r="S33" s="60">
        <f>IF(AND(ISNUMBER(R32),ISNUMBER(R33)),R33/R32-1,"")</f>
        <v>-8.2361993787226639E-3</v>
      </c>
      <c r="T33" s="60">
        <f>IF(ISNUMBER(R33),R33/MAX(R$22:R33)-1,"")</f>
        <v>-8.5470085470085166E-3</v>
      </c>
      <c r="V33" s="62">
        <v>179.06</v>
      </c>
      <c r="W33" s="60">
        <f>IF(AND(ISNUMBER(V32),ISNUMBER(V33)),V33/V32-1,"")</f>
        <v>-4.1156840934372108E-3</v>
      </c>
      <c r="X33" s="60">
        <f>IF(ISNUMBER(V33),V33/MAX(V$22:V33)-1,"")</f>
        <v>-6.2711582218768491E-3</v>
      </c>
      <c r="Z33" s="62">
        <v>7.15</v>
      </c>
      <c r="AA33" s="60">
        <f>IF(AND(ISNUMBER(Z32),ISNUMBER(Z33)),Z33/Z32-1,"")</f>
        <v>-1.3966480446927498E-3</v>
      </c>
      <c r="AB33" s="60">
        <f>IF(ISNUMBER(Z33),Z33/MAX(Z$22:Z33)-1,"")</f>
        <v>-6.9444444444444198E-3</v>
      </c>
      <c r="AD33" s="62">
        <v>14.95</v>
      </c>
      <c r="AE33" s="60">
        <f>IF(AND(ISNUMBER(AD32),ISNUMBER(AD33)),AD33/AD32-1,"")</f>
        <v>-3.3333333333334103E-3</v>
      </c>
      <c r="AF33" s="60">
        <f>IF(ISNUMBER(AD33),AD33/MAX(AD$22:AD33)-1,"")</f>
        <v>-3.3333333333334103E-3</v>
      </c>
      <c r="AH33" s="62">
        <v>14.9</v>
      </c>
      <c r="AI33" s="60">
        <f>IF(AND(ISNUMBER(AH32),ISNUMBER(AH33)),AH33/AH32-1,"")</f>
        <v>0</v>
      </c>
      <c r="AJ33" s="60">
        <f>IF(ISNUMBER(AH33),AH33/MAX(AH$22:AH33)-1,"")</f>
        <v>-2.4230517354289383E-2</v>
      </c>
      <c r="AL33" s="62">
        <v>19.18</v>
      </c>
      <c r="AM33" s="60">
        <f>IF(AND(ISNUMBER(AL32),ISNUMBER(AL33)),AL33/AL32-1,"")</f>
        <v>-5.2110474205324664E-4</v>
      </c>
      <c r="AN33" s="60">
        <f>IF(ISNUMBER(AL33),AL33/MAX(AL$22:AL33)-1,"")</f>
        <v>-2.1927587965323792E-2</v>
      </c>
      <c r="AP33" s="62">
        <v>100.2</v>
      </c>
      <c r="AQ33" s="60">
        <f>IF(AND(ISNUMBER(AP32),ISNUMBER(AP33)),AP33/AP32-1,"")</f>
        <v>9.9810360315366609E-5</v>
      </c>
      <c r="AR33" s="60">
        <f>IF(ISNUMBER(AP33),AP33/MAX(AP$22:AP33)-1,"")</f>
        <v>-7.9776625448746419E-4</v>
      </c>
      <c r="AT33" s="62">
        <v>50.12</v>
      </c>
      <c r="AU33" s="60">
        <f>IF(AND(ISNUMBER(AT32),ISNUMBER(AT33)),AT33/AT32-1,"")</f>
        <v>-1.9948134849401278E-4</v>
      </c>
      <c r="AV33" s="60">
        <f>IF(ISNUMBER(AT33),AT33/MAX(AT$22:AT33)-1,"")</f>
        <v>-1.9948134849401278E-4</v>
      </c>
      <c r="AX33" s="62">
        <v>15.88</v>
      </c>
      <c r="AY33" s="60">
        <f>IF(AND(ISNUMBER(AX32),ISNUMBER(AX33)),AX33/AX32-1,"")</f>
        <v>-3.3889795406049084E-3</v>
      </c>
      <c r="AZ33" s="60">
        <f>IF(ISNUMBER(AX33),AX33/MAX(AX$22:AX33)-1,"")</f>
        <v>-5.5110220440881541E-3</v>
      </c>
      <c r="BB33" s="62">
        <v>50.27</v>
      </c>
      <c r="BC33" s="60">
        <f>IF(AND(ISNUMBER(BB32),ISNUMBER(BB33)),BB33/BB32-1,"")</f>
        <v>3.5935316430424358E-3</v>
      </c>
      <c r="BD33" s="60">
        <f>IF(ISNUMBER(BB33),BB33/MAX(BB$22:BB33)-1,"")</f>
        <v>-1.1921319292667043E-3</v>
      </c>
      <c r="BF33" s="62">
        <v>50.15</v>
      </c>
      <c r="BG33" s="60">
        <f>IF(AND(ISNUMBER(BF32),ISNUMBER(BF33)),BF33/BF32-1,"")</f>
        <v>0</v>
      </c>
      <c r="BH33" s="60">
        <f>IF(ISNUMBER(BF33),BF33/MAX(BF$22:BF33)-1,"")</f>
        <v>-5.749405233941296E-3</v>
      </c>
      <c r="BK33" s="61">
        <f>BK32*(1+BL33)</f>
        <v>101.39953720533964</v>
      </c>
      <c r="BL33" s="60">
        <f>$L$12*N(AQ33)+$L$13*N(S33)+$L$14*N(AA33)+$L$15*N(AE33)+$L$16*N(AY33)+$L$17*N(BC33)+$L$18*N(AM33)+$L$19*N(AU33)+$L$20*N(W33)</f>
        <v>-3.3490312352263798E-3</v>
      </c>
      <c r="BM33" s="60">
        <f>IF(ISNUMBER(BK33),BK33/MAX(BK$22:BK33)-1,"")</f>
        <v>-4.0887683033310473E-3</v>
      </c>
      <c r="BO33" s="61">
        <f>BO32*(1+BP33)</f>
        <v>101.72329278562307</v>
      </c>
      <c r="BP33" s="60">
        <f>$L$36*N(S33)+$L$37*N(AQ33)+$L$38*N(AA33)+$L$39*N(AE33)+$L$40*N(AM33)+$L$41*N(W33)+$L$42*N(AI33)+$L$43*N(BG33)+$L$44*N(AY33)</f>
        <v>-3.5165080942600175E-3</v>
      </c>
      <c r="BQ33" s="60">
        <f>IF(ISNUMBER(BO33),BO33/MAX(BO$22:BO33)-1,"")</f>
        <v>-4.3942761460151747E-3</v>
      </c>
      <c r="BS33" s="61">
        <f>BS32*(1+BT33)</f>
        <v>101.25135380197231</v>
      </c>
      <c r="BT33" s="60">
        <f>$L$60*N(S33)+$L$61*N(AE33)+$L$62*N(AQ33)+$L$63*N(AM33)+$L$64*N(AI33)+$L$65*N(AA33)+$L$66*N(BG33)+$L$67*N(W33)+$L$68*N(AY33)</f>
        <v>-3.2605256559991407E-3</v>
      </c>
      <c r="BU33" s="60">
        <f>IF(ISNUMBER(BS33),BS33/MAX(BS$22:BS33)-1,"")</f>
        <v>-7.7892721076514571E-3</v>
      </c>
      <c r="BW33" s="77">
        <v>45016</v>
      </c>
      <c r="BX33" s="69">
        <f>BS1350/BS1287-1</f>
        <v>5.2970105983734195E-2</v>
      </c>
      <c r="BY33" s="69">
        <f>BO1350/BO1287-1</f>
        <v>6.1197370859936484E-2</v>
      </c>
      <c r="BZ33" s="69">
        <f>BK1350/BK1287-1</f>
        <v>5.7509852940688333E-2</v>
      </c>
    </row>
    <row r="34" spans="2:78" ht="16" customHeight="1">
      <c r="B34" s="70" t="s">
        <v>214</v>
      </c>
      <c r="Q34" s="63">
        <v>43118</v>
      </c>
      <c r="R34" s="62">
        <v>348</v>
      </c>
      <c r="S34" s="60">
        <f>IF(AND(ISNUMBER(R33),ISNUMBER(R34)),R34/R33-1,"")</f>
        <v>0</v>
      </c>
      <c r="T34" s="60">
        <f>IF(ISNUMBER(R34),R34/MAX(R$22:R34)-1,"")</f>
        <v>-8.5470085470085166E-3</v>
      </c>
      <c r="V34" s="62">
        <v>180.38</v>
      </c>
      <c r="W34" s="60">
        <f>IF(AND(ISNUMBER(V33),ISNUMBER(V34)),V34/V33-1,"")</f>
        <v>7.3718306712833304E-3</v>
      </c>
      <c r="X34" s="60">
        <f>IF(ISNUMBER(V34),V34/MAX(V$22:V34)-1,"")</f>
        <v>0</v>
      </c>
      <c r="Z34" s="62">
        <v>7.2</v>
      </c>
      <c r="AA34" s="60">
        <f>IF(AND(ISNUMBER(Z33),ISNUMBER(Z34)),Z34/Z33-1,"")</f>
        <v>6.9930069930068672E-3</v>
      </c>
      <c r="AB34" s="60">
        <f>IF(ISNUMBER(Z34),Z34/MAX(Z$22:Z34)-1,"")</f>
        <v>0</v>
      </c>
      <c r="AD34" s="62">
        <v>14.96</v>
      </c>
      <c r="AE34" s="60">
        <f>IF(AND(ISNUMBER(AD33),ISNUMBER(AD34)),AD34/AD33-1,"")</f>
        <v>6.6889632107036689E-4</v>
      </c>
      <c r="AF34" s="60">
        <f>IF(ISNUMBER(AD34),AD34/MAX(AD$22:AD34)-1,"")</f>
        <v>-2.666666666666595E-3</v>
      </c>
      <c r="AH34" s="62">
        <v>14.91</v>
      </c>
      <c r="AI34" s="60">
        <f>IF(AND(ISNUMBER(AH33),ISNUMBER(AH34)),AH34/AH33-1,"")</f>
        <v>6.7114093959719234E-4</v>
      </c>
      <c r="AJ34" s="60">
        <f>IF(ISNUMBER(AH34),AH34/MAX(AH$22:AH34)-1,"")</f>
        <v>-2.3575638506876162E-2</v>
      </c>
      <c r="AL34" s="62">
        <v>19.27</v>
      </c>
      <c r="AM34" s="60">
        <f>IF(AND(ISNUMBER(AL33),ISNUMBER(AL34)),AL34/AL33-1,"")</f>
        <v>4.692387904066786E-3</v>
      </c>
      <c r="AN34" s="60">
        <f>IF(ISNUMBER(AL34),AL34/MAX(AL$22:AL34)-1,"")</f>
        <v>-1.7338092809790928E-2</v>
      </c>
      <c r="AP34" s="62">
        <v>100.2</v>
      </c>
      <c r="AQ34" s="60">
        <f>IF(AND(ISNUMBER(AP33),ISNUMBER(AP34)),AP34/AP33-1,"")</f>
        <v>0</v>
      </c>
      <c r="AR34" s="60">
        <f>IF(ISNUMBER(AP34),AP34/MAX(AP$22:AP34)-1,"")</f>
        <v>-7.9776625448746419E-4</v>
      </c>
      <c r="AT34" s="62">
        <v>50.14</v>
      </c>
      <c r="AU34" s="60">
        <f>IF(AND(ISNUMBER(AT33),ISNUMBER(AT34)),AT34/AT33-1,"")</f>
        <v>3.9904229848364281E-4</v>
      </c>
      <c r="AV34" s="60">
        <f>IF(ISNUMBER(AT34),AT34/MAX(AT$22:AT34)-1,"")</f>
        <v>0</v>
      </c>
      <c r="AX34" s="62">
        <v>15.75</v>
      </c>
      <c r="AY34" s="60">
        <f>IF(AND(ISNUMBER(AX33),ISNUMBER(AX34)),AX34/AX33-1,"")</f>
        <v>-8.1863979848867396E-3</v>
      </c>
      <c r="AZ34" s="60">
        <f>IF(ISNUMBER(AX34),AX34/MAX(AX$22:AX34)-1,"")</f>
        <v>-1.3652304609218402E-2</v>
      </c>
      <c r="BB34" s="62">
        <v>50.18</v>
      </c>
      <c r="BC34" s="60">
        <f>IF(AND(ISNUMBER(BB33),ISNUMBER(BB34)),BB34/BB33-1,"")</f>
        <v>-1.7903322060871529E-3</v>
      </c>
      <c r="BD34" s="60">
        <f>IF(ISNUMBER(BB34),BB34/MAX(BB$22:BB34)-1,"")</f>
        <v>-2.9803298231670938E-3</v>
      </c>
      <c r="BF34" s="62">
        <v>50</v>
      </c>
      <c r="BG34" s="60">
        <f>IF(AND(ISNUMBER(BF33),ISNUMBER(BF34)),BF34/BF33-1,"")</f>
        <v>-2.9910269192422456E-3</v>
      </c>
      <c r="BH34" s="60">
        <f>IF(ISNUMBER(BF34),BF34/MAX(BF$22:BF34)-1,"")</f>
        <v>-8.7232355273592077E-3</v>
      </c>
      <c r="BK34" s="61">
        <f>BK33*(1+BL34)</f>
        <v>101.41360320150039</v>
      </c>
      <c r="BL34" s="60">
        <f>$L$12*N(AQ34)+$L$13*N(S34)+$L$14*N(AA34)+$L$15*N(AE34)+$L$16*N(AY34)+$L$17*N(BC34)+$L$18*N(AM34)+$L$19*N(AU34)+$L$20*N(W34)</f>
        <v>1.387185439739152E-4</v>
      </c>
      <c r="BM34" s="60">
        <f>IF(ISNUMBER(BK34),BK34/MAX(BK$22:BK34)-1,"")</f>
        <v>-3.9506169473427777E-3</v>
      </c>
      <c r="BO34" s="61">
        <f>BO33*(1+BP34)</f>
        <v>101.82445197856917</v>
      </c>
      <c r="BP34" s="60">
        <f>$L$36*N(S34)+$L$37*N(AQ34)+$L$38*N(AA34)+$L$39*N(AE34)+$L$40*N(AM34)+$L$41*N(W34)+$L$42*N(AI34)+$L$43*N(BG34)+$L$44*N(AY34)</f>
        <v>9.9445456567440063E-4</v>
      </c>
      <c r="BQ34" s="60">
        <f>IF(ISNUMBER(BO34),BO34/MAX(BO$22:BO34)-1,"")</f>
        <v>-3.4041914883169433E-3</v>
      </c>
      <c r="BS34" s="61">
        <f>BS33*(1+BT34)</f>
        <v>101.38403407279837</v>
      </c>
      <c r="BT34" s="60">
        <f>$L$60*N(S34)+$L$61*N(AE34)+$L$62*N(AQ34)+$L$63*N(AM34)+$L$64*N(AI34)+$L$65*N(AA34)+$L$66*N(BG34)+$L$67*N(W34)+$L$68*N(AY34)</f>
        <v>1.3104049066400671E-3</v>
      </c>
      <c r="BU34" s="60">
        <f>IF(ISNUMBER(BS34),BS34/MAX(BS$22:BS34)-1,"")</f>
        <v>-6.4890743014004437E-3</v>
      </c>
      <c r="BW34" s="77">
        <v>45107</v>
      </c>
      <c r="BX34" s="69">
        <f>BS1411/BS1350-1</f>
        <v>6.9919210520106967E-2</v>
      </c>
      <c r="BY34" s="69">
        <f>BO1411/BO1350-1</f>
        <v>6.8389974652989238E-2</v>
      </c>
      <c r="BZ34" s="69">
        <f>BK1411/BK1350-1</f>
        <v>5.2272519530500938E-2</v>
      </c>
    </row>
    <row r="35" spans="2:78" ht="16" customHeight="1">
      <c r="B35" s="70" t="s">
        <v>128</v>
      </c>
      <c r="C35" s="70" t="s">
        <v>130</v>
      </c>
      <c r="D35" s="70" t="s">
        <v>173</v>
      </c>
      <c r="E35" s="70" t="s">
        <v>129</v>
      </c>
      <c r="F35" s="70" t="s">
        <v>174</v>
      </c>
      <c r="G35" s="70" t="s">
        <v>175</v>
      </c>
      <c r="H35" s="70" t="s">
        <v>131</v>
      </c>
      <c r="I35" s="70" t="s">
        <v>176</v>
      </c>
      <c r="J35" s="70" t="s">
        <v>177</v>
      </c>
      <c r="K35" s="70" t="s">
        <v>178</v>
      </c>
      <c r="L35" s="70" t="s">
        <v>179</v>
      </c>
      <c r="M35" s="70" t="s">
        <v>180</v>
      </c>
      <c r="N35" s="70" t="s">
        <v>181</v>
      </c>
      <c r="O35" s="70" t="s">
        <v>182</v>
      </c>
      <c r="Q35" s="63">
        <v>43119</v>
      </c>
      <c r="R35" s="62">
        <v>348</v>
      </c>
      <c r="S35" s="60">
        <f>IF(AND(ISNUMBER(R34),ISNUMBER(R35)),R35/R34-1,"")</f>
        <v>0</v>
      </c>
      <c r="T35" s="60">
        <f>IF(ISNUMBER(R35),R35/MAX(R$22:R35)-1,"")</f>
        <v>-8.5470085470085166E-3</v>
      </c>
      <c r="V35" s="62">
        <v>178.3</v>
      </c>
      <c r="W35" s="60">
        <f>IF(AND(ISNUMBER(V34),ISNUMBER(V35)),V35/V34-1,"")</f>
        <v>-1.1531211886018355E-2</v>
      </c>
      <c r="X35" s="60">
        <f>IF(ISNUMBER(V35),V35/MAX(V$22:V35)-1,"")</f>
        <v>-1.1531211886018355E-2</v>
      </c>
      <c r="Z35" s="62">
        <v>7.17</v>
      </c>
      <c r="AA35" s="60">
        <f>IF(AND(ISNUMBER(Z34),ISNUMBER(Z35)),Z35/Z34-1,"")</f>
        <v>-4.1666666666666519E-3</v>
      </c>
      <c r="AB35" s="60">
        <f>IF(ISNUMBER(Z35),Z35/MAX(Z$22:Z35)-1,"")</f>
        <v>-4.1666666666666519E-3</v>
      </c>
      <c r="AD35" s="62">
        <v>14.91</v>
      </c>
      <c r="AE35" s="60">
        <f>IF(AND(ISNUMBER(AD34),ISNUMBER(AD35)),AD35/AD34-1,"")</f>
        <v>-3.3422459893048817E-3</v>
      </c>
      <c r="AF35" s="60">
        <f>IF(ISNUMBER(AD35),AD35/MAX(AD$22:AD35)-1,"")</f>
        <v>-6.0000000000000053E-3</v>
      </c>
      <c r="AH35" s="62">
        <v>14.87</v>
      </c>
      <c r="AI35" s="60">
        <f>IF(AND(ISNUMBER(AH34),ISNUMBER(AH35)),AH35/AH34-1,"")</f>
        <v>-2.6827632461435824E-3</v>
      </c>
      <c r="AJ35" s="60">
        <f>IF(ISNUMBER(AH35),AH35/MAX(AH$22:AH35)-1,"")</f>
        <v>-2.6195153896529155E-2</v>
      </c>
      <c r="AL35" s="62">
        <v>19.11</v>
      </c>
      <c r="AM35" s="60">
        <f>IF(AND(ISNUMBER(AL34),ISNUMBER(AL35)),AL35/AL34-1,"")</f>
        <v>-8.3030617540218454E-3</v>
      </c>
      <c r="AN35" s="60">
        <f>IF(ISNUMBER(AL35),AL35/MAX(AL$22:AL35)-1,"")</f>
        <v>-2.5497195308516019E-2</v>
      </c>
      <c r="AP35" s="62">
        <v>100.21</v>
      </c>
      <c r="AQ35" s="60">
        <f>IF(AND(ISNUMBER(AP34),ISNUMBER(AP35)),AP35/AP34-1,"")</f>
        <v>9.980039920143291E-5</v>
      </c>
      <c r="AR35" s="60">
        <f>IF(ISNUMBER(AP35),AP35/MAX(AP$22:AP35)-1,"")</f>
        <v>-6.9804547267660055E-4</v>
      </c>
      <c r="AT35" s="62">
        <v>50.14</v>
      </c>
      <c r="AU35" s="60">
        <f>IF(AND(ISNUMBER(AT34),ISNUMBER(AT35)),AT35/AT34-1,"")</f>
        <v>0</v>
      </c>
      <c r="AV35" s="60">
        <f>IF(ISNUMBER(AT35),AT35/MAX(AT$22:AT35)-1,"")</f>
        <v>0</v>
      </c>
      <c r="AX35" s="62">
        <v>15.726000000000001</v>
      </c>
      <c r="AY35" s="60">
        <f>IF(AND(ISNUMBER(AX34),ISNUMBER(AX35)),AX35/AX34-1,"")</f>
        <v>-1.5238095238094829E-3</v>
      </c>
      <c r="AZ35" s="60">
        <f>IF(ISNUMBER(AX35),AX35/MAX(AX$22:AX35)-1,"")</f>
        <v>-1.5155310621242424E-2</v>
      </c>
      <c r="BB35" s="62">
        <v>50.18</v>
      </c>
      <c r="BC35" s="60">
        <f>IF(AND(ISNUMBER(BB34),ISNUMBER(BB35)),BB35/BB34-1,"")</f>
        <v>0</v>
      </c>
      <c r="BD35" s="60">
        <f>IF(ISNUMBER(BB35),BB35/MAX(BB$22:BB35)-1,"")</f>
        <v>-2.9803298231670938E-3</v>
      </c>
      <c r="BF35" s="62">
        <v>50.18</v>
      </c>
      <c r="BG35" s="60">
        <f>IF(AND(ISNUMBER(BF34),ISNUMBER(BF35)),BF35/BF34-1,"")</f>
        <v>3.6000000000000476E-3</v>
      </c>
      <c r="BH35" s="60">
        <f>IF(ISNUMBER(BF35),BF35/MAX(BF$22:BF35)-1,"")</f>
        <v>-5.1546391752577136E-3</v>
      </c>
      <c r="BK35" s="61">
        <f>BK34*(1+BL35)</f>
        <v>101.24321810374171</v>
      </c>
      <c r="BL35" s="60">
        <f>$L$12*N(AQ35)+$L$13*N(S35)+$L$14*N(AA35)+$L$15*N(AE35)+$L$16*N(AY35)+$L$17*N(BC35)+$L$18*N(AM35)+$L$19*N(AU35)+$L$20*N(W35)</f>
        <v>-1.6801010158385349E-3</v>
      </c>
      <c r="BM35" s="60">
        <f>IF(ISNUMBER(BK35),BK35/MAX(BK$22:BK35)-1,"")</f>
        <v>-5.624080527634856E-3</v>
      </c>
      <c r="BO35" s="61">
        <f>BO34*(1+BP35)</f>
        <v>101.63756603210314</v>
      </c>
      <c r="BP35" s="60">
        <f>$L$36*N(S35)+$L$37*N(AQ35)+$L$38*N(AA35)+$L$39*N(AE35)+$L$40*N(AM35)+$L$41*N(W35)+$L$42*N(AI35)+$L$43*N(BG35)+$L$44*N(AY35)</f>
        <v>-1.8353739483456218E-3</v>
      </c>
      <c r="BQ35" s="60">
        <f>IF(ISNUMBER(BO35),BO35/MAX(BO$22:BO35)-1,"")</f>
        <v>-5.2333174722897224E-3</v>
      </c>
      <c r="BS35" s="61">
        <f>BS34*(1+BT35)</f>
        <v>101.15110080359516</v>
      </c>
      <c r="BT35" s="60">
        <f>$L$60*N(S35)+$L$61*N(AE35)+$L$62*N(AQ35)+$L$63*N(AM35)+$L$64*N(AI35)+$L$65*N(AA35)+$L$66*N(BG35)+$L$67*N(W35)+$L$68*N(AY35)</f>
        <v>-2.2975340381105017E-3</v>
      </c>
      <c r="BU35" s="60">
        <f>IF(ISNUMBER(BS35),BS35/MAX(BS$22:BS35)-1,"")</f>
        <v>-8.771699470427663E-3</v>
      </c>
      <c r="BW35" s="77">
        <v>45198</v>
      </c>
      <c r="BX35" s="69">
        <f>BS1476/BS1411-1</f>
        <v>-2.3375139086022623E-2</v>
      </c>
      <c r="BY35" s="69">
        <f>BO1476/BO1411-1</f>
        <v>-1.5374961632677042E-2</v>
      </c>
      <c r="BZ35" s="69">
        <f>BK1476/BK1411-1</f>
        <v>-1.3254148236926278E-2</v>
      </c>
    </row>
    <row r="36" spans="2:78" ht="16" customHeight="1">
      <c r="B36" s="62" t="s">
        <v>183</v>
      </c>
      <c r="C36" s="62" t="s">
        <v>184</v>
      </c>
      <c r="D36" s="62" t="s">
        <v>185</v>
      </c>
      <c r="E36" s="62" t="s">
        <v>186</v>
      </c>
      <c r="F36" s="62" t="s">
        <v>187</v>
      </c>
      <c r="G36" s="68">
        <v>8.9999999999999998E-4</v>
      </c>
      <c r="H36" s="69">
        <f>T15</f>
        <v>0.13156588391952406</v>
      </c>
      <c r="I36" s="68">
        <f>H36-G36</f>
        <v>0.13066588391952405</v>
      </c>
      <c r="J36" s="68">
        <f>T16</f>
        <v>0.15863822893478435</v>
      </c>
      <c r="K36" s="68">
        <f>T18</f>
        <v>-0.2388100758439109</v>
      </c>
      <c r="L36" s="68">
        <v>0.28999999999999998</v>
      </c>
      <c r="M36" s="68">
        <f>J36*L36</f>
        <v>4.6005086391087462E-2</v>
      </c>
      <c r="N36" s="68">
        <f>K36*L36</f>
        <v>-6.9254921994734153E-2</v>
      </c>
      <c r="O36" s="68">
        <f>I36*L36</f>
        <v>3.7893106336661972E-2</v>
      </c>
      <c r="Q36" s="63">
        <v>43122</v>
      </c>
      <c r="R36" s="62">
        <v>350.95</v>
      </c>
      <c r="S36" s="60">
        <f>IF(AND(ISNUMBER(R35),ISNUMBER(R36)),R36/R35-1,"")</f>
        <v>8.4770114942529506E-3</v>
      </c>
      <c r="T36" s="60">
        <f>IF(ISNUMBER(R36),R36/MAX(R$22:R36)-1,"")</f>
        <v>-1.4245014245017895E-4</v>
      </c>
      <c r="V36" s="62">
        <v>179.98</v>
      </c>
      <c r="W36" s="60">
        <f>IF(AND(ISNUMBER(V35),ISNUMBER(V36)),V36/V35-1,"")</f>
        <v>9.4223219293325666E-3</v>
      </c>
      <c r="X36" s="60">
        <f>IF(ISNUMBER(V36),V36/MAX(V$22:V36)-1,"")</f>
        <v>-2.2175407473112863E-3</v>
      </c>
      <c r="Z36" s="62">
        <v>7.24</v>
      </c>
      <c r="AA36" s="60">
        <f>IF(AND(ISNUMBER(Z35),ISNUMBER(Z36)),Z36/Z35-1,"")</f>
        <v>9.7629009762900676E-3</v>
      </c>
      <c r="AB36" s="60">
        <f>IF(ISNUMBER(Z36),Z36/MAX(Z$22:Z36)-1,"")</f>
        <v>0</v>
      </c>
      <c r="AD36" s="62">
        <v>14.92</v>
      </c>
      <c r="AE36" s="60">
        <f>IF(AND(ISNUMBER(AD35),ISNUMBER(AD36)),AD36/AD35-1,"")</f>
        <v>6.7069081153592336E-4</v>
      </c>
      <c r="AF36" s="60">
        <f>IF(ISNUMBER(AD36),AD36/MAX(AD$22:AD36)-1,"")</f>
        <v>-5.3333333333333011E-3</v>
      </c>
      <c r="AH36" s="62">
        <v>14.89</v>
      </c>
      <c r="AI36" s="60">
        <f>IF(AND(ISNUMBER(AH35),ISNUMBER(AH36)),AH36/AH35-1,"")</f>
        <v>1.3449899125757003E-3</v>
      </c>
      <c r="AJ36" s="60">
        <f>IF(ISNUMBER(AH36),AH36/MAX(AH$22:AH36)-1,"")</f>
        <v>-2.4885396201702603E-2</v>
      </c>
      <c r="AL36" s="62">
        <v>19.170000000000002</v>
      </c>
      <c r="AM36" s="60">
        <f>IF(AND(ISNUMBER(AL35),ISNUMBER(AL36)),AL36/AL35-1,"")</f>
        <v>3.1397174254317317E-3</v>
      </c>
      <c r="AN36" s="60">
        <f>IF(ISNUMBER(AL36),AL36/MAX(AL$22:AL36)-1,"")</f>
        <v>-2.2437531871493999E-2</v>
      </c>
      <c r="AP36" s="62">
        <v>100.21</v>
      </c>
      <c r="AQ36" s="60">
        <f>IF(AND(ISNUMBER(AP35),ISNUMBER(AP36)),AP36/AP35-1,"")</f>
        <v>0</v>
      </c>
      <c r="AR36" s="60">
        <f>IF(ISNUMBER(AP36),AP36/MAX(AP$22:AP36)-1,"")</f>
        <v>-6.9804547267660055E-4</v>
      </c>
      <c r="AT36" s="62">
        <v>50.14</v>
      </c>
      <c r="AU36" s="60">
        <f>IF(AND(ISNUMBER(AT35),ISNUMBER(AT36)),AT36/AT35-1,"")</f>
        <v>0</v>
      </c>
      <c r="AV36" s="60">
        <f>IF(ISNUMBER(AT36),AT36/MAX(AT$22:AT36)-1,"")</f>
        <v>0</v>
      </c>
      <c r="AX36" s="62">
        <v>15.773999999999999</v>
      </c>
      <c r="AY36" s="60">
        <f>IF(AND(ISNUMBER(AX35),ISNUMBER(AX36)),AX36/AX35-1,"")</f>
        <v>3.0522701259061424E-3</v>
      </c>
      <c r="AZ36" s="60">
        <f>IF(ISNUMBER(AX36),AX36/MAX(AX$22:AX36)-1,"")</f>
        <v>-1.2149298597194491E-2</v>
      </c>
      <c r="BB36" s="62">
        <v>50.13</v>
      </c>
      <c r="BC36" s="60">
        <f>IF(AND(ISNUMBER(BB35),ISNUMBER(BB36)),BB36/BB35-1,"")</f>
        <v>-9.9641291351126871E-4</v>
      </c>
      <c r="BD36" s="60">
        <f>IF(ISNUMBER(BB36),BB36/MAX(BB$22:BB36)-1,"")</f>
        <v>-3.9737730975560881E-3</v>
      </c>
      <c r="BF36" s="62">
        <v>50.02</v>
      </c>
      <c r="BG36" s="60">
        <f>IF(AND(ISNUMBER(BF35),ISNUMBER(BF36)),BF36/BF35-1,"")</f>
        <v>-3.1885213232363263E-3</v>
      </c>
      <c r="BH36" s="60">
        <f>IF(ISNUMBER(BF36),BF36/MAX(BF$22:BF36)-1,"")</f>
        <v>-8.3267248215700418E-3</v>
      </c>
      <c r="BK36" s="61">
        <f>BK35*(1+BL36)</f>
        <v>101.71786379101438</v>
      </c>
      <c r="BL36" s="60">
        <f>$L$12*N(AQ36)+$L$13*N(S36)+$L$14*N(AA36)+$L$15*N(AE36)+$L$16*N(AY36)+$L$17*N(BC36)+$L$18*N(AM36)+$L$19*N(AU36)+$L$20*N(W36)</f>
        <v>4.6881726614646166E-3</v>
      </c>
      <c r="BM36" s="60">
        <f>IF(ISNUMBER(BK36),BK36/MAX(BK$22:BK36)-1,"")</f>
        <v>-9.6227452674568781E-4</v>
      </c>
      <c r="BO36" s="61">
        <f>BO35*(1+BP36)</f>
        <v>102.13061923576677</v>
      </c>
      <c r="BP36" s="60">
        <f>$L$36*N(S36)+$L$37*N(AQ36)+$L$38*N(AA36)+$L$39*N(AE36)+$L$40*N(AM36)+$L$41*N(W36)+$L$42*N(AI36)+$L$43*N(BG36)+$L$44*N(AY36)</f>
        <v>4.8510921986059325E-3</v>
      </c>
      <c r="BQ36" s="60">
        <f>IF(ISNUMBER(BO36),BO36/MAX(BO$22:BO36)-1,"")</f>
        <v>-4.0761257924637473E-4</v>
      </c>
      <c r="BS36" s="61">
        <f>BS35*(1+BT36)</f>
        <v>101.56094874870236</v>
      </c>
      <c r="BT36" s="60">
        <f>$L$60*N(S36)+$L$61*N(AE36)+$L$62*N(AQ36)+$L$63*N(AM36)+$L$64*N(AI36)+$L$65*N(AA36)+$L$66*N(BG36)+$L$67*N(W36)+$L$68*N(AY36)</f>
        <v>4.0518387031990765E-3</v>
      </c>
      <c r="BU36" s="60">
        <f>IF(ISNUMBER(BS36),BS36/MAX(BS$22:BS36)-1,"")</f>
        <v>-4.7554022786356898E-3</v>
      </c>
      <c r="BW36" s="77">
        <v>45289</v>
      </c>
      <c r="BX36" s="69">
        <f>BS1539/BS1476-1</f>
        <v>4.4906513107154655E-2</v>
      </c>
      <c r="BY36" s="69">
        <f>BO1539/BO1476-1</f>
        <v>4.183983108482292E-2</v>
      </c>
      <c r="BZ36" s="69">
        <f>BK1539/BK1476-1</f>
        <v>4.2850454939957539E-2</v>
      </c>
    </row>
    <row r="37" spans="2:78" ht="16" customHeight="1">
      <c r="B37" s="62" t="s">
        <v>193</v>
      </c>
      <c r="C37" s="62" t="s">
        <v>194</v>
      </c>
      <c r="D37" s="62" t="s">
        <v>133</v>
      </c>
      <c r="E37" s="62" t="s">
        <v>195</v>
      </c>
      <c r="F37" s="62" t="s">
        <v>190</v>
      </c>
      <c r="G37" s="68">
        <v>7.000000000000001E-4</v>
      </c>
      <c r="H37" s="69">
        <f>AR15</f>
        <v>7.6234687330728652E-4</v>
      </c>
      <c r="I37" s="68">
        <f>H37-G37</f>
        <v>6.234687330728642E-5</v>
      </c>
      <c r="J37" s="68">
        <f>AR16</f>
        <v>6.0687149715291707E-3</v>
      </c>
      <c r="K37" s="68">
        <f>AR18</f>
        <v>-3.8698154395713225E-3</v>
      </c>
      <c r="L37" s="68">
        <v>0.21</v>
      </c>
      <c r="M37" s="68">
        <f>J37*L37</f>
        <v>1.2744301440211258E-3</v>
      </c>
      <c r="N37" s="68">
        <f>K37*L37</f>
        <v>-8.1266124230997764E-4</v>
      </c>
      <c r="O37" s="68">
        <f>I37*L37</f>
        <v>1.3092843394530148E-5</v>
      </c>
      <c r="Q37" s="63">
        <v>43123</v>
      </c>
      <c r="R37" s="62">
        <v>353.25</v>
      </c>
      <c r="S37" s="60">
        <f>IF(AND(ISNUMBER(R36),ISNUMBER(R37)),R37/R36-1,"")</f>
        <v>6.5536401196752969E-3</v>
      </c>
      <c r="T37" s="60">
        <f>IF(ISNUMBER(R37),R37/MAX(R$22:R37)-1,"")</f>
        <v>0</v>
      </c>
      <c r="V37" s="62">
        <v>181.89</v>
      </c>
      <c r="W37" s="60">
        <f>IF(AND(ISNUMBER(V36),ISNUMBER(V37)),V37/V36-1,"")</f>
        <v>1.0612290254472745E-2</v>
      </c>
      <c r="X37" s="60">
        <f>IF(ISNUMBER(V37),V37/MAX(V$22:V37)-1,"")</f>
        <v>0</v>
      </c>
      <c r="Z37" s="62">
        <v>7.3</v>
      </c>
      <c r="AA37" s="60">
        <f>IF(AND(ISNUMBER(Z36),ISNUMBER(Z37)),Z37/Z36-1,"")</f>
        <v>8.2872928176795924E-3</v>
      </c>
      <c r="AB37" s="60">
        <f>IF(ISNUMBER(Z37),Z37/MAX(Z$22:Z37)-1,"")</f>
        <v>0</v>
      </c>
      <c r="AD37" s="62">
        <v>15.11</v>
      </c>
      <c r="AE37" s="60">
        <f>IF(AND(ISNUMBER(AD36),ISNUMBER(AD37)),AD37/AD36-1,"")</f>
        <v>1.2734584450402098E-2</v>
      </c>
      <c r="AF37" s="60">
        <f>IF(ISNUMBER(AD37),AD37/MAX(AD$22:AD37)-1,"")</f>
        <v>0</v>
      </c>
      <c r="AH37" s="62">
        <v>14.98</v>
      </c>
      <c r="AI37" s="60">
        <f>IF(AND(ISNUMBER(AH36),ISNUMBER(AH37)),AH37/AH36-1,"")</f>
        <v>6.0443250503694479E-3</v>
      </c>
      <c r="AJ37" s="60">
        <f>IF(ISNUMBER(AH37),AH37/MAX(AH$22:AH37)-1,"")</f>
        <v>-1.8991486574983618E-2</v>
      </c>
      <c r="AL37" s="62">
        <v>19.309999999999999</v>
      </c>
      <c r="AM37" s="60">
        <f>IF(AND(ISNUMBER(AL36),ISNUMBER(AL37)),AL37/AL36-1,"")</f>
        <v>7.3030777256126722E-3</v>
      </c>
      <c r="AN37" s="60">
        <f>IF(ISNUMBER(AL37),AL37/MAX(AL$22:AL37)-1,"")</f>
        <v>-1.5298317185109656E-2</v>
      </c>
      <c r="AP37" s="62">
        <v>100.23</v>
      </c>
      <c r="AQ37" s="60">
        <f>IF(AND(ISNUMBER(AP36),ISNUMBER(AP37)),AP37/AP36-1,"")</f>
        <v>1.995808801518173E-4</v>
      </c>
      <c r="AR37" s="60">
        <f>IF(ISNUMBER(AP37),AP37/MAX(AP$22:AP37)-1,"")</f>
        <v>-4.9860390905465124E-4</v>
      </c>
      <c r="AT37" s="62">
        <v>50.15</v>
      </c>
      <c r="AU37" s="60">
        <f>IF(AND(ISNUMBER(AT36),ISNUMBER(AT37)),AT37/AT36-1,"")</f>
        <v>1.9944156362172727E-4</v>
      </c>
      <c r="AV37" s="60">
        <f>IF(ISNUMBER(AT37),AT37/MAX(AT$22:AT37)-1,"")</f>
        <v>0</v>
      </c>
      <c r="AX37" s="62">
        <v>15.836</v>
      </c>
      <c r="AY37" s="60">
        <f>IF(AND(ISNUMBER(AX36),ISNUMBER(AX37)),AX37/AX36-1,"")</f>
        <v>3.9305185748701454E-3</v>
      </c>
      <c r="AZ37" s="60">
        <f>IF(ISNUMBER(AX37),AX37/MAX(AX$22:AX37)-1,"")</f>
        <v>-8.2665330661322312E-3</v>
      </c>
      <c r="BB37" s="62">
        <v>50.03</v>
      </c>
      <c r="BC37" s="60">
        <f>IF(AND(ISNUMBER(BB36),ISNUMBER(BB37)),BB37/BB36-1,"")</f>
        <v>-1.9948134849392396E-3</v>
      </c>
      <c r="BD37" s="60">
        <f>IF(ISNUMBER(BB37),BB37/MAX(BB$22:BB37)-1,"")</f>
        <v>-5.9606596463341877E-3</v>
      </c>
      <c r="BF37" s="62">
        <v>50.15</v>
      </c>
      <c r="BG37" s="60">
        <f>IF(AND(ISNUMBER(BF36),ISNUMBER(BF37)),BF37/BF36-1,"")</f>
        <v>2.5989604158336288E-3</v>
      </c>
      <c r="BH37" s="60">
        <f>IF(ISNUMBER(BF37),BF37/MAX(BF$22:BF37)-1,"")</f>
        <v>-5.749405233941296E-3</v>
      </c>
      <c r="BK37" s="61">
        <f>BK36*(1+BL37)</f>
        <v>102.27165766545005</v>
      </c>
      <c r="BL37" s="60">
        <f>$L$12*N(AQ37)+$L$13*N(S37)+$L$14*N(AA37)+$L$15*N(AE37)+$L$16*N(AY37)+$L$17*N(BC37)+$L$18*N(AM37)+$L$19*N(AU37)+$L$20*N(W37)</f>
        <v>5.444411176127973E-3</v>
      </c>
      <c r="BM37" s="60">
        <f>IF(ISNUMBER(BK37),BK37/MAX(BK$22:BK37)-1,"")</f>
        <v>0</v>
      </c>
      <c r="BO37" s="61">
        <f>BO36*(1+BP37)</f>
        <v>102.78291108947718</v>
      </c>
      <c r="BP37" s="60">
        <f>$L$36*N(S37)+$L$37*N(AQ37)+$L$38*N(AA37)+$L$39*N(AE37)+$L$40*N(AM37)+$L$41*N(W37)+$L$42*N(AI37)+$L$43*N(BG37)+$L$44*N(AY37)</f>
        <v>6.3868393102032676E-3</v>
      </c>
      <c r="BQ37" s="60">
        <f>IF(ISNUMBER(BO37),BO37/MAX(BO$22:BO37)-1,"")</f>
        <v>0</v>
      </c>
      <c r="BS37" s="61">
        <f>BS36*(1+BT37)</f>
        <v>102.24535009101287</v>
      </c>
      <c r="BT37" s="60">
        <f>$L$60*N(S37)+$L$61*N(AE37)+$L$62*N(AQ37)+$L$63*N(AM37)+$L$64*N(AI37)+$L$65*N(AA37)+$L$66*N(BG37)+$L$67*N(W37)+$L$68*N(AY37)</f>
        <v>6.7388238367481271E-3</v>
      </c>
      <c r="BU37" s="60">
        <f>IF(ISNUMBER(BS37),BS37/MAX(BS$22:BS37)-1,"")</f>
        <v>0</v>
      </c>
    </row>
    <row r="38" spans="2:78" ht="16" customHeight="1">
      <c r="B38" s="62" t="s">
        <v>213</v>
      </c>
      <c r="C38" s="62" t="s">
        <v>212</v>
      </c>
      <c r="D38" s="62" t="s">
        <v>188</v>
      </c>
      <c r="E38" s="62" t="s">
        <v>186</v>
      </c>
      <c r="F38" s="62" t="s">
        <v>187</v>
      </c>
      <c r="G38" s="68">
        <v>5.5000000000000014E-3</v>
      </c>
      <c r="H38" s="69">
        <f>AB15</f>
        <v>0.1170724362530389</v>
      </c>
      <c r="I38" s="68">
        <f>H38-G38</f>
        <v>0.11157243625303889</v>
      </c>
      <c r="J38" s="68">
        <f>AB16</f>
        <v>0.16764911009885813</v>
      </c>
      <c r="K38" s="68">
        <f>AB18</f>
        <v>-0.25442477876106206</v>
      </c>
      <c r="L38" s="68">
        <v>0.19</v>
      </c>
      <c r="M38" s="68">
        <f>J38*L38</f>
        <v>3.1853330918783049E-2</v>
      </c>
      <c r="N38" s="68">
        <f>K38*L38</f>
        <v>-4.8340707964601791E-2</v>
      </c>
      <c r="O38" s="68">
        <f>I38*L38</f>
        <v>2.1198762888077389E-2</v>
      </c>
      <c r="Q38" s="63">
        <v>43124</v>
      </c>
      <c r="R38" s="62">
        <v>353.72</v>
      </c>
      <c r="S38" s="60">
        <f>IF(AND(ISNUMBER(R37),ISNUMBER(R38)),R38/R37-1,"")</f>
        <v>1.3305024769993956E-3</v>
      </c>
      <c r="T38" s="60">
        <f>IF(ISNUMBER(R38),R38/MAX(R$22:R38)-1,"")</f>
        <v>0</v>
      </c>
      <c r="V38" s="62">
        <v>181.53</v>
      </c>
      <c r="W38" s="60">
        <f>IF(AND(ISNUMBER(V37),ISNUMBER(V38)),V38/V37-1,"")</f>
        <v>-1.9792182088074206E-3</v>
      </c>
      <c r="X38" s="60">
        <f>IF(ISNUMBER(V38),V38/MAX(V$22:V38)-1,"")</f>
        <v>-1.9792182088074206E-3</v>
      </c>
      <c r="Z38" s="62">
        <v>7.32</v>
      </c>
      <c r="AA38" s="60">
        <f>IF(AND(ISNUMBER(Z37),ISNUMBER(Z38)),Z38/Z37-1,"")</f>
        <v>2.73972602739736E-3</v>
      </c>
      <c r="AB38" s="60">
        <f>IF(ISNUMBER(Z38),Z38/MAX(Z$22:Z38)-1,"")</f>
        <v>0</v>
      </c>
      <c r="AD38" s="62">
        <v>14.98</v>
      </c>
      <c r="AE38" s="60">
        <f>IF(AND(ISNUMBER(AD37),ISNUMBER(AD38)),AD38/AD37-1,"")</f>
        <v>-8.6035737921905664E-3</v>
      </c>
      <c r="AF38" s="60">
        <f>IF(ISNUMBER(AD38),AD38/MAX(AD$22:AD38)-1,"")</f>
        <v>-8.6035737921905664E-3</v>
      </c>
      <c r="AH38" s="62">
        <v>15.06</v>
      </c>
      <c r="AI38" s="60">
        <f>IF(AND(ISNUMBER(AH37),ISNUMBER(AH38)),AH38/AH37-1,"")</f>
        <v>5.3404539385848437E-3</v>
      </c>
      <c r="AJ38" s="60">
        <f>IF(ISNUMBER(AH38),AH38/MAX(AH$22:AH38)-1,"")</f>
        <v>-1.3752455795677743E-2</v>
      </c>
      <c r="AL38" s="62">
        <v>19.38</v>
      </c>
      <c r="AM38" s="60">
        <f>IF(AND(ISNUMBER(AL37),ISNUMBER(AL38)),AL38/AL37-1,"")</f>
        <v>3.6250647332989328E-3</v>
      </c>
      <c r="AN38" s="60">
        <f>IF(ISNUMBER(AL38),AL38/MAX(AL$22:AL38)-1,"")</f>
        <v>-1.1728709841917428E-2</v>
      </c>
      <c r="AP38" s="62">
        <v>100.24</v>
      </c>
      <c r="AQ38" s="60">
        <f>IF(AND(ISNUMBER(AP37),ISNUMBER(AP38)),AP38/AP37-1,"")</f>
        <v>9.9770527786091634E-5</v>
      </c>
      <c r="AR38" s="60">
        <f>IF(ISNUMBER(AP38),AP38/MAX(AP$22:AP38)-1,"")</f>
        <v>-3.9888312724378761E-4</v>
      </c>
      <c r="AT38" s="62">
        <v>50.15</v>
      </c>
      <c r="AU38" s="60">
        <f>IF(AND(ISNUMBER(AT37),ISNUMBER(AT38)),AT38/AT37-1,"")</f>
        <v>0</v>
      </c>
      <c r="AV38" s="60">
        <f>IF(ISNUMBER(AT38),AT38/MAX(AT$22:AT38)-1,"")</f>
        <v>0</v>
      </c>
      <c r="AX38" s="62">
        <v>15.843999999999999</v>
      </c>
      <c r="AY38" s="60">
        <f>IF(AND(ISNUMBER(AX37),ISNUMBER(AX38)),AX38/AX37-1,"")</f>
        <v>5.0517807527139524E-4</v>
      </c>
      <c r="AZ38" s="60">
        <f>IF(ISNUMBER(AX38),AX38/MAX(AX$22:AX38)-1,"")</f>
        <v>-7.7655310621242979E-3</v>
      </c>
      <c r="BB38" s="62">
        <v>50.03</v>
      </c>
      <c r="BC38" s="60">
        <f>IF(AND(ISNUMBER(BB37),ISNUMBER(BB38)),BB38/BB37-1,"")</f>
        <v>0</v>
      </c>
      <c r="BD38" s="60">
        <f>IF(ISNUMBER(BB38),BB38/MAX(BB$22:BB38)-1,"")</f>
        <v>-5.9606596463341877E-3</v>
      </c>
      <c r="BF38" s="62">
        <v>50.1</v>
      </c>
      <c r="BG38" s="60">
        <f>IF(AND(ISNUMBER(BF37),ISNUMBER(BF38)),BF38/BF37-1,"")</f>
        <v>-9.9700897308074854E-4</v>
      </c>
      <c r="BH38" s="60">
        <f>IF(ISNUMBER(BF38),BF38/MAX(BF$22:BF38)-1,"")</f>
        <v>-6.7406819984139332E-3</v>
      </c>
      <c r="BK38" s="61">
        <f>BK37*(1+BL38)</f>
        <v>102.29106306044267</v>
      </c>
      <c r="BL38" s="60">
        <f>$L$12*N(AQ38)+$L$13*N(S38)+$L$14*N(AA38)+$L$15*N(AE38)+$L$16*N(AY38)+$L$17*N(BC38)+$L$18*N(AM38)+$L$19*N(AU38)+$L$20*N(W38)</f>
        <v>1.8974362433920509E-4</v>
      </c>
      <c r="BM38" s="60">
        <f>IF(ISNUMBER(BK38),BK38/MAX(BK$22:BK38)-1,"")</f>
        <v>0</v>
      </c>
      <c r="BO38" s="61">
        <f>BO37*(1+BP38)</f>
        <v>102.75055894258055</v>
      </c>
      <c r="BP38" s="60">
        <f>$L$36*N(S38)+$L$37*N(AQ38)+$L$38*N(AA38)+$L$39*N(AE38)+$L$40*N(AM38)+$L$41*N(W38)+$L$42*N(AI38)+$L$43*N(BG38)+$L$44*N(AY38)</f>
        <v>-3.1476192446493846E-4</v>
      </c>
      <c r="BQ38" s="60">
        <f>IF(ISNUMBER(BO38),BO38/MAX(BO$22:BO38)-1,"")</f>
        <v>-3.1476192446489026E-4</v>
      </c>
      <c r="BS38" s="61">
        <f>BS37*(1+BT38)</f>
        <v>102.24364378148991</v>
      </c>
      <c r="BT38" s="60">
        <f>$L$60*N(S38)+$L$61*N(AE38)+$L$62*N(AQ38)+$L$63*N(AM38)+$L$64*N(AI38)+$L$65*N(AA38)+$L$66*N(BG38)+$L$67*N(W38)+$L$68*N(AY38)</f>
        <v>-1.6688382615331538E-5</v>
      </c>
      <c r="BU38" s="60">
        <f>IF(ISNUMBER(BS38),BS38/MAX(BS$22:BS38)-1,"")</f>
        <v>-1.6688382615370756E-5</v>
      </c>
    </row>
    <row r="39" spans="2:78" ht="16" customHeight="1">
      <c r="B39" s="62" t="s">
        <v>196</v>
      </c>
      <c r="C39" s="62" t="s">
        <v>197</v>
      </c>
      <c r="D39" s="62" t="s">
        <v>135</v>
      </c>
      <c r="E39" s="62" t="s">
        <v>186</v>
      </c>
      <c r="F39" s="62" t="s">
        <v>187</v>
      </c>
      <c r="G39" s="68">
        <v>5.6000000000000008E-3</v>
      </c>
      <c r="H39" s="69">
        <f>AF15</f>
        <v>4.9563630156957507E-2</v>
      </c>
      <c r="I39" s="68">
        <f>H39-G39</f>
        <v>4.3963630156957506E-2</v>
      </c>
      <c r="J39" s="68">
        <f>AF16</f>
        <v>0.19709545257445515</v>
      </c>
      <c r="K39" s="68">
        <f>AF18</f>
        <v>-0.38318994043679677</v>
      </c>
      <c r="L39" s="68">
        <v>0.1661</v>
      </c>
      <c r="M39" s="68">
        <f>J39*L39</f>
        <v>3.2737554672616999E-2</v>
      </c>
      <c r="N39" s="68">
        <f>K39*L39</f>
        <v>-6.364784910655194E-2</v>
      </c>
      <c r="O39" s="68">
        <f>I39*L39</f>
        <v>7.3023589690706416E-3</v>
      </c>
      <c r="Q39" s="63">
        <v>43125</v>
      </c>
      <c r="R39" s="62">
        <v>351.6</v>
      </c>
      <c r="S39" s="60">
        <f>IF(AND(ISNUMBER(R38),ISNUMBER(R39)),R39/R38-1,"")</f>
        <v>-5.9934411398846477E-3</v>
      </c>
      <c r="T39" s="60">
        <f>IF(ISNUMBER(R39),R39/MAX(R$22:R39)-1,"")</f>
        <v>-5.9934411398846477E-3</v>
      </c>
      <c r="V39" s="62">
        <v>179.71</v>
      </c>
      <c r="W39" s="60">
        <f>IF(AND(ISNUMBER(V38),ISNUMBER(V39)),V39/V38-1,"")</f>
        <v>-1.0025891037294121E-2</v>
      </c>
      <c r="X39" s="60">
        <f>IF(ISNUMBER(V39),V39/MAX(V$22:V39)-1,"")</f>
        <v>-1.1985265820001034E-2</v>
      </c>
      <c r="Z39" s="62">
        <v>7.24</v>
      </c>
      <c r="AA39" s="60">
        <f>IF(AND(ISNUMBER(Z38),ISNUMBER(Z39)),Z39/Z38-1,"")</f>
        <v>-1.0928961748633892E-2</v>
      </c>
      <c r="AB39" s="60">
        <f>IF(ISNUMBER(Z39),Z39/MAX(Z$22:Z39)-1,"")</f>
        <v>-1.0928961748633892E-2</v>
      </c>
      <c r="AD39" s="62">
        <v>14.85</v>
      </c>
      <c r="AE39" s="60">
        <f>IF(AND(ISNUMBER(AD38),ISNUMBER(AD39)),AD39/AD38-1,"")</f>
        <v>-8.6782376502003711E-3</v>
      </c>
      <c r="AF39" s="60">
        <f>IF(ISNUMBER(AD39),AD39/MAX(AD$22:AD39)-1,"")</f>
        <v>-1.7207147584381244E-2</v>
      </c>
      <c r="AH39" s="62">
        <v>15.07</v>
      </c>
      <c r="AI39" s="60">
        <f>IF(AND(ISNUMBER(AH38),ISNUMBER(AH39)),AH39/AH38-1,"")</f>
        <v>6.6401062416998613E-4</v>
      </c>
      <c r="AJ39" s="60">
        <f>IF(ISNUMBER(AH39),AH39/MAX(AH$22:AH39)-1,"")</f>
        <v>-1.3097576948264522E-2</v>
      </c>
      <c r="AL39" s="62">
        <v>19.28</v>
      </c>
      <c r="AM39" s="60">
        <f>IF(AND(ISNUMBER(AL38),ISNUMBER(AL39)),AL39/AL38-1,"")</f>
        <v>-5.1599587203301489E-3</v>
      </c>
      <c r="AN39" s="60">
        <f>IF(ISNUMBER(AL39),AL39/MAX(AL$22:AL39)-1,"")</f>
        <v>-1.6828148903620499E-2</v>
      </c>
      <c r="AP39" s="62">
        <v>100.23</v>
      </c>
      <c r="AQ39" s="60">
        <f>IF(AND(ISNUMBER(AP38),ISNUMBER(AP39)),AP39/AP38-1,"")</f>
        <v>-9.976057462079968E-5</v>
      </c>
      <c r="AR39" s="60">
        <f>IF(ISNUMBER(AP39),AP39/MAX(AP$22:AP39)-1,"")</f>
        <v>-4.9860390905465124E-4</v>
      </c>
      <c r="AT39" s="62">
        <v>50.15</v>
      </c>
      <c r="AU39" s="60">
        <f>IF(AND(ISNUMBER(AT38),ISNUMBER(AT39)),AT39/AT38-1,"")</f>
        <v>0</v>
      </c>
      <c r="AV39" s="60">
        <f>IF(ISNUMBER(AT39),AT39/MAX(AT$22:AT39)-1,"")</f>
        <v>0</v>
      </c>
      <c r="AX39" s="62">
        <v>15.954000000000001</v>
      </c>
      <c r="AY39" s="60">
        <f>IF(AND(ISNUMBER(AX38),ISNUMBER(AX39)),AX39/AX38-1,"")</f>
        <v>6.9426912395860185E-3</v>
      </c>
      <c r="AZ39" s="60">
        <f>IF(ISNUMBER(AX39),AX39/MAX(AX$22:AX39)-1,"")</f>
        <v>-8.7675350701399424E-4</v>
      </c>
      <c r="BB39" s="62">
        <v>50.05</v>
      </c>
      <c r="BC39" s="60">
        <f>IF(AND(ISNUMBER(BB38),ISNUMBER(BB39)),BB39/BB38-1,"")</f>
        <v>3.9976014391363002E-4</v>
      </c>
      <c r="BD39" s="60">
        <f>IF(ISNUMBER(BB39),BB39/MAX(BB$22:BB39)-1,"")</f>
        <v>-5.5632823365786566E-3</v>
      </c>
      <c r="BF39" s="62">
        <v>50.02</v>
      </c>
      <c r="BG39" s="60">
        <f>IF(AND(ISNUMBER(BF38),ISNUMBER(BF39)),BF39/BF38-1,"")</f>
        <v>-1.5968063872254801E-3</v>
      </c>
      <c r="BH39" s="60">
        <f>IF(ISNUMBER(BF39),BF39/MAX(BF$22:BF39)-1,"")</f>
        <v>-8.3267248215700418E-3</v>
      </c>
      <c r="BK39" s="61">
        <f>BK38*(1+BL39)</f>
        <v>101.92368834484687</v>
      </c>
      <c r="BL39" s="60">
        <f>$L$12*N(AQ39)+$L$13*N(S39)+$L$14*N(AA39)+$L$15*N(AE39)+$L$16*N(AY39)+$L$17*N(BC39)+$L$18*N(AM39)+$L$19*N(AU39)+$L$20*N(W39)</f>
        <v>-3.5914644408253662E-3</v>
      </c>
      <c r="BM39" s="60">
        <f>IF(ISNUMBER(BK39),BK39/MAX(BK$22:BK39)-1,"")</f>
        <v>-3.5914644408253649E-3</v>
      </c>
      <c r="BO39" s="61">
        <f>BO38*(1+BP39)</f>
        <v>102.23617938727182</v>
      </c>
      <c r="BP39" s="60">
        <f>$L$36*N(S39)+$L$37*N(AQ39)+$L$38*N(AA39)+$L$39*N(AE39)+$L$40*N(AM39)+$L$41*N(W39)+$L$42*N(AI39)+$L$43*N(BG39)+$L$44*N(AY39)</f>
        <v>-5.0060998266314421E-3</v>
      </c>
      <c r="BQ39" s="60">
        <f>IF(ISNUMBER(BO39),BO39/MAX(BO$22:BO39)-1,"")</f>
        <v>-5.3192860214807958E-3</v>
      </c>
      <c r="BS39" s="61">
        <f>BS38*(1+BT39)</f>
        <v>101.73977465596589</v>
      </c>
      <c r="BT39" s="60">
        <f>$L$60*N(S39)+$L$61*N(AE39)+$L$62*N(AQ39)+$L$63*N(AM39)+$L$64*N(AI39)+$L$65*N(AA39)+$L$66*N(BG39)+$L$67*N(W39)+$L$68*N(AY39)</f>
        <v>-4.9281217578754305E-3</v>
      </c>
      <c r="BU39" s="60">
        <f>IF(ISNUMBER(BS39),BS39/MAX(BS$22:BS39)-1,"")</f>
        <v>-4.9447278981092913E-3</v>
      </c>
    </row>
    <row r="40" spans="2:78" ht="16" customHeight="1">
      <c r="B40" s="62" t="s">
        <v>208</v>
      </c>
      <c r="C40" s="62" t="s">
        <v>207</v>
      </c>
      <c r="D40" s="62" t="s">
        <v>188</v>
      </c>
      <c r="E40" s="62" t="s">
        <v>206</v>
      </c>
      <c r="F40" s="62" t="s">
        <v>187</v>
      </c>
      <c r="G40" s="68">
        <v>4.6999999999999993E-3</v>
      </c>
      <c r="H40" s="69">
        <f>AN15</f>
        <v>1.6023120789295856E-2</v>
      </c>
      <c r="I40" s="68">
        <f>H40-G40</f>
        <v>1.1323120789295857E-2</v>
      </c>
      <c r="J40" s="68">
        <f>AN16</f>
        <v>0.16116447657935384</v>
      </c>
      <c r="K40" s="68">
        <f>AN18</f>
        <v>-0.36359779380568524</v>
      </c>
      <c r="L40" s="68">
        <v>3.39E-2</v>
      </c>
      <c r="M40" s="68">
        <f>J40*L40</f>
        <v>5.4634757560400949E-3</v>
      </c>
      <c r="N40" s="68">
        <f>K40*L40</f>
        <v>-1.2325965210012729E-2</v>
      </c>
      <c r="O40" s="68">
        <f>I40*L40</f>
        <v>3.8385379475712955E-4</v>
      </c>
      <c r="Q40" s="63">
        <v>43129</v>
      </c>
      <c r="R40" s="62">
        <v>351.6</v>
      </c>
      <c r="S40" s="60">
        <f>IF(AND(ISNUMBER(R39),ISNUMBER(R40)),R40/R39-1,"")</f>
        <v>0</v>
      </c>
      <c r="T40" s="60">
        <f>IF(ISNUMBER(R40),R40/MAX(R$22:R40)-1,"")</f>
        <v>-5.9934411398846477E-3</v>
      </c>
      <c r="V40" s="62">
        <v>181.54</v>
      </c>
      <c r="W40" s="60">
        <f>IF(AND(ISNUMBER(V39),ISNUMBER(V40)),V40/V39-1,"")</f>
        <v>1.0183072728284337E-2</v>
      </c>
      <c r="X40" s="60">
        <f>IF(ISNUMBER(V40),V40/MAX(V$22:V40)-1,"")</f>
        <v>-1.9242399252294984E-3</v>
      </c>
      <c r="Z40" s="62">
        <v>7.31</v>
      </c>
      <c r="AA40" s="60">
        <f>IF(AND(ISNUMBER(Z39),ISNUMBER(Z40)),Z40/Z39-1,"")</f>
        <v>9.6685082872927097E-3</v>
      </c>
      <c r="AB40" s="60">
        <f>IF(ISNUMBER(Z40),Z40/MAX(Z$22:Z40)-1,"")</f>
        <v>-1.366120218579292E-3</v>
      </c>
      <c r="AD40" s="62">
        <v>14.84</v>
      </c>
      <c r="AE40" s="60">
        <f>IF(AND(ISNUMBER(AD39),ISNUMBER(AD40)),AD40/AD39-1,"")</f>
        <v>-6.7340067340060372E-4</v>
      </c>
      <c r="AF40" s="60">
        <f>IF(ISNUMBER(AD40),AD40/MAX(AD$22:AD40)-1,"")</f>
        <v>-1.786896095301127E-2</v>
      </c>
      <c r="AH40" s="62">
        <v>15.17</v>
      </c>
      <c r="AI40" s="60">
        <f>IF(AND(ISNUMBER(AH39),ISNUMBER(AH40)),AH40/AH39-1,"")</f>
        <v>6.6357000663570531E-3</v>
      </c>
      <c r="AJ40" s="60">
        <f>IF(ISNUMBER(AH40),AH40/MAX(AH$22:AH40)-1,"")</f>
        <v>-6.5487884741323166E-3</v>
      </c>
      <c r="AL40" s="62">
        <v>19.3</v>
      </c>
      <c r="AM40" s="60">
        <f>IF(AND(ISNUMBER(AL39),ISNUMBER(AL40)),AL40/AL39-1,"")</f>
        <v>1.0373443983402453E-3</v>
      </c>
      <c r="AN40" s="60">
        <f>IF(ISNUMBER(AL40),AL40/MAX(AL$22:AL40)-1,"")</f>
        <v>-1.5808261091279863E-2</v>
      </c>
      <c r="AP40" s="62">
        <v>100.25</v>
      </c>
      <c r="AQ40" s="60">
        <f>IF(AND(ISNUMBER(AP39),ISNUMBER(AP40)),AP40/AP39-1,"")</f>
        <v>1.9954105557218327E-4</v>
      </c>
      <c r="AR40" s="60">
        <f>IF(ISNUMBER(AP40),AP40/MAX(AP$22:AP40)-1,"")</f>
        <v>-2.9916234543281295E-4</v>
      </c>
      <c r="AT40" s="62">
        <v>50.15</v>
      </c>
      <c r="AU40" s="60">
        <f>IF(AND(ISNUMBER(AT39),ISNUMBER(AT40)),AT40/AT39-1,"")</f>
        <v>0</v>
      </c>
      <c r="AV40" s="60">
        <f>IF(ISNUMBER(AT40),AT40/MAX(AT$22:AT40)-1,"")</f>
        <v>0</v>
      </c>
      <c r="AX40" s="62">
        <v>15.763999999999999</v>
      </c>
      <c r="AY40" s="60">
        <f>IF(AND(ISNUMBER(AX39),ISNUMBER(AX40)),AX40/AX39-1,"")</f>
        <v>-1.1909239062304233E-2</v>
      </c>
      <c r="AZ40" s="60">
        <f>IF(ISNUMBER(AX40),AX40/MAX(AX$22:AX40)-1,"")</f>
        <v>-1.2775551102204408E-2</v>
      </c>
      <c r="BB40" s="62">
        <v>50</v>
      </c>
      <c r="BC40" s="60">
        <f>IF(AND(ISNUMBER(BB39),ISNUMBER(BB40)),BB40/BB39-1,"")</f>
        <v>-9.9900099900096517E-4</v>
      </c>
      <c r="BD40" s="60">
        <f>IF(ISNUMBER(BB40),BB40/MAX(BB$22:BB40)-1,"")</f>
        <v>-6.5567256109675398E-3</v>
      </c>
      <c r="BF40" s="62">
        <v>50.1</v>
      </c>
      <c r="BG40" s="60">
        <f>IF(AND(ISNUMBER(BF39),ISNUMBER(BF40)),BF40/BF39-1,"")</f>
        <v>1.599360255897686E-3</v>
      </c>
      <c r="BH40" s="60">
        <f>IF(ISNUMBER(BF40),BF40/MAX(BF$22:BF40)-1,"")</f>
        <v>-6.7406819984139332E-3</v>
      </c>
      <c r="BK40" s="61">
        <f>BK39*(1+BL40)</f>
        <v>101.90209821237256</v>
      </c>
      <c r="BL40" s="60">
        <f>$L$12*N(AQ40)+$L$13*N(S40)+$L$14*N(AA40)+$L$15*N(AE40)+$L$16*N(AY40)+$L$17*N(BC40)+$L$18*N(AM40)+$L$19*N(AU40)+$L$20*N(W40)</f>
        <v>-2.1182644412614412E-4</v>
      </c>
      <c r="BM40" s="60">
        <f>IF(ISNUMBER(BK40),BK40/MAX(BK$22:BK40)-1,"")</f>
        <v>-3.8025301178097326E-3</v>
      </c>
      <c r="BO40" s="61">
        <f>BO39*(1+BP40)</f>
        <v>102.34185852591307</v>
      </c>
      <c r="BP40" s="60">
        <f>$L$36*N(S40)+$L$37*N(AQ40)+$L$38*N(AA40)+$L$39*N(AE40)+$L$40*N(AM40)+$L$41*N(W40)+$L$42*N(AI40)+$L$43*N(BG40)+$L$44*N(AY40)</f>
        <v>1.0336765250287196E-3</v>
      </c>
      <c r="BQ40" s="60">
        <f>IF(ISNUMBER(BO40),BO40/MAX(BO$22:BO40)-1,"")</f>
        <v>-4.2911079175423916E-3</v>
      </c>
      <c r="BS40" s="61">
        <f>BS39*(1+BT40)</f>
        <v>101.90477207261735</v>
      </c>
      <c r="BT40" s="60">
        <f>$L$60*N(S40)+$L$61*N(AE40)+$L$62*N(AQ40)+$L$63*N(AM40)+$L$64*N(AI40)+$L$65*N(AA40)+$L$66*N(BG40)+$L$67*N(W40)+$L$68*N(AY40)</f>
        <v>1.6217592107845734E-3</v>
      </c>
      <c r="BU40" s="60">
        <f>IF(ISNUMBER(BS40),BS40/MAX(BS$22:BS40)-1,"")</f>
        <v>-3.3309878453382513E-3</v>
      </c>
    </row>
    <row r="41" spans="2:78" ht="16" customHeight="1">
      <c r="B41" s="62" t="s">
        <v>216</v>
      </c>
      <c r="C41" s="62" t="s">
        <v>220</v>
      </c>
      <c r="D41" s="62" t="s">
        <v>185</v>
      </c>
      <c r="E41" s="62" t="s">
        <v>186</v>
      </c>
      <c r="F41" s="62" t="s">
        <v>187</v>
      </c>
      <c r="G41" s="68">
        <v>2.9999999999999997E-4</v>
      </c>
      <c r="H41" s="69">
        <f>X15</f>
        <v>0.12647017572531882</v>
      </c>
      <c r="I41" s="68">
        <f>H41-G41</f>
        <v>0.12617017572531883</v>
      </c>
      <c r="J41" s="68">
        <f>X16</f>
        <v>0.15657932970483407</v>
      </c>
      <c r="K41" s="68">
        <f>X18</f>
        <v>-0.2602750309023486</v>
      </c>
      <c r="L41" s="68">
        <v>0.01</v>
      </c>
      <c r="M41" s="68">
        <f>J41*L41</f>
        <v>1.5657932970483408E-3</v>
      </c>
      <c r="N41" s="68">
        <f>K41*L41</f>
        <v>-2.6027503090234861E-3</v>
      </c>
      <c r="O41" s="68">
        <f>I41*L41</f>
        <v>1.2617017572531884E-3</v>
      </c>
      <c r="Q41" s="63">
        <v>43130</v>
      </c>
      <c r="R41" s="62">
        <v>351.6</v>
      </c>
      <c r="S41" s="60">
        <f>IF(AND(ISNUMBER(R40),ISNUMBER(R41)),R41/R40-1,"")</f>
        <v>0</v>
      </c>
      <c r="T41" s="60">
        <f>IF(ISNUMBER(R41),R41/MAX(R$22:R41)-1,"")</f>
        <v>-5.9934411398846477E-3</v>
      </c>
      <c r="V41" s="62">
        <v>179.81</v>
      </c>
      <c r="W41" s="60">
        <f>IF(AND(ISNUMBER(V40),ISNUMBER(V41)),V41/V40-1,"")</f>
        <v>-9.5295802577943789E-3</v>
      </c>
      <c r="X41" s="60">
        <f>IF(ISNUMBER(V41),V41/MAX(V$22:V41)-1,"")</f>
        <v>-1.1435482984221146E-2</v>
      </c>
      <c r="Z41" s="62">
        <v>7.21</v>
      </c>
      <c r="AA41" s="60">
        <f>IF(AND(ISNUMBER(Z40),ISNUMBER(Z41)),Z41/Z40-1,"")</f>
        <v>-1.3679890560875485E-2</v>
      </c>
      <c r="AB41" s="60">
        <f>IF(ISNUMBER(Z41),Z41/MAX(Z$22:Z41)-1,"")</f>
        <v>-1.5027322404371657E-2</v>
      </c>
      <c r="AD41" s="62">
        <v>14.65</v>
      </c>
      <c r="AE41" s="60">
        <f>IF(AND(ISNUMBER(AD40),ISNUMBER(AD41)),AD41/AD40-1,"")</f>
        <v>-1.2803234501347682E-2</v>
      </c>
      <c r="AF41" s="60">
        <f>IF(ISNUMBER(AD41),AD41/MAX(AD$22:AD41)-1,"")</f>
        <v>-3.0443414956982107E-2</v>
      </c>
      <c r="AH41" s="62">
        <v>15</v>
      </c>
      <c r="AI41" s="60">
        <f>IF(AND(ISNUMBER(AH40),ISNUMBER(AH41)),AH41/AH40-1,"")</f>
        <v>-1.1206328279498967E-2</v>
      </c>
      <c r="AJ41" s="60">
        <f>IF(ISNUMBER(AH41),AH41/MAX(AH$22:AH41)-1,"")</f>
        <v>-1.7681728880157177E-2</v>
      </c>
      <c r="AL41" s="62">
        <v>19.059999999999999</v>
      </c>
      <c r="AM41" s="60">
        <f>IF(AND(ISNUMBER(AL40),ISNUMBER(AL41)),AL41/AL40-1,"")</f>
        <v>-1.2435233160621895E-2</v>
      </c>
      <c r="AN41" s="60">
        <f>IF(ISNUMBER(AL41),AL41/MAX(AL$22:AL41)-1,"")</f>
        <v>-2.804691483936772E-2</v>
      </c>
      <c r="AP41" s="62">
        <v>100.26</v>
      </c>
      <c r="AQ41" s="60">
        <f>IF(AND(ISNUMBER(AP40),ISNUMBER(AP41)),AP41/AP40-1,"")</f>
        <v>9.9750623441474673E-5</v>
      </c>
      <c r="AR41" s="60">
        <f>IF(ISNUMBER(AP41),AP41/MAX(AP$22:AP41)-1,"")</f>
        <v>-1.9944156362183829E-4</v>
      </c>
      <c r="AT41" s="62">
        <v>50.17</v>
      </c>
      <c r="AU41" s="60">
        <f>IF(AND(ISNUMBER(AT40),ISNUMBER(AT41)),AT41/AT40-1,"")</f>
        <v>3.9880358923238823E-4</v>
      </c>
      <c r="AV41" s="60">
        <f>IF(ISNUMBER(AT41),AT41/MAX(AT$22:AT41)-1,"")</f>
        <v>0</v>
      </c>
      <c r="AX41" s="62">
        <v>15.68</v>
      </c>
      <c r="AY41" s="60">
        <f>IF(AND(ISNUMBER(AX40),ISNUMBER(AX41)),AX41/AX40-1,"")</f>
        <v>-5.3285968028419228E-3</v>
      </c>
      <c r="AZ41" s="60">
        <f>IF(ISNUMBER(AX41),AX41/MAX(AX$22:AX41)-1,"")</f>
        <v>-1.8036072144288595E-2</v>
      </c>
      <c r="BB41" s="62">
        <v>50.02</v>
      </c>
      <c r="BC41" s="60">
        <f>IF(AND(ISNUMBER(BB40),ISNUMBER(BB41)),BB41/BB40-1,"")</f>
        <v>3.9999999999995595E-4</v>
      </c>
      <c r="BD41" s="60">
        <f>IF(ISNUMBER(BB41),BB41/MAX(BB$22:BB41)-1,"")</f>
        <v>-6.1593483012118977E-3</v>
      </c>
      <c r="BF41" s="62">
        <v>50.14</v>
      </c>
      <c r="BG41" s="60">
        <f>IF(AND(ISNUMBER(BF40),ISNUMBER(BF41)),BF41/BF40-1,"")</f>
        <v>7.9840319361279555E-4</v>
      </c>
      <c r="BH41" s="60">
        <f>IF(ISNUMBER(BF41),BF41/MAX(BF$22:BF41)-1,"")</f>
        <v>-5.9476605868358234E-3</v>
      </c>
      <c r="BK41" s="61">
        <f>BK40*(1+BL41)</f>
        <v>101.41152191098659</v>
      </c>
      <c r="BL41" s="60">
        <f>$L$12*N(AQ41)+$L$13*N(S41)+$L$14*N(AA41)+$L$15*N(AE41)+$L$16*N(AY41)+$L$17*N(BC41)+$L$18*N(AM41)+$L$19*N(AU41)+$L$20*N(W41)</f>
        <v>-4.8141923472819169E-3</v>
      </c>
      <c r="BM41" s="60">
        <f>IF(ISNUMBER(BK41),BK41/MAX(BK$22:BK41)-1,"")</f>
        <v>-8.5984163536980684E-3</v>
      </c>
      <c r="BO41" s="61">
        <f>BO40*(1+BP41)</f>
        <v>101.75318139823081</v>
      </c>
      <c r="BP41" s="60">
        <f>$L$36*N(S41)+$L$37*N(AQ41)+$L$38*N(AA41)+$L$39*N(AE41)+$L$40*N(AM41)+$L$41*N(W41)+$L$42*N(AI41)+$L$43*N(BG41)+$L$44*N(AY41)</f>
        <v>-5.7520660281267233E-3</v>
      </c>
      <c r="BQ41" s="60">
        <f>IF(ISNUMBER(BO41),BO41/MAX(BO$22:BO41)-1,"")</f>
        <v>-1.0018491209593638E-2</v>
      </c>
      <c r="BS41" s="61">
        <f>BS40*(1+BT41)</f>
        <v>101.25392309851279</v>
      </c>
      <c r="BT41" s="60">
        <f>$L$60*N(S41)+$L$61*N(AE41)+$L$62*N(AQ41)+$L$63*N(AM41)+$L$64*N(AI41)+$L$65*N(AA41)+$L$66*N(BG41)+$L$67*N(W41)+$L$68*N(AY41)</f>
        <v>-6.3868350899285537E-3</v>
      </c>
      <c r="BU41" s="60">
        <f>IF(ISNUMBER(BS41),BS41/MAX(BS$22:BS41)-1,"")</f>
        <v>-9.6965484652120626E-3</v>
      </c>
    </row>
    <row r="42" spans="2:78" ht="16" customHeight="1">
      <c r="B42" s="62" t="s">
        <v>191</v>
      </c>
      <c r="C42" s="62" t="s">
        <v>192</v>
      </c>
      <c r="D42" s="62" t="s">
        <v>133</v>
      </c>
      <c r="E42" s="62" t="s">
        <v>186</v>
      </c>
      <c r="F42" s="62" t="s">
        <v>187</v>
      </c>
      <c r="G42" s="68">
        <v>1.6000000000000001E-3</v>
      </c>
      <c r="H42" s="69">
        <f>AJ15</f>
        <v>4.8000190150853488E-2</v>
      </c>
      <c r="I42" s="68">
        <f>H42-G42</f>
        <v>4.640019015085349E-2</v>
      </c>
      <c r="J42" s="68">
        <f>AJ16</f>
        <v>0.16127734168332075</v>
      </c>
      <c r="K42" s="68">
        <f>AJ18</f>
        <v>-0.30702203997949773</v>
      </c>
      <c r="L42" s="68">
        <v>0.01</v>
      </c>
      <c r="M42" s="68">
        <f>J42*L42</f>
        <v>1.6127734168332076E-3</v>
      </c>
      <c r="N42" s="68">
        <f>K42*L42</f>
        <v>-3.0702203997949773E-3</v>
      </c>
      <c r="O42" s="68">
        <f>I42*L42</f>
        <v>4.6400190150853489E-4</v>
      </c>
      <c r="Q42" s="63">
        <v>43131</v>
      </c>
      <c r="R42" s="62">
        <v>350.8</v>
      </c>
      <c r="S42" s="60">
        <f>IF(AND(ISNUMBER(R41),ISNUMBER(R42)),R42/R41-1,"")</f>
        <v>-2.2753128555176305E-3</v>
      </c>
      <c r="T42" s="60">
        <f>IF(ISNUMBER(R42),R42/MAX(R$22:R42)-1,"")</f>
        <v>-8.2551170417279884E-3</v>
      </c>
      <c r="V42" s="62">
        <v>179.4</v>
      </c>
      <c r="W42" s="60">
        <f>IF(AND(ISNUMBER(V41),ISNUMBER(V42)),V42/V41-1,"")</f>
        <v>-2.2801846393415426E-3</v>
      </c>
      <c r="X42" s="60">
        <f>IF(ISNUMBER(V42),V42/MAX(V$22:V42)-1,"")</f>
        <v>-1.3689592610918622E-2</v>
      </c>
      <c r="Z42" s="62">
        <v>7.23</v>
      </c>
      <c r="AA42" s="60">
        <f>IF(AND(ISNUMBER(Z41),ISNUMBER(Z42)),Z42/Z41-1,"")</f>
        <v>2.7739251040221902E-3</v>
      </c>
      <c r="AB42" s="60">
        <f>IF(ISNUMBER(Z42),Z42/MAX(Z$22:Z42)-1,"")</f>
        <v>-1.2295081967213073E-2</v>
      </c>
      <c r="AD42" s="62">
        <v>14.66</v>
      </c>
      <c r="AE42" s="60">
        <f>IF(AND(ISNUMBER(AD41),ISNUMBER(AD42)),AD42/AD41-1,"")</f>
        <v>6.8259385665525585E-4</v>
      </c>
      <c r="AF42" s="60">
        <f>IF(ISNUMBER(AD42),AD42/MAX(AD$22:AD42)-1,"")</f>
        <v>-2.978160158835208E-2</v>
      </c>
      <c r="AH42" s="62">
        <v>15.12</v>
      </c>
      <c r="AI42" s="60">
        <f>IF(AND(ISNUMBER(AH41),ISNUMBER(AH42)),AH42/AH41-1,"")</f>
        <v>8.0000000000000071E-3</v>
      </c>
      <c r="AJ42" s="60">
        <f>IF(ISNUMBER(AH42),AH42/MAX(AH$22:AH42)-1,"")</f>
        <v>-9.8231827111984193E-3</v>
      </c>
      <c r="AL42" s="62">
        <v>19.14</v>
      </c>
      <c r="AM42" s="60">
        <f>IF(AND(ISNUMBER(AL41),ISNUMBER(AL42)),AL42/AL41-1,"")</f>
        <v>4.1972717733473885E-3</v>
      </c>
      <c r="AN42" s="60">
        <f>IF(ISNUMBER(AL42),AL42/MAX(AL$22:AL42)-1,"")</f>
        <v>-2.3967363590005064E-2</v>
      </c>
      <c r="AP42" s="62">
        <v>100.26</v>
      </c>
      <c r="AQ42" s="60">
        <f>IF(AND(ISNUMBER(AP41),ISNUMBER(AP42)),AP42/AP41-1,"")</f>
        <v>0</v>
      </c>
      <c r="AR42" s="60">
        <f>IF(ISNUMBER(AP42),AP42/MAX(AP$22:AP42)-1,"")</f>
        <v>-1.9944156362183829E-4</v>
      </c>
      <c r="AT42" s="62">
        <v>50.16</v>
      </c>
      <c r="AU42" s="60">
        <f>IF(AND(ISNUMBER(AT41),ISNUMBER(AT42)),AT42/AT41-1,"")</f>
        <v>-1.9932230416597196E-4</v>
      </c>
      <c r="AV42" s="60">
        <f>IF(ISNUMBER(AT42),AT42/MAX(AT$22:AT42)-1,"")</f>
        <v>-1.9932230416597196E-4</v>
      </c>
      <c r="AX42" s="62">
        <v>15.7</v>
      </c>
      <c r="AY42" s="60">
        <f>IF(AND(ISNUMBER(AX41),ISNUMBER(AX42)),AX42/AX41-1,"")</f>
        <v>1.2755102040815647E-3</v>
      </c>
      <c r="AZ42" s="60">
        <f>IF(ISNUMBER(AX42),AX42/MAX(AX$22:AX42)-1,"")</f>
        <v>-1.678356713426854E-2</v>
      </c>
      <c r="BB42" s="62">
        <v>49.94</v>
      </c>
      <c r="BC42" s="60">
        <f>IF(AND(ISNUMBER(BB41),ISNUMBER(BB42)),BB42/BB41-1,"")</f>
        <v>-1.5993602558977971E-3</v>
      </c>
      <c r="BD42" s="60">
        <f>IF(ISNUMBER(BB42),BB42/MAX(BB$22:BB42)-1,"")</f>
        <v>-7.7488575402344662E-3</v>
      </c>
      <c r="BF42" s="62">
        <v>50.1</v>
      </c>
      <c r="BG42" s="60">
        <f>IF(AND(ISNUMBER(BF41),ISNUMBER(BF42)),BF42/BF41-1,"")</f>
        <v>-7.9776625448746419E-4</v>
      </c>
      <c r="BH42" s="60">
        <f>IF(ISNUMBER(BF42),BF42/MAX(BF$22:BF42)-1,"")</f>
        <v>-6.7406819984139332E-3</v>
      </c>
      <c r="BK42" s="61">
        <f>BK41*(1+BL42)</f>
        <v>101.42477288171661</v>
      </c>
      <c r="BL42" s="60">
        <f>$L$12*N(AQ42)+$L$13*N(S42)+$L$14*N(AA42)+$L$15*N(AE42)+$L$16*N(AY42)+$L$17*N(BC42)+$L$18*N(AM42)+$L$19*N(AU42)+$L$20*N(W42)</f>
        <v>1.3066533743232752E-4</v>
      </c>
      <c r="BM42" s="60">
        <f>IF(ISNUMBER(BK42),BK42/MAX(BK$22:BK42)-1,"")</f>
        <v>-8.4688745312401226E-3</v>
      </c>
      <c r="BO42" s="61">
        <f>BO41*(1+BP42)</f>
        <v>101.78107527276011</v>
      </c>
      <c r="BP42" s="60">
        <f>$L$36*N(S42)+$L$37*N(AQ42)+$L$38*N(AA42)+$L$39*N(AE42)+$L$40*N(AM42)+$L$41*N(W42)+$L$42*N(AI42)+$L$43*N(BG42)+$L$44*N(AY42)</f>
        <v>2.7413270175925293E-4</v>
      </c>
      <c r="BQ42" s="60">
        <f>IF(ISNUMBER(BO42),BO42/MAX(BO$22:BO42)-1,"")</f>
        <v>-9.7471049038971858E-3</v>
      </c>
      <c r="BS42" s="61">
        <f>BS41*(1+BT42)</f>
        <v>101.35972718976274</v>
      </c>
      <c r="BT42" s="60">
        <f>$L$60*N(S42)+$L$61*N(AE42)+$L$62*N(AQ42)+$L$63*N(AM42)+$L$64*N(AI42)+$L$65*N(AA42)+$L$66*N(BG42)+$L$67*N(W42)+$L$68*N(AY42)</f>
        <v>1.044938191155468E-3</v>
      </c>
      <c r="BU42" s="60">
        <f>IF(ISNUMBER(BS42),BS42/MAX(BS$22:BS42)-1,"")</f>
        <v>-8.6617425678703341E-3</v>
      </c>
    </row>
    <row r="43" spans="2:78" ht="16" customHeight="1">
      <c r="B43" s="62" t="s">
        <v>248</v>
      </c>
      <c r="C43" s="62" t="s">
        <v>247</v>
      </c>
      <c r="D43" s="62" t="s">
        <v>133</v>
      </c>
      <c r="E43" s="62" t="s">
        <v>136</v>
      </c>
      <c r="F43" s="62" t="s">
        <v>190</v>
      </c>
      <c r="G43" s="68">
        <v>2E-3</v>
      </c>
      <c r="H43" s="69">
        <f>BH15</f>
        <v>1.4665150645591974E-3</v>
      </c>
      <c r="I43" s="68">
        <f>H43-G43</f>
        <v>-5.3348493544080259E-4</v>
      </c>
      <c r="J43" s="68">
        <f>BH16</f>
        <v>4.0079218003080258E-2</v>
      </c>
      <c r="K43" s="68">
        <f>BH18</f>
        <v>-0.13723679349833762</v>
      </c>
      <c r="L43" s="68">
        <v>0.01</v>
      </c>
      <c r="M43" s="68">
        <f>J43*L43</f>
        <v>4.0079218003080257E-4</v>
      </c>
      <c r="N43" s="68">
        <f>K43*L43</f>
        <v>-1.3723679349833763E-3</v>
      </c>
      <c r="O43" s="68">
        <f>I43*L43</f>
        <v>-5.3348493544080262E-6</v>
      </c>
      <c r="Q43" s="63">
        <v>43132</v>
      </c>
      <c r="R43" s="62">
        <v>352.14</v>
      </c>
      <c r="S43" s="60">
        <f>IF(AND(ISNUMBER(R42),ISNUMBER(R43)),R43/R42-1,"")</f>
        <v>3.8198403648801449E-3</v>
      </c>
      <c r="T43" s="60">
        <f>IF(ISNUMBER(R43),R43/MAX(R$22:R43)-1,"")</f>
        <v>-4.4668099061405675E-3</v>
      </c>
      <c r="V43" s="62">
        <v>180.42</v>
      </c>
      <c r="W43" s="60">
        <f>IF(AND(ISNUMBER(V42),ISNUMBER(V43)),V43/V42-1,"")</f>
        <v>5.6856187290967863E-3</v>
      </c>
      <c r="X43" s="60">
        <f>IF(ISNUMBER(V43),V43/MAX(V$22:V43)-1,"")</f>
        <v>-8.0818076859640042E-3</v>
      </c>
      <c r="Z43" s="62">
        <v>7.25</v>
      </c>
      <c r="AA43" s="60">
        <f>IF(AND(ISNUMBER(Z42),ISNUMBER(Z43)),Z43/Z42-1,"")</f>
        <v>2.7662517289073207E-3</v>
      </c>
      <c r="AB43" s="60">
        <f>IF(ISNUMBER(Z43),Z43/MAX(Z$22:Z43)-1,"")</f>
        <v>-9.5628415300547109E-3</v>
      </c>
      <c r="AD43" s="62">
        <v>14.69</v>
      </c>
      <c r="AE43" s="60">
        <f>IF(AND(ISNUMBER(AD42),ISNUMBER(AD43)),AD43/AD42-1,"")</f>
        <v>2.0463847203273655E-3</v>
      </c>
      <c r="AF43" s="60">
        <f>IF(ISNUMBER(AD43),AD43/MAX(AD$22:AD43)-1,"")</f>
        <v>-2.779616148246189E-2</v>
      </c>
      <c r="AH43" s="62">
        <v>15.12</v>
      </c>
      <c r="AI43" s="60">
        <f>IF(AND(ISNUMBER(AH42),ISNUMBER(AH43)),AH43/AH42-1,"")</f>
        <v>0</v>
      </c>
      <c r="AJ43" s="60">
        <f>IF(ISNUMBER(AH43),AH43/MAX(AH$22:AH43)-1,"")</f>
        <v>-9.8231827111984193E-3</v>
      </c>
      <c r="AL43" s="62">
        <v>19.27</v>
      </c>
      <c r="AM43" s="60">
        <f>IF(AND(ISNUMBER(AL42),ISNUMBER(AL43)),AL43/AL42-1,"")</f>
        <v>6.7920585161964642E-3</v>
      </c>
      <c r="AN43" s="60">
        <f>IF(ISNUMBER(AL43),AL43/MAX(AL$22:AL43)-1,"")</f>
        <v>-1.7338092809790928E-2</v>
      </c>
      <c r="AP43" s="62">
        <v>100.28</v>
      </c>
      <c r="AQ43" s="60">
        <f>IF(AND(ISNUMBER(AP42),ISNUMBER(AP43)),AP43/AP42-1,"")</f>
        <v>1.9948134849379073E-4</v>
      </c>
      <c r="AR43" s="60">
        <f>IF(ISNUMBER(AP43),AP43/MAX(AP$22:AP43)-1,"")</f>
        <v>0</v>
      </c>
      <c r="AT43" s="62">
        <v>50.08</v>
      </c>
      <c r="AU43" s="60">
        <f>IF(AND(ISNUMBER(AT42),ISNUMBER(AT43)),AT43/AT42-1,"")</f>
        <v>-1.5948963317383713E-3</v>
      </c>
      <c r="AV43" s="60">
        <f>IF(ISNUMBER(AT43),AT43/MAX(AT$22:AT43)-1,"")</f>
        <v>-1.7939007374926375E-3</v>
      </c>
      <c r="AX43" s="62">
        <v>15.824</v>
      </c>
      <c r="AY43" s="60">
        <f>IF(AND(ISNUMBER(AX42),ISNUMBER(AX43)),AX43/AX42-1,"")</f>
        <v>7.8980891719746538E-3</v>
      </c>
      <c r="AZ43" s="60">
        <f>IF(ISNUMBER(AX43),AX43/MAX(AX$22:AX43)-1,"")</f>
        <v>-9.0180360721442421E-3</v>
      </c>
      <c r="BB43" s="62">
        <v>49.82</v>
      </c>
      <c r="BC43" s="60">
        <f>IF(AND(ISNUMBER(BB42),ISNUMBER(BB43)),BB43/BB42-1,"")</f>
        <v>-2.4028834601521609E-3</v>
      </c>
      <c r="BD43" s="60">
        <f>IF(ISNUMBER(BB43),BB43/MAX(BB$22:BB43)-1,"")</f>
        <v>-1.0133121398768097E-2</v>
      </c>
      <c r="BF43" s="62">
        <v>50.25</v>
      </c>
      <c r="BG43" s="60">
        <f>IF(AND(ISNUMBER(BF42),ISNUMBER(BF43)),BF43/BF42-1,"")</f>
        <v>2.9940119760478723E-3</v>
      </c>
      <c r="BH43" s="60">
        <f>IF(ISNUMBER(BF43),BF43/MAX(BF$22:BF43)-1,"")</f>
        <v>-3.7668517049960215E-3</v>
      </c>
      <c r="BK43" s="61">
        <f>BK42*(1+BL43)</f>
        <v>101.75122076983116</v>
      </c>
      <c r="BL43" s="60">
        <f>$L$12*N(AQ43)+$L$13*N(S43)+$L$14*N(AA43)+$L$15*N(AE43)+$L$16*N(AY43)+$L$17*N(BC43)+$L$18*N(AM43)+$L$19*N(AU43)+$L$20*N(W43)</f>
        <v>3.2186208441922813E-3</v>
      </c>
      <c r="BM43" s="60">
        <f>IF(ISNUMBER(BK43),BK43/MAX(BK$22:BK43)-1,"")</f>
        <v>-5.2775117831409535E-3</v>
      </c>
      <c r="BO43" s="61">
        <f>BO42*(1+BP43)</f>
        <v>102.08275757009929</v>
      </c>
      <c r="BP43" s="60">
        <f>$L$36*N(S43)+$L$37*N(AQ43)+$L$38*N(AA43)+$L$39*N(AE43)+$L$40*N(AM43)+$L$41*N(W43)+$L$42*N(AI43)+$L$43*N(BG43)+$L$44*N(AY43)</f>
        <v>2.9640313440461837E-3</v>
      </c>
      <c r="BQ43" s="60">
        <f>IF(ISNUMBER(BO43),BO43/MAX(BO$22:BO43)-1,"")</f>
        <v>-6.8119642842998651E-3</v>
      </c>
      <c r="BS43" s="61">
        <f>BS42*(1+BT43)</f>
        <v>101.63306524051771</v>
      </c>
      <c r="BT43" s="60">
        <f>$L$60*N(S43)+$L$61*N(AE43)+$L$62*N(AQ43)+$L$63*N(AM43)+$L$64*N(AI43)+$L$65*N(AA43)+$L$66*N(BG43)+$L$67*N(W43)+$L$68*N(AY43)</f>
        <v>2.6967125734587215E-3</v>
      </c>
      <c r="BU43" s="60">
        <f>IF(ISNUMBER(BS43),BS43/MAX(BS$22:BS43)-1,"")</f>
        <v>-5.9883882245025388E-3</v>
      </c>
    </row>
    <row r="44" spans="2:78" ht="16" customHeight="1">
      <c r="B44" s="62" t="s">
        <v>211</v>
      </c>
      <c r="C44" s="62" t="s">
        <v>210</v>
      </c>
      <c r="D44" s="62" t="s">
        <v>188</v>
      </c>
      <c r="E44" s="62" t="s">
        <v>189</v>
      </c>
      <c r="F44" s="62" t="s">
        <v>190</v>
      </c>
      <c r="G44" s="68">
        <v>4.0000000000000001E-3</v>
      </c>
      <c r="H44" s="69">
        <f>AZ15</f>
        <v>0.10457162682153345</v>
      </c>
      <c r="I44" s="68">
        <f>H44-G44</f>
        <v>0.10057162682153345</v>
      </c>
      <c r="J44" s="68">
        <f>AZ16</f>
        <v>0.13915720501062473</v>
      </c>
      <c r="K44" s="68">
        <f>AZ18</f>
        <v>-0.23434644788364734</v>
      </c>
      <c r="L44" s="68">
        <v>0.08</v>
      </c>
      <c r="M44" s="68">
        <f>J44*L44</f>
        <v>1.1132576400849978E-2</v>
      </c>
      <c r="N44" s="68">
        <f>K44*L44</f>
        <v>-1.8747715830691788E-2</v>
      </c>
      <c r="O44" s="68">
        <f>I44*L44</f>
        <v>8.0457301457226762E-3</v>
      </c>
      <c r="Q44" s="63">
        <v>43133</v>
      </c>
      <c r="R44" s="62">
        <v>351</v>
      </c>
      <c r="S44" s="60">
        <f>IF(AND(ISNUMBER(R43),ISNUMBER(R44)),R44/R43-1,"")</f>
        <v>-3.2373487817345392E-3</v>
      </c>
      <c r="T44" s="60">
        <f>IF(ISNUMBER(R44),R44/MAX(R$22:R44)-1,"")</f>
        <v>-7.689698066267181E-3</v>
      </c>
      <c r="V44" s="62">
        <v>180.19</v>
      </c>
      <c r="W44" s="60">
        <f>IF(AND(ISNUMBER(V43),ISNUMBER(V44)),V44/V43-1,"")</f>
        <v>-1.274803236891664E-3</v>
      </c>
      <c r="X44" s="60">
        <f>IF(ISNUMBER(V44),V44/MAX(V$22:V44)-1,"")</f>
        <v>-9.3463082082576587E-3</v>
      </c>
      <c r="Z44" s="62">
        <v>7.23</v>
      </c>
      <c r="AA44" s="60">
        <f>IF(AND(ISNUMBER(Z43),ISNUMBER(Z44)),Z44/Z43-1,"")</f>
        <v>-2.7586206896551557E-3</v>
      </c>
      <c r="AB44" s="60">
        <f>IF(ISNUMBER(Z44),Z44/MAX(Z$22:Z44)-1,"")</f>
        <v>-1.2295081967213073E-2</v>
      </c>
      <c r="AD44" s="62">
        <v>14.68</v>
      </c>
      <c r="AE44" s="60">
        <f>IF(AND(ISNUMBER(AD43),ISNUMBER(AD44)),AD44/AD43-1,"")</f>
        <v>-6.8073519400946303E-4</v>
      </c>
      <c r="AF44" s="60">
        <f>IF(ISNUMBER(AD44),AD44/MAX(AD$22:AD44)-1,"")</f>
        <v>-2.8457974851092027E-2</v>
      </c>
      <c r="AH44" s="62">
        <v>15.25</v>
      </c>
      <c r="AI44" s="60">
        <f>IF(AND(ISNUMBER(AH43),ISNUMBER(AH44)),AH44/AH43-1,"")</f>
        <v>8.5978835978837154E-3</v>
      </c>
      <c r="AJ44" s="60">
        <f>IF(ISNUMBER(AH44),AH44/MAX(AH$22:AH44)-1,"")</f>
        <v>-1.3097576948264411E-3</v>
      </c>
      <c r="AL44" s="62">
        <v>19.079999999999998</v>
      </c>
      <c r="AM44" s="60">
        <f>IF(AND(ISNUMBER(AL43),ISNUMBER(AL44)),AL44/AL43-1,"")</f>
        <v>-9.8598858329009831E-3</v>
      </c>
      <c r="AN44" s="60">
        <f>IF(ISNUMBER(AL44),AL44/MAX(AL$22:AL44)-1,"")</f>
        <v>-2.7027027027027084E-2</v>
      </c>
      <c r="AP44" s="62">
        <v>100.28</v>
      </c>
      <c r="AQ44" s="60">
        <f>IF(AND(ISNUMBER(AP43),ISNUMBER(AP44)),AP44/AP43-1,"")</f>
        <v>0</v>
      </c>
      <c r="AR44" s="60">
        <f>IF(ISNUMBER(AP44),AP44/MAX(AP$22:AP44)-1,"")</f>
        <v>0</v>
      </c>
      <c r="AT44" s="62">
        <v>50.08</v>
      </c>
      <c r="AU44" s="60">
        <f>IF(AND(ISNUMBER(AT43),ISNUMBER(AT44)),AT44/AT43-1,"")</f>
        <v>0</v>
      </c>
      <c r="AV44" s="60">
        <f>IF(ISNUMBER(AT44),AT44/MAX(AT$22:AT44)-1,"")</f>
        <v>-1.7939007374926375E-3</v>
      </c>
      <c r="AX44" s="62">
        <v>15.925000000000001</v>
      </c>
      <c r="AY44" s="60">
        <f>IF(AND(ISNUMBER(AX43),ISNUMBER(AX44)),AX44/AX43-1,"")</f>
        <v>6.3827098078867994E-3</v>
      </c>
      <c r="AZ44" s="60">
        <f>IF(ISNUMBER(AX44),AX44/MAX(AX$22:AX44)-1,"")</f>
        <v>-2.6928857715430299E-3</v>
      </c>
      <c r="BB44" s="62">
        <v>49.8</v>
      </c>
      <c r="BC44" s="60">
        <f>IF(AND(ISNUMBER(BB43),ISNUMBER(BB44)),BB44/BB43-1,"")</f>
        <v>-4.0144520272988871E-4</v>
      </c>
      <c r="BD44" s="60">
        <f>IF(ISNUMBER(BB44),BB44/MAX(BB$22:BB44)-1,"")</f>
        <v>-1.0530498708523739E-2</v>
      </c>
      <c r="BF44" s="62">
        <v>50.37</v>
      </c>
      <c r="BG44" s="60">
        <f>IF(AND(ISNUMBER(BF43),ISNUMBER(BF44)),BF44/BF43-1,"")</f>
        <v>2.3880597014924732E-3</v>
      </c>
      <c r="BH44" s="60">
        <f>IF(ISNUMBER(BF44),BF44/MAX(BF$22:BF44)-1,"")</f>
        <v>-1.3877874702616921E-3</v>
      </c>
      <c r="BK44" s="61">
        <f>BK43*(1+BL44)</f>
        <v>101.65416578875694</v>
      </c>
      <c r="BL44" s="60">
        <f>$L$12*N(AQ44)+$L$13*N(S44)+$L$14*N(AA44)+$L$15*N(AE44)+$L$16*N(AY44)+$L$17*N(BC44)+$L$18*N(AM44)+$L$19*N(AU44)+$L$20*N(W44)</f>
        <v>-9.5384586386209594E-4</v>
      </c>
      <c r="BM44" s="60">
        <f>IF(ISNUMBER(BK44),BK44/MAX(BK$22:BK44)-1,"")</f>
        <v>-6.2263237142172745E-3</v>
      </c>
      <c r="BO44" s="61">
        <f>BO43*(1+BP44)</f>
        <v>101.94978853723453</v>
      </c>
      <c r="BP44" s="60">
        <f>$L$36*N(S44)+$L$37*N(AQ44)+$L$38*N(AA44)+$L$39*N(AE44)+$L$40*N(AM44)+$L$41*N(W44)+$L$42*N(AI44)+$L$43*N(BG44)+$L$44*N(AY44)</f>
        <v>-1.3025611379420218E-3</v>
      </c>
      <c r="BQ44" s="60">
        <f>IF(ISNUMBER(BO44),BO44/MAX(BO$22:BO44)-1,"")</f>
        <v>-8.1056524222921089E-3</v>
      </c>
      <c r="BS44" s="61">
        <f>BS43*(1+BT44)</f>
        <v>101.49231392819559</v>
      </c>
      <c r="BT44" s="60">
        <f>$L$60*N(S44)+$L$61*N(AE44)+$L$62*N(AQ44)+$L$63*N(AM44)+$L$64*N(AI44)+$L$65*N(AA44)+$L$66*N(BG44)+$L$67*N(W44)+$L$68*N(AY44)</f>
        <v>-1.3848968540802478E-3</v>
      </c>
      <c r="BU44" s="60">
        <f>IF(ISNUMBER(BS44),BS44/MAX(BS$22:BS44)-1,"")</f>
        <v>-7.3649917785696406E-3</v>
      </c>
    </row>
    <row r="45" spans="2:78" ht="16" customHeight="1" thickBot="1">
      <c r="M45" s="67">
        <f>SUM(M36:M44)</f>
        <v>0.13204581317731107</v>
      </c>
      <c r="N45" s="67">
        <f>SUM(N36:N44)</f>
        <v>-0.22017515999270423</v>
      </c>
      <c r="O45" s="67">
        <f>SUM(O36:O44)</f>
        <v>7.6557273787091651E-2</v>
      </c>
      <c r="Q45" s="63">
        <v>43136</v>
      </c>
      <c r="R45" s="62">
        <v>345.77</v>
      </c>
      <c r="S45" s="60">
        <f>IF(AND(ISNUMBER(R44),ISNUMBER(R45)),R45/R44-1,"")</f>
        <v>-1.4900284900284944E-2</v>
      </c>
      <c r="T45" s="60">
        <f>IF(ISNUMBER(R45),R45/MAX(R$22:R45)-1,"")</f>
        <v>-2.2475404274567623E-2</v>
      </c>
      <c r="V45" s="62">
        <v>177.55</v>
      </c>
      <c r="W45" s="60">
        <f>IF(AND(ISNUMBER(V44),ISNUMBER(V45)),V45/V44-1,"")</f>
        <v>-1.4651201509517708E-2</v>
      </c>
      <c r="X45" s="60">
        <f>IF(ISNUMBER(V45),V45/MAX(V$22:V45)-1,"")</f>
        <v>-2.3860575072846113E-2</v>
      </c>
      <c r="Z45" s="62">
        <v>7.14</v>
      </c>
      <c r="AA45" s="60">
        <f>IF(AND(ISNUMBER(Z44),ISNUMBER(Z45)),Z45/Z44-1,"")</f>
        <v>-1.2448132780083054E-2</v>
      </c>
      <c r="AB45" s="60">
        <f>IF(ISNUMBER(Z45),Z45/MAX(Z$22:Z45)-1,"")</f>
        <v>-2.4590163934426257E-2</v>
      </c>
      <c r="AD45" s="62">
        <v>14.44</v>
      </c>
      <c r="AE45" s="60">
        <f>IF(AND(ISNUMBER(AD44),ISNUMBER(AD45)),AD45/AD44-1,"")</f>
        <v>-1.6348773841961872E-2</v>
      </c>
      <c r="AF45" s="60">
        <f>IF(ISNUMBER(AD45),AD45/MAX(AD$22:AD45)-1,"")</f>
        <v>-4.4341495698213107E-2</v>
      </c>
      <c r="AH45" s="62">
        <v>15.02</v>
      </c>
      <c r="AI45" s="60">
        <f>IF(AND(ISNUMBER(AH44),ISNUMBER(AH45)),AH45/AH44-1,"")</f>
        <v>-1.5081967213114833E-2</v>
      </c>
      <c r="AJ45" s="60">
        <f>IF(ISNUMBER(AH45),AH45/MAX(AH$22:AH45)-1,"")</f>
        <v>-1.6371971185330736E-2</v>
      </c>
      <c r="AL45" s="62">
        <v>18.75</v>
      </c>
      <c r="AM45" s="60">
        <f>IF(AND(ISNUMBER(AL44),ISNUMBER(AL45)),AL45/AL44-1,"")</f>
        <v>-1.729559748427667E-2</v>
      </c>
      <c r="AN45" s="60">
        <f>IF(ISNUMBER(AL45),AL45/MAX(AL$22:AL45)-1,"")</f>
        <v>-4.3855175930647583E-2</v>
      </c>
      <c r="AP45" s="62">
        <v>100.29</v>
      </c>
      <c r="AQ45" s="60">
        <f>IF(AND(ISNUMBER(AP44),ISNUMBER(AP45)),AP45/AP44-1,"")</f>
        <v>9.9720781810974657E-5</v>
      </c>
      <c r="AR45" s="60">
        <f>IF(ISNUMBER(AP45),AP45/MAX(AP$22:AP45)-1,"")</f>
        <v>0</v>
      </c>
      <c r="AT45" s="62">
        <v>50.09</v>
      </c>
      <c r="AU45" s="60">
        <f>IF(AND(ISNUMBER(AT44),ISNUMBER(AT45)),AT45/AT44-1,"")</f>
        <v>1.9968051118213204E-4</v>
      </c>
      <c r="AV45" s="60">
        <f>IF(ISNUMBER(AT45),AT45/MAX(AT$22:AT45)-1,"")</f>
        <v>-1.5945784333266655E-3</v>
      </c>
      <c r="AX45" s="62">
        <v>15.86</v>
      </c>
      <c r="AY45" s="60">
        <f>IF(AND(ISNUMBER(AX44),ISNUMBER(AX45)),AX45/AX44-1,"")</f>
        <v>-4.0816326530612734E-3</v>
      </c>
      <c r="AZ45" s="60">
        <f>IF(ISNUMBER(AX45),AX45/MAX(AX$22:AX45)-1,"")</f>
        <v>-6.7635270541082093E-3</v>
      </c>
      <c r="BB45" s="62">
        <v>49.75</v>
      </c>
      <c r="BC45" s="60">
        <f>IF(AND(ISNUMBER(BB44),ISNUMBER(BB45)),BB45/BB44-1,"")</f>
        <v>-1.0040160642569296E-3</v>
      </c>
      <c r="BD45" s="60">
        <f>IF(ISNUMBER(BB45),BB45/MAX(BB$22:BB45)-1,"")</f>
        <v>-1.1523941982912733E-2</v>
      </c>
      <c r="BF45" s="62">
        <v>50.25</v>
      </c>
      <c r="BG45" s="60">
        <f>IF(AND(ISNUMBER(BF44),ISNUMBER(BF45)),BF45/BF44-1,"")</f>
        <v>-2.3823704586062311E-3</v>
      </c>
      <c r="BH45" s="60">
        <f>IF(ISNUMBER(BF45),BF45/MAX(BF$22:BF45)-1,"")</f>
        <v>-3.7668517049960215E-3</v>
      </c>
      <c r="BK45" s="61">
        <f>BK44*(1+BL45)</f>
        <v>100.69418374163624</v>
      </c>
      <c r="BL45" s="60">
        <f>$L$12*N(AQ45)+$L$13*N(S45)+$L$14*N(AA45)+$L$15*N(AE45)+$L$16*N(AY45)+$L$17*N(BC45)+$L$18*N(AM45)+$L$19*N(AU45)+$L$20*N(W45)</f>
        <v>-9.4436075459572895E-3</v>
      </c>
      <c r="BM45" s="60">
        <f>IF(ISNUMBER(BK45),BK45/MAX(BK$22:BK45)-1,"")</f>
        <v>-1.5611132302563391E-2</v>
      </c>
      <c r="BO45" s="61">
        <f>BO44*(1+BP45)</f>
        <v>100.86760941604132</v>
      </c>
      <c r="BP45" s="60">
        <f>$L$36*N(S45)+$L$37*N(AQ45)+$L$38*N(AA45)+$L$39*N(AE45)+$L$40*N(AM45)+$L$41*N(W45)+$L$42*N(AI45)+$L$43*N(BG45)+$L$44*N(AY45)</f>
        <v>-1.0614824579042245E-2</v>
      </c>
      <c r="BQ45" s="60">
        <f>IF(ISNUMBER(BO45),BO45/MAX(BO$22:BO45)-1,"")</f>
        <v>-1.8634436922773112E-2</v>
      </c>
      <c r="BS45" s="61">
        <f>BS44*(1+BT45)</f>
        <v>100.24366521140595</v>
      </c>
      <c r="BT45" s="60">
        <f>$L$60*N(S45)+$L$61*N(AE45)+$L$62*N(AQ45)+$L$63*N(AM45)+$L$64*N(AI45)+$L$65*N(AA45)+$L$66*N(BG45)+$L$67*N(W45)+$L$68*N(AY45)</f>
        <v>-1.2302889435282965E-2</v>
      </c>
      <c r="BU45" s="60">
        <f>IF(ISNUMBER(BS45),BS45/MAX(BS$22:BS45)-1,"")</f>
        <v>-1.9577270534309132E-2</v>
      </c>
    </row>
    <row r="46" spans="2:78" ht="16" customHeight="1" thickTop="1">
      <c r="L46" s="66"/>
      <c r="M46" s="66"/>
      <c r="N46" s="66"/>
      <c r="O46" s="66"/>
      <c r="Q46" s="63">
        <v>43137</v>
      </c>
      <c r="R46" s="62">
        <v>322.5</v>
      </c>
      <c r="S46" s="60">
        <f>IF(AND(ISNUMBER(R45),ISNUMBER(R46)),R46/R45-1,"")</f>
        <v>-6.7299071637215491E-2</v>
      </c>
      <c r="T46" s="60">
        <f>IF(ISNUMBER(R46),R46/MAX(R$22:R46)-1,"")</f>
        <v>-8.8261902069433518E-2</v>
      </c>
      <c r="V46" s="62">
        <v>167.36</v>
      </c>
      <c r="W46" s="60">
        <f>IF(AND(ISNUMBER(V45),ISNUMBER(V46)),V46/V45-1,"")</f>
        <v>-5.7392283863700322E-2</v>
      </c>
      <c r="X46" s="60">
        <f>IF(ISNUMBER(V46),V46/MAX(V$22:V46)-1,"")</f>
        <v>-7.9883446038814476E-2</v>
      </c>
      <c r="Z46" s="62">
        <v>6.77</v>
      </c>
      <c r="AA46" s="60">
        <f>IF(AND(ISNUMBER(Z45),ISNUMBER(Z46)),Z46/Z45-1,"")</f>
        <v>-5.1820728291316565E-2</v>
      </c>
      <c r="AB46" s="60">
        <f>IF(ISNUMBER(Z46),Z46/MAX(Z$22:Z46)-1,"")</f>
        <v>-7.5136612021858062E-2</v>
      </c>
      <c r="AD46" s="62">
        <v>13.53</v>
      </c>
      <c r="AE46" s="60">
        <f>IF(AND(ISNUMBER(AD45),ISNUMBER(AD46)),AD46/AD45-1,"")</f>
        <v>-6.301939058171746E-2</v>
      </c>
      <c r="AF46" s="60">
        <f>IF(ISNUMBER(AD46),AD46/MAX(AD$22:AD46)-1,"")</f>
        <v>-0.10456651224354729</v>
      </c>
      <c r="AH46" s="62">
        <v>14.52</v>
      </c>
      <c r="AI46" s="60">
        <f>IF(AND(ISNUMBER(AH45),ISNUMBER(AH46)),AH46/AH45-1,"")</f>
        <v>-3.3288948069240987E-2</v>
      </c>
      <c r="AJ46" s="60">
        <f>IF(ISNUMBER(AH46),AH46/MAX(AH$22:AH46)-1,"")</f>
        <v>-4.9115913555992097E-2</v>
      </c>
      <c r="AL46" s="62">
        <v>17.690000000000001</v>
      </c>
      <c r="AM46" s="60">
        <f>IF(AND(ISNUMBER(AL45),ISNUMBER(AL46)),AL46/AL45-1,"")</f>
        <v>-5.6533333333333213E-2</v>
      </c>
      <c r="AN46" s="60">
        <f>IF(ISNUMBER(AL46),AL46/MAX(AL$22:AL46)-1,"")</f>
        <v>-9.790922998470164E-2</v>
      </c>
      <c r="AP46" s="62">
        <v>100.15</v>
      </c>
      <c r="AQ46" s="60">
        <f>IF(AND(ISNUMBER(AP45),ISNUMBER(AP46)),AP46/AP45-1,"")</f>
        <v>-1.3959517399541044E-3</v>
      </c>
      <c r="AR46" s="60">
        <f>IF(ISNUMBER(AP46),AP46/MAX(AP$22:AP46)-1,"")</f>
        <v>-1.3959517399541044E-3</v>
      </c>
      <c r="AT46" s="62">
        <v>50.09</v>
      </c>
      <c r="AU46" s="60">
        <f>IF(AND(ISNUMBER(AT45),ISNUMBER(AT46)),AT46/AT45-1,"")</f>
        <v>0</v>
      </c>
      <c r="AV46" s="60">
        <f>IF(ISNUMBER(AT46),AT46/MAX(AT$22:AT46)-1,"")</f>
        <v>-1.5945784333266655E-3</v>
      </c>
      <c r="AX46" s="62">
        <v>16.172999999999998</v>
      </c>
      <c r="AY46" s="60">
        <f>IF(AND(ISNUMBER(AX45),ISNUMBER(AX46)),AX46/AX45-1,"")</f>
        <v>1.9735182849936805E-2</v>
      </c>
      <c r="AZ46" s="60">
        <f>IF(ISNUMBER(AX46),AX46/MAX(AX$22:AX46)-1,"")</f>
        <v>0</v>
      </c>
      <c r="BB46" s="62">
        <v>49.92</v>
      </c>
      <c r="BC46" s="60">
        <f>IF(AND(ISNUMBER(BB45),ISNUMBER(BB46)),BB46/BB45-1,"")</f>
        <v>3.4170854271358131E-3</v>
      </c>
      <c r="BD46" s="60">
        <f>IF(ISNUMBER(BB46),BB46/MAX(BB$22:BB46)-1,"")</f>
        <v>-8.1462348499899973E-3</v>
      </c>
      <c r="BF46" s="62">
        <v>50.23</v>
      </c>
      <c r="BG46" s="60">
        <f>IF(AND(ISNUMBER(BF45),ISNUMBER(BF46)),BF46/BF45-1,"")</f>
        <v>-3.9800995024885655E-4</v>
      </c>
      <c r="BH46" s="60">
        <f>IF(ISNUMBER(BF46),BF46/MAX(BF$22:BF46)-1,"")</f>
        <v>-4.1633624107850764E-3</v>
      </c>
      <c r="BK46" s="61">
        <f>BK45*(1+BL46)</f>
        <v>97.255088423169596</v>
      </c>
      <c r="BL46" s="60">
        <f>$L$12*N(AQ46)+$L$13*N(S46)+$L$14*N(AA46)+$L$15*N(AE46)+$L$16*N(AY46)+$L$17*N(BC46)+$L$18*N(AM46)+$L$19*N(AU46)+$L$20*N(W46)</f>
        <v>-3.4153862623195384E-2</v>
      </c>
      <c r="BM46" s="60">
        <f>IF(ISNUMBER(BK46),BK46/MAX(BK$22:BK46)-1,"")</f>
        <v>-4.9231814457704526E-2</v>
      </c>
      <c r="BO46" s="61">
        <f>BO45*(1+BP46)</f>
        <v>96.694535096701301</v>
      </c>
      <c r="BP46" s="60">
        <f>$L$36*N(S46)+$L$37*N(AQ46)+$L$38*N(AA46)+$L$39*N(AE46)+$L$40*N(AM46)+$L$41*N(W46)+$L$42*N(AI46)+$L$43*N(BG46)+$L$44*N(AY46)</f>
        <v>-4.1371797581993226E-2</v>
      </c>
      <c r="BQ46" s="60">
        <f>IF(ISNUMBER(BO46),BO46/MAX(BO$22:BO46)-1,"")</f>
        <v>-5.9235294352342982E-2</v>
      </c>
      <c r="BS46" s="61">
        <f>BS45*(1+BT46)</f>
        <v>95.565963897892658</v>
      </c>
      <c r="BT46" s="60">
        <f>$L$60*N(S46)+$L$61*N(AE46)+$L$62*N(AQ46)+$L$63*N(AM46)+$L$64*N(AI46)+$L$65*N(AA46)+$L$66*N(BG46)+$L$67*N(W46)+$L$68*N(AY46)</f>
        <v>-4.666331088002814E-2</v>
      </c>
      <c r="BU46" s="60">
        <f>IF(ISNUMBER(BS46),BS46/MAX(BS$22:BS46)-1,"")</f>
        <v>-6.5327041153212417E-2</v>
      </c>
    </row>
    <row r="47" spans="2:78" ht="16" customHeight="1">
      <c r="L47" s="66"/>
      <c r="N47" s="66"/>
      <c r="Q47" s="63">
        <v>43138</v>
      </c>
      <c r="R47" s="62">
        <v>340.03</v>
      </c>
      <c r="S47" s="60">
        <f>IF(AND(ISNUMBER(R46),ISNUMBER(R47)),R47/R46-1,"")</f>
        <v>5.4356589147286805E-2</v>
      </c>
      <c r="T47" s="60">
        <f>IF(ISNUMBER(R47),R47/MAX(R$22:R47)-1,"")</f>
        <v>-3.870292887029303E-2</v>
      </c>
      <c r="V47" s="62">
        <v>174</v>
      </c>
      <c r="W47" s="60">
        <f>IF(AND(ISNUMBER(V46),ISNUMBER(V47)),V47/V46-1,"")</f>
        <v>3.9674952198852642E-2</v>
      </c>
      <c r="X47" s="60">
        <f>IF(ISNUMBER(V47),V47/MAX(V$22:V47)-1,"")</f>
        <v>-4.3377865743031485E-2</v>
      </c>
      <c r="Z47" s="62">
        <v>7.05</v>
      </c>
      <c r="AA47" s="60">
        <f>IF(AND(ISNUMBER(Z46),ISNUMBER(Z47)),Z47/Z46-1,"")</f>
        <v>4.1358936484490405E-2</v>
      </c>
      <c r="AB47" s="60">
        <f>IF(ISNUMBER(Z47),Z47/MAX(Z$22:Z47)-1,"")</f>
        <v>-3.6885245901639441E-2</v>
      </c>
      <c r="AD47" s="62">
        <v>14</v>
      </c>
      <c r="AE47" s="60">
        <f>IF(AND(ISNUMBER(AD46),ISNUMBER(AD47)),AD47/AD46-1,"")</f>
        <v>3.4737620103473921E-2</v>
      </c>
      <c r="AF47" s="60">
        <f>IF(ISNUMBER(AD47),AD47/MAX(AD$22:AD47)-1,"")</f>
        <v>-7.3461283917935161E-2</v>
      </c>
      <c r="AH47" s="62">
        <v>14.67</v>
      </c>
      <c r="AI47" s="60">
        <f>IF(AND(ISNUMBER(AH46),ISNUMBER(AH47)),AH47/AH46-1,"")</f>
        <v>1.0330578512396826E-2</v>
      </c>
      <c r="AJ47" s="60">
        <f>IF(ISNUMBER(AH47),AH47/MAX(AH$22:AH47)-1,"")</f>
        <v>-3.9292730844793677E-2</v>
      </c>
      <c r="AL47" s="62">
        <v>18.3</v>
      </c>
      <c r="AM47" s="60">
        <f>IF(AND(ISNUMBER(AL46),ISNUMBER(AL47)),AL47/AL46-1,"")</f>
        <v>3.4482758620689724E-2</v>
      </c>
      <c r="AN47" s="60">
        <f>IF(ISNUMBER(AL47),AL47/MAX(AL$22:AL47)-1,"")</f>
        <v>-6.6802651708312011E-2</v>
      </c>
      <c r="AP47" s="62">
        <v>100.16</v>
      </c>
      <c r="AQ47" s="60">
        <f>IF(AND(ISNUMBER(AP46),ISNUMBER(AP47)),AP47/AP46-1,"")</f>
        <v>9.9850224662967335E-5</v>
      </c>
      <c r="AR47" s="60">
        <f>IF(ISNUMBER(AP47),AP47/MAX(AP$22:AP47)-1,"")</f>
        <v>-1.2962409013860254E-3</v>
      </c>
      <c r="AT47" s="62">
        <v>50.09</v>
      </c>
      <c r="AU47" s="60">
        <f>IF(AND(ISNUMBER(AT46),ISNUMBER(AT47)),AT47/AT46-1,"")</f>
        <v>0</v>
      </c>
      <c r="AV47" s="60">
        <f>IF(ISNUMBER(AT47),AT47/MAX(AT$22:AT47)-1,"")</f>
        <v>-1.5945784333266655E-3</v>
      </c>
      <c r="AX47" s="62">
        <v>15.92</v>
      </c>
      <c r="AY47" s="60">
        <f>IF(AND(ISNUMBER(AX46),ISNUMBER(AX47)),AX47/AX46-1,"")</f>
        <v>-1.5643356210968795E-2</v>
      </c>
      <c r="AZ47" s="60">
        <f>IF(ISNUMBER(AX47),AX47/MAX(AX$22:AX47)-1,"")</f>
        <v>-1.5643356210968795E-2</v>
      </c>
      <c r="BB47" s="62">
        <v>49.85</v>
      </c>
      <c r="BC47" s="60">
        <f>IF(AND(ISNUMBER(BB46),ISNUMBER(BB47)),BB47/BB46-1,"")</f>
        <v>-1.4022435897436125E-3</v>
      </c>
      <c r="BD47" s="60">
        <f>IF(ISNUMBER(BB47),BB47/MAX(BB$22:BB47)-1,"")</f>
        <v>-9.5370554341346336E-3</v>
      </c>
      <c r="BF47" s="62">
        <v>50.23</v>
      </c>
      <c r="BG47" s="60">
        <f>IF(AND(ISNUMBER(BF46),ISNUMBER(BF47)),BF47/BF46-1,"")</f>
        <v>0</v>
      </c>
      <c r="BH47" s="60">
        <f>IF(ISNUMBER(BF47),BF47/MAX(BF$22:BF47)-1,"")</f>
        <v>-4.1633624107850764E-3</v>
      </c>
      <c r="BK47" s="61">
        <f>BK46*(1+BL47)</f>
        <v>99.706843768733222</v>
      </c>
      <c r="BL47" s="60">
        <f>$L$12*N(AQ47)+$L$13*N(S47)+$L$14*N(AA47)+$L$15*N(AE47)+$L$16*N(AY47)+$L$17*N(BC47)+$L$18*N(AM47)+$L$19*N(AU47)+$L$20*N(W47)</f>
        <v>2.5209532841055392E-2</v>
      </c>
      <c r="BM47" s="60">
        <f>IF(ISNUMBER(BK47),BK47/MAX(BK$22:BK47)-1,"")</f>
        <v>-2.5263392660045514E-2</v>
      </c>
      <c r="BO47" s="61">
        <f>BO46*(1+BP47)</f>
        <v>99.578937754649104</v>
      </c>
      <c r="BP47" s="60">
        <f>$L$36*N(S47)+$L$37*N(AQ47)+$L$38*N(AA47)+$L$39*N(AE47)+$L$40*N(AM47)+$L$41*N(W47)+$L$42*N(AI47)+$L$43*N(BG47)+$L$44*N(AY47)</f>
        <v>2.9830048358608967E-2</v>
      </c>
      <c r="BQ47" s="60">
        <f>IF(ISNUMBER(BO47),BO47/MAX(BO$22:BO47)-1,"")</f>
        <v>-3.1172237688800952E-2</v>
      </c>
      <c r="BS47" s="61">
        <f>BS46*(1+BT47)</f>
        <v>98.554645268073457</v>
      </c>
      <c r="BT47" s="60">
        <f>$L$60*N(S47)+$L$61*N(AE47)+$L$62*N(AQ47)+$L$63*N(AM47)+$L$64*N(AI47)+$L$65*N(AA47)+$L$66*N(BG47)+$L$67*N(W47)+$L$68*N(AY47)</f>
        <v>3.1273491610193653E-2</v>
      </c>
      <c r="BU47" s="60">
        <f>IF(ISNUMBER(BS47),BS47/MAX(BS$22:BS47)-1,"")</f>
        <v>-3.6096554216442645E-2</v>
      </c>
    </row>
    <row r="48" spans="2:78" ht="16" customHeight="1">
      <c r="Q48" s="63">
        <v>43139</v>
      </c>
      <c r="R48" s="62">
        <v>340.03</v>
      </c>
      <c r="S48" s="60">
        <f>IF(AND(ISNUMBER(R47),ISNUMBER(R48)),R48/R47-1,"")</f>
        <v>0</v>
      </c>
      <c r="T48" s="60">
        <f>IF(ISNUMBER(R48),R48/MAX(R$22:R48)-1,"")</f>
        <v>-3.870292887029303E-2</v>
      </c>
      <c r="V48" s="62">
        <v>175.07</v>
      </c>
      <c r="W48" s="60">
        <f>IF(AND(ISNUMBER(V47),ISNUMBER(V48)),V48/V47-1,"")</f>
        <v>6.1494252873561805E-3</v>
      </c>
      <c r="X48" s="60">
        <f>IF(ISNUMBER(V48),V48/MAX(V$22:V48)-1,"")</f>
        <v>-3.7495189400186923E-2</v>
      </c>
      <c r="Z48" s="62">
        <v>7.05</v>
      </c>
      <c r="AA48" s="60">
        <f>IF(AND(ISNUMBER(Z47),ISNUMBER(Z48)),Z48/Z47-1,"")</f>
        <v>0</v>
      </c>
      <c r="AB48" s="60">
        <f>IF(ISNUMBER(Z48),Z48/MAX(Z$22:Z48)-1,"")</f>
        <v>-3.6885245901639441E-2</v>
      </c>
      <c r="AD48" s="62">
        <v>13.92</v>
      </c>
      <c r="AE48" s="60">
        <f>IF(AND(ISNUMBER(AD47),ISNUMBER(AD48)),AD48/AD47-1,"")</f>
        <v>-5.7142857142856718E-3</v>
      </c>
      <c r="AF48" s="60">
        <f>IF(ISNUMBER(AD48),AD48/MAX(AD$22:AD48)-1,"")</f>
        <v>-7.8755790866975484E-2</v>
      </c>
      <c r="AH48" s="62">
        <v>14.67</v>
      </c>
      <c r="AI48" s="60">
        <f>IF(AND(ISNUMBER(AH47),ISNUMBER(AH48)),AH48/AH47-1,"")</f>
        <v>0</v>
      </c>
      <c r="AJ48" s="60">
        <f>IF(ISNUMBER(AH48),AH48/MAX(AH$22:AH48)-1,"")</f>
        <v>-3.9292730844793677E-2</v>
      </c>
      <c r="AL48" s="62">
        <v>18.23</v>
      </c>
      <c r="AM48" s="60">
        <f>IF(AND(ISNUMBER(AL47),ISNUMBER(AL48)),AL48/AL47-1,"")</f>
        <v>-3.8251366120218844E-3</v>
      </c>
      <c r="AN48" s="60">
        <f>IF(ISNUMBER(AL48),AL48/MAX(AL$22:AL48)-1,"")</f>
        <v>-7.0372259051504238E-2</v>
      </c>
      <c r="AP48" s="62">
        <v>100.16</v>
      </c>
      <c r="AQ48" s="60">
        <f>IF(AND(ISNUMBER(AP47),ISNUMBER(AP48)),AP48/AP47-1,"")</f>
        <v>0</v>
      </c>
      <c r="AR48" s="60">
        <f>IF(ISNUMBER(AP48),AP48/MAX(AP$22:AP48)-1,"")</f>
        <v>-1.2962409013860254E-3</v>
      </c>
      <c r="AT48" s="62">
        <v>50.09</v>
      </c>
      <c r="AU48" s="60">
        <f>IF(AND(ISNUMBER(AT47),ISNUMBER(AT48)),AT48/AT47-1,"")</f>
        <v>0</v>
      </c>
      <c r="AV48" s="60">
        <f>IF(ISNUMBER(AT48),AT48/MAX(AT$22:AT48)-1,"")</f>
        <v>-1.5945784333266655E-3</v>
      </c>
      <c r="AX48" s="62">
        <v>15.875</v>
      </c>
      <c r="AY48" s="60">
        <f>IF(AND(ISNUMBER(AX47),ISNUMBER(AX48)),AX48/AX47-1,"")</f>
        <v>-2.8266331658290955E-3</v>
      </c>
      <c r="AZ48" s="60">
        <f>IF(ISNUMBER(AX48),AX48/MAX(AX$22:AX48)-1,"")</f>
        <v>-1.8425771347307163E-2</v>
      </c>
      <c r="BB48" s="62">
        <v>49.66</v>
      </c>
      <c r="BC48" s="60">
        <f>IF(AND(ISNUMBER(BB47),ISNUMBER(BB48)),BB48/BB47-1,"")</f>
        <v>-3.8114343029088671E-3</v>
      </c>
      <c r="BD48" s="60">
        <f>IF(ISNUMBER(BB48),BB48/MAX(BB$22:BB48)-1,"")</f>
        <v>-1.3312139876813123E-2</v>
      </c>
      <c r="BF48" s="62">
        <v>50.26</v>
      </c>
      <c r="BG48" s="60">
        <f>IF(AND(ISNUMBER(BF47),ISNUMBER(BF48)),BF48/BF47-1,"")</f>
        <v>5.9725263786591931E-4</v>
      </c>
      <c r="BH48" s="60">
        <f>IF(ISNUMBER(BF48),BF48/MAX(BF$22:BF48)-1,"")</f>
        <v>-3.5685963521014941E-3</v>
      </c>
      <c r="BK48" s="61">
        <f>BK47*(1+BL48)</f>
        <v>99.581132094384472</v>
      </c>
      <c r="BL48" s="60">
        <f>$L$12*N(AQ48)+$L$13*N(S48)+$L$14*N(AA48)+$L$15*N(AE48)+$L$16*N(AY48)+$L$17*N(BC48)+$L$18*N(AM48)+$L$19*N(AU48)+$L$20*N(W48)</f>
        <v>-1.2608128950539223E-3</v>
      </c>
      <c r="BM48" s="60">
        <f>IF(ISNUMBER(BK48),BK48/MAX(BK$22:BK48)-1,"")</f>
        <v>-2.6492353143860892E-2</v>
      </c>
      <c r="BO48" s="61">
        <f>BO47*(1+BP48)</f>
        <v>99.455710924046983</v>
      </c>
      <c r="BP48" s="60">
        <f>$L$36*N(S48)+$L$37*N(AQ48)+$L$38*N(AA48)+$L$39*N(AE48)+$L$40*N(AM48)+$L$41*N(W48)+$L$42*N(AI48)+$L$43*N(BG48)+$L$44*N(AY48)</f>
        <v>-1.2374788623044988E-3</v>
      </c>
      <c r="BQ48" s="60">
        <f>IF(ISNUMBER(BO48),BO48/MAX(BO$22:BO48)-1,"")</f>
        <v>-3.237114156587495E-2</v>
      </c>
      <c r="BS48" s="61">
        <f>BS47*(1+BT48)</f>
        <v>98.410131212190223</v>
      </c>
      <c r="BT48" s="60">
        <f>$L$60*N(S48)+$L$61*N(AE48)+$L$62*N(AQ48)+$L$63*N(AM48)+$L$64*N(AI48)+$L$65*N(AA48)+$L$66*N(BG48)+$L$67*N(W48)+$L$68*N(AY48)</f>
        <v>-1.466334290891623E-3</v>
      </c>
      <c r="BU48" s="60">
        <f>IF(ISNUMBER(BS48),BS48/MAX(BS$22:BS48)-1,"")</f>
        <v>-3.7509958892103734E-2</v>
      </c>
    </row>
    <row r="49" spans="2:73" ht="16" customHeight="1">
      <c r="E49" s="62"/>
      <c r="F49" s="65"/>
      <c r="H49" s="62"/>
      <c r="I49" s="65"/>
      <c r="Q49" s="63">
        <v>43140</v>
      </c>
      <c r="R49" s="62">
        <v>333.33</v>
      </c>
      <c r="S49" s="60">
        <f>IF(AND(ISNUMBER(R48),ISNUMBER(R49)),R49/R48-1,"")</f>
        <v>-1.9704143752021896E-2</v>
      </c>
      <c r="T49" s="60">
        <f>IF(ISNUMBER(R49),R49/MAX(R$22:R49)-1,"")</f>
        <v>-5.7644464548230356E-2</v>
      </c>
      <c r="V49" s="62">
        <v>171.71</v>
      </c>
      <c r="W49" s="60">
        <f>IF(AND(ISNUMBER(V48),ISNUMBER(V49)),V49/V48-1,"")</f>
        <v>-1.9192323070771566E-2</v>
      </c>
      <c r="X49" s="60">
        <f>IF(ISNUMBER(V49),V49/MAX(V$22:V49)-1,"")</f>
        <v>-5.596789268239033E-2</v>
      </c>
      <c r="Z49" s="62">
        <v>6.94</v>
      </c>
      <c r="AA49" s="60">
        <f>IF(AND(ISNUMBER(Z48),ISNUMBER(Z49)),Z49/Z48-1,"")</f>
        <v>-1.5602836879432536E-2</v>
      </c>
      <c r="AB49" s="60">
        <f>IF(ISNUMBER(Z49),Z49/MAX(Z$22:Z49)-1,"")</f>
        <v>-5.1912568306010876E-2</v>
      </c>
      <c r="AD49" s="62">
        <v>13.61</v>
      </c>
      <c r="AE49" s="60">
        <f>IF(AND(ISNUMBER(AD48),ISNUMBER(AD49)),AD49/AD48-1,"")</f>
        <v>-2.2270114942528729E-2</v>
      </c>
      <c r="AF49" s="60">
        <f>IF(ISNUMBER(AD49),AD49/MAX(AD$22:AD49)-1,"")</f>
        <v>-9.9272005294506971E-2</v>
      </c>
      <c r="AH49" s="62">
        <v>14.55</v>
      </c>
      <c r="AI49" s="60">
        <f>IF(AND(ISNUMBER(AH48),ISNUMBER(AH49)),AH49/AH48-1,"")</f>
        <v>-8.1799591002044147E-3</v>
      </c>
      <c r="AJ49" s="60">
        <f>IF(ISNUMBER(AH49),AH49/MAX(AH$22:AH49)-1,"")</f>
        <v>-4.7151277013752435E-2</v>
      </c>
      <c r="AL49" s="62">
        <v>18.11</v>
      </c>
      <c r="AM49" s="60">
        <f>IF(AND(ISNUMBER(AL48),ISNUMBER(AL49)),AL49/AL48-1,"")</f>
        <v>-6.5825562260011239E-3</v>
      </c>
      <c r="AN49" s="60">
        <f>IF(ISNUMBER(AL49),AL49/MAX(AL$22:AL49)-1,"")</f>
        <v>-7.6491585925548167E-2</v>
      </c>
      <c r="AP49" s="62">
        <v>100.17</v>
      </c>
      <c r="AQ49" s="60">
        <f>IF(AND(ISNUMBER(AP48),ISNUMBER(AP49)),AP49/AP48-1,"")</f>
        <v>9.9840255591177041E-5</v>
      </c>
      <c r="AR49" s="60">
        <f>IF(ISNUMBER(AP49),AP49/MAX(AP$22:AP49)-1,"")</f>
        <v>-1.1965300628178355E-3</v>
      </c>
      <c r="AT49" s="62">
        <v>50.1</v>
      </c>
      <c r="AU49" s="60">
        <f>IF(AND(ISNUMBER(AT48),ISNUMBER(AT49)),AT49/AT48-1,"")</f>
        <v>1.9964064683564153E-4</v>
      </c>
      <c r="AV49" s="60">
        <f>IF(ISNUMBER(AT49),AT49/MAX(AT$22:AT49)-1,"")</f>
        <v>-1.3952561291608045E-3</v>
      </c>
      <c r="AX49" s="62">
        <v>15.992000000000001</v>
      </c>
      <c r="AY49" s="60">
        <f>IF(AND(ISNUMBER(AX48),ISNUMBER(AX49)),AX49/AX48-1,"")</f>
        <v>7.370078740157604E-3</v>
      </c>
      <c r="AZ49" s="60">
        <f>IF(ISNUMBER(AX49),AX49/MAX(AX$22:AX49)-1,"")</f>
        <v>-1.1191491992827429E-2</v>
      </c>
      <c r="BB49" s="62">
        <v>49.73</v>
      </c>
      <c r="BC49" s="60">
        <f>IF(AND(ISNUMBER(BB48),ISNUMBER(BB49)),BB49/BB48-1,"")</f>
        <v>1.4095851792186309E-3</v>
      </c>
      <c r="BD49" s="60">
        <f>IF(ISNUMBER(BB49),BB49/MAX(BB$22:BB49)-1,"")</f>
        <v>-1.1921319292668375E-2</v>
      </c>
      <c r="BF49" s="62">
        <v>50.21</v>
      </c>
      <c r="BG49" s="60">
        <f>IF(AND(ISNUMBER(BF48),ISNUMBER(BF49)),BF49/BF48-1,"")</f>
        <v>-9.9482690011931663E-4</v>
      </c>
      <c r="BH49" s="60">
        <f>IF(ISNUMBER(BF49),BF49/MAX(BF$22:BF49)-1,"")</f>
        <v>-4.5598731165741313E-3</v>
      </c>
      <c r="BK49" s="61">
        <f>BK48*(1+BL49)</f>
        <v>98.619325806605644</v>
      </c>
      <c r="BL49" s="60">
        <f>$L$12*N(AQ49)+$L$13*N(S49)+$L$14*N(AA49)+$L$15*N(AE49)+$L$16*N(AY49)+$L$17*N(BC49)+$L$18*N(AM49)+$L$19*N(AU49)+$L$20*N(W49)</f>
        <v>-9.6585193153579958E-3</v>
      </c>
      <c r="BM49" s="60">
        <f>IF(ISNUMBER(BK49),BK49/MAX(BK$22:BK49)-1,"")</f>
        <v>-3.5894995554669684E-2</v>
      </c>
      <c r="BO49" s="61">
        <f>BO48*(1+BP49)</f>
        <v>98.234986179335834</v>
      </c>
      <c r="BP49" s="60">
        <f>$L$36*N(S49)+$L$37*N(AQ49)+$L$38*N(AA49)+$L$39*N(AE49)+$L$40*N(AM49)+$L$41*N(W49)+$L$42*N(AI49)+$L$43*N(BG49)+$L$44*N(AY49)</f>
        <v>-1.2274053781018189E-2</v>
      </c>
      <c r="BQ49" s="60">
        <f>IF(ISNUMBER(BO49),BO49/MAX(BO$22:BO49)-1,"")</f>
        <v>-4.4247870214360607E-2</v>
      </c>
      <c r="BS49" s="61">
        <f>BS48*(1+BT49)</f>
        <v>97.123319232382485</v>
      </c>
      <c r="BT49" s="60">
        <f>$L$60*N(S49)+$L$61*N(AE49)+$L$62*N(AQ49)+$L$63*N(AM49)+$L$64*N(AI49)+$L$65*N(AA49)+$L$66*N(BG49)+$L$67*N(W49)+$L$68*N(AY49)</f>
        <v>-1.3076011219141002E-2</v>
      </c>
      <c r="BU49" s="60">
        <f>IF(ISNUMBER(BS49),BS49/MAX(BS$22:BS49)-1,"")</f>
        <v>-5.0095489467942067E-2</v>
      </c>
    </row>
    <row r="50" spans="2:73" ht="16" customHeight="1">
      <c r="E50" s="62"/>
      <c r="F50" s="65"/>
      <c r="H50" s="62"/>
      <c r="I50" s="65"/>
      <c r="Q50" s="63">
        <v>43143</v>
      </c>
      <c r="R50" s="62">
        <v>336.03</v>
      </c>
      <c r="S50" s="60">
        <f>IF(AND(ISNUMBER(R49),ISNUMBER(R50)),R50/R49-1,"")</f>
        <v>8.1000810008100554E-3</v>
      </c>
      <c r="T50" s="60">
        <f>IF(ISNUMBER(R50),R50/MAX(R$22:R50)-1,"")</f>
        <v>-5.00113083795094E-2</v>
      </c>
      <c r="V50" s="62">
        <v>172.39</v>
      </c>
      <c r="W50" s="60">
        <f>IF(AND(ISNUMBER(V49),ISNUMBER(V50)),V50/V49-1,"")</f>
        <v>3.9601653951428784E-3</v>
      </c>
      <c r="X50" s="60">
        <f>IF(ISNUMBER(V50),V50/MAX(V$22:V50)-1,"")</f>
        <v>-5.22293693990874E-2</v>
      </c>
      <c r="Z50" s="62">
        <v>6.97</v>
      </c>
      <c r="AA50" s="60">
        <f>IF(AND(ISNUMBER(Z49),ISNUMBER(Z50)),Z50/Z49-1,"")</f>
        <v>4.3227665706051521E-3</v>
      </c>
      <c r="AB50" s="60">
        <f>IF(ISNUMBER(Z50),Z50/MAX(Z$22:Z50)-1,"")</f>
        <v>-4.7814207650273333E-2</v>
      </c>
      <c r="AD50" s="62">
        <v>13.66</v>
      </c>
      <c r="AE50" s="60">
        <f>IF(AND(ISNUMBER(AD49),ISNUMBER(AD50)),AD50/AD49-1,"")</f>
        <v>3.6737692872887973E-3</v>
      </c>
      <c r="AF50" s="60">
        <f>IF(ISNUMBER(AD50),AD50/MAX(AD$22:AD50)-1,"")</f>
        <v>-9.5962938451356727E-2</v>
      </c>
      <c r="AH50" s="62">
        <v>14.57</v>
      </c>
      <c r="AI50" s="60">
        <f>IF(AND(ISNUMBER(AH49),ISNUMBER(AH50)),AH50/AH49-1,"")</f>
        <v>1.3745704467353903E-3</v>
      </c>
      <c r="AJ50" s="60">
        <f>IF(ISNUMBER(AH50),AH50/MAX(AH$22:AH50)-1,"")</f>
        <v>-4.5841519318925994E-2</v>
      </c>
      <c r="AL50" s="62">
        <v>18.22</v>
      </c>
      <c r="AM50" s="60">
        <f>IF(AND(ISNUMBER(AL49),ISNUMBER(AL50)),AL50/AL49-1,"")</f>
        <v>6.0739922694643678E-3</v>
      </c>
      <c r="AN50" s="60">
        <f>IF(ISNUMBER(AL50),AL50/MAX(AL$22:AL50)-1,"")</f>
        <v>-7.0882202957674667E-2</v>
      </c>
      <c r="AP50" s="62">
        <v>100.17</v>
      </c>
      <c r="AQ50" s="60">
        <f>IF(AND(ISNUMBER(AP49),ISNUMBER(AP50)),AP50/AP49-1,"")</f>
        <v>0</v>
      </c>
      <c r="AR50" s="60">
        <f>IF(ISNUMBER(AP50),AP50/MAX(AP$22:AP50)-1,"")</f>
        <v>-1.1965300628178355E-3</v>
      </c>
      <c r="AT50" s="62">
        <v>50.11</v>
      </c>
      <c r="AU50" s="60">
        <f>IF(AND(ISNUMBER(AT49),ISNUMBER(AT50)),AT50/AT49-1,"")</f>
        <v>1.9960079840308786E-4</v>
      </c>
      <c r="AV50" s="60">
        <f>IF(ISNUMBER(AT50),AT50/MAX(AT$22:AT50)-1,"")</f>
        <v>-1.1959338249950546E-3</v>
      </c>
      <c r="AX50" s="62">
        <v>15.952999999999999</v>
      </c>
      <c r="AY50" s="60">
        <f>IF(AND(ISNUMBER(AX49),ISNUMBER(AX50)),AX50/AX49-1,"")</f>
        <v>-2.4387193596799861E-3</v>
      </c>
      <c r="AZ50" s="60">
        <f>IF(ISNUMBER(AX50),AX50/MAX(AX$22:AX50)-1,"")</f>
        <v>-1.3602918444320711E-2</v>
      </c>
      <c r="BB50" s="62">
        <v>49.75</v>
      </c>
      <c r="BC50" s="60">
        <f>IF(AND(ISNUMBER(BB49),ISNUMBER(BB50)),BB50/BB49-1,"")</f>
        <v>4.0217172732770479E-4</v>
      </c>
      <c r="BD50" s="60">
        <f>IF(ISNUMBER(BB50),BB50/MAX(BB$22:BB50)-1,"")</f>
        <v>-1.1523941982912733E-2</v>
      </c>
      <c r="BF50" s="62">
        <v>50.2</v>
      </c>
      <c r="BG50" s="60">
        <f>IF(AND(ISNUMBER(BF49),ISNUMBER(BF50)),BF50/BF49-1,"")</f>
        <v>-1.9916351324433812E-4</v>
      </c>
      <c r="BH50" s="60">
        <f>IF(ISNUMBER(BF50),BF50/MAX(BF$22:BF50)-1,"")</f>
        <v>-4.7581284694685477E-3</v>
      </c>
      <c r="BK50" s="61">
        <f>BK49*(1+BL50)</f>
        <v>98.949965464421865</v>
      </c>
      <c r="BL50" s="60">
        <f>$L$12*N(AQ50)+$L$13*N(S50)+$L$14*N(AA50)+$L$15*N(AE50)+$L$16*N(AY50)+$L$17*N(BC50)+$L$18*N(AM50)+$L$19*N(AU50)+$L$20*N(W50)</f>
        <v>3.3526862520293762E-3</v>
      </c>
      <c r="BM50" s="60">
        <f>IF(ISNUMBER(BK50),BK50/MAX(BK$22:BK50)-1,"")</f>
        <v>-3.2662653960752963E-2</v>
      </c>
      <c r="BO50" s="61">
        <f>BO49*(1+BP50)</f>
        <v>98.612476582990354</v>
      </c>
      <c r="BP50" s="60">
        <f>$L$36*N(S50)+$L$37*N(AQ50)+$L$38*N(AA50)+$L$39*N(AE50)+$L$40*N(AM50)+$L$41*N(W50)+$L$42*N(AI50)+$L$43*N(BG50)+$L$44*N(AY50)</f>
        <v>3.8427287297153477E-3</v>
      </c>
      <c r="BQ50" s="60">
        <f>IF(ISNUMBER(BO50),BO50/MAX(BO$22:BO50)-1,"")</f>
        <v>-4.0575174046746709E-2</v>
      </c>
      <c r="BS50" s="61">
        <f>BS49*(1+BT50)</f>
        <v>97.538021575158169</v>
      </c>
      <c r="BT50" s="60">
        <f>$L$60*N(S50)+$L$61*N(AE50)+$L$62*N(AQ50)+$L$63*N(AM50)+$L$64*N(AI50)+$L$65*N(AA50)+$L$66*N(BG50)+$L$67*N(W50)+$L$68*N(AY50)</f>
        <v>4.2698534816694982E-3</v>
      </c>
      <c r="BU50" s="60">
        <f>IF(ISNUMBER(BS50),BS50/MAX(BS$22:BS50)-1,"")</f>
        <v>-4.6039536386393243E-2</v>
      </c>
    </row>
    <row r="51" spans="2:73" ht="16" customHeight="1">
      <c r="Q51" s="63">
        <v>43144</v>
      </c>
      <c r="R51" s="62">
        <v>337</v>
      </c>
      <c r="S51" s="60">
        <f>IF(AND(ISNUMBER(R50),ISNUMBER(R51)),R51/R50-1,"")</f>
        <v>2.8866470255632937E-3</v>
      </c>
      <c r="T51" s="60">
        <f>IF(ISNUMBER(R51),R51/MAX(R$22:R51)-1,"")</f>
        <v>-4.7269026348524368E-2</v>
      </c>
      <c r="V51" s="62">
        <v>172.69</v>
      </c>
      <c r="W51" s="60">
        <f>IF(AND(ISNUMBER(V50),ISNUMBER(V51)),V51/V50-1,"")</f>
        <v>1.7402401531412259E-3</v>
      </c>
      <c r="X51" s="60">
        <f>IF(ISNUMBER(V51),V51/MAX(V$22:V51)-1,"")</f>
        <v>-5.0580020891747735E-2</v>
      </c>
      <c r="Z51" s="62">
        <v>6.97</v>
      </c>
      <c r="AA51" s="60">
        <f>IF(AND(ISNUMBER(Z50),ISNUMBER(Z51)),Z51/Z50-1,"")</f>
        <v>0</v>
      </c>
      <c r="AB51" s="60">
        <f>IF(ISNUMBER(Z51),Z51/MAX(Z$22:Z51)-1,"")</f>
        <v>-4.7814207650273333E-2</v>
      </c>
      <c r="AD51" s="62">
        <v>13.57</v>
      </c>
      <c r="AE51" s="60">
        <f>IF(AND(ISNUMBER(AD50),ISNUMBER(AD51)),AD51/AD50-1,"")</f>
        <v>-6.5885797950219205E-3</v>
      </c>
      <c r="AF51" s="60">
        <f>IF(ISNUMBER(AD51),AD51/MAX(AD$22:AD51)-1,"")</f>
        <v>-0.10191925876902708</v>
      </c>
      <c r="AH51" s="62">
        <v>14.67</v>
      </c>
      <c r="AI51" s="60">
        <f>IF(AND(ISNUMBER(AH50),ISNUMBER(AH51)),AH51/AH50-1,"")</f>
        <v>6.8634179821551733E-3</v>
      </c>
      <c r="AJ51" s="60">
        <f>IF(ISNUMBER(AH51),AH51/MAX(AH$22:AH51)-1,"")</f>
        <v>-3.9292730844793677E-2</v>
      </c>
      <c r="AL51" s="62">
        <v>18.21</v>
      </c>
      <c r="AM51" s="60">
        <f>IF(AND(ISNUMBER(AL50),ISNUMBER(AL51)),AL51/AL50-1,"")</f>
        <v>-5.4884742041705348E-4</v>
      </c>
      <c r="AN51" s="60">
        <f>IF(ISNUMBER(AL51),AL51/MAX(AL$22:AL51)-1,"")</f>
        <v>-7.1392146863844874E-2</v>
      </c>
      <c r="AP51" s="62">
        <v>100.19</v>
      </c>
      <c r="AQ51" s="60">
        <f>IF(AND(ISNUMBER(AP50),ISNUMBER(AP51)),AP51/AP50-1,"")</f>
        <v>1.9966057701892304E-4</v>
      </c>
      <c r="AR51" s="60">
        <f>IF(ISNUMBER(AP51),AP51/MAX(AP$22:AP51)-1,"")</f>
        <v>-9.9710838568156657E-4</v>
      </c>
      <c r="AT51" s="62">
        <v>50.11</v>
      </c>
      <c r="AU51" s="60">
        <f>IF(AND(ISNUMBER(AT50),ISNUMBER(AT51)),AT51/AT50-1,"")</f>
        <v>0</v>
      </c>
      <c r="AV51" s="60">
        <f>IF(ISNUMBER(AT51),AT51/MAX(AT$22:AT51)-1,"")</f>
        <v>-1.1959338249950546E-3</v>
      </c>
      <c r="AX51" s="62">
        <v>15.914</v>
      </c>
      <c r="AY51" s="60">
        <f>IF(AND(ISNUMBER(AX50),ISNUMBER(AX51)),AX51/AX50-1,"")</f>
        <v>-2.4446812511753624E-3</v>
      </c>
      <c r="AZ51" s="60">
        <f>IF(ISNUMBER(AX51),AX51/MAX(AX$22:AX51)-1,"")</f>
        <v>-1.6014344895813881E-2</v>
      </c>
      <c r="BB51" s="62">
        <v>49.78</v>
      </c>
      <c r="BC51" s="60">
        <f>IF(AND(ISNUMBER(BB50),ISNUMBER(BB51)),BB51/BB50-1,"")</f>
        <v>6.0301507537685595E-4</v>
      </c>
      <c r="BD51" s="60">
        <f>IF(ISNUMBER(BB51),BB51/MAX(BB$22:BB51)-1,"")</f>
        <v>-1.092787601827927E-2</v>
      </c>
      <c r="BF51" s="62">
        <v>50.16</v>
      </c>
      <c r="BG51" s="60">
        <f>IF(AND(ISNUMBER(BF50),ISNUMBER(BF51)),BF51/BF50-1,"")</f>
        <v>-7.9681274900411658E-4</v>
      </c>
      <c r="BH51" s="60">
        <f>IF(ISNUMBER(BF51),BF51/MAX(BF$22:BF51)-1,"")</f>
        <v>-5.5511498810467685E-3</v>
      </c>
      <c r="BK51" s="61">
        <f>BK50*(1+BL51)</f>
        <v>98.936903588856936</v>
      </c>
      <c r="BL51" s="60">
        <f>$L$12*N(AQ51)+$L$13*N(S51)+$L$14*N(AA51)+$L$15*N(AE51)+$L$16*N(AY51)+$L$17*N(BC51)+$L$18*N(AM51)+$L$19*N(AU51)+$L$20*N(W51)</f>
        <v>-1.3200485218588793E-4</v>
      </c>
      <c r="BM51" s="60">
        <f>IF(ISNUMBER(BK51),BK51/MAX(BK$22:BK51)-1,"")</f>
        <v>-3.2790347184130764E-2</v>
      </c>
      <c r="BO51" s="61">
        <f>BO50*(1+BP51)</f>
        <v>98.577822312777442</v>
      </c>
      <c r="BP51" s="60">
        <f>$L$36*N(S51)+$L$37*N(AQ51)+$L$38*N(AA51)+$L$39*N(AE51)+$L$40*N(AM51)+$L$41*N(W51)+$L$42*N(AI51)+$L$43*N(BG51)+$L$44*N(AY51)</f>
        <v>-3.5141871914905632E-4</v>
      </c>
      <c r="BQ51" s="60">
        <f>IF(ISNUMBER(BO51),BO51/MAX(BO$22:BO51)-1,"")</f>
        <v>-4.091233389020299E-2</v>
      </c>
      <c r="BS51" s="61">
        <f>BS50*(1+BT51)</f>
        <v>97.567658158678299</v>
      </c>
      <c r="BT51" s="60">
        <f>$L$60*N(S51)+$L$61*N(AE51)+$L$62*N(AQ51)+$L$63*N(AM51)+$L$64*N(AI51)+$L$65*N(AA51)+$L$66*N(BG51)+$L$67*N(W51)+$L$68*N(AY51)</f>
        <v>3.0384646973070928E-4</v>
      </c>
      <c r="BU51" s="60">
        <f>IF(ISNUMBER(BS51),BS51/MAX(BS$22:BS51)-1,"")</f>
        <v>-4.5749678867261556E-2</v>
      </c>
    </row>
    <row r="52" spans="2:73" ht="16" customHeight="1">
      <c r="Q52" s="63">
        <v>43145</v>
      </c>
      <c r="R52" s="62">
        <v>338.03</v>
      </c>
      <c r="S52" s="60">
        <f>IF(AND(ISNUMBER(R51),ISNUMBER(R52)),R52/R51-1,"")</f>
        <v>3.0563798219582772E-3</v>
      </c>
      <c r="T52" s="60">
        <f>IF(ISNUMBER(R52),R52/MAX(R$22:R52)-1,"")</f>
        <v>-4.4357118624901215E-2</v>
      </c>
      <c r="V52" s="62">
        <v>173.39</v>
      </c>
      <c r="W52" s="60">
        <f>IF(AND(ISNUMBER(V51),ISNUMBER(V52)),V52/V51-1,"")</f>
        <v>4.0535062829347712E-3</v>
      </c>
      <c r="X52" s="60">
        <f>IF(ISNUMBER(V52),V52/MAX(V$22:V52)-1,"")</f>
        <v>-4.6731541041288738E-2</v>
      </c>
      <c r="Z52" s="62">
        <v>6.99</v>
      </c>
      <c r="AA52" s="60">
        <f>IF(AND(ISNUMBER(Z51),ISNUMBER(Z52)),Z52/Z51-1,"")</f>
        <v>2.8694404591105283E-3</v>
      </c>
      <c r="AB52" s="60">
        <f>IF(ISNUMBER(Z52),Z52/MAX(Z$22:Z52)-1,"")</f>
        <v>-4.5081967213114749E-2</v>
      </c>
      <c r="AD52" s="62">
        <v>13.47</v>
      </c>
      <c r="AE52" s="60">
        <f>IF(AND(ISNUMBER(AD51),ISNUMBER(AD52)),AD52/AD51-1,"")</f>
        <v>-7.3691967575534312E-3</v>
      </c>
      <c r="AF52" s="60">
        <f>IF(ISNUMBER(AD52),AD52/MAX(AD$22:AD52)-1,"")</f>
        <v>-0.10853739245532756</v>
      </c>
      <c r="AH52" s="62">
        <v>14.75</v>
      </c>
      <c r="AI52" s="60">
        <f>IF(AND(ISNUMBER(AH51),ISNUMBER(AH52)),AH52/AH51-1,"")</f>
        <v>5.4533060668029432E-3</v>
      </c>
      <c r="AJ52" s="60">
        <f>IF(ISNUMBER(AH52),AH52/MAX(AH$22:AH52)-1,"")</f>
        <v>-3.4053700065487913E-2</v>
      </c>
      <c r="AL52" s="62">
        <v>18.27</v>
      </c>
      <c r="AM52" s="60">
        <f>IF(AND(ISNUMBER(AL51),ISNUMBER(AL52)),AL52/AL51-1,"")</f>
        <v>3.2948929159801743E-3</v>
      </c>
      <c r="AN52" s="60">
        <f>IF(ISNUMBER(AL52),AL52/MAX(AL$22:AL52)-1,"")</f>
        <v>-6.8332483426823076E-2</v>
      </c>
      <c r="AP52" s="62">
        <v>100.18</v>
      </c>
      <c r="AQ52" s="60">
        <f>IF(AND(ISNUMBER(AP51),ISNUMBER(AP52)),AP52/AP51-1,"")</f>
        <v>-9.9810360315255586E-5</v>
      </c>
      <c r="AR52" s="60">
        <f>IF(ISNUMBER(AP52),AP52/MAX(AP$22:AP52)-1,"")</f>
        <v>-1.0968192242496455E-3</v>
      </c>
      <c r="AT52" s="62">
        <v>50.115000000000002</v>
      </c>
      <c r="AU52" s="60">
        <f>IF(AND(ISNUMBER(AT51),ISNUMBER(AT52)),AT52/AT51-1,"")</f>
        <v>9.9780482937683601E-5</v>
      </c>
      <c r="AV52" s="60">
        <f>IF(ISNUMBER(AT52),AT52/MAX(AT$22:AT52)-1,"")</f>
        <v>-1.0962726729121242E-3</v>
      </c>
      <c r="AX52" s="62">
        <v>15.99</v>
      </c>
      <c r="AY52" s="60">
        <f>IF(AND(ISNUMBER(AX51),ISNUMBER(AX52)),AX52/AX51-1,"")</f>
        <v>4.7756692220686237E-3</v>
      </c>
      <c r="AZ52" s="60">
        <f>IF(ISNUMBER(AX52),AX52/MAX(AX$22:AX52)-1,"")</f>
        <v>-1.1315154887775791E-2</v>
      </c>
      <c r="BB52" s="62">
        <v>49.78</v>
      </c>
      <c r="BC52" s="60">
        <f>IF(AND(ISNUMBER(BB51),ISNUMBER(BB52)),BB52/BB51-1,"")</f>
        <v>0</v>
      </c>
      <c r="BD52" s="60">
        <f>IF(ISNUMBER(BB52),BB52/MAX(BB$22:BB52)-1,"")</f>
        <v>-1.092787601827927E-2</v>
      </c>
      <c r="BF52" s="62">
        <v>50.3</v>
      </c>
      <c r="BG52" s="60">
        <f>IF(AND(ISNUMBER(BF51),ISNUMBER(BF52)),BF52/BF51-1,"")</f>
        <v>2.7910685805423441E-3</v>
      </c>
      <c r="BH52" s="60">
        <f>IF(ISNUMBER(BF52),BF52/MAX(BF$22:BF52)-1,"")</f>
        <v>-2.7755749405233843E-3</v>
      </c>
      <c r="BK52" s="61">
        <f>BK51*(1+BL52)</f>
        <v>99.083393562925082</v>
      </c>
      <c r="BL52" s="60">
        <f>$L$12*N(AQ52)+$L$13*N(S52)+$L$14*N(AA52)+$L$15*N(AE52)+$L$16*N(AY52)+$L$17*N(BC52)+$L$18*N(AM52)+$L$19*N(AU52)+$L$20*N(W52)</f>
        <v>1.4806403753738859E-3</v>
      </c>
      <c r="BM52" s="60">
        <f>IF(ISNUMBER(BK52),BK52/MAX(BK$22:BK52)-1,"")</f>
        <v>-3.135825752072019E-2</v>
      </c>
      <c r="BO52" s="61">
        <f>BO51*(1+BP52)</f>
        <v>98.657008822207416</v>
      </c>
      <c r="BP52" s="60">
        <f>$L$36*N(S52)+$L$37*N(AQ52)+$L$38*N(AA52)+$L$39*N(AE52)+$L$40*N(AM52)+$L$41*N(W52)+$L$42*N(AI52)+$L$43*N(BG52)+$L$44*N(AY52)</f>
        <v>8.032892954230905E-4</v>
      </c>
      <c r="BQ52" s="60">
        <f>IF(ISNUMBER(BO52),BO52/MAX(BO$22:BO52)-1,"")</f>
        <v>-4.0141909034644652E-2</v>
      </c>
      <c r="BS52" s="61">
        <f>BS51*(1+BT52)</f>
        <v>97.646719467817334</v>
      </c>
      <c r="BT52" s="60">
        <f>$L$60*N(S52)+$L$61*N(AE52)+$L$62*N(AQ52)+$L$63*N(AM52)+$L$64*N(AI52)+$L$65*N(AA52)+$L$66*N(BG52)+$L$67*N(W52)+$L$68*N(AY52)</f>
        <v>8.1032291469431718E-4</v>
      </c>
      <c r="BU52" s="60">
        <f>IF(ISNUMBER(BS52),BS52/MAX(BS$22:BS52)-1,"")</f>
        <v>-4.4976427965693344E-2</v>
      </c>
    </row>
    <row r="53" spans="2:73" ht="16" customHeight="1">
      <c r="Q53" s="63">
        <v>43146</v>
      </c>
      <c r="R53" s="62">
        <v>340.3</v>
      </c>
      <c r="S53" s="60">
        <f>IF(AND(ISNUMBER(R52),ISNUMBER(R53)),R53/R52-1,"")</f>
        <v>6.715380291690165E-3</v>
      </c>
      <c r="T53" s="60">
        <f>IF(ISNUMBER(R53),R53/MAX(R$22:R53)-1,"")</f>
        <v>-3.7939613253420879E-2</v>
      </c>
      <c r="V53" s="62">
        <v>175.01</v>
      </c>
      <c r="W53" s="60">
        <f>IF(AND(ISNUMBER(V52),ISNUMBER(V53)),V53/V52-1,"")</f>
        <v>9.3430993713594646E-3</v>
      </c>
      <c r="X53" s="60">
        <f>IF(ISNUMBER(V53),V53/MAX(V$22:V53)-1,"")</f>
        <v>-3.782505910165479E-2</v>
      </c>
      <c r="Z53" s="62">
        <v>7.05</v>
      </c>
      <c r="AA53" s="60">
        <f>IF(AND(ISNUMBER(Z52),ISNUMBER(Z53)),Z53/Z52-1,"")</f>
        <v>8.5836909871244149E-3</v>
      </c>
      <c r="AB53" s="60">
        <f>IF(ISNUMBER(Z53),Z53/MAX(Z$22:Z53)-1,"")</f>
        <v>-3.6885245901639441E-2</v>
      </c>
      <c r="AD53" s="62">
        <v>13.57</v>
      </c>
      <c r="AE53" s="60">
        <f>IF(AND(ISNUMBER(AD52),ISNUMBER(AD53)),AD53/AD52-1,"")</f>
        <v>7.4239049740163487E-3</v>
      </c>
      <c r="AF53" s="60">
        <f>IF(ISNUMBER(AD53),AD53/MAX(AD$22:AD53)-1,"")</f>
        <v>-0.10191925876902708</v>
      </c>
      <c r="AH53" s="62">
        <v>14.73</v>
      </c>
      <c r="AI53" s="60">
        <f>IF(AND(ISNUMBER(AH52),ISNUMBER(AH53)),AH53/AH52-1,"")</f>
        <v>-1.3559322033898091E-3</v>
      </c>
      <c r="AJ53" s="60">
        <f>IF(ISNUMBER(AH53),AH53/MAX(AH$22:AH53)-1,"")</f>
        <v>-3.5363457760314243E-2</v>
      </c>
      <c r="AL53" s="62">
        <v>18.350000000000001</v>
      </c>
      <c r="AM53" s="60">
        <f>IF(AND(ISNUMBER(AL52),ISNUMBER(AL53)),AL53/AL52-1,"")</f>
        <v>4.3787629994527233E-3</v>
      </c>
      <c r="AN53" s="60">
        <f>IF(ISNUMBER(AL53),AL53/MAX(AL$22:AL53)-1,"")</f>
        <v>-6.425293217746042E-2</v>
      </c>
      <c r="AP53" s="62">
        <v>100.19</v>
      </c>
      <c r="AQ53" s="60">
        <f>IF(AND(ISNUMBER(AP52),ISNUMBER(AP53)),AP53/AP52-1,"")</f>
        <v>9.9820323417709744E-5</v>
      </c>
      <c r="AR53" s="60">
        <f>IF(ISNUMBER(AP53),AP53/MAX(AP$22:AP53)-1,"")</f>
        <v>-9.9710838568156657E-4</v>
      </c>
      <c r="AT53" s="62">
        <v>50.11</v>
      </c>
      <c r="AU53" s="60">
        <f>IF(AND(ISNUMBER(AT52),ISNUMBER(AT53)),AT53/AT52-1,"")</f>
        <v>-9.9770527786091634E-5</v>
      </c>
      <c r="AV53" s="60">
        <f>IF(ISNUMBER(AT53),AT53/MAX(AT$22:AT53)-1,"")</f>
        <v>-1.1959338249950546E-3</v>
      </c>
      <c r="AX53" s="62">
        <v>16.106000000000002</v>
      </c>
      <c r="AY53" s="60">
        <f>IF(AND(ISNUMBER(AX52),ISNUMBER(AX53)),AX53/AX52-1,"")</f>
        <v>7.2545340838023886E-3</v>
      </c>
      <c r="AZ53" s="60">
        <f>IF(ISNUMBER(AX53),AX53/MAX(AX$22:AX53)-1,"")</f>
        <v>-4.1427069807702388E-3</v>
      </c>
      <c r="BB53" s="62">
        <v>49.66</v>
      </c>
      <c r="BC53" s="60">
        <f>IF(AND(ISNUMBER(BB52),ISNUMBER(BB53)),BB53/BB52-1,"")</f>
        <v>-2.4106066693452277E-3</v>
      </c>
      <c r="BD53" s="60">
        <f>IF(ISNUMBER(BB53),BB53/MAX(BB$22:BB53)-1,"")</f>
        <v>-1.3312139876813123E-2</v>
      </c>
      <c r="BF53" s="62">
        <v>50.25</v>
      </c>
      <c r="BG53" s="60">
        <f>IF(AND(ISNUMBER(BF52),ISNUMBER(BF53)),BF53/BF52-1,"")</f>
        <v>-9.9403578528822756E-4</v>
      </c>
      <c r="BH53" s="60">
        <f>IF(ISNUMBER(BF53),BF53/MAX(BF$22:BF53)-1,"")</f>
        <v>-3.7668517049960215E-3</v>
      </c>
      <c r="BK53" s="61">
        <f>BK52*(1+BL53)</f>
        <v>99.610417881822002</v>
      </c>
      <c r="BL53" s="60">
        <f>$L$12*N(AQ53)+$L$13*N(S53)+$L$14*N(AA53)+$L$15*N(AE53)+$L$16*N(AY53)+$L$17*N(BC53)+$L$18*N(AM53)+$L$19*N(AU53)+$L$20*N(W53)</f>
        <v>5.3189974620946618E-3</v>
      </c>
      <c r="BM53" s="60">
        <f>IF(ISNUMBER(BK53),BK53/MAX(BK$22:BK53)-1,"")</f>
        <v>-2.6206054550793945E-2</v>
      </c>
      <c r="BO53" s="61">
        <f>BO52*(1+BP53)</f>
        <v>99.212563068753184</v>
      </c>
      <c r="BP53" s="60">
        <f>$L$36*N(S53)+$L$37*N(AQ53)+$L$38*N(AA53)+$L$39*N(AE53)+$L$40*N(AM53)+$L$41*N(W53)+$L$42*N(AI53)+$L$43*N(BG53)+$L$44*N(AY53)</f>
        <v>5.6311685624580721E-3</v>
      </c>
      <c r="BQ53" s="60">
        <f>IF(ISNUMBER(BO53),BO53/MAX(BO$22:BO53)-1,"")</f>
        <v>-3.473678632837951E-2</v>
      </c>
      <c r="BS53" s="61">
        <f>BS52*(1+BT53)</f>
        <v>98.099363459676582</v>
      </c>
      <c r="BT53" s="60">
        <f>$L$60*N(S53)+$L$61*N(AE53)+$L$62*N(AQ53)+$L$63*N(AM53)+$L$64*N(AI53)+$L$65*N(AA53)+$L$66*N(BG53)+$L$67*N(W53)+$L$68*N(AY53)</f>
        <v>4.635526869988014E-3</v>
      </c>
      <c r="BU53" s="60">
        <f>IF(ISNUMBER(BS53),BS53/MAX(BS$22:BS53)-1,"")</f>
        <v>-4.0549390536056329E-2</v>
      </c>
    </row>
    <row r="54" spans="2:73" ht="16" customHeight="1">
      <c r="Q54" s="63">
        <v>43147</v>
      </c>
      <c r="R54" s="62">
        <v>343</v>
      </c>
      <c r="S54" s="60">
        <f>IF(AND(ISNUMBER(R53),ISNUMBER(R54)),R54/R53-1,"")</f>
        <v>7.9341757272994862E-3</v>
      </c>
      <c r="T54" s="60">
        <f>IF(ISNUMBER(R54),R54/MAX(R$22:R54)-1,"")</f>
        <v>-3.0306457084699812E-2</v>
      </c>
      <c r="V54" s="62">
        <v>176.16</v>
      </c>
      <c r="W54" s="60">
        <f>IF(AND(ISNUMBER(V53),ISNUMBER(V54)),V54/V53-1,"")</f>
        <v>6.5710530826810221E-3</v>
      </c>
      <c r="X54" s="60">
        <f>IF(ISNUMBER(V54),V54/MAX(V$22:V54)-1,"")</f>
        <v>-3.1502556490186295E-2</v>
      </c>
      <c r="Z54" s="62">
        <v>7.15</v>
      </c>
      <c r="AA54" s="60">
        <f>IF(AND(ISNUMBER(Z53),ISNUMBER(Z54)),Z54/Z53-1,"")</f>
        <v>1.4184397163120588E-2</v>
      </c>
      <c r="AB54" s="60">
        <f>IF(ISNUMBER(Z54),Z54/MAX(Z$22:Z54)-1,"")</f>
        <v>-2.3224043715846965E-2</v>
      </c>
      <c r="AD54" s="62">
        <v>13.64</v>
      </c>
      <c r="AE54" s="60">
        <f>IF(AND(ISNUMBER(AD53),ISNUMBER(AD54)),AD54/AD53-1,"")</f>
        <v>5.1584377302873463E-3</v>
      </c>
      <c r="AF54" s="60">
        <f>IF(ISNUMBER(AD54),AD54/MAX(AD$22:AD54)-1,"")</f>
        <v>-9.728656518861678E-2</v>
      </c>
      <c r="AH54" s="62">
        <v>14.87</v>
      </c>
      <c r="AI54" s="60">
        <f>IF(AND(ISNUMBER(AH53),ISNUMBER(AH54)),AH54/AH53-1,"")</f>
        <v>9.5044127630685704E-3</v>
      </c>
      <c r="AJ54" s="60">
        <f>IF(ISNUMBER(AH54),AH54/MAX(AH$22:AH54)-1,"")</f>
        <v>-2.6195153896529155E-2</v>
      </c>
      <c r="AL54" s="62">
        <v>18.579999999999998</v>
      </c>
      <c r="AM54" s="60">
        <f>IF(AND(ISNUMBER(AL53),ISNUMBER(AL54)),AL54/AL53-1,"")</f>
        <v>1.2534059945503939E-2</v>
      </c>
      <c r="AN54" s="60">
        <f>IF(ISNUMBER(AL54),AL54/MAX(AL$22:AL54)-1,"")</f>
        <v>-5.2524222335543103E-2</v>
      </c>
      <c r="AP54" s="62">
        <v>100.2</v>
      </c>
      <c r="AQ54" s="60">
        <f>IF(AND(ISNUMBER(AP53),ISNUMBER(AP54)),AP54/AP53-1,"")</f>
        <v>9.9810360315366609E-5</v>
      </c>
      <c r="AR54" s="60">
        <f>IF(ISNUMBER(AP54),AP54/MAX(AP$22:AP54)-1,"")</f>
        <v>-8.973975471133766E-4</v>
      </c>
      <c r="AT54" s="62">
        <v>50.11</v>
      </c>
      <c r="AU54" s="60">
        <f>IF(AND(ISNUMBER(AT53),ISNUMBER(AT54)),AT54/AT53-1,"")</f>
        <v>0</v>
      </c>
      <c r="AV54" s="60">
        <f>IF(ISNUMBER(AT54),AT54/MAX(AT$22:AT54)-1,"")</f>
        <v>-1.1959338249950546E-3</v>
      </c>
      <c r="AX54" s="62">
        <v>16.14</v>
      </c>
      <c r="AY54" s="60">
        <f>IF(AND(ISNUMBER(AX53),ISNUMBER(AX54)),AX54/AX53-1,"")</f>
        <v>2.1110145287470683E-3</v>
      </c>
      <c r="AZ54" s="60">
        <f>IF(ISNUMBER(AX54),AX54/MAX(AX$22:AX54)-1,"")</f>
        <v>-2.0404377666479734E-3</v>
      </c>
      <c r="BB54" s="62">
        <v>49.7</v>
      </c>
      <c r="BC54" s="60">
        <f>IF(AND(ISNUMBER(BB53),ISNUMBER(BB54)),BB54/BB53-1,"")</f>
        <v>8.0547724526791598E-4</v>
      </c>
      <c r="BD54" s="60">
        <f>IF(ISNUMBER(BB54),BB54/MAX(BB$22:BB54)-1,"")</f>
        <v>-1.2517385257301727E-2</v>
      </c>
      <c r="BF54" s="62">
        <v>50.16</v>
      </c>
      <c r="BG54" s="60">
        <f>IF(AND(ISNUMBER(BF53),ISNUMBER(BF54)),BF54/BF53-1,"")</f>
        <v>-1.7910447761194659E-3</v>
      </c>
      <c r="BH54" s="60">
        <f>IF(ISNUMBER(BF54),BF54/MAX(BF$22:BF54)-1,"")</f>
        <v>-5.5511498810467685E-3</v>
      </c>
      <c r="BK54" s="61">
        <f>BK53*(1+BL54)</f>
        <v>100.20936762082103</v>
      </c>
      <c r="BL54" s="60">
        <f>$L$12*N(AQ54)+$L$13*N(S54)+$L$14*N(AA54)+$L$15*N(AE54)+$L$16*N(AY54)+$L$17*N(BC54)+$L$18*N(AM54)+$L$19*N(AU54)+$L$20*N(W54)</f>
        <v>6.0129226614590459E-3</v>
      </c>
      <c r="BM54" s="60">
        <f>IF(ISNUMBER(BK54),BK54/MAX(BK$22:BK54)-1,"")</f>
        <v>-2.0350706868610735E-2</v>
      </c>
      <c r="BO54" s="61">
        <f>BO53*(1+BP54)</f>
        <v>99.868393143558549</v>
      </c>
      <c r="BP54" s="60">
        <f>$L$36*N(S54)+$L$37*N(AQ54)+$L$38*N(AA54)+$L$39*N(AE54)+$L$40*N(AM54)+$L$41*N(W54)+$L$42*N(AI54)+$L$43*N(BG54)+$L$44*N(AY54)</f>
        <v>6.610353109725367E-3</v>
      </c>
      <c r="BQ54" s="60">
        <f>IF(ISNUMBER(BO54),BO54/MAX(BO$22:BO54)-1,"")</f>
        <v>-2.8356055642181688E-2</v>
      </c>
      <c r="BS54" s="61">
        <f>BS53*(1+BT54)</f>
        <v>98.793161964490835</v>
      </c>
      <c r="BT54" s="60">
        <f>$L$60*N(S54)+$L$61*N(AE54)+$L$62*N(AQ54)+$L$63*N(AM54)+$L$64*N(AI54)+$L$65*N(AA54)+$L$66*N(BG54)+$L$67*N(W54)+$L$68*N(AY54)</f>
        <v>7.0724057766127363E-3</v>
      </c>
      <c r="BU54" s="60">
        <f>IF(ISNUMBER(BS54),BS54/MAX(BS$22:BS54)-1,"")</f>
        <v>-3.3763766503308923E-2</v>
      </c>
    </row>
    <row r="55" spans="2:73" ht="16" customHeight="1">
      <c r="Q55" s="63">
        <v>43150</v>
      </c>
      <c r="R55" s="62">
        <v>345.27</v>
      </c>
      <c r="S55" s="60">
        <f>IF(AND(ISNUMBER(R54),ISNUMBER(R55)),R55/R54-1,"")</f>
        <v>6.6180758017491126E-3</v>
      </c>
      <c r="T55" s="60">
        <f>IF(ISNUMBER(R55),R55/MAX(R$22:R55)-1,"")</f>
        <v>-2.3888951713219586E-2</v>
      </c>
      <c r="V55" s="62">
        <v>177.82</v>
      </c>
      <c r="W55" s="60">
        <f>IF(AND(ISNUMBER(V54),ISNUMBER(V55)),V55/V54-1,"")</f>
        <v>9.42325158946411E-3</v>
      </c>
      <c r="X55" s="60">
        <f>IF(ISNUMBER(V55),V55/MAX(V$22:V55)-1,"")</f>
        <v>-2.2376161416240548E-2</v>
      </c>
      <c r="Z55" s="62">
        <v>7.17</v>
      </c>
      <c r="AA55" s="60">
        <f>IF(AND(ISNUMBER(Z54),ISNUMBER(Z55)),Z55/Z54-1,"")</f>
        <v>2.7972027972027469E-3</v>
      </c>
      <c r="AB55" s="60">
        <f>IF(ISNUMBER(Z55),Z55/MAX(Z$22:Z55)-1,"")</f>
        <v>-2.0491803278688603E-2</v>
      </c>
      <c r="AD55" s="62">
        <v>13.92</v>
      </c>
      <c r="AE55" s="60">
        <f>IF(AND(ISNUMBER(AD54),ISNUMBER(AD55)),AD55/AD54-1,"")</f>
        <v>2.0527859237536639E-2</v>
      </c>
      <c r="AF55" s="60">
        <f>IF(ISNUMBER(AD55),AD55/MAX(AD$22:AD55)-1,"")</f>
        <v>-7.8755790866975484E-2</v>
      </c>
      <c r="AH55" s="62">
        <v>14.95</v>
      </c>
      <c r="AI55" s="60">
        <f>IF(AND(ISNUMBER(AH54),ISNUMBER(AH55)),AH55/AH54-1,"")</f>
        <v>5.3799596503025793E-3</v>
      </c>
      <c r="AJ55" s="60">
        <f>IF(ISNUMBER(AH55),AH55/MAX(AH$22:AH55)-1,"")</f>
        <v>-2.095612311722328E-2</v>
      </c>
      <c r="AL55" s="62">
        <v>18.739999999999998</v>
      </c>
      <c r="AM55" s="60">
        <f>IF(AND(ISNUMBER(AL54),ISNUMBER(AL55)),AL55/AL54-1,"")</f>
        <v>8.6114101184069369E-3</v>
      </c>
      <c r="AN55" s="60">
        <f>IF(ISNUMBER(AL55),AL55/MAX(AL$22:AL55)-1,"")</f>
        <v>-4.4365119836818012E-2</v>
      </c>
      <c r="AP55" s="62">
        <v>100.2</v>
      </c>
      <c r="AQ55" s="60">
        <f>IF(AND(ISNUMBER(AP54),ISNUMBER(AP55)),AP55/AP54-1,"")</f>
        <v>0</v>
      </c>
      <c r="AR55" s="60">
        <f>IF(ISNUMBER(AP55),AP55/MAX(AP$22:AP55)-1,"")</f>
        <v>-8.973975471133766E-4</v>
      </c>
      <c r="AT55" s="62">
        <v>50.12</v>
      </c>
      <c r="AU55" s="60">
        <f>IF(AND(ISNUMBER(AT54),ISNUMBER(AT55)),AT55/AT54-1,"")</f>
        <v>1.9956096587514516E-4</v>
      </c>
      <c r="AV55" s="60">
        <f>IF(ISNUMBER(AT55),AT55/MAX(AT$22:AT55)-1,"")</f>
        <v>-9.9661152082930471E-4</v>
      </c>
      <c r="AX55" s="62">
        <v>16.094999999999999</v>
      </c>
      <c r="AY55" s="60">
        <f>IF(AND(ISNUMBER(AX54),ISNUMBER(AX55)),AX55/AX54-1,"")</f>
        <v>-2.7881040892194786E-3</v>
      </c>
      <c r="AZ55" s="60">
        <f>IF(ISNUMBER(AX55),AX55/MAX(AX$22:AX55)-1,"")</f>
        <v>-4.822852902986452E-3</v>
      </c>
      <c r="BB55" s="62">
        <v>49.76</v>
      </c>
      <c r="BC55" s="60">
        <f>IF(AND(ISNUMBER(BB54),ISNUMBER(BB55)),BB55/BB54-1,"")</f>
        <v>1.2072434607643956E-3</v>
      </c>
      <c r="BD55" s="60">
        <f>IF(ISNUMBER(BB55),BB55/MAX(BB$22:BB55)-1,"")</f>
        <v>-1.1325253328035023E-2</v>
      </c>
      <c r="BF55" s="62">
        <v>50.29</v>
      </c>
      <c r="BG55" s="60">
        <f>IF(AND(ISNUMBER(BF54),ISNUMBER(BF55)),BF55/BF54-1,"")</f>
        <v>2.5917065390750338E-3</v>
      </c>
      <c r="BH55" s="60">
        <f>IF(ISNUMBER(BF55),BF55/MAX(BF$22:BF55)-1,"")</f>
        <v>-2.9738302934179117E-3</v>
      </c>
      <c r="BK55" s="61">
        <f>BK54*(1+BL55)</f>
        <v>100.66260442634881</v>
      </c>
      <c r="BL55" s="60">
        <f>$L$12*N(AQ55)+$L$13*N(S55)+$L$14*N(AA55)+$L$15*N(AE55)+$L$16*N(AY55)+$L$17*N(BC55)+$L$18*N(AM55)+$L$19*N(AU55)+$L$20*N(W55)</f>
        <v>4.5228985701494138E-3</v>
      </c>
      <c r="BM55" s="60">
        <f>IF(ISNUMBER(BK55),BK55/MAX(BK$22:BK55)-1,"")</f>
        <v>-1.5919852481458885E-2</v>
      </c>
      <c r="BO55" s="61">
        <f>BO54*(1+BP55)</f>
        <v>100.47791147724051</v>
      </c>
      <c r="BP55" s="60">
        <f>$L$36*N(S55)+$L$37*N(AQ55)+$L$38*N(AA55)+$L$39*N(AE55)+$L$40*N(AM55)+$L$41*N(W55)+$L$42*N(AI55)+$L$43*N(BG55)+$L$44*N(AY55)</f>
        <v>6.1032155869954544E-3</v>
      </c>
      <c r="BQ55" s="60">
        <f>IF(ISNUMBER(BO55),BO55/MAX(BO$22:BO55)-1,"")</f>
        <v>-2.2425903175967266E-2</v>
      </c>
      <c r="BS55" s="61">
        <f>BS54*(1+BT55)</f>
        <v>99.553537809164752</v>
      </c>
      <c r="BT55" s="60">
        <f>$L$60*N(S55)+$L$61*N(AE55)+$L$62*N(AQ55)+$L$63*N(AM55)+$L$64*N(AI55)+$L$65*N(AA55)+$L$66*N(BG55)+$L$67*N(W55)+$L$68*N(AY55)</f>
        <v>7.6966444797791286E-3</v>
      </c>
      <c r="BU55" s="60">
        <f>IF(ISNUMBER(BS55),BS55/MAX(BS$22:BS55)-1,"")</f>
        <v>-2.63269897306041E-2</v>
      </c>
    </row>
    <row r="56" spans="2:73" ht="16" customHeight="1">
      <c r="Q56" s="63">
        <v>43151</v>
      </c>
      <c r="R56" s="62">
        <v>345</v>
      </c>
      <c r="S56" s="60">
        <f>IF(AND(ISNUMBER(R55),ISNUMBER(R56)),R56/R55-1,"")</f>
        <v>-7.8199669823608708E-4</v>
      </c>
      <c r="T56" s="60">
        <f>IF(ISNUMBER(R56),R56/MAX(R$22:R56)-1,"")</f>
        <v>-2.4652267330091626E-2</v>
      </c>
      <c r="V56" s="62">
        <v>176.79</v>
      </c>
      <c r="W56" s="60">
        <f>IF(AND(ISNUMBER(V55),ISNUMBER(V56)),V56/V55-1,"")</f>
        <v>-5.7923743111011339E-3</v>
      </c>
      <c r="X56" s="60">
        <f>IF(ISNUMBER(V56),V56/MAX(V$22:V56)-1,"")</f>
        <v>-2.8038924624773198E-2</v>
      </c>
      <c r="Z56" s="62">
        <v>7.15</v>
      </c>
      <c r="AA56" s="60">
        <f>IF(AND(ISNUMBER(Z55),ISNUMBER(Z56)),Z56/Z55-1,"")</f>
        <v>-2.7894002789399241E-3</v>
      </c>
      <c r="AB56" s="60">
        <f>IF(ISNUMBER(Z56),Z56/MAX(Z$22:Z56)-1,"")</f>
        <v>-2.3224043715846965E-2</v>
      </c>
      <c r="AD56" s="62">
        <v>13.84</v>
      </c>
      <c r="AE56" s="60">
        <f>IF(AND(ISNUMBER(AD55),ISNUMBER(AD56)),AD56/AD55-1,"")</f>
        <v>-5.7471264367816577E-3</v>
      </c>
      <c r="AF56" s="60">
        <f>IF(ISNUMBER(AD56),AD56/MAX(AD$22:AD56)-1,"")</f>
        <v>-8.4050297816015807E-2</v>
      </c>
      <c r="AH56" s="62">
        <v>14.97</v>
      </c>
      <c r="AI56" s="60">
        <f>IF(AND(ISNUMBER(AH55),ISNUMBER(AH56)),AH56/AH55-1,"")</f>
        <v>1.3377926421405117E-3</v>
      </c>
      <c r="AJ56" s="60">
        <f>IF(ISNUMBER(AH56),AH56/MAX(AH$22:AH56)-1,"")</f>
        <v>-1.9646365422396839E-2</v>
      </c>
      <c r="AL56" s="62">
        <v>18.71</v>
      </c>
      <c r="AM56" s="60">
        <f>IF(AND(ISNUMBER(AL55),ISNUMBER(AL56)),AL56/AL55-1,"")</f>
        <v>-1.6008537886871288E-3</v>
      </c>
      <c r="AN56" s="60">
        <f>IF(ISNUMBER(AL56),AL56/MAX(AL$22:AL56)-1,"")</f>
        <v>-4.5894951555328856E-2</v>
      </c>
      <c r="AP56" s="62">
        <v>100.21</v>
      </c>
      <c r="AQ56" s="60">
        <f>IF(AND(ISNUMBER(AP55),ISNUMBER(AP56)),AP56/AP55-1,"")</f>
        <v>9.980039920143291E-5</v>
      </c>
      <c r="AR56" s="60">
        <f>IF(ISNUMBER(AP56),AP56/MAX(AP$22:AP56)-1,"")</f>
        <v>-7.9768670854529766E-4</v>
      </c>
      <c r="AT56" s="62">
        <v>50.13</v>
      </c>
      <c r="AU56" s="60">
        <f>IF(AND(ISNUMBER(AT55),ISNUMBER(AT56)),AT56/AT55-1,"")</f>
        <v>1.995211492418214E-4</v>
      </c>
      <c r="AV56" s="60">
        <f>IF(ISNUMBER(AT56),AT56/MAX(AT$22:AT56)-1,"")</f>
        <v>-7.9728921666333274E-4</v>
      </c>
      <c r="AX56" s="62">
        <v>15.974</v>
      </c>
      <c r="AY56" s="60">
        <f>IF(AND(ISNUMBER(AX55),ISNUMBER(AX56)),AX56/AX55-1,"")</f>
        <v>-7.5178626902764334E-3</v>
      </c>
      <c r="AZ56" s="60">
        <f>IF(ISNUMBER(AX56),AX56/MAX(AX$22:AX56)-1,"")</f>
        <v>-1.2304458047362798E-2</v>
      </c>
      <c r="BB56" s="62">
        <v>49.76</v>
      </c>
      <c r="BC56" s="60">
        <f>IF(AND(ISNUMBER(BB55),ISNUMBER(BB56)),BB56/BB55-1,"")</f>
        <v>0</v>
      </c>
      <c r="BD56" s="60">
        <f>IF(ISNUMBER(BB56),BB56/MAX(BB$22:BB56)-1,"")</f>
        <v>-1.1325253328035023E-2</v>
      </c>
      <c r="BF56" s="62">
        <v>50.28</v>
      </c>
      <c r="BG56" s="60">
        <f>IF(AND(ISNUMBER(BF55),ISNUMBER(BF56)),BF56/BF55-1,"")</f>
        <v>-1.9884668920255866E-4</v>
      </c>
      <c r="BH56" s="60">
        <f>IF(ISNUMBER(BF56),BF56/MAX(BF$22:BF56)-1,"")</f>
        <v>-3.1720856463123281E-3</v>
      </c>
      <c r="BK56" s="61">
        <f>BK55*(1+BL56)</f>
        <v>100.41408638631314</v>
      </c>
      <c r="BL56" s="60">
        <f>$L$12*N(AQ56)+$L$13*N(S56)+$L$14*N(AA56)+$L$15*N(AE56)+$L$16*N(AY56)+$L$17*N(BC56)+$L$18*N(AM56)+$L$19*N(AU56)+$L$20*N(W56)</f>
        <v>-2.4688218773188599E-3</v>
      </c>
      <c r="BM56" s="60">
        <f>IF(ISNUMBER(BK56),BK56/MAX(BK$22:BK56)-1,"")</f>
        <v>-1.8349371078687837E-2</v>
      </c>
      <c r="BO56" s="61">
        <f>BO55*(1+BP56)</f>
        <v>100.23750431307438</v>
      </c>
      <c r="BP56" s="60">
        <f>$L$36*N(S56)+$L$37*N(AQ56)+$L$38*N(AA56)+$L$39*N(AE56)+$L$40*N(AM56)+$L$41*N(W56)+$L$42*N(AI56)+$L$43*N(BG56)+$L$44*N(AY56)</f>
        <v>-2.3926369550444238E-3</v>
      </c>
      <c r="BQ56" s="60">
        <f>IF(ISNUMBER(BO56),BO56/MAX(BO$22:BO56)-1,"")</f>
        <v>-2.4764883086322631E-2</v>
      </c>
      <c r="BS56" s="61">
        <f>BS55*(1+BT56)</f>
        <v>99.38292599788322</v>
      </c>
      <c r="BT56" s="60">
        <f>$L$60*N(S56)+$L$61*N(AE56)+$L$62*N(AQ56)+$L$63*N(AM56)+$L$64*N(AI56)+$L$65*N(AA56)+$L$66*N(BG56)+$L$67*N(W56)+$L$68*N(AY56)</f>
        <v>-1.713769445427197E-3</v>
      </c>
      <c r="BU56" s="60">
        <f>IF(ISNUMBER(BS56),BS56/MAX(BS$22:BS56)-1,"")</f>
        <v>-2.7995640785440923E-2</v>
      </c>
    </row>
    <row r="57" spans="2:73" ht="16" customHeight="1">
      <c r="Q57" s="63">
        <v>43152</v>
      </c>
      <c r="R57" s="62">
        <v>345</v>
      </c>
      <c r="S57" s="60">
        <f>IF(AND(ISNUMBER(R56),ISNUMBER(R57)),R57/R56-1,"")</f>
        <v>0</v>
      </c>
      <c r="T57" s="60">
        <f>IF(ISNUMBER(R57),R57/MAX(R$22:R57)-1,"")</f>
        <v>-2.4652267330091626E-2</v>
      </c>
      <c r="V57" s="62">
        <v>176.87</v>
      </c>
      <c r="W57" s="60">
        <f>IF(AND(ISNUMBER(V56),ISNUMBER(V57)),V57/V56-1,"")</f>
        <v>4.5251428248205272E-4</v>
      </c>
      <c r="X57" s="60">
        <f>IF(ISNUMBER(V57),V57/MAX(V$22:V57)-1,"")</f>
        <v>-2.7599098356149265E-2</v>
      </c>
      <c r="Z57" s="62">
        <v>7.17</v>
      </c>
      <c r="AA57" s="60">
        <f>IF(AND(ISNUMBER(Z56),ISNUMBER(Z57)),Z57/Z56-1,"")</f>
        <v>2.7972027972027469E-3</v>
      </c>
      <c r="AB57" s="60">
        <f>IF(ISNUMBER(Z57),Z57/MAX(Z$22:Z57)-1,"")</f>
        <v>-2.0491803278688603E-2</v>
      </c>
      <c r="AD57" s="62">
        <v>13.82</v>
      </c>
      <c r="AE57" s="60">
        <f>IF(AND(ISNUMBER(AD56),ISNUMBER(AD57)),AD57/AD56-1,"")</f>
        <v>-1.4450867052022698E-3</v>
      </c>
      <c r="AF57" s="60">
        <f>IF(ISNUMBER(AD57),AD57/MAX(AD$22:AD57)-1,"")</f>
        <v>-8.5373924553275971E-2</v>
      </c>
      <c r="AH57" s="62">
        <v>15.19</v>
      </c>
      <c r="AI57" s="60">
        <f>IF(AND(ISNUMBER(AH56),ISNUMBER(AH57)),AH57/AH56-1,"")</f>
        <v>1.4696058784235078E-2</v>
      </c>
      <c r="AJ57" s="60">
        <f>IF(ISNUMBER(AH57),AH57/MAX(AH$22:AH57)-1,"")</f>
        <v>-5.2390307793058755E-3</v>
      </c>
      <c r="AL57" s="62">
        <v>18.510000000000002</v>
      </c>
      <c r="AM57" s="60">
        <f>IF(AND(ISNUMBER(AL56),ISNUMBER(AL57)),AL57/AL56-1,"")</f>
        <v>-1.0689470871191875E-2</v>
      </c>
      <c r="AN57" s="60">
        <f>IF(ISNUMBER(AL57),AL57/MAX(AL$22:AL57)-1,"")</f>
        <v>-5.6093829678735219E-2</v>
      </c>
      <c r="AP57" s="62">
        <v>100.23</v>
      </c>
      <c r="AQ57" s="60">
        <f>IF(AND(ISNUMBER(AP56),ISNUMBER(AP57)),AP57/AP56-1,"")</f>
        <v>1.995808801518173E-4</v>
      </c>
      <c r="AR57" s="60">
        <f>IF(ISNUMBER(AP57),AP57/MAX(AP$22:AP57)-1,"")</f>
        <v>-5.9826503140891774E-4</v>
      </c>
      <c r="AT57" s="62">
        <v>50.13</v>
      </c>
      <c r="AU57" s="60">
        <f>IF(AND(ISNUMBER(AT56),ISNUMBER(AT57)),AT57/AT56-1,"")</f>
        <v>0</v>
      </c>
      <c r="AV57" s="60">
        <f>IF(ISNUMBER(AT57),AT57/MAX(AT$22:AT57)-1,"")</f>
        <v>-7.9728921666333274E-4</v>
      </c>
      <c r="AX57" s="62">
        <v>15.98</v>
      </c>
      <c r="AY57" s="60">
        <f>IF(AND(ISNUMBER(AX56),ISNUMBER(AX57)),AX57/AX56-1,"")</f>
        <v>3.7561036684619076E-4</v>
      </c>
      <c r="AZ57" s="60">
        <f>IF(ISNUMBER(AX57),AX57/MAX(AX$22:AX57)-1,"")</f>
        <v>-1.1933469362517601E-2</v>
      </c>
      <c r="BB57" s="62">
        <v>49.86</v>
      </c>
      <c r="BC57" s="60">
        <f>IF(AND(ISNUMBER(BB56),ISNUMBER(BB57)),BB57/BB56-1,"")</f>
        <v>2.009646302250756E-3</v>
      </c>
      <c r="BD57" s="60">
        <f>IF(ISNUMBER(BB57),BB57/MAX(BB$22:BB57)-1,"")</f>
        <v>-9.3383667792569236E-3</v>
      </c>
      <c r="BF57" s="62">
        <v>50.29</v>
      </c>
      <c r="BG57" s="60">
        <f>IF(AND(ISNUMBER(BF56),ISNUMBER(BF57)),BF57/BF56-1,"")</f>
        <v>1.9888623707231545E-4</v>
      </c>
      <c r="BH57" s="60">
        <f>IF(ISNUMBER(BF57),BF57/MAX(BF$22:BF57)-1,"")</f>
        <v>-2.9738302934179117E-3</v>
      </c>
      <c r="BK57" s="61">
        <f>BK56*(1+BL57)</f>
        <v>100.41218939307691</v>
      </c>
      <c r="BL57" s="60">
        <f>$L$12*N(AQ57)+$L$13*N(S57)+$L$14*N(AA57)+$L$15*N(AE57)+$L$16*N(AY57)+$L$17*N(BC57)+$L$18*N(AM57)+$L$19*N(AU57)+$L$20*N(W57)</f>
        <v>-1.889170438632951E-5</v>
      </c>
      <c r="BM57" s="60">
        <f>IF(ISNUMBER(BK57),BK57/MAX(BK$22:BK57)-1,"")</f>
        <v>-1.8367916132180029E-2</v>
      </c>
      <c r="BO57" s="61">
        <f>BO56*(1+BP57)</f>
        <v>100.25299120540153</v>
      </c>
      <c r="BP57" s="60">
        <f>$L$36*N(S57)+$L$37*N(AQ57)+$L$38*N(AA57)+$L$39*N(AE57)+$L$40*N(AM57)+$L$41*N(W57)+$L$42*N(AI57)+$L$43*N(BG57)+$L$44*N(AY57)</f>
        <v>1.5450197441849173E-4</v>
      </c>
      <c r="BQ57" s="60">
        <f>IF(ISNUMBER(BO57),BO57/MAX(BO$22:BO57)-1,"")</f>
        <v>-2.4614207335237337E-2</v>
      </c>
      <c r="BS57" s="61">
        <f>BS56*(1+BT57)</f>
        <v>99.428590357725355</v>
      </c>
      <c r="BT57" s="60">
        <f>$L$60*N(S57)+$L$61*N(AE57)+$L$62*N(AQ57)+$L$63*N(AM57)+$L$64*N(AI57)+$L$65*N(AA57)+$L$66*N(BG57)+$L$67*N(W57)+$L$68*N(AY57)</f>
        <v>4.5947892340290604E-4</v>
      </c>
      <c r="BU57" s="60">
        <f>IF(ISNUMBER(BS57),BS57/MAX(BS$22:BS57)-1,"")</f>
        <v>-2.7549025268926108E-2</v>
      </c>
    </row>
    <row r="58" spans="2:73" ht="16" customHeight="1">
      <c r="B58" s="70" t="s">
        <v>209</v>
      </c>
      <c r="Q58" s="63">
        <v>43153</v>
      </c>
      <c r="R58" s="62">
        <v>344.7</v>
      </c>
      <c r="S58" s="60">
        <f>IF(AND(ISNUMBER(R57),ISNUMBER(R58)),R58/R57-1,"")</f>
        <v>-8.6956521739134374E-4</v>
      </c>
      <c r="T58" s="60">
        <f>IF(ISNUMBER(R58),R58/MAX(R$22:R58)-1,"")</f>
        <v>-2.5500395793282893E-2</v>
      </c>
      <c r="V58" s="62">
        <v>176.95</v>
      </c>
      <c r="W58" s="60">
        <f>IF(AND(ISNUMBER(V57),ISNUMBER(V58)),V58/V57-1,"")</f>
        <v>4.523096059252385E-4</v>
      </c>
      <c r="X58" s="60">
        <f>IF(ISNUMBER(V58),V58/MAX(V$22:V58)-1,"")</f>
        <v>-2.7159272087525443E-2</v>
      </c>
      <c r="Z58" s="62">
        <v>7.15</v>
      </c>
      <c r="AA58" s="60">
        <f>IF(AND(ISNUMBER(Z57),ISNUMBER(Z58)),Z58/Z57-1,"")</f>
        <v>-2.7894002789399241E-3</v>
      </c>
      <c r="AB58" s="60">
        <f>IF(ISNUMBER(Z58),Z58/MAX(Z$22:Z58)-1,"")</f>
        <v>-2.3224043715846965E-2</v>
      </c>
      <c r="AD58" s="62">
        <v>13.69</v>
      </c>
      <c r="AE58" s="60">
        <f>IF(AND(ISNUMBER(AD57),ISNUMBER(AD58)),AD58/AD57-1,"")</f>
        <v>-9.4066570188133802E-3</v>
      </c>
      <c r="AF58" s="60">
        <f>IF(ISNUMBER(AD58),AD58/MAX(AD$22:AD58)-1,"")</f>
        <v>-9.3977498345466537E-2</v>
      </c>
      <c r="AH58" s="62">
        <v>15.17</v>
      </c>
      <c r="AI58" s="60">
        <f>IF(AND(ISNUMBER(AH57),ISNUMBER(AH58)),AH58/AH57-1,"")</f>
        <v>-1.3166556945358732E-3</v>
      </c>
      <c r="AJ58" s="60">
        <f>IF(ISNUMBER(AH58),AH58/MAX(AH$22:AH58)-1,"")</f>
        <v>-6.5487884741323166E-3</v>
      </c>
      <c r="AL58" s="62">
        <v>18.25</v>
      </c>
      <c r="AM58" s="60">
        <f>IF(AND(ISNUMBER(AL57),ISNUMBER(AL58)),AL58/AL57-1,"")</f>
        <v>-1.4046461372231311E-2</v>
      </c>
      <c r="AN58" s="60">
        <f>IF(ISNUMBER(AL58),AL58/MAX(AL$22:AL58)-1,"")</f>
        <v>-6.9352371239163713E-2</v>
      </c>
      <c r="AP58" s="62">
        <v>100.23</v>
      </c>
      <c r="AQ58" s="60">
        <f>IF(AND(ISNUMBER(AP57),ISNUMBER(AP58)),AP58/AP57-1,"")</f>
        <v>0</v>
      </c>
      <c r="AR58" s="60">
        <f>IF(ISNUMBER(AP58),AP58/MAX(AP$22:AP58)-1,"")</f>
        <v>-5.9826503140891774E-4</v>
      </c>
      <c r="AT58" s="62">
        <v>50.13</v>
      </c>
      <c r="AU58" s="60">
        <f>IF(AND(ISNUMBER(AT57),ISNUMBER(AT58)),AT58/AT57-1,"")</f>
        <v>0</v>
      </c>
      <c r="AV58" s="60">
        <f>IF(ISNUMBER(AT58),AT58/MAX(AT$22:AT58)-1,"")</f>
        <v>-7.9728921666333274E-4</v>
      </c>
      <c r="AX58" s="62">
        <v>16.041</v>
      </c>
      <c r="AY58" s="60">
        <f>IF(AND(ISNUMBER(AX57),ISNUMBER(AX58)),AX58/AX57-1,"")</f>
        <v>3.8172715894868592E-3</v>
      </c>
      <c r="AZ58" s="60">
        <f>IF(ISNUMBER(AX58),AX58/MAX(AX$22:AX58)-1,"")</f>
        <v>-8.1617510665923376E-3</v>
      </c>
      <c r="BB58" s="62">
        <v>49.86</v>
      </c>
      <c r="BC58" s="60">
        <f>IF(AND(ISNUMBER(BB57),ISNUMBER(BB58)),BB58/BB57-1,"")</f>
        <v>0</v>
      </c>
      <c r="BD58" s="60">
        <f>IF(ISNUMBER(BB58),BB58/MAX(BB$22:BB58)-1,"")</f>
        <v>-9.3383667792569236E-3</v>
      </c>
      <c r="BF58" s="62">
        <v>50.35</v>
      </c>
      <c r="BG58" s="60">
        <f>IF(AND(ISNUMBER(BF57),ISNUMBER(BF58)),BF58/BF57-1,"")</f>
        <v>1.193080135215796E-3</v>
      </c>
      <c r="BH58" s="60">
        <f>IF(ISNUMBER(BF58),BF58/MAX(BF$22:BF58)-1,"")</f>
        <v>-1.784298176050636E-3</v>
      </c>
      <c r="BK58" s="61">
        <f>BK57*(1+BL58)</f>
        <v>100.2428012771133</v>
      </c>
      <c r="BL58" s="60">
        <f>$L$12*N(AQ58)+$L$13*N(S58)+$L$14*N(AA58)+$L$15*N(AE58)+$L$16*N(AY58)+$L$17*N(BC58)+$L$18*N(AM58)+$L$19*N(AU58)+$L$20*N(W58)</f>
        <v>-1.6869278220846187E-3</v>
      </c>
      <c r="BM58" s="60">
        <f>IF(ISNUMBER(BK58),BK58/MAX(BK$22:BK58)-1,"")</f>
        <v>-2.0023858605507594E-2</v>
      </c>
      <c r="BO58" s="61">
        <f>BO57*(1+BP58)</f>
        <v>100.00114449626604</v>
      </c>
      <c r="BP58" s="60">
        <f>$L$36*N(S58)+$L$37*N(AQ58)+$L$38*N(AA58)+$L$39*N(AE58)+$L$40*N(AM58)+$L$41*N(W58)+$L$42*N(AI58)+$L$43*N(BG58)+$L$44*N(AY58)</f>
        <v>-2.5121116697606185E-3</v>
      </c>
      <c r="BQ58" s="60">
        <f>IF(ISNUMBER(BO58),BO58/MAX(BO$22:BO58)-1,"")</f>
        <v>-2.7064485367509161E-2</v>
      </c>
      <c r="BS58" s="61">
        <f>BS57*(1+BT58)</f>
        <v>99.038022830111558</v>
      </c>
      <c r="BT58" s="60">
        <f>$L$60*N(S58)+$L$61*N(AE58)+$L$62*N(AQ58)+$L$63*N(AM58)+$L$64*N(AI58)+$L$65*N(AA58)+$L$66*N(BG58)+$L$67*N(W58)+$L$68*N(AY58)</f>
        <v>-3.9281209379374449E-3</v>
      </c>
      <c r="BU58" s="60">
        <f>IF(ISNUMBER(BS58),BS58/MAX(BS$22:BS58)-1,"")</f>
        <v>-3.136893030388499E-2</v>
      </c>
    </row>
    <row r="59" spans="2:73" ht="16" customHeight="1">
      <c r="B59" s="70" t="s">
        <v>128</v>
      </c>
      <c r="C59" s="70" t="s">
        <v>130</v>
      </c>
      <c r="D59" s="70" t="s">
        <v>173</v>
      </c>
      <c r="E59" s="70" t="s">
        <v>129</v>
      </c>
      <c r="F59" s="70" t="s">
        <v>174</v>
      </c>
      <c r="G59" s="70" t="s">
        <v>175</v>
      </c>
      <c r="H59" s="70" t="s">
        <v>131</v>
      </c>
      <c r="I59" s="70" t="s">
        <v>176</v>
      </c>
      <c r="J59" s="70" t="s">
        <v>177</v>
      </c>
      <c r="K59" s="70" t="s">
        <v>178</v>
      </c>
      <c r="L59" s="70" t="s">
        <v>179</v>
      </c>
      <c r="M59" s="70" t="s">
        <v>180</v>
      </c>
      <c r="N59" s="70" t="s">
        <v>181</v>
      </c>
      <c r="O59" s="70" t="s">
        <v>182</v>
      </c>
      <c r="Q59" s="63">
        <v>43154</v>
      </c>
      <c r="R59" s="62">
        <v>347.57</v>
      </c>
      <c r="S59" s="60">
        <f>IF(AND(ISNUMBER(R58),ISNUMBER(R59)),R59/R58-1,"")</f>
        <v>8.3260806498404172E-3</v>
      </c>
      <c r="T59" s="60">
        <f>IF(ISNUMBER(R59),R59/MAX(R$22:R59)-1,"")</f>
        <v>-1.7386633495420245E-2</v>
      </c>
      <c r="V59" s="62">
        <v>178.21</v>
      </c>
      <c r="W59" s="60">
        <f>IF(AND(ISNUMBER(V58),ISNUMBER(V59)),V59/V58-1,"")</f>
        <v>7.1206555524161441E-3</v>
      </c>
      <c r="X59" s="60">
        <f>IF(ISNUMBER(V59),V59/MAX(V$22:V59)-1,"")</f>
        <v>-2.0232008356699027E-2</v>
      </c>
      <c r="Z59" s="62">
        <v>7.21</v>
      </c>
      <c r="AA59" s="60">
        <f>IF(AND(ISNUMBER(Z58),ISNUMBER(Z59)),Z59/Z58-1,"")</f>
        <v>8.3916083916082407E-3</v>
      </c>
      <c r="AB59" s="60">
        <f>IF(ISNUMBER(Z59),Z59/MAX(Z$22:Z59)-1,"")</f>
        <v>-1.5027322404371657E-2</v>
      </c>
      <c r="AD59" s="62">
        <v>13.8</v>
      </c>
      <c r="AE59" s="60">
        <f>IF(AND(ISNUMBER(AD58),ISNUMBER(AD59)),AD59/AD58-1,"")</f>
        <v>8.0350620891163071E-3</v>
      </c>
      <c r="AF59" s="60">
        <f>IF(ISNUMBER(AD59),AD59/MAX(AD$22:AD59)-1,"")</f>
        <v>-8.6697551290536023E-2</v>
      </c>
      <c r="AH59" s="62">
        <v>15.3</v>
      </c>
      <c r="AI59" s="60">
        <f>IF(AND(ISNUMBER(AH58),ISNUMBER(AH59)),AH59/AH58-1,"")</f>
        <v>8.5695451549110402E-3</v>
      </c>
      <c r="AJ59" s="60">
        <f>IF(ISNUMBER(AH59),AH59/MAX(AH$22:AH59)-1,"")</f>
        <v>0</v>
      </c>
      <c r="AL59" s="62">
        <v>18.399999999999999</v>
      </c>
      <c r="AM59" s="60">
        <f>IF(AND(ISNUMBER(AL58),ISNUMBER(AL59)),AL59/AL58-1,"")</f>
        <v>8.219178082191636E-3</v>
      </c>
      <c r="AN59" s="60">
        <f>IF(ISNUMBER(AL59),AL59/MAX(AL$22:AL59)-1,"")</f>
        <v>-6.170321264660894E-2</v>
      </c>
      <c r="AP59" s="62">
        <v>100.24</v>
      </c>
      <c r="AQ59" s="60">
        <f>IF(AND(ISNUMBER(AP58),ISNUMBER(AP59)),AP59/AP58-1,"")</f>
        <v>9.9770527786091634E-5</v>
      </c>
      <c r="AR59" s="60">
        <f>IF(ISNUMBER(AP59),AP59/MAX(AP$22:AP59)-1,"")</f>
        <v>-4.9855419284083879E-4</v>
      </c>
      <c r="AT59" s="62">
        <v>50.14</v>
      </c>
      <c r="AU59" s="60">
        <f>IF(AND(ISNUMBER(AT58),ISNUMBER(AT59)),AT59/AT58-1,"")</f>
        <v>1.9948134849379073E-4</v>
      </c>
      <c r="AV59" s="60">
        <f>IF(ISNUMBER(AT59),AT59/MAX(AT$22:AT59)-1,"")</f>
        <v>-5.9796691249758283E-4</v>
      </c>
      <c r="AX59" s="62">
        <v>16.021000000000001</v>
      </c>
      <c r="AY59" s="60">
        <f>IF(AND(ISNUMBER(AX58),ISNUMBER(AX59)),AX59/AX58-1,"")</f>
        <v>-1.2468050620285664E-3</v>
      </c>
      <c r="AZ59" s="60">
        <f>IF(ISNUMBER(AX59),AX59/MAX(AX$22:AX59)-1,"")</f>
        <v>-9.3983800160760689E-3</v>
      </c>
      <c r="BB59" s="62">
        <v>49.86</v>
      </c>
      <c r="BC59" s="60">
        <f>IF(AND(ISNUMBER(BB58),ISNUMBER(BB59)),BB59/BB58-1,"")</f>
        <v>0</v>
      </c>
      <c r="BD59" s="60">
        <f>IF(ISNUMBER(BB59),BB59/MAX(BB$22:BB59)-1,"")</f>
        <v>-9.3383667792569236E-3</v>
      </c>
      <c r="BF59" s="62">
        <v>50.47</v>
      </c>
      <c r="BG59" s="60">
        <f>IF(AND(ISNUMBER(BF58),ISNUMBER(BF59)),BF59/BF58-1,"")</f>
        <v>2.3833167825222379E-3</v>
      </c>
      <c r="BH59" s="60">
        <f>IF(ISNUMBER(BF59),BF59/MAX(BF$22:BF59)-1,"")</f>
        <v>0</v>
      </c>
      <c r="BK59" s="61">
        <f>BK58*(1+BL59)</f>
        <v>100.72343174433799</v>
      </c>
      <c r="BL59" s="60">
        <f>$L$12*N(AQ59)+$L$13*N(S59)+$L$14*N(AA59)+$L$15*N(AE59)+$L$16*N(AY59)+$L$17*N(BC59)+$L$18*N(AM59)+$L$19*N(AU59)+$L$20*N(W59)</f>
        <v>4.7946631688396352E-3</v>
      </c>
      <c r="BM59" s="60">
        <f>IF(ISNUMBER(BK59),BK59/MAX(BK$22:BK59)-1,"")</f>
        <v>-1.5325203094021855E-2</v>
      </c>
      <c r="BO59" s="61">
        <f>BO58*(1+BP59)</f>
        <v>100.573567598914</v>
      </c>
      <c r="BP59" s="60">
        <f>$L$36*N(S59)+$L$37*N(AQ59)+$L$38*N(AA59)+$L$39*N(AE59)+$L$40*N(AM59)+$L$41*N(W59)+$L$42*N(AI59)+$L$43*N(BG59)+$L$44*N(AY59)</f>
        <v>5.7241655136190898E-3</v>
      </c>
      <c r="BQ59" s="60">
        <f>IF(ISNUMBER(BO59),BO59/MAX(BO$22:BO59)-1,"")</f>
        <v>-2.1495241447674673E-2</v>
      </c>
      <c r="BS59" s="61">
        <f>BS58*(1+BT59)</f>
        <v>99.696016788485949</v>
      </c>
      <c r="BT59" s="60">
        <f>$L$60*N(S59)+$L$61*N(AE59)+$L$62*N(AQ59)+$L$63*N(AM59)+$L$64*N(AI59)+$L$65*N(AA59)+$L$66*N(BG59)+$L$67*N(W59)+$L$68*N(AY59)</f>
        <v>6.6438519224389873E-3</v>
      </c>
      <c r="BU59" s="60">
        <f>IF(ISNUMBER(BS59),BS59/MAX(BS$22:BS59)-1,"")</f>
        <v>-2.4933488909350432E-2</v>
      </c>
    </row>
    <row r="60" spans="2:73" ht="16" customHeight="1">
      <c r="B60" s="62" t="s">
        <v>183</v>
      </c>
      <c r="C60" s="62" t="s">
        <v>184</v>
      </c>
      <c r="D60" s="62" t="s">
        <v>185</v>
      </c>
      <c r="E60" s="62" t="s">
        <v>186</v>
      </c>
      <c r="F60" s="62" t="s">
        <v>187</v>
      </c>
      <c r="G60" s="68">
        <v>8.9999999999999998E-4</v>
      </c>
      <c r="H60" s="69">
        <f>T15</f>
        <v>0.13156588391952406</v>
      </c>
      <c r="I60" s="68">
        <f>H60-G60</f>
        <v>0.13066588391952405</v>
      </c>
      <c r="J60" s="68">
        <f>T16</f>
        <v>0.15863822893478435</v>
      </c>
      <c r="K60" s="68">
        <f>T18</f>
        <v>-0.2388100758439109</v>
      </c>
      <c r="L60" s="68">
        <v>0.28999999999999998</v>
      </c>
      <c r="M60" s="68">
        <f>J60*L60</f>
        <v>4.6005086391087462E-2</v>
      </c>
      <c r="N60" s="68">
        <f>K60*L60</f>
        <v>-6.9254921994734153E-2</v>
      </c>
      <c r="O60" s="68">
        <f>I60*L60</f>
        <v>3.7893106336661972E-2</v>
      </c>
      <c r="Q60" s="63">
        <v>43157</v>
      </c>
      <c r="R60" s="62">
        <v>350.34</v>
      </c>
      <c r="S60" s="60">
        <f>IF(AND(ISNUMBER(R59),ISNUMBER(R60)),R60/R59-1,"")</f>
        <v>7.9696176309806965E-3</v>
      </c>
      <c r="T60" s="60">
        <f>IF(ISNUMBER(R60),R60/MAX(R$22:R60)-1,"")</f>
        <v>-9.5555806852879455E-3</v>
      </c>
      <c r="V60" s="62">
        <v>179.44</v>
      </c>
      <c r="W60" s="60">
        <f>IF(AND(ISNUMBER(V59),ISNUMBER(V60)),V60/V59-1,"")</f>
        <v>6.9019695864429575E-3</v>
      </c>
      <c r="X60" s="60">
        <f>IF(ISNUMBER(V60),V60/MAX(V$22:V60)-1,"")</f>
        <v>-1.3469679476606711E-2</v>
      </c>
      <c r="Z60" s="62">
        <v>7.28</v>
      </c>
      <c r="AA60" s="60">
        <f>IF(AND(ISNUMBER(Z59),ISNUMBER(Z60)),Z60/Z59-1,"")</f>
        <v>9.7087378640776656E-3</v>
      </c>
      <c r="AB60" s="60">
        <f>IF(ISNUMBER(Z60),Z60/MAX(Z$22:Z60)-1,"")</f>
        <v>-5.464480874316946E-3</v>
      </c>
      <c r="AD60" s="62">
        <v>13.94</v>
      </c>
      <c r="AE60" s="60">
        <f>IF(AND(ISNUMBER(AD59),ISNUMBER(AD60)),AD60/AD59-1,"")</f>
        <v>1.0144927536231751E-2</v>
      </c>
      <c r="AF60" s="60">
        <f>IF(ISNUMBER(AD60),AD60/MAX(AD$22:AD60)-1,"")</f>
        <v>-7.7432164129715431E-2</v>
      </c>
      <c r="AH60" s="62">
        <v>15.4</v>
      </c>
      <c r="AI60" s="60">
        <f>IF(AND(ISNUMBER(AH59),ISNUMBER(AH60)),AH60/AH59-1,"")</f>
        <v>6.5359477124182774E-3</v>
      </c>
      <c r="AJ60" s="60">
        <f>IF(ISNUMBER(AH60),AH60/MAX(AH$22:AH60)-1,"")</f>
        <v>0</v>
      </c>
      <c r="AL60" s="62">
        <v>18.690000000000001</v>
      </c>
      <c r="AM60" s="60">
        <f>IF(AND(ISNUMBER(AL59),ISNUMBER(AL60)),AL60/AL59-1,"")</f>
        <v>1.5760869565217606E-2</v>
      </c>
      <c r="AN60" s="60">
        <f>IF(ISNUMBER(AL60),AL60/MAX(AL$22:AL60)-1,"")</f>
        <v>-4.6914839367669492E-2</v>
      </c>
      <c r="AP60" s="62">
        <v>100.23</v>
      </c>
      <c r="AQ60" s="60">
        <f>IF(AND(ISNUMBER(AP59),ISNUMBER(AP60)),AP60/AP59-1,"")</f>
        <v>-9.976057462079968E-5</v>
      </c>
      <c r="AR60" s="60">
        <f>IF(ISNUMBER(AP60),AP60/MAX(AP$22:AP60)-1,"")</f>
        <v>-5.9826503140891774E-4</v>
      </c>
      <c r="AT60" s="62">
        <v>50.14</v>
      </c>
      <c r="AU60" s="60">
        <f>IF(AND(ISNUMBER(AT59),ISNUMBER(AT60)),AT60/AT59-1,"")</f>
        <v>0</v>
      </c>
      <c r="AV60" s="60">
        <f>IF(ISNUMBER(AT60),AT60/MAX(AT$22:AT60)-1,"")</f>
        <v>-5.9796691249758283E-4</v>
      </c>
      <c r="AX60" s="62">
        <v>16.079999999999998</v>
      </c>
      <c r="AY60" s="60">
        <f>IF(AND(ISNUMBER(AX59),ISNUMBER(AX60)),AX60/AX59-1,"")</f>
        <v>3.6826665002183123E-3</v>
      </c>
      <c r="AZ60" s="60">
        <f>IF(ISNUMBER(AX60),AX60/MAX(AX$22:AX60)-1,"")</f>
        <v>-5.7503246150992782E-3</v>
      </c>
      <c r="BB60" s="62">
        <v>49.86</v>
      </c>
      <c r="BC60" s="60">
        <f>IF(AND(ISNUMBER(BB59),ISNUMBER(BB60)),BB60/BB59-1,"")</f>
        <v>0</v>
      </c>
      <c r="BD60" s="60">
        <f>IF(ISNUMBER(BB60),BB60/MAX(BB$22:BB60)-1,"")</f>
        <v>-9.3383667792569236E-3</v>
      </c>
      <c r="BF60" s="62">
        <v>50.43</v>
      </c>
      <c r="BG60" s="60">
        <f>IF(AND(ISNUMBER(BF59),ISNUMBER(BF60)),BF60/BF59-1,"")</f>
        <v>-7.9255002972056232E-4</v>
      </c>
      <c r="BH60" s="60">
        <f>IF(ISNUMBER(BF60),BF60/MAX(BF$22:BF60)-1,"")</f>
        <v>-7.9255002972056232E-4</v>
      </c>
      <c r="BK60" s="61">
        <f>BK59*(1+BL60)</f>
        <v>101.34236456149675</v>
      </c>
      <c r="BL60" s="60">
        <f>$L$12*N(AQ60)+$L$13*N(S60)+$L$14*N(AA60)+$L$15*N(AE60)+$L$16*N(AY60)+$L$17*N(BC60)+$L$18*N(AM60)+$L$19*N(AU60)+$L$20*N(W60)</f>
        <v>6.1448742009681083E-3</v>
      </c>
      <c r="BM60" s="60">
        <f>IF(ISNUMBER(BK60),BK60/MAX(BK$22:BK60)-1,"")</f>
        <v>-9.274500338170677E-3</v>
      </c>
      <c r="BO60" s="61">
        <f>BO59*(1+BP60)</f>
        <v>101.2549869622427</v>
      </c>
      <c r="BP60" s="60">
        <f>$L$36*N(S60)+$L$37*N(AQ60)+$L$38*N(AA60)+$L$39*N(AE60)+$L$40*N(AM60)+$L$41*N(W60)+$L$42*N(AI60)+$L$43*N(BG60)+$L$44*N(AY60)</f>
        <v>6.7753325212266324E-3</v>
      </c>
      <c r="BQ60" s="60">
        <f>IF(ISNUMBER(BO60),BO60/MAX(BO$22:BO60)-1,"")</f>
        <v>-1.4865546334880131E-2</v>
      </c>
      <c r="BS60" s="61">
        <f>BS59*(1+BT60)</f>
        <v>100.4584853032072</v>
      </c>
      <c r="BT60" s="60">
        <f>$L$60*N(S60)+$L$61*N(AE60)+$L$62*N(AQ60)+$L$63*N(AM60)+$L$64*N(AI60)+$L$65*N(AA60)+$L$66*N(BG60)+$L$67*N(W60)+$L$68*N(AY60)</f>
        <v>7.6479335813275278E-3</v>
      </c>
      <c r="BU60" s="60">
        <f>IF(ISNUMBER(BS60),BS60/MAX(BS$22:BS60)-1,"")</f>
        <v>-1.7476244995152435E-2</v>
      </c>
    </row>
    <row r="61" spans="2:73" ht="16" customHeight="1">
      <c r="B61" s="62" t="s">
        <v>196</v>
      </c>
      <c r="C61" s="62" t="s">
        <v>197</v>
      </c>
      <c r="D61" s="62" t="s">
        <v>135</v>
      </c>
      <c r="E61" s="62" t="s">
        <v>186</v>
      </c>
      <c r="F61" s="62" t="s">
        <v>187</v>
      </c>
      <c r="G61" s="68">
        <v>5.6000000000000008E-3</v>
      </c>
      <c r="H61" s="69">
        <f>AF15</f>
        <v>4.9563630156957507E-2</v>
      </c>
      <c r="I61" s="68">
        <f>H61-G61</f>
        <v>4.3963630156957506E-2</v>
      </c>
      <c r="J61" s="68">
        <f>AF16</f>
        <v>0.19709545257445515</v>
      </c>
      <c r="K61" s="68">
        <f>AF18</f>
        <v>-0.38318994043679677</v>
      </c>
      <c r="L61" s="68">
        <v>0.1895</v>
      </c>
      <c r="M61" s="68">
        <f>J61*L61</f>
        <v>3.7349588262859251E-2</v>
      </c>
      <c r="N61" s="68">
        <f>K61*L61</f>
        <v>-7.2614493712772996E-2</v>
      </c>
      <c r="O61" s="68">
        <f>I61*L61</f>
        <v>8.3311079147434467E-3</v>
      </c>
      <c r="Q61" s="63">
        <v>43158</v>
      </c>
      <c r="R61" s="62">
        <v>354.47</v>
      </c>
      <c r="S61" s="60">
        <f>IF(AND(ISNUMBER(R60),ISNUMBER(R61)),R61/R60-1,"")</f>
        <v>1.1788548267397614E-2</v>
      </c>
      <c r="T61" s="60">
        <f>IF(ISNUMBER(R61),R61/MAX(R$22:R61)-1,"")</f>
        <v>0</v>
      </c>
      <c r="V61" s="62">
        <v>181.61</v>
      </c>
      <c r="W61" s="60">
        <f>IF(AND(ISNUMBER(V60),ISNUMBER(V61)),V61/V60-1,"")</f>
        <v>1.2093178778421754E-2</v>
      </c>
      <c r="X61" s="60">
        <f>IF(ISNUMBER(V61),V61/MAX(V$22:V61)-1,"")</f>
        <v>-1.5393919401834877E-3</v>
      </c>
      <c r="Z61" s="62">
        <v>7.36</v>
      </c>
      <c r="AA61" s="60">
        <f>IF(AND(ISNUMBER(Z60),ISNUMBER(Z61)),Z61/Z60-1,"")</f>
        <v>1.098901098901095E-2</v>
      </c>
      <c r="AB61" s="60">
        <f>IF(ISNUMBER(Z61),Z61/MAX(Z$22:Z61)-1,"")</f>
        <v>0</v>
      </c>
      <c r="AD61" s="62">
        <v>14.1</v>
      </c>
      <c r="AE61" s="60">
        <f>IF(AND(ISNUMBER(AD60),ISNUMBER(AD61)),AD61/AD60-1,"")</f>
        <v>1.1477761836441891E-2</v>
      </c>
      <c r="AF61" s="60">
        <f>IF(ISNUMBER(AD61),AD61/MAX(AD$22:AD61)-1,"")</f>
        <v>-6.6843150231634674E-2</v>
      </c>
      <c r="AH61" s="62">
        <v>15.45</v>
      </c>
      <c r="AI61" s="60">
        <f>IF(AND(ISNUMBER(AH60),ISNUMBER(AH61)),AH61/AH60-1,"")</f>
        <v>3.2467532467532756E-3</v>
      </c>
      <c r="AJ61" s="60">
        <f>IF(ISNUMBER(AH61),AH61/MAX(AH$22:AH61)-1,"")</f>
        <v>0</v>
      </c>
      <c r="AL61" s="62">
        <v>18.739999999999998</v>
      </c>
      <c r="AM61" s="60">
        <f>IF(AND(ISNUMBER(AL60),ISNUMBER(AL61)),AL61/AL60-1,"")</f>
        <v>2.675227394328461E-3</v>
      </c>
      <c r="AN61" s="60">
        <f>IF(ISNUMBER(AL61),AL61/MAX(AL$22:AL61)-1,"")</f>
        <v>-4.4365119836818012E-2</v>
      </c>
      <c r="AP61" s="62">
        <v>100.25</v>
      </c>
      <c r="AQ61" s="60">
        <f>IF(AND(ISNUMBER(AP60),ISNUMBER(AP61)),AP61/AP60-1,"")</f>
        <v>1.9954105557218327E-4</v>
      </c>
      <c r="AR61" s="60">
        <f>IF(ISNUMBER(AP61),AP61/MAX(AP$22:AP61)-1,"")</f>
        <v>-3.9884335427264883E-4</v>
      </c>
      <c r="AT61" s="62">
        <v>50.14</v>
      </c>
      <c r="AU61" s="60">
        <f>IF(AND(ISNUMBER(AT60),ISNUMBER(AT61)),AT61/AT60-1,"")</f>
        <v>0</v>
      </c>
      <c r="AV61" s="60">
        <f>IF(ISNUMBER(AT61),AT61/MAX(AT$22:AT61)-1,"")</f>
        <v>-5.9796691249758283E-4</v>
      </c>
      <c r="AX61" s="62">
        <v>16.03</v>
      </c>
      <c r="AY61" s="60">
        <f>IF(AND(ISNUMBER(AX60),ISNUMBER(AX61)),AX61/AX60-1,"")</f>
        <v>-3.1094527363182412E-3</v>
      </c>
      <c r="AZ61" s="60">
        <f>IF(ISNUMBER(AX61),AX61/MAX(AX$22:AX61)-1,"")</f>
        <v>-8.8418969888083288E-3</v>
      </c>
      <c r="BB61" s="62">
        <v>49.83</v>
      </c>
      <c r="BC61" s="60">
        <f>IF(AND(ISNUMBER(BB60),ISNUMBER(BB61)),BB61/BB60-1,"")</f>
        <v>-6.0168471720822847E-4</v>
      </c>
      <c r="BD61" s="60">
        <f>IF(ISNUMBER(BB61),BB61/MAX(BB$22:BB61)-1,"")</f>
        <v>-9.9344327438902758E-3</v>
      </c>
      <c r="BF61" s="62">
        <v>50.39</v>
      </c>
      <c r="BG61" s="60">
        <f>IF(AND(ISNUMBER(BF60),ISNUMBER(BF61)),BF61/BF60-1,"")</f>
        <v>-7.9317866349393196E-4</v>
      </c>
      <c r="BH61" s="60">
        <f>IF(ISNUMBER(BF61),BF61/MAX(BF$22:BF61)-1,"")</f>
        <v>-1.5851000594412357E-3</v>
      </c>
      <c r="BK61" s="61">
        <f>BK60*(1+BL61)</f>
        <v>101.95604360954373</v>
      </c>
      <c r="BL61" s="60">
        <f>$L$12*N(AQ61)+$L$13*N(S61)+$L$14*N(AA61)+$L$15*N(AE61)+$L$16*N(AY61)+$L$17*N(BC61)+$L$18*N(AM61)+$L$19*N(AU61)+$L$20*N(W61)</f>
        <v>6.0555035468367541E-3</v>
      </c>
      <c r="BM61" s="60">
        <f>IF(ISNUMBER(BK61),BK61/MAX(BK$22:BK61)-1,"")</f>
        <v>-3.2751585610267808E-3</v>
      </c>
      <c r="BO61" s="61">
        <f>BO60*(1+BP61)</f>
        <v>102.00856226471686</v>
      </c>
      <c r="BP61" s="60">
        <f>$L$36*N(S61)+$L$37*N(AQ61)+$L$38*N(AA61)+$L$39*N(AE61)+$L$40*N(AM61)+$L$41*N(W61)+$L$42*N(AI61)+$L$43*N(BG61)+$L$44*N(AY61)</f>
        <v>7.4423524715396322E-3</v>
      </c>
      <c r="BQ61" s="60">
        <f>IF(ISNUMBER(BO61),BO61/MAX(BO$22:BO61)-1,"")</f>
        <v>-7.5338284988466508E-3</v>
      </c>
      <c r="BS61" s="61">
        <f>BS60*(1+BT61)</f>
        <v>101.19718710537082</v>
      </c>
      <c r="BT61" s="60">
        <f>$L$60*N(S61)+$L$61*N(AE61)+$L$62*N(AQ61)+$L$63*N(AM61)+$L$64*N(AI61)+$L$65*N(AA61)+$L$66*N(BG61)+$L$67*N(W61)+$L$68*N(AY61)</f>
        <v>7.3533042025672761E-3</v>
      </c>
      <c r="BU61" s="60">
        <f>IF(ISNUMBER(BS61),BS61/MAX(BS$22:BS61)-1,"")</f>
        <v>-1.0251448938353058E-2</v>
      </c>
    </row>
    <row r="62" spans="2:73" ht="16" customHeight="1">
      <c r="B62" s="62" t="s">
        <v>193</v>
      </c>
      <c r="C62" s="62" t="s">
        <v>194</v>
      </c>
      <c r="D62" s="62" t="s">
        <v>133</v>
      </c>
      <c r="E62" s="62" t="s">
        <v>195</v>
      </c>
      <c r="F62" s="62" t="s">
        <v>190</v>
      </c>
      <c r="G62" s="68">
        <v>7.000000000000001E-4</v>
      </c>
      <c r="H62" s="69">
        <f>AR15</f>
        <v>7.6234687330728652E-4</v>
      </c>
      <c r="I62" s="68">
        <f>H62-G62</f>
        <v>6.234687330728642E-5</v>
      </c>
      <c r="J62" s="68">
        <f>AR16</f>
        <v>6.0687149715291707E-3</v>
      </c>
      <c r="K62" s="68">
        <f>AR18</f>
        <v>-3.8698154395713225E-3</v>
      </c>
      <c r="L62" s="68">
        <v>0.18</v>
      </c>
      <c r="M62" s="68">
        <f>J62*L62</f>
        <v>1.0923686948752507E-3</v>
      </c>
      <c r="N62" s="68">
        <f>K62*L62</f>
        <v>-6.9656677912283799E-4</v>
      </c>
      <c r="O62" s="68">
        <f>I62*L62</f>
        <v>1.1222437195311555E-5</v>
      </c>
      <c r="Q62" s="63">
        <v>43159</v>
      </c>
      <c r="R62" s="62">
        <v>352.85</v>
      </c>
      <c r="S62" s="60">
        <f>IF(AND(ISNUMBER(R61),ISNUMBER(R62)),R62/R61-1,"")</f>
        <v>-4.5702034022625515E-3</v>
      </c>
      <c r="T62" s="60">
        <f>IF(ISNUMBER(R62),R62/MAX(R$22:R62)-1,"")</f>
        <v>-4.5702034022625515E-3</v>
      </c>
      <c r="V62" s="62">
        <v>180.36</v>
      </c>
      <c r="W62" s="60">
        <f>IF(AND(ISNUMBER(V61),ISNUMBER(V62)),V62/V61-1,"")</f>
        <v>-6.8828808986289847E-3</v>
      </c>
      <c r="X62" s="60">
        <f>IF(ISNUMBER(V62),V62/MAX(V$22:V62)-1,"")</f>
        <v>-8.4116773874317596E-3</v>
      </c>
      <c r="Z62" s="62">
        <v>7.34</v>
      </c>
      <c r="AA62" s="60">
        <f>IF(AND(ISNUMBER(Z61),ISNUMBER(Z62)),Z62/Z61-1,"")</f>
        <v>-2.7173913043478937E-3</v>
      </c>
      <c r="AB62" s="60">
        <f>IF(ISNUMBER(Z62),Z62/MAX(Z$22:Z62)-1,"")</f>
        <v>-2.7173913043478937E-3</v>
      </c>
      <c r="AD62" s="62">
        <v>14.02</v>
      </c>
      <c r="AE62" s="60">
        <f>IF(AND(ISNUMBER(AD61),ISNUMBER(AD62)),AD62/AD61-1,"")</f>
        <v>-5.6737588652482351E-3</v>
      </c>
      <c r="AF62" s="60">
        <f>IF(ISNUMBER(AD62),AD62/MAX(AD$22:AD62)-1,"")</f>
        <v>-7.2137657180674997E-2</v>
      </c>
      <c r="AH62" s="62">
        <v>15.36</v>
      </c>
      <c r="AI62" s="60">
        <f>IF(AND(ISNUMBER(AH61),ISNUMBER(AH62)),AH62/AH61-1,"")</f>
        <v>-5.8252427184466438E-3</v>
      </c>
      <c r="AJ62" s="60">
        <f>IF(ISNUMBER(AH62),AH62/MAX(AH$22:AH62)-1,"")</f>
        <v>-5.8252427184466438E-3</v>
      </c>
      <c r="AL62" s="62">
        <v>18.45</v>
      </c>
      <c r="AM62" s="60">
        <f>IF(AND(ISNUMBER(AL61),ISNUMBER(AL62)),AL62/AL61-1,"")</f>
        <v>-1.547491995731054E-2</v>
      </c>
      <c r="AN62" s="60">
        <f>IF(ISNUMBER(AL62),AL62/MAX(AL$22:AL62)-1,"")</f>
        <v>-5.9153493115757239E-2</v>
      </c>
      <c r="AP62" s="62">
        <v>100.26</v>
      </c>
      <c r="AQ62" s="60">
        <f>IF(AND(ISNUMBER(AP61),ISNUMBER(AP62)),AP62/AP61-1,"")</f>
        <v>9.9750623441474673E-5</v>
      </c>
      <c r="AR62" s="60">
        <f>IF(ISNUMBER(AP62),AP62/MAX(AP$22:AP62)-1,"")</f>
        <v>-2.9913251570445887E-4</v>
      </c>
      <c r="AT62" s="62">
        <v>50.15</v>
      </c>
      <c r="AU62" s="60">
        <f>IF(AND(ISNUMBER(AT61),ISNUMBER(AT62)),AT62/AT61-1,"")</f>
        <v>1.9944156362172727E-4</v>
      </c>
      <c r="AV62" s="60">
        <f>IF(ISNUMBER(AT62),AT62/MAX(AT$22:AT62)-1,"")</f>
        <v>-3.9864460833172188E-4</v>
      </c>
      <c r="AX62" s="62">
        <v>15.957000000000001</v>
      </c>
      <c r="AY62" s="60">
        <f>IF(AND(ISNUMBER(AX61),ISNUMBER(AX62)),AX62/AX61-1,"")</f>
        <v>-4.5539613225202835E-3</v>
      </c>
      <c r="AZ62" s="60">
        <f>IF(ISNUMBER(AX62),AX62/MAX(AX$22:AX62)-1,"")</f>
        <v>-1.3355592654423876E-2</v>
      </c>
      <c r="BB62" s="62">
        <v>49.83</v>
      </c>
      <c r="BC62" s="60">
        <f>IF(AND(ISNUMBER(BB61),ISNUMBER(BB62)),BB62/BB61-1,"")</f>
        <v>0</v>
      </c>
      <c r="BD62" s="60">
        <f>IF(ISNUMBER(BB62),BB62/MAX(BB$22:BB62)-1,"")</f>
        <v>-9.9344327438902758E-3</v>
      </c>
      <c r="BF62" s="62">
        <v>50.4</v>
      </c>
      <c r="BG62" s="60">
        <f>IF(AND(ISNUMBER(BF61),ISNUMBER(BF62)),BF62/BF61-1,"")</f>
        <v>1.9845207382407359E-4</v>
      </c>
      <c r="BH62" s="60">
        <f>IF(ISNUMBER(BF62),BF62/MAX(BF$22:BF62)-1,"")</f>
        <v>-1.3869625520110951E-3</v>
      </c>
      <c r="BK62" s="61">
        <f>BK61*(1+BL62)</f>
        <v>101.57391899465206</v>
      </c>
      <c r="BL62" s="60">
        <f>$L$12*N(AQ62)+$L$13*N(S62)+$L$14*N(AA62)+$L$15*N(AE62)+$L$16*N(AY62)+$L$17*N(BC62)+$L$18*N(AM62)+$L$19*N(AU62)+$L$20*N(W62)</f>
        <v>-3.7479349076654589E-3</v>
      </c>
      <c r="BM62" s="60">
        <f>IF(ISNUMBER(BK62),BK62/MAX(BK$22:BK62)-1,"")</f>
        <v>-7.0108183875932095E-3</v>
      </c>
      <c r="BO62" s="61">
        <f>BO61*(1+BP62)</f>
        <v>101.62326159703622</v>
      </c>
      <c r="BP62" s="60">
        <f>$L$36*N(S62)+$L$37*N(AQ62)+$L$38*N(AA62)+$L$39*N(AE62)+$L$40*N(AM62)+$L$41*N(W62)+$L$42*N(AI62)+$L$43*N(BG62)+$L$44*N(AY62)</f>
        <v>-3.7771404588642279E-3</v>
      </c>
      <c r="BQ62" s="60">
        <f>IF(ISNUMBER(BO62),BO62/MAX(BO$22:BO62)-1,"")</f>
        <v>-1.1282512629277819E-2</v>
      </c>
      <c r="BS62" s="61">
        <f>BS61*(1+BT62)</f>
        <v>100.68206451576712</v>
      </c>
      <c r="BT62" s="60">
        <f>$L$60*N(S62)+$L$61*N(AE62)+$L$62*N(AQ62)+$L$63*N(AM62)+$L$64*N(AI62)+$L$65*N(AA62)+$L$66*N(BG62)+$L$67*N(W62)+$L$68*N(AY62)</f>
        <v>-5.0902856525777236E-3</v>
      </c>
      <c r="BU62" s="60">
        <f>IF(ISNUMBER(BS62),BS62/MAX(BS$22:BS62)-1,"")</f>
        <v>-1.5289551787481703E-2</v>
      </c>
    </row>
    <row r="63" spans="2:73" ht="16" customHeight="1">
      <c r="B63" s="62" t="s">
        <v>208</v>
      </c>
      <c r="C63" s="62" t="s">
        <v>207</v>
      </c>
      <c r="D63" s="62" t="s">
        <v>188</v>
      </c>
      <c r="E63" s="62" t="s">
        <v>206</v>
      </c>
      <c r="F63" s="62" t="s">
        <v>187</v>
      </c>
      <c r="G63" s="68">
        <v>4.6999999999999993E-3</v>
      </c>
      <c r="H63" s="69">
        <f>AN15</f>
        <v>1.6023120789295856E-2</v>
      </c>
      <c r="I63" s="68">
        <f>H63-G63</f>
        <v>1.1323120789295857E-2</v>
      </c>
      <c r="J63" s="68">
        <f>AN16</f>
        <v>0.16116447657935384</v>
      </c>
      <c r="K63" s="68">
        <f>AN18</f>
        <v>-0.36359779380568524</v>
      </c>
      <c r="L63" s="68">
        <v>0.1105</v>
      </c>
      <c r="M63" s="68">
        <f>J63*L63</f>
        <v>1.78086746620186E-2</v>
      </c>
      <c r="N63" s="68">
        <f>K63*L63</f>
        <v>-4.0177556215528216E-2</v>
      </c>
      <c r="O63" s="68">
        <f>I63*L63</f>
        <v>1.2512048472171921E-3</v>
      </c>
      <c r="Q63" s="63">
        <v>43160</v>
      </c>
      <c r="R63" s="62">
        <v>350.4</v>
      </c>
      <c r="S63" s="60">
        <f>IF(AND(ISNUMBER(R62),ISNUMBER(R63)),R63/R62-1,"")</f>
        <v>-6.9434603939352302E-3</v>
      </c>
      <c r="T63" s="60">
        <f>IF(ISNUMBER(R63),R63/MAX(R$22:R63)-1,"")</f>
        <v>-1.148193076988191E-2</v>
      </c>
      <c r="V63" s="62">
        <v>179.5</v>
      </c>
      <c r="W63" s="60">
        <f>IF(AND(ISNUMBER(V62),ISNUMBER(V63)),V63/V62-1,"")</f>
        <v>-4.768241295187492E-3</v>
      </c>
      <c r="X63" s="60">
        <f>IF(ISNUMBER(V63),V63/MAX(V$22:V63)-1,"")</f>
        <v>-1.3139809775138733E-2</v>
      </c>
      <c r="Z63" s="62">
        <v>7.31</v>
      </c>
      <c r="AA63" s="60">
        <f>IF(AND(ISNUMBER(Z62),ISNUMBER(Z63)),Z63/Z62-1,"")</f>
        <v>-4.0871934604904681E-3</v>
      </c>
      <c r="AB63" s="60">
        <f>IF(ISNUMBER(Z63),Z63/MAX(Z$22:Z63)-1,"")</f>
        <v>-6.7934782608696231E-3</v>
      </c>
      <c r="AD63" s="62">
        <v>13.68</v>
      </c>
      <c r="AE63" s="60">
        <f>IF(AND(ISNUMBER(AD62),ISNUMBER(AD63)),AD63/AD62-1,"")</f>
        <v>-2.4251069900142697E-2</v>
      </c>
      <c r="AF63" s="60">
        <f>IF(ISNUMBER(AD63),AD63/MAX(AD$22:AD63)-1,"")</f>
        <v>-9.4639311714096563E-2</v>
      </c>
      <c r="AH63" s="62">
        <v>15.29</v>
      </c>
      <c r="AI63" s="60">
        <f>IF(AND(ISNUMBER(AH62),ISNUMBER(AH63)),AH63/AH62-1,"")</f>
        <v>-4.5572916666667407E-3</v>
      </c>
      <c r="AJ63" s="60">
        <f>IF(ISNUMBER(AH63),AH63/MAX(AH$22:AH63)-1,"")</f>
        <v>-1.0355987055016169E-2</v>
      </c>
      <c r="AL63" s="62">
        <v>18.25</v>
      </c>
      <c r="AM63" s="60">
        <f>IF(AND(ISNUMBER(AL62),ISNUMBER(AL63)),AL63/AL62-1,"")</f>
        <v>-1.0840108401083959E-2</v>
      </c>
      <c r="AN63" s="60">
        <f>IF(ISNUMBER(AL63),AL63/MAX(AL$22:AL63)-1,"")</f>
        <v>-6.9352371239163713E-2</v>
      </c>
      <c r="AP63" s="62">
        <v>100.25</v>
      </c>
      <c r="AQ63" s="60">
        <f>IF(AND(ISNUMBER(AP62),ISNUMBER(AP63)),AP63/AP62-1,"")</f>
        <v>-9.9740674247006389E-5</v>
      </c>
      <c r="AR63" s="60">
        <f>IF(ISNUMBER(AP63),AP63/MAX(AP$22:AP63)-1,"")</f>
        <v>-3.9884335427264883E-4</v>
      </c>
      <c r="AT63" s="62">
        <v>50.07</v>
      </c>
      <c r="AU63" s="60">
        <f>IF(AND(ISNUMBER(AT62),ISNUMBER(AT63)),AT63/AT62-1,"")</f>
        <v>-1.5952143569292199E-3</v>
      </c>
      <c r="AV63" s="60">
        <f>IF(ISNUMBER(AT63),AT63/MAX(AT$22:AT63)-1,"")</f>
        <v>-1.9932230416583874E-3</v>
      </c>
      <c r="AX63" s="62">
        <v>16.071000000000002</v>
      </c>
      <c r="AY63" s="60">
        <f>IF(AND(ISNUMBER(AX62),ISNUMBER(AX63)),AX63/AX62-1,"")</f>
        <v>7.1442000376011894E-3</v>
      </c>
      <c r="AZ63" s="60">
        <f>IF(ISNUMBER(AX63),AX63/MAX(AX$22:AX63)-1,"")</f>
        <v>-6.3068076423666852E-3</v>
      </c>
      <c r="BB63" s="62">
        <v>49.86</v>
      </c>
      <c r="BC63" s="60">
        <f>IF(AND(ISNUMBER(BB62),ISNUMBER(BB63)),BB63/BB62-1,"")</f>
        <v>6.0204695966281641E-4</v>
      </c>
      <c r="BD63" s="60">
        <f>IF(ISNUMBER(BB63),BB63/MAX(BB$22:BB63)-1,"")</f>
        <v>-9.3383667792569236E-3</v>
      </c>
      <c r="BF63" s="62">
        <v>50.47</v>
      </c>
      <c r="BG63" s="60">
        <f>IF(AND(ISNUMBER(BF62),ISNUMBER(BF63)),BF63/BF62-1,"")</f>
        <v>1.388888888888884E-3</v>
      </c>
      <c r="BH63" s="60">
        <f>IF(ISNUMBER(BF63),BF63/MAX(BF$22:BF63)-1,"")</f>
        <v>0</v>
      </c>
      <c r="BK63" s="61">
        <f>BK62*(1+BL63)</f>
        <v>101.11155929698181</v>
      </c>
      <c r="BL63" s="60">
        <f>$L$12*N(AQ63)+$L$13*N(S63)+$L$14*N(AA63)+$L$15*N(AE63)+$L$16*N(AY63)+$L$17*N(BC63)+$L$18*N(AM63)+$L$19*N(AU63)+$L$20*N(W63)</f>
        <v>-4.5519529249885221E-3</v>
      </c>
      <c r="BM63" s="60">
        <f>IF(ISNUMBER(BK63),BK63/MAX(BK$22:BK63)-1,"")</f>
        <v>-1.1530858397315713E-2</v>
      </c>
      <c r="BO63" s="61">
        <f>BO62*(1+BP63)</f>
        <v>100.94090929693294</v>
      </c>
      <c r="BP63" s="60">
        <f>$L$36*N(S63)+$L$37*N(AQ63)+$L$38*N(AA63)+$L$39*N(AE63)+$L$40*N(AM63)+$L$41*N(W63)+$L$42*N(AI63)+$L$43*N(BG63)+$L$44*N(AY63)</f>
        <v>-6.7145286362582848E-3</v>
      </c>
      <c r="BQ63" s="60">
        <f>IF(ISNUMBER(BO63),BO63/MAX(BO$22:BO63)-1,"")</f>
        <v>-1.7921284511397961E-2</v>
      </c>
      <c r="BS63" s="61">
        <f>BS62*(1+BT63)</f>
        <v>99.810513488553269</v>
      </c>
      <c r="BT63" s="60">
        <f>$L$60*N(S63)+$L$61*N(AE63)+$L$62*N(AQ63)+$L$63*N(AM63)+$L$64*N(AI63)+$L$65*N(AA63)+$L$66*N(BG63)+$L$67*N(W63)+$L$68*N(AY63)</f>
        <v>-8.6564675784669524E-3</v>
      </c>
      <c r="BU63" s="60">
        <f>IF(ISNUMBER(BS63),BS63/MAX(BS$22:BS63)-1,"")</f>
        <v>-2.3813665856611044E-2</v>
      </c>
    </row>
    <row r="64" spans="2:73" ht="16" customHeight="1">
      <c r="B64" s="62" t="s">
        <v>191</v>
      </c>
      <c r="C64" s="62" t="s">
        <v>192</v>
      </c>
      <c r="D64" s="62" t="s">
        <v>133</v>
      </c>
      <c r="E64" s="62" t="s">
        <v>186</v>
      </c>
      <c r="F64" s="62" t="s">
        <v>187</v>
      </c>
      <c r="G64" s="68">
        <v>1.6000000000000001E-3</v>
      </c>
      <c r="H64" s="69">
        <f>AJ15</f>
        <v>4.8000190150853488E-2</v>
      </c>
      <c r="I64" s="68">
        <f>H64-G64</f>
        <v>4.640019015085349E-2</v>
      </c>
      <c r="J64" s="68">
        <f>AJ16</f>
        <v>0.16127734168332075</v>
      </c>
      <c r="K64" s="68">
        <f>AJ18</f>
        <v>-0.30702203997949773</v>
      </c>
      <c r="L64" s="68">
        <v>0.11</v>
      </c>
      <c r="M64" s="68">
        <f>J64*L64</f>
        <v>1.7740507585165283E-2</v>
      </c>
      <c r="N64" s="68">
        <f>K64*L64</f>
        <v>-3.3772424397744749E-2</v>
      </c>
      <c r="O64" s="68">
        <f>I64*L64</f>
        <v>5.104020916593884E-3</v>
      </c>
      <c r="Q64" s="63">
        <v>43161</v>
      </c>
      <c r="R64" s="62">
        <v>341.17</v>
      </c>
      <c r="S64" s="60">
        <f>IF(AND(ISNUMBER(R63),ISNUMBER(R64)),R64/R63-1,"")</f>
        <v>-2.6341324200913174E-2</v>
      </c>
      <c r="T64" s="60">
        <f>IF(ISNUMBER(R64),R64/MAX(R$22:R64)-1,"")</f>
        <v>-3.7520805709933214E-2</v>
      </c>
      <c r="V64" s="62">
        <v>176.99</v>
      </c>
      <c r="W64" s="60">
        <f>IF(AND(ISNUMBER(V63),ISNUMBER(V64)),V64/V63-1,"")</f>
        <v>-1.398328690807793E-2</v>
      </c>
      <c r="X64" s="60">
        <f>IF(ISNUMBER(V64),V64/MAX(V$22:V64)-1,"")</f>
        <v>-2.693935895321331E-2</v>
      </c>
      <c r="Z64" s="62">
        <v>7.17</v>
      </c>
      <c r="AA64" s="60">
        <f>IF(AND(ISNUMBER(Z63),ISNUMBER(Z64)),Z64/Z63-1,"")</f>
        <v>-1.9151846785225635E-2</v>
      </c>
      <c r="AB64" s="60">
        <f>IF(ISNUMBER(Z64),Z64/MAX(Z$22:Z64)-1,"")</f>
        <v>-2.5815217391304435E-2</v>
      </c>
      <c r="AD64" s="62">
        <v>13.36</v>
      </c>
      <c r="AE64" s="60">
        <f>IF(AND(ISNUMBER(AD63),ISNUMBER(AD64)),AD64/AD63-1,"")</f>
        <v>-2.3391812865497075E-2</v>
      </c>
      <c r="AF64" s="60">
        <f>IF(ISNUMBER(AD64),AD64/MAX(AD$22:AD64)-1,"")</f>
        <v>-0.11581733951025808</v>
      </c>
      <c r="AH64" s="62">
        <v>15.15</v>
      </c>
      <c r="AI64" s="60">
        <f>IF(AND(ISNUMBER(AH63),ISNUMBER(AH64)),AH64/AH63-1,"")</f>
        <v>-9.1563113145846087E-3</v>
      </c>
      <c r="AJ64" s="60">
        <f>IF(ISNUMBER(AH64),AH64/MAX(AH$22:AH64)-1,"")</f>
        <v>-1.941747572815522E-2</v>
      </c>
      <c r="AL64" s="62">
        <v>18.2</v>
      </c>
      <c r="AM64" s="60">
        <f>IF(AND(ISNUMBER(AL63),ISNUMBER(AL64)),AL64/AL63-1,"")</f>
        <v>-2.739726027397249E-3</v>
      </c>
      <c r="AN64" s="60">
        <f>IF(ISNUMBER(AL64),AL64/MAX(AL$22:AL64)-1,"")</f>
        <v>-7.1902090770015303E-2</v>
      </c>
      <c r="AP64" s="62">
        <v>100.14</v>
      </c>
      <c r="AQ64" s="60">
        <f>IF(AND(ISNUMBER(AP63),ISNUMBER(AP64)),AP64/AP63-1,"")</f>
        <v>-1.0972568578553332E-3</v>
      </c>
      <c r="AR64" s="60">
        <f>IF(ISNUMBER(AP64),AP64/MAX(AP$22:AP64)-1,"")</f>
        <v>-1.4956625785222943E-3</v>
      </c>
      <c r="AT64" s="62">
        <v>50.08</v>
      </c>
      <c r="AU64" s="60">
        <f>IF(AND(ISNUMBER(AT63),ISNUMBER(AT64)),AT64/AT63-1,"")</f>
        <v>1.9972039145188525E-4</v>
      </c>
      <c r="AV64" s="60">
        <f>IF(ISNUMBER(AT64),AT64/MAX(AT$22:AT64)-1,"")</f>
        <v>-1.7939007374926375E-3</v>
      </c>
      <c r="AX64" s="62">
        <v>16.061</v>
      </c>
      <c r="AY64" s="60">
        <f>IF(AND(ISNUMBER(AX63),ISNUMBER(AX64)),AX64/AX63-1,"")</f>
        <v>-6.222388152573588E-4</v>
      </c>
      <c r="AZ64" s="60">
        <f>IF(ISNUMBER(AX64),AX64/MAX(AX$22:AX64)-1,"")</f>
        <v>-6.9251221171086064E-3</v>
      </c>
      <c r="BB64" s="62">
        <v>49.86</v>
      </c>
      <c r="BC64" s="60">
        <f>IF(AND(ISNUMBER(BB63),ISNUMBER(BB64)),BB64/BB63-1,"")</f>
        <v>0</v>
      </c>
      <c r="BD64" s="60">
        <f>IF(ISNUMBER(BB64),BB64/MAX(BB$22:BB64)-1,"")</f>
        <v>-9.3383667792569236E-3</v>
      </c>
      <c r="BF64" s="62">
        <v>50.55</v>
      </c>
      <c r="BG64" s="60">
        <f>IF(AND(ISNUMBER(BF63),ISNUMBER(BF64)),BF64/BF63-1,"")</f>
        <v>1.5851000594411246E-3</v>
      </c>
      <c r="BH64" s="60">
        <f>IF(ISNUMBER(BF64),BF64/MAX(BF$22:BF64)-1,"")</f>
        <v>0</v>
      </c>
      <c r="BK64" s="61">
        <f>BK63*(1+BL64)</f>
        <v>99.745464799310255</v>
      </c>
      <c r="BL64" s="60">
        <f>$L$12*N(AQ64)+$L$13*N(S64)+$L$14*N(AA64)+$L$15*N(AE64)+$L$16*N(AY64)+$L$17*N(BC64)+$L$18*N(AM64)+$L$19*N(AU64)+$L$20*N(W64)</f>
        <v>-1.351076481432861E-2</v>
      </c>
      <c r="BM64" s="60">
        <f>IF(ISNUMBER(BK64),BK64/MAX(BK$22:BK64)-1,"")</f>
        <v>-2.4885832495730842E-2</v>
      </c>
      <c r="BO64" s="61">
        <f>BO63*(1+BP64)</f>
        <v>99.35090426808064</v>
      </c>
      <c r="BP64" s="60">
        <f>$L$36*N(S64)+$L$37*N(AQ64)+$L$38*N(AA64)+$L$39*N(AE64)+$L$40*N(AM64)+$L$41*N(W64)+$L$42*N(AI64)+$L$43*N(BG64)+$L$44*N(AY64)</f>
        <v>-1.5751839763747947E-2</v>
      </c>
      <c r="BQ64" s="60">
        <f>IF(ISNUMBER(BO64),BO64/MAX(BO$22:BO64)-1,"")</f>
        <v>-3.3390831073161764E-2</v>
      </c>
      <c r="BS64" s="61">
        <f>BS63*(1+BT64)</f>
        <v>98.270133519212536</v>
      </c>
      <c r="BT64" s="60">
        <f>$L$60*N(S64)+$L$61*N(AE64)+$L$62*N(AQ64)+$L$63*N(AM64)+$L$64*N(AI64)+$L$65*N(AA64)+$L$66*N(BG64)+$L$67*N(W64)+$L$68*N(AY64)</f>
        <v>-1.5433043228631427E-2</v>
      </c>
      <c r="BU64" s="60">
        <f>IF(ISNUMBER(BS64),BS64/MAX(BS$22:BS64)-1,"")</f>
        <v>-3.8879191750645137E-2</v>
      </c>
    </row>
    <row r="65" spans="2:73" ht="16" customHeight="1">
      <c r="B65" s="62" t="s">
        <v>213</v>
      </c>
      <c r="C65" s="62" t="s">
        <v>212</v>
      </c>
      <c r="D65" s="62" t="s">
        <v>188</v>
      </c>
      <c r="E65" s="62" t="s">
        <v>186</v>
      </c>
      <c r="F65" s="62" t="s">
        <v>187</v>
      </c>
      <c r="G65" s="68">
        <v>5.5000000000000014E-3</v>
      </c>
      <c r="H65" s="69">
        <f>AB15</f>
        <v>0.1170724362530389</v>
      </c>
      <c r="I65" s="68">
        <f>H65-G65</f>
        <v>0.11157243625303889</v>
      </c>
      <c r="J65" s="68">
        <f>AB16</f>
        <v>0.16764911009885813</v>
      </c>
      <c r="K65" s="68">
        <f>AB18</f>
        <v>-0.25442477876106206</v>
      </c>
      <c r="L65" s="68">
        <v>0.09</v>
      </c>
      <c r="M65" s="68">
        <f>J65*L65</f>
        <v>1.5088419908897232E-2</v>
      </c>
      <c r="N65" s="68">
        <f>K65*L65</f>
        <v>-2.2898230088495584E-2</v>
      </c>
      <c r="O65" s="68">
        <f>I65*L65</f>
        <v>1.00415192627735E-2</v>
      </c>
      <c r="Q65" s="63">
        <v>43164</v>
      </c>
      <c r="R65" s="62">
        <v>345.84</v>
      </c>
      <c r="S65" s="60">
        <f>IF(AND(ISNUMBER(R64),ISNUMBER(R65)),R65/R64-1,"")</f>
        <v>1.3688190638098119E-2</v>
      </c>
      <c r="T65" s="60">
        <f>IF(ISNUMBER(R65),R65/MAX(R$22:R65)-1,"")</f>
        <v>-2.4346207013287602E-2</v>
      </c>
      <c r="V65" s="62">
        <v>177.26</v>
      </c>
      <c r="W65" s="60">
        <f>IF(AND(ISNUMBER(V64),ISNUMBER(V65)),V65/V64-1,"")</f>
        <v>1.5255099158144603E-3</v>
      </c>
      <c r="X65" s="60">
        <f>IF(ISNUMBER(V65),V65/MAX(V$22:V65)-1,"")</f>
        <v>-2.5454945296607856E-2</v>
      </c>
      <c r="Z65" s="62">
        <v>7.21</v>
      </c>
      <c r="AA65" s="60">
        <f>IF(AND(ISNUMBER(Z64),ISNUMBER(Z65)),Z65/Z64-1,"")</f>
        <v>5.5788005578800703E-3</v>
      </c>
      <c r="AB65" s="60">
        <f>IF(ISNUMBER(Z65),Z65/MAX(Z$22:Z65)-1,"")</f>
        <v>-2.0380434782608758E-2</v>
      </c>
      <c r="AD65" s="62">
        <v>13.18</v>
      </c>
      <c r="AE65" s="60">
        <f>IF(AND(ISNUMBER(AD64),ISNUMBER(AD65)),AD65/AD64-1,"")</f>
        <v>-1.3473053892215536E-2</v>
      </c>
      <c r="AF65" s="60">
        <f>IF(ISNUMBER(AD65),AD65/MAX(AD$22:AD65)-1,"")</f>
        <v>-0.12772998014559889</v>
      </c>
      <c r="AH65" s="62">
        <v>15.11</v>
      </c>
      <c r="AI65" s="60">
        <f>IF(AND(ISNUMBER(AH64),ISNUMBER(AH65)),AH65/AH64-1,"")</f>
        <v>-2.6402640264027166E-3</v>
      </c>
      <c r="AJ65" s="60">
        <f>IF(ISNUMBER(AH65),AH65/MAX(AH$22:AH65)-1,"")</f>
        <v>-2.2006472491909346E-2</v>
      </c>
      <c r="AL65" s="62">
        <v>18.05</v>
      </c>
      <c r="AM65" s="60">
        <f>IF(AND(ISNUMBER(AL64),ISNUMBER(AL65)),AL65/AL64-1,"")</f>
        <v>-8.2417582417582125E-3</v>
      </c>
      <c r="AN65" s="60">
        <f>IF(ISNUMBER(AL65),AL65/MAX(AL$22:AL65)-1,"")</f>
        <v>-7.9551249362570076E-2</v>
      </c>
      <c r="AP65" s="62">
        <v>100.14</v>
      </c>
      <c r="AQ65" s="60">
        <f>IF(AND(ISNUMBER(AP64),ISNUMBER(AP65)),AP65/AP64-1,"")</f>
        <v>0</v>
      </c>
      <c r="AR65" s="60">
        <f>IF(ISNUMBER(AP65),AP65/MAX(AP$22:AP65)-1,"")</f>
        <v>-1.4956625785222943E-3</v>
      </c>
      <c r="AT65" s="62">
        <v>50.08</v>
      </c>
      <c r="AU65" s="60">
        <f>IF(AND(ISNUMBER(AT64),ISNUMBER(AT65)),AT65/AT64-1,"")</f>
        <v>0</v>
      </c>
      <c r="AV65" s="60">
        <f>IF(ISNUMBER(AT65),AT65/MAX(AT$22:AT65)-1,"")</f>
        <v>-1.7939007374926375E-3</v>
      </c>
      <c r="AX65" s="62">
        <v>16.181999999999999</v>
      </c>
      <c r="AY65" s="60">
        <f>IF(AND(ISNUMBER(AX64),ISNUMBER(AX65)),AX65/AX64-1,"")</f>
        <v>7.5337774733825746E-3</v>
      </c>
      <c r="AZ65" s="60">
        <f>IF(ISNUMBER(AX65),AX65/MAX(AX$22:AX65)-1,"")</f>
        <v>0</v>
      </c>
      <c r="BB65" s="62">
        <v>49.86</v>
      </c>
      <c r="BC65" s="60">
        <f>IF(AND(ISNUMBER(BB64),ISNUMBER(BB65)),BB65/BB64-1,"")</f>
        <v>0</v>
      </c>
      <c r="BD65" s="60">
        <f>IF(ISNUMBER(BB65),BB65/MAX(BB$22:BB65)-1,"")</f>
        <v>-9.3383667792569236E-3</v>
      </c>
      <c r="BF65" s="62">
        <v>50.42</v>
      </c>
      <c r="BG65" s="60">
        <f>IF(AND(ISNUMBER(BF64),ISNUMBER(BF65)),BF65/BF64-1,"")</f>
        <v>-2.5717111770523493E-3</v>
      </c>
      <c r="BH65" s="60">
        <f>IF(ISNUMBER(BF65),BF65/MAX(BF$22:BF65)-1,"")</f>
        <v>-2.5717111770523493E-3</v>
      </c>
      <c r="BK65" s="61">
        <f>BK64*(1+BL65)</f>
        <v>100.16969565156181</v>
      </c>
      <c r="BL65" s="60">
        <f>$L$12*N(AQ65)+$L$13*N(S65)+$L$14*N(AA65)+$L$15*N(AE65)+$L$16*N(AY65)+$L$17*N(BC65)+$L$18*N(AM65)+$L$19*N(AU65)+$L$20*N(W65)</f>
        <v>4.2531342463049395E-3</v>
      </c>
      <c r="BM65" s="60">
        <f>IF(ISNUMBER(BK65),BK65/MAX(BK$22:BK65)-1,"")</f>
        <v>-2.0738541035861258E-2</v>
      </c>
      <c r="BO65" s="61">
        <f>BO64*(1+BP65)</f>
        <v>99.656717784734496</v>
      </c>
      <c r="BP65" s="60">
        <f>$L$36*N(S65)+$L$37*N(AQ65)+$L$38*N(AA65)+$L$39*N(AE65)+$L$40*N(AM65)+$L$41*N(W65)+$L$42*N(AI65)+$L$43*N(BG65)+$L$44*N(AY65)</f>
        <v>3.0781150801472623E-3</v>
      </c>
      <c r="BQ65" s="60">
        <f>IF(ISNUMBER(BO65),BO65/MAX(BO$22:BO65)-1,"")</f>
        <v>-3.0415496813679388E-2</v>
      </c>
      <c r="BS65" s="61">
        <f>BS64*(1+BT65)</f>
        <v>98.347005926300113</v>
      </c>
      <c r="BT65" s="60">
        <f>$L$60*N(S65)+$L$61*N(AE65)+$L$62*N(AQ65)+$L$63*N(AM65)+$L$64*N(AI65)+$L$65*N(AA65)+$L$66*N(BG65)+$L$67*N(W65)+$L$68*N(AY65)</f>
        <v>7.8225605618568181E-4</v>
      </c>
      <c r="BU65" s="60">
        <f>IF(ISNUMBER(BS65),BS65/MAX(BS$22:BS65)-1,"")</f>
        <v>-3.8127349177666026E-2</v>
      </c>
    </row>
    <row r="66" spans="2:73" ht="16" customHeight="1">
      <c r="B66" s="62" t="s">
        <v>248</v>
      </c>
      <c r="C66" s="62" t="s">
        <v>247</v>
      </c>
      <c r="D66" s="62" t="s">
        <v>133</v>
      </c>
      <c r="E66" s="62" t="s">
        <v>136</v>
      </c>
      <c r="F66" s="62" t="s">
        <v>190</v>
      </c>
      <c r="G66" s="68">
        <v>2E-3</v>
      </c>
      <c r="H66" s="69">
        <f>BH15</f>
        <v>1.4665150645591974E-3</v>
      </c>
      <c r="I66" s="68">
        <f>H66-G66</f>
        <v>-5.3348493544080259E-4</v>
      </c>
      <c r="J66" s="68">
        <f>BH16</f>
        <v>4.0079218003080258E-2</v>
      </c>
      <c r="K66" s="68">
        <f>BH18</f>
        <v>-0.13723679349833762</v>
      </c>
      <c r="L66" s="68">
        <v>0.01</v>
      </c>
      <c r="M66" s="68">
        <f>J66*L66</f>
        <v>4.0079218003080257E-4</v>
      </c>
      <c r="N66" s="68">
        <f>K66*L66</f>
        <v>-1.3723679349833763E-3</v>
      </c>
      <c r="O66" s="68">
        <f>I66*L66</f>
        <v>-5.3348493544080262E-6</v>
      </c>
      <c r="Q66" s="63">
        <v>43165</v>
      </c>
      <c r="R66" s="62">
        <v>349.96</v>
      </c>
      <c r="S66" s="60">
        <f>IF(AND(ISNUMBER(R65),ISNUMBER(R66)),R66/R65-1,"")</f>
        <v>1.1913023363405051E-2</v>
      </c>
      <c r="T66" s="60">
        <f>IF(ISNUMBER(R66),R66/MAX(R$22:R66)-1,"")</f>
        <v>-1.2723220582842143E-2</v>
      </c>
      <c r="V66" s="62">
        <v>179.7</v>
      </c>
      <c r="W66" s="60">
        <f>IF(AND(ISNUMBER(V65),ISNUMBER(V66)),V66/V65-1,"")</f>
        <v>1.3765090827033699E-2</v>
      </c>
      <c r="X66" s="60">
        <f>IF(ISNUMBER(V66),V66/MAX(V$22:V66)-1,"")</f>
        <v>-1.2040244103579067E-2</v>
      </c>
      <c r="Z66" s="62">
        <v>7.29</v>
      </c>
      <c r="AA66" s="60">
        <f>IF(AND(ISNUMBER(Z65),ISNUMBER(Z66)),Z66/Z65-1,"")</f>
        <v>1.1095700416088761E-2</v>
      </c>
      <c r="AB66" s="60">
        <f>IF(ISNUMBER(Z66),Z66/MAX(Z$22:Z66)-1,"")</f>
        <v>-9.5108695652174058E-3</v>
      </c>
      <c r="AD66" s="62">
        <v>13.4</v>
      </c>
      <c r="AE66" s="60">
        <f>IF(AND(ISNUMBER(AD65),ISNUMBER(AD66)),AD66/AD65-1,"")</f>
        <v>1.6691957511380862E-2</v>
      </c>
      <c r="AF66" s="60">
        <f>IF(ISNUMBER(AD66),AD66/MAX(AD$22:AD66)-1,"")</f>
        <v>-0.11317008603573786</v>
      </c>
      <c r="AH66" s="62">
        <v>15.11</v>
      </c>
      <c r="AI66" s="60">
        <f>IF(AND(ISNUMBER(AH65),ISNUMBER(AH66)),AH66/AH65-1,"")</f>
        <v>0</v>
      </c>
      <c r="AJ66" s="60">
        <f>IF(ISNUMBER(AH66),AH66/MAX(AH$22:AH66)-1,"")</f>
        <v>-2.2006472491909346E-2</v>
      </c>
      <c r="AL66" s="62">
        <v>18.29</v>
      </c>
      <c r="AM66" s="60">
        <f>IF(AND(ISNUMBER(AL65),ISNUMBER(AL66)),AL66/AL65-1,"")</f>
        <v>1.3296398891966765E-2</v>
      </c>
      <c r="AN66" s="60">
        <f>IF(ISNUMBER(AL66),AL66/MAX(AL$22:AL66)-1,"")</f>
        <v>-6.731259561448244E-2</v>
      </c>
      <c r="AP66" s="62">
        <v>100.15</v>
      </c>
      <c r="AQ66" s="60">
        <f>IF(AND(ISNUMBER(AP65),ISNUMBER(AP66)),AP66/AP65-1,"")</f>
        <v>9.9860195726053647E-5</v>
      </c>
      <c r="AR66" s="60">
        <f>IF(ISNUMBER(AP66),AP66/MAX(AP$22:AP66)-1,"")</f>
        <v>-1.3959517399541044E-3</v>
      </c>
      <c r="AT66" s="62">
        <v>50.09</v>
      </c>
      <c r="AU66" s="60">
        <f>IF(AND(ISNUMBER(AT65),ISNUMBER(AT66)),AT66/AT65-1,"")</f>
        <v>1.9968051118213204E-4</v>
      </c>
      <c r="AV66" s="60">
        <f>IF(ISNUMBER(AT66),AT66/MAX(AT$22:AT66)-1,"")</f>
        <v>-1.5945784333266655E-3</v>
      </c>
      <c r="AX66" s="62">
        <v>16.102</v>
      </c>
      <c r="AY66" s="60">
        <f>IF(AND(ISNUMBER(AX65),ISNUMBER(AX66)),AX66/AX65-1,"")</f>
        <v>-4.9437646768012433E-3</v>
      </c>
      <c r="AZ66" s="60">
        <f>IF(ISNUMBER(AX66),AX66/MAX(AX$22:AX66)-1,"")</f>
        <v>-4.9437646768012433E-3</v>
      </c>
      <c r="BB66" s="62">
        <v>49.86</v>
      </c>
      <c r="BC66" s="60">
        <f>IF(AND(ISNUMBER(BB65),ISNUMBER(BB66)),BB66/BB65-1,"")</f>
        <v>0</v>
      </c>
      <c r="BD66" s="60">
        <f>IF(ISNUMBER(BB66),BB66/MAX(BB$22:BB66)-1,"")</f>
        <v>-9.3383667792569236E-3</v>
      </c>
      <c r="BF66" s="62">
        <v>50.47</v>
      </c>
      <c r="BG66" s="60">
        <f>IF(AND(ISNUMBER(BF65),ISNUMBER(BF66)),BF66/BF65-1,"")</f>
        <v>9.9166997223321118E-4</v>
      </c>
      <c r="BH66" s="60">
        <f>IF(ISNUMBER(BF66),BF66/MAX(BF$22:BF66)-1,"")</f>
        <v>-1.5825914935706509E-3</v>
      </c>
      <c r="BK66" s="61">
        <f>BK65*(1+BL66)</f>
        <v>100.85701197271102</v>
      </c>
      <c r="BL66" s="60">
        <f>$L$12*N(AQ66)+$L$13*N(S66)+$L$14*N(AA66)+$L$15*N(AE66)+$L$16*N(AY66)+$L$17*N(BC66)+$L$18*N(AM66)+$L$19*N(AU66)+$L$20*N(W66)</f>
        <v>6.8615195112505228E-3</v>
      </c>
      <c r="BM66" s="60">
        <f>IF(ISNUMBER(BK66),BK66/MAX(BK$22:BK66)-1,"")</f>
        <v>-1.4019319428563159E-2</v>
      </c>
      <c r="BO66" s="61">
        <f>BO65*(1+BP66)</f>
        <v>100.50970743592755</v>
      </c>
      <c r="BP66" s="60">
        <f>$L$36*N(S66)+$L$37*N(AQ66)+$L$38*N(AA66)+$L$39*N(AE66)+$L$40*N(AM66)+$L$41*N(W66)+$L$42*N(AI66)+$L$43*N(BG66)+$L$44*N(AY66)</f>
        <v>8.5592789944734047E-3</v>
      </c>
      <c r="BQ66" s="60">
        <f>IF(ISNUMBER(BO66),BO66/MAX(BO$22:BO66)-1,"")</f>
        <v>-2.2116552542189694E-2</v>
      </c>
      <c r="BS66" s="61">
        <f>BS65*(1+BT66)</f>
        <v>99.251982548893068</v>
      </c>
      <c r="BT66" s="60">
        <f>$L$60*N(S66)+$L$61*N(AE66)+$L$62*N(AQ66)+$L$63*N(AM66)+$L$64*N(AI66)+$L$65*N(AA66)+$L$66*N(BG66)+$L$67*N(W66)+$L$68*N(AY66)</f>
        <v>9.2018726352598012E-3</v>
      </c>
      <c r="BU66" s="60">
        <f>IF(ISNUMBER(BS66),BS66/MAX(BS$22:BS66)-1,"")</f>
        <v>-2.9276319553459218E-2</v>
      </c>
    </row>
    <row r="67" spans="2:73" ht="16" customHeight="1">
      <c r="B67" s="62" t="s">
        <v>216</v>
      </c>
      <c r="C67" s="62" t="s">
        <v>220</v>
      </c>
      <c r="D67" s="62" t="s">
        <v>185</v>
      </c>
      <c r="E67" s="62" t="s">
        <v>186</v>
      </c>
      <c r="F67" s="62" t="s">
        <v>187</v>
      </c>
      <c r="G67" s="68">
        <v>2.9999999999999997E-4</v>
      </c>
      <c r="H67" s="69">
        <f>X15</f>
        <v>0.12647017572531882</v>
      </c>
      <c r="I67" s="68">
        <f>H67-G67</f>
        <v>0.12617017572531883</v>
      </c>
      <c r="J67" s="68">
        <f>X16</f>
        <v>0.15657932970483407</v>
      </c>
      <c r="K67" s="68">
        <f>X18</f>
        <v>-0.2602750309023486</v>
      </c>
      <c r="L67" s="68">
        <v>0.01</v>
      </c>
      <c r="M67" s="68">
        <f>J67*L67</f>
        <v>1.5657932970483408E-3</v>
      </c>
      <c r="N67" s="68">
        <f>K67*L67</f>
        <v>-2.6027503090234861E-3</v>
      </c>
      <c r="O67" s="68">
        <f>I67*L67</f>
        <v>1.2617017572531884E-3</v>
      </c>
      <c r="Q67" s="63">
        <v>43166</v>
      </c>
      <c r="R67" s="62">
        <v>345.8</v>
      </c>
      <c r="S67" s="60">
        <f>IF(AND(ISNUMBER(R66),ISNUMBER(R67)),R67/R66-1,"")</f>
        <v>-1.1887072808320909E-2</v>
      </c>
      <c r="T67" s="60">
        <f>IF(ISNUMBER(R67),R67/MAX(R$22:R67)-1,"")</f>
        <v>-2.4459051541738441E-2</v>
      </c>
      <c r="V67" s="62">
        <v>177.71</v>
      </c>
      <c r="W67" s="60">
        <f>IF(AND(ISNUMBER(V66),ISNUMBER(V67)),V67/V66-1,"")</f>
        <v>-1.1074012242626496E-2</v>
      </c>
      <c r="X67" s="60">
        <f>IF(ISNUMBER(V67),V67/MAX(V$22:V67)-1,"")</f>
        <v>-2.2980922535598358E-2</v>
      </c>
      <c r="Z67" s="62">
        <v>7.21</v>
      </c>
      <c r="AA67" s="60">
        <f>IF(AND(ISNUMBER(Z66),ISNUMBER(Z67)),Z67/Z66-1,"")</f>
        <v>-1.0973936899862813E-2</v>
      </c>
      <c r="AB67" s="60">
        <f>IF(ISNUMBER(Z67),Z67/MAX(Z$22:Z67)-1,"")</f>
        <v>-2.0380434782608758E-2</v>
      </c>
      <c r="AD67" s="62">
        <v>13.3</v>
      </c>
      <c r="AE67" s="60">
        <f>IF(AND(ISNUMBER(AD66),ISNUMBER(AD67)),AD67/AD66-1,"")</f>
        <v>-7.4626865671642006E-3</v>
      </c>
      <c r="AF67" s="60">
        <f>IF(ISNUMBER(AD67),AD67/MAX(AD$22:AD67)-1,"")</f>
        <v>-0.11978821972203835</v>
      </c>
      <c r="AH67" s="62">
        <v>15.2</v>
      </c>
      <c r="AI67" s="60">
        <f>IF(AND(ISNUMBER(AH66),ISNUMBER(AH67)),AH67/AH66-1,"")</f>
        <v>5.9563203176704604E-3</v>
      </c>
      <c r="AJ67" s="60">
        <f>IF(ISNUMBER(AH67),AH67/MAX(AH$22:AH67)-1,"")</f>
        <v>-1.6181229773462813E-2</v>
      </c>
      <c r="AL67" s="62">
        <v>18.13</v>
      </c>
      <c r="AM67" s="60">
        <f>IF(AND(ISNUMBER(AL66),ISNUMBER(AL67)),AL67/AL66-1,"")</f>
        <v>-8.7479496992892702E-3</v>
      </c>
      <c r="AN67" s="60">
        <f>IF(ISNUMBER(AL67),AL67/MAX(AL$22:AL67)-1,"")</f>
        <v>-7.547169811320753E-2</v>
      </c>
      <c r="AP67" s="62">
        <v>100.15</v>
      </c>
      <c r="AQ67" s="60">
        <f>IF(AND(ISNUMBER(AP66),ISNUMBER(AP67)),AP67/AP66-1,"")</f>
        <v>0</v>
      </c>
      <c r="AR67" s="60">
        <f>IF(ISNUMBER(AP67),AP67/MAX(AP$22:AP67)-1,"")</f>
        <v>-1.3959517399541044E-3</v>
      </c>
      <c r="AT67" s="62">
        <v>50.1</v>
      </c>
      <c r="AU67" s="60">
        <f>IF(AND(ISNUMBER(AT66),ISNUMBER(AT67)),AT67/AT66-1,"")</f>
        <v>1.9964064683564153E-4</v>
      </c>
      <c r="AV67" s="60">
        <f>IF(ISNUMBER(AT67),AT67/MAX(AT$22:AT67)-1,"")</f>
        <v>-1.3952561291608045E-3</v>
      </c>
      <c r="AX67" s="62">
        <v>16.131</v>
      </c>
      <c r="AY67" s="60">
        <f>IF(AND(ISNUMBER(AX66),ISNUMBER(AX67)),AX67/AX66-1,"")</f>
        <v>1.8010185070178597E-3</v>
      </c>
      <c r="AZ67" s="60">
        <f>IF(ISNUMBER(AX67),AX67/MAX(AX$22:AX67)-1,"")</f>
        <v>-3.1516499814607801E-3</v>
      </c>
      <c r="BB67" s="62">
        <v>49.86</v>
      </c>
      <c r="BC67" s="60">
        <f>IF(AND(ISNUMBER(BB66),ISNUMBER(BB67)),BB67/BB66-1,"")</f>
        <v>0</v>
      </c>
      <c r="BD67" s="60">
        <f>IF(ISNUMBER(BB67),BB67/MAX(BB$22:BB67)-1,"")</f>
        <v>-9.3383667792569236E-3</v>
      </c>
      <c r="BF67" s="62">
        <v>50.5</v>
      </c>
      <c r="BG67" s="60">
        <f>IF(AND(ISNUMBER(BF66),ISNUMBER(BF67)),BF67/BF66-1,"")</f>
        <v>5.9441252229053276E-4</v>
      </c>
      <c r="BH67" s="60">
        <f>IF(ISNUMBER(BF67),BF67/MAX(BF$22:BF67)-1,"")</f>
        <v>-9.8911968348169843E-4</v>
      </c>
      <c r="BK67" s="61">
        <f>BK66*(1+BL67)</f>
        <v>100.23922313004236</v>
      </c>
      <c r="BL67" s="60">
        <f>$L$12*N(AQ67)+$L$13*N(S67)+$L$14*N(AA67)+$L$15*N(AE67)+$L$16*N(AY67)+$L$17*N(BC67)+$L$18*N(AM67)+$L$19*N(AU67)+$L$20*N(W67)</f>
        <v>-6.1253930746611234E-3</v>
      </c>
      <c r="BM67" s="60">
        <f>IF(ISNUMBER(BK67),BK67/MAX(BK$22:BK67)-1,"")</f>
        <v>-2.0058838661085154E-2</v>
      </c>
      <c r="BO67" s="61">
        <f>BO66*(1+BP67)</f>
        <v>99.809199183055497</v>
      </c>
      <c r="BP67" s="60">
        <f>$L$36*N(S67)+$L$37*N(AQ67)+$L$38*N(AA67)+$L$39*N(AE67)+$L$40*N(AM67)+$L$41*N(W67)+$L$42*N(AI67)+$L$43*N(BG67)+$L$44*N(AY67)</f>
        <v>-6.9695581724641027E-3</v>
      </c>
      <c r="BQ67" s="60">
        <f>IF(ISNUMBER(BO67),BO67/MAX(BO$22:BO67)-1,"")</f>
        <v>-2.8931968115136653E-2</v>
      </c>
      <c r="BS67" s="61">
        <f>BS66*(1+BT67)</f>
        <v>98.63192330005387</v>
      </c>
      <c r="BT67" s="60">
        <f>$L$60*N(S67)+$L$61*N(AE67)+$L$62*N(AQ67)+$L$63*N(AM67)+$L$64*N(AI67)+$L$65*N(AA67)+$L$66*N(BG67)+$L$67*N(W67)+$L$68*N(AY67)</f>
        <v>-6.2473235588392274E-3</v>
      </c>
      <c r="BU67" s="60">
        <f>IF(ISNUMBER(BS67),BS67/MAX(BS$22:BS67)-1,"")</f>
        <v>-3.5340744471435981E-2</v>
      </c>
    </row>
    <row r="68" spans="2:73" ht="16" customHeight="1">
      <c r="B68" s="62" t="s">
        <v>211</v>
      </c>
      <c r="C68" s="62" t="s">
        <v>210</v>
      </c>
      <c r="D68" s="62" t="s">
        <v>188</v>
      </c>
      <c r="E68" s="62" t="s">
        <v>189</v>
      </c>
      <c r="F68" s="62" t="s">
        <v>190</v>
      </c>
      <c r="G68" s="68">
        <v>4.0000000000000001E-3</v>
      </c>
      <c r="H68" s="69">
        <f>AZ15</f>
        <v>0.10457162682153345</v>
      </c>
      <c r="I68" s="68">
        <f>H68-G68</f>
        <v>0.10057162682153345</v>
      </c>
      <c r="J68" s="68">
        <f>AZ16</f>
        <v>0.13915720501062473</v>
      </c>
      <c r="K68" s="68">
        <f>AZ18</f>
        <v>-0.23434644788364734</v>
      </c>
      <c r="L68" s="68">
        <v>0.01</v>
      </c>
      <c r="M68" s="68">
        <f>J68*L68</f>
        <v>1.3915720501062473E-3</v>
      </c>
      <c r="N68" s="68">
        <f>K68*L68</f>
        <v>-2.3434644788364735E-3</v>
      </c>
      <c r="O68" s="68">
        <f>I68*L68</f>
        <v>1.0057162682153345E-3</v>
      </c>
      <c r="Q68" s="63">
        <v>43167</v>
      </c>
      <c r="R68" s="62">
        <v>347.79</v>
      </c>
      <c r="S68" s="60">
        <f>IF(AND(ISNUMBER(R67),ISNUMBER(R68)),R68/R67-1,"")</f>
        <v>5.7547715442451963E-3</v>
      </c>
      <c r="T68" s="60">
        <f>IF(ISNUMBER(R68),R68/MAX(R$22:R68)-1,"")</f>
        <v>-1.8845036251304736E-2</v>
      </c>
      <c r="V68" s="62">
        <v>179.29</v>
      </c>
      <c r="W68" s="60">
        <f>IF(AND(ISNUMBER(V67),ISNUMBER(V68)),V68/V67-1,"")</f>
        <v>8.8908896516797231E-3</v>
      </c>
      <c r="X68" s="60">
        <f>IF(ISNUMBER(V68),V68/MAX(V$22:V68)-1,"")</f>
        <v>-1.4294353730276543E-2</v>
      </c>
      <c r="Z68" s="62">
        <v>7.3</v>
      </c>
      <c r="AA68" s="60">
        <f>IF(AND(ISNUMBER(Z67),ISNUMBER(Z68)),Z68/Z67-1,"")</f>
        <v>1.2482662968099856E-2</v>
      </c>
      <c r="AB68" s="60">
        <f>IF(ISNUMBER(Z68),Z68/MAX(Z$22:Z68)-1,"")</f>
        <v>-8.15217391304357E-3</v>
      </c>
      <c r="AD68" s="62">
        <v>13.32</v>
      </c>
      <c r="AE68" s="60">
        <f>IF(AND(ISNUMBER(AD67),ISNUMBER(AD68)),AD68/AD67-1,"")</f>
        <v>1.5037593984961184E-3</v>
      </c>
      <c r="AF68" s="60">
        <f>IF(ISNUMBER(AD68),AD68/MAX(AD$22:AD68)-1,"")</f>
        <v>-0.11846459298477829</v>
      </c>
      <c r="AH68" s="62">
        <v>15.31</v>
      </c>
      <c r="AI68" s="60">
        <f>IF(AND(ISNUMBER(AH67),ISNUMBER(AH68)),AH68/AH67-1,"")</f>
        <v>7.2368421052633192E-3</v>
      </c>
      <c r="AJ68" s="60">
        <f>IF(ISNUMBER(AH68),AH68/MAX(AH$22:AH68)-1,"")</f>
        <v>-9.0614886731390509E-3</v>
      </c>
      <c r="AL68" s="62">
        <v>18.260000000000002</v>
      </c>
      <c r="AM68" s="60">
        <f>IF(AND(ISNUMBER(AL67),ISNUMBER(AL68)),AL68/AL67-1,"")</f>
        <v>7.1704357418644893E-3</v>
      </c>
      <c r="AN68" s="60">
        <f>IF(ISNUMBER(AL68),AL68/MAX(AL$22:AL68)-1,"")</f>
        <v>-6.8842427332993283E-2</v>
      </c>
      <c r="AP68" s="62">
        <v>100.17</v>
      </c>
      <c r="AQ68" s="60">
        <f>IF(AND(ISNUMBER(AP67),ISNUMBER(AP68)),AP68/AP67-1,"")</f>
        <v>1.9970044932593467E-4</v>
      </c>
      <c r="AR68" s="60">
        <f>IF(ISNUMBER(AP68),AP68/MAX(AP$22:AP68)-1,"")</f>
        <v>-1.1965300628178355E-3</v>
      </c>
      <c r="AT68" s="62">
        <v>50.09</v>
      </c>
      <c r="AU68" s="60">
        <f>IF(AND(ISNUMBER(AT67),ISNUMBER(AT68)),AT68/AT67-1,"")</f>
        <v>-1.9960079840319889E-4</v>
      </c>
      <c r="AV68" s="60">
        <f>IF(ISNUMBER(AT68),AT68/MAX(AT$22:AT68)-1,"")</f>
        <v>-1.5945784333266655E-3</v>
      </c>
      <c r="AX68" s="62">
        <v>16.010000000000002</v>
      </c>
      <c r="AY68" s="60">
        <f>IF(AND(ISNUMBER(AX67),ISNUMBER(AX68)),AX68/AX67-1,"")</f>
        <v>-7.5010848676461128E-3</v>
      </c>
      <c r="AZ68" s="60">
        <f>IF(ISNUMBER(AX68),AX68/MAX(AX$22:AX68)-1,"")</f>
        <v>-1.0629094055122801E-2</v>
      </c>
      <c r="BB68" s="62">
        <v>49.89</v>
      </c>
      <c r="BC68" s="60">
        <f>IF(AND(ISNUMBER(BB67),ISNUMBER(BB68)),BB68/BB67-1,"")</f>
        <v>6.0168471720811745E-4</v>
      </c>
      <c r="BD68" s="60">
        <f>IF(ISNUMBER(BB68),BB68/MAX(BB$22:BB68)-1,"")</f>
        <v>-8.7423008146234604E-3</v>
      </c>
      <c r="BF68" s="62">
        <v>50.46</v>
      </c>
      <c r="BG68" s="60">
        <f>IF(AND(ISNUMBER(BF67),ISNUMBER(BF68)),BF68/BF67-1,"")</f>
        <v>-7.9207920792079278E-4</v>
      </c>
      <c r="BH68" s="60">
        <f>IF(ISNUMBER(BF68),BF68/MAX(BF$22:BF68)-1,"")</f>
        <v>-1.7804154302669684E-3</v>
      </c>
      <c r="BK68" s="61">
        <f>BK67*(1+BL68)</f>
        <v>100.5498957929177</v>
      </c>
      <c r="BL68" s="60">
        <f>$L$12*N(AQ68)+$L$13*N(S68)+$L$14*N(AA68)+$L$15*N(AE68)+$L$16*N(AY68)+$L$17*N(BC68)+$L$18*N(AM68)+$L$19*N(AU68)+$L$20*N(W68)</f>
        <v>3.0993123567237169E-3</v>
      </c>
      <c r="BM68" s="60">
        <f>IF(ISNUMBER(BK68),BK68/MAX(BK$22:BK68)-1,"")</f>
        <v>-1.7021694910885232E-2</v>
      </c>
      <c r="BO68" s="61">
        <f>BO67*(1+BP68)</f>
        <v>100.22127630849579</v>
      </c>
      <c r="BP68" s="60">
        <f>$L$36*N(S68)+$L$37*N(AQ68)+$L$38*N(AA68)+$L$39*N(AE68)+$L$40*N(AM68)+$L$41*N(W68)+$L$42*N(AI68)+$L$43*N(BG68)+$L$44*N(AY68)</f>
        <v>4.1286487499464699E-3</v>
      </c>
      <c r="BQ68" s="60">
        <f>IF(ISNUMBER(BO68),BO68/MAX(BO$22:BO68)-1,"")</f>
        <v>-2.4922769299182135E-2</v>
      </c>
      <c r="BS68" s="61">
        <f>BS67*(1+BT68)</f>
        <v>99.096242442972482</v>
      </c>
      <c r="BT68" s="60">
        <f>$L$60*N(S68)+$L$61*N(AE68)+$L$62*N(AQ68)+$L$63*N(AM68)+$L$64*N(AI68)+$L$65*N(AA68)+$L$66*N(BG68)+$L$67*N(W68)+$L$68*N(AY68)</f>
        <v>4.707594938669896E-3</v>
      </c>
      <c r="BU68" s="60">
        <f>IF(ISNUMBER(BS68),BS68/MAX(BS$22:BS68)-1,"")</f>
        <v>-3.0799519442568646E-2</v>
      </c>
    </row>
    <row r="69" spans="2:73" ht="16" customHeight="1" thickBot="1">
      <c r="M69" s="67">
        <f>SUM(M60:M68)</f>
        <v>0.1384428030320885</v>
      </c>
      <c r="N69" s="67">
        <f>SUM(N60:N68)</f>
        <v>-0.24573277591124187</v>
      </c>
      <c r="O69" s="67">
        <f>SUM(O60:O68)</f>
        <v>6.489426489129943E-2</v>
      </c>
      <c r="Q69" s="63">
        <v>43168</v>
      </c>
      <c r="R69" s="62">
        <v>352.5</v>
      </c>
      <c r="S69" s="60">
        <f>IF(AND(ISNUMBER(R68),ISNUMBER(R69)),R69/R68-1,"")</f>
        <v>1.3542655050461372E-2</v>
      </c>
      <c r="T69" s="60">
        <f>IF(ISNUMBER(R69),R69/MAX(R$22:R69)-1,"")</f>
        <v>-5.5575930262081741E-3</v>
      </c>
      <c r="V69" s="62">
        <v>180.88</v>
      </c>
      <c r="W69" s="60">
        <f>IF(AND(ISNUMBER(V68),ISNUMBER(V69)),V69/V68-1,"")</f>
        <v>8.8683139048468806E-3</v>
      </c>
      <c r="X69" s="60">
        <f>IF(ISNUMBER(V69),V69/MAX(V$22:V69)-1,"")</f>
        <v>-5.5528066413765842E-3</v>
      </c>
      <c r="Z69" s="62">
        <v>7.36</v>
      </c>
      <c r="AA69" s="60">
        <f>IF(AND(ISNUMBER(Z68),ISNUMBER(Z69)),Z69/Z68-1,"")</f>
        <v>8.2191780821918581E-3</v>
      </c>
      <c r="AB69" s="60">
        <f>IF(ISNUMBER(Z69),Z69/MAX(Z$22:Z69)-1,"")</f>
        <v>0</v>
      </c>
      <c r="AD69" s="62">
        <v>13.32</v>
      </c>
      <c r="AE69" s="60">
        <f>IF(AND(ISNUMBER(AD68),ISNUMBER(AD69)),AD69/AD68-1,"")</f>
        <v>0</v>
      </c>
      <c r="AF69" s="60">
        <f>IF(ISNUMBER(AD69),AD69/MAX(AD$22:AD69)-1,"")</f>
        <v>-0.11846459298477829</v>
      </c>
      <c r="AH69" s="62">
        <v>15.42</v>
      </c>
      <c r="AI69" s="60">
        <f>IF(AND(ISNUMBER(AH68),ISNUMBER(AH69)),AH69/AH68-1,"")</f>
        <v>7.1848465055519561E-3</v>
      </c>
      <c r="AJ69" s="60">
        <f>IF(ISNUMBER(AH69),AH69/MAX(AH$22:AH69)-1,"")</f>
        <v>-1.9417475728155109E-3</v>
      </c>
      <c r="AL69" s="62">
        <v>18.399999999999999</v>
      </c>
      <c r="AM69" s="60">
        <f>IF(AND(ISNUMBER(AL68),ISNUMBER(AL69)),AL69/AL68-1,"")</f>
        <v>7.6670317634170981E-3</v>
      </c>
      <c r="AN69" s="60">
        <f>IF(ISNUMBER(AL69),AL69/MAX(AL$22:AL69)-1,"")</f>
        <v>-6.170321264660894E-2</v>
      </c>
      <c r="AP69" s="62">
        <v>100.17</v>
      </c>
      <c r="AQ69" s="60">
        <f>IF(AND(ISNUMBER(AP68),ISNUMBER(AP69)),AP69/AP68-1,"")</f>
        <v>0</v>
      </c>
      <c r="AR69" s="60">
        <f>IF(ISNUMBER(AP69),AP69/MAX(AP$22:AP69)-1,"")</f>
        <v>-1.1965300628178355E-3</v>
      </c>
      <c r="AT69" s="62">
        <v>50.09</v>
      </c>
      <c r="AU69" s="60">
        <f>IF(AND(ISNUMBER(AT68),ISNUMBER(AT69)),AT69/AT68-1,"")</f>
        <v>0</v>
      </c>
      <c r="AV69" s="60">
        <f>IF(ISNUMBER(AT69),AT69/MAX(AT$22:AT69)-1,"")</f>
        <v>-1.5945784333266655E-3</v>
      </c>
      <c r="AX69" s="62">
        <v>15.984999999999999</v>
      </c>
      <c r="AY69" s="60">
        <f>IF(AND(ISNUMBER(AX68),ISNUMBER(AX69)),AX69/AX68-1,"")</f>
        <v>-1.5615240474704528E-3</v>
      </c>
      <c r="AZ69" s="60">
        <f>IF(ISNUMBER(AX69),AX69/MAX(AX$22:AX69)-1,"")</f>
        <v>-1.2174020516623307E-2</v>
      </c>
      <c r="BB69" s="62">
        <v>49.87</v>
      </c>
      <c r="BC69" s="60">
        <f>IF(AND(ISNUMBER(BB68),ISNUMBER(BB69)),BB69/BB68-1,"")</f>
        <v>-4.0088194026866031E-4</v>
      </c>
      <c r="BD69" s="60">
        <f>IF(ISNUMBER(BB69),BB69/MAX(BB$22:BB69)-1,"")</f>
        <v>-9.1396781243791025E-3</v>
      </c>
      <c r="BF69" s="62">
        <v>50.4</v>
      </c>
      <c r="BG69" s="60">
        <f>IF(AND(ISNUMBER(BF68),ISNUMBER(BF69)),BF69/BF68-1,"")</f>
        <v>-1.1890606420927874E-3</v>
      </c>
      <c r="BH69" s="60">
        <f>IF(ISNUMBER(BF69),BF69/MAX(BF$22:BF69)-1,"")</f>
        <v>-2.9673590504450953E-3</v>
      </c>
      <c r="BK69" s="61">
        <f>BK68*(1+BL69)</f>
        <v>101.09130137397528</v>
      </c>
      <c r="BL69" s="60">
        <f>$L$12*N(AQ69)+$L$13*N(S69)+$L$14*N(AA69)+$L$15*N(AE69)+$L$16*N(AY69)+$L$17*N(BC69)+$L$18*N(AM69)+$L$19*N(AU69)+$L$20*N(W69)</f>
        <v>5.3844469632531953E-3</v>
      </c>
      <c r="BM69" s="60">
        <f>IF(ISNUMBER(BK69),BK69/MAX(BK$22:BK69)-1,"")</f>
        <v>-1.1728900361104411E-2</v>
      </c>
      <c r="BO69" s="61">
        <f>BO68*(1+BP69)</f>
        <v>100.79981818321872</v>
      </c>
      <c r="BP69" s="60">
        <f>$L$36*N(S69)+$L$37*N(AQ69)+$L$38*N(AA69)+$L$39*N(AE69)+$L$40*N(AM69)+$L$41*N(W69)+$L$42*N(AI69)+$L$43*N(BG69)+$L$44*N(AY69)</f>
        <v>5.7726452509155139E-3</v>
      </c>
      <c r="BQ69" s="60">
        <f>IF(ISNUMBER(BO69),BO69/MAX(BO$22:BO69)-1,"")</f>
        <v>-1.9293994354101285E-2</v>
      </c>
      <c r="BS69" s="61">
        <f>BS68*(1+BT69)</f>
        <v>99.727070631962107</v>
      </c>
      <c r="BT69" s="60">
        <f>$L$60*N(S69)+$L$61*N(AE69)+$L$62*N(AQ69)+$L$63*N(AM69)+$L$64*N(AI69)+$L$65*N(AA69)+$L$66*N(BG69)+$L$67*N(W69)+$L$68*N(AY69)</f>
        <v>6.3658134096522059E-3</v>
      </c>
      <c r="BU69" s="60">
        <f>IF(ISNUMBER(BS69),BS69/MAX(BS$22:BS69)-1,"")</f>
        <v>-2.4629770026794673E-2</v>
      </c>
    </row>
    <row r="70" spans="2:73" ht="16" customHeight="1" thickTop="1">
      <c r="L70" s="66"/>
      <c r="M70" s="66"/>
      <c r="N70" s="66"/>
      <c r="O70" s="66"/>
      <c r="Q70" s="63">
        <v>43171</v>
      </c>
      <c r="R70" s="62">
        <v>355.65</v>
      </c>
      <c r="S70" s="60">
        <f>IF(AND(ISNUMBER(R69),ISNUMBER(R70)),R70/R69-1,"")</f>
        <v>8.936170212765937E-3</v>
      </c>
      <c r="T70" s="60">
        <f>IF(ISNUMBER(R70),R70/MAX(R$22:R70)-1,"")</f>
        <v>0</v>
      </c>
      <c r="V70" s="62">
        <v>182.7</v>
      </c>
      <c r="W70" s="60">
        <f>IF(AND(ISNUMBER(V69),ISNUMBER(V70)),V70/V69-1,"")</f>
        <v>1.0061919504643857E-2</v>
      </c>
      <c r="X70" s="60">
        <f>IF(ISNUMBER(V70),V70/MAX(V$22:V70)-1,"")</f>
        <v>0</v>
      </c>
      <c r="Z70" s="62">
        <v>7.42</v>
      </c>
      <c r="AA70" s="60">
        <f>IF(AND(ISNUMBER(Z69),ISNUMBER(Z70)),Z70/Z69-1,"")</f>
        <v>8.152173913043459E-3</v>
      </c>
      <c r="AB70" s="60">
        <f>IF(ISNUMBER(Z70),Z70/MAX(Z$22:Z70)-1,"")</f>
        <v>0</v>
      </c>
      <c r="AD70" s="62">
        <v>13.61</v>
      </c>
      <c r="AE70" s="60">
        <f>IF(AND(ISNUMBER(AD69),ISNUMBER(AD70)),AD70/AD69-1,"")</f>
        <v>2.1771771771771808E-2</v>
      </c>
      <c r="AF70" s="60">
        <f>IF(ISNUMBER(AD70),AD70/MAX(AD$22:AD70)-1,"")</f>
        <v>-9.9272005294506971E-2</v>
      </c>
      <c r="AH70" s="62">
        <v>15.59</v>
      </c>
      <c r="AI70" s="60">
        <f>IF(AND(ISNUMBER(AH69),ISNUMBER(AH70)),AH70/AH69-1,"")</f>
        <v>1.1024643320363126E-2</v>
      </c>
      <c r="AJ70" s="60">
        <f>IF(ISNUMBER(AH70),AH70/MAX(AH$22:AH70)-1,"")</f>
        <v>0</v>
      </c>
      <c r="AL70" s="62">
        <v>18.57</v>
      </c>
      <c r="AM70" s="60">
        <f>IF(AND(ISNUMBER(AL69),ISNUMBER(AL70)),AL70/AL69-1,"")</f>
        <v>9.2391304347827496E-3</v>
      </c>
      <c r="AN70" s="60">
        <f>IF(ISNUMBER(AL70),AL70/MAX(AL$22:AL70)-1,"")</f>
        <v>-5.3034166241713421E-2</v>
      </c>
      <c r="AP70" s="62">
        <v>100.16</v>
      </c>
      <c r="AQ70" s="60">
        <f>IF(AND(ISNUMBER(AP69),ISNUMBER(AP70)),AP70/AP69-1,"")</f>
        <v>-9.983028850957254E-5</v>
      </c>
      <c r="AR70" s="60">
        <f>IF(ISNUMBER(AP70),AP70/MAX(AP$22:AP70)-1,"")</f>
        <v>-1.2962409013860254E-3</v>
      </c>
      <c r="AT70" s="62">
        <v>50.1</v>
      </c>
      <c r="AU70" s="60">
        <f>IF(AND(ISNUMBER(AT69),ISNUMBER(AT70)),AT70/AT69-1,"")</f>
        <v>1.9964064683564153E-4</v>
      </c>
      <c r="AV70" s="60">
        <f>IF(ISNUMBER(AT70),AT70/MAX(AT$22:AT70)-1,"")</f>
        <v>-1.3952561291608045E-3</v>
      </c>
      <c r="AX70" s="62">
        <v>15.882</v>
      </c>
      <c r="AY70" s="60">
        <f>IF(AND(ISNUMBER(AX69),ISNUMBER(AX70)),AX70/AX69-1,"")</f>
        <v>-6.4435408195182564E-3</v>
      </c>
      <c r="AZ70" s="60">
        <f>IF(ISNUMBER(AX70),AX70/MAX(AX$22:AX70)-1,"")</f>
        <v>-1.8539117538005079E-2</v>
      </c>
      <c r="BB70" s="62">
        <v>49.86</v>
      </c>
      <c r="BC70" s="60">
        <f>IF(AND(ISNUMBER(BB69),ISNUMBER(BB70)),BB70/BB69-1,"")</f>
        <v>-2.0052135552428574E-4</v>
      </c>
      <c r="BD70" s="60">
        <f>IF(ISNUMBER(BB70),BB70/MAX(BB$22:BB70)-1,"")</f>
        <v>-9.3383667792569236E-3</v>
      </c>
      <c r="BF70" s="62">
        <v>50.32</v>
      </c>
      <c r="BG70" s="60">
        <f>IF(AND(ISNUMBER(BF69),ISNUMBER(BF70)),BF70/BF69-1,"")</f>
        <v>-1.5873015873015817E-3</v>
      </c>
      <c r="BH70" s="60">
        <f>IF(ISNUMBER(BF70),BF70/MAX(BF$22:BF70)-1,"")</f>
        <v>-4.5499505440157462E-3</v>
      </c>
      <c r="BK70" s="61">
        <f>BK69*(1+BL70)</f>
        <v>101.65304188883286</v>
      </c>
      <c r="BL70" s="60">
        <f>$L$12*N(AQ70)+$L$13*N(S70)+$L$14*N(AA70)+$L$15*N(AE70)+$L$16*N(AY70)+$L$17*N(BC70)+$L$18*N(AM70)+$L$19*N(AU70)+$L$20*N(W70)</f>
        <v>5.5567641055434764E-3</v>
      </c>
      <c r="BM70" s="60">
        <f>IF(ISNUMBER(BK70),BK70/MAX(BK$22:BK70)-1,"")</f>
        <v>-6.2373109880851096E-3</v>
      </c>
      <c r="BO70" s="61">
        <f>BO69*(1+BP70)</f>
        <v>101.57884405466518</v>
      </c>
      <c r="BP70" s="60">
        <f>$L$36*N(S70)+$L$37*N(AQ70)+$L$38*N(AA70)+$L$39*N(AE70)+$L$40*N(AM70)+$L$41*N(W70)+$L$42*N(AI70)+$L$43*N(BG70)+$L$44*N(AY70)</f>
        <v>7.728445204439393E-3</v>
      </c>
      <c r="BQ70" s="60">
        <f>IF(ISNUMBER(BO70),BO70/MAX(BO$22:BO70)-1,"")</f>
        <v>-1.1714661727802222E-2</v>
      </c>
      <c r="BS70" s="61">
        <f>BS69*(1+BT70)</f>
        <v>100.69311796545234</v>
      </c>
      <c r="BT70" s="60">
        <f>$L$60*N(S70)+$L$61*N(AE70)+$L$62*N(AQ70)+$L$63*N(AM70)+$L$64*N(AI70)+$L$65*N(AA70)+$L$66*N(BG70)+$L$67*N(W70)+$L$68*N(AY70)</f>
        <v>9.6869117619567454E-3</v>
      </c>
      <c r="BU70" s="60">
        <f>IF(ISNUMBER(BS70),BS70/MAX(BS$22:BS70)-1,"")</f>
        <v>-1.5181444673804889E-2</v>
      </c>
    </row>
    <row r="71" spans="2:73" ht="16" customHeight="1">
      <c r="L71" s="66"/>
      <c r="N71" s="66"/>
      <c r="Q71" s="63">
        <v>43172</v>
      </c>
      <c r="R71" s="62">
        <v>354.67</v>
      </c>
      <c r="S71" s="60">
        <f>IF(AND(ISNUMBER(R70),ISNUMBER(R71)),R71/R70-1,"")</f>
        <v>-2.7555180655137734E-3</v>
      </c>
      <c r="T71" s="60">
        <f>IF(ISNUMBER(R71),R71/MAX(R$22:R71)-1,"")</f>
        <v>-2.7555180655137734E-3</v>
      </c>
      <c r="V71" s="62">
        <v>182.33</v>
      </c>
      <c r="W71" s="60">
        <f>IF(AND(ISNUMBER(V70),ISNUMBER(V71)),V71/V70-1,"")</f>
        <v>-2.0251778872467652E-3</v>
      </c>
      <c r="X71" s="60">
        <f>IF(ISNUMBER(V71),V71/MAX(V$22:V71)-1,"")</f>
        <v>-2.0251778872467652E-3</v>
      </c>
      <c r="Z71" s="62">
        <v>7.4</v>
      </c>
      <c r="AA71" s="60">
        <f>IF(AND(ISNUMBER(Z70),ISNUMBER(Z71)),Z71/Z70-1,"")</f>
        <v>-2.6954177897573484E-3</v>
      </c>
      <c r="AB71" s="60">
        <f>IF(ISNUMBER(Z71),Z71/MAX(Z$22:Z71)-1,"")</f>
        <v>-2.6954177897573484E-3</v>
      </c>
      <c r="AD71" s="62">
        <v>13.64</v>
      </c>
      <c r="AE71" s="60">
        <f>IF(AND(ISNUMBER(AD70),ISNUMBER(AD71)),AD71/AD70-1,"")</f>
        <v>2.2042615723734116E-3</v>
      </c>
      <c r="AF71" s="60">
        <f>IF(ISNUMBER(AD71),AD71/MAX(AD$22:AD71)-1,"")</f>
        <v>-9.728656518861678E-2</v>
      </c>
      <c r="AH71" s="62">
        <v>15.49</v>
      </c>
      <c r="AI71" s="60">
        <f>IF(AND(ISNUMBER(AH70),ISNUMBER(AH71)),AH71/AH70-1,"")</f>
        <v>-6.4143681847337319E-3</v>
      </c>
      <c r="AJ71" s="60">
        <f>IF(ISNUMBER(AH71),AH71/MAX(AH$22:AH71)-1,"")</f>
        <v>-6.4143681847337319E-3</v>
      </c>
      <c r="AL71" s="62">
        <v>18.59</v>
      </c>
      <c r="AM71" s="60">
        <f>IF(AND(ISNUMBER(AL70),ISNUMBER(AL71)),AL71/AL70-1,"")</f>
        <v>1.077005923532548E-3</v>
      </c>
      <c r="AN71" s="60">
        <f>IF(ISNUMBER(AL71),AL71/MAX(AL$22:AL71)-1,"")</f>
        <v>-5.2014278429372784E-2</v>
      </c>
      <c r="AP71" s="62">
        <v>100.19</v>
      </c>
      <c r="AQ71" s="60">
        <f>IF(AND(ISNUMBER(AP70),ISNUMBER(AP71)),AP71/AP70-1,"")</f>
        <v>2.9952076677308703E-4</v>
      </c>
      <c r="AR71" s="60">
        <f>IF(ISNUMBER(AP71),AP71/MAX(AP$22:AP71)-1,"")</f>
        <v>-9.9710838568156657E-4</v>
      </c>
      <c r="AT71" s="62">
        <v>50.11</v>
      </c>
      <c r="AU71" s="60">
        <f>IF(AND(ISNUMBER(AT70),ISNUMBER(AT71)),AT71/AT70-1,"")</f>
        <v>1.9960079840308786E-4</v>
      </c>
      <c r="AV71" s="60">
        <f>IF(ISNUMBER(AT71),AT71/MAX(AT$22:AT71)-1,"")</f>
        <v>-1.1959338249950546E-3</v>
      </c>
      <c r="AX71" s="62">
        <v>15.85</v>
      </c>
      <c r="AY71" s="60">
        <f>IF(AND(ISNUMBER(AX70),ISNUMBER(AX71)),AX71/AX70-1,"")</f>
        <v>-2.0148595894723398E-3</v>
      </c>
      <c r="AZ71" s="60">
        <f>IF(ISNUMBER(AX71),AX71/MAX(AX$22:AX71)-1,"")</f>
        <v>-2.0516623408725732E-2</v>
      </c>
      <c r="BB71" s="62">
        <v>49.93</v>
      </c>
      <c r="BC71" s="60">
        <f>IF(AND(ISNUMBER(BB70),ISNUMBER(BB71)),BB71/BB70-1,"")</f>
        <v>1.4039310068190147E-3</v>
      </c>
      <c r="BD71" s="60">
        <f>IF(ISNUMBER(BB71),BB71/MAX(BB$22:BB71)-1,"")</f>
        <v>-7.9475461951121762E-3</v>
      </c>
      <c r="BF71" s="62">
        <v>50.32</v>
      </c>
      <c r="BG71" s="60">
        <f>IF(AND(ISNUMBER(BF70),ISNUMBER(BF71)),BF71/BF70-1,"")</f>
        <v>0</v>
      </c>
      <c r="BH71" s="60">
        <f>IF(ISNUMBER(BF71),BF71/MAX(BF$22:BF71)-1,"")</f>
        <v>-4.5499505440157462E-3</v>
      </c>
      <c r="BK71" s="61">
        <f>BK70*(1+BL71)</f>
        <v>101.53612478535565</v>
      </c>
      <c r="BL71" s="60">
        <f>$L$12*N(AQ71)+$L$13*N(S71)+$L$14*N(AA71)+$L$15*N(AE71)+$L$16*N(AY71)+$L$17*N(BC71)+$L$18*N(AM71)+$L$19*N(AU71)+$L$20*N(W71)</f>
        <v>-1.1501584340690132E-3</v>
      </c>
      <c r="BM71" s="60">
        <f>IF(ISNUMBER(BK71),BK71/MAX(BK$22:BK71)-1,"")</f>
        <v>-7.3802955263152503E-3</v>
      </c>
      <c r="BO71" s="61">
        <f>BO70*(1+BP71)</f>
        <v>101.4679934860299</v>
      </c>
      <c r="BP71" s="60">
        <f>$L$36*N(S71)+$L$37*N(AQ71)+$L$38*N(AA71)+$L$39*N(AE71)+$L$40*N(AM71)+$L$41*N(W71)+$L$42*N(AI71)+$L$43*N(BG71)+$L$44*N(AY71)</f>
        <v>-1.0912761379291572E-3</v>
      </c>
      <c r="BQ71" s="60">
        <f>IF(ISNUMBER(BO71),BO71/MAX(BO$22:BO71)-1,"")</f>
        <v>-1.2793153934923973E-2</v>
      </c>
      <c r="BS71" s="61">
        <f>BS70*(1+BT71)</f>
        <v>100.57258445126965</v>
      </c>
      <c r="BT71" s="60">
        <f>$L$60*N(S71)+$L$61*N(AE71)+$L$62*N(AQ71)+$L$63*N(AM71)+$L$64*N(AI71)+$L$65*N(AA71)+$L$66*N(BG71)+$L$67*N(W71)+$L$68*N(AY71)</f>
        <v>-1.1970382546307933E-3</v>
      </c>
      <c r="BU71" s="60">
        <f>IF(ISNUMBER(BS71),BS71/MAX(BS$22:BS71)-1,"")</f>
        <v>-1.6360310158400559E-2</v>
      </c>
    </row>
    <row r="72" spans="2:73" ht="16" customHeight="1">
      <c r="Q72" s="63">
        <v>43173</v>
      </c>
      <c r="R72" s="62">
        <v>354.67</v>
      </c>
      <c r="S72" s="60">
        <f>IF(AND(ISNUMBER(R71),ISNUMBER(R72)),R72/R71-1,"")</f>
        <v>0</v>
      </c>
      <c r="T72" s="60">
        <f>IF(ISNUMBER(R72),R72/MAX(R$22:R72)-1,"")</f>
        <v>-2.7555180655137734E-3</v>
      </c>
      <c r="V72" s="62">
        <v>180.78</v>
      </c>
      <c r="W72" s="60">
        <f>IF(AND(ISNUMBER(V71),ISNUMBER(V72)),V72/V71-1,"")</f>
        <v>-8.5010694893874472E-3</v>
      </c>
      <c r="X72" s="60">
        <f>IF(ISNUMBER(V72),V72/MAX(V$22:V72)-1,"")</f>
        <v>-1.0509031198686292E-2</v>
      </c>
      <c r="Z72" s="62">
        <v>7.33</v>
      </c>
      <c r="AA72" s="60">
        <f>IF(AND(ISNUMBER(Z71),ISNUMBER(Z72)),Z72/Z71-1,"")</f>
        <v>-9.4594594594594739E-3</v>
      </c>
      <c r="AB72" s="60">
        <f>IF(ISNUMBER(Z72),Z72/MAX(Z$22:Z72)-1,"")</f>
        <v>-1.212938005390829E-2</v>
      </c>
      <c r="AD72" s="62">
        <v>13.63</v>
      </c>
      <c r="AE72" s="60">
        <f>IF(AND(ISNUMBER(AD71),ISNUMBER(AD72)),AD72/AD71-1,"")</f>
        <v>-7.3313782991202281E-4</v>
      </c>
      <c r="AF72" s="60">
        <f>IF(ISNUMBER(AD72),AD72/MAX(AD$22:AD72)-1,"")</f>
        <v>-9.7948378557246807E-2</v>
      </c>
      <c r="AH72" s="62">
        <v>15.41</v>
      </c>
      <c r="AI72" s="60">
        <f>IF(AND(ISNUMBER(AH71),ISNUMBER(AH72)),AH72/AH71-1,"")</f>
        <v>-5.1646223369916644E-3</v>
      </c>
      <c r="AJ72" s="60">
        <f>IF(ISNUMBER(AH72),AH72/MAX(AH$22:AH72)-1,"")</f>
        <v>-1.1545862732520784E-2</v>
      </c>
      <c r="AL72" s="62">
        <v>18.62</v>
      </c>
      <c r="AM72" s="60">
        <f>IF(AND(ISNUMBER(AL71),ISNUMBER(AL72)),AL72/AL71-1,"")</f>
        <v>1.6137708445400634E-3</v>
      </c>
      <c r="AN72" s="60">
        <f>IF(ISNUMBER(AL72),AL72/MAX(AL$22:AL72)-1,"")</f>
        <v>-5.0484446710861719E-2</v>
      </c>
      <c r="AP72" s="62">
        <v>100.19</v>
      </c>
      <c r="AQ72" s="60">
        <f>IF(AND(ISNUMBER(AP71),ISNUMBER(AP72)),AP72/AP71-1,"")</f>
        <v>0</v>
      </c>
      <c r="AR72" s="60">
        <f>IF(ISNUMBER(AP72),AP72/MAX(AP$22:AP72)-1,"")</f>
        <v>-9.9710838568156657E-4</v>
      </c>
      <c r="AT72" s="62">
        <v>50.12</v>
      </c>
      <c r="AU72" s="60">
        <f>IF(AND(ISNUMBER(AT71),ISNUMBER(AT72)),AT72/AT71-1,"")</f>
        <v>1.9956096587514516E-4</v>
      </c>
      <c r="AV72" s="60">
        <f>IF(ISNUMBER(AT72),AT72/MAX(AT$22:AT72)-1,"")</f>
        <v>-9.9661152082930471E-4</v>
      </c>
      <c r="AX72" s="62">
        <v>15.96</v>
      </c>
      <c r="AY72" s="60">
        <f>IF(AND(ISNUMBER(AX71),ISNUMBER(AX72)),AX72/AX71-1,"")</f>
        <v>6.9400630914826511E-3</v>
      </c>
      <c r="AZ72" s="60">
        <f>IF(ISNUMBER(AX72),AX72/MAX(AX$22:AX72)-1,"")</f>
        <v>-1.3718946978123703E-2</v>
      </c>
      <c r="BB72" s="62">
        <v>49.96</v>
      </c>
      <c r="BC72" s="60">
        <f>IF(AND(ISNUMBER(BB71),ISNUMBER(BB72)),BB72/BB71-1,"")</f>
        <v>6.0084117764880318E-4</v>
      </c>
      <c r="BD72" s="60">
        <f>IF(ISNUMBER(BB72),BB72/MAX(BB$22:BB72)-1,"")</f>
        <v>-7.351480230478824E-3</v>
      </c>
      <c r="BF72" s="62">
        <v>50.5</v>
      </c>
      <c r="BG72" s="60">
        <f>IF(AND(ISNUMBER(BF71),ISNUMBER(BF72)),BF72/BF71-1,"")</f>
        <v>3.5771065182830242E-3</v>
      </c>
      <c r="BH72" s="60">
        <f>IF(ISNUMBER(BF72),BF72/MAX(BF$22:BF72)-1,"")</f>
        <v>-9.8911968348169843E-4</v>
      </c>
      <c r="BK72" s="61">
        <f>BK71*(1+BL72)</f>
        <v>101.48756631683412</v>
      </c>
      <c r="BL72" s="60">
        <f>$L$12*N(AQ72)+$L$13*N(S72)+$L$14*N(AA72)+$L$15*N(AE72)+$L$16*N(AY72)+$L$17*N(BC72)+$L$18*N(AM72)+$L$19*N(AU72)+$L$20*N(W72)</f>
        <v>-4.7823834742749153E-4</v>
      </c>
      <c r="BM72" s="60">
        <f>IF(ISNUMBER(BK72),BK72/MAX(BK$22:BK72)-1,"")</f>
        <v>-7.8550043334065789E-3</v>
      </c>
      <c r="BO72" s="61">
        <f>BO71*(1+BP72)</f>
        <v>101.32491900197449</v>
      </c>
      <c r="BP72" s="60">
        <f>$L$36*N(S72)+$L$37*N(AQ72)+$L$38*N(AA72)+$L$39*N(AE72)+$L$40*N(AM72)+$L$41*N(W72)+$L$42*N(AI72)+$L$43*N(BG72)+$L$44*N(AY72)</f>
        <v>-1.4100454649781276E-3</v>
      </c>
      <c r="BQ72" s="60">
        <f>IF(ISNUMBER(BO72),BO72/MAX(BO$22:BO72)-1,"")</f>
        <v>-1.4185160471213321E-2</v>
      </c>
      <c r="BS72" s="61">
        <f>BS71*(1+BT72)</f>
        <v>100.43581511504443</v>
      </c>
      <c r="BT72" s="60">
        <f>$L$60*N(S72)+$L$61*N(AE72)+$L$62*N(AQ72)+$L$63*N(AM72)+$L$64*N(AI72)+$L$65*N(AA72)+$L$66*N(BG72)+$L$67*N(W72)+$L$68*N(AY72)</f>
        <v>-1.3599067476633047E-3</v>
      </c>
      <c r="BU72" s="60">
        <f>IF(ISNUMBER(BS72),BS72/MAX(BS$22:BS72)-1,"")</f>
        <v>-1.7697968409885578E-2</v>
      </c>
    </row>
    <row r="73" spans="2:73" ht="16" customHeight="1">
      <c r="Q73" s="63">
        <v>43174</v>
      </c>
      <c r="R73" s="62">
        <v>350.05</v>
      </c>
      <c r="S73" s="60">
        <f>IF(AND(ISNUMBER(R72),ISNUMBER(R73)),R73/R72-1,"")</f>
        <v>-1.3026193362844385E-2</v>
      </c>
      <c r="T73" s="60">
        <f>IF(ISNUMBER(R73),R73/MAX(R$22:R73)-1,"")</f>
        <v>-1.5745817517221927E-2</v>
      </c>
      <c r="V73" s="62">
        <v>179.99</v>
      </c>
      <c r="W73" s="60">
        <f>IF(AND(ISNUMBER(V72),ISNUMBER(V73)),V73/V72-1,"")</f>
        <v>-4.3699524283659086E-3</v>
      </c>
      <c r="X73" s="60">
        <f>IF(ISNUMBER(V73),V73/MAX(V$22:V73)-1,"")</f>
        <v>-1.4833059660645742E-2</v>
      </c>
      <c r="Z73" s="62">
        <v>7.35</v>
      </c>
      <c r="AA73" s="60">
        <f>IF(AND(ISNUMBER(Z72),ISNUMBER(Z73)),Z73/Z72-1,"")</f>
        <v>2.7285129604364133E-3</v>
      </c>
      <c r="AB73" s="60">
        <f>IF(ISNUMBER(Z73),Z73/MAX(Z$22:Z73)-1,"")</f>
        <v>-9.4339622641509413E-3</v>
      </c>
      <c r="AD73" s="62">
        <v>13.56</v>
      </c>
      <c r="AE73" s="60">
        <f>IF(AND(ISNUMBER(AD72),ISNUMBER(AD73)),AD73/AD72-1,"")</f>
        <v>-5.1357300073368028E-3</v>
      </c>
      <c r="AF73" s="60">
        <f>IF(ISNUMBER(AD73),AD73/MAX(AD$22:AD73)-1,"")</f>
        <v>-0.1025810721376571</v>
      </c>
      <c r="AH73" s="62">
        <v>15.42</v>
      </c>
      <c r="AI73" s="60">
        <f>IF(AND(ISNUMBER(AH72),ISNUMBER(AH73)),AH73/AH72-1,"")</f>
        <v>6.4892926671000772E-4</v>
      </c>
      <c r="AJ73" s="60">
        <f>IF(ISNUMBER(AH73),AH73/MAX(AH$22:AH73)-1,"")</f>
        <v>-1.09044259140475E-2</v>
      </c>
      <c r="AL73" s="62">
        <v>18.670000000000002</v>
      </c>
      <c r="AM73" s="60">
        <f>IF(AND(ISNUMBER(AL72),ISNUMBER(AL73)),AL73/AL72-1,"")</f>
        <v>2.6852846401719255E-3</v>
      </c>
      <c r="AN73" s="60">
        <f>IF(ISNUMBER(AL73),AL73/MAX(AL$22:AL73)-1,"")</f>
        <v>-4.7934727180010128E-2</v>
      </c>
      <c r="AP73" s="62">
        <v>100.19</v>
      </c>
      <c r="AQ73" s="60">
        <f>IF(AND(ISNUMBER(AP72),ISNUMBER(AP73)),AP73/AP72-1,"")</f>
        <v>0</v>
      </c>
      <c r="AR73" s="60">
        <f>IF(ISNUMBER(AP73),AP73/MAX(AP$22:AP73)-1,"")</f>
        <v>-9.9710838568156657E-4</v>
      </c>
      <c r="AT73" s="62">
        <v>50.12</v>
      </c>
      <c r="AU73" s="60">
        <f>IF(AND(ISNUMBER(AT72),ISNUMBER(AT73)),AT73/AT72-1,"")</f>
        <v>0</v>
      </c>
      <c r="AV73" s="60">
        <f>IF(ISNUMBER(AT73),AT73/MAX(AT$22:AT73)-1,"")</f>
        <v>-9.9661152082930471E-4</v>
      </c>
      <c r="AX73" s="62">
        <v>15.93</v>
      </c>
      <c r="AY73" s="60">
        <f>IF(AND(ISNUMBER(AX72),ISNUMBER(AX73)),AX73/AX72-1,"")</f>
        <v>-1.87969924812037E-3</v>
      </c>
      <c r="AZ73" s="60">
        <f>IF(ISNUMBER(AX73),AX73/MAX(AX$22:AX73)-1,"")</f>
        <v>-1.5572858731924266E-2</v>
      </c>
      <c r="BB73" s="62">
        <v>50.02</v>
      </c>
      <c r="BC73" s="60">
        <f>IF(AND(ISNUMBER(BB72),ISNUMBER(BB73)),BB73/BB72-1,"")</f>
        <v>1.2009607686149781E-3</v>
      </c>
      <c r="BD73" s="60">
        <f>IF(ISNUMBER(BB73),BB73/MAX(BB$22:BB73)-1,"")</f>
        <v>-6.1593483012118977E-3</v>
      </c>
      <c r="BF73" s="62">
        <v>50.53</v>
      </c>
      <c r="BG73" s="60">
        <f>IF(AND(ISNUMBER(BF72),ISNUMBER(BF73)),BF73/BF72-1,"")</f>
        <v>5.9405940594059459E-4</v>
      </c>
      <c r="BH73" s="60">
        <f>IF(ISNUMBER(BF73),BF73/MAX(BF$22:BF73)-1,"")</f>
        <v>-3.9564787339263496E-4</v>
      </c>
      <c r="BK73" s="61">
        <f>BK72*(1+BL73)</f>
        <v>101.07907341495896</v>
      </c>
      <c r="BL73" s="60">
        <f>$L$12*N(AQ73)+$L$13*N(S73)+$L$14*N(AA73)+$L$15*N(AE73)+$L$16*N(AY73)+$L$17*N(BC73)+$L$18*N(AM73)+$L$19*N(AU73)+$L$20*N(W73)</f>
        <v>-4.0250536760324451E-3</v>
      </c>
      <c r="BM73" s="60">
        <f>IF(ISNUMBER(BK73),BK73/MAX(BK$22:BK73)-1,"")</f>
        <v>-1.1848441195371651E-2</v>
      </c>
      <c r="BO73" s="61">
        <f>BO72*(1+BP73)</f>
        <v>100.89906680281103</v>
      </c>
      <c r="BP73" s="60">
        <f>$L$36*N(S73)+$L$37*N(AQ73)+$L$38*N(AA73)+$L$39*N(AE73)+$L$40*N(AM73)+$L$41*N(W73)+$L$42*N(AI73)+$L$43*N(BG73)+$L$44*N(AY73)</f>
        <v>-4.2028377950655508E-3</v>
      </c>
      <c r="BQ73" s="60">
        <f>IF(ISNUMBER(BO73),BO73/MAX(BO$22:BO73)-1,"")</f>
        <v>-1.8328380337721439E-2</v>
      </c>
      <c r="BS73" s="61">
        <f>BS72*(1+BT73)</f>
        <v>100.01461738739997</v>
      </c>
      <c r="BT73" s="60">
        <f>$L$60*N(S73)+$L$61*N(AE73)+$L$62*N(AQ73)+$L$63*N(AM73)+$L$64*N(AI73)+$L$65*N(AA73)+$L$66*N(BG73)+$L$67*N(W73)+$L$68*N(AY73)</f>
        <v>-4.1937004958042768E-3</v>
      </c>
      <c r="BU73" s="60">
        <f>IF(ISNUMBER(BS73),BS73/MAX(BS$22:BS73)-1,"")</f>
        <v>-2.1817448926794492E-2</v>
      </c>
    </row>
    <row r="74" spans="2:73" ht="16" customHeight="1">
      <c r="Q74" s="63">
        <v>43175</v>
      </c>
      <c r="R74" s="62">
        <v>350.05</v>
      </c>
      <c r="S74" s="60">
        <f>IF(AND(ISNUMBER(R73),ISNUMBER(R74)),R74/R73-1,"")</f>
        <v>0</v>
      </c>
      <c r="T74" s="60">
        <f>IF(ISNUMBER(R74),R74/MAX(R$22:R74)-1,"")</f>
        <v>-1.5745817517221927E-2</v>
      </c>
      <c r="V74" s="62">
        <v>181.59</v>
      </c>
      <c r="W74" s="60">
        <f>IF(AND(ISNUMBER(V73),ISNUMBER(V74)),V74/V73-1,"")</f>
        <v>8.8893827434857187E-3</v>
      </c>
      <c r="X74" s="60">
        <f>IF(ISNUMBER(V74),V74/MAX(V$22:V74)-1,"")</f>
        <v>-6.0755336617405176E-3</v>
      </c>
      <c r="Z74" s="62">
        <v>7.41</v>
      </c>
      <c r="AA74" s="60">
        <f>IF(AND(ISNUMBER(Z73),ISNUMBER(Z74)),Z74/Z73-1,"")</f>
        <v>8.1632653061225469E-3</v>
      </c>
      <c r="AB74" s="60">
        <f>IF(ISNUMBER(Z74),Z74/MAX(Z$22:Z74)-1,"")</f>
        <v>-1.3477088948786742E-3</v>
      </c>
      <c r="AD74" s="62">
        <v>13.5</v>
      </c>
      <c r="AE74" s="60">
        <f>IF(AND(ISNUMBER(AD73),ISNUMBER(AD74)),AD74/AD73-1,"")</f>
        <v>-4.4247787610619538E-3</v>
      </c>
      <c r="AF74" s="60">
        <f>IF(ISNUMBER(AD74),AD74/MAX(AD$22:AD74)-1,"")</f>
        <v>-0.10655195234943737</v>
      </c>
      <c r="AH74" s="62">
        <v>15.42</v>
      </c>
      <c r="AI74" s="60">
        <f>IF(AND(ISNUMBER(AH73),ISNUMBER(AH74)),AH74/AH73-1,"")</f>
        <v>0</v>
      </c>
      <c r="AJ74" s="60">
        <f>IF(ISNUMBER(AH74),AH74/MAX(AH$22:AH74)-1,"")</f>
        <v>-1.09044259140475E-2</v>
      </c>
      <c r="AL74" s="62">
        <v>18.559999999999999</v>
      </c>
      <c r="AM74" s="60">
        <f>IF(AND(ISNUMBER(AL73),ISNUMBER(AL74)),AL74/AL73-1,"")</f>
        <v>-5.891805034815345E-3</v>
      </c>
      <c r="AN74" s="60">
        <f>IF(ISNUMBER(AL74),AL74/MAX(AL$22:AL74)-1,"")</f>
        <v>-5.3544110147883739E-2</v>
      </c>
      <c r="AP74" s="62">
        <v>100.19</v>
      </c>
      <c r="AQ74" s="60">
        <f>IF(AND(ISNUMBER(AP73),ISNUMBER(AP74)),AP74/AP73-1,"")</f>
        <v>0</v>
      </c>
      <c r="AR74" s="60">
        <f>IF(ISNUMBER(AP74),AP74/MAX(AP$22:AP74)-1,"")</f>
        <v>-9.9710838568156657E-4</v>
      </c>
      <c r="AT74" s="62">
        <v>50.12</v>
      </c>
      <c r="AU74" s="60">
        <f>IF(AND(ISNUMBER(AT73),ISNUMBER(AT74)),AT74/AT73-1,"")</f>
        <v>0</v>
      </c>
      <c r="AV74" s="60">
        <f>IF(ISNUMBER(AT74),AT74/MAX(AT$22:AT74)-1,"")</f>
        <v>-9.9661152082930471E-4</v>
      </c>
      <c r="AX74" s="62">
        <v>15.955</v>
      </c>
      <c r="AY74" s="60">
        <f>IF(AND(ISNUMBER(AX73),ISNUMBER(AX74)),AX74/AX73-1,"")</f>
        <v>1.5693659761457646E-3</v>
      </c>
      <c r="AZ74" s="60">
        <f>IF(ISNUMBER(AX74),AX74/MAX(AX$22:AX74)-1,"")</f>
        <v>-1.4027932270423871E-2</v>
      </c>
      <c r="BB74" s="62">
        <v>50.02</v>
      </c>
      <c r="BC74" s="60">
        <f>IF(AND(ISNUMBER(BB73),ISNUMBER(BB74)),BB74/BB73-1,"")</f>
        <v>0</v>
      </c>
      <c r="BD74" s="60">
        <f>IF(ISNUMBER(BB74),BB74/MAX(BB$22:BB74)-1,"")</f>
        <v>-6.1593483012118977E-3</v>
      </c>
      <c r="BF74" s="62">
        <v>50.61</v>
      </c>
      <c r="BG74" s="60">
        <f>IF(AND(ISNUMBER(BF73),ISNUMBER(BF74)),BF74/BF73-1,"")</f>
        <v>1.5832178903620875E-3</v>
      </c>
      <c r="BH74" s="60">
        <f>IF(ISNUMBER(BF74),BF74/MAX(BF$22:BF74)-1,"")</f>
        <v>0</v>
      </c>
      <c r="BK74" s="61">
        <f>BK73*(1+BL74)</f>
        <v>101.16737232338919</v>
      </c>
      <c r="BL74" s="60">
        <f>$L$12*N(AQ74)+$L$13*N(S74)+$L$14*N(AA74)+$L$15*N(AE74)+$L$16*N(AY74)+$L$17*N(BC74)+$L$18*N(AM74)+$L$19*N(AU74)+$L$20*N(W74)</f>
        <v>8.7356270142826826E-4</v>
      </c>
      <c r="BM74" s="60">
        <f>IF(ISNUMBER(BK74),BK74/MAX(BK$22:BK74)-1,"")</f>
        <v>-1.0985228850241779E-2</v>
      </c>
      <c r="BO74" s="61">
        <f>BO73*(1+BP74)</f>
        <v>100.98448873470386</v>
      </c>
      <c r="BP74" s="60">
        <f>$L$36*N(S74)+$L$37*N(AQ74)+$L$38*N(AA74)+$L$39*N(AE74)+$L$40*N(AM74)+$L$41*N(W74)+$L$42*N(AI74)+$L$43*N(BG74)+$L$44*N(AY74)</f>
        <v>8.4660774970079242E-4</v>
      </c>
      <c r="BQ74" s="60">
        <f>IF(ISNUMBER(BO74),BO74/MAX(BO$22:BO74)-1,"")</f>
        <v>-1.7497289536854144E-2</v>
      </c>
      <c r="BS74" s="61">
        <f>BS73*(1+BT74)</f>
        <v>99.951165464950478</v>
      </c>
      <c r="BT74" s="60">
        <f>$L$60*N(S74)+$L$61*N(AE74)+$L$62*N(AQ74)+$L$63*N(AM74)+$L$64*N(AI74)+$L$65*N(AA74)+$L$66*N(BG74)+$L$67*N(W74)+$L$68*N(AY74)</f>
        <v>-6.3442648791737111E-4</v>
      </c>
      <c r="BU74" s="60">
        <f>IF(ISNUMBER(BS74),BS74/MAX(BS$22:BS74)-1,"")</f>
        <v>-2.243803384721399E-2</v>
      </c>
    </row>
    <row r="75" spans="2:73" ht="16" customHeight="1">
      <c r="Q75" s="63">
        <v>43178</v>
      </c>
      <c r="R75" s="62">
        <v>355.81</v>
      </c>
      <c r="S75" s="60">
        <f>IF(AND(ISNUMBER(R74),ISNUMBER(R75)),R75/R74-1,"")</f>
        <v>1.6454792172546862E-2</v>
      </c>
      <c r="T75" s="60">
        <f>IF(ISNUMBER(R75),R75/MAX(R$22:R75)-1,"")</f>
        <v>0</v>
      </c>
      <c r="V75" s="62">
        <v>183.8</v>
      </c>
      <c r="W75" s="60">
        <f>IF(AND(ISNUMBER(V74),ISNUMBER(V75)),V75/V74-1,"")</f>
        <v>1.2170273693485445E-2</v>
      </c>
      <c r="X75" s="60">
        <f>IF(ISNUMBER(V75),V75/MAX(V$22:V75)-1,"")</f>
        <v>0</v>
      </c>
      <c r="Z75" s="62">
        <v>7.48</v>
      </c>
      <c r="AA75" s="60">
        <f>IF(AND(ISNUMBER(Z74),ISNUMBER(Z75)),Z75/Z74-1,"")</f>
        <v>9.4466936572199511E-3</v>
      </c>
      <c r="AB75" s="60">
        <f>IF(ISNUMBER(Z75),Z75/MAX(Z$22:Z75)-1,"")</f>
        <v>0</v>
      </c>
      <c r="AD75" s="62">
        <v>13.35</v>
      </c>
      <c r="AE75" s="60">
        <f>IF(AND(ISNUMBER(AD74),ISNUMBER(AD75)),AD75/AD74-1,"")</f>
        <v>-1.1111111111111183E-2</v>
      </c>
      <c r="AF75" s="60">
        <f>IF(ISNUMBER(AD75),AD75/MAX(AD$22:AD75)-1,"")</f>
        <v>-0.1164791528788881</v>
      </c>
      <c r="AH75" s="62">
        <v>15.55</v>
      </c>
      <c r="AI75" s="60">
        <f>IF(AND(ISNUMBER(AH74),ISNUMBER(AH75)),AH75/AH74-1,"")</f>
        <v>8.4306095979247431E-3</v>
      </c>
      <c r="AJ75" s="60">
        <f>IF(ISNUMBER(AH75),AH75/MAX(AH$22:AH75)-1,"")</f>
        <v>-2.5657472738934706E-3</v>
      </c>
      <c r="AL75" s="62">
        <v>18.54</v>
      </c>
      <c r="AM75" s="60">
        <f>IF(AND(ISNUMBER(AL74),ISNUMBER(AL75)),AL75/AL74-1,"")</f>
        <v>-1.0775862068965747E-3</v>
      </c>
      <c r="AN75" s="60">
        <f>IF(ISNUMBER(AL75),AL75/MAX(AL$22:AL75)-1,"")</f>
        <v>-5.4563997960224375E-2</v>
      </c>
      <c r="AP75" s="62">
        <v>100.2</v>
      </c>
      <c r="AQ75" s="60">
        <f>IF(AND(ISNUMBER(AP74),ISNUMBER(AP75)),AP75/AP74-1,"")</f>
        <v>9.9810360315366609E-5</v>
      </c>
      <c r="AR75" s="60">
        <f>IF(ISNUMBER(AP75),AP75/MAX(AP$22:AP75)-1,"")</f>
        <v>-8.973975471133766E-4</v>
      </c>
      <c r="AT75" s="62">
        <v>50.12</v>
      </c>
      <c r="AU75" s="60">
        <f>IF(AND(ISNUMBER(AT74),ISNUMBER(AT75)),AT75/AT74-1,"")</f>
        <v>0</v>
      </c>
      <c r="AV75" s="60">
        <f>IF(ISNUMBER(AT75),AT75/MAX(AT$22:AT75)-1,"")</f>
        <v>-9.9661152082930471E-4</v>
      </c>
      <c r="AX75" s="62">
        <v>16.085999999999999</v>
      </c>
      <c r="AY75" s="60">
        <f>IF(AND(ISNUMBER(AX74),ISNUMBER(AX75)),AX75/AX74-1,"")</f>
        <v>8.2105922908177753E-3</v>
      </c>
      <c r="AZ75" s="60">
        <f>IF(ISNUMBER(AX75),AX75/MAX(AX$22:AX75)-1,"")</f>
        <v>-5.9325176121616252E-3</v>
      </c>
      <c r="BB75" s="62">
        <v>50.02</v>
      </c>
      <c r="BC75" s="60">
        <f>IF(AND(ISNUMBER(BB74),ISNUMBER(BB75)),BB75/BB74-1,"")</f>
        <v>0</v>
      </c>
      <c r="BD75" s="60">
        <f>IF(ISNUMBER(BB75),BB75/MAX(BB$22:BB75)-1,"")</f>
        <v>-6.1593483012118977E-3</v>
      </c>
      <c r="BF75" s="62">
        <v>50.59</v>
      </c>
      <c r="BG75" s="60">
        <f>IF(AND(ISNUMBER(BF74),ISNUMBER(BF75)),BF75/BF74-1,"")</f>
        <v>-3.9517881841522051E-4</v>
      </c>
      <c r="BH75" s="60">
        <f>IF(ISNUMBER(BF75),BF75/MAX(BF$22:BF75)-1,"")</f>
        <v>-3.9517881841522051E-4</v>
      </c>
      <c r="BK75" s="61">
        <f>BK74*(1+BL75)</f>
        <v>101.81924062886299</v>
      </c>
      <c r="BL75" s="60">
        <f>$L$12*N(AQ75)+$L$13*N(S75)+$L$14*N(AA75)+$L$15*N(AE75)+$L$16*N(AY75)+$L$17*N(BC75)+$L$18*N(AM75)+$L$19*N(AU75)+$L$20*N(W75)</f>
        <v>6.4434638411883412E-3</v>
      </c>
      <c r="BM75" s="60">
        <f>IF(ISNUMBER(BK75),BK75/MAX(BK$22:BK75)-1,"")</f>
        <v>-4.6125479339371722E-3</v>
      </c>
      <c r="BO75" s="61">
        <f>BO74*(1+BP75)</f>
        <v>101.54642100210232</v>
      </c>
      <c r="BP75" s="60">
        <f>$L$36*N(S75)+$L$37*N(AQ75)+$L$38*N(AA75)+$L$39*N(AE75)+$L$40*N(AM75)+$L$41*N(W75)+$L$42*N(AI75)+$L$43*N(BG75)+$L$44*N(AY75)</f>
        <v>5.5645404006026177E-3</v>
      </c>
      <c r="BQ75" s="60">
        <f>IF(ISNUMBER(BO75),BO75/MAX(BO$22:BO75)-1,"")</f>
        <v>-1.2030113510780427E-2</v>
      </c>
      <c r="BS75" s="61">
        <f>BS74*(1+BT75)</f>
        <v>100.40520893860328</v>
      </c>
      <c r="BT75" s="60">
        <f>$L$60*N(S75)+$L$61*N(AE75)+$L$62*N(AQ75)+$L$63*N(AM75)+$L$64*N(AI75)+$L$65*N(AA75)+$L$66*N(BG75)+$L$67*N(W75)+$L$68*N(AY75)</f>
        <v>4.5426531200581117E-3</v>
      </c>
      <c r="BU75" s="60">
        <f>IF(ISNUMBER(BS75),BS75/MAX(BS$22:BS75)-1,"")</f>
        <v>-1.7997308931619882E-2</v>
      </c>
    </row>
    <row r="76" spans="2:73" ht="16" customHeight="1">
      <c r="Q76" s="63">
        <v>43179</v>
      </c>
      <c r="R76" s="62">
        <v>351.92</v>
      </c>
      <c r="S76" s="60">
        <f>IF(AND(ISNUMBER(R75),ISNUMBER(R76)),R76/R75-1,"")</f>
        <v>-1.0932801214131094E-2</v>
      </c>
      <c r="T76" s="60">
        <f>IF(ISNUMBER(R76),R76/MAX(R$22:R76)-1,"")</f>
        <v>-1.0932801214131094E-2</v>
      </c>
      <c r="V76" s="62">
        <v>181.99</v>
      </c>
      <c r="W76" s="60">
        <f>IF(AND(ISNUMBER(V75),ISNUMBER(V76)),V76/V75-1,"")</f>
        <v>-9.8476605005440865E-3</v>
      </c>
      <c r="X76" s="60">
        <f>IF(ISNUMBER(V76),V76/MAX(V$22:V76)-1,"")</f>
        <v>-9.8476605005440865E-3</v>
      </c>
      <c r="Z76" s="62">
        <v>7.41</v>
      </c>
      <c r="AA76" s="60">
        <f>IF(AND(ISNUMBER(Z75),ISNUMBER(Z76)),Z76/Z75-1,"")</f>
        <v>-9.3582887700535133E-3</v>
      </c>
      <c r="AB76" s="60">
        <f>IF(ISNUMBER(Z76),Z76/MAX(Z$22:Z76)-1,"")</f>
        <v>-9.3582887700535133E-3</v>
      </c>
      <c r="AD76" s="62">
        <v>13.35</v>
      </c>
      <c r="AE76" s="60">
        <f>IF(AND(ISNUMBER(AD75),ISNUMBER(AD76)),AD76/AD75-1,"")</f>
        <v>0</v>
      </c>
      <c r="AF76" s="60">
        <f>IF(ISNUMBER(AD76),AD76/MAX(AD$22:AD76)-1,"")</f>
        <v>-0.1164791528788881</v>
      </c>
      <c r="AH76" s="62">
        <v>15.49</v>
      </c>
      <c r="AI76" s="60">
        <f>IF(AND(ISNUMBER(AH75),ISNUMBER(AH76)),AH76/AH75-1,"")</f>
        <v>-3.8585209003215715E-3</v>
      </c>
      <c r="AJ76" s="60">
        <f>IF(ISNUMBER(AH76),AH76/MAX(AH$22:AH76)-1,"")</f>
        <v>-6.4143681847337319E-3</v>
      </c>
      <c r="AL76" s="62">
        <v>18.54</v>
      </c>
      <c r="AM76" s="60">
        <f>IF(AND(ISNUMBER(AL75),ISNUMBER(AL76)),AL76/AL75-1,"")</f>
        <v>0</v>
      </c>
      <c r="AN76" s="60">
        <f>IF(ISNUMBER(AL76),AL76/MAX(AL$22:AL76)-1,"")</f>
        <v>-5.4563997960224375E-2</v>
      </c>
      <c r="AP76" s="62">
        <v>100.21</v>
      </c>
      <c r="AQ76" s="60">
        <f>IF(AND(ISNUMBER(AP75),ISNUMBER(AP76)),AP76/AP75-1,"")</f>
        <v>9.980039920143291E-5</v>
      </c>
      <c r="AR76" s="60">
        <f>IF(ISNUMBER(AP76),AP76/MAX(AP$22:AP76)-1,"")</f>
        <v>-7.9768670854529766E-4</v>
      </c>
      <c r="AT76" s="62">
        <v>50.12</v>
      </c>
      <c r="AU76" s="60">
        <f>IF(AND(ISNUMBER(AT75),ISNUMBER(AT76)),AT76/AT75-1,"")</f>
        <v>0</v>
      </c>
      <c r="AV76" s="60">
        <f>IF(ISNUMBER(AT76),AT76/MAX(AT$22:AT76)-1,"")</f>
        <v>-9.9661152082930471E-4</v>
      </c>
      <c r="AX76" s="62">
        <v>16.146000000000001</v>
      </c>
      <c r="AY76" s="60">
        <f>IF(AND(ISNUMBER(AX75),ISNUMBER(AX76)),AX76/AX75-1,"")</f>
        <v>3.7299515106306025E-3</v>
      </c>
      <c r="AZ76" s="60">
        <f>IF(ISNUMBER(AX76),AX76/MAX(AX$22:AX76)-1,"")</f>
        <v>-2.2246941045604984E-3</v>
      </c>
      <c r="BB76" s="62">
        <v>50.02</v>
      </c>
      <c r="BC76" s="60">
        <f>IF(AND(ISNUMBER(BB75),ISNUMBER(BB76)),BB76/BB75-1,"")</f>
        <v>0</v>
      </c>
      <c r="BD76" s="60">
        <f>IF(ISNUMBER(BB76),BB76/MAX(BB$22:BB76)-1,"")</f>
        <v>-6.1593483012118977E-3</v>
      </c>
      <c r="BF76" s="62">
        <v>50.52</v>
      </c>
      <c r="BG76" s="60">
        <f>IF(AND(ISNUMBER(BF75),ISNUMBER(BF76)),BF76/BF75-1,"")</f>
        <v>-1.3836726625815476E-3</v>
      </c>
      <c r="BH76" s="60">
        <f>IF(ISNUMBER(BF76),BF76/MAX(BF$22:BF76)-1,"")</f>
        <v>-1.7783046828688809E-3</v>
      </c>
      <c r="BK76" s="61">
        <f>BK75*(1+BL76)</f>
        <v>101.39827346496809</v>
      </c>
      <c r="BL76" s="60">
        <f>$L$12*N(AQ76)+$L$13*N(S76)+$L$14*N(AA76)+$L$15*N(AE76)+$L$16*N(AY76)+$L$17*N(BC76)+$L$18*N(AM76)+$L$19*N(AU76)+$L$20*N(W76)</f>
        <v>-4.1344559367648441E-3</v>
      </c>
      <c r="BM76" s="60">
        <f>IF(ISNUMBER(BK76),BK76/MAX(BK$22:BK76)-1,"")</f>
        <v>-8.7279334945130627E-3</v>
      </c>
      <c r="BO76" s="61">
        <f>BO75*(1+BP76)</f>
        <v>101.06101575083787</v>
      </c>
      <c r="BP76" s="60">
        <f>$L$36*N(S76)+$L$37*N(AQ76)+$L$38*N(AA76)+$L$39*N(AE76)+$L$40*N(AM76)+$L$41*N(W76)+$L$42*N(AI76)+$L$43*N(BG76)+$L$44*N(AY76)</f>
        <v>-4.7801315543599078E-3</v>
      </c>
      <c r="BQ76" s="60">
        <f>IF(ISNUMBER(BO76),BO76/MAX(BO$22:BO76)-1,"")</f>
        <v>-1.6752739539944828E-2</v>
      </c>
      <c r="BS76" s="61">
        <f>BS75*(1+BT76)</f>
        <v>99.953963291690272</v>
      </c>
      <c r="BT76" s="60">
        <f>$L$60*N(S76)+$L$61*N(AE76)+$L$62*N(AQ76)+$L$63*N(AM76)+$L$64*N(AI76)+$L$65*N(AA76)+$L$66*N(BG76)+$L$67*N(W76)+$L$68*N(AY76)</f>
        <v>-4.4942453851068986E-3</v>
      </c>
      <c r="BU76" s="60">
        <f>IF(ISNUMBER(BS76),BS76/MAX(BS$22:BS76)-1,"")</f>
        <v>-2.241066999411645E-2</v>
      </c>
    </row>
    <row r="77" spans="2:73" ht="16" customHeight="1">
      <c r="Q77" s="63">
        <v>43180</v>
      </c>
      <c r="R77" s="62">
        <v>351.92</v>
      </c>
      <c r="S77" s="60">
        <f>IF(AND(ISNUMBER(R76),ISNUMBER(R77)),R77/R76-1,"")</f>
        <v>0</v>
      </c>
      <c r="T77" s="60">
        <f>IF(ISNUMBER(R77),R77/MAX(R$22:R77)-1,"")</f>
        <v>-1.0932801214131094E-2</v>
      </c>
      <c r="V77" s="62">
        <v>182.36</v>
      </c>
      <c r="W77" s="60">
        <f>IF(AND(ISNUMBER(V76),ISNUMBER(V77)),V77/V76-1,"")</f>
        <v>2.0330787405902218E-3</v>
      </c>
      <c r="X77" s="60">
        <f>IF(ISNUMBER(V77),V77/MAX(V$22:V77)-1,"")</f>
        <v>-7.8346028291621517E-3</v>
      </c>
      <c r="Z77" s="62">
        <v>7.44</v>
      </c>
      <c r="AA77" s="60">
        <f>IF(AND(ISNUMBER(Z76),ISNUMBER(Z77)),Z77/Z76-1,"")</f>
        <v>4.0485829959513442E-3</v>
      </c>
      <c r="AB77" s="60">
        <f>IF(ISNUMBER(Z77),Z77/MAX(Z$22:Z77)-1,"")</f>
        <v>-5.3475935828877219E-3</v>
      </c>
      <c r="AD77" s="62">
        <v>13.43</v>
      </c>
      <c r="AE77" s="60">
        <f>IF(AND(ISNUMBER(AD76),ISNUMBER(AD77)),AD77/AD76-1,"")</f>
        <v>5.9925093632959836E-3</v>
      </c>
      <c r="AF77" s="60">
        <f>IF(ISNUMBER(AD77),AD77/MAX(AD$22:AD77)-1,"")</f>
        <v>-0.11118464592984778</v>
      </c>
      <c r="AH77" s="62">
        <v>15.49</v>
      </c>
      <c r="AI77" s="60">
        <f>IF(AND(ISNUMBER(AH76),ISNUMBER(AH77)),AH77/AH76-1,"")</f>
        <v>0</v>
      </c>
      <c r="AJ77" s="60">
        <f>IF(ISNUMBER(AH77),AH77/MAX(AH$22:AH77)-1,"")</f>
        <v>-6.4143681847337319E-3</v>
      </c>
      <c r="AL77" s="62">
        <v>18.510000000000002</v>
      </c>
      <c r="AM77" s="60">
        <f>IF(AND(ISNUMBER(AL76),ISNUMBER(AL77)),AL77/AL76-1,"")</f>
        <v>-1.6181229773462036E-3</v>
      </c>
      <c r="AN77" s="60">
        <f>IF(ISNUMBER(AL77),AL77/MAX(AL$22:AL77)-1,"")</f>
        <v>-5.6093829678735219E-2</v>
      </c>
      <c r="AP77" s="62">
        <v>100.21</v>
      </c>
      <c r="AQ77" s="60">
        <f>IF(AND(ISNUMBER(AP76),ISNUMBER(AP77)),AP77/AP76-1,"")</f>
        <v>0</v>
      </c>
      <c r="AR77" s="60">
        <f>IF(ISNUMBER(AP77),AP77/MAX(AP$22:AP77)-1,"")</f>
        <v>-7.9768670854529766E-4</v>
      </c>
      <c r="AT77" s="62">
        <v>50.13</v>
      </c>
      <c r="AU77" s="60">
        <f>IF(AND(ISNUMBER(AT76),ISNUMBER(AT77)),AT77/AT76-1,"")</f>
        <v>1.995211492418214E-4</v>
      </c>
      <c r="AV77" s="60">
        <f>IF(ISNUMBER(AT77),AT77/MAX(AT$22:AT77)-1,"")</f>
        <v>-7.9728921666333274E-4</v>
      </c>
      <c r="AX77" s="62">
        <v>16.134</v>
      </c>
      <c r="AY77" s="60">
        <f>IF(AND(ISNUMBER(AX76),ISNUMBER(AX77)),AX77/AX76-1,"")</f>
        <v>-7.4321813452249419E-4</v>
      </c>
      <c r="AZ77" s="60">
        <f>IF(ISNUMBER(AX77),AX77/MAX(AX$22:AX77)-1,"")</f>
        <v>-2.9662588060807016E-3</v>
      </c>
      <c r="BB77" s="62">
        <v>49.98</v>
      </c>
      <c r="BC77" s="60">
        <f>IF(AND(ISNUMBER(BB76),ISNUMBER(BB77)),BB77/BB76-1,"")</f>
        <v>-7.9968012794895404E-4</v>
      </c>
      <c r="BD77" s="60">
        <f>IF(ISNUMBER(BB77),BB77/MAX(BB$22:BB77)-1,"")</f>
        <v>-6.9541029207232929E-3</v>
      </c>
      <c r="BF77" s="62">
        <v>50.53</v>
      </c>
      <c r="BG77" s="60">
        <f>IF(AND(ISNUMBER(BF76),ISNUMBER(BF77)),BF77/BF76-1,"")</f>
        <v>1.9794140934270565E-4</v>
      </c>
      <c r="BH77" s="60">
        <f>IF(ISNUMBER(BF77),BF77/MAX(BF$22:BF77)-1,"")</f>
        <v>-1.5807152736613261E-3</v>
      </c>
      <c r="BK77" s="61">
        <f>BK76*(1+BL77)</f>
        <v>101.50265505985264</v>
      </c>
      <c r="BL77" s="60">
        <f>$L$12*N(AQ77)+$L$13*N(S77)+$L$14*N(AA77)+$L$15*N(AE77)+$L$16*N(AY77)+$L$17*N(BC77)+$L$18*N(AM77)+$L$19*N(AU77)+$L$20*N(W77)</f>
        <v>1.0294218167394874E-3</v>
      </c>
      <c r="BM77" s="60">
        <f>IF(ISNUMBER(BK77),BK77/MAX(BK$22:BK77)-1,"")</f>
        <v>-7.7074964029277826E-3</v>
      </c>
      <c r="BO77" s="61">
        <f>BO76*(1+BP77)</f>
        <v>101.23004888544907</v>
      </c>
      <c r="BP77" s="60">
        <f>$L$36*N(S77)+$L$37*N(AQ77)+$L$38*N(AA77)+$L$39*N(AE77)+$L$40*N(AM77)+$L$41*N(W77)+$L$42*N(AI77)+$L$43*N(BG77)+$L$44*N(AY77)</f>
        <v>1.6725849562797118E-3</v>
      </c>
      <c r="BQ77" s="60">
        <f>IF(ISNUMBER(BO77),BO77/MAX(BO$22:BO77)-1,"")</f>
        <v>-1.5108174963796017E-2</v>
      </c>
      <c r="BS77" s="61">
        <f>BS76*(1+BT77)</f>
        <v>100.08750462785312</v>
      </c>
      <c r="BT77" s="60">
        <f>$L$60*N(S77)+$L$61*N(AE77)+$L$62*N(AQ77)+$L$63*N(AM77)+$L$64*N(AI77)+$L$65*N(AA77)+$L$66*N(BG77)+$L$67*N(W77)+$L$68*N(AY77)</f>
        <v>1.3360284251375588E-3</v>
      </c>
      <c r="BU77" s="60">
        <f>IF(ISNUMBER(BS77),BS77/MAX(BS$22:BS77)-1,"")</f>
        <v>-2.1104582861117493E-2</v>
      </c>
    </row>
    <row r="78" spans="2:73" ht="16" customHeight="1">
      <c r="Q78" s="63">
        <v>43181</v>
      </c>
      <c r="R78" s="62">
        <v>349.39</v>
      </c>
      <c r="S78" s="60">
        <f>IF(AND(ISNUMBER(R77),ISNUMBER(R78)),R78/R77-1,"")</f>
        <v>-7.1891338940669458E-3</v>
      </c>
      <c r="T78" s="60">
        <f>IF(ISNUMBER(R78),R78/MAX(R$22:R78)-1,"")</f>
        <v>-1.8043337736432408E-2</v>
      </c>
      <c r="V78" s="62">
        <v>180.48</v>
      </c>
      <c r="W78" s="60">
        <f>IF(AND(ISNUMBER(V77),ISNUMBER(V78)),V78/V77-1,"")</f>
        <v>-1.0309278350515649E-2</v>
      </c>
      <c r="X78" s="60">
        <f>IF(ISNUMBER(V78),V78/MAX(V$22:V78)-1,"")</f>
        <v>-1.80631120783461E-2</v>
      </c>
      <c r="Z78" s="62">
        <v>7.37</v>
      </c>
      <c r="AA78" s="60">
        <f>IF(AND(ISNUMBER(Z77),ISNUMBER(Z78)),Z78/Z77-1,"")</f>
        <v>-9.4086021505376261E-3</v>
      </c>
      <c r="AB78" s="60">
        <f>IF(ISNUMBER(Z78),Z78/MAX(Z$22:Z78)-1,"")</f>
        <v>-1.4705882352941235E-2</v>
      </c>
      <c r="AD78" s="62">
        <v>13.38</v>
      </c>
      <c r="AE78" s="60">
        <f>IF(AND(ISNUMBER(AD77),ISNUMBER(AD78)),AD78/AD77-1,"")</f>
        <v>-3.7230081906179935E-3</v>
      </c>
      <c r="AF78" s="60">
        <f>IF(ISNUMBER(AD78),AD78/MAX(AD$22:AD78)-1,"")</f>
        <v>-0.11449371277299791</v>
      </c>
      <c r="AH78" s="62">
        <v>15.39</v>
      </c>
      <c r="AI78" s="60">
        <f>IF(AND(ISNUMBER(AH77),ISNUMBER(AH78)),AH78/AH77-1,"")</f>
        <v>-6.455777921239525E-3</v>
      </c>
      <c r="AJ78" s="60">
        <f>IF(ISNUMBER(AH78),AH78/MAX(AH$22:AH78)-1,"")</f>
        <v>-1.2828736369467575E-2</v>
      </c>
      <c r="AL78" s="62">
        <v>18.420000000000002</v>
      </c>
      <c r="AM78" s="60">
        <f>IF(AND(ISNUMBER(AL77),ISNUMBER(AL78)),AL78/AL77-1,"")</f>
        <v>-4.8622366288492147E-3</v>
      </c>
      <c r="AN78" s="60">
        <f>IF(ISNUMBER(AL78),AL78/MAX(AL$22:AL78)-1,"")</f>
        <v>-6.0683324834268082E-2</v>
      </c>
      <c r="AP78" s="62">
        <v>100.23</v>
      </c>
      <c r="AQ78" s="60">
        <f>IF(AND(ISNUMBER(AP77),ISNUMBER(AP78)),AP78/AP77-1,"")</f>
        <v>1.995808801518173E-4</v>
      </c>
      <c r="AR78" s="60">
        <f>IF(ISNUMBER(AP78),AP78/MAX(AP$22:AP78)-1,"")</f>
        <v>-5.9826503140891774E-4</v>
      </c>
      <c r="AT78" s="62">
        <v>50.14</v>
      </c>
      <c r="AU78" s="60">
        <f>IF(AND(ISNUMBER(AT77),ISNUMBER(AT78)),AT78/AT77-1,"")</f>
        <v>1.9948134849379073E-4</v>
      </c>
      <c r="AV78" s="60">
        <f>IF(ISNUMBER(AT78),AT78/MAX(AT$22:AT78)-1,"")</f>
        <v>-5.9796691249758283E-4</v>
      </c>
      <c r="AX78" s="62">
        <v>16.23</v>
      </c>
      <c r="AY78" s="60">
        <f>IF(AND(ISNUMBER(AX77),ISNUMBER(AX78)),AX78/AX77-1,"")</f>
        <v>5.9501673484567696E-3</v>
      </c>
      <c r="AZ78" s="60">
        <f>IF(ISNUMBER(AX78),AX78/MAX(AX$22:AX78)-1,"")</f>
        <v>0</v>
      </c>
      <c r="BB78" s="62">
        <v>49.75</v>
      </c>
      <c r="BC78" s="60">
        <f>IF(AND(ISNUMBER(BB77),ISNUMBER(BB78)),BB78/BB77-1,"")</f>
        <v>-4.601840736294438E-3</v>
      </c>
      <c r="BD78" s="60">
        <f>IF(ISNUMBER(BB78),BB78/MAX(BB$22:BB78)-1,"")</f>
        <v>-1.1523941982912733E-2</v>
      </c>
      <c r="BF78" s="62">
        <v>50.5</v>
      </c>
      <c r="BG78" s="60">
        <f>IF(AND(ISNUMBER(BF77),ISNUMBER(BF78)),BF78/BF77-1,"")</f>
        <v>-5.9370670888581056E-4</v>
      </c>
      <c r="BH78" s="60">
        <f>IF(ISNUMBER(BF78),BF78/MAX(BF$22:BF78)-1,"")</f>
        <v>-2.1734835012843234E-3</v>
      </c>
      <c r="BK78" s="61">
        <f>BK77*(1+BL78)</f>
        <v>101.14899076648339</v>
      </c>
      <c r="BL78" s="60">
        <f>$L$12*N(AQ78)+$L$13*N(S78)+$L$14*N(AA78)+$L$15*N(AE78)+$L$16*N(AY78)+$L$17*N(BC78)+$L$18*N(AM78)+$L$19*N(AU78)+$L$20*N(W78)</f>
        <v>-3.4842861318328641E-3</v>
      </c>
      <c r="BM78" s="60">
        <f>IF(ISNUMBER(BK78),BK78/MAX(BK$22:BK78)-1,"")</f>
        <v>-1.1164927411932757E-2</v>
      </c>
      <c r="BO78" s="61">
        <f>BO77*(1+BP78)</f>
        <v>100.79360899558813</v>
      </c>
      <c r="BP78" s="60">
        <f>$L$36*N(S78)+$L$37*N(AQ78)+$L$38*N(AA78)+$L$39*N(AE78)+$L$40*N(AM78)+$L$41*N(W78)+$L$42*N(AI78)+$L$43*N(BG78)+$L$44*N(AY78)</f>
        <v>-4.3113669771591865E-3</v>
      </c>
      <c r="BQ78" s="60">
        <f>IF(ISNUMBER(BO78),BO78/MAX(BO$22:BO78)-1,"")</f>
        <v>-1.935440505433117E-2</v>
      </c>
      <c r="BS78" s="61">
        <f>BS77*(1+BT78)</f>
        <v>99.597261075865987</v>
      </c>
      <c r="BT78" s="60">
        <f>$L$60*N(S78)+$L$61*N(AE78)+$L$62*N(AQ78)+$L$63*N(AM78)+$L$64*N(AI78)+$L$65*N(AA78)+$L$66*N(BG78)+$L$67*N(W78)+$L$68*N(AY78)</f>
        <v>-4.898149412456216E-3</v>
      </c>
      <c r="BU78" s="60">
        <f>IF(ISNUMBER(BS78),BS78/MAX(BS$22:BS78)-1,"")</f>
        <v>-2.5899358873432421E-2</v>
      </c>
    </row>
    <row r="79" spans="2:73" ht="16" customHeight="1">
      <c r="Q79" s="63">
        <v>43182</v>
      </c>
      <c r="R79" s="62">
        <v>340.3</v>
      </c>
      <c r="S79" s="60">
        <f>IF(AND(ISNUMBER(R78),ISNUMBER(R79)),R79/R78-1,"")</f>
        <v>-2.6016772088497064E-2</v>
      </c>
      <c r="T79" s="60">
        <f>IF(ISNUMBER(R79),R79/MAX(R$22:R79)-1,"")</f>
        <v>-4.3590680419324901E-2</v>
      </c>
      <c r="V79" s="62">
        <v>175.2</v>
      </c>
      <c r="W79" s="60">
        <f>IF(AND(ISNUMBER(V78),ISNUMBER(V79)),V79/V78-1,"")</f>
        <v>-2.9255319148936199E-2</v>
      </c>
      <c r="X79" s="60">
        <f>IF(ISNUMBER(V79),V79/MAX(V$22:V79)-1,"")</f>
        <v>-4.6789989118607322E-2</v>
      </c>
      <c r="Z79" s="62">
        <v>7.18</v>
      </c>
      <c r="AA79" s="60">
        <f>IF(AND(ISNUMBER(Z78),ISNUMBER(Z79)),Z79/Z78-1,"")</f>
        <v>-2.5780189959294542E-2</v>
      </c>
      <c r="AB79" s="60">
        <f>IF(ISNUMBER(Z79),Z79/MAX(Z$22:Z79)-1,"")</f>
        <v>-4.0106951871657803E-2</v>
      </c>
      <c r="AD79" s="62">
        <v>12.93</v>
      </c>
      <c r="AE79" s="60">
        <f>IF(AND(ISNUMBER(AD78),ISNUMBER(AD79)),AD79/AD78-1,"")</f>
        <v>-3.3632286995515792E-2</v>
      </c>
      <c r="AF79" s="60">
        <f>IF(ISNUMBER(AD79),AD79/MAX(AD$22:AD79)-1,"")</f>
        <v>-0.1442753143613501</v>
      </c>
      <c r="AH79" s="62">
        <v>15.13</v>
      </c>
      <c r="AI79" s="60">
        <f>IF(AND(ISNUMBER(AH78),ISNUMBER(AH79)),AH79/AH78-1,"")</f>
        <v>-1.6894087069525665E-2</v>
      </c>
      <c r="AJ79" s="60">
        <f>IF(ISNUMBER(AH79),AH79/MAX(AH$22:AH79)-1,"")</f>
        <v>-2.9506093649775411E-2</v>
      </c>
      <c r="AL79" s="62">
        <v>18.190000000000001</v>
      </c>
      <c r="AM79" s="60">
        <f>IF(AND(ISNUMBER(AL78),ISNUMBER(AL79)),AL79/AL78-1,"")</f>
        <v>-1.2486427795874055E-2</v>
      </c>
      <c r="AN79" s="60">
        <f>IF(ISNUMBER(AL79),AL79/MAX(AL$22:AL79)-1,"")</f>
        <v>-7.241203467618551E-2</v>
      </c>
      <c r="AP79" s="62">
        <v>100.22</v>
      </c>
      <c r="AQ79" s="60">
        <f>IF(AND(ISNUMBER(AP78),ISNUMBER(AP79)),AP79/AP78-1,"")</f>
        <v>-9.9770527786091634E-5</v>
      </c>
      <c r="AR79" s="60">
        <f>IF(ISNUMBER(AP79),AP79/MAX(AP$22:AP79)-1,"")</f>
        <v>-6.979758699771077E-4</v>
      </c>
      <c r="AT79" s="62">
        <v>50.14</v>
      </c>
      <c r="AU79" s="60">
        <f>IF(AND(ISNUMBER(AT78),ISNUMBER(AT79)),AT79/AT78-1,"")</f>
        <v>0</v>
      </c>
      <c r="AV79" s="60">
        <f>IF(ISNUMBER(AT79),AT79/MAX(AT$22:AT79)-1,"")</f>
        <v>-5.9796691249758283E-4</v>
      </c>
      <c r="AX79" s="62">
        <v>16.405999999999999</v>
      </c>
      <c r="AY79" s="60">
        <f>IF(AND(ISNUMBER(AX78),ISNUMBER(AX79)),AX79/AX78-1,"")</f>
        <v>1.0844115834873547E-2</v>
      </c>
      <c r="AZ79" s="60">
        <f>IF(ISNUMBER(AX79),AX79/MAX(AX$22:AX79)-1,"")</f>
        <v>0</v>
      </c>
      <c r="BB79" s="62">
        <v>49.75</v>
      </c>
      <c r="BC79" s="60">
        <f>IF(AND(ISNUMBER(BB78),ISNUMBER(BB79)),BB79/BB78-1,"")</f>
        <v>0</v>
      </c>
      <c r="BD79" s="60">
        <f>IF(ISNUMBER(BB79),BB79/MAX(BB$22:BB79)-1,"")</f>
        <v>-1.1523941982912733E-2</v>
      </c>
      <c r="BF79" s="62">
        <v>50.57</v>
      </c>
      <c r="BG79" s="60">
        <f>IF(AND(ISNUMBER(BF78),ISNUMBER(BF79)),BF79/BF78-1,"")</f>
        <v>1.3861386138613874E-3</v>
      </c>
      <c r="BH79" s="60">
        <f>IF(ISNUMBER(BF79),BF79/MAX(BF$22:BF79)-1,"")</f>
        <v>-7.9035763683066307E-4</v>
      </c>
      <c r="BK79" s="61">
        <f>BK78*(1+BL79)</f>
        <v>99.718357145772913</v>
      </c>
      <c r="BL79" s="60">
        <f>$L$12*N(AQ79)+$L$13*N(S79)+$L$14*N(AA79)+$L$15*N(AE79)+$L$16*N(AY79)+$L$17*N(BC79)+$L$18*N(AM79)+$L$19*N(AU79)+$L$20*N(W79)</f>
        <v>-1.4143824964238209E-2</v>
      </c>
      <c r="BM79" s="60">
        <f>IF(ISNUMBER(BK79),BK79/MAX(BK$22:BK79)-1,"")</f>
        <v>-2.5150837597118003E-2</v>
      </c>
      <c r="BO79" s="61">
        <f>BO78*(1+BP79)</f>
        <v>98.973904563881135</v>
      </c>
      <c r="BP79" s="60">
        <f>$L$36*N(S79)+$L$37*N(AQ79)+$L$38*N(AA79)+$L$39*N(AE79)+$L$40*N(AM79)+$L$41*N(W79)+$L$42*N(AI79)+$L$43*N(BG79)+$L$44*N(AY79)</f>
        <v>-1.8053767990256618E-2</v>
      </c>
      <c r="BQ79" s="60">
        <f>IF(ISNUMBER(BO79),BO79/MAX(BO$22:BO79)-1,"")</f>
        <v>-3.705875310614748E-2</v>
      </c>
      <c r="BS79" s="61">
        <f>BS78*(1+BT79)</f>
        <v>97.63870996156777</v>
      </c>
      <c r="BT79" s="60">
        <f>$L$60*N(S79)+$L$61*N(AE79)+$L$62*N(AQ79)+$L$63*N(AM79)+$L$64*N(AI79)+$L$65*N(AA79)+$L$66*N(BG79)+$L$67*N(W79)+$L$68*N(AY79)</f>
        <v>-1.9664708578746314E-2</v>
      </c>
      <c r="BU79" s="60">
        <f>IF(ISNUMBER(BS79),BS79/MAX(BS$22:BS79)-1,"")</f>
        <v>-4.5054764107556267E-2</v>
      </c>
    </row>
    <row r="80" spans="2:73" ht="16" customHeight="1">
      <c r="Q80" s="63">
        <v>43185</v>
      </c>
      <c r="R80" s="62">
        <v>337.05</v>
      </c>
      <c r="S80" s="60">
        <f>IF(AND(ISNUMBER(R79),ISNUMBER(R80)),R80/R79-1,"")</f>
        <v>-9.550396708786324E-3</v>
      </c>
      <c r="T80" s="60">
        <f>IF(ISNUMBER(R80),R80/MAX(R$22:R80)-1,"")</f>
        <v>-5.2724768837300817E-2</v>
      </c>
      <c r="V80" s="62">
        <v>173.76</v>
      </c>
      <c r="W80" s="60">
        <f>IF(AND(ISNUMBER(V79),ISNUMBER(V80)),V80/V79-1,"")</f>
        <v>-8.2191780821917471E-3</v>
      </c>
      <c r="X80" s="60">
        <f>IF(ISNUMBER(V80),V80/MAX(V$22:V80)-1,"")</f>
        <v>-5.4624591947769474E-2</v>
      </c>
      <c r="Z80" s="62">
        <v>7.12</v>
      </c>
      <c r="AA80" s="60">
        <f>IF(AND(ISNUMBER(Z79),ISNUMBER(Z80)),Z80/Z79-1,"")</f>
        <v>-8.3565459610027704E-3</v>
      </c>
      <c r="AB80" s="60">
        <f>IF(ISNUMBER(Z80),Z80/MAX(Z$22:Z80)-1,"")</f>
        <v>-4.8128342245989386E-2</v>
      </c>
      <c r="AD80" s="62">
        <v>12.82</v>
      </c>
      <c r="AE80" s="60">
        <f>IF(AND(ISNUMBER(AD79),ISNUMBER(AD80)),AD80/AD79-1,"")</f>
        <v>-8.5073472544470174E-3</v>
      </c>
      <c r="AF80" s="60">
        <f>IF(ISNUMBER(AD80),AD80/MAX(AD$22:AD80)-1,"")</f>
        <v>-0.15155526141628051</v>
      </c>
      <c r="AH80" s="62">
        <v>15.08</v>
      </c>
      <c r="AI80" s="60">
        <f>IF(AND(ISNUMBER(AH79),ISNUMBER(AH80)),AH80/AH79-1,"")</f>
        <v>-3.3046926635823537E-3</v>
      </c>
      <c r="AJ80" s="60">
        <f>IF(ISNUMBER(AH80),AH80/MAX(AH$22:AH80)-1,"")</f>
        <v>-3.2713277742142388E-2</v>
      </c>
      <c r="AL80" s="62">
        <v>18.16</v>
      </c>
      <c r="AM80" s="60">
        <f>IF(AND(ISNUMBER(AL79),ISNUMBER(AL80)),AL80/AL79-1,"")</f>
        <v>-1.6492578339747377E-3</v>
      </c>
      <c r="AN80" s="60">
        <f>IF(ISNUMBER(AL80),AL80/MAX(AL$22:AL80)-1,"")</f>
        <v>-7.3941866394696576E-2</v>
      </c>
      <c r="AP80" s="62">
        <v>100.23</v>
      </c>
      <c r="AQ80" s="60">
        <f>IF(AND(ISNUMBER(AP79),ISNUMBER(AP80)),AP80/AP79-1,"")</f>
        <v>9.9780482937683601E-5</v>
      </c>
      <c r="AR80" s="60">
        <f>IF(ISNUMBER(AP80),AP80/MAX(AP$22:AP80)-1,"")</f>
        <v>-5.9826503140891774E-4</v>
      </c>
      <c r="AT80" s="62">
        <v>50.15</v>
      </c>
      <c r="AU80" s="60">
        <f>IF(AND(ISNUMBER(AT79),ISNUMBER(AT80)),AT80/AT79-1,"")</f>
        <v>1.9944156362172727E-4</v>
      </c>
      <c r="AV80" s="60">
        <f>IF(ISNUMBER(AT80),AT80/MAX(AT$22:AT80)-1,"")</f>
        <v>-3.9864460833172188E-4</v>
      </c>
      <c r="AX80" s="62">
        <v>16.5</v>
      </c>
      <c r="AY80" s="60">
        <f>IF(AND(ISNUMBER(AX79),ISNUMBER(AX80)),AX80/AX79-1,"")</f>
        <v>5.7296111178837261E-3</v>
      </c>
      <c r="AZ80" s="60">
        <f>IF(ISNUMBER(AX80),AX80/MAX(AX$22:AX80)-1,"")</f>
        <v>0</v>
      </c>
      <c r="BB80" s="62">
        <v>49.9</v>
      </c>
      <c r="BC80" s="60">
        <f>IF(AND(ISNUMBER(BB79),ISNUMBER(BB80)),BB80/BB79-1,"")</f>
        <v>3.0150753768845018E-3</v>
      </c>
      <c r="BD80" s="60">
        <f>IF(ISNUMBER(BB80),BB80/MAX(BB$22:BB80)-1,"")</f>
        <v>-8.5436121597456394E-3</v>
      </c>
      <c r="BF80" s="62">
        <v>50.57</v>
      </c>
      <c r="BG80" s="60">
        <f>IF(AND(ISNUMBER(BF79),ISNUMBER(BF80)),BF80/BF79-1,"")</f>
        <v>0</v>
      </c>
      <c r="BH80" s="60">
        <f>IF(ISNUMBER(BF80),BF80/MAX(BF$22:BF80)-1,"")</f>
        <v>-7.9035763683066307E-4</v>
      </c>
      <c r="BK80" s="61">
        <f>BK79*(1+BL80)</f>
        <v>99.312901985478291</v>
      </c>
      <c r="BL80" s="60">
        <f>$L$12*N(AQ80)+$L$13*N(S80)+$L$14*N(AA80)+$L$15*N(AE80)+$L$16*N(AY80)+$L$17*N(BC80)+$L$18*N(AM80)+$L$19*N(AU80)+$L$20*N(W80)</f>
        <v>-4.0660032104410356E-3</v>
      </c>
      <c r="BM80" s="60">
        <f>IF(ISNUMBER(BK80),BK80/MAX(BK$22:BK80)-1,"")</f>
        <v>-2.9114577421143983E-2</v>
      </c>
      <c r="BO80" s="61">
        <f>BO79*(1+BP80)</f>
        <v>98.433283867291195</v>
      </c>
      <c r="BP80" s="60">
        <f>$L$36*N(S80)+$L$37*N(AQ80)+$L$38*N(AA80)+$L$39*N(AE80)+$L$40*N(AM80)+$L$41*N(W80)+$L$42*N(AI80)+$L$43*N(BG80)+$L$44*N(AY80)</f>
        <v>-5.4622549142840831E-3</v>
      </c>
      <c r="BQ80" s="60">
        <f>IF(ISNUMBER(BO80),BO80/MAX(BO$22:BO80)-1,"")</f>
        <v>-4.2318583664160303E-2</v>
      </c>
      <c r="BS80" s="61">
        <f>BS79*(1+BT80)</f>
        <v>97.083483448525513</v>
      </c>
      <c r="BT80" s="60">
        <f>$L$60*N(S80)+$L$61*N(AE80)+$L$62*N(AQ80)+$L$63*N(AM80)+$L$64*N(AI80)+$L$65*N(AA80)+$L$66*N(BG80)+$L$67*N(W80)+$L$68*N(AY80)</f>
        <v>-5.6865408531185579E-3</v>
      </c>
      <c r="BU80" s="60">
        <f>IF(ISNUMBER(BS80),BS80/MAX(BS$22:BS80)-1,"")</f>
        <v>-5.0485099203949724E-2</v>
      </c>
    </row>
    <row r="81" spans="17:73" ht="16" customHeight="1">
      <c r="Q81" s="63">
        <v>43186</v>
      </c>
      <c r="R81" s="62">
        <v>337.05</v>
      </c>
      <c r="S81" s="60">
        <f>IF(AND(ISNUMBER(R80),ISNUMBER(R81)),R81/R80-1,"")</f>
        <v>0</v>
      </c>
      <c r="T81" s="60">
        <f>IF(ISNUMBER(R81),R81/MAX(R$22:R81)-1,"")</f>
        <v>-5.2724768837300817E-2</v>
      </c>
      <c r="V81" s="62">
        <v>177.25</v>
      </c>
      <c r="W81" s="60">
        <f>IF(AND(ISNUMBER(V80),ISNUMBER(V81)),V81/V80-1,"")</f>
        <v>2.008517495395945E-2</v>
      </c>
      <c r="X81" s="60">
        <f>IF(ISNUMBER(V81),V81/MAX(V$22:V81)-1,"")</f>
        <v>-3.5636561479869489E-2</v>
      </c>
      <c r="Z81" s="62">
        <v>7.28</v>
      </c>
      <c r="AA81" s="60">
        <f>IF(AND(ISNUMBER(Z80),ISNUMBER(Z81)),Z81/Z80-1,"")</f>
        <v>2.2471910112359605E-2</v>
      </c>
      <c r="AB81" s="60">
        <f>IF(ISNUMBER(Z81),Z81/MAX(Z$22:Z81)-1,"")</f>
        <v>-2.6737967914438499E-2</v>
      </c>
      <c r="AD81" s="62">
        <v>13.29</v>
      </c>
      <c r="AE81" s="60">
        <f>IF(AND(ISNUMBER(AD80),ISNUMBER(AD81)),AD81/AD80-1,"")</f>
        <v>3.6661466458658198E-2</v>
      </c>
      <c r="AF81" s="60">
        <f>IF(ISNUMBER(AD81),AD81/MAX(AD$22:AD81)-1,"")</f>
        <v>-0.12045003309066848</v>
      </c>
      <c r="AH81" s="62">
        <v>15.22</v>
      </c>
      <c r="AI81" s="60">
        <f>IF(AND(ISNUMBER(AH80),ISNUMBER(AH81)),AH81/AH80-1,"")</f>
        <v>9.2838196286473273E-3</v>
      </c>
      <c r="AJ81" s="60">
        <f>IF(ISNUMBER(AH81),AH81/MAX(AH$22:AH81)-1,"")</f>
        <v>-2.3733162283515075E-2</v>
      </c>
      <c r="AL81" s="62">
        <v>18.329999999999998</v>
      </c>
      <c r="AM81" s="60">
        <f>IF(AND(ISNUMBER(AL80),ISNUMBER(AL81)),AL81/AL80-1,"")</f>
        <v>9.3612334801760344E-3</v>
      </c>
      <c r="AN81" s="60">
        <f>IF(ISNUMBER(AL81),AL81/MAX(AL$22:AL81)-1,"")</f>
        <v>-6.5272819989801167E-2</v>
      </c>
      <c r="AP81" s="62">
        <v>100.25</v>
      </c>
      <c r="AQ81" s="60">
        <f>IF(AND(ISNUMBER(AP80),ISNUMBER(AP81)),AP81/AP80-1,"")</f>
        <v>1.9954105557218327E-4</v>
      </c>
      <c r="AR81" s="60">
        <f>IF(ISNUMBER(AP81),AP81/MAX(AP$22:AP81)-1,"")</f>
        <v>-3.9884335427264883E-4</v>
      </c>
      <c r="AT81" s="62">
        <v>50.14</v>
      </c>
      <c r="AU81" s="60">
        <f>IF(AND(ISNUMBER(AT80),ISNUMBER(AT81)),AT81/AT80-1,"")</f>
        <v>-1.9940179461608309E-4</v>
      </c>
      <c r="AV81" s="60">
        <f>IF(ISNUMBER(AT81),AT81/MAX(AT$22:AT81)-1,"")</f>
        <v>-5.9796691249758283E-4</v>
      </c>
      <c r="AX81" s="62">
        <v>16.541</v>
      </c>
      <c r="AY81" s="60">
        <f>IF(AND(ISNUMBER(AX80),ISNUMBER(AX81)),AX81/AX80-1,"")</f>
        <v>2.4848484848485342E-3</v>
      </c>
      <c r="AZ81" s="60">
        <f>IF(ISNUMBER(AX81),AX81/MAX(AX$22:AX81)-1,"")</f>
        <v>0</v>
      </c>
      <c r="BB81" s="62">
        <v>49.9</v>
      </c>
      <c r="BC81" s="60">
        <f>IF(AND(ISNUMBER(BB80),ISNUMBER(BB81)),BB81/BB80-1,"")</f>
        <v>0</v>
      </c>
      <c r="BD81" s="60">
        <f>IF(ISNUMBER(BB81),BB81/MAX(BB$22:BB81)-1,"")</f>
        <v>-8.5436121597456394E-3</v>
      </c>
      <c r="BF81" s="62">
        <v>50.5</v>
      </c>
      <c r="BG81" s="60">
        <f>IF(AND(ISNUMBER(BF80),ISNUMBER(BF81)),BF81/BF80-1,"")</f>
        <v>-1.3842198932173533E-3</v>
      </c>
      <c r="BH81" s="60">
        <f>IF(ISNUMBER(BF81),BF81/MAX(BF$22:BF81)-1,"")</f>
        <v>-2.1734835012843234E-3</v>
      </c>
      <c r="BK81" s="61">
        <f>BK80*(1+BL81)</f>
        <v>100.12470302897981</v>
      </c>
      <c r="BL81" s="60">
        <f>$L$12*N(AQ81)+$L$13*N(S81)+$L$14*N(AA81)+$L$15*N(AE81)+$L$16*N(AY81)+$L$17*N(BC81)+$L$18*N(AM81)+$L$19*N(AU81)+$L$20*N(W81)</f>
        <v>8.1741750293453201E-3</v>
      </c>
      <c r="BM81" s="60">
        <f>IF(ISNUMBER(BK81),BK81/MAX(BK$22:BK81)-1,"")</f>
        <v>-2.1178390043544493E-2</v>
      </c>
      <c r="BO81" s="61">
        <f>BO80*(1+BP81)</f>
        <v>99.535443075483997</v>
      </c>
      <c r="BP81" s="60">
        <f>$L$36*N(S81)+$L$37*N(AQ81)+$L$38*N(AA81)+$L$39*N(AE81)+$L$40*N(AM81)+$L$41*N(W81)+$L$42*N(AI81)+$L$43*N(BG81)+$L$44*N(AY81)</f>
        <v>1.1197017562461354E-2</v>
      </c>
      <c r="BQ81" s="60">
        <f>IF(ISNUMBER(BO81),BO81/MAX(BO$22:BO81)-1,"")</f>
        <v>-3.1595408026204974E-2</v>
      </c>
      <c r="BS81" s="61">
        <f>BS80*(1+BT81)</f>
        <v>98.177928050538043</v>
      </c>
      <c r="BT81" s="60">
        <f>$L$60*N(S81)+$L$61*N(AE81)+$L$62*N(AQ81)+$L$63*N(AM81)+$L$64*N(AI81)+$L$65*N(AA81)+$L$66*N(BG81)+$L$67*N(W81)+$L$68*N(AY81)</f>
        <v>1.1273231688197652E-2</v>
      </c>
      <c r="BU81" s="60">
        <f>IF(ISNUMBER(BS81),BS81/MAX(BS$22:BS81)-1,"")</f>
        <v>-3.9780997735879842E-2</v>
      </c>
    </row>
    <row r="82" spans="17:73" ht="16" customHeight="1">
      <c r="Q82" s="63">
        <v>43187</v>
      </c>
      <c r="R82" s="62">
        <v>339.61</v>
      </c>
      <c r="S82" s="60">
        <f>IF(AND(ISNUMBER(R81),ISNUMBER(R82)),R82/R81-1,"")</f>
        <v>7.5953122682095309E-3</v>
      </c>
      <c r="T82" s="60">
        <f>IF(ISNUMBER(R82),R82/MAX(R$22:R82)-1,"")</f>
        <v>-4.5529917652679774E-2</v>
      </c>
      <c r="V82" s="62">
        <v>174.61</v>
      </c>
      <c r="W82" s="60">
        <f>IF(AND(ISNUMBER(V81),ISNUMBER(V82)),V82/V81-1,"")</f>
        <v>-1.4894217207334193E-2</v>
      </c>
      <c r="X82" s="60">
        <f>IF(ISNUMBER(V82),V82/MAX(V$22:V82)-1,"")</f>
        <v>-4.9999999999999933E-2</v>
      </c>
      <c r="Z82" s="62">
        <v>7.15</v>
      </c>
      <c r="AA82" s="60">
        <f>IF(AND(ISNUMBER(Z81),ISNUMBER(Z82)),Z82/Z81-1,"")</f>
        <v>-1.7857142857142794E-2</v>
      </c>
      <c r="AB82" s="60">
        <f>IF(ISNUMBER(Z82),Z82/MAX(Z$22:Z82)-1,"")</f>
        <v>-4.4117647058823484E-2</v>
      </c>
      <c r="AD82" s="62">
        <v>13.26</v>
      </c>
      <c r="AE82" s="60">
        <f>IF(AND(ISNUMBER(AD81),ISNUMBER(AD82)),AD82/AD81-1,"")</f>
        <v>-2.2573363431150906E-3</v>
      </c>
      <c r="AF82" s="60">
        <f>IF(ISNUMBER(AD82),AD82/MAX(AD$22:AD82)-1,"")</f>
        <v>-0.12243547319655856</v>
      </c>
      <c r="AH82" s="62">
        <v>15.07</v>
      </c>
      <c r="AI82" s="60">
        <f>IF(AND(ISNUMBER(AH81),ISNUMBER(AH82)),AH82/AH81-1,"")</f>
        <v>-9.8554533508541375E-3</v>
      </c>
      <c r="AJ82" s="60">
        <f>IF(ISNUMBER(AH82),AH82/MAX(AH$22:AH82)-1,"")</f>
        <v>-3.3354714560615784E-2</v>
      </c>
      <c r="AL82" s="62">
        <v>18.41</v>
      </c>
      <c r="AM82" s="60">
        <f>IF(AND(ISNUMBER(AL81),ISNUMBER(AL82)),AL82/AL81-1,"")</f>
        <v>4.3644298963450012E-3</v>
      </c>
      <c r="AN82" s="60">
        <f>IF(ISNUMBER(AL82),AL82/MAX(AL$22:AL82)-1,"")</f>
        <v>-6.1193268740438511E-2</v>
      </c>
      <c r="AP82" s="62">
        <v>100.26</v>
      </c>
      <c r="AQ82" s="60">
        <f>IF(AND(ISNUMBER(AP81),ISNUMBER(AP82)),AP82/AP81-1,"")</f>
        <v>9.9750623441474673E-5</v>
      </c>
      <c r="AR82" s="60">
        <f>IF(ISNUMBER(AP82),AP82/MAX(AP$22:AP82)-1,"")</f>
        <v>-2.9913251570445887E-4</v>
      </c>
      <c r="AT82" s="62">
        <v>50.15</v>
      </c>
      <c r="AU82" s="60">
        <f>IF(AND(ISNUMBER(AT81),ISNUMBER(AT82)),AT82/AT81-1,"")</f>
        <v>1.9944156362172727E-4</v>
      </c>
      <c r="AV82" s="60">
        <f>IF(ISNUMBER(AT82),AT82/MAX(AT$22:AT82)-1,"")</f>
        <v>-3.9864460833172188E-4</v>
      </c>
      <c r="AX82" s="62">
        <v>16.466999999999999</v>
      </c>
      <c r="AY82" s="60">
        <f>IF(AND(ISNUMBER(AX81),ISNUMBER(AX82)),AX82/AX81-1,"")</f>
        <v>-4.4737319388188368E-3</v>
      </c>
      <c r="AZ82" s="60">
        <f>IF(ISNUMBER(AX82),AX82/MAX(AX$22:AX82)-1,"")</f>
        <v>-4.4737319388188368E-3</v>
      </c>
      <c r="BB82" s="62">
        <v>50.24</v>
      </c>
      <c r="BC82" s="60">
        <f>IF(AND(ISNUMBER(BB81),ISNUMBER(BB82)),BB82/BB81-1,"")</f>
        <v>6.8136272545091803E-3</v>
      </c>
      <c r="BD82" s="60">
        <f>IF(ISNUMBER(BB82),BB82/MAX(BB$22:BB82)-1,"")</f>
        <v>-1.7881978939001675E-3</v>
      </c>
      <c r="BF82" s="62">
        <v>50.64</v>
      </c>
      <c r="BG82" s="60">
        <f>IF(AND(ISNUMBER(BF81),ISNUMBER(BF82)),BF82/BF81-1,"")</f>
        <v>2.7722772277227747E-3</v>
      </c>
      <c r="BH82" s="60">
        <f>IF(ISNUMBER(BF82),BF82/MAX(BF$22:BF82)-1,"")</f>
        <v>0</v>
      </c>
      <c r="BK82" s="61">
        <f>BK81*(1+BL82)</f>
        <v>100.01389199008463</v>
      </c>
      <c r="BL82" s="60">
        <f>$L$12*N(AQ82)+$L$13*N(S82)+$L$14*N(AA82)+$L$15*N(AE82)+$L$16*N(AY82)+$L$17*N(BC82)+$L$18*N(AM82)+$L$19*N(AU82)+$L$20*N(W82)</f>
        <v>-1.1067302627915487E-3</v>
      </c>
      <c r="BM82" s="60">
        <f>IF(ISNUMBER(BK82),BK82/MAX(BK$22:BK82)-1,"")</f>
        <v>-2.2261681541157485E-2</v>
      </c>
      <c r="BO82" s="61">
        <f>BO81*(1+BP82)</f>
        <v>99.338966995155317</v>
      </c>
      <c r="BP82" s="60">
        <f>$L$36*N(S82)+$L$37*N(AQ82)+$L$38*N(AA82)+$L$39*N(AE82)+$L$40*N(AM82)+$L$41*N(W82)+$L$42*N(AI82)+$L$43*N(BG82)+$L$44*N(AY82)</f>
        <v>-1.9739308356691403E-3</v>
      </c>
      <c r="BQ82" s="60">
        <f>IF(ISNUMBER(BO82),BO82/MAX(BO$22:BO82)-1,"")</f>
        <v>-3.350697171170558E-2</v>
      </c>
      <c r="BS82" s="61">
        <f>BS81*(1+BT82)</f>
        <v>98.120778726884581</v>
      </c>
      <c r="BT82" s="60">
        <f>$L$60*N(S82)+$L$61*N(AE82)+$L$62*N(AQ82)+$L$63*N(AM82)+$L$64*N(AI82)+$L$65*N(AA82)+$L$66*N(BG82)+$L$67*N(W82)+$L$68*N(AY82)</f>
        <v>-5.8209950839506659E-4</v>
      </c>
      <c r="BU82" s="60">
        <f>IF(ISNUMBER(BS82),BS82/MAX(BS$22:BS82)-1,"")</f>
        <v>-4.0339940745049319E-2</v>
      </c>
    </row>
    <row r="83" spans="17:73" ht="16" customHeight="1">
      <c r="Q83" s="63">
        <v>43188</v>
      </c>
      <c r="R83" s="62">
        <v>339.61</v>
      </c>
      <c r="S83" s="60">
        <f>IF(AND(ISNUMBER(R82),ISNUMBER(R83)),R83/R82-1,"")</f>
        <v>0</v>
      </c>
      <c r="T83" s="60">
        <f>IF(ISNUMBER(R83),R83/MAX(R$22:R83)-1,"")</f>
        <v>-4.5529917652679774E-2</v>
      </c>
      <c r="V83" s="62">
        <v>174.61</v>
      </c>
      <c r="W83" s="60">
        <f>IF(AND(ISNUMBER(V82),ISNUMBER(V83)),V83/V82-1,"")</f>
        <v>0</v>
      </c>
      <c r="X83" s="60">
        <f>IF(ISNUMBER(V83),V83/MAX(V$22:V83)-1,"")</f>
        <v>-4.9999999999999933E-2</v>
      </c>
      <c r="Z83" s="62">
        <v>7.14</v>
      </c>
      <c r="AA83" s="60">
        <f>IF(AND(ISNUMBER(Z82),ISNUMBER(Z83)),Z83/Z82-1,"")</f>
        <v>-1.3986013986014845E-3</v>
      </c>
      <c r="AB83" s="60">
        <f>IF(ISNUMBER(Z83),Z83/MAX(Z$22:Z83)-1,"")</f>
        <v>-4.5454545454545525E-2</v>
      </c>
      <c r="AD83" s="62">
        <v>13.25</v>
      </c>
      <c r="AE83" s="60">
        <f>IF(AND(ISNUMBER(AD82),ISNUMBER(AD83)),AD83/AD82-1,"")</f>
        <v>-7.541478129713397E-4</v>
      </c>
      <c r="AF83" s="60">
        <f>IF(ISNUMBER(AD83),AD83/MAX(AD$22:AD83)-1,"")</f>
        <v>-0.12309728656518859</v>
      </c>
      <c r="AH83" s="62">
        <v>14.95</v>
      </c>
      <c r="AI83" s="60">
        <f>IF(AND(ISNUMBER(AH82),ISNUMBER(AH83)),AH83/AH82-1,"")</f>
        <v>-7.9628400796284415E-3</v>
      </c>
      <c r="AJ83" s="60">
        <f>IF(ISNUMBER(AH83),AH83/MAX(AH$22:AH83)-1,"")</f>
        <v>-4.1051956382296417E-2</v>
      </c>
      <c r="AL83" s="62">
        <v>18.39</v>
      </c>
      <c r="AM83" s="60">
        <f>IF(AND(ISNUMBER(AL82),ISNUMBER(AL83)),AL83/AL82-1,"")</f>
        <v>-1.0863661053774898E-3</v>
      </c>
      <c r="AN83" s="60">
        <f>IF(ISNUMBER(AL83),AL83/MAX(AL$22:AL83)-1,"")</f>
        <v>-6.2213156552779147E-2</v>
      </c>
      <c r="AP83" s="62">
        <v>100.26</v>
      </c>
      <c r="AQ83" s="60">
        <f>IF(AND(ISNUMBER(AP82),ISNUMBER(AP83)),AP83/AP82-1,"")</f>
        <v>0</v>
      </c>
      <c r="AR83" s="60">
        <f>IF(ISNUMBER(AP83),AP83/MAX(AP$22:AP83)-1,"")</f>
        <v>-2.9913251570445887E-4</v>
      </c>
      <c r="AT83" s="62">
        <v>50.15</v>
      </c>
      <c r="AU83" s="60">
        <f>IF(AND(ISNUMBER(AT82),ISNUMBER(AT83)),AT83/AT82-1,"")</f>
        <v>0</v>
      </c>
      <c r="AV83" s="60">
        <f>IF(ISNUMBER(AT83),AT83/MAX(AT$22:AT83)-1,"")</f>
        <v>-3.9864460833172188E-4</v>
      </c>
      <c r="AX83" s="62">
        <v>16.37</v>
      </c>
      <c r="AY83" s="60">
        <f>IF(AND(ISNUMBER(AX82),ISNUMBER(AX83)),AX83/AX82-1,"")</f>
        <v>-5.8905690168213898E-3</v>
      </c>
      <c r="AZ83" s="60">
        <f>IF(ISNUMBER(AX83),AX83/MAX(AX$22:AX83)-1,"")</f>
        <v>-1.0337948128891772E-2</v>
      </c>
      <c r="BB83" s="62">
        <v>50.27</v>
      </c>
      <c r="BC83" s="60">
        <f>IF(AND(ISNUMBER(BB82),ISNUMBER(BB83)),BB83/BB82-1,"")</f>
        <v>5.9713375796177637E-4</v>
      </c>
      <c r="BD83" s="60">
        <f>IF(ISNUMBER(BB83),BB83/MAX(BB$22:BB83)-1,"")</f>
        <v>-1.1921319292667043E-3</v>
      </c>
      <c r="BF83" s="62">
        <v>50.65</v>
      </c>
      <c r="BG83" s="60">
        <f>IF(AND(ISNUMBER(BF82),ISNUMBER(BF83)),BF83/BF82-1,"")</f>
        <v>1.974723538704648E-4</v>
      </c>
      <c r="BH83" s="60">
        <f>IF(ISNUMBER(BF83),BF83/MAX(BF$22:BF83)-1,"")</f>
        <v>0</v>
      </c>
      <c r="BK83" s="61">
        <f>BK82*(1+BL83)</f>
        <v>99.893815598016033</v>
      </c>
      <c r="BL83" s="60">
        <f>$L$12*N(AQ83)+$L$13*N(S83)+$L$14*N(AA83)+$L$15*N(AE83)+$L$16*N(AY83)+$L$17*N(BC83)+$L$18*N(AM83)+$L$19*N(AU83)+$L$20*N(W83)</f>
        <v>-1.200597133851154E-3</v>
      </c>
      <c r="BM83" s="60">
        <f>IF(ISNUMBER(BK83),BK83/MAX(BK$22:BK83)-1,"")</f>
        <v>-2.3435551363955698E-2</v>
      </c>
      <c r="BO83" s="61">
        <f>BO82*(1+BP83)</f>
        <v>99.241940120062623</v>
      </c>
      <c r="BP83" s="60">
        <f>$L$36*N(S83)+$L$37*N(AQ83)+$L$38*N(AA83)+$L$39*N(AE83)+$L$40*N(AM83)+$L$41*N(W83)+$L$42*N(AI83)+$L$43*N(BG83)+$L$44*N(AY83)</f>
        <v>-9.7672522704440965E-4</v>
      </c>
      <c r="BQ83" s="60">
        <f>IF(ISNUMBER(BO83),BO83/MAX(BO$22:BO83)-1,"")</f>
        <v>-3.4450969834197265E-2</v>
      </c>
      <c r="BS83" s="61">
        <f>BS82*(1+BT83)</f>
        <v>97.991095244313541</v>
      </c>
      <c r="BT83" s="60">
        <f>$L$60*N(S83)+$L$61*N(AE83)+$L$62*N(AQ83)+$L$63*N(AM83)+$L$64*N(AI83)+$L$65*N(AA83)+$L$66*N(BG83)+$L$67*N(W83)+$L$68*N(AY83)</f>
        <v>-1.3216719664650529E-3</v>
      </c>
      <c r="BU83" s="60">
        <f>IF(ISNUMBER(BS83),BS83/MAX(BS$22:BS83)-1,"")</f>
        <v>-4.1608296542702816E-2</v>
      </c>
    </row>
    <row r="84" spans="17:73" ht="16" customHeight="1">
      <c r="Q84" s="63">
        <v>43193</v>
      </c>
      <c r="R84" s="62">
        <v>336</v>
      </c>
      <c r="S84" s="60">
        <f>IF(AND(ISNUMBER(R83),ISNUMBER(R84)),R84/R83-1,"")</f>
        <v>-1.0629840110715327E-2</v>
      </c>
      <c r="T84" s="60">
        <f>IF(ISNUMBER(R84),R84/MAX(R$22:R84)-1,"")</f>
        <v>-5.5675782018492992E-2</v>
      </c>
      <c r="V84" s="62">
        <v>172.53</v>
      </c>
      <c r="W84" s="60">
        <f>IF(AND(ISNUMBER(V83),ISNUMBER(V84)),V84/V83-1,"")</f>
        <v>-1.1912261611591646E-2</v>
      </c>
      <c r="X84" s="60">
        <f>IF(ISNUMBER(V84),V84/MAX(V$22:V84)-1,"")</f>
        <v>-6.1316648531012041E-2</v>
      </c>
      <c r="Z84" s="62">
        <v>7.07</v>
      </c>
      <c r="AA84" s="60">
        <f>IF(AND(ISNUMBER(Z83),ISNUMBER(Z84)),Z84/Z83-1,"")</f>
        <v>-9.8039215686274161E-3</v>
      </c>
      <c r="AB84" s="60">
        <f>IF(ISNUMBER(Z84),Z84/MAX(Z$22:Z84)-1,"")</f>
        <v>-5.4812834224598928E-2</v>
      </c>
      <c r="AD84" s="62">
        <v>13.29</v>
      </c>
      <c r="AE84" s="60">
        <f>IF(AND(ISNUMBER(AD83),ISNUMBER(AD84)),AD84/AD83-1,"")</f>
        <v>3.0188679245282124E-3</v>
      </c>
      <c r="AF84" s="60">
        <f>IF(ISNUMBER(AD84),AD84/MAX(AD$22:AD84)-1,"")</f>
        <v>-0.12045003309066848</v>
      </c>
      <c r="AH84" s="62">
        <v>14.86</v>
      </c>
      <c r="AI84" s="60">
        <f>IF(AND(ISNUMBER(AH83),ISNUMBER(AH84)),AH84/AH83-1,"")</f>
        <v>-6.0200668896320808E-3</v>
      </c>
      <c r="AJ84" s="60">
        <f>IF(ISNUMBER(AH84),AH84/MAX(AH$22:AH84)-1,"")</f>
        <v>-4.6824887748556754E-2</v>
      </c>
      <c r="AL84" s="62">
        <v>18.170000000000002</v>
      </c>
      <c r="AM84" s="60">
        <f>IF(AND(ISNUMBER(AL83),ISNUMBER(AL84)),AL84/AL83-1,"")</f>
        <v>-1.1963023382272953E-2</v>
      </c>
      <c r="AN84" s="60">
        <f>IF(ISNUMBER(AL84),AL84/MAX(AL$22:AL84)-1,"")</f>
        <v>-7.3431922488526147E-2</v>
      </c>
      <c r="AP84" s="62">
        <v>100.27</v>
      </c>
      <c r="AQ84" s="60">
        <f>IF(AND(ISNUMBER(AP83),ISNUMBER(AP84)),AP84/AP83-1,"")</f>
        <v>9.9740674246895367E-5</v>
      </c>
      <c r="AR84" s="60">
        <f>IF(ISNUMBER(AP84),AP84/MAX(AP$22:AP84)-1,"")</f>
        <v>-1.9942167713637993E-4</v>
      </c>
      <c r="AT84" s="62">
        <v>50.08</v>
      </c>
      <c r="AU84" s="60">
        <f>IF(AND(ISNUMBER(AT83),ISNUMBER(AT84)),AT84/AT83-1,"")</f>
        <v>-1.3958125623130258E-3</v>
      </c>
      <c r="AV84" s="60">
        <f>IF(ISNUMBER(AT84),AT84/MAX(AT$22:AT84)-1,"")</f>
        <v>-1.7939007374926375E-3</v>
      </c>
      <c r="AX84" s="62">
        <v>16.45</v>
      </c>
      <c r="AY84" s="60">
        <f>IF(AND(ISNUMBER(AX83),ISNUMBER(AX84)),AX84/AX83-1,"")</f>
        <v>4.8869883934024028E-3</v>
      </c>
      <c r="AZ84" s="60">
        <f>IF(ISNUMBER(AX84),AX84/MAX(AX$22:AX84)-1,"")</f>
        <v>-5.5014811680068609E-3</v>
      </c>
      <c r="BB84" s="62">
        <v>50.19</v>
      </c>
      <c r="BC84" s="60">
        <f>IF(AND(ISNUMBER(BB83),ISNUMBER(BB84)),BB84/BB83-1,"")</f>
        <v>-1.591406405410889E-3</v>
      </c>
      <c r="BD84" s="60">
        <f>IF(ISNUMBER(BB84),BB84/MAX(BB$22:BB84)-1,"")</f>
        <v>-2.7816411682892728E-3</v>
      </c>
      <c r="BF84" s="62">
        <v>50.36</v>
      </c>
      <c r="BG84" s="60">
        <f>IF(AND(ISNUMBER(BF83),ISNUMBER(BF84)),BF84/BF83-1,"")</f>
        <v>-5.7255676209279072E-3</v>
      </c>
      <c r="BH84" s="60">
        <f>IF(ISNUMBER(BF84),BF84/MAX(BF$22:BF84)-1,"")</f>
        <v>-5.7255676209279072E-3</v>
      </c>
      <c r="BK84" s="61">
        <f>BK83*(1+BL84)</f>
        <v>99.465895785090453</v>
      </c>
      <c r="BL84" s="60">
        <f>$L$12*N(AQ84)+$L$13*N(S84)+$L$14*N(AA84)+$L$15*N(AE84)+$L$16*N(AY84)+$L$17*N(BC84)+$L$18*N(AM84)+$L$19*N(AU84)+$L$20*N(W84)</f>
        <v>-4.2837468001780859E-3</v>
      </c>
      <c r="BM84" s="60">
        <f>IF(ISNUMBER(BK84),BK84/MAX(BK$22:BK84)-1,"")</f>
        <v>-2.7618906195967963E-2</v>
      </c>
      <c r="BO84" s="61">
        <f>BO83*(1+BP84)</f>
        <v>98.778064871774049</v>
      </c>
      <c r="BP84" s="60">
        <f>$L$36*N(S84)+$L$37*N(AQ84)+$L$38*N(AA84)+$L$39*N(AE84)+$L$40*N(AM84)+$L$41*N(W84)+$L$42*N(AI84)+$L$43*N(BG84)+$L$44*N(AY84)</f>
        <v>-4.674185608699046E-3</v>
      </c>
      <c r="BQ84" s="60">
        <f>IF(ISNUMBER(BO84),BO84/MAX(BO$22:BO84)-1,"")</f>
        <v>-3.8964125215491641E-2</v>
      </c>
      <c r="BS84" s="61">
        <f>BS83*(1+BT84)</f>
        <v>97.453456553453137</v>
      </c>
      <c r="BT84" s="60">
        <f>$L$60*N(S84)+$L$61*N(AE84)+$L$62*N(AQ84)+$L$63*N(AM84)+$L$64*N(AI84)+$L$65*N(AA84)+$L$66*N(BG84)+$L$67*N(W84)+$L$68*N(AY84)</f>
        <v>-5.4866076302132359E-3</v>
      </c>
      <c r="BU84" s="60">
        <f>IF(ISNUMBER(BS84),BS84/MAX(BS$22:BS84)-1,"")</f>
        <v>-4.6866615775624676E-2</v>
      </c>
    </row>
    <row r="85" spans="17:73" ht="16" customHeight="1">
      <c r="Q85" s="63">
        <v>43194</v>
      </c>
      <c r="R85" s="62">
        <v>338.59</v>
      </c>
      <c r="S85" s="60">
        <f>IF(AND(ISNUMBER(R84),ISNUMBER(R85)),R85/R84-1,"")</f>
        <v>7.708333333333206E-3</v>
      </c>
      <c r="T85" s="60">
        <f>IF(ISNUMBER(R85),R85/MAX(R$22:R85)-1,"")</f>
        <v>-4.8396616171552331E-2</v>
      </c>
      <c r="V85" s="62">
        <v>173.96</v>
      </c>
      <c r="W85" s="60">
        <f>IF(AND(ISNUMBER(V84),ISNUMBER(V85)),V85/V84-1,"")</f>
        <v>8.2884136092273852E-3</v>
      </c>
      <c r="X85" s="60">
        <f>IF(ISNUMBER(V85),V85/MAX(V$22:V85)-1,"")</f>
        <v>-5.3536452665941203E-2</v>
      </c>
      <c r="Z85" s="62">
        <v>7.11</v>
      </c>
      <c r="AA85" s="60">
        <f>IF(AND(ISNUMBER(Z84),ISNUMBER(Z85)),Z85/Z84-1,"")</f>
        <v>5.657708628005631E-3</v>
      </c>
      <c r="AB85" s="60">
        <f>IF(ISNUMBER(Z85),Z85/MAX(Z$22:Z85)-1,"")</f>
        <v>-4.9465240641711206E-2</v>
      </c>
      <c r="AD85" s="62">
        <v>13.29</v>
      </c>
      <c r="AE85" s="60">
        <f>IF(AND(ISNUMBER(AD84),ISNUMBER(AD85)),AD85/AD84-1,"")</f>
        <v>0</v>
      </c>
      <c r="AF85" s="60">
        <f>IF(ISNUMBER(AD85),AD85/MAX(AD$22:AD85)-1,"")</f>
        <v>-0.12045003309066848</v>
      </c>
      <c r="AH85" s="62">
        <v>14.86</v>
      </c>
      <c r="AI85" s="60">
        <f>IF(AND(ISNUMBER(AH84),ISNUMBER(AH85)),AH85/AH84-1,"")</f>
        <v>0</v>
      </c>
      <c r="AJ85" s="60">
        <f>IF(ISNUMBER(AH85),AH85/MAX(AH$22:AH85)-1,"")</f>
        <v>-4.6824887748556754E-2</v>
      </c>
      <c r="AL85" s="62">
        <v>18.18</v>
      </c>
      <c r="AM85" s="60">
        <f>IF(AND(ISNUMBER(AL84),ISNUMBER(AL85)),AL85/AL84-1,"")</f>
        <v>5.5035773252609665E-4</v>
      </c>
      <c r="AN85" s="60">
        <f>IF(ISNUMBER(AL85),AL85/MAX(AL$22:AL85)-1,"")</f>
        <v>-7.292197858235594E-2</v>
      </c>
      <c r="AP85" s="62">
        <v>100.14</v>
      </c>
      <c r="AQ85" s="60">
        <f>IF(AND(ISNUMBER(AP84),ISNUMBER(AP85)),AP85/AP84-1,"")</f>
        <v>-1.2964994514809147E-3</v>
      </c>
      <c r="AR85" s="60">
        <f>IF(ISNUMBER(AP85),AP85/MAX(AP$22:AP85)-1,"")</f>
        <v>-1.4956625785222943E-3</v>
      </c>
      <c r="AT85" s="62">
        <v>50.09</v>
      </c>
      <c r="AU85" s="60">
        <f>IF(AND(ISNUMBER(AT84),ISNUMBER(AT85)),AT85/AT84-1,"")</f>
        <v>1.9968051118213204E-4</v>
      </c>
      <c r="AV85" s="60">
        <f>IF(ISNUMBER(AT85),AT85/MAX(AT$22:AT85)-1,"")</f>
        <v>-1.5945784333266655E-3</v>
      </c>
      <c r="AX85" s="62">
        <v>16.364999999999998</v>
      </c>
      <c r="AY85" s="60">
        <f>IF(AND(ISNUMBER(AX84),ISNUMBER(AX85)),AX85/AX84-1,"")</f>
        <v>-5.1671732522796665E-3</v>
      </c>
      <c r="AZ85" s="60">
        <f>IF(ISNUMBER(AX85),AX85/MAX(AX$22:AX85)-1,"")</f>
        <v>-1.0640227313947315E-2</v>
      </c>
      <c r="BB85" s="62">
        <v>50.13</v>
      </c>
      <c r="BC85" s="60">
        <f>IF(AND(ISNUMBER(BB84),ISNUMBER(BB85)),BB85/BB84-1,"")</f>
        <v>-1.1954572624027771E-3</v>
      </c>
      <c r="BD85" s="60">
        <f>IF(ISNUMBER(BB85),BB85/MAX(BB$22:BB85)-1,"")</f>
        <v>-3.9737730975560881E-3</v>
      </c>
      <c r="BF85" s="62">
        <v>50.44</v>
      </c>
      <c r="BG85" s="60">
        <f>IF(AND(ISNUMBER(BF84),ISNUMBER(BF85)),BF85/BF84-1,"")</f>
        <v>1.5885623510722979E-3</v>
      </c>
      <c r="BH85" s="60">
        <f>IF(ISNUMBER(BF85),BF85/MAX(BF$22:BF85)-1,"")</f>
        <v>-4.1461006910168408E-3</v>
      </c>
      <c r="BK85" s="61">
        <f>BK84*(1+BL85)</f>
        <v>99.678429534328842</v>
      </c>
      <c r="BL85" s="60">
        <f>$L$12*N(AQ85)+$L$13*N(S85)+$L$14*N(AA85)+$L$15*N(AE85)+$L$16*N(AY85)+$L$17*N(BC85)+$L$18*N(AM85)+$L$19*N(AU85)+$L$20*N(W85)</f>
        <v>2.1367499640037404E-3</v>
      </c>
      <c r="BM85" s="60">
        <f>IF(ISNUMBER(BK85),BK85/MAX(BK$22:BK85)-1,"")</f>
        <v>-2.5541170928784385E-2</v>
      </c>
      <c r="BO85" s="61">
        <f>BO84*(1+BP85)</f>
        <v>99.048931063371313</v>
      </c>
      <c r="BP85" s="60">
        <f>$L$36*N(S85)+$L$37*N(AQ85)+$L$38*N(AA85)+$L$39*N(AE85)+$L$40*N(AM85)+$L$41*N(W85)+$L$42*N(AI85)+$L$43*N(BG85)+$L$44*N(AY85)</f>
        <v>2.7421694477299651E-3</v>
      </c>
      <c r="BQ85" s="60">
        <f>IF(ISNUMBER(BO85),BO85/MAX(BO$22:BO85)-1,"")</f>
        <v>-3.6328802001485139E-2</v>
      </c>
      <c r="BS85" s="61">
        <f>BS84*(1+BT85)</f>
        <v>97.708702076139289</v>
      </c>
      <c r="BT85" s="60">
        <f>$L$60*N(S85)+$L$61*N(AE85)+$L$62*N(AQ85)+$L$63*N(AM85)+$L$64*N(AI85)+$L$65*N(AA85)+$L$66*N(BG85)+$L$67*N(W85)+$L$68*N(AY85)</f>
        <v>2.6191530984449049E-3</v>
      </c>
      <c r="BU85" s="60">
        <f>IF(ISNUMBER(BS85),BS85/MAX(BS$22:BS85)-1,"")</f>
        <v>-4.4370213519101975E-2</v>
      </c>
    </row>
    <row r="86" spans="17:73" ht="16" customHeight="1">
      <c r="Q86" s="63">
        <v>43195</v>
      </c>
      <c r="R86" s="62">
        <v>345.03</v>
      </c>
      <c r="S86" s="60">
        <f>IF(AND(ISNUMBER(R85),ISNUMBER(R86)),R86/R85-1,"")</f>
        <v>1.9020053752325738E-2</v>
      </c>
      <c r="T86" s="60">
        <f>IF(ISNUMBER(R86),R86/MAX(R$22:R86)-1,"")</f>
        <v>-3.0297068660240067E-2</v>
      </c>
      <c r="V86" s="62">
        <v>177.47</v>
      </c>
      <c r="W86" s="60">
        <f>IF(AND(ISNUMBER(V85),ISNUMBER(V86)),V86/V85-1,"")</f>
        <v>2.0177052195907041E-2</v>
      </c>
      <c r="X86" s="60">
        <f>IF(ISNUMBER(V86),V86/MAX(V$22:V86)-1,"")</f>
        <v>-3.443960826985859E-2</v>
      </c>
      <c r="Z86" s="62">
        <v>7.23</v>
      </c>
      <c r="AA86" s="60">
        <f>IF(AND(ISNUMBER(Z85),ISNUMBER(Z86)),Z86/Z85-1,"")</f>
        <v>1.6877637130801704E-2</v>
      </c>
      <c r="AB86" s="60">
        <f>IF(ISNUMBER(Z86),Z86/MAX(Z$22:Z86)-1,"")</f>
        <v>-3.3422459893048151E-2</v>
      </c>
      <c r="AD86" s="62">
        <v>13.45</v>
      </c>
      <c r="AE86" s="60">
        <f>IF(AND(ISNUMBER(AD85),ISNUMBER(AD86)),AD86/AD85-1,"")</f>
        <v>1.2039127163280705E-2</v>
      </c>
      <c r="AF86" s="60">
        <f>IF(ISNUMBER(AD86),AD86/MAX(AD$22:AD86)-1,"")</f>
        <v>-0.10986101919258773</v>
      </c>
      <c r="AH86" s="62">
        <v>14.96</v>
      </c>
      <c r="AI86" s="60">
        <f>IF(AND(ISNUMBER(AH85),ISNUMBER(AH86)),AH86/AH85-1,"")</f>
        <v>6.7294751009421283E-3</v>
      </c>
      <c r="AJ86" s="60">
        <f>IF(ISNUMBER(AH86),AH86/MAX(AH$22:AH86)-1,"")</f>
        <v>-4.0410519563822911E-2</v>
      </c>
      <c r="AL86" s="62">
        <v>18.420000000000002</v>
      </c>
      <c r="AM86" s="60">
        <f>IF(AND(ISNUMBER(AL85),ISNUMBER(AL86)),AL86/AL85-1,"")</f>
        <v>1.3201320132013361E-2</v>
      </c>
      <c r="AN86" s="60">
        <f>IF(ISNUMBER(AL86),AL86/MAX(AL$22:AL86)-1,"")</f>
        <v>-6.0683324834268082E-2</v>
      </c>
      <c r="AP86" s="62">
        <v>100.13</v>
      </c>
      <c r="AQ86" s="60">
        <f>IF(AND(ISNUMBER(AP85),ISNUMBER(AP86)),AP86/AP85-1,"")</f>
        <v>-9.9860195726053647E-5</v>
      </c>
      <c r="AR86" s="60">
        <f>IF(ISNUMBER(AP86),AP86/MAX(AP$22:AP86)-1,"")</f>
        <v>-1.5953734170905953E-3</v>
      </c>
      <c r="AT86" s="62">
        <v>50.09</v>
      </c>
      <c r="AU86" s="60">
        <f>IF(AND(ISNUMBER(AT85),ISNUMBER(AT86)),AT86/AT85-1,"")</f>
        <v>0</v>
      </c>
      <c r="AV86" s="60">
        <f>IF(ISNUMBER(AT86),AT86/MAX(AT$22:AT86)-1,"")</f>
        <v>-1.5945784333266655E-3</v>
      </c>
      <c r="AX86" s="62">
        <v>16.308</v>
      </c>
      <c r="AY86" s="60">
        <f>IF(AND(ISNUMBER(AX85),ISNUMBER(AX86)),AX86/AX85-1,"")</f>
        <v>-3.483043079743231E-3</v>
      </c>
      <c r="AZ86" s="60">
        <f>IF(ISNUMBER(AX86),AX86/MAX(AX$22:AX86)-1,"")</f>
        <v>-1.4086210023577794E-2</v>
      </c>
      <c r="BB86" s="62">
        <v>50.13</v>
      </c>
      <c r="BC86" s="60">
        <f>IF(AND(ISNUMBER(BB85),ISNUMBER(BB86)),BB86/BB85-1,"")</f>
        <v>0</v>
      </c>
      <c r="BD86" s="60">
        <f>IF(ISNUMBER(BB86),BB86/MAX(BB$22:BB86)-1,"")</f>
        <v>-3.9737730975560881E-3</v>
      </c>
      <c r="BF86" s="62">
        <v>50.26</v>
      </c>
      <c r="BG86" s="60">
        <f>IF(AND(ISNUMBER(BF85),ISNUMBER(BF86)),BF86/BF85-1,"")</f>
        <v>-3.5685963521014941E-3</v>
      </c>
      <c r="BH86" s="60">
        <f>IF(ISNUMBER(BF86),BF86/MAX(BF$22:BF86)-1,"")</f>
        <v>-7.699901283316879E-3</v>
      </c>
      <c r="BK86" s="61">
        <f>BK85*(1+BL86)</f>
        <v>100.6340424215151</v>
      </c>
      <c r="BL86" s="60">
        <f>$L$12*N(AQ86)+$L$13*N(S86)+$L$14*N(AA86)+$L$15*N(AE86)+$L$16*N(AY86)+$L$17*N(BC86)+$L$18*N(AM86)+$L$19*N(AU86)+$L$20*N(W86)</f>
        <v>9.586957696370503E-3</v>
      </c>
      <c r="BM86" s="60">
        <f>IF(ISNUMBER(BK86),BK86/MAX(BK$22:BK86)-1,"")</f>
        <v>-1.6199075357623882E-2</v>
      </c>
      <c r="BO86" s="61">
        <f>BO85*(1+BP86)</f>
        <v>100.1487263804455</v>
      </c>
      <c r="BP86" s="60">
        <f>$L$36*N(S86)+$L$37*N(AQ86)+$L$38*N(AA86)+$L$39*N(AE86)+$L$40*N(AM86)+$L$41*N(W86)+$L$42*N(AI86)+$L$43*N(BG86)+$L$44*N(AY86)</f>
        <v>1.1103555639288514E-2</v>
      </c>
      <c r="BQ86" s="60">
        <f>IF(ISNUMBER(BO86),BO86/MAX(BO$22:BO86)-1,"")</f>
        <v>-2.5628625236528979E-2</v>
      </c>
      <c r="BS86" s="61">
        <f>BS85*(1+BT86)</f>
        <v>98.844906248252059</v>
      </c>
      <c r="BT86" s="60">
        <f>$L$60*N(S86)+$L$61*N(AE86)+$L$62*N(AQ86)+$L$63*N(AM86)+$L$64*N(AI86)+$L$65*N(AA86)+$L$66*N(BG86)+$L$67*N(W86)+$L$68*N(AY86)</f>
        <v>1.1628484955489354E-2</v>
      </c>
      <c r="BU86" s="60">
        <f>IF(ISNUMBER(BS86),BS86/MAX(BS$22:BS86)-1,"")</f>
        <v>-3.3257686923991447E-2</v>
      </c>
    </row>
    <row r="87" spans="17:73" ht="16" customHeight="1">
      <c r="Q87" s="63">
        <v>43196</v>
      </c>
      <c r="R87" s="62">
        <v>345.03</v>
      </c>
      <c r="S87" s="60">
        <f>IF(AND(ISNUMBER(R86),ISNUMBER(R87)),R87/R86-1,"")</f>
        <v>0</v>
      </c>
      <c r="T87" s="60">
        <f>IF(ISNUMBER(R87),R87/MAX(R$22:R87)-1,"")</f>
        <v>-3.0297068660240067E-2</v>
      </c>
      <c r="V87" s="62">
        <v>176.48</v>
      </c>
      <c r="W87" s="60">
        <f>IF(AND(ISNUMBER(V86),ISNUMBER(V87)),V87/V86-1,"")</f>
        <v>-5.5784076181890629E-3</v>
      </c>
      <c r="X87" s="60">
        <f>IF(ISNUMBER(V87),V87/MAX(V$22:V87)-1,"")</f>
        <v>-3.9825897714907632E-2</v>
      </c>
      <c r="Z87" s="62">
        <v>7.18</v>
      </c>
      <c r="AA87" s="60">
        <f>IF(AND(ISNUMBER(Z86),ISNUMBER(Z87)),Z87/Z86-1,"")</f>
        <v>-6.9156293222684129E-3</v>
      </c>
      <c r="AB87" s="60">
        <f>IF(ISNUMBER(Z87),Z87/MAX(Z$22:Z87)-1,"")</f>
        <v>-4.0106951871657803E-2</v>
      </c>
      <c r="AD87" s="62">
        <v>13.41</v>
      </c>
      <c r="AE87" s="60">
        <f>IF(AND(ISNUMBER(AD86),ISNUMBER(AD87)),AD87/AD86-1,"")</f>
        <v>-2.9739776951672736E-3</v>
      </c>
      <c r="AF87" s="60">
        <f>IF(ISNUMBER(AD87),AD87/MAX(AD$22:AD87)-1,"")</f>
        <v>-0.11250827266710783</v>
      </c>
      <c r="AH87" s="62">
        <v>14.94</v>
      </c>
      <c r="AI87" s="60">
        <f>IF(AND(ISNUMBER(AH86),ISNUMBER(AH87)),AH87/AH86-1,"")</f>
        <v>-1.3368983957220415E-3</v>
      </c>
      <c r="AJ87" s="60">
        <f>IF(ISNUMBER(AH87),AH87/MAX(AH$22:AH87)-1,"")</f>
        <v>-4.1693393200769702E-2</v>
      </c>
      <c r="AL87" s="62">
        <v>18.34</v>
      </c>
      <c r="AM87" s="60">
        <f>IF(AND(ISNUMBER(AL86),ISNUMBER(AL87)),AL87/AL86-1,"")</f>
        <v>-4.3431053203041303E-3</v>
      </c>
      <c r="AN87" s="60">
        <f>IF(ISNUMBER(AL87),AL87/MAX(AL$22:AL87)-1,"")</f>
        <v>-6.4762876083630738E-2</v>
      </c>
      <c r="AP87" s="62">
        <v>100.15</v>
      </c>
      <c r="AQ87" s="60">
        <f>IF(AND(ISNUMBER(AP86),ISNUMBER(AP87)),AP87/AP86-1,"")</f>
        <v>1.9974033756131604E-4</v>
      </c>
      <c r="AR87" s="60">
        <f>IF(ISNUMBER(AP87),AP87/MAX(AP$22:AP87)-1,"")</f>
        <v>-1.3959517399541044E-3</v>
      </c>
      <c r="AT87" s="62">
        <v>50.09</v>
      </c>
      <c r="AU87" s="60">
        <f>IF(AND(ISNUMBER(AT86),ISNUMBER(AT87)),AT87/AT86-1,"")</f>
        <v>0</v>
      </c>
      <c r="AV87" s="60">
        <f>IF(ISNUMBER(AT87),AT87/MAX(AT$22:AT87)-1,"")</f>
        <v>-1.5945784333266655E-3</v>
      </c>
      <c r="AX87" s="62">
        <v>16.355</v>
      </c>
      <c r="AY87" s="60">
        <f>IF(AND(ISNUMBER(AX86),ISNUMBER(AX87)),AX87/AX86-1,"")</f>
        <v>2.8820210939417557E-3</v>
      </c>
      <c r="AZ87" s="60">
        <f>IF(ISNUMBER(AX87),AX87/MAX(AX$22:AX87)-1,"")</f>
        <v>-1.1244785684057845E-2</v>
      </c>
      <c r="BB87" s="62">
        <v>50.08</v>
      </c>
      <c r="BC87" s="60">
        <f>IF(AND(ISNUMBER(BB86),ISNUMBER(BB87)),BB87/BB86-1,"")</f>
        <v>-9.974067424696198E-4</v>
      </c>
      <c r="BD87" s="60">
        <f>IF(ISNUMBER(BB87),BB87/MAX(BB$22:BB87)-1,"")</f>
        <v>-4.9672163719451934E-3</v>
      </c>
      <c r="BF87" s="62">
        <v>50.24</v>
      </c>
      <c r="BG87" s="60">
        <f>IF(AND(ISNUMBER(BF86),ISNUMBER(BF87)),BF87/BF86-1,"")</f>
        <v>-3.9793076004768224E-4</v>
      </c>
      <c r="BH87" s="60">
        <f>IF(ISNUMBER(BF87),BF87/MAX(BF$22:BF87)-1,"")</f>
        <v>-8.0947680157945623E-3</v>
      </c>
      <c r="BK87" s="61">
        <f>BK86*(1+BL87)</f>
        <v>100.51462547245551</v>
      </c>
      <c r="BL87" s="60">
        <f>$L$12*N(AQ87)+$L$13*N(S87)+$L$14*N(AA87)+$L$15*N(AE87)+$L$16*N(AY87)+$L$17*N(BC87)+$L$18*N(AM87)+$L$19*N(AU87)+$L$20*N(W87)</f>
        <v>-1.1866456537579877E-3</v>
      </c>
      <c r="BM87" s="60">
        <f>IF(ISNUMBER(BK87),BK87/MAX(BK$22:BK87)-1,"")</f>
        <v>-1.7366498449013945E-2</v>
      </c>
      <c r="BO87" s="61">
        <f>BO86*(1+BP87)</f>
        <v>99.97288487150027</v>
      </c>
      <c r="BP87" s="60">
        <f>$L$36*N(S87)+$L$37*N(AQ87)+$L$38*N(AA87)+$L$39*N(AE87)+$L$40*N(AM87)+$L$41*N(W87)+$L$42*N(AI87)+$L$43*N(BG87)+$L$44*N(AY87)</f>
        <v>-1.7558037460929637E-3</v>
      </c>
      <c r="BQ87" s="60">
        <f>IF(ISNUMBER(BO87),BO87/MAX(BO$22:BO87)-1,"")</f>
        <v>-2.7339430146424371E-2</v>
      </c>
      <c r="BS87" s="61">
        <f>BS86*(1+BT87)</f>
        <v>98.666200856740048</v>
      </c>
      <c r="BT87" s="60">
        <f>$L$60*N(S87)+$L$61*N(AE87)+$L$62*N(AQ87)+$L$63*N(AM87)+$L$64*N(AI87)+$L$65*N(AA87)+$L$66*N(BG87)+$L$67*N(W87)+$L$68*N(AY87)</f>
        <v>-1.8079372857432994E-3</v>
      </c>
      <c r="BU87" s="60">
        <f>IF(ISNUMBER(BS87),BS87/MAX(BS$22:BS87)-1,"")</f>
        <v>-3.5005496397507274E-2</v>
      </c>
    </row>
    <row r="88" spans="17:73" ht="16" customHeight="1">
      <c r="Q88" s="63">
        <v>43199</v>
      </c>
      <c r="R88" s="62">
        <v>340</v>
      </c>
      <c r="S88" s="60">
        <f>IF(AND(ISNUMBER(R87),ISNUMBER(R88)),R88/R87-1,"")</f>
        <v>-1.4578442454279306E-2</v>
      </c>
      <c r="T88" s="60">
        <f>IF(ISNUMBER(R88),R88/MAX(R$22:R88)-1,"")</f>
        <v>-4.4433827042522744E-2</v>
      </c>
      <c r="V88" s="62">
        <v>175.3</v>
      </c>
      <c r="W88" s="60">
        <f>IF(AND(ISNUMBER(V87),ISNUMBER(V88)),V88/V87-1,"")</f>
        <v>-6.6863100634632078E-3</v>
      </c>
      <c r="X88" s="60">
        <f>IF(ISNUMBER(V88),V88/MAX(V$22:V88)-1,"")</f>
        <v>-4.6245919477693187E-2</v>
      </c>
      <c r="Z88" s="62">
        <v>7.14</v>
      </c>
      <c r="AA88" s="60">
        <f>IF(AND(ISNUMBER(Z87),ISNUMBER(Z88)),Z88/Z87-1,"")</f>
        <v>-5.5710306406685506E-3</v>
      </c>
      <c r="AB88" s="60">
        <f>IF(ISNUMBER(Z88),Z88/MAX(Z$22:Z88)-1,"")</f>
        <v>-4.5454545454545525E-2</v>
      </c>
      <c r="AD88" s="62">
        <v>13.46</v>
      </c>
      <c r="AE88" s="60">
        <f>IF(AND(ISNUMBER(AD87),ISNUMBER(AD88)),AD88/AD87-1,"")</f>
        <v>3.7285607755406236E-3</v>
      </c>
      <c r="AF88" s="60">
        <f>IF(ISNUMBER(AD88),AD88/MAX(AD$22:AD88)-1,"")</f>
        <v>-0.10919920582395759</v>
      </c>
      <c r="AH88" s="62">
        <v>15.02</v>
      </c>
      <c r="AI88" s="60">
        <f>IF(AND(ISNUMBER(AH87),ISNUMBER(AH88)),AH88/AH87-1,"")</f>
        <v>5.3547523427042165E-3</v>
      </c>
      <c r="AJ88" s="60">
        <f>IF(ISNUMBER(AH88),AH88/MAX(AH$22:AH88)-1,"")</f>
        <v>-3.656189865298265E-2</v>
      </c>
      <c r="AL88" s="62">
        <v>18.440000000000001</v>
      </c>
      <c r="AM88" s="60">
        <f>IF(AND(ISNUMBER(AL87),ISNUMBER(AL88)),AL88/AL87-1,"")</f>
        <v>5.4525627044712532E-3</v>
      </c>
      <c r="AN88" s="60">
        <f>IF(ISNUMBER(AL88),AL88/MAX(AL$22:AL88)-1,"")</f>
        <v>-5.9663437021927446E-2</v>
      </c>
      <c r="AP88" s="62">
        <v>100.14</v>
      </c>
      <c r="AQ88" s="60">
        <f>IF(AND(ISNUMBER(AP87),ISNUMBER(AP88)),AP88/AP87-1,"")</f>
        <v>-9.9850224663078357E-5</v>
      </c>
      <c r="AR88" s="60">
        <f>IF(ISNUMBER(AP88),AP88/MAX(AP$22:AP88)-1,"")</f>
        <v>-1.4956625785222943E-3</v>
      </c>
      <c r="AT88" s="62">
        <v>50.1</v>
      </c>
      <c r="AU88" s="60">
        <f>IF(AND(ISNUMBER(AT87),ISNUMBER(AT88)),AT88/AT87-1,"")</f>
        <v>1.9964064683564153E-4</v>
      </c>
      <c r="AV88" s="60">
        <f>IF(ISNUMBER(AT88),AT88/MAX(AT$22:AT88)-1,"")</f>
        <v>-1.3952561291608045E-3</v>
      </c>
      <c r="AX88" s="62">
        <v>16.372</v>
      </c>
      <c r="AY88" s="60">
        <f>IF(AND(ISNUMBER(AX87),ISNUMBER(AX88)),AX88/AX87-1,"")</f>
        <v>1.0394374808926354E-3</v>
      </c>
      <c r="AZ88" s="60">
        <f>IF(ISNUMBER(AX88),AX88/MAX(AX$22:AX88)-1,"")</f>
        <v>-1.021703645486971E-2</v>
      </c>
      <c r="BB88" s="62">
        <v>50.06</v>
      </c>
      <c r="BC88" s="60">
        <f>IF(AND(ISNUMBER(BB87),ISNUMBER(BB88)),BB88/BB87-1,"")</f>
        <v>-3.9936102236415305E-4</v>
      </c>
      <c r="BD88" s="60">
        <f>IF(ISNUMBER(BB88),BB88/MAX(BB$22:BB88)-1,"")</f>
        <v>-5.3645936817007245E-3</v>
      </c>
      <c r="BF88" s="62">
        <v>50.25</v>
      </c>
      <c r="BG88" s="60">
        <f>IF(AND(ISNUMBER(BF87),ISNUMBER(BF88)),BF88/BF87-1,"")</f>
        <v>1.9904458598718477E-4</v>
      </c>
      <c r="BH88" s="60">
        <f>IF(ISNUMBER(BF88),BF88/MAX(BF$22:BF88)-1,"")</f>
        <v>-7.8973346495557761E-3</v>
      </c>
      <c r="BK88" s="61">
        <f>BK87*(1+BL88)</f>
        <v>100.07122348944867</v>
      </c>
      <c r="BL88" s="60">
        <f>$L$12*N(AQ88)+$L$13*N(S88)+$L$14*N(AA88)+$L$15*N(AE88)+$L$16*N(AY88)+$L$17*N(BC88)+$L$18*N(AM88)+$L$19*N(AU88)+$L$20*N(W88)</f>
        <v>-4.411318063641834E-3</v>
      </c>
      <c r="BM88" s="60">
        <f>IF(ISNUMBER(BK88),BK88/MAX(BK$22:BK88)-1,"")</f>
        <v>-2.1701207364345443E-2</v>
      </c>
      <c r="BO88" s="61">
        <f>BO87*(1+BP88)</f>
        <v>99.529882325487137</v>
      </c>
      <c r="BP88" s="60">
        <f>$L$36*N(S88)+$L$37*N(AQ88)+$L$38*N(AA88)+$L$39*N(AE88)+$L$40*N(AM88)+$L$41*N(W88)+$L$42*N(AI88)+$L$43*N(BG88)+$L$44*N(AY88)</f>
        <v>-4.4312269930247023E-3</v>
      </c>
      <c r="BQ88" s="60">
        <f>IF(ISNUMBER(BO88),BO88/MAX(BO$22:BO88)-1,"")</f>
        <v>-3.1649509918610264E-2</v>
      </c>
      <c r="BS88" s="61">
        <f>BS87*(1+BT88)</f>
        <v>98.379723622837204</v>
      </c>
      <c r="BT88" s="60">
        <f>$L$60*N(S88)+$L$61*N(AE88)+$L$62*N(AQ88)+$L$63*N(AM88)+$L$64*N(AI88)+$L$65*N(AA88)+$L$66*N(BG88)+$L$67*N(W88)+$L$68*N(AY88)</f>
        <v>-2.90349918629987E-3</v>
      </c>
      <c r="BU88" s="60">
        <f>IF(ISNUMBER(BS88),BS88/MAX(BS$22:BS88)-1,"")</f>
        <v>-3.780735715350092E-2</v>
      </c>
    </row>
    <row r="89" spans="17:73" ht="16" customHeight="1">
      <c r="Q89" s="63">
        <v>43200</v>
      </c>
      <c r="R89" s="62">
        <v>340.01</v>
      </c>
      <c r="S89" s="60">
        <f>IF(AND(ISNUMBER(R88),ISNUMBER(R89)),R89/R88-1,"")</f>
        <v>2.9411764705944421E-5</v>
      </c>
      <c r="T89" s="60">
        <f>IF(ISNUMBER(R89),R89/MAX(R$22:R89)-1,"")</f>
        <v>-4.4405722155082761E-2</v>
      </c>
      <c r="V89" s="62">
        <v>176</v>
      </c>
      <c r="W89" s="60">
        <f>IF(AND(ISNUMBER(V88),ISNUMBER(V89)),V89/V88-1,"")</f>
        <v>3.993154592127679E-3</v>
      </c>
      <c r="X89" s="60">
        <f>IF(ISNUMBER(V89),V89/MAX(V$22:V89)-1,"")</f>
        <v>-4.2437431991294905E-2</v>
      </c>
      <c r="Z89" s="62">
        <v>7.18</v>
      </c>
      <c r="AA89" s="60">
        <f>IF(AND(ISNUMBER(Z88),ISNUMBER(Z89)),Z89/Z88-1,"")</f>
        <v>5.6022408963585235E-3</v>
      </c>
      <c r="AB89" s="60">
        <f>IF(ISNUMBER(Z89),Z89/MAX(Z$22:Z89)-1,"")</f>
        <v>-4.0106951871657803E-2</v>
      </c>
      <c r="AD89" s="62">
        <v>13.5</v>
      </c>
      <c r="AE89" s="60">
        <f>IF(AND(ISNUMBER(AD88),ISNUMBER(AD89)),AD89/AD88-1,"")</f>
        <v>2.9717682020802272E-3</v>
      </c>
      <c r="AF89" s="60">
        <f>IF(ISNUMBER(AD89),AD89/MAX(AD$22:AD89)-1,"")</f>
        <v>-0.10655195234943737</v>
      </c>
      <c r="AH89" s="62">
        <v>15</v>
      </c>
      <c r="AI89" s="60">
        <f>IF(AND(ISNUMBER(AH88),ISNUMBER(AH89)),AH89/AH88-1,"")</f>
        <v>-1.3315579227696217E-3</v>
      </c>
      <c r="AJ89" s="60">
        <f>IF(ISNUMBER(AH89),AH89/MAX(AH$22:AH89)-1,"")</f>
        <v>-3.784477228992944E-2</v>
      </c>
      <c r="AL89" s="62">
        <v>18.63</v>
      </c>
      <c r="AM89" s="60">
        <f>IF(AND(ISNUMBER(AL88),ISNUMBER(AL89)),AL89/AL88-1,"")</f>
        <v>1.0303687635574654E-2</v>
      </c>
      <c r="AN89" s="60">
        <f>IF(ISNUMBER(AL89),AL89/MAX(AL$22:AL89)-1,"")</f>
        <v>-4.9974502804691512E-2</v>
      </c>
      <c r="AP89" s="62">
        <v>100.17</v>
      </c>
      <c r="AQ89" s="60">
        <f>IF(AND(ISNUMBER(AP88),ISNUMBER(AP89)),AP89/AP88-1,"")</f>
        <v>2.995805871779389E-4</v>
      </c>
      <c r="AR89" s="60">
        <f>IF(ISNUMBER(AP89),AP89/MAX(AP$22:AP89)-1,"")</f>
        <v>-1.1965300628178355E-3</v>
      </c>
      <c r="AT89" s="62">
        <v>50.11</v>
      </c>
      <c r="AU89" s="60">
        <f>IF(AND(ISNUMBER(AT88),ISNUMBER(AT89)),AT89/AT88-1,"")</f>
        <v>1.9960079840308786E-4</v>
      </c>
      <c r="AV89" s="60">
        <f>IF(ISNUMBER(AT89),AT89/MAX(AT$22:AT89)-1,"")</f>
        <v>-1.1959338249950546E-3</v>
      </c>
      <c r="AX89" s="62">
        <v>16.285</v>
      </c>
      <c r="AY89" s="60">
        <f>IF(AND(ISNUMBER(AX88),ISNUMBER(AX89)),AX89/AX88-1,"")</f>
        <v>-5.3139506474468856E-3</v>
      </c>
      <c r="AZ89" s="60">
        <f>IF(ISNUMBER(AX89),AX89/MAX(AX$22:AX89)-1,"")</f>
        <v>-1.5476694274832226E-2</v>
      </c>
      <c r="BB89" s="62">
        <v>50.05</v>
      </c>
      <c r="BC89" s="60">
        <f>IF(AND(ISNUMBER(BB88),ISNUMBER(BB89)),BB89/BB88-1,"")</f>
        <v>-1.9976028765489318E-4</v>
      </c>
      <c r="BD89" s="60">
        <f>IF(ISNUMBER(BB89),BB89/MAX(BB$22:BB89)-1,"")</f>
        <v>-5.5632823365786566E-3</v>
      </c>
      <c r="BF89" s="62">
        <v>50.25</v>
      </c>
      <c r="BG89" s="60">
        <f>IF(AND(ISNUMBER(BF88),ISNUMBER(BF89)),BF89/BF88-1,"")</f>
        <v>0</v>
      </c>
      <c r="BH89" s="60">
        <f>IF(ISNUMBER(BF89),BF89/MAX(BF$22:BF89)-1,"")</f>
        <v>-7.8973346495557761E-3</v>
      </c>
      <c r="BK89" s="61">
        <f>BK88*(1+BL89)</f>
        <v>100.16502035182683</v>
      </c>
      <c r="BL89" s="60">
        <f>$L$12*N(AQ89)+$L$13*N(S89)+$L$14*N(AA89)+$L$15*N(AE89)+$L$16*N(AY89)+$L$17*N(BC89)+$L$18*N(AM89)+$L$19*N(AU89)+$L$20*N(W89)</f>
        <v>9.3730104527037401E-4</v>
      </c>
      <c r="BM89" s="60">
        <f>IF(ISNUMBER(BK89),BK89/MAX(BK$22:BK89)-1,"")</f>
        <v>-2.0784246883421176E-2</v>
      </c>
      <c r="BO89" s="61">
        <f>BO88*(1+BP89)</f>
        <v>99.687166684295406</v>
      </c>
      <c r="BP89" s="60">
        <f>$L$36*N(S89)+$L$37*N(AQ89)+$L$38*N(AA89)+$L$39*N(AE89)+$L$40*N(AM89)+$L$41*N(W89)+$L$42*N(AI89)+$L$43*N(BG89)+$L$44*N(AY89)</f>
        <v>1.5802727294895466E-3</v>
      </c>
      <c r="BQ89" s="60">
        <f>IF(ISNUMBER(BO89),BO89/MAX(BO$22:BO89)-1,"")</f>
        <v>-3.0119252046546863E-2</v>
      </c>
      <c r="BS89" s="61">
        <f>BS88*(1+BT89)</f>
        <v>98.587175354659763</v>
      </c>
      <c r="BT89" s="60">
        <f>$L$60*N(S89)+$L$61*N(AE89)+$L$62*N(AQ89)+$L$63*N(AM89)+$L$64*N(AI89)+$L$65*N(AA89)+$L$66*N(BG89)+$L$67*N(W89)+$L$68*N(AY89)</f>
        <v>2.108683824096372E-3</v>
      </c>
      <c r="BU89" s="60">
        <f>IF(ISNUMBER(BS89),BS89/MAX(BS$22:BS89)-1,"")</f>
        <v>-3.5778397091865921E-2</v>
      </c>
    </row>
    <row r="90" spans="17:73" ht="16" customHeight="1">
      <c r="Q90" s="63">
        <v>43201</v>
      </c>
      <c r="R90" s="62">
        <v>340.62</v>
      </c>
      <c r="S90" s="60">
        <f>IF(AND(ISNUMBER(R89),ISNUMBER(R90)),R90/R89-1,"")</f>
        <v>1.7940648804446457E-3</v>
      </c>
      <c r="T90" s="60">
        <f>IF(ISNUMBER(R90),R90/MAX(R$22:R90)-1,"")</f>
        <v>-4.2691324021247312E-2</v>
      </c>
      <c r="V90" s="62">
        <v>175.15</v>
      </c>
      <c r="W90" s="60">
        <f>IF(AND(ISNUMBER(V89),ISNUMBER(V90)),V90/V89-1,"")</f>
        <v>-4.829545454545392E-3</v>
      </c>
      <c r="X90" s="60">
        <f>IF(ISNUMBER(V90),V90/MAX(V$22:V90)-1,"")</f>
        <v>-4.7062023939064224E-2</v>
      </c>
      <c r="Z90" s="62">
        <v>7.17</v>
      </c>
      <c r="AA90" s="60">
        <f>IF(AND(ISNUMBER(Z89),ISNUMBER(Z90)),Z90/Z89-1,"")</f>
        <v>-1.3927576601671099E-3</v>
      </c>
      <c r="AB90" s="60">
        <f>IF(ISNUMBER(Z90),Z90/MAX(Z$22:Z90)-1,"")</f>
        <v>-4.1443850267379734E-2</v>
      </c>
      <c r="AD90" s="62">
        <v>13.55</v>
      </c>
      <c r="AE90" s="60">
        <f>IF(AND(ISNUMBER(AD89),ISNUMBER(AD90)),AD90/AD89-1,"")</f>
        <v>3.7037037037037646E-3</v>
      </c>
      <c r="AF90" s="60">
        <f>IF(ISNUMBER(AD90),AD90/MAX(AD$22:AD90)-1,"")</f>
        <v>-0.10324288550628713</v>
      </c>
      <c r="AH90" s="62">
        <v>14.98</v>
      </c>
      <c r="AI90" s="60">
        <f>IF(AND(ISNUMBER(AH89),ISNUMBER(AH90)),AH90/AH89-1,"")</f>
        <v>-1.3333333333332975E-3</v>
      </c>
      <c r="AJ90" s="60">
        <f>IF(ISNUMBER(AH90),AH90/MAX(AH$22:AH90)-1,"")</f>
        <v>-3.912764592687612E-2</v>
      </c>
      <c r="AL90" s="62">
        <v>18.239999999999998</v>
      </c>
      <c r="AM90" s="60">
        <f>IF(AND(ISNUMBER(AL89),ISNUMBER(AL90)),AL90/AL89-1,"")</f>
        <v>-2.0933977455716568E-2</v>
      </c>
      <c r="AN90" s="60">
        <f>IF(ISNUMBER(AL90),AL90/MAX(AL$22:AL90)-1,"")</f>
        <v>-6.9862315145334031E-2</v>
      </c>
      <c r="AP90" s="62">
        <v>100.18</v>
      </c>
      <c r="AQ90" s="60">
        <f>IF(AND(ISNUMBER(AP89),ISNUMBER(AP90)),AP90/AP89-1,"")</f>
        <v>9.983028850957254E-5</v>
      </c>
      <c r="AR90" s="60">
        <f>IF(ISNUMBER(AP90),AP90/MAX(AP$22:AP90)-1,"")</f>
        <v>-1.0968192242496455E-3</v>
      </c>
      <c r="AT90" s="62">
        <v>50.11</v>
      </c>
      <c r="AU90" s="60">
        <f>IF(AND(ISNUMBER(AT89),ISNUMBER(AT90)),AT90/AT89-1,"")</f>
        <v>0</v>
      </c>
      <c r="AV90" s="60">
        <f>IF(ISNUMBER(AT90),AT90/MAX(AT$22:AT90)-1,"")</f>
        <v>-1.1959338249950546E-3</v>
      </c>
      <c r="AX90" s="62">
        <v>16.367999999999999</v>
      </c>
      <c r="AY90" s="60">
        <f>IF(AND(ISNUMBER(AX89),ISNUMBER(AX90)),AX90/AX89-1,"")</f>
        <v>5.0967147681915126E-3</v>
      </c>
      <c r="AZ90" s="60">
        <f>IF(ISNUMBER(AX90),AX90/MAX(AX$22:AX90)-1,"")</f>
        <v>-1.0458859802914056E-2</v>
      </c>
      <c r="BB90" s="62">
        <v>50.12</v>
      </c>
      <c r="BC90" s="60">
        <f>IF(AND(ISNUMBER(BB89),ISNUMBER(BB90)),BB90/BB89-1,"")</f>
        <v>1.3986013986013734E-3</v>
      </c>
      <c r="BD90" s="60">
        <f>IF(ISNUMBER(BB90),BB90/MAX(BB$22:BB90)-1,"")</f>
        <v>-4.1724617524339092E-3</v>
      </c>
      <c r="BF90" s="62">
        <v>50.21</v>
      </c>
      <c r="BG90" s="60">
        <f>IF(AND(ISNUMBER(BF89),ISNUMBER(BF90)),BF90/BF89-1,"")</f>
        <v>-7.9601990049749105E-4</v>
      </c>
      <c r="BH90" s="60">
        <f>IF(ISNUMBER(BF90),BF90/MAX(BF$22:BF90)-1,"")</f>
        <v>-8.6870681145112538E-3</v>
      </c>
      <c r="BK90" s="61">
        <f>BK89*(1+BL90)</f>
        <v>100.21641902088633</v>
      </c>
      <c r="BL90" s="60">
        <f>$L$12*N(AQ90)+$L$13*N(S90)+$L$14*N(AA90)+$L$15*N(AE90)+$L$16*N(AY90)+$L$17*N(BC90)+$L$18*N(AM90)+$L$19*N(AU90)+$L$20*N(W90)</f>
        <v>5.1313990531808885E-4</v>
      </c>
      <c r="BM90" s="60">
        <f>IF(ISNUMBER(BK90),BK90/MAX(BK$22:BK90)-1,"")</f>
        <v>-2.028177220458105E-2</v>
      </c>
      <c r="BO90" s="61">
        <f>BO89*(1+BP90)</f>
        <v>99.739032996459628</v>
      </c>
      <c r="BP90" s="60">
        <f>$L$36*N(S90)+$L$37*N(AQ90)+$L$38*N(AA90)+$L$39*N(AE90)+$L$40*N(AM90)+$L$41*N(W90)+$L$42*N(AI90)+$L$43*N(BG90)+$L$44*N(AY90)</f>
        <v>5.2029076449216941E-4</v>
      </c>
      <c r="BQ90" s="60">
        <f>IF(ISNUMBER(BO90),BO90/MAX(BO$22:BO90)-1,"")</f>
        <v>-2.9614632050728007E-2</v>
      </c>
      <c r="BS90" s="61">
        <f>BS89*(1+BT90)</f>
        <v>98.454042468843184</v>
      </c>
      <c r="BT90" s="60">
        <f>$L$60*N(S90)+$L$61*N(AE90)+$L$62*N(AQ90)+$L$63*N(AM90)+$L$64*N(AI90)+$L$65*N(AA90)+$L$66*N(BG90)+$L$67*N(W90)+$L$68*N(AY90)</f>
        <v>-1.3504077516943633E-3</v>
      </c>
      <c r="BU90" s="60">
        <f>IF(ISNUMBER(BS90),BS90/MAX(BS$22:BS90)-1,"")</f>
        <v>-3.7080489418784168E-2</v>
      </c>
    </row>
    <row r="91" spans="17:73" ht="16" customHeight="1">
      <c r="Q91" s="63">
        <v>43202</v>
      </c>
      <c r="R91" s="62">
        <v>340.6</v>
      </c>
      <c r="S91" s="60">
        <f>IF(AND(ISNUMBER(R90),ISNUMBER(R91)),R91/R90-1,"")</f>
        <v>-5.8716458223195822E-5</v>
      </c>
      <c r="T91" s="60">
        <f>IF(ISNUMBER(R91),R91/MAX(R$22:R91)-1,"")</f>
        <v>-4.2747533796127057E-2</v>
      </c>
      <c r="V91" s="62">
        <v>175.43</v>
      </c>
      <c r="W91" s="60">
        <f>IF(AND(ISNUMBER(V90),ISNUMBER(V91)),V91/V90-1,"")</f>
        <v>1.5986297459320564E-3</v>
      </c>
      <c r="X91" s="60">
        <f>IF(ISNUMBER(V91),V91/MAX(V$22:V91)-1,"")</f>
        <v>-4.5538628944504889E-2</v>
      </c>
      <c r="Z91" s="62">
        <v>7.18</v>
      </c>
      <c r="AA91" s="60">
        <f>IF(AND(ISNUMBER(Z90),ISNUMBER(Z91)),Z91/Z90-1,"")</f>
        <v>1.3947001394700731E-3</v>
      </c>
      <c r="AB91" s="60">
        <f>IF(ISNUMBER(Z91),Z91/MAX(Z$22:Z91)-1,"")</f>
        <v>-4.0106951871657803E-2</v>
      </c>
      <c r="AD91" s="62">
        <v>13.43</v>
      </c>
      <c r="AE91" s="60">
        <f>IF(AND(ISNUMBER(AD90),ISNUMBER(AD91)),AD91/AD90-1,"")</f>
        <v>-8.8560885608857109E-3</v>
      </c>
      <c r="AF91" s="60">
        <f>IF(ISNUMBER(AD91),AD91/MAX(AD$22:AD91)-1,"")</f>
        <v>-0.11118464592984778</v>
      </c>
      <c r="AH91" s="62">
        <v>14.89</v>
      </c>
      <c r="AI91" s="60">
        <f>IF(AND(ISNUMBER(AH90),ISNUMBER(AH91)),AH91/AH90-1,"")</f>
        <v>-6.0080106809078382E-3</v>
      </c>
      <c r="AJ91" s="60">
        <f>IF(ISNUMBER(AH91),AH91/MAX(AH$22:AH91)-1,"")</f>
        <v>-4.4900577293136568E-2</v>
      </c>
      <c r="AL91" s="62">
        <v>18.350000000000001</v>
      </c>
      <c r="AM91" s="60">
        <f>IF(AND(ISNUMBER(AL90),ISNUMBER(AL91)),AL91/AL90-1,"")</f>
        <v>6.0307017543861363E-3</v>
      </c>
      <c r="AN91" s="60">
        <f>IF(ISNUMBER(AL91),AL91/MAX(AL$22:AL91)-1,"")</f>
        <v>-6.425293217746042E-2</v>
      </c>
      <c r="AP91" s="62">
        <v>100.18</v>
      </c>
      <c r="AQ91" s="60">
        <f>IF(AND(ISNUMBER(AP90),ISNUMBER(AP91)),AP91/AP90-1,"")</f>
        <v>0</v>
      </c>
      <c r="AR91" s="60">
        <f>IF(ISNUMBER(AP91),AP91/MAX(AP$22:AP91)-1,"")</f>
        <v>-1.0968192242496455E-3</v>
      </c>
      <c r="AT91" s="62">
        <v>50.11</v>
      </c>
      <c r="AU91" s="60">
        <f>IF(AND(ISNUMBER(AT90),ISNUMBER(AT91)),AT91/AT90-1,"")</f>
        <v>0</v>
      </c>
      <c r="AV91" s="60">
        <f>IF(ISNUMBER(AT91),AT91/MAX(AT$22:AT91)-1,"")</f>
        <v>-1.1959338249950546E-3</v>
      </c>
      <c r="AX91" s="62">
        <v>16.475000000000001</v>
      </c>
      <c r="AY91" s="60">
        <f>IF(AND(ISNUMBER(AX90),ISNUMBER(AX91)),AX91/AX90-1,"")</f>
        <v>6.5371456500491476E-3</v>
      </c>
      <c r="AZ91" s="60">
        <f>IF(ISNUMBER(AX91),AX91/MAX(AX$22:AX91)-1,"")</f>
        <v>-3.9900852427301459E-3</v>
      </c>
      <c r="BB91" s="62">
        <v>50.12</v>
      </c>
      <c r="BC91" s="60">
        <f>IF(AND(ISNUMBER(BB90),ISNUMBER(BB91)),BB91/BB90-1,"")</f>
        <v>0</v>
      </c>
      <c r="BD91" s="60">
        <f>IF(ISNUMBER(BB91),BB91/MAX(BB$22:BB91)-1,"")</f>
        <v>-4.1724617524339092E-3</v>
      </c>
      <c r="BF91" s="62">
        <v>50.29</v>
      </c>
      <c r="BG91" s="60">
        <f>IF(AND(ISNUMBER(BF90),ISNUMBER(BF91)),BF91/BF90-1,"")</f>
        <v>1.593308105954927E-3</v>
      </c>
      <c r="BH91" s="60">
        <f>IF(ISNUMBER(BF91),BF91/MAX(BF$22:BF91)-1,"")</f>
        <v>-7.1076011846001874E-3</v>
      </c>
      <c r="BK91" s="61">
        <f>BK90*(1+BL91)</f>
        <v>100.27497178831258</v>
      </c>
      <c r="BL91" s="60">
        <f>$L$12*N(AQ91)+$L$13*N(S91)+$L$14*N(AA91)+$L$15*N(AE91)+$L$16*N(AY91)+$L$17*N(BC91)+$L$18*N(AM91)+$L$19*N(AU91)+$L$20*N(W91)</f>
        <v>5.8426321752758211E-4</v>
      </c>
      <c r="BM91" s="60">
        <f>IF(ISNUMBER(BK91),BK91/MAX(BK$22:BK91)-1,"")</f>
        <v>-1.9709358880538708E-2</v>
      </c>
      <c r="BO91" s="61">
        <f>BO90*(1+BP91)</f>
        <v>99.686791751269212</v>
      </c>
      <c r="BP91" s="60">
        <f>$L$36*N(S91)+$L$37*N(AQ91)+$L$38*N(AA91)+$L$39*N(AE91)+$L$40*N(AM91)+$L$41*N(W91)+$L$42*N(AI91)+$L$43*N(BG91)+$L$44*N(AY91)</f>
        <v>-5.237793431611161E-4</v>
      </c>
      <c r="BQ91" s="60">
        <f>IF(ISNUMBER(BO91),BO91/MAX(BO$22:BO91)-1,"")</f>
        <v>-3.0122899861365626E-2</v>
      </c>
      <c r="BS91" s="61">
        <f>BS90*(1+BT91)</f>
        <v>98.309617148529739</v>
      </c>
      <c r="BT91" s="60">
        <f>$L$60*N(S91)+$L$61*N(AE91)+$L$62*N(AQ91)+$L$63*N(AM91)+$L$64*N(AI91)+$L$65*N(AA91)+$L$66*N(BG91)+$L$67*N(W91)+$L$68*N(AY91)</f>
        <v>-1.4669313386410953E-3</v>
      </c>
      <c r="BU91" s="60">
        <f>IF(ISNUMBER(BS91),BS91/MAX(BS$22:BS91)-1,"")</f>
        <v>-3.8493026225444704E-2</v>
      </c>
    </row>
    <row r="92" spans="17:73" ht="16" customHeight="1">
      <c r="Q92" s="63">
        <v>43203</v>
      </c>
      <c r="R92" s="62">
        <v>341.75</v>
      </c>
      <c r="S92" s="60">
        <f>IF(AND(ISNUMBER(R91),ISNUMBER(R92)),R92/R91-1,"")</f>
        <v>3.3763945977685061E-3</v>
      </c>
      <c r="T92" s="60">
        <f>IF(ISNUMBER(R92),R92/MAX(R$22:R92)-1,"")</f>
        <v>-3.9515471740535713E-2</v>
      </c>
      <c r="V92" s="62">
        <v>175.9</v>
      </c>
      <c r="W92" s="60">
        <f>IF(AND(ISNUMBER(V91),ISNUMBER(V92)),V92/V91-1,"")</f>
        <v>2.6791312774325782E-3</v>
      </c>
      <c r="X92" s="60">
        <f>IF(ISNUMBER(V92),V92/MAX(V$22:V92)-1,"")</f>
        <v>-4.2981501632208929E-2</v>
      </c>
      <c r="Z92" s="62">
        <v>7.17</v>
      </c>
      <c r="AA92" s="60">
        <f>IF(AND(ISNUMBER(Z91),ISNUMBER(Z92)),Z92/Z91-1,"")</f>
        <v>-1.3927576601671099E-3</v>
      </c>
      <c r="AB92" s="60">
        <f>IF(ISNUMBER(Z92),Z92/MAX(Z$22:Z92)-1,"")</f>
        <v>-4.1443850267379734E-2</v>
      </c>
      <c r="AD92" s="62">
        <v>13.57</v>
      </c>
      <c r="AE92" s="60">
        <f>IF(AND(ISNUMBER(AD91),ISNUMBER(AD92)),AD92/AD91-1,"")</f>
        <v>1.0424422933730471E-2</v>
      </c>
      <c r="AF92" s="60">
        <f>IF(ISNUMBER(AD92),AD92/MAX(AD$22:AD92)-1,"")</f>
        <v>-0.10191925876902708</v>
      </c>
      <c r="AH92" s="62">
        <v>14.96</v>
      </c>
      <c r="AI92" s="60">
        <f>IF(AND(ISNUMBER(AH91),ISNUMBER(AH92)),AH92/AH91-1,"")</f>
        <v>4.7011417058429039E-3</v>
      </c>
      <c r="AJ92" s="60">
        <f>IF(ISNUMBER(AH92),AH92/MAX(AH$22:AH92)-1,"")</f>
        <v>-4.0410519563822911E-2</v>
      </c>
      <c r="AL92" s="62">
        <v>18.18</v>
      </c>
      <c r="AM92" s="60">
        <f>IF(AND(ISNUMBER(AL91),ISNUMBER(AL92)),AL92/AL91-1,"")</f>
        <v>-9.2643051771118534E-3</v>
      </c>
      <c r="AN92" s="60">
        <f>IF(ISNUMBER(AL92),AL92/MAX(AL$22:AL92)-1,"")</f>
        <v>-7.292197858235594E-2</v>
      </c>
      <c r="AP92" s="62">
        <v>100.19</v>
      </c>
      <c r="AQ92" s="60">
        <f>IF(AND(ISNUMBER(AP91),ISNUMBER(AP92)),AP92/AP91-1,"")</f>
        <v>9.9820323417709744E-5</v>
      </c>
      <c r="AR92" s="60">
        <f>IF(ISNUMBER(AP92),AP92/MAX(AP$22:AP92)-1,"")</f>
        <v>-9.9710838568156657E-4</v>
      </c>
      <c r="AT92" s="62">
        <v>50.11</v>
      </c>
      <c r="AU92" s="60">
        <f>IF(AND(ISNUMBER(AT91),ISNUMBER(AT92)),AT92/AT91-1,"")</f>
        <v>0</v>
      </c>
      <c r="AV92" s="60">
        <f>IF(ISNUMBER(AT92),AT92/MAX(AT$22:AT92)-1,"")</f>
        <v>-1.1959338249950546E-3</v>
      </c>
      <c r="AX92" s="62">
        <v>16.262</v>
      </c>
      <c r="AY92" s="60">
        <f>IF(AND(ISNUMBER(AX91),ISNUMBER(AX92)),AX92/AX91-1,"")</f>
        <v>-1.2928679817906019E-2</v>
      </c>
      <c r="AZ92" s="60">
        <f>IF(ISNUMBER(AX92),AX92/MAX(AX$22:AX92)-1,"")</f>
        <v>-1.6867178526086657E-2</v>
      </c>
      <c r="BB92" s="62">
        <v>50.12</v>
      </c>
      <c r="BC92" s="60">
        <f>IF(AND(ISNUMBER(BB91),ISNUMBER(BB92)),BB92/BB91-1,"")</f>
        <v>0</v>
      </c>
      <c r="BD92" s="60">
        <f>IF(ISNUMBER(BB92),BB92/MAX(BB$22:BB92)-1,"")</f>
        <v>-4.1724617524339092E-3</v>
      </c>
      <c r="BF92" s="62">
        <v>50.24</v>
      </c>
      <c r="BG92" s="60">
        <f>IF(AND(ISNUMBER(BF91),ISNUMBER(BF92)),BF92/BF91-1,"")</f>
        <v>-9.9423344601301533E-4</v>
      </c>
      <c r="BH92" s="60">
        <f>IF(ISNUMBER(BF92),BF92/MAX(BF$22:BF92)-1,"")</f>
        <v>-8.0947680157945623E-3</v>
      </c>
      <c r="BK92" s="61">
        <f>BK91*(1+BL92)</f>
        <v>100.22398758383481</v>
      </c>
      <c r="BL92" s="60">
        <f>$L$12*N(AQ92)+$L$13*N(S92)+$L$14*N(AA92)+$L$15*N(AE92)+$L$16*N(AY92)+$L$17*N(BC92)+$L$18*N(AM92)+$L$19*N(AU92)+$L$20*N(W92)</f>
        <v>-5.0844396730822356E-4</v>
      </c>
      <c r="BM92" s="60">
        <f>IF(ISNUMBER(BK92),BK92/MAX(BK$22:BK92)-1,"")</f>
        <v>-2.0207781743224684E-2</v>
      </c>
      <c r="BO92" s="61">
        <f>BO91*(1+BP92)</f>
        <v>99.804670929893945</v>
      </c>
      <c r="BP92" s="60">
        <f>$L$36*N(S92)+$L$37*N(AQ92)+$L$38*N(AA92)+$L$39*N(AE92)+$L$40*N(AM92)+$L$41*N(W92)+$L$42*N(AI92)+$L$43*N(BG92)+$L$44*N(AY92)</f>
        <v>1.1824954595675171E-3</v>
      </c>
      <c r="BQ92" s="60">
        <f>IF(ISNUMBER(BO92),BO92/MAX(BO$22:BO92)-1,"")</f>
        <v>-2.8976024594113192E-2</v>
      </c>
      <c r="BS92" s="61">
        <f>BS91*(1+BT92)</f>
        <v>98.528669073727841</v>
      </c>
      <c r="BT92" s="60">
        <f>$L$60*N(S92)+$L$61*N(AE92)+$L$62*N(AQ92)+$L$63*N(AM92)+$L$64*N(AI92)+$L$65*N(AA92)+$L$66*N(BG92)+$L$67*N(W92)+$L$68*N(AY92)</f>
        <v>2.2281840938019335E-3</v>
      </c>
      <c r="BU92" s="60">
        <f>IF(ISNUMBER(BS92),BS92/MAX(BS$22:BS92)-1,"")</f>
        <v>-3.6350611680400657E-2</v>
      </c>
    </row>
    <row r="93" spans="17:73" ht="16" customHeight="1">
      <c r="Q93" s="63">
        <v>43206</v>
      </c>
      <c r="R93" s="62">
        <v>342.77</v>
      </c>
      <c r="S93" s="60">
        <f>IF(AND(ISNUMBER(R92),ISNUMBER(R93)),R93/R92-1,"")</f>
        <v>2.9846378931968065E-3</v>
      </c>
      <c r="T93" s="60">
        <f>IF(ISNUMBER(R93),R93/MAX(R$22:R93)-1,"")</f>
        <v>-3.6648773221663267E-2</v>
      </c>
      <c r="V93" s="62">
        <v>176.59</v>
      </c>
      <c r="W93" s="60">
        <f>IF(AND(ISNUMBER(V92),ISNUMBER(V93)),V93/V92-1,"")</f>
        <v>3.9226833428083197E-3</v>
      </c>
      <c r="X93" s="60">
        <f>IF(ISNUMBER(V93),V93/MAX(V$22:V93)-1,"")</f>
        <v>-3.9227421109902072E-2</v>
      </c>
      <c r="Z93" s="62">
        <v>7.19</v>
      </c>
      <c r="AA93" s="60">
        <f>IF(AND(ISNUMBER(Z92),ISNUMBER(Z93)),Z93/Z92-1,"")</f>
        <v>2.7894002789401462E-3</v>
      </c>
      <c r="AB93" s="60">
        <f>IF(ISNUMBER(Z93),Z93/MAX(Z$22:Z93)-1,"")</f>
        <v>-3.8770053475935873E-2</v>
      </c>
      <c r="AD93" s="62">
        <v>13.57</v>
      </c>
      <c r="AE93" s="60">
        <f>IF(AND(ISNUMBER(AD92),ISNUMBER(AD93)),AD93/AD92-1,"")</f>
        <v>0</v>
      </c>
      <c r="AF93" s="60">
        <f>IF(ISNUMBER(AD93),AD93/MAX(AD$22:AD93)-1,"")</f>
        <v>-0.10191925876902708</v>
      </c>
      <c r="AH93" s="62">
        <v>14.94</v>
      </c>
      <c r="AI93" s="60">
        <f>IF(AND(ISNUMBER(AH92),ISNUMBER(AH93)),AH93/AH92-1,"")</f>
        <v>-1.3368983957220415E-3</v>
      </c>
      <c r="AJ93" s="60">
        <f>IF(ISNUMBER(AH93),AH93/MAX(AH$22:AH93)-1,"")</f>
        <v>-4.1693393200769702E-2</v>
      </c>
      <c r="AL93" s="62">
        <v>18.399999999999999</v>
      </c>
      <c r="AM93" s="60">
        <f>IF(AND(ISNUMBER(AL92),ISNUMBER(AL93)),AL93/AL92-1,"")</f>
        <v>1.2101210121012063E-2</v>
      </c>
      <c r="AN93" s="60">
        <f>IF(ISNUMBER(AL93),AL93/MAX(AL$22:AL93)-1,"")</f>
        <v>-6.170321264660894E-2</v>
      </c>
      <c r="AP93" s="62">
        <v>100.19</v>
      </c>
      <c r="AQ93" s="60">
        <f>IF(AND(ISNUMBER(AP92),ISNUMBER(AP93)),AP93/AP92-1,"")</f>
        <v>0</v>
      </c>
      <c r="AR93" s="60">
        <f>IF(ISNUMBER(AP93),AP93/MAX(AP$22:AP93)-1,"")</f>
        <v>-9.9710838568156657E-4</v>
      </c>
      <c r="AT93" s="62">
        <v>50.12</v>
      </c>
      <c r="AU93" s="60">
        <f>IF(AND(ISNUMBER(AT92),ISNUMBER(AT93)),AT93/AT92-1,"")</f>
        <v>1.9956096587514516E-4</v>
      </c>
      <c r="AV93" s="60">
        <f>IF(ISNUMBER(AT93),AT93/MAX(AT$22:AT93)-1,"")</f>
        <v>-9.9661152082930471E-4</v>
      </c>
      <c r="AX93" s="62">
        <v>16.39</v>
      </c>
      <c r="AY93" s="60">
        <f>IF(AND(ISNUMBER(AX92),ISNUMBER(AX93)),AX93/AX92-1,"")</f>
        <v>7.8711105645061785E-3</v>
      </c>
      <c r="AZ93" s="60">
        <f>IF(ISNUMBER(AX93),AX93/MAX(AX$22:AX93)-1,"")</f>
        <v>-9.1288313886705996E-3</v>
      </c>
      <c r="BB93" s="62">
        <v>50.12</v>
      </c>
      <c r="BC93" s="60">
        <f>IF(AND(ISNUMBER(BB92),ISNUMBER(BB93)),BB93/BB92-1,"")</f>
        <v>0</v>
      </c>
      <c r="BD93" s="60">
        <f>IF(ISNUMBER(BB93),BB93/MAX(BB$22:BB93)-1,"")</f>
        <v>-4.1724617524339092E-3</v>
      </c>
      <c r="BF93" s="62">
        <v>50.08</v>
      </c>
      <c r="BG93" s="60">
        <f>IF(AND(ISNUMBER(BF92),ISNUMBER(BF93)),BF93/BF92-1,"")</f>
        <v>-3.1847133757962887E-3</v>
      </c>
      <c r="BH93" s="60">
        <f>IF(ISNUMBER(BF93),BF93/MAX(BF$22:BF93)-1,"")</f>
        <v>-1.1253701875617028E-2</v>
      </c>
      <c r="BK93" s="61">
        <f>BK92*(1+BL93)</f>
        <v>100.53166847075836</v>
      </c>
      <c r="BL93" s="60">
        <f>$L$12*N(AQ93)+$L$13*N(S93)+$L$14*N(AA93)+$L$15*N(AE93)+$L$16*N(AY93)+$L$17*N(BC93)+$L$18*N(AM93)+$L$19*N(AU93)+$L$20*N(W93)</f>
        <v>3.0699326013763442E-3</v>
      </c>
      <c r="BM93" s="60">
        <f>IF(ISNUMBER(BK93),BK93/MAX(BK$22:BK93)-1,"")</f>
        <v>-1.7199885669823334E-2</v>
      </c>
      <c r="BO93" s="61">
        <f>BO92*(1+BP93)</f>
        <v>100.04714254801382</v>
      </c>
      <c r="BP93" s="60">
        <f>$L$36*N(S93)+$L$37*N(AQ93)+$L$38*N(AA93)+$L$39*N(AE93)+$L$40*N(AM93)+$L$41*N(W93)+$L$42*N(AI93)+$L$43*N(BG93)+$L$44*N(AY93)</f>
        <v>2.4294616260014052E-3</v>
      </c>
      <c r="BQ93" s="60">
        <f>IF(ISNUMBER(BO93),BO93/MAX(BO$22:BO93)-1,"")</f>
        <v>-2.6616959107937155E-2</v>
      </c>
      <c r="BS93" s="61">
        <f>BS92*(1+BT93)</f>
        <v>98.764429134637453</v>
      </c>
      <c r="BT93" s="60">
        <f>$L$60*N(S93)+$L$61*N(AE93)+$L$62*N(AQ93)+$L$63*N(AM93)+$L$64*N(AI93)+$L$65*N(AA93)+$L$66*N(BG93)+$L$67*N(W93)+$L$68*N(AY93)</f>
        <v>2.3928067142892778E-3</v>
      </c>
      <c r="BU93" s="60">
        <f>IF(ISNUMBER(BS93),BS93/MAX(BS$22:BS93)-1,"")</f>
        <v>-3.4044784953808693E-2</v>
      </c>
    </row>
    <row r="94" spans="17:73" ht="16" customHeight="1">
      <c r="Q94" s="63">
        <v>43207</v>
      </c>
      <c r="R94" s="62">
        <v>344.72</v>
      </c>
      <c r="S94" s="60">
        <f>IF(AND(ISNUMBER(R93),ISNUMBER(R94)),R94/R93-1,"")</f>
        <v>5.6889459404265708E-3</v>
      </c>
      <c r="T94" s="60">
        <f>IF(ISNUMBER(R94),R94/MAX(R$22:R94)-1,"")</f>
        <v>-3.1168320170877672E-2</v>
      </c>
      <c r="V94" s="62">
        <v>178.19</v>
      </c>
      <c r="W94" s="60">
        <f>IF(AND(ISNUMBER(V93),ISNUMBER(V94)),V94/V93-1,"")</f>
        <v>9.0605357041735335E-3</v>
      </c>
      <c r="X94" s="60">
        <f>IF(ISNUMBER(V94),V94/MAX(V$22:V94)-1,"")</f>
        <v>-3.052230685527757E-2</v>
      </c>
      <c r="Z94" s="62">
        <v>7.23</v>
      </c>
      <c r="AA94" s="60">
        <f>IF(AND(ISNUMBER(Z93),ISNUMBER(Z94)),Z94/Z93-1,"")</f>
        <v>5.5632823365785455E-3</v>
      </c>
      <c r="AB94" s="60">
        <f>IF(ISNUMBER(Z94),Z94/MAX(Z$22:Z94)-1,"")</f>
        <v>-3.3422459893048151E-2</v>
      </c>
      <c r="AD94" s="62">
        <v>13.55</v>
      </c>
      <c r="AE94" s="60">
        <f>IF(AND(ISNUMBER(AD93),ISNUMBER(AD94)),AD94/AD93-1,"")</f>
        <v>-1.4738393515106862E-3</v>
      </c>
      <c r="AF94" s="60">
        <f>IF(ISNUMBER(AD94),AD94/MAX(AD$22:AD94)-1,"")</f>
        <v>-0.10324288550628713</v>
      </c>
      <c r="AH94" s="62">
        <v>15</v>
      </c>
      <c r="AI94" s="60">
        <f>IF(AND(ISNUMBER(AH93),ISNUMBER(AH94)),AH94/AH93-1,"")</f>
        <v>4.0160642570281624E-3</v>
      </c>
      <c r="AJ94" s="60">
        <f>IF(ISNUMBER(AH94),AH94/MAX(AH$22:AH94)-1,"")</f>
        <v>-3.784477228992944E-2</v>
      </c>
      <c r="AL94" s="62">
        <v>18.55</v>
      </c>
      <c r="AM94" s="60">
        <f>IF(AND(ISNUMBER(AL93),ISNUMBER(AL94)),AL94/AL93-1,"")</f>
        <v>8.152173913043681E-3</v>
      </c>
      <c r="AN94" s="60">
        <f>IF(ISNUMBER(AL94),AL94/MAX(AL$22:AL94)-1,"")</f>
        <v>-5.4054054054053946E-2</v>
      </c>
      <c r="AP94" s="62">
        <v>100.2</v>
      </c>
      <c r="AQ94" s="60">
        <f>IF(AND(ISNUMBER(AP93),ISNUMBER(AP94)),AP94/AP93-1,"")</f>
        <v>9.9810360315366609E-5</v>
      </c>
      <c r="AR94" s="60">
        <f>IF(ISNUMBER(AP94),AP94/MAX(AP$22:AP94)-1,"")</f>
        <v>-8.973975471133766E-4</v>
      </c>
      <c r="AT94" s="62">
        <v>50.12</v>
      </c>
      <c r="AU94" s="60">
        <f>IF(AND(ISNUMBER(AT93),ISNUMBER(AT94)),AT94/AT93-1,"")</f>
        <v>0</v>
      </c>
      <c r="AV94" s="60">
        <f>IF(ISNUMBER(AT94),AT94/MAX(AT$22:AT94)-1,"")</f>
        <v>-9.9661152082930471E-4</v>
      </c>
      <c r="AX94" s="62">
        <v>16.899999999999999</v>
      </c>
      <c r="AY94" s="60">
        <f>IF(AND(ISNUMBER(AX93),ISNUMBER(AX94)),AX94/AX93-1,"")</f>
        <v>3.1116534472239055E-2</v>
      </c>
      <c r="AZ94" s="60">
        <f>IF(ISNUMBER(AX94),AX94/MAX(AX$22:AX94)-1,"")</f>
        <v>0</v>
      </c>
      <c r="BB94" s="62">
        <v>50.09</v>
      </c>
      <c r="BC94" s="60">
        <f>IF(AND(ISNUMBER(BB93),ISNUMBER(BB94)),BB94/BB93-1,"")</f>
        <v>-5.9856344772535319E-4</v>
      </c>
      <c r="BD94" s="60">
        <f>IF(ISNUMBER(BB94),BB94/MAX(BB$22:BB94)-1,"")</f>
        <v>-4.7685277170672613E-3</v>
      </c>
      <c r="BF94" s="62">
        <v>50.16</v>
      </c>
      <c r="BG94" s="60">
        <f>IF(AND(ISNUMBER(BF93),ISNUMBER(BF94)),BF94/BF93-1,"")</f>
        <v>1.5974440894568342E-3</v>
      </c>
      <c r="BH94" s="60">
        <f>IF(ISNUMBER(BF94),BF94/MAX(BF$22:BF94)-1,"")</f>
        <v>-9.6742349457058507E-3</v>
      </c>
      <c r="BK94" s="61">
        <f>BK93*(1+BL94)</f>
        <v>101.28437172970324</v>
      </c>
      <c r="BL94" s="60">
        <f>$L$12*N(AQ94)+$L$13*N(S94)+$L$14*N(AA94)+$L$15*N(AE94)+$L$16*N(AY94)+$L$17*N(BC94)+$L$18*N(AM94)+$L$19*N(AU94)+$L$20*N(W94)</f>
        <v>7.487225372806809E-3</v>
      </c>
      <c r="BM94" s="60">
        <f>IF(ISNUMBER(BK94),BK94/MAX(BK$22:BK94)-1,"")</f>
        <v>-9.8414397174129142E-3</v>
      </c>
      <c r="BO94" s="61">
        <f>BO93*(1+BP94)</f>
        <v>100.58693643269594</v>
      </c>
      <c r="BP94" s="60">
        <f>$L$36*N(S94)+$L$37*N(AQ94)+$L$38*N(AA94)+$L$39*N(AE94)+$L$40*N(AM94)+$L$41*N(W94)+$L$42*N(AI94)+$L$43*N(BG94)+$L$44*N(AY94)</f>
        <v>5.395395319991822E-3</v>
      </c>
      <c r="BQ94" s="60">
        <f>IF(ISNUMBER(BO94),BO94/MAX(BO$22:BO94)-1,"")</f>
        <v>-2.1365172804548749E-2</v>
      </c>
      <c r="BS94" s="61">
        <f>BS93*(1+BT94)</f>
        <v>99.124868977448884</v>
      </c>
      <c r="BT94" s="60">
        <f>$L$60*N(S94)+$L$61*N(AE94)+$L$62*N(AQ94)+$L$63*N(AM94)+$L$64*N(AI94)+$L$65*N(AA94)+$L$66*N(BG94)+$L$67*N(W94)+$L$68*N(AY94)</f>
        <v>3.6494904690843842E-3</v>
      </c>
      <c r="BU94" s="60">
        <f>IF(ISNUMBER(BS94),BS94/MAX(BS$22:BS94)-1,"")</f>
        <v>-3.0519540602935158E-2</v>
      </c>
    </row>
    <row r="95" spans="17:73" ht="16" customHeight="1">
      <c r="Q95" s="63">
        <v>43208</v>
      </c>
      <c r="R95" s="62">
        <v>348.78</v>
      </c>
      <c r="S95" s="60">
        <f>IF(AND(ISNUMBER(R94),ISNUMBER(R95)),R95/R94-1,"")</f>
        <v>1.1777674634485757E-2</v>
      </c>
      <c r="T95" s="60">
        <f>IF(ISNUMBER(R95),R95/MAX(R$22:R95)-1,"")</f>
        <v>-1.9757735870267967E-2</v>
      </c>
      <c r="V95" s="62">
        <v>179.55</v>
      </c>
      <c r="W95" s="60">
        <f>IF(AND(ISNUMBER(V94),ISNUMBER(V95)),V95/V94-1,"")</f>
        <v>7.6323025983502379E-3</v>
      </c>
      <c r="X95" s="60">
        <f>IF(ISNUMBER(V95),V95/MAX(V$22:V95)-1,"")</f>
        <v>-2.3122959738846594E-2</v>
      </c>
      <c r="Z95" s="62">
        <v>7.31</v>
      </c>
      <c r="AA95" s="60">
        <f>IF(AND(ISNUMBER(Z94),ISNUMBER(Z95)),Z95/Z94-1,"")</f>
        <v>1.1065006915629283E-2</v>
      </c>
      <c r="AB95" s="60">
        <f>IF(ISNUMBER(Z95),Z95/MAX(Z$22:Z95)-1,"")</f>
        <v>-2.2727272727272818E-2</v>
      </c>
      <c r="AD95" s="62">
        <v>13.68</v>
      </c>
      <c r="AE95" s="60">
        <f>IF(AND(ISNUMBER(AD94),ISNUMBER(AD95)),AD95/AD94-1,"")</f>
        <v>9.5940959409592796E-3</v>
      </c>
      <c r="AF95" s="60">
        <f>IF(ISNUMBER(AD95),AD95/MAX(AD$22:AD95)-1,"")</f>
        <v>-9.4639311714096563E-2</v>
      </c>
      <c r="AH95" s="62">
        <v>15.07</v>
      </c>
      <c r="AI95" s="60">
        <f>IF(AND(ISNUMBER(AH94),ISNUMBER(AH95)),AH95/AH94-1,"")</f>
        <v>4.6666666666665968E-3</v>
      </c>
      <c r="AJ95" s="60">
        <f>IF(ISNUMBER(AH95),AH95/MAX(AH$22:AH95)-1,"")</f>
        <v>-3.3354714560615784E-2</v>
      </c>
      <c r="AL95" s="62">
        <v>18.66</v>
      </c>
      <c r="AM95" s="60">
        <f>IF(AND(ISNUMBER(AL94),ISNUMBER(AL95)),AL95/AL94-1,"")</f>
        <v>5.9299191374662108E-3</v>
      </c>
      <c r="AN95" s="60">
        <f>IF(ISNUMBER(AL95),AL95/MAX(AL$22:AL95)-1,"")</f>
        <v>-4.8444671086180446E-2</v>
      </c>
      <c r="AP95" s="62">
        <v>100.21</v>
      </c>
      <c r="AQ95" s="60">
        <f>IF(AND(ISNUMBER(AP94),ISNUMBER(AP95)),AP95/AP94-1,"")</f>
        <v>9.980039920143291E-5</v>
      </c>
      <c r="AR95" s="60">
        <f>IF(ISNUMBER(AP95),AP95/MAX(AP$22:AP95)-1,"")</f>
        <v>-7.9768670854529766E-4</v>
      </c>
      <c r="AT95" s="62">
        <v>50.13</v>
      </c>
      <c r="AU95" s="60">
        <f>IF(AND(ISNUMBER(AT94),ISNUMBER(AT95)),AT95/AT94-1,"")</f>
        <v>1.995211492418214E-4</v>
      </c>
      <c r="AV95" s="60">
        <f>IF(ISNUMBER(AT95),AT95/MAX(AT$22:AT95)-1,"")</f>
        <v>-7.9728921666333274E-4</v>
      </c>
      <c r="AX95" s="62">
        <v>16.344999999999999</v>
      </c>
      <c r="AY95" s="60">
        <f>IF(AND(ISNUMBER(AX94),ISNUMBER(AX95)),AX95/AX94-1,"")</f>
        <v>-3.2840236686390467E-2</v>
      </c>
      <c r="AZ95" s="60">
        <f>IF(ISNUMBER(AX95),AX95/MAX(AX$22:AX95)-1,"")</f>
        <v>-3.2840236686390467E-2</v>
      </c>
      <c r="BB95" s="62">
        <v>50.12</v>
      </c>
      <c r="BC95" s="60">
        <f>IF(AND(ISNUMBER(BB94),ISNUMBER(BB95)),BB95/BB94-1,"")</f>
        <v>5.989219405069246E-4</v>
      </c>
      <c r="BD95" s="60">
        <f>IF(ISNUMBER(BB95),BB95/MAX(BB$22:BB95)-1,"")</f>
        <v>-4.1724617524339092E-3</v>
      </c>
      <c r="BF95" s="62">
        <v>50.1</v>
      </c>
      <c r="BG95" s="60">
        <f>IF(AND(ISNUMBER(BF94),ISNUMBER(BF95)),BF95/BF94-1,"")</f>
        <v>-1.1961722488037507E-3</v>
      </c>
      <c r="BH95" s="60">
        <f>IF(ISNUMBER(BF95),BF95/MAX(BF$22:BF95)-1,"")</f>
        <v>-1.0858835143139123E-2</v>
      </c>
      <c r="BK95" s="61">
        <f>BK94*(1+BL95)</f>
        <v>101.4413601065098</v>
      </c>
      <c r="BL95" s="60">
        <f>$L$12*N(AQ95)+$L$13*N(S95)+$L$14*N(AA95)+$L$15*N(AE95)+$L$16*N(AY95)+$L$17*N(BC95)+$L$18*N(AM95)+$L$19*N(AU95)+$L$20*N(W95)</f>
        <v>1.5499763105163327E-3</v>
      </c>
      <c r="BM95" s="60">
        <f>IF(ISNUMBER(BK95),BK95/MAX(BK$22:BK95)-1,"")</f>
        <v>-8.3067174053199633E-3</v>
      </c>
      <c r="BO95" s="61">
        <f>BO94*(1+BP95)</f>
        <v>101.07148861802042</v>
      </c>
      <c r="BP95" s="60">
        <f>$L$36*N(S95)+$L$37*N(AQ95)+$L$38*N(AA95)+$L$39*N(AE95)+$L$40*N(AM95)+$L$41*N(W95)+$L$42*N(AI95)+$L$43*N(BG95)+$L$44*N(AY95)</f>
        <v>4.8172476716070679E-3</v>
      </c>
      <c r="BQ95" s="60">
        <f>IF(ISNUMBER(BO95),BO95/MAX(BO$22:BO95)-1,"")</f>
        <v>-1.6650846461887858E-2</v>
      </c>
      <c r="BS95" s="61">
        <f>BS94*(1+BT95)</f>
        <v>99.833807052130567</v>
      </c>
      <c r="BT95" s="60">
        <f>$L$60*N(S95)+$L$61*N(AE95)+$L$62*N(AQ95)+$L$63*N(AM95)+$L$64*N(AI95)+$L$65*N(AA95)+$L$66*N(BG95)+$L$67*N(W95)+$L$68*N(AY95)</f>
        <v>7.1519698537304477E-3</v>
      </c>
      <c r="BU95" s="60">
        <f>IF(ISNUMBER(BS95),BS95/MAX(BS$22:BS95)-1,"")</f>
        <v>-2.3585845583546705E-2</v>
      </c>
    </row>
    <row r="96" spans="17:73" ht="16" customHeight="1">
      <c r="Q96" s="63">
        <v>43209</v>
      </c>
      <c r="R96" s="62">
        <v>347.19</v>
      </c>
      <c r="S96" s="60">
        <f>IF(AND(ISNUMBER(R95),ISNUMBER(R96)),R96/R95-1,"")</f>
        <v>-4.5587476346120592E-3</v>
      </c>
      <c r="T96" s="60">
        <f>IF(ISNUMBER(R96),R96/MAX(R$22:R96)-1,"")</f>
        <v>-2.4226412973216038E-2</v>
      </c>
      <c r="V96" s="62">
        <v>178.78</v>
      </c>
      <c r="W96" s="60">
        <f>IF(AND(ISNUMBER(V95),ISNUMBER(V96)),V96/V95-1,"")</f>
        <v>-4.2884990253412303E-3</v>
      </c>
      <c r="X96" s="60">
        <f>IF(ISNUMBER(V96),V96/MAX(V$22:V96)-1,"")</f>
        <v>-2.7312295973884737E-2</v>
      </c>
      <c r="Z96" s="62">
        <v>7.27</v>
      </c>
      <c r="AA96" s="60">
        <f>IF(AND(ISNUMBER(Z95),ISNUMBER(Z96)),Z96/Z95-1,"")</f>
        <v>-5.4719562243502606E-3</v>
      </c>
      <c r="AB96" s="60">
        <f>IF(ISNUMBER(Z96),Z96/MAX(Z$22:Z96)-1,"")</f>
        <v>-2.807486631016054E-2</v>
      </c>
      <c r="AD96" s="62">
        <v>13.72</v>
      </c>
      <c r="AE96" s="60">
        <f>IF(AND(ISNUMBER(AD95),ISNUMBER(AD96)),AD96/AD95-1,"")</f>
        <v>2.9239766081872176E-3</v>
      </c>
      <c r="AF96" s="60">
        <f>IF(ISNUMBER(AD96),AD96/MAX(AD$22:AD96)-1,"")</f>
        <v>-9.1992058239576346E-2</v>
      </c>
      <c r="AH96" s="62">
        <v>15.06</v>
      </c>
      <c r="AI96" s="60">
        <f>IF(AND(ISNUMBER(AH95),ISNUMBER(AH96)),AH96/AH95-1,"")</f>
        <v>-6.635700066356387E-4</v>
      </c>
      <c r="AJ96" s="60">
        <f>IF(ISNUMBER(AH96),AH96/MAX(AH$22:AH96)-1,"")</f>
        <v>-3.3996151379089068E-2</v>
      </c>
      <c r="AL96" s="62">
        <v>18.71</v>
      </c>
      <c r="AM96" s="60">
        <f>IF(AND(ISNUMBER(AL95),ISNUMBER(AL96)),AL96/AL95-1,"")</f>
        <v>2.679528403001008E-3</v>
      </c>
      <c r="AN96" s="60">
        <f>IF(ISNUMBER(AL96),AL96/MAX(AL$22:AL96)-1,"")</f>
        <v>-4.5894951555328856E-2</v>
      </c>
      <c r="AP96" s="62">
        <v>100.21</v>
      </c>
      <c r="AQ96" s="60">
        <f>IF(AND(ISNUMBER(AP95),ISNUMBER(AP96)),AP96/AP95-1,"")</f>
        <v>0</v>
      </c>
      <c r="AR96" s="60">
        <f>IF(ISNUMBER(AP96),AP96/MAX(AP$22:AP96)-1,"")</f>
        <v>-7.9768670854529766E-4</v>
      </c>
      <c r="AT96" s="62">
        <v>50.13</v>
      </c>
      <c r="AU96" s="60">
        <f>IF(AND(ISNUMBER(AT95),ISNUMBER(AT96)),AT96/AT95-1,"")</f>
        <v>0</v>
      </c>
      <c r="AV96" s="60">
        <f>IF(ISNUMBER(AT96),AT96/MAX(AT$22:AT96)-1,"")</f>
        <v>-7.9728921666333274E-4</v>
      </c>
      <c r="AX96" s="62">
        <v>16.366</v>
      </c>
      <c r="AY96" s="60">
        <f>IF(AND(ISNUMBER(AX95),ISNUMBER(AX96)),AX96/AX95-1,"")</f>
        <v>1.2847965738758127E-3</v>
      </c>
      <c r="AZ96" s="60">
        <f>IF(ISNUMBER(AX96),AX96/MAX(AX$22:AX96)-1,"")</f>
        <v>-3.1597633136094649E-2</v>
      </c>
      <c r="BB96" s="62">
        <v>49.98</v>
      </c>
      <c r="BC96" s="60">
        <f>IF(AND(ISNUMBER(BB95),ISNUMBER(BB96)),BB96/BB95-1,"")</f>
        <v>-2.7932960893854997E-3</v>
      </c>
      <c r="BD96" s="60">
        <f>IF(ISNUMBER(BB96),BB96/MAX(BB$22:BB96)-1,"")</f>
        <v>-6.9541029207232929E-3</v>
      </c>
      <c r="BF96" s="62">
        <v>50.12</v>
      </c>
      <c r="BG96" s="60">
        <f>IF(AND(ISNUMBER(BF95),ISNUMBER(BF96)),BF96/BF95-1,"")</f>
        <v>3.9920159680639777E-4</v>
      </c>
      <c r="BH96" s="60">
        <f>IF(ISNUMBER(BF96),BF96/MAX(BF$22:BF96)-1,"")</f>
        <v>-1.0463968410661439E-2</v>
      </c>
      <c r="BK96" s="61">
        <f>BK95*(1+BL96)</f>
        <v>101.26746729343762</v>
      </c>
      <c r="BL96" s="60">
        <f>$L$12*N(AQ96)+$L$13*N(S96)+$L$14*N(AA96)+$L$15*N(AE96)+$L$16*N(AY96)+$L$17*N(BC96)+$L$18*N(AM96)+$L$19*N(AU96)+$L$20*N(W96)</f>
        <v>-1.7142200468290697E-3</v>
      </c>
      <c r="BM96" s="60">
        <f>IF(ISNUMBER(BK96),BK96/MAX(BK$22:BK96)-1,"")</f>
        <v>-1.0006697910649454E-2</v>
      </c>
      <c r="BO96" s="61">
        <f>BO95*(1+BP96)</f>
        <v>100.89684265294622</v>
      </c>
      <c r="BP96" s="60">
        <f>$L$36*N(S96)+$L$37*N(AQ96)+$L$38*N(AA96)+$L$39*N(AE96)+$L$40*N(AM96)+$L$41*N(W96)+$L$42*N(AI96)+$L$43*N(BG96)+$L$44*N(AY96)</f>
        <v>-1.7279449176240546E-3</v>
      </c>
      <c r="BQ96" s="60">
        <f>IF(ISNUMBER(BO96),BO96/MAX(BO$22:BO96)-1,"")</f>
        <v>-1.8350019633993964E-2</v>
      </c>
      <c r="BS96" s="61">
        <f>BS95*(1+BT96)</f>
        <v>99.727646863808332</v>
      </c>
      <c r="BT96" s="60">
        <f>$L$60*N(S96)+$L$61*N(AE96)+$L$62*N(AQ96)+$L$63*N(AM96)+$L$64*N(AI96)+$L$65*N(AA96)+$L$66*N(BG96)+$L$67*N(W96)+$L$68*N(AY96)</f>
        <v>-1.0633691277224416E-3</v>
      </c>
      <c r="BU96" s="60">
        <f>IF(ISNUMBER(BS96),BS96/MAX(BS$22:BS96)-1,"")</f>
        <v>-2.4624134251224339E-2</v>
      </c>
    </row>
    <row r="97" spans="17:73" ht="16" customHeight="1">
      <c r="Q97" s="63">
        <v>43210</v>
      </c>
      <c r="R97" s="62">
        <v>347.19</v>
      </c>
      <c r="S97" s="60">
        <f>IF(AND(ISNUMBER(R96),ISNUMBER(R97)),R97/R96-1,"")</f>
        <v>0</v>
      </c>
      <c r="T97" s="60">
        <f>IF(ISNUMBER(R97),R97/MAX(R$22:R97)-1,"")</f>
        <v>-2.4226412973216038E-2</v>
      </c>
      <c r="V97" s="62">
        <v>179.76</v>
      </c>
      <c r="W97" s="60">
        <f>IF(AND(ISNUMBER(V96),ISNUMBER(V97)),V97/V96-1,"")</f>
        <v>5.4815974941269108E-3</v>
      </c>
      <c r="X97" s="60">
        <f>IF(ISNUMBER(V97),V97/MAX(V$22:V97)-1,"")</f>
        <v>-2.1980413492927231E-2</v>
      </c>
      <c r="Z97" s="62">
        <v>7.26</v>
      </c>
      <c r="AA97" s="60">
        <f>IF(AND(ISNUMBER(Z96),ISNUMBER(Z97)),Z97/Z96-1,"")</f>
        <v>-1.3755158184318717E-3</v>
      </c>
      <c r="AB97" s="60">
        <f>IF(ISNUMBER(Z97),Z97/MAX(Z$22:Z97)-1,"")</f>
        <v>-2.941176470588247E-2</v>
      </c>
      <c r="AD97" s="62">
        <v>13.68</v>
      </c>
      <c r="AE97" s="60">
        <f>IF(AND(ISNUMBER(AD96),ISNUMBER(AD97)),AD97/AD96-1,"")</f>
        <v>-2.9154518950438302E-3</v>
      </c>
      <c r="AF97" s="60">
        <f>IF(ISNUMBER(AD97),AD97/MAX(AD$22:AD97)-1,"")</f>
        <v>-9.4639311714096563E-2</v>
      </c>
      <c r="AH97" s="62">
        <v>14.99</v>
      </c>
      <c r="AI97" s="60">
        <f>IF(AND(ISNUMBER(AH96),ISNUMBER(AH97)),AH97/AH96-1,"")</f>
        <v>-4.6480743691899029E-3</v>
      </c>
      <c r="AJ97" s="60">
        <f>IF(ISNUMBER(AH97),AH97/MAX(AH$22:AH97)-1,"")</f>
        <v>-3.8486209108402836E-2</v>
      </c>
      <c r="AL97" s="62">
        <v>18.600000000000001</v>
      </c>
      <c r="AM97" s="60">
        <f>IF(AND(ISNUMBER(AL96),ISNUMBER(AL97)),AL97/AL96-1,"")</f>
        <v>-5.8792089791555036E-3</v>
      </c>
      <c r="AN97" s="60">
        <f>IF(ISNUMBER(AL97),AL97/MAX(AL$22:AL97)-1,"")</f>
        <v>-5.1504334523202355E-2</v>
      </c>
      <c r="AP97" s="62">
        <v>100.22</v>
      </c>
      <c r="AQ97" s="60">
        <f>IF(AND(ISNUMBER(AP96),ISNUMBER(AP97)),AP97/AP96-1,"")</f>
        <v>9.9790440075908649E-5</v>
      </c>
      <c r="AR97" s="60">
        <f>IF(ISNUMBER(AP97),AP97/MAX(AP$22:AP97)-1,"")</f>
        <v>-6.979758699771077E-4</v>
      </c>
      <c r="AT97" s="62">
        <v>50.13</v>
      </c>
      <c r="AU97" s="60">
        <f>IF(AND(ISNUMBER(AT96),ISNUMBER(AT97)),AT97/AT96-1,"")</f>
        <v>0</v>
      </c>
      <c r="AV97" s="60">
        <f>IF(ISNUMBER(AT97),AT97/MAX(AT$22:AT97)-1,"")</f>
        <v>-7.9728921666333274E-4</v>
      </c>
      <c r="AX97" s="62">
        <v>16.463999999999999</v>
      </c>
      <c r="AY97" s="60">
        <f>IF(AND(ISNUMBER(AX96),ISNUMBER(AX97)),AX97/AX96-1,"")</f>
        <v>5.9880239520957446E-3</v>
      </c>
      <c r="AZ97" s="60">
        <f>IF(ISNUMBER(AX97),AX97/MAX(AX$22:AX97)-1,"")</f>
        <v>-2.5798816568047389E-2</v>
      </c>
      <c r="BB97" s="62">
        <v>49.86</v>
      </c>
      <c r="BC97" s="60">
        <f>IF(AND(ISNUMBER(BB96),ISNUMBER(BB97)),BB97/BB96-1,"")</f>
        <v>-2.4009603841536054E-3</v>
      </c>
      <c r="BD97" s="60">
        <f>IF(ISNUMBER(BB97),BB97/MAX(BB$22:BB97)-1,"")</f>
        <v>-9.3383667792569236E-3</v>
      </c>
      <c r="BF97" s="62">
        <v>50.03</v>
      </c>
      <c r="BG97" s="60">
        <f>IF(AND(ISNUMBER(BF96),ISNUMBER(BF97)),BF97/BF96-1,"")</f>
        <v>-1.7956903431762816E-3</v>
      </c>
      <c r="BH97" s="60">
        <f>IF(ISNUMBER(BF97),BF97/MAX(BF$22:BF97)-1,"")</f>
        <v>-1.2240868706811403E-2</v>
      </c>
      <c r="BK97" s="61">
        <f>BK96*(1+BL97)</f>
        <v>101.2780925271567</v>
      </c>
      <c r="BL97" s="60">
        <f>$L$12*N(AQ97)+$L$13*N(S97)+$L$14*N(AA97)+$L$15*N(AE97)+$L$16*N(AY97)+$L$17*N(BC97)+$L$18*N(AM97)+$L$19*N(AU97)+$L$20*N(W97)</f>
        <v>1.0492247908491322E-4</v>
      </c>
      <c r="BM97" s="60">
        <f>IF(ISNUMBER(BK97),BK97/MAX(BK$22:BK97)-1,"")</f>
        <v>-9.9028253591167958E-3</v>
      </c>
      <c r="BO97" s="61">
        <f>BO96*(1+BP97)</f>
        <v>100.85098165657824</v>
      </c>
      <c r="BP97" s="60">
        <f>$L$36*N(S97)+$L$37*N(AQ97)+$L$38*N(AA97)+$L$39*N(AE97)+$L$40*N(AM97)+$L$41*N(W97)+$L$42*N(AI97)+$L$43*N(BG97)+$L$44*N(AY97)</f>
        <v>-4.5453351326099969E-4</v>
      </c>
      <c r="BQ97" s="60">
        <f>IF(ISNUMBER(BO97),BO97/MAX(BO$22:BO97)-1,"")</f>
        <v>-1.8796212448362271E-2</v>
      </c>
      <c r="BS97" s="61">
        <f>BS96*(1+BT97)</f>
        <v>99.555864621794328</v>
      </c>
      <c r="BT97" s="60">
        <f>$L$60*N(S97)+$L$61*N(AE97)+$L$62*N(AQ97)+$L$63*N(AM97)+$L$64*N(AI97)+$L$65*N(AA97)+$L$66*N(BG97)+$L$67*N(W97)+$L$68*N(AY97)</f>
        <v>-1.7225137403331192E-3</v>
      </c>
      <c r="BU97" s="60">
        <f>IF(ISNUMBER(BS97),BS97/MAX(BS$22:BS97)-1,"")</f>
        <v>-2.6304232581966014E-2</v>
      </c>
    </row>
    <row r="98" spans="17:73" ht="16" customHeight="1">
      <c r="Q98" s="63">
        <v>43213</v>
      </c>
      <c r="R98" s="62">
        <v>348.75</v>
      </c>
      <c r="S98" s="60">
        <f>IF(AND(ISNUMBER(R97),ISNUMBER(R98)),R98/R97-1,"")</f>
        <v>4.4932169705349523E-3</v>
      </c>
      <c r="T98" s="60">
        <f>IF(ISNUMBER(R98),R98/MAX(R$22:R98)-1,"")</f>
        <v>-1.9842050532587585E-2</v>
      </c>
      <c r="V98" s="62">
        <v>179.7</v>
      </c>
      <c r="W98" s="60">
        <f>IF(AND(ISNUMBER(V97),ISNUMBER(V98)),V98/V97-1,"")</f>
        <v>-3.3377837116155273E-4</v>
      </c>
      <c r="X98" s="60">
        <f>IF(ISNUMBER(V98),V98/MAX(V$22:V98)-1,"")</f>
        <v>-2.2306855277475668E-2</v>
      </c>
      <c r="Z98" s="62">
        <v>7.24</v>
      </c>
      <c r="AA98" s="60">
        <f>IF(AND(ISNUMBER(Z97),ISNUMBER(Z98)),Z98/Z97-1,"")</f>
        <v>-2.7548209366390353E-3</v>
      </c>
      <c r="AB98" s="60">
        <f>IF(ISNUMBER(Z98),Z98/MAX(Z$22:Z98)-1,"")</f>
        <v>-3.208556149732622E-2</v>
      </c>
      <c r="AD98" s="62">
        <v>13.69</v>
      </c>
      <c r="AE98" s="60">
        <f>IF(AND(ISNUMBER(AD97),ISNUMBER(AD98)),AD98/AD97-1,"")</f>
        <v>7.309941520468044E-4</v>
      </c>
      <c r="AF98" s="60">
        <f>IF(ISNUMBER(AD98),AD98/MAX(AD$22:AD98)-1,"")</f>
        <v>-9.3977498345466537E-2</v>
      </c>
      <c r="AH98" s="62">
        <v>14.91</v>
      </c>
      <c r="AI98" s="60">
        <f>IF(AND(ISNUMBER(AH97),ISNUMBER(AH98)),AH98/AH97-1,"")</f>
        <v>-5.3368912608405816E-3</v>
      </c>
      <c r="AJ98" s="60">
        <f>IF(ISNUMBER(AH98),AH98/MAX(AH$22:AH98)-1,"")</f>
        <v>-4.3617703656189888E-2</v>
      </c>
      <c r="AL98" s="62">
        <v>18.559999999999999</v>
      </c>
      <c r="AM98" s="60">
        <f>IF(AND(ISNUMBER(AL97),ISNUMBER(AL98)),AL98/AL97-1,"")</f>
        <v>-2.1505376344087557E-3</v>
      </c>
      <c r="AN98" s="60">
        <f>IF(ISNUMBER(AL98),AL98/MAX(AL$22:AL98)-1,"")</f>
        <v>-5.3544110147883739E-2</v>
      </c>
      <c r="AP98" s="62">
        <v>100.23</v>
      </c>
      <c r="AQ98" s="60">
        <f>IF(AND(ISNUMBER(AP97),ISNUMBER(AP98)),AP98/AP97-1,"")</f>
        <v>9.9780482937683601E-5</v>
      </c>
      <c r="AR98" s="60">
        <f>IF(ISNUMBER(AP98),AP98/MAX(AP$22:AP98)-1,"")</f>
        <v>-5.9826503140891774E-4</v>
      </c>
      <c r="AT98" s="62">
        <v>50.15</v>
      </c>
      <c r="AU98" s="60">
        <f>IF(AND(ISNUMBER(AT97),ISNUMBER(AT98)),AT98/AT97-1,"")</f>
        <v>3.9896269698780351E-4</v>
      </c>
      <c r="AV98" s="60">
        <f>IF(ISNUMBER(AT98),AT98/MAX(AT$22:AT98)-1,"")</f>
        <v>-3.9864460833172188E-4</v>
      </c>
      <c r="AX98" s="62">
        <v>16.446999999999999</v>
      </c>
      <c r="AY98" s="60">
        <f>IF(AND(ISNUMBER(AX97),ISNUMBER(AX98)),AX98/AX97-1,"")</f>
        <v>-1.0325558794945788E-3</v>
      </c>
      <c r="AZ98" s="60">
        <f>IF(ISNUMBER(AX98),AX98/MAX(AX$22:AX98)-1,"")</f>
        <v>-2.680473372781067E-2</v>
      </c>
      <c r="BB98" s="62">
        <v>49.69</v>
      </c>
      <c r="BC98" s="60">
        <f>IF(AND(ISNUMBER(BB97),ISNUMBER(BB98)),BB98/BB97-1,"")</f>
        <v>-3.4095467308463689E-3</v>
      </c>
      <c r="BD98" s="60">
        <f>IF(ISNUMBER(BB98),BB98/MAX(BB$22:BB98)-1,"")</f>
        <v>-1.271607391217966E-2</v>
      </c>
      <c r="BF98" s="62">
        <v>50.2</v>
      </c>
      <c r="BG98" s="60">
        <f>IF(AND(ISNUMBER(BF97),ISNUMBER(BF98)),BF98/BF97-1,"")</f>
        <v>3.3979612232659662E-3</v>
      </c>
      <c r="BH98" s="60">
        <f>IF(ISNUMBER(BF98),BF98/MAX(BF$22:BF98)-1,"")</f>
        <v>-8.884501480750151E-3</v>
      </c>
      <c r="BK98" s="61">
        <f>BK97*(1+BL98)</f>
        <v>101.33704307722191</v>
      </c>
      <c r="BL98" s="60">
        <f>$L$12*N(AQ98)+$L$13*N(S98)+$L$14*N(AA98)+$L$15*N(AE98)+$L$16*N(AY98)+$L$17*N(BC98)+$L$18*N(AM98)+$L$19*N(AU98)+$L$20*N(W98)</f>
        <v>5.8206615660146791E-4</v>
      </c>
      <c r="BM98" s="60">
        <f>IF(ISNUMBER(BK98),BK98/MAX(BK$22:BK98)-1,"")</f>
        <v>-9.3265233020116689E-3</v>
      </c>
      <c r="BO98" s="61">
        <f>BO97*(1+BP98)</f>
        <v>100.92598999708497</v>
      </c>
      <c r="BP98" s="60">
        <f>$L$36*N(S98)+$L$37*N(AQ98)+$L$38*N(AA98)+$L$39*N(AE98)+$L$40*N(AM98)+$L$41*N(W98)+$L$42*N(AI98)+$L$43*N(BG98)+$L$44*N(AY98)</f>
        <v>7.4375419331222257E-4</v>
      </c>
      <c r="BQ98" s="60">
        <f>IF(ISNUMBER(BO98),BO98/MAX(BO$22:BO98)-1,"")</f>
        <v>-1.8066438016876907E-2</v>
      </c>
      <c r="BS98" s="61">
        <f>BS97*(1+BT98)</f>
        <v>99.596404440708667</v>
      </c>
      <c r="BT98" s="60">
        <f>$L$60*N(S98)+$L$61*N(AE98)+$L$62*N(AQ98)+$L$63*N(AM98)+$L$64*N(AI98)+$L$65*N(AA98)+$L$66*N(BG98)+$L$67*N(W98)+$L$68*N(AY98)</f>
        <v>4.0720673833074237E-4</v>
      </c>
      <c r="BU98" s="60">
        <f>IF(ISNUMBER(BS98),BS98/MAX(BS$22:BS98)-1,"")</f>
        <v>-2.5907737104389206E-2</v>
      </c>
    </row>
    <row r="99" spans="17:73" ht="16" customHeight="1">
      <c r="Q99" s="63">
        <v>43214</v>
      </c>
      <c r="R99" s="62">
        <v>351.93</v>
      </c>
      <c r="S99" s="60">
        <f>IF(AND(ISNUMBER(R98),ISNUMBER(R99)),R99/R98-1,"")</f>
        <v>9.118279569892529E-3</v>
      </c>
      <c r="T99" s="60">
        <f>IF(ISNUMBER(R99),R99/MAX(R$22:R99)-1,"")</f>
        <v>-1.0904696326691221E-2</v>
      </c>
      <c r="V99" s="62">
        <v>181.34</v>
      </c>
      <c r="W99" s="60">
        <f>IF(AND(ISNUMBER(V98),ISNUMBER(V99)),V99/V98-1,"")</f>
        <v>9.126321647189739E-3</v>
      </c>
      <c r="X99" s="60">
        <f>IF(ISNUMBER(V99),V99/MAX(V$22:V99)-1,"")</f>
        <v>-1.3384113166485356E-2</v>
      </c>
      <c r="Z99" s="62">
        <v>7.31</v>
      </c>
      <c r="AA99" s="60">
        <f>IF(AND(ISNUMBER(Z98),ISNUMBER(Z99)),Z99/Z98-1,"")</f>
        <v>9.6685082872927097E-3</v>
      </c>
      <c r="AB99" s="60">
        <f>IF(ISNUMBER(Z99),Z99/MAX(Z$22:Z99)-1,"")</f>
        <v>-2.2727272727272818E-2</v>
      </c>
      <c r="AD99" s="62">
        <v>13.85</v>
      </c>
      <c r="AE99" s="60">
        <f>IF(AND(ISNUMBER(AD98),ISNUMBER(AD99)),AD99/AD98-1,"")</f>
        <v>1.1687363038714427E-2</v>
      </c>
      <c r="AF99" s="60">
        <f>IF(ISNUMBER(AD99),AD99/MAX(AD$22:AD99)-1,"")</f>
        <v>-8.338848444738578E-2</v>
      </c>
      <c r="AH99" s="62">
        <v>14.91</v>
      </c>
      <c r="AI99" s="60">
        <f>IF(AND(ISNUMBER(AH98),ISNUMBER(AH99)),AH99/AH98-1,"")</f>
        <v>0</v>
      </c>
      <c r="AJ99" s="60">
        <f>IF(ISNUMBER(AH99),AH99/MAX(AH$22:AH99)-1,"")</f>
        <v>-4.3617703656189888E-2</v>
      </c>
      <c r="AL99" s="62">
        <v>18.64</v>
      </c>
      <c r="AM99" s="60">
        <f>IF(AND(ISNUMBER(AL98),ISNUMBER(AL99)),AL99/AL98-1,"")</f>
        <v>4.3103448275862988E-3</v>
      </c>
      <c r="AN99" s="60">
        <f>IF(ISNUMBER(AL99),AL99/MAX(AL$22:AL99)-1,"")</f>
        <v>-4.9464558898521083E-2</v>
      </c>
      <c r="AP99" s="62">
        <v>100.24</v>
      </c>
      <c r="AQ99" s="60">
        <f>IF(AND(ISNUMBER(AP98),ISNUMBER(AP99)),AP99/AP98-1,"")</f>
        <v>9.9770527786091634E-5</v>
      </c>
      <c r="AR99" s="60">
        <f>IF(ISNUMBER(AP99),AP99/MAX(AP$22:AP99)-1,"")</f>
        <v>-4.9855419284083879E-4</v>
      </c>
      <c r="AT99" s="62">
        <v>50.14</v>
      </c>
      <c r="AU99" s="60">
        <f>IF(AND(ISNUMBER(AT98),ISNUMBER(AT99)),AT99/AT98-1,"")</f>
        <v>-1.9940179461608309E-4</v>
      </c>
      <c r="AV99" s="60">
        <f>IF(ISNUMBER(AT99),AT99/MAX(AT$22:AT99)-1,"")</f>
        <v>-5.9796691249758283E-4</v>
      </c>
      <c r="AX99" s="62">
        <v>16.488</v>
      </c>
      <c r="AY99" s="60">
        <f>IF(AND(ISNUMBER(AX98),ISNUMBER(AX99)),AX99/AX98-1,"")</f>
        <v>2.4928558399708312E-3</v>
      </c>
      <c r="AZ99" s="60">
        <f>IF(ISNUMBER(AX99),AX99/MAX(AX$22:AX99)-1,"")</f>
        <v>-2.4378698224852058E-2</v>
      </c>
      <c r="BB99" s="62">
        <v>49.69</v>
      </c>
      <c r="BC99" s="60">
        <f>IF(AND(ISNUMBER(BB98),ISNUMBER(BB99)),BB99/BB98-1,"")</f>
        <v>0</v>
      </c>
      <c r="BD99" s="60">
        <f>IF(ISNUMBER(BB99),BB99/MAX(BB$22:BB99)-1,"")</f>
        <v>-1.271607391217966E-2</v>
      </c>
      <c r="BF99" s="62">
        <v>50.13</v>
      </c>
      <c r="BG99" s="60">
        <f>IF(AND(ISNUMBER(BF98),ISNUMBER(BF99)),BF99/BF98-1,"")</f>
        <v>-1.3944223107569265E-3</v>
      </c>
      <c r="BH99" s="60">
        <f>IF(ISNUMBER(BF99),BF99/MAX(BF$22:BF99)-1,"")</f>
        <v>-1.0266535044422431E-2</v>
      </c>
      <c r="BK99" s="61">
        <f>BK98*(1+BL99)</f>
        <v>101.94360187301953</v>
      </c>
      <c r="BL99" s="60">
        <f>$L$12*N(AQ99)+$L$13*N(S99)+$L$14*N(AA99)+$L$15*N(AE99)+$L$16*N(AY99)+$L$17*N(BC99)+$L$18*N(AM99)+$L$19*N(AU99)+$L$20*N(W99)</f>
        <v>5.9855584629147848E-3</v>
      </c>
      <c r="BM99" s="60">
        <f>IF(ISNUMBER(BK99),BK99/MAX(BK$22:BK99)-1,"")</f>
        <v>-3.3967892895767626E-3</v>
      </c>
      <c r="BO99" s="61">
        <f>BO98*(1+BP99)</f>
        <v>101.61898908393897</v>
      </c>
      <c r="BP99" s="60">
        <f>$L$36*N(S99)+$L$37*N(AQ99)+$L$38*N(AA99)+$L$39*N(AE99)+$L$40*N(AM99)+$L$41*N(W99)+$L$42*N(AI99)+$L$43*N(BG99)+$L$44*N(AY99)</f>
        <v>6.8664086116371637E-3</v>
      </c>
      <c r="BQ99" s="60">
        <f>IF(ISNUMBER(BO99),BO99/MAX(BO$22:BO99)-1,"")</f>
        <v>-1.1324080950820381E-2</v>
      </c>
      <c r="BS99" s="61">
        <f>BS98*(1+BT99)</f>
        <v>100.22642355433275</v>
      </c>
      <c r="BT99" s="60">
        <f>$L$60*N(S99)+$L$61*N(AE99)+$L$62*N(AQ99)+$L$63*N(AM99)+$L$64*N(AI99)+$L$65*N(AA99)+$L$66*N(BG99)+$L$67*N(W99)+$L$68*N(AY99)</f>
        <v>6.3257214671753794E-3</v>
      </c>
      <c r="BU99" s="60">
        <f>IF(ISNUMBER(BS99),BS99/MAX(BS$22:BS99)-1,"")</f>
        <v>-1.9745900765980817E-2</v>
      </c>
    </row>
    <row r="100" spans="17:73" ht="16" customHeight="1">
      <c r="Q100" s="63">
        <v>43216</v>
      </c>
      <c r="R100" s="62">
        <v>351.93</v>
      </c>
      <c r="S100" s="60">
        <f>IF(AND(ISNUMBER(R99),ISNUMBER(R100)),R100/R99-1,"")</f>
        <v>0</v>
      </c>
      <c r="T100" s="60">
        <f>IF(ISNUMBER(R100),R100/MAX(R$22:R100)-1,"")</f>
        <v>-1.0904696326691221E-2</v>
      </c>
      <c r="V100" s="62">
        <v>179.83</v>
      </c>
      <c r="W100" s="60">
        <f>IF(AND(ISNUMBER(V99),ISNUMBER(V100)),V100/V99-1,"")</f>
        <v>-8.3268997463328276E-3</v>
      </c>
      <c r="X100" s="60">
        <f>IF(ISNUMBER(V100),V100/MAX(V$22:V100)-1,"")</f>
        <v>-2.1599564744287258E-2</v>
      </c>
      <c r="Z100" s="62">
        <v>7.26</v>
      </c>
      <c r="AA100" s="60">
        <f>IF(AND(ISNUMBER(Z99),ISNUMBER(Z100)),Z100/Z99-1,"")</f>
        <v>-6.8399452804377425E-3</v>
      </c>
      <c r="AB100" s="60">
        <f>IF(ISNUMBER(Z100),Z100/MAX(Z$22:Z100)-1,"")</f>
        <v>-2.941176470588247E-2</v>
      </c>
      <c r="AD100" s="62">
        <v>13.85</v>
      </c>
      <c r="AE100" s="60">
        <f>IF(AND(ISNUMBER(AD99),ISNUMBER(AD100)),AD100/AD99-1,"")</f>
        <v>0</v>
      </c>
      <c r="AF100" s="60">
        <f>IF(ISNUMBER(AD100),AD100/MAX(AD$22:AD100)-1,"")</f>
        <v>-8.338848444738578E-2</v>
      </c>
      <c r="AH100" s="62">
        <v>15.15</v>
      </c>
      <c r="AI100" s="60">
        <f>IF(AND(ISNUMBER(AH99),ISNUMBER(AH100)),AH100/AH99-1,"")</f>
        <v>1.6096579476861272E-2</v>
      </c>
      <c r="AJ100" s="60">
        <f>IF(ISNUMBER(AH100),AH100/MAX(AH$22:AH100)-1,"")</f>
        <v>-2.8223220012828731E-2</v>
      </c>
      <c r="AL100" s="62">
        <v>18.66</v>
      </c>
      <c r="AM100" s="60">
        <f>IF(AND(ISNUMBER(AL99),ISNUMBER(AL100)),AL100/AL99-1,"")</f>
        <v>1.0729613733906351E-3</v>
      </c>
      <c r="AN100" s="60">
        <f>IF(ISNUMBER(AL100),AL100/MAX(AL$22:AL100)-1,"")</f>
        <v>-4.8444671086180446E-2</v>
      </c>
      <c r="AP100" s="62">
        <v>100.25</v>
      </c>
      <c r="AQ100" s="60">
        <f>IF(AND(ISNUMBER(AP99),ISNUMBER(AP100)),AP100/AP99-1,"")</f>
        <v>9.9760574620910702E-5</v>
      </c>
      <c r="AR100" s="60">
        <f>IF(ISNUMBER(AP100),AP100/MAX(AP$22:AP100)-1,"")</f>
        <v>-3.9884335427264883E-4</v>
      </c>
      <c r="AT100" s="62">
        <v>50.15</v>
      </c>
      <c r="AU100" s="60">
        <f>IF(AND(ISNUMBER(AT99),ISNUMBER(AT100)),AT100/AT99-1,"")</f>
        <v>1.9944156362172727E-4</v>
      </c>
      <c r="AV100" s="60">
        <f>IF(ISNUMBER(AT100),AT100/MAX(AT$22:AT100)-1,"")</f>
        <v>-3.9864460833172188E-4</v>
      </c>
      <c r="AX100" s="62">
        <v>16.53</v>
      </c>
      <c r="AY100" s="60">
        <f>IF(AND(ISNUMBER(AX99),ISNUMBER(AX100)),AX100/AX99-1,"")</f>
        <v>2.5473071324599861E-3</v>
      </c>
      <c r="AZ100" s="60">
        <f>IF(ISNUMBER(AX100),AX100/MAX(AX$22:AX100)-1,"")</f>
        <v>-2.18934911242602E-2</v>
      </c>
      <c r="BB100" s="62">
        <v>49.69</v>
      </c>
      <c r="BC100" s="60">
        <f>IF(AND(ISNUMBER(BB99),ISNUMBER(BB100)),BB100/BB99-1,"")</f>
        <v>0</v>
      </c>
      <c r="BD100" s="60">
        <f>IF(ISNUMBER(BB100),BB100/MAX(BB$22:BB100)-1,"")</f>
        <v>-1.271607391217966E-2</v>
      </c>
      <c r="BF100" s="62">
        <v>50.09</v>
      </c>
      <c r="BG100" s="60">
        <f>IF(AND(ISNUMBER(BF99),ISNUMBER(BF100)),BF100/BF99-1,"")</f>
        <v>-7.9792539397560702E-4</v>
      </c>
      <c r="BH100" s="60">
        <f>IF(ISNUMBER(BF100),BF100/MAX(BF$22:BF100)-1,"")</f>
        <v>-1.105626850937802E-2</v>
      </c>
      <c r="BK100" s="61">
        <f>BK99*(1+BL100)</f>
        <v>101.87362911916551</v>
      </c>
      <c r="BL100" s="60">
        <f>$L$12*N(AQ100)+$L$13*N(S100)+$L$14*N(AA100)+$L$15*N(AE100)+$L$16*N(AY100)+$L$17*N(BC100)+$L$18*N(AM100)+$L$19*N(AU100)+$L$20*N(W100)</f>
        <v>-6.8638690970690538E-4</v>
      </c>
      <c r="BM100" s="60">
        <f>IF(ISNUMBER(BK100),BK100/MAX(BK$22:BK100)-1,"")</f>
        <v>-4.0808446875802984E-3</v>
      </c>
      <c r="BO100" s="61">
        <f>BO99*(1+BP100)</f>
        <v>101.52054422717669</v>
      </c>
      <c r="BP100" s="60">
        <f>$L$36*N(S100)+$L$37*N(AQ100)+$L$38*N(AA100)+$L$39*N(AE100)+$L$40*N(AM100)+$L$41*N(W100)+$L$42*N(AI100)+$L$43*N(BG100)+$L$44*N(AY100)</f>
        <v>-9.687643780925101E-4</v>
      </c>
      <c r="BQ100" s="60">
        <f>IF(ISNUMBER(BO100),BO100/MAX(BO$22:BO100)-1,"")</f>
        <v>-1.2281874962672967E-2</v>
      </c>
      <c r="BS100" s="61">
        <f>BS99*(1+BT100)</f>
        <v>100.34927836035955</v>
      </c>
      <c r="BT100" s="60">
        <f>$L$60*N(S100)+$L$61*N(AE100)+$L$62*N(AQ100)+$L$63*N(AM100)+$L$64*N(AI100)+$L$65*N(AA100)+$L$66*N(BG100)+$L$67*N(W100)+$L$68*N(AY100)</f>
        <v>1.2257726223282878E-3</v>
      </c>
      <c r="BU100" s="60">
        <f>IF(ISNUMBER(BS100),BS100/MAX(BS$22:BS100)-1,"")</f>
        <v>-1.8544332128214602E-2</v>
      </c>
    </row>
    <row r="101" spans="17:73" ht="16" customHeight="1">
      <c r="Q101" s="63">
        <v>43217</v>
      </c>
      <c r="R101" s="62">
        <v>353.36</v>
      </c>
      <c r="S101" s="60">
        <f>IF(AND(ISNUMBER(R100),ISNUMBER(R101)),R101/R100-1,"")</f>
        <v>4.0633080442133984E-3</v>
      </c>
      <c r="T101" s="60">
        <f>IF(ISNUMBER(R101),R101/MAX(R$22:R101)-1,"")</f>
        <v>-6.885697422781778E-3</v>
      </c>
      <c r="V101" s="62">
        <v>182.08</v>
      </c>
      <c r="W101" s="60">
        <f>IF(AND(ISNUMBER(V100),ISNUMBER(V101)),V101/V100-1,"")</f>
        <v>1.2511816715787161E-2</v>
      </c>
      <c r="X101" s="60">
        <f>IF(ISNUMBER(V101),V101/MAX(V$22:V101)-1,"")</f>
        <v>-9.3579978237213757E-3</v>
      </c>
      <c r="Z101" s="62">
        <v>7.39</v>
      </c>
      <c r="AA101" s="60">
        <f>IF(AND(ISNUMBER(Z100),ISNUMBER(Z101)),Z101/Z100-1,"")</f>
        <v>1.7906336088154173E-2</v>
      </c>
      <c r="AB101" s="60">
        <f>IF(ISNUMBER(Z101),Z101/MAX(Z$22:Z101)-1,"")</f>
        <v>-1.2032085561497374E-2</v>
      </c>
      <c r="AD101" s="62">
        <v>13.8</v>
      </c>
      <c r="AE101" s="60">
        <f>IF(AND(ISNUMBER(AD100),ISNUMBER(AD101)),AD101/AD100-1,"")</f>
        <v>-3.6101083032490378E-3</v>
      </c>
      <c r="AF101" s="60">
        <f>IF(ISNUMBER(AD101),AD101/MAX(AD$22:AD101)-1,"")</f>
        <v>-8.6697551290536023E-2</v>
      </c>
      <c r="AH101" s="62">
        <v>15.2</v>
      </c>
      <c r="AI101" s="60">
        <f>IF(AND(ISNUMBER(AH100),ISNUMBER(AH101)),AH101/AH100-1,"")</f>
        <v>3.3003300330032292E-3</v>
      </c>
      <c r="AJ101" s="60">
        <f>IF(ISNUMBER(AH101),AH101/MAX(AH$22:AH101)-1,"")</f>
        <v>-2.5016035920461865E-2</v>
      </c>
      <c r="AL101" s="62">
        <v>18.75</v>
      </c>
      <c r="AM101" s="60">
        <f>IF(AND(ISNUMBER(AL100),ISNUMBER(AL101)),AL101/AL100-1,"")</f>
        <v>4.8231511254019921E-3</v>
      </c>
      <c r="AN101" s="60">
        <f>IF(ISNUMBER(AL101),AL101/MAX(AL$22:AL101)-1,"")</f>
        <v>-4.3855175930647583E-2</v>
      </c>
      <c r="AP101" s="62">
        <v>100.26</v>
      </c>
      <c r="AQ101" s="60">
        <f>IF(AND(ISNUMBER(AP100),ISNUMBER(AP101)),AP101/AP100-1,"")</f>
        <v>9.9750623441474673E-5</v>
      </c>
      <c r="AR101" s="60">
        <f>IF(ISNUMBER(AP101),AP101/MAX(AP$22:AP101)-1,"")</f>
        <v>-2.9913251570445887E-4</v>
      </c>
      <c r="AT101" s="62">
        <v>50.16</v>
      </c>
      <c r="AU101" s="60">
        <f>IF(AND(ISNUMBER(AT100),ISNUMBER(AT101)),AT101/AT100-1,"")</f>
        <v>1.9940179461608309E-4</v>
      </c>
      <c r="AV101" s="60">
        <f>IF(ISNUMBER(AT101),AT101/MAX(AT$22:AT101)-1,"")</f>
        <v>-1.9932230416597196E-4</v>
      </c>
      <c r="AX101" s="62">
        <v>16.518000000000001</v>
      </c>
      <c r="AY101" s="60">
        <f>IF(AND(ISNUMBER(AX100),ISNUMBER(AX101)),AX101/AX100-1,"")</f>
        <v>-7.2595281306719883E-4</v>
      </c>
      <c r="AZ101" s="60">
        <f>IF(ISNUMBER(AX101),AX101/MAX(AX$22:AX101)-1,"")</f>
        <v>-2.2603550295857811E-2</v>
      </c>
      <c r="BB101" s="62">
        <v>49.78</v>
      </c>
      <c r="BC101" s="60">
        <f>IF(AND(ISNUMBER(BB100),ISNUMBER(BB101)),BB101/BB100-1,"")</f>
        <v>1.8112296236667547E-3</v>
      </c>
      <c r="BD101" s="60">
        <f>IF(ISNUMBER(BB101),BB101/MAX(BB$22:BB101)-1,"")</f>
        <v>-1.092787601827927E-2</v>
      </c>
      <c r="BF101" s="62">
        <v>50.02</v>
      </c>
      <c r="BG101" s="60">
        <f>IF(AND(ISNUMBER(BF100),ISNUMBER(BF101)),BF101/BF100-1,"")</f>
        <v>-1.3974845278498238E-3</v>
      </c>
      <c r="BH101" s="60">
        <f>IF(ISNUMBER(BF101),BF101/MAX(BF$22:BF101)-1,"")</f>
        <v>-1.24383020730503E-2</v>
      </c>
      <c r="BK101" s="61">
        <f>BK100*(1+BL101)</f>
        <v>102.27222406324628</v>
      </c>
      <c r="BL101" s="60">
        <f>$L$12*N(AQ101)+$L$13*N(S101)+$L$14*N(AA101)+$L$15*N(AE101)+$L$16*N(AY101)+$L$17*N(BC101)+$L$18*N(AM101)+$L$19*N(AU101)+$L$20*N(W101)</f>
        <v>3.9126410586052349E-3</v>
      </c>
      <c r="BM101" s="60">
        <f>IF(ISNUMBER(BK101),BK101/MAX(BK$22:BK101)-1,"")</f>
        <v>-1.8417050945351843E-4</v>
      </c>
      <c r="BO101" s="61">
        <f>BO100*(1+BP101)</f>
        <v>101.95215344561213</v>
      </c>
      <c r="BP101" s="60">
        <f>$L$36*N(S101)+$L$37*N(AQ101)+$L$38*N(AA101)+$L$39*N(AE101)+$L$40*N(AM101)+$L$41*N(W101)+$L$42*N(AI101)+$L$43*N(BG101)+$L$44*N(AY101)</f>
        <v>4.2514470516393787E-3</v>
      </c>
      <c r="BQ101" s="60">
        <f>IF(ISNUMBER(BO101),BO101/MAX(BO$22:BO101)-1,"")</f>
        <v>-8.0826436521324041E-3</v>
      </c>
      <c r="BS101" s="61">
        <f>BS100*(1+BT101)</f>
        <v>100.66273412944945</v>
      </c>
      <c r="BT101" s="60">
        <f>$L$60*N(S101)+$L$61*N(AE101)+$L$62*N(AQ101)+$L$63*N(AM101)+$L$64*N(AI101)+$L$65*N(AA101)+$L$66*N(BG101)+$L$67*N(W101)+$L$68*N(AY101)</f>
        <v>3.1236474662455107E-3</v>
      </c>
      <c r="BU101" s="60">
        <f>IF(ISNUMBER(BS101),BS101/MAX(BS$22:BS101)-1,"")</f>
        <v>-1.5478610618034683E-2</v>
      </c>
    </row>
    <row r="102" spans="17:73" ht="16" customHeight="1">
      <c r="Q102" s="63">
        <v>43220</v>
      </c>
      <c r="R102" s="62">
        <v>353.89</v>
      </c>
      <c r="S102" s="60">
        <f>IF(AND(ISNUMBER(R101),ISNUMBER(R102)),R102/R101-1,"")</f>
        <v>1.4998868009961086E-3</v>
      </c>
      <c r="T102" s="60">
        <f>IF(ISNUMBER(R102),R102/MAX(R$22:R102)-1,"")</f>
        <v>-5.3961383884657543E-3</v>
      </c>
      <c r="V102" s="62">
        <v>182.12</v>
      </c>
      <c r="W102" s="60">
        <f>IF(AND(ISNUMBER(V101),ISNUMBER(V102)),V102/V101-1,"")</f>
        <v>2.1968365553592939E-4</v>
      </c>
      <c r="X102" s="60">
        <f>IF(ISNUMBER(V102),V102/MAX(V$22:V102)-1,"")</f>
        <v>-9.1403699673558991E-3</v>
      </c>
      <c r="Z102" s="62">
        <v>7.38</v>
      </c>
      <c r="AA102" s="60">
        <f>IF(AND(ISNUMBER(Z101),ISNUMBER(Z102)),Z102/Z101-1,"")</f>
        <v>-1.3531799729363803E-3</v>
      </c>
      <c r="AB102" s="60">
        <f>IF(ISNUMBER(Z102),Z102/MAX(Z$22:Z102)-1,"")</f>
        <v>-1.3368983957219305E-2</v>
      </c>
      <c r="AD102" s="62">
        <v>13.86</v>
      </c>
      <c r="AE102" s="60">
        <f>IF(AND(ISNUMBER(AD101),ISNUMBER(AD102)),AD102/AD101-1,"")</f>
        <v>4.3478260869564966E-3</v>
      </c>
      <c r="AF102" s="60">
        <f>IF(ISNUMBER(AD102),AD102/MAX(AD$22:AD102)-1,"")</f>
        <v>-8.2726671078755754E-2</v>
      </c>
      <c r="AH102" s="62">
        <v>15.31</v>
      </c>
      <c r="AI102" s="60">
        <f>IF(AND(ISNUMBER(AH101),ISNUMBER(AH102)),AH102/AH101-1,"")</f>
        <v>7.2368421052633192E-3</v>
      </c>
      <c r="AJ102" s="60">
        <f>IF(ISNUMBER(AH102),AH102/MAX(AH$22:AH102)-1,"")</f>
        <v>-1.7960230917254627E-2</v>
      </c>
      <c r="AL102" s="62">
        <v>18.96</v>
      </c>
      <c r="AM102" s="60">
        <f>IF(AND(ISNUMBER(AL101),ISNUMBER(AL102)),AL102/AL101-1,"")</f>
        <v>1.1200000000000099E-2</v>
      </c>
      <c r="AN102" s="60">
        <f>IF(ISNUMBER(AL102),AL102/MAX(AL$22:AL102)-1,"")</f>
        <v>-3.3146353901070791E-2</v>
      </c>
      <c r="AP102" s="62">
        <v>100.27</v>
      </c>
      <c r="AQ102" s="60">
        <f>IF(AND(ISNUMBER(AP101),ISNUMBER(AP102)),AP102/AP101-1,"")</f>
        <v>9.9740674246895367E-5</v>
      </c>
      <c r="AR102" s="60">
        <f>IF(ISNUMBER(AP102),AP102/MAX(AP$22:AP102)-1,"")</f>
        <v>-1.9942167713637993E-4</v>
      </c>
      <c r="AT102" s="62">
        <v>50.16</v>
      </c>
      <c r="AU102" s="60">
        <f>IF(AND(ISNUMBER(AT101),ISNUMBER(AT102)),AT102/AT101-1,"")</f>
        <v>0</v>
      </c>
      <c r="AV102" s="60">
        <f>IF(ISNUMBER(AT102),AT102/MAX(AT$22:AT102)-1,"")</f>
        <v>-1.9932230416597196E-4</v>
      </c>
      <c r="AX102" s="62">
        <v>16.5</v>
      </c>
      <c r="AY102" s="60">
        <f>IF(AND(ISNUMBER(AX101),ISNUMBER(AX102)),AX102/AX101-1,"")</f>
        <v>-1.0897203051217774E-3</v>
      </c>
      <c r="AZ102" s="60">
        <f>IF(ISNUMBER(AX102),AX102/MAX(AX$22:AX102)-1,"")</f>
        <v>-2.3668639053254337E-2</v>
      </c>
      <c r="BB102" s="62">
        <v>49.85</v>
      </c>
      <c r="BC102" s="60">
        <f>IF(AND(ISNUMBER(BB101),ISNUMBER(BB102)),BB102/BB101-1,"")</f>
        <v>1.4061872237847162E-3</v>
      </c>
      <c r="BD102" s="60">
        <f>IF(ISNUMBER(BB102),BB102/MAX(BB$22:BB102)-1,"")</f>
        <v>-9.5370554341346336E-3</v>
      </c>
      <c r="BF102" s="62">
        <v>50.2</v>
      </c>
      <c r="BG102" s="60">
        <f>IF(AND(ISNUMBER(BF101),ISNUMBER(BF102)),BF102/BF101-1,"")</f>
        <v>3.5985605757697936E-3</v>
      </c>
      <c r="BH102" s="60">
        <f>IF(ISNUMBER(BF102),BF102/MAX(BF$22:BF102)-1,"")</f>
        <v>-8.884501480750151E-3</v>
      </c>
      <c r="BK102" s="61">
        <f>BK101*(1+BL102)</f>
        <v>102.38334009458809</v>
      </c>
      <c r="BL102" s="60">
        <f>$L$12*N(AQ102)+$L$13*N(S102)+$L$14*N(AA102)+$L$15*N(AE102)+$L$16*N(AY102)+$L$17*N(BC102)+$L$18*N(AM102)+$L$19*N(AU102)+$L$20*N(W102)</f>
        <v>1.086473207751009E-3</v>
      </c>
      <c r="BM102" s="60">
        <f>IF(ISNUMBER(BK102),BK102/MAX(BK$22:BK102)-1,"")</f>
        <v>0</v>
      </c>
      <c r="BO102" s="61">
        <f>BO101*(1+BP102)</f>
        <v>102.08714173351164</v>
      </c>
      <c r="BP102" s="60">
        <f>$L$36*N(S102)+$L$37*N(AQ102)+$L$38*N(AA102)+$L$39*N(AE102)+$L$40*N(AM102)+$L$41*N(W102)+$L$42*N(AI102)+$L$43*N(BG102)+$L$44*N(AY102)</f>
        <v>1.3240356710222331E-3</v>
      </c>
      <c r="BQ102" s="60">
        <f>IF(ISNUMBER(BO102),BO102/MAX(BO$22:BO102)-1,"")</f>
        <v>-6.7693096896218607E-3</v>
      </c>
      <c r="BS102" s="61">
        <f>BS101*(1+BT102)</f>
        <v>100.986463993649</v>
      </c>
      <c r="BT102" s="60">
        <f>$L$60*N(S102)+$L$61*N(AE102)+$L$62*N(AQ102)+$L$63*N(AM102)+$L$64*N(AI102)+$L$65*N(AA102)+$L$66*N(BG102)+$L$67*N(W102)+$L$68*N(AY102)</f>
        <v>3.21598521040811E-3</v>
      </c>
      <c r="BU102" s="60">
        <f>IF(ISNUMBER(BS102),BS102/MAX(BS$22:BS102)-1,"")</f>
        <v>-1.2312404390451781E-2</v>
      </c>
    </row>
    <row r="103" spans="17:73" ht="16" customHeight="1">
      <c r="Q103" s="63">
        <v>43221</v>
      </c>
      <c r="R103" s="62">
        <v>352.18</v>
      </c>
      <c r="S103" s="60">
        <f>IF(AND(ISNUMBER(R102),ISNUMBER(R103)),R103/R102-1,"")</f>
        <v>-4.8320099465934963E-3</v>
      </c>
      <c r="T103" s="60">
        <f>IF(ISNUMBER(R103),R103/MAX(R$22:R103)-1,"")</f>
        <v>-1.0202074140693074E-2</v>
      </c>
      <c r="V103" s="62">
        <v>181.08</v>
      </c>
      <c r="W103" s="60">
        <f>IF(AND(ISNUMBER(V102),ISNUMBER(V103)),V103/V102-1,"")</f>
        <v>-5.7105205359103683E-3</v>
      </c>
      <c r="X103" s="60">
        <f>IF(ISNUMBER(V103),V103/MAX(V$22:V103)-1,"")</f>
        <v>-1.4798694232861842E-2</v>
      </c>
      <c r="Z103" s="62">
        <v>7.37</v>
      </c>
      <c r="AA103" s="60">
        <f>IF(AND(ISNUMBER(Z102),ISNUMBER(Z103)),Z103/Z102-1,"")</f>
        <v>-1.3550135501354532E-3</v>
      </c>
      <c r="AB103" s="60">
        <f>IF(ISNUMBER(Z103),Z103/MAX(Z$22:Z103)-1,"")</f>
        <v>-1.4705882352941235E-2</v>
      </c>
      <c r="AD103" s="62">
        <v>13.78</v>
      </c>
      <c r="AE103" s="60">
        <f>IF(AND(ISNUMBER(AD102),ISNUMBER(AD103)),AD103/AD102-1,"")</f>
        <v>-5.7720057720057616E-3</v>
      </c>
      <c r="AF103" s="60">
        <f>IF(ISNUMBER(AD103),AD103/MAX(AD$22:AD103)-1,"")</f>
        <v>-8.8021178027796187E-2</v>
      </c>
      <c r="AH103" s="62">
        <v>15.43</v>
      </c>
      <c r="AI103" s="60">
        <f>IF(AND(ISNUMBER(AH102),ISNUMBER(AH103)),AH103/AH102-1,"")</f>
        <v>7.8380143696930027E-3</v>
      </c>
      <c r="AJ103" s="60">
        <f>IF(ISNUMBER(AH103),AH103/MAX(AH$22:AH103)-1,"")</f>
        <v>-1.0262989095574104E-2</v>
      </c>
      <c r="AL103" s="62">
        <v>18.91</v>
      </c>
      <c r="AM103" s="60">
        <f>IF(AND(ISNUMBER(AL102),ISNUMBER(AL103)),AL103/AL102-1,"")</f>
        <v>-2.6371308016878148E-3</v>
      </c>
      <c r="AN103" s="60">
        <f>IF(ISNUMBER(AL103),AL103/MAX(AL$22:AL103)-1,"")</f>
        <v>-3.5696073431922493E-2</v>
      </c>
      <c r="AP103" s="62">
        <v>100.15</v>
      </c>
      <c r="AQ103" s="60">
        <f>IF(AND(ISNUMBER(AP102),ISNUMBER(AP103)),AP103/AP102-1,"")</f>
        <v>-1.196768724443853E-3</v>
      </c>
      <c r="AR103" s="60">
        <f>IF(ISNUMBER(AP103),AP103/MAX(AP$22:AP103)-1,"")</f>
        <v>-1.3959517399541044E-3</v>
      </c>
      <c r="AT103" s="62">
        <v>50.07</v>
      </c>
      <c r="AU103" s="60">
        <f>IF(AND(ISNUMBER(AT102),ISNUMBER(AT103)),AT103/AT102-1,"")</f>
        <v>-1.7942583732056816E-3</v>
      </c>
      <c r="AV103" s="60">
        <f>IF(ISNUMBER(AT103),AT103/MAX(AT$22:AT103)-1,"")</f>
        <v>-1.9932230416583874E-3</v>
      </c>
      <c r="AX103" s="62">
        <v>16.446999999999999</v>
      </c>
      <c r="AY103" s="60">
        <f>IF(AND(ISNUMBER(AX102),ISNUMBER(AX103)),AX103/AX102-1,"")</f>
        <v>-3.2121212121212217E-3</v>
      </c>
      <c r="AZ103" s="60">
        <f>IF(ISNUMBER(AX103),AX103/MAX(AX$22:AX103)-1,"")</f>
        <v>-2.680473372781067E-2</v>
      </c>
      <c r="BB103" s="62">
        <v>49.76</v>
      </c>
      <c r="BC103" s="60">
        <f>IF(AND(ISNUMBER(BB102),ISNUMBER(BB103)),BB103/BB102-1,"")</f>
        <v>-1.8054162487463055E-3</v>
      </c>
      <c r="BD103" s="60">
        <f>IF(ISNUMBER(BB103),BB103/MAX(BB$22:BB103)-1,"")</f>
        <v>-1.1325253328035023E-2</v>
      </c>
      <c r="BF103" s="62">
        <v>50.29</v>
      </c>
      <c r="BG103" s="60">
        <f>IF(AND(ISNUMBER(BF102),ISNUMBER(BF103)),BF103/BF102-1,"")</f>
        <v>1.7928286852588737E-3</v>
      </c>
      <c r="BH103" s="60">
        <f>IF(ISNUMBER(BF103),BF103/MAX(BF$22:BF103)-1,"")</f>
        <v>-7.1076011846001874E-3</v>
      </c>
      <c r="BK103" s="61">
        <f>BK102*(1+BL103)</f>
        <v>102.05813097547863</v>
      </c>
      <c r="BL103" s="60">
        <f>$L$12*N(AQ103)+$L$13*N(S103)+$L$14*N(AA103)+$L$15*N(AE103)+$L$16*N(AY103)+$L$17*N(BC103)+$L$18*N(AM103)+$L$19*N(AU103)+$L$20*N(W103)</f>
        <v>-3.1763870841585349E-3</v>
      </c>
      <c r="BM103" s="60">
        <f>IF(ISNUMBER(BK103),BK103/MAX(BK$22:BK103)-1,"")</f>
        <v>-3.1763870841585717E-3</v>
      </c>
      <c r="BO103" s="61">
        <f>BO102*(1+BP103)</f>
        <v>101.76291784542903</v>
      </c>
      <c r="BP103" s="60">
        <f>$L$36*N(S103)+$L$37*N(AQ103)+$L$38*N(AA103)+$L$39*N(AE103)+$L$40*N(AM103)+$L$41*N(W103)+$L$42*N(AI103)+$L$43*N(BG103)+$L$44*N(AY103)</f>
        <v>-3.1759522558577153E-3</v>
      </c>
      <c r="BQ103" s="60">
        <f>IF(ISNUMBER(BO103),BO103/MAX(BO$22:BO103)-1,"")</f>
        <v>-9.9237629411002004E-3</v>
      </c>
      <c r="BS103" s="61">
        <f>BS102*(1+BT103)</f>
        <v>100.75086589845759</v>
      </c>
      <c r="BT103" s="60">
        <f>$L$60*N(S103)+$L$61*N(AE103)+$L$62*N(AQ103)+$L$63*N(AM103)+$L$64*N(AI103)+$L$65*N(AA103)+$L$66*N(BG103)+$L$67*N(W103)+$L$68*N(AY103)</f>
        <v>-2.3329670717672901E-3</v>
      </c>
      <c r="BU103" s="60">
        <f>IF(ISNUMBER(BS103),BS103/MAX(BS$22:BS103)-1,"")</f>
        <v>-1.4616647028201979E-2</v>
      </c>
    </row>
    <row r="104" spans="17:73" ht="16" customHeight="1">
      <c r="Q104" s="63">
        <v>43222</v>
      </c>
      <c r="R104" s="62">
        <v>352.18</v>
      </c>
      <c r="S104" s="60">
        <f>IF(AND(ISNUMBER(R103),ISNUMBER(R104)),R104/R103-1,"")</f>
        <v>0</v>
      </c>
      <c r="T104" s="60">
        <f>IF(ISNUMBER(R104),R104/MAX(R$22:R104)-1,"")</f>
        <v>-1.0202074140693074E-2</v>
      </c>
      <c r="V104" s="62">
        <v>181.88</v>
      </c>
      <c r="W104" s="60">
        <f>IF(AND(ISNUMBER(V103),ISNUMBER(V104)),V104/V103-1,"")</f>
        <v>4.4179368235033323E-3</v>
      </c>
      <c r="X104" s="60">
        <f>IF(ISNUMBER(V104),V104/MAX(V$22:V104)-1,"")</f>
        <v>-1.0446137105549647E-2</v>
      </c>
      <c r="Z104" s="62">
        <v>7.42</v>
      </c>
      <c r="AA104" s="60">
        <f>IF(AND(ISNUMBER(Z103),ISNUMBER(Z104)),Z104/Z103-1,"")</f>
        <v>6.7842605156038793E-3</v>
      </c>
      <c r="AB104" s="60">
        <f>IF(ISNUMBER(Z104),Z104/MAX(Z$22:Z104)-1,"")</f>
        <v>-8.0213903743315829E-3</v>
      </c>
      <c r="AD104" s="62">
        <v>13.77</v>
      </c>
      <c r="AE104" s="60">
        <f>IF(AND(ISNUMBER(AD103),ISNUMBER(AD104)),AD104/AD103-1,"")</f>
        <v>-7.2568940493467071E-4</v>
      </c>
      <c r="AF104" s="60">
        <f>IF(ISNUMBER(AD104),AD104/MAX(AD$22:AD104)-1,"")</f>
        <v>-8.8682991396426214E-2</v>
      </c>
      <c r="AH104" s="62">
        <v>15.47</v>
      </c>
      <c r="AI104" s="60">
        <f>IF(AND(ISNUMBER(AH103),ISNUMBER(AH104)),AH104/AH103-1,"")</f>
        <v>2.5923525599482744E-3</v>
      </c>
      <c r="AJ104" s="60">
        <f>IF(ISNUMBER(AH104),AH104/MAX(AH$22:AH104)-1,"")</f>
        <v>-7.6972418216805227E-3</v>
      </c>
      <c r="AL104" s="62">
        <v>18.829999999999998</v>
      </c>
      <c r="AM104" s="60">
        <f>IF(AND(ISNUMBER(AL103),ISNUMBER(AL104)),AL104/AL103-1,"")</f>
        <v>-4.230565838180933E-3</v>
      </c>
      <c r="AN104" s="60">
        <f>IF(ISNUMBER(AL104),AL104/MAX(AL$22:AL104)-1,"")</f>
        <v>-3.9775624681285149E-2</v>
      </c>
      <c r="AP104" s="62">
        <v>100.16</v>
      </c>
      <c r="AQ104" s="60">
        <f>IF(AND(ISNUMBER(AP103),ISNUMBER(AP104)),AP104/AP103-1,"")</f>
        <v>9.9850224662967335E-5</v>
      </c>
      <c r="AR104" s="60">
        <f>IF(ISNUMBER(AP104),AP104/MAX(AP$22:AP104)-1,"")</f>
        <v>-1.2962409013860254E-3</v>
      </c>
      <c r="AT104" s="62">
        <v>50.07</v>
      </c>
      <c r="AU104" s="60">
        <f>IF(AND(ISNUMBER(AT103),ISNUMBER(AT104)),AT104/AT103-1,"")</f>
        <v>0</v>
      </c>
      <c r="AV104" s="60">
        <f>IF(ISNUMBER(AT104),AT104/MAX(AT$22:AT104)-1,"")</f>
        <v>-1.9932230416583874E-3</v>
      </c>
      <c r="AX104" s="62">
        <v>16.494</v>
      </c>
      <c r="AY104" s="60">
        <f>IF(AND(ISNUMBER(AX103),ISNUMBER(AX104)),AX104/AX103-1,"")</f>
        <v>2.8576640116739771E-3</v>
      </c>
      <c r="AZ104" s="60">
        <f>IF(ISNUMBER(AX104),AX104/MAX(AX$22:AX104)-1,"")</f>
        <v>-2.4023668639053142E-2</v>
      </c>
      <c r="BB104" s="62">
        <v>49.8</v>
      </c>
      <c r="BC104" s="60">
        <f>IF(AND(ISNUMBER(BB103),ISNUMBER(BB104)),BB104/BB103-1,"")</f>
        <v>8.03858520900258E-4</v>
      </c>
      <c r="BD104" s="60">
        <f>IF(ISNUMBER(BB104),BB104/MAX(BB$22:BB104)-1,"")</f>
        <v>-1.0530498708523739E-2</v>
      </c>
      <c r="BF104" s="62">
        <v>50.27</v>
      </c>
      <c r="BG104" s="60">
        <f>IF(AND(ISNUMBER(BF103),ISNUMBER(BF104)),BF104/BF103-1,"")</f>
        <v>-3.9769337840511731E-4</v>
      </c>
      <c r="BH104" s="60">
        <f>IF(ISNUMBER(BF104),BF104/MAX(BF$22:BF104)-1,"")</f>
        <v>-7.5024679170778708E-3</v>
      </c>
      <c r="BK104" s="61">
        <f>BK103*(1+BL104)</f>
        <v>102.19151691490197</v>
      </c>
      <c r="BL104" s="60">
        <f>$L$12*N(AQ104)+$L$13*N(S104)+$L$14*N(AA104)+$L$15*N(AE104)+$L$16*N(AY104)+$L$17*N(BC104)+$L$18*N(AM104)+$L$19*N(AU104)+$L$20*N(W104)</f>
        <v>1.3069604366494551E-3</v>
      </c>
      <c r="BM104" s="60">
        <f>IF(ISNUMBER(BK104),BK104/MAX(BK$22:BK104)-1,"")</f>
        <v>-1.8735780597596285E-3</v>
      </c>
      <c r="BO104" s="61">
        <f>BO103*(1+BP104)</f>
        <v>101.89935789550032</v>
      </c>
      <c r="BP104" s="60">
        <f>$L$36*N(S104)+$L$37*N(AQ104)+$L$38*N(AA104)+$L$39*N(AE104)+$L$40*N(AM104)+$L$41*N(W104)+$L$42*N(AI104)+$L$43*N(BG104)+$L$44*N(AY104)</f>
        <v>1.340763934054361E-3</v>
      </c>
      <c r="BQ104" s="60">
        <f>IF(ISNUMBER(BO104),BO104/MAX(BO$22:BO104)-1,"")</f>
        <v>-8.5963044304874225E-3</v>
      </c>
      <c r="BS104" s="61">
        <f>BS103*(1+BT104)</f>
        <v>100.78889921690499</v>
      </c>
      <c r="BT104" s="60">
        <f>$L$60*N(S104)+$L$61*N(AE104)+$L$62*N(AQ104)+$L$63*N(AM104)+$L$64*N(AI104)+$L$65*N(AA104)+$L$66*N(BG104)+$L$67*N(W104)+$L$68*N(AY104)</f>
        <v>3.7749867565160214E-4</v>
      </c>
      <c r="BU104" s="60">
        <f>IF(ISNUMBER(BS104),BS104/MAX(BS$22:BS104)-1,"")</f>
        <v>-1.4244666117446125E-2</v>
      </c>
    </row>
    <row r="105" spans="17:73" ht="16" customHeight="1">
      <c r="Q105" s="63">
        <v>43223</v>
      </c>
      <c r="R105" s="62">
        <v>350.38</v>
      </c>
      <c r="S105" s="60">
        <f>IF(AND(ISNUMBER(R104),ISNUMBER(R105)),R105/R104-1,"")</f>
        <v>-5.1110227724459056E-3</v>
      </c>
      <c r="T105" s="60">
        <f>IF(ISNUMBER(R105),R105/MAX(R$22:R105)-1,"")</f>
        <v>-1.5260953879879691E-2</v>
      </c>
      <c r="V105" s="62">
        <v>180.18</v>
      </c>
      <c r="W105" s="60">
        <f>IF(AND(ISNUMBER(V104),ISNUMBER(V105)),V105/V104-1,"")</f>
        <v>-9.3468220804925339E-3</v>
      </c>
      <c r="X105" s="60">
        <f>IF(ISNUMBER(V105),V105/MAX(V$22:V105)-1,"")</f>
        <v>-1.9695321001088173E-2</v>
      </c>
      <c r="Z105" s="62">
        <v>7.38</v>
      </c>
      <c r="AA105" s="60">
        <f>IF(AND(ISNUMBER(Z104),ISNUMBER(Z105)),Z105/Z104-1,"")</f>
        <v>-5.3908355795148077E-3</v>
      </c>
      <c r="AB105" s="60">
        <f>IF(ISNUMBER(Z105),Z105/MAX(Z$22:Z105)-1,"")</f>
        <v>-1.3368983957219305E-2</v>
      </c>
      <c r="AD105" s="62">
        <v>13.69</v>
      </c>
      <c r="AE105" s="60">
        <f>IF(AND(ISNUMBER(AD104),ISNUMBER(AD105)),AD105/AD104-1,"")</f>
        <v>-5.8097312999273454E-3</v>
      </c>
      <c r="AF105" s="60">
        <f>IF(ISNUMBER(AD105),AD105/MAX(AD$22:AD105)-1,"")</f>
        <v>-9.3977498345466537E-2</v>
      </c>
      <c r="AH105" s="62">
        <v>15.72</v>
      </c>
      <c r="AI105" s="60">
        <f>IF(AND(ISNUMBER(AH104),ISNUMBER(AH105)),AH105/AH104-1,"")</f>
        <v>1.6160310277957279E-2</v>
      </c>
      <c r="AJ105" s="60">
        <f>IF(ISNUMBER(AH105),AH105/MAX(AH$22:AH105)-1,"")</f>
        <v>0</v>
      </c>
      <c r="AL105" s="62">
        <v>18.95</v>
      </c>
      <c r="AM105" s="60">
        <f>IF(AND(ISNUMBER(AL104),ISNUMBER(AL105)),AL105/AL104-1,"")</f>
        <v>6.3728093467871894E-3</v>
      </c>
      <c r="AN105" s="60">
        <f>IF(ISNUMBER(AL105),AL105/MAX(AL$22:AL105)-1,"")</f>
        <v>-3.365629780724122E-2</v>
      </c>
      <c r="AP105" s="62">
        <v>100.16</v>
      </c>
      <c r="AQ105" s="60">
        <f>IF(AND(ISNUMBER(AP104),ISNUMBER(AP105)),AP105/AP104-1,"")</f>
        <v>0</v>
      </c>
      <c r="AR105" s="60">
        <f>IF(ISNUMBER(AP105),AP105/MAX(AP$22:AP105)-1,"")</f>
        <v>-1.2962409013860254E-3</v>
      </c>
      <c r="AT105" s="62">
        <v>50.07</v>
      </c>
      <c r="AU105" s="60">
        <f>IF(AND(ISNUMBER(AT104),ISNUMBER(AT105)),AT105/AT104-1,"")</f>
        <v>0</v>
      </c>
      <c r="AV105" s="60">
        <f>IF(ISNUMBER(AT105),AT105/MAX(AT$22:AT105)-1,"")</f>
        <v>-1.9932230416583874E-3</v>
      </c>
      <c r="AX105" s="62">
        <v>16.440000000000001</v>
      </c>
      <c r="AY105" s="60">
        <f>IF(AND(ISNUMBER(AX104),ISNUMBER(AX105)),AX105/AX104-1,"")</f>
        <v>-3.2739177882865622E-3</v>
      </c>
      <c r="AZ105" s="60">
        <f>IF(ISNUMBER(AX105),AX105/MAX(AX$22:AX105)-1,"")</f>
        <v>-2.7218934911242498E-2</v>
      </c>
      <c r="BB105" s="62">
        <v>49.85</v>
      </c>
      <c r="BC105" s="60">
        <f>IF(AND(ISNUMBER(BB104),ISNUMBER(BB105)),BB105/BB104-1,"")</f>
        <v>1.0040160642570406E-3</v>
      </c>
      <c r="BD105" s="60">
        <f>IF(ISNUMBER(BB105),BB105/MAX(BB$22:BB105)-1,"")</f>
        <v>-9.5370554341346336E-3</v>
      </c>
      <c r="BF105" s="62">
        <v>50.35</v>
      </c>
      <c r="BG105" s="60">
        <f>IF(AND(ISNUMBER(BF104),ISNUMBER(BF105)),BF105/BF104-1,"")</f>
        <v>1.5914064054107779E-3</v>
      </c>
      <c r="BH105" s="60">
        <f>IF(ISNUMBER(BF105),BF105/MAX(BF$22:BF105)-1,"")</f>
        <v>-5.9230009871668043E-3</v>
      </c>
      <c r="BK105" s="61">
        <f>BK104*(1+BL105)</f>
        <v>101.86968416023838</v>
      </c>
      <c r="BL105" s="60">
        <f>$L$12*N(AQ105)+$L$13*N(S105)+$L$14*N(AA105)+$L$15*N(AE105)+$L$16*N(AY105)+$L$17*N(BC105)+$L$18*N(AM105)+$L$19*N(AU105)+$L$20*N(W105)</f>
        <v>-3.1493098877432655E-3</v>
      </c>
      <c r="BM105" s="60">
        <f>IF(ISNUMBER(BK105),BK105/MAX(BK$22:BK105)-1,"")</f>
        <v>-5.0169874695938921E-3</v>
      </c>
      <c r="BO105" s="61">
        <f>BO104*(1+BP105)</f>
        <v>101.54950907455313</v>
      </c>
      <c r="BP105" s="60">
        <f>$L$36*N(S105)+$L$37*N(AQ105)+$L$38*N(AA105)+$L$39*N(AE105)+$L$40*N(AM105)+$L$41*N(W105)+$L$42*N(AI105)+$L$43*N(BG105)+$L$44*N(AY105)</f>
        <v>-3.4332779732131418E-3</v>
      </c>
      <c r="BQ105" s="60">
        <f>IF(ISNUMBER(BO105),BO105/MAX(BO$22:BO105)-1,"")</f>
        <v>-1.2000068901048322E-2</v>
      </c>
      <c r="BS105" s="61">
        <f>BS104*(1+BT105)</f>
        <v>100.71867156210384</v>
      </c>
      <c r="BT105" s="60">
        <f>$L$60*N(S105)+$L$61*N(AE105)+$L$62*N(AQ105)+$L$63*N(AM105)+$L$64*N(AI105)+$L$65*N(AA105)+$L$66*N(BG105)+$L$67*N(W105)+$L$68*N(AY105)</f>
        <v>-6.9677965874027524E-4</v>
      </c>
      <c r="BU105" s="60">
        <f>IF(ISNUMBER(BS105),BS105/MAX(BS$22:BS105)-1,"")</f>
        <v>-1.4931520382590269E-2</v>
      </c>
    </row>
    <row r="106" spans="17:73" ht="16" customHeight="1">
      <c r="Q106" s="63">
        <v>43224</v>
      </c>
      <c r="R106" s="62">
        <v>348.88</v>
      </c>
      <c r="S106" s="60">
        <f>IF(AND(ISNUMBER(R105),ISNUMBER(R106)),R106/R105-1,"")</f>
        <v>-4.2810662709058533E-3</v>
      </c>
      <c r="T106" s="60">
        <f>IF(ISNUMBER(R106),R106/MAX(R$22:R106)-1,"")</f>
        <v>-1.9476686995868575E-2</v>
      </c>
      <c r="V106" s="62">
        <v>179.83</v>
      </c>
      <c r="W106" s="60">
        <f>IF(AND(ISNUMBER(V105),ISNUMBER(V106)),V106/V105-1,"")</f>
        <v>-1.9425019425018952E-3</v>
      </c>
      <c r="X106" s="60">
        <f>IF(ISNUMBER(V106),V106/MAX(V$22:V106)-1,"")</f>
        <v>-2.1599564744287258E-2</v>
      </c>
      <c r="Z106" s="62">
        <v>7.37</v>
      </c>
      <c r="AA106" s="60">
        <f>IF(AND(ISNUMBER(Z105),ISNUMBER(Z106)),Z106/Z105-1,"")</f>
        <v>-1.3550135501354532E-3</v>
      </c>
      <c r="AB106" s="60">
        <f>IF(ISNUMBER(Z106),Z106/MAX(Z$22:Z106)-1,"")</f>
        <v>-1.4705882352941235E-2</v>
      </c>
      <c r="AD106" s="62">
        <v>13.72</v>
      </c>
      <c r="AE106" s="60">
        <f>IF(AND(ISNUMBER(AD105),ISNUMBER(AD106)),AD106/AD105-1,"")</f>
        <v>2.1913805697590938E-3</v>
      </c>
      <c r="AF106" s="60">
        <f>IF(ISNUMBER(AD106),AD106/MAX(AD$22:AD106)-1,"")</f>
        <v>-9.1992058239576346E-2</v>
      </c>
      <c r="AH106" s="62">
        <v>15.67</v>
      </c>
      <c r="AI106" s="60">
        <f>IF(AND(ISNUMBER(AH105),ISNUMBER(AH106)),AH106/AH105-1,"")</f>
        <v>-3.1806615776082126E-3</v>
      </c>
      <c r="AJ106" s="60">
        <f>IF(ISNUMBER(AH106),AH106/MAX(AH$22:AH106)-1,"")</f>
        <v>-3.1806615776082126E-3</v>
      </c>
      <c r="AL106" s="62">
        <v>18.98</v>
      </c>
      <c r="AM106" s="60">
        <f>IF(AND(ISNUMBER(AL105),ISNUMBER(AL106)),AL106/AL105-1,"")</f>
        <v>1.5831134564643357E-3</v>
      </c>
      <c r="AN106" s="60">
        <f>IF(ISNUMBER(AL106),AL106/MAX(AL$22:AL106)-1,"")</f>
        <v>-3.2126466088730155E-2</v>
      </c>
      <c r="AP106" s="62">
        <v>100.17</v>
      </c>
      <c r="AQ106" s="60">
        <f>IF(AND(ISNUMBER(AP105),ISNUMBER(AP106)),AP106/AP105-1,"")</f>
        <v>9.9840255591177041E-5</v>
      </c>
      <c r="AR106" s="60">
        <f>IF(ISNUMBER(AP106),AP106/MAX(AP$22:AP106)-1,"")</f>
        <v>-1.1965300628178355E-3</v>
      </c>
      <c r="AT106" s="62">
        <v>50.09</v>
      </c>
      <c r="AU106" s="60">
        <f>IF(AND(ISNUMBER(AT105),ISNUMBER(AT106)),AT106/AT105-1,"")</f>
        <v>3.9944078290399254E-4</v>
      </c>
      <c r="AV106" s="60">
        <f>IF(ISNUMBER(AT106),AT106/MAX(AT$22:AT106)-1,"")</f>
        <v>-1.5945784333266655E-3</v>
      </c>
      <c r="AX106" s="62">
        <v>16.452999999999999</v>
      </c>
      <c r="AY106" s="60">
        <f>IF(AND(ISNUMBER(AX105),ISNUMBER(AX106)),AX106/AX105-1,"")</f>
        <v>7.9075425790753329E-4</v>
      </c>
      <c r="AZ106" s="60">
        <f>IF(ISNUMBER(AX106),AX106/MAX(AX$22:AX106)-1,"")</f>
        <v>-2.6449704142011754E-2</v>
      </c>
      <c r="BB106" s="62">
        <v>49.88</v>
      </c>
      <c r="BC106" s="60">
        <f>IF(AND(ISNUMBER(BB105),ISNUMBER(BB106)),BB106/BB105-1,"")</f>
        <v>6.0180541624887951E-4</v>
      </c>
      <c r="BD106" s="60">
        <f>IF(ISNUMBER(BB106),BB106/MAX(BB$22:BB106)-1,"")</f>
        <v>-8.9409894695011705E-3</v>
      </c>
      <c r="BF106" s="62">
        <v>50.2</v>
      </c>
      <c r="BG106" s="60">
        <f>IF(AND(ISNUMBER(BF105),ISNUMBER(BF106)),BF106/BF105-1,"")</f>
        <v>-2.9791459781528529E-3</v>
      </c>
      <c r="BH106" s="60">
        <f>IF(ISNUMBER(BF106),BF106/MAX(BF$22:BF106)-1,"")</f>
        <v>-8.884501480750151E-3</v>
      </c>
      <c r="BK106" s="61">
        <f>BK105*(1+BL106)</f>
        <v>101.76657446884981</v>
      </c>
      <c r="BL106" s="60">
        <f>$L$12*N(AQ106)+$L$13*N(S106)+$L$14*N(AA106)+$L$15*N(AE106)+$L$16*N(AY106)+$L$17*N(BC106)+$L$18*N(AM106)+$L$19*N(AU106)+$L$20*N(W106)</f>
        <v>-1.0121724852545867E-3</v>
      </c>
      <c r="BM106" s="60">
        <f>IF(ISNUMBER(BK106),BK106/MAX(BK$22:BK106)-1,"")</f>
        <v>-6.0240818981728284E-3</v>
      </c>
      <c r="BO106" s="61">
        <f>BO105*(1+BP106)</f>
        <v>101.44002832186145</v>
      </c>
      <c r="BP106" s="60">
        <f>$L$36*N(S106)+$L$37*N(AQ106)+$L$38*N(AA106)+$L$39*N(AE106)+$L$40*N(AM106)+$L$41*N(W106)+$L$42*N(AI106)+$L$43*N(BG106)+$L$44*N(AY106)</f>
        <v>-1.0781022349531867E-3</v>
      </c>
      <c r="BQ106" s="60">
        <f>IF(ISNUMBER(BO106),BO106/MAX(BO$22:BO106)-1,"")</f>
        <v>-1.306523383489977E-2</v>
      </c>
      <c r="BS106" s="61">
        <f>BS105*(1+BT106)</f>
        <v>100.60320060180787</v>
      </c>
      <c r="BT106" s="60">
        <f>$L$60*N(S106)+$L$61*N(AE106)+$L$62*N(AQ106)+$L$63*N(AM106)+$L$64*N(AI106)+$L$65*N(AA106)+$L$66*N(BG106)+$L$67*N(W106)+$L$68*N(AY106)</f>
        <v>-1.1464702473241947E-3</v>
      </c>
      <c r="BU106" s="60">
        <f>IF(ISNUMBER(BS106),BS106/MAX(BS$22:BS106)-1,"")</f>
        <v>-1.606087208604845E-2</v>
      </c>
    </row>
    <row r="107" spans="17:73" ht="16" customHeight="1">
      <c r="Q107" s="63">
        <v>43227</v>
      </c>
      <c r="R107" s="62">
        <v>354.49</v>
      </c>
      <c r="S107" s="60">
        <f>IF(AND(ISNUMBER(R106),ISNUMBER(R107)),R107/R106-1,"")</f>
        <v>1.6080027516624629E-2</v>
      </c>
      <c r="T107" s="60">
        <f>IF(ISNUMBER(R107),R107/MAX(R$22:R107)-1,"")</f>
        <v>-3.7098451420701783E-3</v>
      </c>
      <c r="V107" s="62">
        <v>183.04</v>
      </c>
      <c r="W107" s="60">
        <f>IF(AND(ISNUMBER(V106),ISNUMBER(V107)),V107/V106-1,"")</f>
        <v>1.7850191847856189E-2</v>
      </c>
      <c r="X107" s="60">
        <f>IF(ISNUMBER(V107),V107/MAX(V$22:V107)-1,"")</f>
        <v>-4.1349292709468299E-3</v>
      </c>
      <c r="Z107" s="62">
        <v>7.49</v>
      </c>
      <c r="AA107" s="60">
        <f>IF(AND(ISNUMBER(Z106),ISNUMBER(Z107)),Z107/Z106-1,"")</f>
        <v>1.6282225237449044E-2</v>
      </c>
      <c r="AB107" s="60">
        <f>IF(ISNUMBER(Z107),Z107/MAX(Z$22:Z107)-1,"")</f>
        <v>0</v>
      </c>
      <c r="AD107" s="62">
        <v>13.74</v>
      </c>
      <c r="AE107" s="60">
        <f>IF(AND(ISNUMBER(AD106),ISNUMBER(AD107)),AD107/AD106-1,"")</f>
        <v>1.4577259475219151E-3</v>
      </c>
      <c r="AF107" s="60">
        <f>IF(ISNUMBER(AD107),AD107/MAX(AD$22:AD107)-1,"")</f>
        <v>-9.0668431502316293E-2</v>
      </c>
      <c r="AH107" s="62">
        <v>15.7</v>
      </c>
      <c r="AI107" s="60">
        <f>IF(AND(ISNUMBER(AH106),ISNUMBER(AH107)),AH107/AH106-1,"")</f>
        <v>1.9144862795148487E-3</v>
      </c>
      <c r="AJ107" s="60">
        <f>IF(ISNUMBER(AH107),AH107/MAX(AH$22:AH107)-1,"")</f>
        <v>-1.2722646310433516E-3</v>
      </c>
      <c r="AL107" s="62">
        <v>19.14</v>
      </c>
      <c r="AM107" s="60">
        <f>IF(AND(ISNUMBER(AL106),ISNUMBER(AL107)),AL107/AL106-1,"")</f>
        <v>8.4299262381453133E-3</v>
      </c>
      <c r="AN107" s="60">
        <f>IF(ISNUMBER(AL107),AL107/MAX(AL$22:AL107)-1,"")</f>
        <v>-2.3967363590005064E-2</v>
      </c>
      <c r="AP107" s="62">
        <v>100.18</v>
      </c>
      <c r="AQ107" s="60">
        <f>IF(AND(ISNUMBER(AP106),ISNUMBER(AP107)),AP107/AP106-1,"")</f>
        <v>9.983028850957254E-5</v>
      </c>
      <c r="AR107" s="60">
        <f>IF(ISNUMBER(AP107),AP107/MAX(AP$22:AP107)-1,"")</f>
        <v>-1.0968192242496455E-3</v>
      </c>
      <c r="AT107" s="62">
        <v>50.1</v>
      </c>
      <c r="AU107" s="60">
        <f>IF(AND(ISNUMBER(AT106),ISNUMBER(AT107)),AT107/AT106-1,"")</f>
        <v>1.9964064683564153E-4</v>
      </c>
      <c r="AV107" s="60">
        <f>IF(ISNUMBER(AT107),AT107/MAX(AT$22:AT107)-1,"")</f>
        <v>-1.3952561291608045E-3</v>
      </c>
      <c r="AX107" s="62">
        <v>16.53</v>
      </c>
      <c r="AY107" s="60">
        <f>IF(AND(ISNUMBER(AX106),ISNUMBER(AX107)),AX107/AX106-1,"")</f>
        <v>4.6799975688325279E-3</v>
      </c>
      <c r="AZ107" s="60">
        <f>IF(ISNUMBER(AX107),AX107/MAX(AX$22:AX107)-1,"")</f>
        <v>-2.18934911242602E-2</v>
      </c>
      <c r="BB107" s="62">
        <v>49.88</v>
      </c>
      <c r="BC107" s="60">
        <f>IF(AND(ISNUMBER(BB106),ISNUMBER(BB107)),BB107/BB106-1,"")</f>
        <v>0</v>
      </c>
      <c r="BD107" s="60">
        <f>IF(ISNUMBER(BB107),BB107/MAX(BB$22:BB107)-1,"")</f>
        <v>-8.9409894695011705E-3</v>
      </c>
      <c r="BF107" s="62">
        <v>50.3</v>
      </c>
      <c r="BG107" s="60">
        <f>IF(AND(ISNUMBER(BF106),ISNUMBER(BF107)),BF107/BF106-1,"")</f>
        <v>1.9920318725097363E-3</v>
      </c>
      <c r="BH107" s="60">
        <f>IF(ISNUMBER(BF107),BF107/MAX(BF$22:BF107)-1,"")</f>
        <v>-6.9101678183612902E-3</v>
      </c>
      <c r="BK107" s="61">
        <f>BK106*(1+BL107)</f>
        <v>102.64276684609963</v>
      </c>
      <c r="BL107" s="60">
        <f>$L$12*N(AQ107)+$L$13*N(S107)+$L$14*N(AA107)+$L$15*N(AE107)+$L$16*N(AY107)+$L$17*N(BC107)+$L$18*N(AM107)+$L$19*N(AU107)+$L$20*N(W107)</f>
        <v>8.6098248056686033E-3</v>
      </c>
      <c r="BM107" s="60">
        <f>IF(ISNUMBER(BK107),BK107/MAX(BK$22:BK107)-1,"")</f>
        <v>0</v>
      </c>
      <c r="BO107" s="61">
        <f>BO106*(1+BP107)</f>
        <v>102.34260769323977</v>
      </c>
      <c r="BP107" s="60">
        <f>$L$36*N(S107)+$L$37*N(AQ107)+$L$38*N(AA107)+$L$39*N(AE107)+$L$40*N(AM107)+$L$41*N(W107)+$L$42*N(AI107)+$L$43*N(BG107)+$L$44*N(AY107)</f>
        <v>8.8976648203853963E-3</v>
      </c>
      <c r="BQ107" s="60">
        <f>IF(ISNUMBER(BO107),BO107/MAX(BO$22:BO107)-1,"")</f>
        <v>-4.2838190859773029E-3</v>
      </c>
      <c r="BS107" s="61">
        <f>BS106*(1+BT107)</f>
        <v>101.38892561486104</v>
      </c>
      <c r="BT107" s="60">
        <f>$L$60*N(S107)+$L$61*N(AE107)+$L$62*N(AQ107)+$L$63*N(AM107)+$L$64*N(AI107)+$L$65*N(AA107)+$L$66*N(BG107)+$L$67*N(W107)+$L$68*N(AY107)</f>
        <v>7.8101393231323575E-3</v>
      </c>
      <c r="BU107" s="60">
        <f>IF(ISNUMBER(BS107),BS107/MAX(BS$22:BS107)-1,"")</f>
        <v>-8.3761704115589142E-3</v>
      </c>
    </row>
    <row r="108" spans="17:73" ht="16" customHeight="1">
      <c r="Q108" s="63">
        <v>43228</v>
      </c>
      <c r="R108" s="62">
        <v>355</v>
      </c>
      <c r="S108" s="60">
        <f>IF(AND(ISNUMBER(R107),ISNUMBER(R108)),R108/R107-1,"")</f>
        <v>1.4386865637958657E-3</v>
      </c>
      <c r="T108" s="60">
        <f>IF(ISNUMBER(R108),R108/MAX(R$22:R108)-1,"")</f>
        <v>-2.2764958826340109E-3</v>
      </c>
      <c r="V108" s="62">
        <v>183.21</v>
      </c>
      <c r="W108" s="60">
        <f>IF(AND(ISNUMBER(V107),ISNUMBER(V108)),V108/V107-1,"")</f>
        <v>9.2875874125875058E-4</v>
      </c>
      <c r="X108" s="60">
        <f>IF(ISNUMBER(V108),V108/MAX(V$22:V108)-1,"")</f>
        <v>-3.210010881392833E-3</v>
      </c>
      <c r="Z108" s="62">
        <v>7.54</v>
      </c>
      <c r="AA108" s="60">
        <f>IF(AND(ISNUMBER(Z107),ISNUMBER(Z108)),Z108/Z107-1,"")</f>
        <v>6.6755674232310547E-3</v>
      </c>
      <c r="AB108" s="60">
        <f>IF(ISNUMBER(Z108),Z108/MAX(Z$22:Z108)-1,"")</f>
        <v>0</v>
      </c>
      <c r="AD108" s="62">
        <v>13.79</v>
      </c>
      <c r="AE108" s="60">
        <f>IF(AND(ISNUMBER(AD107),ISNUMBER(AD108)),AD108/AD107-1,"")</f>
        <v>3.6390101892285198E-3</v>
      </c>
      <c r="AF108" s="60">
        <f>IF(ISNUMBER(AD108),AD108/MAX(AD$22:AD108)-1,"")</f>
        <v>-8.7359364659166161E-2</v>
      </c>
      <c r="AH108" s="62">
        <v>15.68</v>
      </c>
      <c r="AI108" s="60">
        <f>IF(AND(ISNUMBER(AH107),ISNUMBER(AH108)),AH108/AH107-1,"")</f>
        <v>-1.2738853503184711E-3</v>
      </c>
      <c r="AJ108" s="60">
        <f>IF(ISNUMBER(AH108),AH108/MAX(AH$22:AH108)-1,"")</f>
        <v>-2.5445292620865922E-3</v>
      </c>
      <c r="AL108" s="62">
        <v>19.07</v>
      </c>
      <c r="AM108" s="60">
        <f>IF(AND(ISNUMBER(AL107),ISNUMBER(AL108)),AL108/AL107-1,"")</f>
        <v>-3.6572622779519337E-3</v>
      </c>
      <c r="AN108" s="60">
        <f>IF(ISNUMBER(AL108),AL108/MAX(AL$22:AL108)-1,"")</f>
        <v>-2.7536970933197291E-2</v>
      </c>
      <c r="AP108" s="62">
        <v>100.2</v>
      </c>
      <c r="AQ108" s="60">
        <f>IF(AND(ISNUMBER(AP107),ISNUMBER(AP108)),AP108/AP107-1,"")</f>
        <v>1.9964064683564153E-4</v>
      </c>
      <c r="AR108" s="60">
        <f>IF(ISNUMBER(AP108),AP108/MAX(AP$22:AP108)-1,"")</f>
        <v>-8.973975471133766E-4</v>
      </c>
      <c r="AT108" s="62">
        <v>50.09</v>
      </c>
      <c r="AU108" s="60">
        <f>IF(AND(ISNUMBER(AT107),ISNUMBER(AT108)),AT108/AT107-1,"")</f>
        <v>-1.9960079840319889E-4</v>
      </c>
      <c r="AV108" s="60">
        <f>IF(ISNUMBER(AT108),AT108/MAX(AT$22:AT108)-1,"")</f>
        <v>-1.5945784333266655E-3</v>
      </c>
      <c r="AX108" s="62">
        <v>16.506</v>
      </c>
      <c r="AY108" s="60">
        <f>IF(AND(ISNUMBER(AX107),ISNUMBER(AX108)),AX108/AX107-1,"")</f>
        <v>-1.4519056261343977E-3</v>
      </c>
      <c r="AZ108" s="60">
        <f>IF(ISNUMBER(AX108),AX108/MAX(AX$22:AX108)-1,"")</f>
        <v>-2.3313609467455532E-2</v>
      </c>
      <c r="BB108" s="62">
        <v>49.9</v>
      </c>
      <c r="BC108" s="60">
        <f>IF(AND(ISNUMBER(BB107),ISNUMBER(BB108)),BB108/BB107-1,"")</f>
        <v>4.0096230954289602E-4</v>
      </c>
      <c r="BD108" s="60">
        <f>IF(ISNUMBER(BB108),BB108/MAX(BB$22:BB108)-1,"")</f>
        <v>-8.5436121597456394E-3</v>
      </c>
      <c r="BF108" s="62">
        <v>50.33</v>
      </c>
      <c r="BG108" s="60">
        <f>IF(AND(ISNUMBER(BF107),ISNUMBER(BF108)),BF108/BF107-1,"")</f>
        <v>5.9642147117289213E-4</v>
      </c>
      <c r="BH108" s="60">
        <f>IF(ISNUMBER(BF108),BF108/MAX(BF$22:BF108)-1,"")</f>
        <v>-6.3178677196445987E-3</v>
      </c>
      <c r="BK108" s="61">
        <f>BK107*(1+BL108)</f>
        <v>102.79575885953417</v>
      </c>
      <c r="BL108" s="60">
        <f>$L$12*N(AQ108)+$L$13*N(S108)+$L$14*N(AA108)+$L$15*N(AE108)+$L$16*N(AY108)+$L$17*N(BC108)+$L$18*N(AM108)+$L$19*N(AU108)+$L$20*N(W108)</f>
        <v>1.4905289299531597E-3</v>
      </c>
      <c r="BM108" s="60">
        <f>IF(ISNUMBER(BK108),BK108/MAX(BK$22:BK108)-1,"")</f>
        <v>0</v>
      </c>
      <c r="BO108" s="61">
        <f>BO107*(1+BP108)</f>
        <v>102.55694589915147</v>
      </c>
      <c r="BP108" s="60">
        <f>$L$36*N(S108)+$L$37*N(AQ108)+$L$38*N(AA108)+$L$39*N(AE108)+$L$40*N(AM108)+$L$41*N(W108)+$L$42*N(AI108)+$L$43*N(BG108)+$L$44*N(AY108)</f>
        <v>2.0943203494888526E-3</v>
      </c>
      <c r="BQ108" s="60">
        <f>IF(ISNUMBER(BO108),BO108/MAX(BO$22:BO108)-1,"")</f>
        <v>-2.1984704259737642E-3</v>
      </c>
      <c r="BS108" s="61">
        <f>BS107*(1+BT108)</f>
        <v>101.51059494087501</v>
      </c>
      <c r="BT108" s="60">
        <f>$L$60*N(S108)+$L$61*N(AE108)+$L$62*N(AQ108)+$L$63*N(AM108)+$L$64*N(AI108)+$L$65*N(AA108)+$L$66*N(BG108)+$L$67*N(W108)+$L$68*N(AY108)</f>
        <v>1.2000257944950678E-3</v>
      </c>
      <c r="BU108" s="60">
        <f>IF(ISNUMBER(BS108),BS108/MAX(BS$22:BS108)-1,"")</f>
        <v>-7.1861962376168487E-3</v>
      </c>
    </row>
    <row r="109" spans="17:73" ht="16" customHeight="1">
      <c r="Q109" s="63">
        <v>43229</v>
      </c>
      <c r="R109" s="62">
        <v>359.2</v>
      </c>
      <c r="S109" s="60">
        <f>IF(AND(ISNUMBER(R108),ISNUMBER(R109)),R109/R108-1,"")</f>
        <v>1.1830985915493031E-2</v>
      </c>
      <c r="T109" s="60">
        <f>IF(ISNUMBER(R109),R109/MAX(R$22:R109)-1,"")</f>
        <v>0</v>
      </c>
      <c r="V109" s="62">
        <v>185.6</v>
      </c>
      <c r="W109" s="60">
        <f>IF(AND(ISNUMBER(V108),ISNUMBER(V109)),V109/V108-1,"")</f>
        <v>1.3045139457453114E-2</v>
      </c>
      <c r="X109" s="60">
        <f>IF(ISNUMBER(V109),V109/MAX(V$22:V109)-1,"")</f>
        <v>0</v>
      </c>
      <c r="Z109" s="62">
        <v>7.62</v>
      </c>
      <c r="AA109" s="60">
        <f>IF(AND(ISNUMBER(Z108),ISNUMBER(Z109)),Z109/Z108-1,"")</f>
        <v>1.0610079575596787E-2</v>
      </c>
      <c r="AB109" s="60">
        <f>IF(ISNUMBER(Z109),Z109/MAX(Z$22:Z109)-1,"")</f>
        <v>0</v>
      </c>
      <c r="AD109" s="62">
        <v>13.75</v>
      </c>
      <c r="AE109" s="60">
        <f>IF(AND(ISNUMBER(AD108),ISNUMBER(AD109)),AD109/AD108-1,"")</f>
        <v>-2.9006526468454696E-3</v>
      </c>
      <c r="AF109" s="60">
        <f>IF(ISNUMBER(AD109),AD109/MAX(AD$22:AD109)-1,"")</f>
        <v>-9.0006618133686267E-2</v>
      </c>
      <c r="AH109" s="62">
        <v>15.77</v>
      </c>
      <c r="AI109" s="60">
        <f>IF(AND(ISNUMBER(AH108),ISNUMBER(AH109)),AH109/AH108-1,"")</f>
        <v>5.7397959183673741E-3</v>
      </c>
      <c r="AJ109" s="60">
        <f>IF(ISNUMBER(AH109),AH109/MAX(AH$22:AH109)-1,"")</f>
        <v>0</v>
      </c>
      <c r="AL109" s="62">
        <v>18.89</v>
      </c>
      <c r="AM109" s="60">
        <f>IF(AND(ISNUMBER(AL108),ISNUMBER(AL109)),AL109/AL108-1,"")</f>
        <v>-9.4389092815940767E-3</v>
      </c>
      <c r="AN109" s="60">
        <f>IF(ISNUMBER(AL109),AL109/MAX(AL$22:AL109)-1,"")</f>
        <v>-3.6715961244263129E-2</v>
      </c>
      <c r="AP109" s="62">
        <v>100.2</v>
      </c>
      <c r="AQ109" s="60">
        <f>IF(AND(ISNUMBER(AP108),ISNUMBER(AP109)),AP109/AP108-1,"")</f>
        <v>0</v>
      </c>
      <c r="AR109" s="60">
        <f>IF(ISNUMBER(AP109),AP109/MAX(AP$22:AP109)-1,"")</f>
        <v>-8.973975471133766E-4</v>
      </c>
      <c r="AT109" s="62">
        <v>50.1</v>
      </c>
      <c r="AU109" s="60">
        <f>IF(AND(ISNUMBER(AT108),ISNUMBER(AT109)),AT109/AT108-1,"")</f>
        <v>1.9964064683564153E-4</v>
      </c>
      <c r="AV109" s="60">
        <f>IF(ISNUMBER(AT109),AT109/MAX(AT$22:AT109)-1,"")</f>
        <v>-1.3952561291608045E-3</v>
      </c>
      <c r="AX109" s="62">
        <v>16.649999999999999</v>
      </c>
      <c r="AY109" s="60">
        <f>IF(AND(ISNUMBER(AX108),ISNUMBER(AX109)),AX109/AX108-1,"")</f>
        <v>8.7241003271536499E-3</v>
      </c>
      <c r="AZ109" s="60">
        <f>IF(ISNUMBER(AX109),AX109/MAX(AX$22:AX109)-1,"")</f>
        <v>-1.4792899408283988E-2</v>
      </c>
      <c r="BB109" s="62">
        <v>49.75</v>
      </c>
      <c r="BC109" s="60">
        <f>IF(AND(ISNUMBER(BB108),ISNUMBER(BB109)),BB109/BB108-1,"")</f>
        <v>-3.0060120240480437E-3</v>
      </c>
      <c r="BD109" s="60">
        <f>IF(ISNUMBER(BB109),BB109/MAX(BB$22:BB109)-1,"")</f>
        <v>-1.1523941982912733E-2</v>
      </c>
      <c r="BF109" s="62">
        <v>50.28</v>
      </c>
      <c r="BG109" s="60">
        <f>IF(AND(ISNUMBER(BF108),ISNUMBER(BF109)),BF109/BF108-1,"")</f>
        <v>-9.9344327438899427E-4</v>
      </c>
      <c r="BH109" s="60">
        <f>IF(ISNUMBER(BF109),BF109/MAX(BF$22:BF109)-1,"")</f>
        <v>-7.3050345508390846E-3</v>
      </c>
      <c r="BK109" s="61">
        <f>BK108*(1+BL109)</f>
        <v>103.37856198872242</v>
      </c>
      <c r="BL109" s="60">
        <f>$L$12*N(AQ109)+$L$13*N(S109)+$L$14*N(AA109)+$L$15*N(AE109)+$L$16*N(AY109)+$L$17*N(BC109)+$L$18*N(AM109)+$L$19*N(AU109)+$L$20*N(W109)</f>
        <v>5.6695250431938989E-3</v>
      </c>
      <c r="BM109" s="60">
        <f>IF(ISNUMBER(BK109),BK109/MAX(BK$22:BK109)-1,"")</f>
        <v>0</v>
      </c>
      <c r="BO109" s="61">
        <f>BO108*(1+BP109)</f>
        <v>103.12315936721347</v>
      </c>
      <c r="BP109" s="60">
        <f>$L$36*N(S109)+$L$37*N(AQ109)+$L$38*N(AA109)+$L$39*N(AE109)+$L$40*N(AM109)+$L$41*N(W109)+$L$42*N(AI109)+$L$43*N(BG109)+$L$44*N(AY109)</f>
        <v>5.520966552755904E-3</v>
      </c>
      <c r="BQ109" s="60">
        <f>IF(ISNUMBER(BO109),BO109/MAX(BO$22:BO109)-1,"")</f>
        <v>0</v>
      </c>
      <c r="BS109" s="61">
        <f>BS108*(1+BT109)</f>
        <v>101.87931750275057</v>
      </c>
      <c r="BT109" s="60">
        <f>$L$60*N(S109)+$L$61*N(AE109)+$L$62*N(AQ109)+$L$63*N(AM109)+$L$64*N(AI109)+$L$65*N(AA109)+$L$66*N(BG109)+$L$67*N(W109)+$L$68*N(AY109)</f>
        <v>3.6323554412259164E-3</v>
      </c>
      <c r="BU109" s="60">
        <f>IF(ISNUMBER(BS109),BS109/MAX(BS$22:BS109)-1,"")</f>
        <v>-3.5799436153964859E-3</v>
      </c>
    </row>
    <row r="110" spans="17:73" ht="16" customHeight="1">
      <c r="Q110" s="63">
        <v>43230</v>
      </c>
      <c r="R110" s="62">
        <v>361.53</v>
      </c>
      <c r="S110" s="60">
        <f>IF(AND(ISNUMBER(R109),ISNUMBER(R110)),R110/R109-1,"")</f>
        <v>6.4866369710467886E-3</v>
      </c>
      <c r="T110" s="60">
        <f>IF(ISNUMBER(R110),R110/MAX(R$22:R110)-1,"")</f>
        <v>0</v>
      </c>
      <c r="V110" s="62">
        <v>186.8</v>
      </c>
      <c r="W110" s="60">
        <f>IF(AND(ISNUMBER(V109),ISNUMBER(V110)),V110/V109-1,"")</f>
        <v>6.4655172413794482E-3</v>
      </c>
      <c r="X110" s="60">
        <f>IF(ISNUMBER(V110),V110/MAX(V$22:V110)-1,"")</f>
        <v>0</v>
      </c>
      <c r="Z110" s="62">
        <v>7.65</v>
      </c>
      <c r="AA110" s="60">
        <f>IF(AND(ISNUMBER(Z109),ISNUMBER(Z110)),Z110/Z109-1,"")</f>
        <v>3.937007874015741E-3</v>
      </c>
      <c r="AB110" s="60">
        <f>IF(ISNUMBER(Z110),Z110/MAX(Z$22:Z110)-1,"")</f>
        <v>0</v>
      </c>
      <c r="AD110" s="62">
        <v>13.81</v>
      </c>
      <c r="AE110" s="60">
        <f>IF(AND(ISNUMBER(AD109),ISNUMBER(AD110)),AD110/AD109-1,"")</f>
        <v>4.3636363636363473E-3</v>
      </c>
      <c r="AF110" s="60">
        <f>IF(ISNUMBER(AD110),AD110/MAX(AD$22:AD110)-1,"")</f>
        <v>-8.6035737921905997E-2</v>
      </c>
      <c r="AH110" s="62">
        <v>15.73</v>
      </c>
      <c r="AI110" s="60">
        <f>IF(AND(ISNUMBER(AH109),ISNUMBER(AH110)),AH110/AH109-1,"")</f>
        <v>-2.5364616360177283E-3</v>
      </c>
      <c r="AJ110" s="60">
        <f>IF(ISNUMBER(AH110),AH110/MAX(AH$22:AH110)-1,"")</f>
        <v>-2.5364616360177283E-3</v>
      </c>
      <c r="AL110" s="62">
        <v>18.91</v>
      </c>
      <c r="AM110" s="60">
        <f>IF(AND(ISNUMBER(AL109),ISNUMBER(AL110)),AL110/AL109-1,"")</f>
        <v>1.0587612493382359E-3</v>
      </c>
      <c r="AN110" s="60">
        <f>IF(ISNUMBER(AL110),AL110/MAX(AL$22:AL110)-1,"")</f>
        <v>-3.5696073431922493E-2</v>
      </c>
      <c r="AP110" s="62">
        <v>100.21</v>
      </c>
      <c r="AQ110" s="60">
        <f>IF(AND(ISNUMBER(AP109),ISNUMBER(AP110)),AP110/AP109-1,"")</f>
        <v>9.980039920143291E-5</v>
      </c>
      <c r="AR110" s="60">
        <f>IF(ISNUMBER(AP110),AP110/MAX(AP$22:AP110)-1,"")</f>
        <v>-7.9768670854529766E-4</v>
      </c>
      <c r="AT110" s="62">
        <v>50.09</v>
      </c>
      <c r="AU110" s="60">
        <f>IF(AND(ISNUMBER(AT109),ISNUMBER(AT110)),AT110/AT109-1,"")</f>
        <v>-1.9960079840319889E-4</v>
      </c>
      <c r="AV110" s="60">
        <f>IF(ISNUMBER(AT110),AT110/MAX(AT$22:AT110)-1,"")</f>
        <v>-1.5945784333266655E-3</v>
      </c>
      <c r="AX110" s="62">
        <v>16.646000000000001</v>
      </c>
      <c r="AY110" s="60">
        <f>IF(AND(ISNUMBER(AX109),ISNUMBER(AX110)),AX110/AX109-1,"")</f>
        <v>-2.4024024024005275E-4</v>
      </c>
      <c r="AZ110" s="60">
        <f>IF(ISNUMBER(AX110),AX110/MAX(AX$22:AX110)-1,"")</f>
        <v>-1.5029585798816414E-2</v>
      </c>
      <c r="BB110" s="62">
        <v>49.78</v>
      </c>
      <c r="BC110" s="60">
        <f>IF(AND(ISNUMBER(BB109),ISNUMBER(BB110)),BB110/BB109-1,"")</f>
        <v>6.0301507537685595E-4</v>
      </c>
      <c r="BD110" s="60">
        <f>IF(ISNUMBER(BB110),BB110/MAX(BB$22:BB110)-1,"")</f>
        <v>-1.092787601827927E-2</v>
      </c>
      <c r="BF110" s="62">
        <v>50.31</v>
      </c>
      <c r="BG110" s="60">
        <f>IF(AND(ISNUMBER(BF109),ISNUMBER(BF110)),BF110/BF109-1,"")</f>
        <v>5.966587112171684E-4</v>
      </c>
      <c r="BH110" s="60">
        <f>IF(ISNUMBER(BF110),BF110/MAX(BF$22:BF110)-1,"")</f>
        <v>-6.712734452122282E-3</v>
      </c>
      <c r="BK110" s="61">
        <f>BK109*(1+BL110)</f>
        <v>103.6932820691714</v>
      </c>
      <c r="BL110" s="60">
        <f>$L$12*N(AQ110)+$L$13*N(S110)+$L$14*N(AA110)+$L$15*N(AE110)+$L$16*N(AY110)+$L$17*N(BC110)+$L$18*N(AM110)+$L$19*N(AU110)+$L$20*N(W110)</f>
        <v>3.0443456979341731E-3</v>
      </c>
      <c r="BM110" s="60">
        <f>IF(ISNUMBER(BK110),BK110/MAX(BK$22:BK110)-1,"")</f>
        <v>0</v>
      </c>
      <c r="BO110" s="61">
        <f>BO109*(1+BP110)</f>
        <v>103.47757760264948</v>
      </c>
      <c r="BP110" s="60">
        <f>$L$36*N(S110)+$L$37*N(AQ110)+$L$38*N(AA110)+$L$39*N(AE110)+$L$40*N(AM110)+$L$41*N(W110)+$L$42*N(AI110)+$L$43*N(BG110)+$L$44*N(AY110)</f>
        <v>3.4368442317980084E-3</v>
      </c>
      <c r="BQ110" s="60">
        <f>IF(ISNUMBER(BO110),BO110/MAX(BO$22:BO110)-1,"")</f>
        <v>0</v>
      </c>
      <c r="BS110" s="61">
        <f>BS109*(1+BT110)</f>
        <v>102.18358317021816</v>
      </c>
      <c r="BT110" s="60">
        <f>$L$60*N(S110)+$L$61*N(AE110)+$L$62*N(AQ110)+$L$63*N(AM110)+$L$64*N(AI110)+$L$65*N(AA110)+$L$66*N(BG110)+$L$67*N(W110)+$L$68*N(AY110)</f>
        <v>2.9865302882438223E-3</v>
      </c>
      <c r="BU110" s="60">
        <f>IF(ISNUMBER(BS110),BS110/MAX(BS$22:BS110)-1,"")</f>
        <v>-6.041049371900975E-4</v>
      </c>
    </row>
    <row r="111" spans="17:73" ht="16" customHeight="1">
      <c r="Q111" s="63">
        <v>43231</v>
      </c>
      <c r="R111" s="62">
        <v>361.53</v>
      </c>
      <c r="S111" s="60">
        <f>IF(AND(ISNUMBER(R110),ISNUMBER(R111)),R111/R110-1,"")</f>
        <v>0</v>
      </c>
      <c r="T111" s="60">
        <f>IF(ISNUMBER(R111),R111/MAX(R$22:R111)-1,"")</f>
        <v>0</v>
      </c>
      <c r="V111" s="62">
        <v>186.05</v>
      </c>
      <c r="W111" s="60">
        <f>IF(AND(ISNUMBER(V110),ISNUMBER(V111)),V111/V110-1,"")</f>
        <v>-4.0149892933618592E-3</v>
      </c>
      <c r="X111" s="60">
        <f>IF(ISNUMBER(V111),V111/MAX(V$22:V111)-1,"")</f>
        <v>-4.0149892933618592E-3</v>
      </c>
      <c r="Z111" s="62">
        <v>7.63</v>
      </c>
      <c r="AA111" s="60">
        <f>IF(AND(ISNUMBER(Z110),ISNUMBER(Z111)),Z111/Z110-1,"")</f>
        <v>-2.614379084967422E-3</v>
      </c>
      <c r="AB111" s="60">
        <f>IF(ISNUMBER(Z111),Z111/MAX(Z$22:Z111)-1,"")</f>
        <v>-2.614379084967422E-3</v>
      </c>
      <c r="AD111" s="62">
        <v>13.9</v>
      </c>
      <c r="AE111" s="60">
        <f>IF(AND(ISNUMBER(AD110),ISNUMBER(AD111)),AD111/AD110-1,"")</f>
        <v>6.517016654598029E-3</v>
      </c>
      <c r="AF111" s="60">
        <f>IF(ISNUMBER(AD111),AD111/MAX(AD$22:AD111)-1,"")</f>
        <v>-8.0079417604235537E-2</v>
      </c>
      <c r="AH111" s="62">
        <v>15.75</v>
      </c>
      <c r="AI111" s="60">
        <f>IF(AND(ISNUMBER(AH110),ISNUMBER(AH111)),AH111/AH110-1,"")</f>
        <v>1.2714558169102386E-3</v>
      </c>
      <c r="AJ111" s="60">
        <f>IF(ISNUMBER(AH111),AH111/MAX(AH$22:AH111)-1,"")</f>
        <v>-1.2682308180088642E-3</v>
      </c>
      <c r="AL111" s="62">
        <v>19</v>
      </c>
      <c r="AM111" s="60">
        <f>IF(AND(ISNUMBER(AL110),ISNUMBER(AL111)),AL111/AL110-1,"")</f>
        <v>4.7593865679533831E-3</v>
      </c>
      <c r="AN111" s="60">
        <f>IF(ISNUMBER(AL111),AL111/MAX(AL$22:AL111)-1,"")</f>
        <v>-3.1106578276389518E-2</v>
      </c>
      <c r="AP111" s="62">
        <v>100.22</v>
      </c>
      <c r="AQ111" s="60">
        <f>IF(AND(ISNUMBER(AP110),ISNUMBER(AP111)),AP111/AP110-1,"")</f>
        <v>9.9790440075908649E-5</v>
      </c>
      <c r="AR111" s="60">
        <f>IF(ISNUMBER(AP111),AP111/MAX(AP$22:AP111)-1,"")</f>
        <v>-6.979758699771077E-4</v>
      </c>
      <c r="AT111" s="62">
        <v>50.11</v>
      </c>
      <c r="AU111" s="60">
        <f>IF(AND(ISNUMBER(AT110),ISNUMBER(AT111)),AT111/AT110-1,"")</f>
        <v>3.9928129367128307E-4</v>
      </c>
      <c r="AV111" s="60">
        <f>IF(ISNUMBER(AT111),AT111/MAX(AT$22:AT111)-1,"")</f>
        <v>-1.1959338249950546E-3</v>
      </c>
      <c r="AX111" s="62">
        <v>16.536000000000001</v>
      </c>
      <c r="AY111" s="60">
        <f>IF(AND(ISNUMBER(AX110),ISNUMBER(AX111)),AX111/AX110-1,"")</f>
        <v>-6.6081941607593064E-3</v>
      </c>
      <c r="AZ111" s="60">
        <f>IF(ISNUMBER(AX111),AX111/MAX(AX$22:AX111)-1,"")</f>
        <v>-2.1538461538461395E-2</v>
      </c>
      <c r="BB111" s="62">
        <v>49.84</v>
      </c>
      <c r="BC111" s="60">
        <f>IF(AND(ISNUMBER(BB110),ISNUMBER(BB111)),BB111/BB110-1,"")</f>
        <v>1.2053033346726139E-3</v>
      </c>
      <c r="BD111" s="60">
        <f>IF(ISNUMBER(BB111),BB111/MAX(BB$22:BB111)-1,"")</f>
        <v>-9.7357440890124547E-3</v>
      </c>
      <c r="BF111" s="62">
        <v>50.23</v>
      </c>
      <c r="BG111" s="60">
        <f>IF(AND(ISNUMBER(BF110),ISNUMBER(BF111)),BF111/BF110-1,"")</f>
        <v>-1.5901411250249797E-3</v>
      </c>
      <c r="BH111" s="60">
        <f>IF(ISNUMBER(BF111),BF111/MAX(BF$22:BF111)-1,"")</f>
        <v>-8.2922013820335705E-3</v>
      </c>
      <c r="BK111" s="61">
        <f>BK110*(1+BL111)</f>
        <v>103.64204240501022</v>
      </c>
      <c r="BL111" s="60">
        <f>$L$12*N(AQ111)+$L$13*N(S111)+$L$14*N(AA111)+$L$15*N(AE111)+$L$16*N(AY111)+$L$17*N(BC111)+$L$18*N(AM111)+$L$19*N(AU111)+$L$20*N(W111)</f>
        <v>-4.9414642046920827E-4</v>
      </c>
      <c r="BM111" s="60">
        <f>IF(ISNUMBER(BK111),BK111/MAX(BK$22:BK111)-1,"")</f>
        <v>-4.9414642046918811E-4</v>
      </c>
      <c r="BO111" s="61">
        <f>BO110*(1+BP111)</f>
        <v>103.49786452230023</v>
      </c>
      <c r="BP111" s="60">
        <f>$L$36*N(S111)+$L$37*N(AQ111)+$L$38*N(AA111)+$L$39*N(AE111)+$L$40*N(AM111)+$L$41*N(W111)+$L$42*N(AI111)+$L$43*N(BG111)+$L$44*N(AY111)</f>
        <v>1.9605135837897237E-4</v>
      </c>
      <c r="BQ111" s="60">
        <f>IF(ISNUMBER(BO111),BO111/MAX(BO$22:BO111)-1,"")</f>
        <v>0</v>
      </c>
      <c r="BS111" s="61">
        <f>BS110*(1+BT111)</f>
        <v>102.34312055190293</v>
      </c>
      <c r="BT111" s="60">
        <f>$L$60*N(S111)+$L$61*N(AE111)+$L$62*N(AQ111)+$L$63*N(AM111)+$L$64*N(AI111)+$L$65*N(AA111)+$L$66*N(BG111)+$L$67*N(W111)+$L$68*N(AY111)</f>
        <v>1.5612819274404357E-3</v>
      </c>
      <c r="BU111" s="60">
        <f>IF(ISNUMBER(BS111),BS111/MAX(BS$22:BS111)-1,"")</f>
        <v>0</v>
      </c>
    </row>
    <row r="112" spans="17:73" ht="16" customHeight="1">
      <c r="Q112" s="63">
        <v>43234</v>
      </c>
      <c r="R112" s="62">
        <v>362.5</v>
      </c>
      <c r="S112" s="60">
        <f>IF(AND(ISNUMBER(R111),ISNUMBER(R112)),R112/R111-1,"")</f>
        <v>2.6830415179930345E-3</v>
      </c>
      <c r="T112" s="60">
        <f>IF(ISNUMBER(R112),R112/MAX(R$22:R112)-1,"")</f>
        <v>0</v>
      </c>
      <c r="V112" s="62">
        <v>186.93</v>
      </c>
      <c r="W112" s="60">
        <f>IF(AND(ISNUMBER(V111),ISNUMBER(V112)),V112/V111-1,"")</f>
        <v>4.7299113141627824E-3</v>
      </c>
      <c r="X112" s="60">
        <f>IF(ISNUMBER(V112),V112/MAX(V$22:V112)-1,"")</f>
        <v>0</v>
      </c>
      <c r="Z112" s="62">
        <v>7.65</v>
      </c>
      <c r="AA112" s="60">
        <f>IF(AND(ISNUMBER(Z111),ISNUMBER(Z112)),Z112/Z111-1,"")</f>
        <v>2.6212319790301919E-3</v>
      </c>
      <c r="AB112" s="60">
        <f>IF(ISNUMBER(Z112),Z112/MAX(Z$22:Z112)-1,"")</f>
        <v>0</v>
      </c>
      <c r="AD112" s="62">
        <v>13.96</v>
      </c>
      <c r="AE112" s="60">
        <f>IF(AND(ISNUMBER(AD111),ISNUMBER(AD112)),AD112/AD111-1,"")</f>
        <v>4.3165467625898568E-3</v>
      </c>
      <c r="AF112" s="60">
        <f>IF(ISNUMBER(AD112),AD112/MAX(AD$22:AD112)-1,"")</f>
        <v>-7.6108537392455267E-2</v>
      </c>
      <c r="AH112" s="62">
        <v>15.8</v>
      </c>
      <c r="AI112" s="60">
        <f>IF(AND(ISNUMBER(AH111),ISNUMBER(AH112)),AH112/AH111-1,"")</f>
        <v>3.1746031746031633E-3</v>
      </c>
      <c r="AJ112" s="60">
        <f>IF(ISNUMBER(AH112),AH112/MAX(AH$22:AH112)-1,"")</f>
        <v>0</v>
      </c>
      <c r="AL112" s="62">
        <v>19.100000000000001</v>
      </c>
      <c r="AM112" s="60">
        <f>IF(AND(ISNUMBER(AL111),ISNUMBER(AL112)),AL112/AL111-1,"")</f>
        <v>5.2631578947368585E-3</v>
      </c>
      <c r="AN112" s="60">
        <f>IF(ISNUMBER(AL112),AL112/MAX(AL$22:AL112)-1,"")</f>
        <v>-2.6007139214686337E-2</v>
      </c>
      <c r="AP112" s="62">
        <v>100.21</v>
      </c>
      <c r="AQ112" s="60">
        <f>IF(AND(ISNUMBER(AP111),ISNUMBER(AP112)),AP112/AP111-1,"")</f>
        <v>-9.9780482937572579E-5</v>
      </c>
      <c r="AR112" s="60">
        <f>IF(ISNUMBER(AP112),AP112/MAX(AP$22:AP112)-1,"")</f>
        <v>-7.9768670854529766E-4</v>
      </c>
      <c r="AT112" s="62">
        <v>50.12</v>
      </c>
      <c r="AU112" s="60">
        <f>IF(AND(ISNUMBER(AT111),ISNUMBER(AT112)),AT112/AT111-1,"")</f>
        <v>1.9956096587514516E-4</v>
      </c>
      <c r="AV112" s="60">
        <f>IF(ISNUMBER(AT112),AT112/MAX(AT$22:AT112)-1,"")</f>
        <v>-9.9661152082930471E-4</v>
      </c>
      <c r="AX112" s="62">
        <v>16.536999999999999</v>
      </c>
      <c r="AY112" s="60">
        <f>IF(AND(ISNUMBER(AX111),ISNUMBER(AX112)),AX112/AX111-1,"")</f>
        <v>6.0474117077768952E-5</v>
      </c>
      <c r="AZ112" s="60">
        <f>IF(ISNUMBER(AX112),AX112/MAX(AX$22:AX112)-1,"")</f>
        <v>-2.1479289940828372E-2</v>
      </c>
      <c r="BB112" s="62">
        <v>49.92</v>
      </c>
      <c r="BC112" s="60">
        <f>IF(AND(ISNUMBER(BB111),ISNUMBER(BB112)),BB112/BB111-1,"")</f>
        <v>1.6051364365969878E-3</v>
      </c>
      <c r="BD112" s="60">
        <f>IF(ISNUMBER(BB112),BB112/MAX(BB$22:BB112)-1,"")</f>
        <v>-8.1462348499899973E-3</v>
      </c>
      <c r="BF112" s="62">
        <v>50.25</v>
      </c>
      <c r="BG112" s="60">
        <f>IF(AND(ISNUMBER(BF111),ISNUMBER(BF112)),BF112/BF111-1,"")</f>
        <v>3.9816842524387219E-4</v>
      </c>
      <c r="BH112" s="60">
        <f>IF(ISNUMBER(BF112),BF112/MAX(BF$22:BF112)-1,"")</f>
        <v>-7.8973346495557761E-3</v>
      </c>
      <c r="BK112" s="61">
        <f>BK111*(1+BL112)</f>
        <v>103.84487715096023</v>
      </c>
      <c r="BL112" s="60">
        <f>$L$12*N(AQ112)+$L$13*N(S112)+$L$14*N(AA112)+$L$15*N(AE112)+$L$16*N(AY112)+$L$17*N(BC112)+$L$18*N(AM112)+$L$19*N(AU112)+$L$20*N(W112)</f>
        <v>1.9570701352776376E-3</v>
      </c>
      <c r="BM112" s="60">
        <f>IF(ISNUMBER(BK112),BK112/MAX(BK$22:BK112)-1,"")</f>
        <v>0</v>
      </c>
      <c r="BO112" s="61">
        <f>BO111*(1+BP112)</f>
        <v>103.72953687906384</v>
      </c>
      <c r="BP112" s="60">
        <f>$L$36*N(S112)+$L$37*N(AQ112)+$L$38*N(AA112)+$L$39*N(AE112)+$L$40*N(AM112)+$L$41*N(W112)+$L$42*N(AI112)+$L$43*N(BG112)+$L$44*N(AY112)</f>
        <v>2.2384264432209005E-3</v>
      </c>
      <c r="BQ112" s="60">
        <f>IF(ISNUMBER(BO112),BO112/MAX(BO$22:BO112)-1,"")</f>
        <v>0</v>
      </c>
      <c r="BS112" s="61">
        <f>BS111*(1+BT112)</f>
        <v>102.6293424188956</v>
      </c>
      <c r="BT112" s="60">
        <f>$L$60*N(S112)+$L$61*N(AE112)+$L$62*N(AQ112)+$L$63*N(AM112)+$L$64*N(AI112)+$L$65*N(AA112)+$L$66*N(BG112)+$L$67*N(W112)+$L$68*N(AY112)</f>
        <v>2.7966888780523273E-3</v>
      </c>
      <c r="BU112" s="60">
        <f>IF(ISNUMBER(BS112),BS112/MAX(BS$22:BS112)-1,"")</f>
        <v>0</v>
      </c>
    </row>
    <row r="113" spans="17:73" ht="16" customHeight="1">
      <c r="Q113" s="63">
        <v>43235</v>
      </c>
      <c r="R113" s="62">
        <v>362.4</v>
      </c>
      <c r="S113" s="60">
        <f>IF(AND(ISNUMBER(R112),ISNUMBER(R113)),R113/R112-1,"")</f>
        <v>-2.7586206896557108E-4</v>
      </c>
      <c r="T113" s="60">
        <f>IF(ISNUMBER(R113),R113/MAX(R$22:R113)-1,"")</f>
        <v>-2.7586206896557108E-4</v>
      </c>
      <c r="V113" s="62">
        <v>186.81</v>
      </c>
      <c r="W113" s="60">
        <f>IF(AND(ISNUMBER(V112),ISNUMBER(V113)),V113/V112-1,"")</f>
        <v>-6.4195153265933502E-4</v>
      </c>
      <c r="X113" s="60">
        <f>IF(ISNUMBER(V113),V113/MAX(V$22:V113)-1,"")</f>
        <v>-6.4195153265933502E-4</v>
      </c>
      <c r="Z113" s="62">
        <v>7.64</v>
      </c>
      <c r="AA113" s="60">
        <f>IF(AND(ISNUMBER(Z112),ISNUMBER(Z113)),Z113/Z112-1,"")</f>
        <v>-1.3071895424837665E-3</v>
      </c>
      <c r="AB113" s="60">
        <f>IF(ISNUMBER(Z113),Z113/MAX(Z$22:Z113)-1,"")</f>
        <v>-1.3071895424837665E-3</v>
      </c>
      <c r="AD113" s="62">
        <v>13.97</v>
      </c>
      <c r="AE113" s="60">
        <f>IF(AND(ISNUMBER(AD112),ISNUMBER(AD113)),AD113/AD112-1,"")</f>
        <v>7.1633237822354978E-4</v>
      </c>
      <c r="AF113" s="60">
        <f>IF(ISNUMBER(AD113),AD113/MAX(AD$22:AD113)-1,"")</f>
        <v>-7.544672402382524E-2</v>
      </c>
      <c r="AH113" s="62">
        <v>15.75</v>
      </c>
      <c r="AI113" s="60">
        <f>IF(AND(ISNUMBER(AH112),ISNUMBER(AH113)),AH113/AH112-1,"")</f>
        <v>-3.1645569620253333E-3</v>
      </c>
      <c r="AJ113" s="60">
        <f>IF(ISNUMBER(AH113),AH113/MAX(AH$22:AH113)-1,"")</f>
        <v>-3.1645569620253333E-3</v>
      </c>
      <c r="AL113" s="62">
        <v>18.940000000000001</v>
      </c>
      <c r="AM113" s="60">
        <f>IF(AND(ISNUMBER(AL112),ISNUMBER(AL113)),AL113/AL112-1,"")</f>
        <v>-8.3769633507853047E-3</v>
      </c>
      <c r="AN113" s="60">
        <f>IF(ISNUMBER(AL113),AL113/MAX(AL$22:AL113)-1,"")</f>
        <v>-3.4166241713411427E-2</v>
      </c>
      <c r="AP113" s="62">
        <v>100.24</v>
      </c>
      <c r="AQ113" s="60">
        <f>IF(AND(ISNUMBER(AP112),ISNUMBER(AP113)),AP113/AP112-1,"")</f>
        <v>2.993713202275039E-4</v>
      </c>
      <c r="AR113" s="60">
        <f>IF(ISNUMBER(AP113),AP113/MAX(AP$22:AP113)-1,"")</f>
        <v>-4.9855419284083879E-4</v>
      </c>
      <c r="AT113" s="62">
        <v>50.12</v>
      </c>
      <c r="AU113" s="60">
        <f>IF(AND(ISNUMBER(AT112),ISNUMBER(AT113)),AT113/AT112-1,"")</f>
        <v>0</v>
      </c>
      <c r="AV113" s="60">
        <f>IF(ISNUMBER(AT113),AT113/MAX(AT$22:AT113)-1,"")</f>
        <v>-9.9661152082930471E-4</v>
      </c>
      <c r="AX113" s="62">
        <v>16.501999999999999</v>
      </c>
      <c r="AY113" s="60">
        <f>IF(AND(ISNUMBER(AX112),ISNUMBER(AX113)),AX113/AX112-1,"")</f>
        <v>-2.1164661063071133E-3</v>
      </c>
      <c r="AZ113" s="60">
        <f>IF(ISNUMBER(AX113),AX113/MAX(AX$22:AX113)-1,"")</f>
        <v>-2.3550295857988179E-2</v>
      </c>
      <c r="BB113" s="62">
        <v>49.79</v>
      </c>
      <c r="BC113" s="60">
        <f>IF(AND(ISNUMBER(BB112),ISNUMBER(BB113)),BB113/BB112-1,"")</f>
        <v>-2.6041666666667407E-3</v>
      </c>
      <c r="BD113" s="60">
        <f>IF(ISNUMBER(BB113),BB113/MAX(BB$22:BB113)-1,"")</f>
        <v>-1.072918736340156E-2</v>
      </c>
      <c r="BF113" s="62">
        <v>50.29</v>
      </c>
      <c r="BG113" s="60">
        <f>IF(AND(ISNUMBER(BF112),ISNUMBER(BF113)),BF113/BF112-1,"")</f>
        <v>7.9601990049749105E-4</v>
      </c>
      <c r="BH113" s="60">
        <f>IF(ISNUMBER(BF113),BF113/MAX(BF$22:BF113)-1,"")</f>
        <v>-7.1076011846001874E-3</v>
      </c>
      <c r="BK113" s="61">
        <f>BK112*(1+BL113)</f>
        <v>103.74514783422643</v>
      </c>
      <c r="BL113" s="60">
        <f>$L$12*N(AQ113)+$L$13*N(S113)+$L$14*N(AA113)+$L$15*N(AE113)+$L$16*N(AY113)+$L$17*N(BC113)+$L$18*N(AM113)+$L$19*N(AU113)+$L$20*N(W113)</f>
        <v>-9.6036819022679337E-4</v>
      </c>
      <c r="BM113" s="60">
        <f>IF(ISNUMBER(BK113),BK113/MAX(BK$22:BK113)-1,"")</f>
        <v>-9.6036819022682351E-4</v>
      </c>
      <c r="BO113" s="61">
        <f>BO112*(1+BP113)</f>
        <v>103.66419593641221</v>
      </c>
      <c r="BP113" s="60">
        <f>$L$36*N(S113)+$L$37*N(AQ113)+$L$38*N(AA113)+$L$39*N(AE113)+$L$40*N(AM113)+$L$41*N(W113)+$L$42*N(AI113)+$L$43*N(BG113)+$L$44*N(AY113)</f>
        <v>-6.2991645983928655E-4</v>
      </c>
      <c r="BQ113" s="60">
        <f>IF(ISNUMBER(BO113),BO113/MAX(BO$22:BO113)-1,"")</f>
        <v>-6.2991645983934141E-4</v>
      </c>
      <c r="BS113" s="61">
        <f>BS112*(1+BT113)</f>
        <v>102.49578111310726</v>
      </c>
      <c r="BT113" s="60">
        <f>$L$60*N(S113)+$L$61*N(AE113)+$L$62*N(AQ113)+$L$63*N(AM113)+$L$64*N(AI113)+$L$65*N(AA113)+$L$66*N(BG113)+$L$67*N(W113)+$L$68*N(AY113)</f>
        <v>-1.3013949289784937E-3</v>
      </c>
      <c r="BU113" s="60">
        <f>IF(ISNUMBER(BS113),BS113/MAX(BS$22:BS113)-1,"")</f>
        <v>-1.3013949289785165E-3</v>
      </c>
    </row>
    <row r="114" spans="17:73" ht="16" customHeight="1">
      <c r="Q114" s="63">
        <v>43236</v>
      </c>
      <c r="R114" s="62">
        <v>362.4</v>
      </c>
      <c r="S114" s="60">
        <f>IF(AND(ISNUMBER(R113),ISNUMBER(R114)),R114/R113-1,"")</f>
        <v>0</v>
      </c>
      <c r="T114" s="60">
        <f>IF(ISNUMBER(R114),R114/MAX(R$22:R114)-1,"")</f>
        <v>-2.7586206896557108E-4</v>
      </c>
      <c r="V114" s="62">
        <v>186.84</v>
      </c>
      <c r="W114" s="60">
        <f>IF(AND(ISNUMBER(V113),ISNUMBER(V114)),V114/V113-1,"")</f>
        <v>1.6059097478726692E-4</v>
      </c>
      <c r="X114" s="60">
        <f>IF(ISNUMBER(V114),V114/MAX(V$22:V114)-1,"")</f>
        <v>-4.8146364949452902E-4</v>
      </c>
      <c r="Z114" s="62">
        <v>7.64</v>
      </c>
      <c r="AA114" s="60">
        <f>IF(AND(ISNUMBER(Z113),ISNUMBER(Z114)),Z114/Z113-1,"")</f>
        <v>0</v>
      </c>
      <c r="AB114" s="60">
        <f>IF(ISNUMBER(Z114),Z114/MAX(Z$22:Z114)-1,"")</f>
        <v>-1.3071895424837665E-3</v>
      </c>
      <c r="AD114" s="62">
        <v>13.95</v>
      </c>
      <c r="AE114" s="60">
        <f>IF(AND(ISNUMBER(AD113),ISNUMBER(AD114)),AD114/AD113-1,"")</f>
        <v>-1.4316392269149159E-3</v>
      </c>
      <c r="AF114" s="60">
        <f>IF(ISNUMBER(AD114),AD114/MAX(AD$22:AD114)-1,"")</f>
        <v>-7.6770350761085404E-2</v>
      </c>
      <c r="AH114" s="62">
        <v>15.7</v>
      </c>
      <c r="AI114" s="60">
        <f>IF(AND(ISNUMBER(AH113),ISNUMBER(AH114)),AH114/AH113-1,"")</f>
        <v>-3.1746031746032743E-3</v>
      </c>
      <c r="AJ114" s="60">
        <f>IF(ISNUMBER(AH114),AH114/MAX(AH$22:AH114)-1,"")</f>
        <v>-6.3291139240507777E-3</v>
      </c>
      <c r="AL114" s="62">
        <v>18.91</v>
      </c>
      <c r="AM114" s="60">
        <f>IF(AND(ISNUMBER(AL113),ISNUMBER(AL114)),AL114/AL113-1,"")</f>
        <v>-1.5839493136220462E-3</v>
      </c>
      <c r="AN114" s="60">
        <f>IF(ISNUMBER(AL114),AL114/MAX(AL$22:AL114)-1,"")</f>
        <v>-3.5696073431922493E-2</v>
      </c>
      <c r="AP114" s="62">
        <v>100.25</v>
      </c>
      <c r="AQ114" s="60">
        <f>IF(AND(ISNUMBER(AP113),ISNUMBER(AP114)),AP114/AP113-1,"")</f>
        <v>9.9760574620910702E-5</v>
      </c>
      <c r="AR114" s="60">
        <f>IF(ISNUMBER(AP114),AP114/MAX(AP$22:AP114)-1,"")</f>
        <v>-3.9884335427264883E-4</v>
      </c>
      <c r="AT114" s="62">
        <v>50.12</v>
      </c>
      <c r="AU114" s="60">
        <f>IF(AND(ISNUMBER(AT113),ISNUMBER(AT114)),AT114/AT113-1,"")</f>
        <v>0</v>
      </c>
      <c r="AV114" s="60">
        <f>IF(ISNUMBER(AT114),AT114/MAX(AT$22:AT114)-1,"")</f>
        <v>-9.9661152082930471E-4</v>
      </c>
      <c r="AX114" s="62">
        <v>16.367999999999999</v>
      </c>
      <c r="AY114" s="60">
        <f>IF(AND(ISNUMBER(AX113),ISNUMBER(AX114)),AX114/AX113-1,"")</f>
        <v>-8.1202278511696147E-3</v>
      </c>
      <c r="AZ114" s="60">
        <f>IF(ISNUMBER(AX114),AX114/MAX(AX$22:AX114)-1,"")</f>
        <v>-3.1479289940828381E-2</v>
      </c>
      <c r="BB114" s="62">
        <v>49.73</v>
      </c>
      <c r="BC114" s="60">
        <f>IF(AND(ISNUMBER(BB113),ISNUMBER(BB114)),BB114/BB113-1,"")</f>
        <v>-1.205061257280593E-3</v>
      </c>
      <c r="BD114" s="60">
        <f>IF(ISNUMBER(BB114),BB114/MAX(BB$22:BB114)-1,"")</f>
        <v>-1.1921319292668375E-2</v>
      </c>
      <c r="BF114" s="62">
        <v>50.34</v>
      </c>
      <c r="BG114" s="60">
        <f>IF(AND(ISNUMBER(BF113),ISNUMBER(BF114)),BF114/BF113-1,"")</f>
        <v>9.9423344601312635E-4</v>
      </c>
      <c r="BH114" s="60">
        <f>IF(ISNUMBER(BF114),BF114/MAX(BF$22:BF114)-1,"")</f>
        <v>-6.1204343534055905E-3</v>
      </c>
      <c r="BK114" s="61">
        <f>BK113*(1+BL114)</f>
        <v>103.5936725924573</v>
      </c>
      <c r="BL114" s="60">
        <f>$L$12*N(AQ114)+$L$13*N(S114)+$L$14*N(AA114)+$L$15*N(AE114)+$L$16*N(AY114)+$L$17*N(BC114)+$L$18*N(AM114)+$L$19*N(AU114)+$L$20*N(W114)</f>
        <v>-1.4600706146872678E-3</v>
      </c>
      <c r="BM114" s="60">
        <f>IF(ISNUMBER(BK114),BK114/MAX(BK$22:BK114)-1,"")</f>
        <v>-2.4190365995402363E-3</v>
      </c>
      <c r="BO114" s="61">
        <f>BO113*(1+BP114)</f>
        <v>103.56671453722842</v>
      </c>
      <c r="BP114" s="60">
        <f>$L$36*N(S114)+$L$37*N(AQ114)+$L$38*N(AA114)+$L$39*N(AE114)+$L$40*N(AM114)+$L$41*N(W114)+$L$42*N(AI114)+$L$43*N(BG114)+$L$44*N(AY114)</f>
        <v>-9.4035745228356169E-4</v>
      </c>
      <c r="BQ114" s="60">
        <f>IF(ISNUMBER(BO114),BO114/MAX(BO$22:BO114)-1,"")</f>
        <v>-1.5696815654855367E-3</v>
      </c>
      <c r="BS114" s="61">
        <f>BS113*(1+BT114)</f>
        <v>102.40894407240064</v>
      </c>
      <c r="BT114" s="60">
        <f>$L$60*N(S114)+$L$61*N(AE114)+$L$62*N(AQ114)+$L$63*N(AM114)+$L$64*N(AI114)+$L$65*N(AA114)+$L$66*N(BG114)+$L$67*N(W114)+$L$68*N(AY114)</f>
        <v>-8.472255127339013E-4</v>
      </c>
      <c r="BU114" s="60">
        <f>IF(ISNUMBER(BS114),BS114/MAX(BS$22:BS114)-1,"")</f>
        <v>-2.1475178667264005E-3</v>
      </c>
    </row>
    <row r="115" spans="17:73" ht="16" customHeight="1">
      <c r="Q115" s="63">
        <v>43237</v>
      </c>
      <c r="R115" s="62">
        <v>361</v>
      </c>
      <c r="S115" s="60">
        <f>IF(AND(ISNUMBER(R114),ISNUMBER(R115)),R115/R114-1,"")</f>
        <v>-3.8631346578366088E-3</v>
      </c>
      <c r="T115" s="60">
        <f>IF(ISNUMBER(R115),R115/MAX(R$22:R115)-1,"")</f>
        <v>-4.1379310344827891E-3</v>
      </c>
      <c r="V115" s="62">
        <v>186.21</v>
      </c>
      <c r="W115" s="60">
        <f>IF(AND(ISNUMBER(V114),ISNUMBER(V115)),V115/V114-1,"")</f>
        <v>-3.3718689788053702E-3</v>
      </c>
      <c r="X115" s="60">
        <f>IF(ISNUMBER(V115),V115/MAX(V$22:V115)-1,"")</f>
        <v>-3.8517091959556771E-3</v>
      </c>
      <c r="Z115" s="62">
        <v>7.61</v>
      </c>
      <c r="AA115" s="60">
        <f>IF(AND(ISNUMBER(Z114),ISNUMBER(Z115)),Z115/Z114-1,"")</f>
        <v>-3.9267015706805353E-3</v>
      </c>
      <c r="AB115" s="60">
        <f>IF(ISNUMBER(Z115),Z115/MAX(Z$22:Z115)-1,"")</f>
        <v>-5.2287581699346219E-3</v>
      </c>
      <c r="AD115" s="62">
        <v>14.06</v>
      </c>
      <c r="AE115" s="60">
        <f>IF(AND(ISNUMBER(AD114),ISNUMBER(AD115)),AD115/AD114-1,"")</f>
        <v>7.8853046594982157E-3</v>
      </c>
      <c r="AF115" s="60">
        <f>IF(ISNUMBER(AD115),AD115/MAX(AD$22:AD115)-1,"")</f>
        <v>-6.949040370615478E-2</v>
      </c>
      <c r="AH115" s="62">
        <v>15.59</v>
      </c>
      <c r="AI115" s="60">
        <f>IF(AND(ISNUMBER(AH114),ISNUMBER(AH115)),AH115/AH114-1,"")</f>
        <v>-7.0063694267515908E-3</v>
      </c>
      <c r="AJ115" s="60">
        <f>IF(ISNUMBER(AH115),AH115/MAX(AH$22:AH115)-1,"")</f>
        <v>-1.32911392405064E-2</v>
      </c>
      <c r="AL115" s="62">
        <v>18.75</v>
      </c>
      <c r="AM115" s="60">
        <f>IF(AND(ISNUMBER(AL114),ISNUMBER(AL115)),AL115/AL114-1,"")</f>
        <v>-8.461131676361755E-3</v>
      </c>
      <c r="AN115" s="60">
        <f>IF(ISNUMBER(AL115),AL115/MAX(AL$22:AL115)-1,"")</f>
        <v>-4.3855175930647583E-2</v>
      </c>
      <c r="AP115" s="62">
        <v>100.25</v>
      </c>
      <c r="AQ115" s="60">
        <f>IF(AND(ISNUMBER(AP114),ISNUMBER(AP115)),AP115/AP114-1,"")</f>
        <v>0</v>
      </c>
      <c r="AR115" s="60">
        <f>IF(ISNUMBER(AP115),AP115/MAX(AP$22:AP115)-1,"")</f>
        <v>-3.9884335427264883E-4</v>
      </c>
      <c r="AT115" s="62">
        <v>50.12</v>
      </c>
      <c r="AU115" s="60">
        <f>IF(AND(ISNUMBER(AT114),ISNUMBER(AT115)),AT115/AT114-1,"")</f>
        <v>0</v>
      </c>
      <c r="AV115" s="60">
        <f>IF(ISNUMBER(AT115),AT115/MAX(AT$22:AT115)-1,"")</f>
        <v>-9.9661152082930471E-4</v>
      </c>
      <c r="AX115" s="62">
        <v>16.198</v>
      </c>
      <c r="AY115" s="60">
        <f>IF(AND(ISNUMBER(AX114),ISNUMBER(AX115)),AX115/AX114-1,"")</f>
        <v>-1.0386119257086879E-2</v>
      </c>
      <c r="AZ115" s="60">
        <f>IF(ISNUMBER(AX115),AX115/MAX(AX$22:AX115)-1,"")</f>
        <v>-4.1538461538461413E-2</v>
      </c>
      <c r="BB115" s="62">
        <v>49.66</v>
      </c>
      <c r="BC115" s="60">
        <f>IF(AND(ISNUMBER(BB114),ISNUMBER(BB115)),BB115/BB114-1,"")</f>
        <v>-1.4076010456465227E-3</v>
      </c>
      <c r="BD115" s="60">
        <f>IF(ISNUMBER(BB115),BB115/MAX(BB$22:BB115)-1,"")</f>
        <v>-1.3312139876813123E-2</v>
      </c>
      <c r="BF115" s="62">
        <v>50.09</v>
      </c>
      <c r="BG115" s="60">
        <f>IF(AND(ISNUMBER(BF114),ISNUMBER(BF115)),BF115/BF114-1,"")</f>
        <v>-4.966229638458497E-3</v>
      </c>
      <c r="BH115" s="60">
        <f>IF(ISNUMBER(BF115),BF115/MAX(BF$22:BF115)-1,"")</f>
        <v>-1.105626850937802E-2</v>
      </c>
      <c r="BK115" s="61">
        <f>BK114*(1+BL115)</f>
        <v>103.28580985692335</v>
      </c>
      <c r="BL115" s="60">
        <f>$L$12*N(AQ115)+$L$13*N(S115)+$L$14*N(AA115)+$L$15*N(AE115)+$L$16*N(AY115)+$L$17*N(BC115)+$L$18*N(AM115)+$L$19*N(AU115)+$L$20*N(W115)</f>
        <v>-2.9718295319549116E-3</v>
      </c>
      <c r="BM115" s="60">
        <f>IF(ISNUMBER(BK115),BK115/MAX(BK$22:BK115)-1,"")</f>
        <v>-5.3836771670898731E-3</v>
      </c>
      <c r="BO115" s="61">
        <f>BO114*(1+BP115)</f>
        <v>103.37741531399377</v>
      </c>
      <c r="BP115" s="60">
        <f>$L$36*N(S115)+$L$37*N(AQ115)+$L$38*N(AA115)+$L$39*N(AE115)+$L$40*N(AM115)+$L$41*N(W115)+$L$42*N(AI115)+$L$43*N(BG115)+$L$44*N(AY115)</f>
        <v>-1.8277998300950333E-3</v>
      </c>
      <c r="BQ115" s="60">
        <f>IF(ISNUMBER(BO115),BO115/MAX(BO$22:BO115)-1,"")</f>
        <v>-3.3946123318819854E-3</v>
      </c>
      <c r="BS115" s="61">
        <f>BS114*(1+BT115)</f>
        <v>102.21719921592445</v>
      </c>
      <c r="BT115" s="60">
        <f>$L$60*N(S115)+$L$61*N(AE115)+$L$62*N(AQ115)+$L$63*N(AM115)+$L$64*N(AI115)+$L$65*N(AA115)+$L$66*N(BG115)+$L$67*N(W115)+$L$68*N(AY115)</f>
        <v>-1.8723448250831092E-3</v>
      </c>
      <c r="BU115" s="60">
        <f>IF(ISNUMBER(BS115),BS115/MAX(BS$22:BS115)-1,"")</f>
        <v>-4.0158417978450878E-3</v>
      </c>
    </row>
    <row r="116" spans="17:73" ht="16" customHeight="1">
      <c r="Q116" s="63">
        <v>43238</v>
      </c>
      <c r="R116" s="62">
        <v>363.65</v>
      </c>
      <c r="S116" s="60">
        <f>IF(AND(ISNUMBER(R115),ISNUMBER(R116)),R116/R115-1,"")</f>
        <v>7.3407202216064782E-3</v>
      </c>
      <c r="T116" s="60">
        <f>IF(ISNUMBER(R116),R116/MAX(R$22:R116)-1,"")</f>
        <v>0</v>
      </c>
      <c r="V116" s="62">
        <v>187.12</v>
      </c>
      <c r="W116" s="60">
        <f>IF(AND(ISNUMBER(V115),ISNUMBER(V116)),V116/V115-1,"")</f>
        <v>4.8869555877772974E-3</v>
      </c>
      <c r="X116" s="60">
        <f>IF(ISNUMBER(V116),V116/MAX(V$22:V116)-1,"")</f>
        <v>0</v>
      </c>
      <c r="Z116" s="62">
        <v>7.63</v>
      </c>
      <c r="AA116" s="60">
        <f>IF(AND(ISNUMBER(Z115),ISNUMBER(Z116)),Z116/Z115-1,"")</f>
        <v>2.6281208935610145E-3</v>
      </c>
      <c r="AB116" s="60">
        <f>IF(ISNUMBER(Z116),Z116/MAX(Z$22:Z116)-1,"")</f>
        <v>-2.614379084967422E-3</v>
      </c>
      <c r="AD116" s="62">
        <v>14.08</v>
      </c>
      <c r="AE116" s="60">
        <f>IF(AND(ISNUMBER(AD115),ISNUMBER(AD116)),AD116/AD115-1,"")</f>
        <v>1.4224751066855834E-3</v>
      </c>
      <c r="AF116" s="60">
        <f>IF(ISNUMBER(AD116),AD116/MAX(AD$22:AD116)-1,"")</f>
        <v>-6.8166776968894727E-2</v>
      </c>
      <c r="AH116" s="62">
        <v>15.59</v>
      </c>
      <c r="AI116" s="60">
        <f>IF(AND(ISNUMBER(AH115),ISNUMBER(AH116)),AH116/AH115-1,"")</f>
        <v>0</v>
      </c>
      <c r="AJ116" s="60">
        <f>IF(ISNUMBER(AH116),AH116/MAX(AH$22:AH116)-1,"")</f>
        <v>-1.32911392405064E-2</v>
      </c>
      <c r="AL116" s="62">
        <v>18.75</v>
      </c>
      <c r="AM116" s="60">
        <f>IF(AND(ISNUMBER(AL115),ISNUMBER(AL116)),AL116/AL115-1,"")</f>
        <v>0</v>
      </c>
      <c r="AN116" s="60">
        <f>IF(ISNUMBER(AL116),AL116/MAX(AL$22:AL116)-1,"")</f>
        <v>-4.3855175930647583E-2</v>
      </c>
      <c r="AP116" s="62">
        <v>100.26</v>
      </c>
      <c r="AQ116" s="60">
        <f>IF(AND(ISNUMBER(AP115),ISNUMBER(AP116)),AP116/AP115-1,"")</f>
        <v>9.9750623441474673E-5</v>
      </c>
      <c r="AR116" s="60">
        <f>IF(ISNUMBER(AP116),AP116/MAX(AP$22:AP116)-1,"")</f>
        <v>-2.9913251570445887E-4</v>
      </c>
      <c r="AT116" s="62">
        <v>50.12</v>
      </c>
      <c r="AU116" s="60">
        <f>IF(AND(ISNUMBER(AT115),ISNUMBER(AT116)),AT116/AT115-1,"")</f>
        <v>0</v>
      </c>
      <c r="AV116" s="60">
        <f>IF(ISNUMBER(AT116),AT116/MAX(AT$22:AT116)-1,"")</f>
        <v>-9.9661152082930471E-4</v>
      </c>
      <c r="AX116" s="62">
        <v>16.21</v>
      </c>
      <c r="AY116" s="60">
        <f>IF(AND(ISNUMBER(AX115),ISNUMBER(AX116)),AX116/AX115-1,"")</f>
        <v>7.4083220150633622E-4</v>
      </c>
      <c r="AZ116" s="60">
        <f>IF(ISNUMBER(AX116),AX116/MAX(AX$22:AX116)-1,"")</f>
        <v>-4.0828402366863803E-2</v>
      </c>
      <c r="BB116" s="62">
        <v>49.57</v>
      </c>
      <c r="BC116" s="60">
        <f>IF(AND(ISNUMBER(BB115),ISNUMBER(BB116)),BB116/BB115-1,"")</f>
        <v>-1.8123238018524779E-3</v>
      </c>
      <c r="BD116" s="60">
        <f>IF(ISNUMBER(BB116),BB116/MAX(BB$22:BB116)-1,"")</f>
        <v>-1.510033777071329E-2</v>
      </c>
      <c r="BF116" s="62">
        <v>50.14</v>
      </c>
      <c r="BG116" s="60">
        <f>IF(AND(ISNUMBER(BF115),ISNUMBER(BF116)),BF116/BF115-1,"")</f>
        <v>9.9820323417842971E-4</v>
      </c>
      <c r="BH116" s="60">
        <f>IF(ISNUMBER(BF116),BF116/MAX(BF$22:BF116)-1,"")</f>
        <v>-1.0069101678183534E-2</v>
      </c>
      <c r="BK116" s="61">
        <f>BK115*(1+BL116)</f>
        <v>103.57338748375329</v>
      </c>
      <c r="BL116" s="60">
        <f>$L$12*N(AQ116)+$L$13*N(S116)+$L$14*N(AA116)+$L$15*N(AE116)+$L$16*N(AY116)+$L$17*N(BC116)+$L$18*N(AM116)+$L$19*N(AU116)+$L$20*N(W116)</f>
        <v>2.7842897996181769E-3</v>
      </c>
      <c r="BM116" s="60">
        <f>IF(ISNUMBER(BK116),BK116/MAX(BK$22:BK116)-1,"")</f>
        <v>-2.6143770848924275E-3</v>
      </c>
      <c r="BO116" s="61">
        <f>BO115*(1+BP116)</f>
        <v>103.68790842408234</v>
      </c>
      <c r="BP116" s="60">
        <f>$L$36*N(S116)+$L$37*N(AQ116)+$L$38*N(AA116)+$L$39*N(AE116)+$L$40*N(AM116)+$L$41*N(W116)+$L$42*N(AI116)+$L$43*N(BG116)+$L$44*N(AY116)</f>
        <v>3.0034907445257207E-3</v>
      </c>
      <c r="BQ116" s="60">
        <f>IF(ISNUMBER(BO116),BO116/MAX(BO$22:BO116)-1,"")</f>
        <v>-4.0131727407632933E-4</v>
      </c>
      <c r="BS116" s="61">
        <f>BS115*(1+BT116)</f>
        <v>102.49513941289526</v>
      </c>
      <c r="BT116" s="60">
        <f>$L$60*N(S116)+$L$61*N(AE116)+$L$62*N(AQ116)+$L$63*N(AM116)+$L$64*N(AI116)+$L$65*N(AA116)+$L$66*N(BG116)+$L$67*N(W116)+$L$68*N(AY116)</f>
        <v>2.7191137998573743E-3</v>
      </c>
      <c r="BU116" s="60">
        <f>IF(ISNUMBER(BS116),BS116/MAX(BS$22:BS116)-1,"")</f>
        <v>-1.3076475288380518E-3</v>
      </c>
    </row>
    <row r="117" spans="17:73" ht="16" customHeight="1">
      <c r="Q117" s="63">
        <v>43241</v>
      </c>
      <c r="R117" s="62">
        <v>362.8</v>
      </c>
      <c r="S117" s="60">
        <f>IF(AND(ISNUMBER(R116),ISNUMBER(R117)),R117/R116-1,"")</f>
        <v>-2.3374123470368824E-3</v>
      </c>
      <c r="T117" s="60">
        <f>IF(ISNUMBER(R117),R117/MAX(R$22:R117)-1,"")</f>
        <v>-2.3374123470368824E-3</v>
      </c>
      <c r="V117" s="62">
        <v>187.49</v>
      </c>
      <c r="W117" s="60">
        <f>IF(AND(ISNUMBER(V116),ISNUMBER(V117)),V117/V116-1,"")</f>
        <v>1.9773407439076518E-3</v>
      </c>
      <c r="X117" s="60">
        <f>IF(ISNUMBER(V117),V117/MAX(V$22:V117)-1,"")</f>
        <v>0</v>
      </c>
      <c r="Z117" s="62">
        <v>7.64</v>
      </c>
      <c r="AA117" s="60">
        <f>IF(AND(ISNUMBER(Z116),ISNUMBER(Z117)),Z117/Z116-1,"")</f>
        <v>1.3106159895150959E-3</v>
      </c>
      <c r="AB117" s="60">
        <f>IF(ISNUMBER(Z117),Z117/MAX(Z$22:Z117)-1,"")</f>
        <v>-1.3071895424837665E-3</v>
      </c>
      <c r="AD117" s="62">
        <v>14.11</v>
      </c>
      <c r="AE117" s="60">
        <f>IF(AND(ISNUMBER(AD116),ISNUMBER(AD117)),AD117/AD116-1,"")</f>
        <v>2.1306818181818787E-3</v>
      </c>
      <c r="AF117" s="60">
        <f>IF(ISNUMBER(AD117),AD117/MAX(AD$22:AD117)-1,"")</f>
        <v>-6.6181336863004647E-2</v>
      </c>
      <c r="AH117" s="62">
        <v>15.64</v>
      </c>
      <c r="AI117" s="60">
        <f>IF(AND(ISNUMBER(AH116),ISNUMBER(AH117)),AH117/AH116-1,"")</f>
        <v>3.207184092366866E-3</v>
      </c>
      <c r="AJ117" s="60">
        <f>IF(ISNUMBER(AH117),AH117/MAX(AH$22:AH117)-1,"")</f>
        <v>-1.0126582278481067E-2</v>
      </c>
      <c r="AL117" s="62">
        <v>18.8</v>
      </c>
      <c r="AM117" s="60">
        <f>IF(AND(ISNUMBER(AL116),ISNUMBER(AL117)),AL117/AL116-1,"")</f>
        <v>2.666666666666595E-3</v>
      </c>
      <c r="AN117" s="60">
        <f>IF(ISNUMBER(AL117),AL117/MAX(AL$22:AL117)-1,"")</f>
        <v>-4.1305456399795992E-2</v>
      </c>
      <c r="AP117" s="62">
        <v>100.26</v>
      </c>
      <c r="AQ117" s="60">
        <f>IF(AND(ISNUMBER(AP116),ISNUMBER(AP117)),AP117/AP116-1,"")</f>
        <v>0</v>
      </c>
      <c r="AR117" s="60">
        <f>IF(ISNUMBER(AP117),AP117/MAX(AP$22:AP117)-1,"")</f>
        <v>-2.9913251570445887E-4</v>
      </c>
      <c r="AT117" s="62">
        <v>50.12</v>
      </c>
      <c r="AU117" s="60">
        <f>IF(AND(ISNUMBER(AT116),ISNUMBER(AT117)),AT117/AT116-1,"")</f>
        <v>0</v>
      </c>
      <c r="AV117" s="60">
        <f>IF(ISNUMBER(AT117),AT117/MAX(AT$22:AT117)-1,"")</f>
        <v>-9.9661152082930471E-4</v>
      </c>
      <c r="AX117" s="62">
        <v>16.181000000000001</v>
      </c>
      <c r="AY117" s="60">
        <f>IF(AND(ISNUMBER(AX116),ISNUMBER(AX117)),AX117/AX116-1,"")</f>
        <v>-1.7890191239975373E-3</v>
      </c>
      <c r="AZ117" s="60">
        <f>IF(ISNUMBER(AX117),AX117/MAX(AX$22:AX117)-1,"")</f>
        <v>-4.2544378698224694E-2</v>
      </c>
      <c r="BB117" s="62">
        <v>49.7</v>
      </c>
      <c r="BC117" s="60">
        <f>IF(AND(ISNUMBER(BB116),ISNUMBER(BB117)),BB117/BB116-1,"")</f>
        <v>2.6225539640911677E-3</v>
      </c>
      <c r="BD117" s="60">
        <f>IF(ISNUMBER(BB117),BB117/MAX(BB$22:BB117)-1,"")</f>
        <v>-1.2517385257301727E-2</v>
      </c>
      <c r="BF117" s="62">
        <v>50.19</v>
      </c>
      <c r="BG117" s="60">
        <f>IF(AND(ISNUMBER(BF116),ISNUMBER(BF117)),BF117/BF116-1,"")</f>
        <v>9.9720781810930248E-4</v>
      </c>
      <c r="BH117" s="60">
        <f>IF(ISNUMBER(BF117),BF117/MAX(BF$22:BF117)-1,"")</f>
        <v>-9.0819348469891592E-3</v>
      </c>
      <c r="BK117" s="61">
        <f>BK116*(1+BL117)</f>
        <v>103.54392089720599</v>
      </c>
      <c r="BL117" s="60">
        <f>$L$12*N(AQ117)+$L$13*N(S117)+$L$14*N(AA117)+$L$15*N(AE117)+$L$16*N(AY117)+$L$17*N(BC117)+$L$18*N(AM117)+$L$19*N(AU117)+$L$20*N(W117)</f>
        <v>-2.8449959263828774E-4</v>
      </c>
      <c r="BM117" s="60">
        <f>IF(ISNUMBER(BK117),BK117/MAX(BK$22:BK117)-1,"")</f>
        <v>-2.8981328883150859E-3</v>
      </c>
      <c r="BO117" s="61">
        <f>BO116*(1+BP117)</f>
        <v>103.68108259764067</v>
      </c>
      <c r="BP117" s="60">
        <f>$L$36*N(S117)+$L$37*N(AQ117)+$L$38*N(AA117)+$L$39*N(AE117)+$L$40*N(AM117)+$L$41*N(W117)+$L$42*N(AI117)+$L$43*N(BG117)+$L$44*N(AY117)</f>
        <v>-6.583049600878477E-5</v>
      </c>
      <c r="BQ117" s="60">
        <f>IF(ISNUMBER(BO117),BO117/MAX(BO$22:BO117)-1,"")</f>
        <v>-4.6712135116988573E-4</v>
      </c>
      <c r="BS117" s="61">
        <f>BS116*(1+BT117)</f>
        <v>102.54671315023624</v>
      </c>
      <c r="BT117" s="60">
        <f>$L$60*N(S117)+$L$61*N(AE117)+$L$62*N(AQ117)+$L$63*N(AM117)+$L$64*N(AI117)+$L$65*N(AA117)+$L$66*N(BG117)+$L$67*N(W117)+$L$68*N(AY117)</f>
        <v>5.0318227416833714E-4</v>
      </c>
      <c r="BU117" s="60">
        <f>IF(ISNUMBER(BS117),BS117/MAX(BS$22:BS117)-1,"")</f>
        <v>-8.051232397270347E-4</v>
      </c>
    </row>
    <row r="118" spans="17:73" ht="16" customHeight="1">
      <c r="Q118" s="63">
        <v>43242</v>
      </c>
      <c r="R118" s="62">
        <v>361.35</v>
      </c>
      <c r="S118" s="60">
        <f>IF(AND(ISNUMBER(R117),ISNUMBER(R118)),R118/R117-1,"")</f>
        <v>-3.9966923925027764E-3</v>
      </c>
      <c r="T118" s="60">
        <f>IF(ISNUMBER(R118),R118/MAX(R$22:R118)-1,"")</f>
        <v>-6.3247628213940477E-3</v>
      </c>
      <c r="V118" s="62">
        <v>186.06</v>
      </c>
      <c r="W118" s="60">
        <f>IF(AND(ISNUMBER(V117),ISNUMBER(V118)),V118/V117-1,"")</f>
        <v>-7.6270734439169985E-3</v>
      </c>
      <c r="X118" s="60">
        <f>IF(ISNUMBER(V118),V118/MAX(V$22:V118)-1,"")</f>
        <v>-7.6270734439169985E-3</v>
      </c>
      <c r="Z118" s="62">
        <v>7.58</v>
      </c>
      <c r="AA118" s="60">
        <f>IF(AND(ISNUMBER(Z117),ISNUMBER(Z118)),Z118/Z117-1,"")</f>
        <v>-7.8534031413611816E-3</v>
      </c>
      <c r="AB118" s="60">
        <f>IF(ISNUMBER(Z118),Z118/MAX(Z$22:Z118)-1,"")</f>
        <v>-9.1503267973856994E-3</v>
      </c>
      <c r="AD118" s="62">
        <v>14.07</v>
      </c>
      <c r="AE118" s="60">
        <f>IF(AND(ISNUMBER(AD117),ISNUMBER(AD118)),AD118/AD117-1,"")</f>
        <v>-2.8348688873138794E-3</v>
      </c>
      <c r="AF118" s="60">
        <f>IF(ISNUMBER(AD118),AD118/MAX(AD$22:AD118)-1,"")</f>
        <v>-6.8828590337524753E-2</v>
      </c>
      <c r="AH118" s="62">
        <v>15.49</v>
      </c>
      <c r="AI118" s="60">
        <f>IF(AND(ISNUMBER(AH117),ISNUMBER(AH118)),AH118/AH117-1,"")</f>
        <v>-9.5907928388746511E-3</v>
      </c>
      <c r="AJ118" s="60">
        <f>IF(ISNUMBER(AH118),AH118/MAX(AH$22:AH118)-1,"")</f>
        <v>-1.9620253164556956E-2</v>
      </c>
      <c r="AL118" s="62">
        <v>18.77</v>
      </c>
      <c r="AM118" s="60">
        <f>IF(AND(ISNUMBER(AL117),ISNUMBER(AL118)),AL118/AL117-1,"")</f>
        <v>-1.5957446808511078E-3</v>
      </c>
      <c r="AN118" s="60">
        <f>IF(ISNUMBER(AL118),AL118/MAX(AL$22:AL118)-1,"")</f>
        <v>-4.2835288118306947E-2</v>
      </c>
      <c r="AP118" s="62">
        <v>100.27</v>
      </c>
      <c r="AQ118" s="60">
        <f>IF(AND(ISNUMBER(AP117),ISNUMBER(AP118)),AP118/AP117-1,"")</f>
        <v>9.9740674246895367E-5</v>
      </c>
      <c r="AR118" s="60">
        <f>IF(ISNUMBER(AP118),AP118/MAX(AP$22:AP118)-1,"")</f>
        <v>-1.9942167713637993E-4</v>
      </c>
      <c r="AT118" s="62">
        <v>50.13</v>
      </c>
      <c r="AU118" s="60">
        <f>IF(AND(ISNUMBER(AT117),ISNUMBER(AT118)),AT118/AT117-1,"")</f>
        <v>1.995211492418214E-4</v>
      </c>
      <c r="AV118" s="60">
        <f>IF(ISNUMBER(AT118),AT118/MAX(AT$22:AT118)-1,"")</f>
        <v>-7.9728921666333274E-4</v>
      </c>
      <c r="AX118" s="62">
        <v>16.062000000000001</v>
      </c>
      <c r="AY118" s="60">
        <f>IF(AND(ISNUMBER(AX117),ISNUMBER(AX118)),AX118/AX117-1,"")</f>
        <v>-7.3543044311229488E-3</v>
      </c>
      <c r="AZ118" s="60">
        <f>IF(ISNUMBER(AX118),AX118/MAX(AX$22:AX118)-1,"")</f>
        <v>-4.9585798816567883E-2</v>
      </c>
      <c r="BB118" s="62">
        <v>49.64</v>
      </c>
      <c r="BC118" s="60">
        <f>IF(AND(ISNUMBER(BB117),ISNUMBER(BB118)),BB118/BB117-1,"")</f>
        <v>-1.2072434607646176E-3</v>
      </c>
      <c r="BD118" s="60">
        <f>IF(ISNUMBER(BB118),BB118/MAX(BB$22:BB118)-1,"")</f>
        <v>-1.3709517186568654E-2</v>
      </c>
      <c r="BF118" s="62">
        <v>50.19</v>
      </c>
      <c r="BG118" s="60">
        <f>IF(AND(ISNUMBER(BF117),ISNUMBER(BF118)),BF118/BF117-1,"")</f>
        <v>0</v>
      </c>
      <c r="BH118" s="60">
        <f>IF(ISNUMBER(BF118),BF118/MAX(BF$22:BF118)-1,"")</f>
        <v>-9.0819348469891592E-3</v>
      </c>
      <c r="BK118" s="61">
        <f>BK117*(1+BL118)</f>
        <v>103.13661826481447</v>
      </c>
      <c r="BL118" s="60">
        <f>$L$12*N(AQ118)+$L$13*N(S118)+$L$14*N(AA118)+$L$15*N(AE118)+$L$16*N(AY118)+$L$17*N(BC118)+$L$18*N(AM118)+$L$19*N(AU118)+$L$20*N(W118)</f>
        <v>-3.9336218762265696E-3</v>
      </c>
      <c r="BM118" s="60">
        <f>IF(ISNUMBER(BK118),BK118/MAX(BK$22:BK118)-1,"")</f>
        <v>-6.8203546056119224E-3</v>
      </c>
      <c r="BO118" s="61">
        <f>BO117*(1+BP118)</f>
        <v>103.27509523016423</v>
      </c>
      <c r="BP118" s="60">
        <f>$L$36*N(S118)+$L$37*N(AQ118)+$L$38*N(AA118)+$L$39*N(AE118)+$L$40*N(AM118)+$L$41*N(W118)+$L$42*N(AI118)+$L$43*N(BG118)+$L$44*N(AY118)</f>
        <v>-3.915732333274022E-3</v>
      </c>
      <c r="BQ118" s="60">
        <f>IF(ISNUMBER(BO118),BO118/MAX(BO$22:BO118)-1,"")</f>
        <v>-4.3810245622656341E-3</v>
      </c>
      <c r="BS118" s="61">
        <f>BS117*(1+BT118)</f>
        <v>102.16049841843821</v>
      </c>
      <c r="BT118" s="60">
        <f>$L$60*N(S118)+$L$61*N(AE118)+$L$62*N(AQ118)+$L$63*N(AM118)+$L$64*N(AI118)+$L$65*N(AA118)+$L$66*N(BG118)+$L$67*N(W118)+$L$68*N(AY118)</f>
        <v>-3.7662321875905087E-3</v>
      </c>
      <c r="BU118" s="60">
        <f>IF(ISNUMBER(BS118),BS118/MAX(BS$22:BS118)-1,"")</f>
        <v>-4.5683231462572138E-3</v>
      </c>
    </row>
    <row r="119" spans="17:73" ht="16" customHeight="1">
      <c r="Q119" s="63">
        <v>43243</v>
      </c>
      <c r="R119" s="62">
        <v>361.83</v>
      </c>
      <c r="S119" s="60">
        <f>IF(AND(ISNUMBER(R118),ISNUMBER(R119)),R119/R118-1,"")</f>
        <v>1.328352013283407E-3</v>
      </c>
      <c r="T119" s="60">
        <f>IF(ISNUMBER(R119),R119/MAX(R$22:R119)-1,"")</f>
        <v>-5.0048123195379768E-3</v>
      </c>
      <c r="V119" s="62">
        <v>186.07</v>
      </c>
      <c r="W119" s="60">
        <f>IF(AND(ISNUMBER(V118),ISNUMBER(V119)),V119/V118-1,"")</f>
        <v>5.3746103407359413E-5</v>
      </c>
      <c r="X119" s="60">
        <f>IF(ISNUMBER(V119),V119/MAX(V$22:V119)-1,"")</f>
        <v>-7.5737372659876456E-3</v>
      </c>
      <c r="Z119" s="62">
        <v>7.57</v>
      </c>
      <c r="AA119" s="60">
        <f>IF(AND(ISNUMBER(Z118),ISNUMBER(Z119)),Z119/Z118-1,"")</f>
        <v>-1.3192612137202797E-3</v>
      </c>
      <c r="AB119" s="60">
        <f>IF(ISNUMBER(Z119),Z119/MAX(Z$22:Z119)-1,"")</f>
        <v>-1.0457516339869244E-2</v>
      </c>
      <c r="AD119" s="62">
        <v>13.95</v>
      </c>
      <c r="AE119" s="60">
        <f>IF(AND(ISNUMBER(AD118),ISNUMBER(AD119)),AD119/AD118-1,"")</f>
        <v>-8.5287846481877372E-3</v>
      </c>
      <c r="AF119" s="60">
        <f>IF(ISNUMBER(AD119),AD119/MAX(AD$22:AD119)-1,"")</f>
        <v>-7.6770350761085404E-2</v>
      </c>
      <c r="AH119" s="62">
        <v>15.51</v>
      </c>
      <c r="AI119" s="60">
        <f>IF(AND(ISNUMBER(AH118),ISNUMBER(AH119)),AH119/AH118-1,"")</f>
        <v>1.2911555842478606E-3</v>
      </c>
      <c r="AJ119" s="60">
        <f>IF(ISNUMBER(AH119),AH119/MAX(AH$22:AH119)-1,"")</f>
        <v>-1.8354430379746933E-2</v>
      </c>
      <c r="AL119" s="62">
        <v>18.739999999999998</v>
      </c>
      <c r="AM119" s="60">
        <f>IF(AND(ISNUMBER(AL118),ISNUMBER(AL119)),AL119/AL118-1,"")</f>
        <v>-1.5982951518380695E-3</v>
      </c>
      <c r="AN119" s="60">
        <f>IF(ISNUMBER(AL119),AL119/MAX(AL$22:AL119)-1,"")</f>
        <v>-4.4365119836818012E-2</v>
      </c>
      <c r="AP119" s="62">
        <v>100.28</v>
      </c>
      <c r="AQ119" s="60">
        <f>IF(AND(ISNUMBER(AP118),ISNUMBER(AP119)),AP119/AP118-1,"")</f>
        <v>9.9730727036950739E-5</v>
      </c>
      <c r="AR119" s="60">
        <f>IF(ISNUMBER(AP119),AP119/MAX(AP$22:AP119)-1,"")</f>
        <v>-9.9710838568189963E-5</v>
      </c>
      <c r="AT119" s="62">
        <v>50.13</v>
      </c>
      <c r="AU119" s="60">
        <f>IF(AND(ISNUMBER(AT118),ISNUMBER(AT119)),AT119/AT118-1,"")</f>
        <v>0</v>
      </c>
      <c r="AV119" s="60">
        <f>IF(ISNUMBER(AT119),AT119/MAX(AT$22:AT119)-1,"")</f>
        <v>-7.9728921666333274E-4</v>
      </c>
      <c r="AX119" s="62">
        <v>16.178999999999998</v>
      </c>
      <c r="AY119" s="60">
        <f>IF(AND(ISNUMBER(AX118),ISNUMBER(AX119)),AX119/AX118-1,"")</f>
        <v>7.2842734404181542E-3</v>
      </c>
      <c r="AZ119" s="60">
        <f>IF(ISNUMBER(AX119),AX119/MAX(AX$22:AX119)-1,"")</f>
        <v>-4.2662721893491184E-2</v>
      </c>
      <c r="BB119" s="62">
        <v>49.64</v>
      </c>
      <c r="BC119" s="60">
        <f>IF(AND(ISNUMBER(BB118),ISNUMBER(BB119)),BB119/BB118-1,"")</f>
        <v>0</v>
      </c>
      <c r="BD119" s="60">
        <f>IF(ISNUMBER(BB119),BB119/MAX(BB$22:BB119)-1,"")</f>
        <v>-1.3709517186568654E-2</v>
      </c>
      <c r="BF119" s="62">
        <v>50.19</v>
      </c>
      <c r="BG119" s="60">
        <f>IF(AND(ISNUMBER(BF118),ISNUMBER(BF119)),BF119/BF118-1,"")</f>
        <v>0</v>
      </c>
      <c r="BH119" s="60">
        <f>IF(ISNUMBER(BF119),BF119/MAX(BF$22:BF119)-1,"")</f>
        <v>-9.0819348469891592E-3</v>
      </c>
      <c r="BK119" s="61">
        <f>BK118*(1+BL119)</f>
        <v>103.17466454348158</v>
      </c>
      <c r="BL119" s="60">
        <f>$L$12*N(AQ119)+$L$13*N(S119)+$L$14*N(AA119)+$L$15*N(AE119)+$L$16*N(AY119)+$L$17*N(BC119)+$L$18*N(AM119)+$L$19*N(AU119)+$L$20*N(W119)</f>
        <v>3.6889205121537385E-4</v>
      </c>
      <c r="BM119" s="60">
        <f>IF(ISNUMBER(BK119),BK119/MAX(BK$22:BK119)-1,"")</f>
        <v>-6.4539785289972063E-3</v>
      </c>
      <c r="BO119" s="61">
        <f>BO118*(1+BP119)</f>
        <v>103.20082840125393</v>
      </c>
      <c r="BP119" s="60">
        <f>$L$36*N(S119)+$L$37*N(AQ119)+$L$38*N(AA119)+$L$39*N(AE119)+$L$40*N(AM119)+$L$41*N(W119)+$L$42*N(AI119)+$L$43*N(BG119)+$L$44*N(AY119)</f>
        <v>-7.1911653767819472E-4</v>
      </c>
      <c r="BQ119" s="60">
        <f>IF(ISNUMBER(BO119),BO119/MAX(BO$22:BO119)-1,"")</f>
        <v>-5.0969906327290593E-3</v>
      </c>
      <c r="BS119" s="61">
        <f>BS118*(1+BT119)</f>
        <v>102.02840807220443</v>
      </c>
      <c r="BT119" s="60">
        <f>$L$60*N(S119)+$L$61*N(AE119)+$L$62*N(AQ119)+$L$63*N(AM119)+$L$64*N(AI119)+$L$65*N(AA119)+$L$66*N(BG119)+$L$67*N(W119)+$L$68*N(AY119)</f>
        <v>-1.2929688899201489E-3</v>
      </c>
      <c r="BU119" s="60">
        <f>IF(ISNUMBER(BS119),BS119/MAX(BS$22:BS119)-1,"")</f>
        <v>-5.8553853364701203E-3</v>
      </c>
    </row>
    <row r="120" spans="17:73" ht="16" customHeight="1">
      <c r="Q120" s="63">
        <v>43244</v>
      </c>
      <c r="R120" s="62">
        <v>361.83</v>
      </c>
      <c r="S120" s="60">
        <f>IF(AND(ISNUMBER(R119),ISNUMBER(R120)),R120/R119-1,"")</f>
        <v>0</v>
      </c>
      <c r="T120" s="60">
        <f>IF(ISNUMBER(R120),R120/MAX(R$22:R120)-1,"")</f>
        <v>-5.0048123195379768E-3</v>
      </c>
      <c r="V120" s="62">
        <v>186.24</v>
      </c>
      <c r="W120" s="60">
        <f>IF(AND(ISNUMBER(V119),ISNUMBER(V120)),V120/V119-1,"")</f>
        <v>9.1363465362515051E-4</v>
      </c>
      <c r="X120" s="60">
        <f>IF(ISNUMBER(V120),V120/MAX(V$22:V120)-1,"")</f>
        <v>-6.6670222411862046E-3</v>
      </c>
      <c r="Z120" s="62">
        <v>7.58</v>
      </c>
      <c r="AA120" s="60">
        <f>IF(AND(ISNUMBER(Z119),ISNUMBER(Z120)),Z120/Z119-1,"")</f>
        <v>1.3210039630118242E-3</v>
      </c>
      <c r="AB120" s="60">
        <f>IF(ISNUMBER(Z120),Z120/MAX(Z$22:Z120)-1,"")</f>
        <v>-9.1503267973856994E-3</v>
      </c>
      <c r="AD120" s="62">
        <v>13.74</v>
      </c>
      <c r="AE120" s="60">
        <f>IF(AND(ISNUMBER(AD119),ISNUMBER(AD120)),AD120/AD119-1,"")</f>
        <v>-1.5053763440860179E-2</v>
      </c>
      <c r="AF120" s="60">
        <f>IF(ISNUMBER(AD120),AD120/MAX(AD$22:AD120)-1,"")</f>
        <v>-9.0668431502316293E-2</v>
      </c>
      <c r="AH120" s="62">
        <v>15.48</v>
      </c>
      <c r="AI120" s="60">
        <f>IF(AND(ISNUMBER(AH119),ISNUMBER(AH120)),AH120/AH119-1,"")</f>
        <v>-1.9342359767891004E-3</v>
      </c>
      <c r="AJ120" s="60">
        <f>IF(ISNUMBER(AH120),AH120/MAX(AH$22:AH120)-1,"")</f>
        <v>-2.0253164556962022E-2</v>
      </c>
      <c r="AL120" s="62">
        <v>18.78</v>
      </c>
      <c r="AM120" s="60">
        <f>IF(AND(ISNUMBER(AL119),ISNUMBER(AL120)),AL120/AL119-1,"")</f>
        <v>2.1344717182498751E-3</v>
      </c>
      <c r="AN120" s="60">
        <f>IF(ISNUMBER(AL120),AL120/MAX(AL$22:AL120)-1,"")</f>
        <v>-4.2325344212136629E-2</v>
      </c>
      <c r="AP120" s="62">
        <v>100.29</v>
      </c>
      <c r="AQ120" s="60">
        <f>IF(AND(ISNUMBER(AP119),ISNUMBER(AP120)),AP120/AP119-1,"")</f>
        <v>9.9720781810974657E-5</v>
      </c>
      <c r="AR120" s="60">
        <f>IF(ISNUMBER(AP120),AP120/MAX(AP$22:AP120)-1,"")</f>
        <v>0</v>
      </c>
      <c r="AT120" s="62">
        <v>50.14</v>
      </c>
      <c r="AU120" s="60">
        <f>IF(AND(ISNUMBER(AT119),ISNUMBER(AT120)),AT120/AT119-1,"")</f>
        <v>1.9948134849379073E-4</v>
      </c>
      <c r="AV120" s="60">
        <f>IF(ISNUMBER(AT120),AT120/MAX(AT$22:AT120)-1,"")</f>
        <v>-5.9796691249758283E-4</v>
      </c>
      <c r="AX120" s="62">
        <v>16.167999999999999</v>
      </c>
      <c r="AY120" s="60">
        <f>IF(AND(ISNUMBER(AX119),ISNUMBER(AX120)),AX120/AX119-1,"")</f>
        <v>-6.7989368935039707E-4</v>
      </c>
      <c r="AZ120" s="60">
        <f>IF(ISNUMBER(AX120),AX120/MAX(AX$22:AX120)-1,"")</f>
        <v>-4.3313609467455549E-2</v>
      </c>
      <c r="BB120" s="62">
        <v>49.84</v>
      </c>
      <c r="BC120" s="60">
        <f>IF(AND(ISNUMBER(BB119),ISNUMBER(BB120)),BB120/BB119-1,"")</f>
        <v>4.0290088638195165E-3</v>
      </c>
      <c r="BD120" s="60">
        <f>IF(ISNUMBER(BB120),BB120/MAX(BB$22:BB120)-1,"")</f>
        <v>-9.7357440890124547E-3</v>
      </c>
      <c r="BF120" s="62">
        <v>50.29</v>
      </c>
      <c r="BG120" s="60">
        <f>IF(AND(ISNUMBER(BF119),ISNUMBER(BF120)),BF120/BF119-1,"")</f>
        <v>1.9924287706714061E-3</v>
      </c>
      <c r="BH120" s="60">
        <f>IF(ISNUMBER(BF120),BF120/MAX(BF$22:BF120)-1,"")</f>
        <v>-7.1076011846001874E-3</v>
      </c>
      <c r="BK120" s="61">
        <f>BK119*(1+BL120)</f>
        <v>103.05974552706324</v>
      </c>
      <c r="BL120" s="60">
        <f>$L$12*N(AQ120)+$L$13*N(S120)+$L$14*N(AA120)+$L$15*N(AE120)+$L$16*N(AY120)+$L$17*N(BC120)+$L$18*N(AM120)+$L$19*N(AU120)+$L$20*N(W120)</f>
        <v>-1.1138298043111925E-3</v>
      </c>
      <c r="BM120" s="60">
        <f>IF(ISNUMBER(BK120),BK120/MAX(BK$22:BK120)-1,"")</f>
        <v>-7.560619699666371E-3</v>
      </c>
      <c r="BO120" s="61">
        <f>BO119*(1+BP120)</f>
        <v>102.97370271573477</v>
      </c>
      <c r="BP120" s="60">
        <f>$L$36*N(S120)+$L$37*N(AQ120)+$L$38*N(AA120)+$L$39*N(AE120)+$L$40*N(AM120)+$L$41*N(W120)+$L$42*N(AI120)+$L$43*N(BG120)+$L$44*N(AY120)</f>
        <v>-2.2008126197986112E-3</v>
      </c>
      <c r="BQ120" s="60">
        <f>IF(ISNUMBER(BO120),BO120/MAX(BO$22:BO120)-1,"")</f>
        <v>-7.2865857312202076E-3</v>
      </c>
      <c r="BS120" s="61">
        <f>BS119*(1+BT120)</f>
        <v>101.75594190123309</v>
      </c>
      <c r="BT120" s="60">
        <f>$L$60*N(S120)+$L$61*N(AE120)+$L$62*N(AQ120)+$L$63*N(AM120)+$L$64*N(AI120)+$L$65*N(AA120)+$L$66*N(BG120)+$L$67*N(W120)+$L$68*N(AY120)</f>
        <v>-2.6704932098766923E-3</v>
      </c>
      <c r="BU120" s="60">
        <f>IF(ISNUMBER(BS120),BS120/MAX(BS$22:BS120)-1,"")</f>
        <v>-8.510241779564498E-3</v>
      </c>
    </row>
    <row r="121" spans="17:73" ht="16" customHeight="1">
      <c r="Q121" s="63">
        <v>43245</v>
      </c>
      <c r="R121" s="62">
        <v>361.82</v>
      </c>
      <c r="S121" s="60">
        <f>IF(AND(ISNUMBER(R120),ISNUMBER(R121)),R121/R120-1,"")</f>
        <v>-2.7637288229298562E-5</v>
      </c>
      <c r="T121" s="60">
        <f>IF(ISNUMBER(R121),R121/MAX(R$22:R121)-1,"")</f>
        <v>-5.0323112883265964E-3</v>
      </c>
      <c r="V121" s="62">
        <v>186.81</v>
      </c>
      <c r="W121" s="60">
        <f>IF(AND(ISNUMBER(V120),ISNUMBER(V121)),V121/V120-1,"")</f>
        <v>3.060567010309212E-3</v>
      </c>
      <c r="X121" s="60">
        <f>IF(ISNUMBER(V121),V121/MAX(V$22:V121)-1,"")</f>
        <v>-3.6268600992053202E-3</v>
      </c>
      <c r="Z121" s="62">
        <v>7.61</v>
      </c>
      <c r="AA121" s="60">
        <f>IF(AND(ISNUMBER(Z120),ISNUMBER(Z121)),Z121/Z120-1,"")</f>
        <v>3.9577836411610612E-3</v>
      </c>
      <c r="AB121" s="60">
        <f>IF(ISNUMBER(Z121),Z121/MAX(Z$22:Z121)-1,"")</f>
        <v>-5.2287581699346219E-3</v>
      </c>
      <c r="AD121" s="62">
        <v>13.69</v>
      </c>
      <c r="AE121" s="60">
        <f>IF(AND(ISNUMBER(AD120),ISNUMBER(AD121)),AD121/AD120-1,"")</f>
        <v>-3.6390101892286308E-3</v>
      </c>
      <c r="AF121" s="60">
        <f>IF(ISNUMBER(AD121),AD121/MAX(AD$22:AD121)-1,"")</f>
        <v>-9.3977498345466537E-2</v>
      </c>
      <c r="AH121" s="62">
        <v>15.55</v>
      </c>
      <c r="AI121" s="60">
        <f>IF(AND(ISNUMBER(AH120),ISNUMBER(AH121)),AH121/AH120-1,"")</f>
        <v>4.5219638242894877E-3</v>
      </c>
      <c r="AJ121" s="60">
        <f>IF(ISNUMBER(AH121),AH121/MAX(AH$22:AH121)-1,"")</f>
        <v>-1.5822784810126556E-2</v>
      </c>
      <c r="AL121" s="62">
        <v>18.87</v>
      </c>
      <c r="AM121" s="60">
        <f>IF(AND(ISNUMBER(AL120),ISNUMBER(AL121)),AL121/AL120-1,"")</f>
        <v>4.7923322683705027E-3</v>
      </c>
      <c r="AN121" s="60">
        <f>IF(ISNUMBER(AL121),AL121/MAX(AL$22:AL121)-1,"")</f>
        <v>-3.7735849056603654E-2</v>
      </c>
      <c r="AP121" s="62">
        <v>100.29</v>
      </c>
      <c r="AQ121" s="60">
        <f>IF(AND(ISNUMBER(AP120),ISNUMBER(AP121)),AP121/AP120-1,"")</f>
        <v>0</v>
      </c>
      <c r="AR121" s="60">
        <f>IF(ISNUMBER(AP121),AP121/MAX(AP$22:AP121)-1,"")</f>
        <v>0</v>
      </c>
      <c r="AT121" s="62">
        <v>50.14</v>
      </c>
      <c r="AU121" s="60">
        <f>IF(AND(ISNUMBER(AT120),ISNUMBER(AT121)),AT121/AT120-1,"")</f>
        <v>0</v>
      </c>
      <c r="AV121" s="60">
        <f>IF(ISNUMBER(AT121),AT121/MAX(AT$22:AT121)-1,"")</f>
        <v>-5.9796691249758283E-4</v>
      </c>
      <c r="AX121" s="62">
        <v>16.276</v>
      </c>
      <c r="AY121" s="60">
        <f>IF(AND(ISNUMBER(AX120),ISNUMBER(AX121)),AX121/AX120-1,"")</f>
        <v>6.6798614547254331E-3</v>
      </c>
      <c r="AZ121" s="60">
        <f>IF(ISNUMBER(AX121),AX121/MAX(AX$22:AX121)-1,"")</f>
        <v>-3.6923076923076836E-2</v>
      </c>
      <c r="BB121" s="62">
        <v>49.81</v>
      </c>
      <c r="BC121" s="60">
        <f>IF(AND(ISNUMBER(BB120),ISNUMBER(BB121)),BB121/BB120-1,"")</f>
        <v>-6.0192616372389818E-4</v>
      </c>
      <c r="BD121" s="60">
        <f>IF(ISNUMBER(BB121),BB121/MAX(BB$22:BB121)-1,"")</f>
        <v>-1.0331810053645807E-2</v>
      </c>
      <c r="BF121" s="62">
        <v>50.3</v>
      </c>
      <c r="BG121" s="60">
        <f>IF(AND(ISNUMBER(BF120),ISNUMBER(BF121)),BF121/BF120-1,"")</f>
        <v>1.9884668920266968E-4</v>
      </c>
      <c r="BH121" s="60">
        <f>IF(ISNUMBER(BF121),BF121/MAX(BF$22:BF121)-1,"")</f>
        <v>-6.9101678183612902E-3</v>
      </c>
      <c r="BK121" s="61">
        <f>BK120*(1+BL121)</f>
        <v>103.21085215415657</v>
      </c>
      <c r="BL121" s="60">
        <f>$L$12*N(AQ121)+$L$13*N(S121)+$L$14*N(AA121)+$L$15*N(AE121)+$L$16*N(AY121)+$L$17*N(BC121)+$L$18*N(AM121)+$L$19*N(AU121)+$L$20*N(W121)</f>
        <v>1.4662041548865544E-3</v>
      </c>
      <c r="BM121" s="60">
        <f>IF(ISNUMBER(BK121),BK121/MAX(BK$22:BK121)-1,"")</f>
        <v>-6.1055009567970719E-3</v>
      </c>
      <c r="BO121" s="61">
        <f>BO120*(1+BP121)</f>
        <v>103.06783996094866</v>
      </c>
      <c r="BP121" s="60">
        <f>$L$36*N(S121)+$L$37*N(AQ121)+$L$38*N(AA121)+$L$39*N(AE121)+$L$40*N(AM121)+$L$41*N(W121)+$L$42*N(AI121)+$L$43*N(BG121)+$L$44*N(AY121)</f>
        <v>9.1418724131703797E-4</v>
      </c>
      <c r="BQ121" s="60">
        <f>IF(ISNUMBER(BO121),BO121/MAX(BO$22:BO121)-1,"")</f>
        <v>-6.3790597936115301E-3</v>
      </c>
      <c r="BS121" s="61">
        <f>BS120*(1+BT121)</f>
        <v>101.83581571331911</v>
      </c>
      <c r="BT121" s="60">
        <f>$L$60*N(S121)+$L$61*N(AE121)+$L$62*N(AQ121)+$L$63*N(AM121)+$L$64*N(AI121)+$L$65*N(AA121)+$L$66*N(BG121)+$L$67*N(W121)+$L$68*N(AY121)</f>
        <v>7.8495477112833082E-4</v>
      </c>
      <c r="BU121" s="60">
        <f>IF(ISNUMBER(BS121),BS121/MAX(BS$22:BS121)-1,"")</f>
        <v>-7.7319671633245823E-3</v>
      </c>
    </row>
    <row r="122" spans="17:73" ht="16" customHeight="1">
      <c r="Q122" s="63">
        <v>43248</v>
      </c>
      <c r="R122" s="62">
        <v>360.93</v>
      </c>
      <c r="S122" s="60">
        <f>IF(AND(ISNUMBER(R121),ISNUMBER(R122)),R122/R121-1,"")</f>
        <v>-2.4597866342379593E-3</v>
      </c>
      <c r="T122" s="60">
        <f>IF(ISNUMBER(R122),R122/MAX(R$22:R122)-1,"")</f>
        <v>-7.4797195105182901E-3</v>
      </c>
      <c r="V122" s="62">
        <v>186.01</v>
      </c>
      <c r="W122" s="60">
        <f>IF(AND(ISNUMBER(V121),ISNUMBER(V122)),V122/V121-1,"")</f>
        <v>-4.2824259943258225E-3</v>
      </c>
      <c r="X122" s="60">
        <f>IF(ISNUMBER(V122),V122/MAX(V$22:V122)-1,"")</f>
        <v>-7.8937543335645399E-3</v>
      </c>
      <c r="Z122" s="62">
        <v>7.61</v>
      </c>
      <c r="AA122" s="60">
        <f>IF(AND(ISNUMBER(Z121),ISNUMBER(Z122)),Z122/Z121-1,"")</f>
        <v>0</v>
      </c>
      <c r="AB122" s="60">
        <f>IF(ISNUMBER(Z122),Z122/MAX(Z$22:Z122)-1,"")</f>
        <v>-5.2287581699346219E-3</v>
      </c>
      <c r="AD122" s="62">
        <v>13.67</v>
      </c>
      <c r="AE122" s="60">
        <f>IF(AND(ISNUMBER(AD121),ISNUMBER(AD122)),AD122/AD121-1,"")</f>
        <v>-1.4609203798392478E-3</v>
      </c>
      <c r="AF122" s="60">
        <f>IF(ISNUMBER(AD122),AD122/MAX(AD$22:AD122)-1,"")</f>
        <v>-9.530112508272659E-2</v>
      </c>
      <c r="AH122" s="62">
        <v>15.55</v>
      </c>
      <c r="AI122" s="60">
        <f>IF(AND(ISNUMBER(AH121),ISNUMBER(AH122)),AH122/AH121-1,"")</f>
        <v>0</v>
      </c>
      <c r="AJ122" s="60">
        <f>IF(ISNUMBER(AH122),AH122/MAX(AH$22:AH122)-1,"")</f>
        <v>-1.5822784810126556E-2</v>
      </c>
      <c r="AL122" s="62">
        <v>18.89</v>
      </c>
      <c r="AM122" s="60">
        <f>IF(AND(ISNUMBER(AL121),ISNUMBER(AL122)),AL122/AL121-1,"")</f>
        <v>1.0598834128245915E-3</v>
      </c>
      <c r="AN122" s="60">
        <f>IF(ISNUMBER(AL122),AL122/MAX(AL$22:AL122)-1,"")</f>
        <v>-3.6715961244263129E-2</v>
      </c>
      <c r="AP122" s="62">
        <v>100.3</v>
      </c>
      <c r="AQ122" s="60">
        <f>IF(AND(ISNUMBER(AP121),ISNUMBER(AP122)),AP122/AP121-1,"")</f>
        <v>9.9710838568078941E-5</v>
      </c>
      <c r="AR122" s="60">
        <f>IF(ISNUMBER(AP122),AP122/MAX(AP$22:AP122)-1,"")</f>
        <v>0</v>
      </c>
      <c r="AT122" s="62">
        <v>50.15</v>
      </c>
      <c r="AU122" s="60">
        <f>IF(AND(ISNUMBER(AT121),ISNUMBER(AT122)),AT122/AT121-1,"")</f>
        <v>1.9944156362172727E-4</v>
      </c>
      <c r="AV122" s="60">
        <f>IF(ISNUMBER(AT122),AT122/MAX(AT$22:AT122)-1,"")</f>
        <v>-3.9864460833172188E-4</v>
      </c>
      <c r="AX122" s="62">
        <v>16.170000000000002</v>
      </c>
      <c r="AY122" s="60">
        <f>IF(AND(ISNUMBER(AX121),ISNUMBER(AX122)),AX122/AX121-1,"")</f>
        <v>-6.5126566724009738E-3</v>
      </c>
      <c r="AZ122" s="60">
        <f>IF(ISNUMBER(AX122),AX122/MAX(AX$22:AX122)-1,"")</f>
        <v>-4.319526627218917E-2</v>
      </c>
      <c r="BB122" s="62">
        <v>49.81</v>
      </c>
      <c r="BC122" s="60">
        <f>IF(AND(ISNUMBER(BB121),ISNUMBER(BB122)),BB122/BB121-1,"")</f>
        <v>0</v>
      </c>
      <c r="BD122" s="60">
        <f>IF(ISNUMBER(BB122),BB122/MAX(BB$22:BB122)-1,"")</f>
        <v>-1.0331810053645807E-2</v>
      </c>
      <c r="BF122" s="62">
        <v>50.39</v>
      </c>
      <c r="BG122" s="60">
        <f>IF(AND(ISNUMBER(BF121),ISNUMBER(BF122)),BF122/BF121-1,"")</f>
        <v>1.7892644135188984E-3</v>
      </c>
      <c r="BH122" s="60">
        <f>IF(ISNUMBER(BF122),BF122/MAX(BF$22:BF122)-1,"")</f>
        <v>-5.1332675222112156E-3</v>
      </c>
      <c r="BK122" s="61">
        <f>BK121*(1+BL122)</f>
        <v>103.02415552417804</v>
      </c>
      <c r="BL122" s="60">
        <f>$L$12*N(AQ122)+$L$13*N(S122)+$L$14*N(AA122)+$L$15*N(AE122)+$L$16*N(AY122)+$L$17*N(BC122)+$L$18*N(AM122)+$L$19*N(AU122)+$L$20*N(W122)</f>
        <v>-1.8088856557417028E-3</v>
      </c>
      <c r="BM122" s="60">
        <f>IF(ISNUMBER(BK122),BK122/MAX(BK$22:BK122)-1,"")</f>
        <v>-7.9033424594368018E-3</v>
      </c>
      <c r="BO122" s="61">
        <f>BO121*(1+BP122)</f>
        <v>102.91889952937537</v>
      </c>
      <c r="BP122" s="60">
        <f>$L$36*N(S122)+$L$37*N(AQ122)+$L$38*N(AA122)+$L$39*N(AE122)+$L$40*N(AM122)+$L$41*N(W122)+$L$42*N(AI122)+$L$43*N(BG122)+$L$44*N(AY122)</f>
        <v>-1.445071824826404E-3</v>
      </c>
      <c r="BQ122" s="60">
        <f>IF(ISNUMBER(BO122),BO122/MAX(BO$22:BO122)-1,"")</f>
        <v>-7.8149134188614244E-3</v>
      </c>
      <c r="BS122" s="61">
        <f>BS121*(1+BT122)</f>
        <v>101.73956297997017</v>
      </c>
      <c r="BT122" s="60">
        <f>$L$60*N(S122)+$L$61*N(AE122)+$L$62*N(AQ122)+$L$63*N(AM122)+$L$64*N(AI122)+$L$65*N(AA122)+$L$66*N(BG122)+$L$67*N(W122)+$L$68*N(AY122)</f>
        <v>-9.4517565038125279E-4</v>
      </c>
      <c r="BU122" s="60">
        <f>IF(ISNUMBER(BS122),BS122/MAX(BS$22:BS122)-1,"")</f>
        <v>-8.6698347466134251E-3</v>
      </c>
    </row>
    <row r="123" spans="17:73" ht="16" customHeight="1">
      <c r="Q123" s="63">
        <v>43249</v>
      </c>
      <c r="R123" s="62">
        <v>360.93</v>
      </c>
      <c r="S123" s="60">
        <f>IF(AND(ISNUMBER(R122),ISNUMBER(R123)),R123/R122-1,"")</f>
        <v>0</v>
      </c>
      <c r="T123" s="60">
        <f>IF(ISNUMBER(R123),R123/MAX(R$22:R123)-1,"")</f>
        <v>-7.4797195105182901E-3</v>
      </c>
      <c r="V123" s="62">
        <v>186.54</v>
      </c>
      <c r="W123" s="60">
        <f>IF(AND(ISNUMBER(V122),ISNUMBER(V123)),V123/V122-1,"")</f>
        <v>2.8493091769259404E-3</v>
      </c>
      <c r="X123" s="60">
        <f>IF(ISNUMBER(V123),V123/MAX(V$22:V123)-1,"")</f>
        <v>-5.0669369033016221E-3</v>
      </c>
      <c r="Z123" s="62">
        <v>7.62</v>
      </c>
      <c r="AA123" s="60">
        <f>IF(AND(ISNUMBER(Z122),ISNUMBER(Z123)),Z123/Z122-1,"")</f>
        <v>1.3140604467805073E-3</v>
      </c>
      <c r="AB123" s="60">
        <f>IF(ISNUMBER(Z123),Z123/MAX(Z$22:Z123)-1,"")</f>
        <v>-3.9215686274509665E-3</v>
      </c>
      <c r="AD123" s="62">
        <v>13.55</v>
      </c>
      <c r="AE123" s="60">
        <f>IF(AND(ISNUMBER(AD122),ISNUMBER(AD123)),AD123/AD122-1,"")</f>
        <v>-8.7783467446963526E-3</v>
      </c>
      <c r="AF123" s="60">
        <f>IF(ISNUMBER(AD123),AD123/MAX(AD$22:AD123)-1,"")</f>
        <v>-0.10324288550628713</v>
      </c>
      <c r="AH123" s="62">
        <v>15.56</v>
      </c>
      <c r="AI123" s="60">
        <f>IF(AND(ISNUMBER(AH122),ISNUMBER(AH123)),AH123/AH122-1,"")</f>
        <v>6.430868167202064E-4</v>
      </c>
      <c r="AJ123" s="60">
        <f>IF(ISNUMBER(AH123),AH123/MAX(AH$22:AH123)-1,"")</f>
        <v>-1.5189873417721489E-2</v>
      </c>
      <c r="AL123" s="62">
        <v>18.89</v>
      </c>
      <c r="AM123" s="60">
        <f>IF(AND(ISNUMBER(AL122),ISNUMBER(AL123)),AL123/AL122-1,"")</f>
        <v>0</v>
      </c>
      <c r="AN123" s="60">
        <f>IF(ISNUMBER(AL123),AL123/MAX(AL$22:AL123)-1,"")</f>
        <v>-3.6715961244263129E-2</v>
      </c>
      <c r="AP123" s="62">
        <v>100.31</v>
      </c>
      <c r="AQ123" s="60">
        <f>IF(AND(ISNUMBER(AP122),ISNUMBER(AP123)),AP123/AP122-1,"")</f>
        <v>9.9700897308041547E-5</v>
      </c>
      <c r="AR123" s="60">
        <f>IF(ISNUMBER(AP123),AP123/MAX(AP$22:AP123)-1,"")</f>
        <v>0</v>
      </c>
      <c r="AT123" s="62">
        <v>50.15</v>
      </c>
      <c r="AU123" s="60">
        <f>IF(AND(ISNUMBER(AT122),ISNUMBER(AT123)),AT123/AT122-1,"")</f>
        <v>0</v>
      </c>
      <c r="AV123" s="60">
        <f>IF(ISNUMBER(AT123),AT123/MAX(AT$22:AT123)-1,"")</f>
        <v>-3.9864460833172188E-4</v>
      </c>
      <c r="AX123" s="62">
        <v>16.288</v>
      </c>
      <c r="AY123" s="60">
        <f>IF(AND(ISNUMBER(AX122),ISNUMBER(AX123)),AX123/AX122-1,"")</f>
        <v>7.2974644403214217E-3</v>
      </c>
      <c r="AZ123" s="60">
        <f>IF(ISNUMBER(AX123),AX123/MAX(AX$22:AX123)-1,"")</f>
        <v>-3.6213017751479226E-2</v>
      </c>
      <c r="BB123" s="62">
        <v>49.79</v>
      </c>
      <c r="BC123" s="60">
        <f>IF(AND(ISNUMBER(BB122),ISNUMBER(BB123)),BB123/BB122-1,"")</f>
        <v>-4.0152579803254262E-4</v>
      </c>
      <c r="BD123" s="60">
        <f>IF(ISNUMBER(BB123),BB123/MAX(BB$22:BB123)-1,"")</f>
        <v>-1.072918736340156E-2</v>
      </c>
      <c r="BF123" s="62">
        <v>50.45</v>
      </c>
      <c r="BG123" s="60">
        <f>IF(AND(ISNUMBER(BF122),ISNUMBER(BF123)),BF123/BF122-1,"")</f>
        <v>1.1907124429451077E-3</v>
      </c>
      <c r="BH123" s="60">
        <f>IF(ISNUMBER(BF123),BF123/MAX(BF$22:BF123)-1,"")</f>
        <v>-3.9486673247778326E-3</v>
      </c>
      <c r="BK123" s="61">
        <f>BK122*(1+BL123)</f>
        <v>103.07072740451711</v>
      </c>
      <c r="BL123" s="60">
        <f>$L$12*N(AQ123)+$L$13*N(S123)+$L$14*N(AA123)+$L$15*N(AE123)+$L$16*N(AY123)+$L$17*N(BC123)+$L$18*N(AM123)+$L$19*N(AU123)+$L$20*N(W123)</f>
        <v>4.5204816387105413E-4</v>
      </c>
      <c r="BM123" s="60">
        <f>IF(ISNUMBER(BK123),BK123/MAX(BK$22:BK123)-1,"")</f>
        <v>-7.4548669870130313E-3</v>
      </c>
      <c r="BO123" s="61">
        <f>BO122*(1+BP123)</f>
        <v>102.86158950230499</v>
      </c>
      <c r="BP123" s="60">
        <f>$L$36*N(S123)+$L$37*N(AQ123)+$L$38*N(AA123)+$L$39*N(AE123)+$L$40*N(AM123)+$L$41*N(W123)+$L$42*N(AI123)+$L$43*N(BG123)+$L$44*N(AY123)</f>
        <v>-5.5684648137945263E-4</v>
      </c>
      <c r="BQ123" s="60">
        <f>IF(ISNUMBER(BO123),BO123/MAX(BO$22:BO123)-1,"")</f>
        <v>-8.3674081932012534E-3</v>
      </c>
      <c r="BS123" s="61">
        <f>BS122*(1+BT123)</f>
        <v>101.60290938035639</v>
      </c>
      <c r="BT123" s="60">
        <f>$L$60*N(S123)+$L$61*N(AE123)+$L$62*N(AQ123)+$L$63*N(AM123)+$L$64*N(AI123)+$L$65*N(AA123)+$L$66*N(BG123)+$L$67*N(W123)+$L$68*N(AY123)</f>
        <v>-1.3431706959531184E-3</v>
      </c>
      <c r="BU123" s="60">
        <f>IF(ISNUMBER(BS123),BS123/MAX(BS$22:BS123)-1,"")</f>
        <v>-1.0001360374596202E-2</v>
      </c>
    </row>
    <row r="124" spans="17:73" ht="16" customHeight="1">
      <c r="Q124" s="63">
        <v>43250</v>
      </c>
      <c r="R124" s="62">
        <v>359.73</v>
      </c>
      <c r="S124" s="60">
        <f>IF(AND(ISNUMBER(R123),ISNUMBER(R124)),R124/R123-1,"")</f>
        <v>-3.3247444102734169E-3</v>
      </c>
      <c r="T124" s="60">
        <f>IF(ISNUMBER(R124),R124/MAX(R$22:R124)-1,"")</f>
        <v>-1.0779595765158745E-2</v>
      </c>
      <c r="V124" s="62">
        <v>185.82</v>
      </c>
      <c r="W124" s="60">
        <f>IF(AND(ISNUMBER(V123),ISNUMBER(V124)),V124/V123-1,"")</f>
        <v>-3.8597619813445228E-3</v>
      </c>
      <c r="X124" s="60">
        <f>IF(ISNUMBER(V124),V124/MAX(V$22:V124)-1,"")</f>
        <v>-8.9071417142247977E-3</v>
      </c>
      <c r="Z124" s="62">
        <v>7.57</v>
      </c>
      <c r="AA124" s="60">
        <f>IF(AND(ISNUMBER(Z123),ISNUMBER(Z124)),Z124/Z123-1,"")</f>
        <v>-6.5616797900261981E-3</v>
      </c>
      <c r="AB124" s="60">
        <f>IF(ISNUMBER(Z124),Z124/MAX(Z$22:Z124)-1,"")</f>
        <v>-1.0457516339869244E-2</v>
      </c>
      <c r="AD124" s="62">
        <v>13.37</v>
      </c>
      <c r="AE124" s="60">
        <f>IF(AND(ISNUMBER(AD123),ISNUMBER(AD124)),AD124/AD123-1,"")</f>
        <v>-1.3284132841328566E-2</v>
      </c>
      <c r="AF124" s="60">
        <f>IF(ISNUMBER(AD124),AD124/MAX(AD$22:AD124)-1,"")</f>
        <v>-0.11515552614162805</v>
      </c>
      <c r="AH124" s="62">
        <v>15.53</v>
      </c>
      <c r="AI124" s="60">
        <f>IF(AND(ISNUMBER(AH123),ISNUMBER(AH124)),AH124/AH123-1,"")</f>
        <v>-1.928020565552746E-3</v>
      </c>
      <c r="AJ124" s="60">
        <f>IF(ISNUMBER(AH124),AH124/MAX(AH$22:AH124)-1,"")</f>
        <v>-1.70886075949368E-2</v>
      </c>
      <c r="AL124" s="62">
        <v>18.75</v>
      </c>
      <c r="AM124" s="60">
        <f>IF(AND(ISNUMBER(AL123),ISNUMBER(AL124)),AL124/AL123-1,"")</f>
        <v>-7.4113287453679844E-3</v>
      </c>
      <c r="AN124" s="60">
        <f>IF(ISNUMBER(AL124),AL124/MAX(AL$22:AL124)-1,"")</f>
        <v>-4.3855175930647583E-2</v>
      </c>
      <c r="AP124" s="62">
        <v>100.31</v>
      </c>
      <c r="AQ124" s="60">
        <f>IF(AND(ISNUMBER(AP123),ISNUMBER(AP124)),AP124/AP123-1,"")</f>
        <v>0</v>
      </c>
      <c r="AR124" s="60">
        <f>IF(ISNUMBER(AP124),AP124/MAX(AP$22:AP124)-1,"")</f>
        <v>0</v>
      </c>
      <c r="AT124" s="62">
        <v>50.15</v>
      </c>
      <c r="AU124" s="60">
        <f>IF(AND(ISNUMBER(AT123),ISNUMBER(AT124)),AT124/AT123-1,"")</f>
        <v>0</v>
      </c>
      <c r="AV124" s="60">
        <f>IF(ISNUMBER(AT124),AT124/MAX(AT$22:AT124)-1,"")</f>
        <v>-3.9864460833172188E-4</v>
      </c>
      <c r="AX124" s="62">
        <v>16.41</v>
      </c>
      <c r="AY124" s="60">
        <f>IF(AND(ISNUMBER(AX123),ISNUMBER(AX124)),AX124/AX123-1,"")</f>
        <v>7.4901768172888072E-3</v>
      </c>
      <c r="AZ124" s="60">
        <f>IF(ISNUMBER(AX124),AX124/MAX(AX$22:AX124)-1,"")</f>
        <v>-2.8994082840236635E-2</v>
      </c>
      <c r="BB124" s="62">
        <v>49.85</v>
      </c>
      <c r="BC124" s="60">
        <f>IF(AND(ISNUMBER(BB123),ISNUMBER(BB124)),BB124/BB123-1,"")</f>
        <v>1.205061257280704E-3</v>
      </c>
      <c r="BD124" s="60">
        <f>IF(ISNUMBER(BB124),BB124/MAX(BB$22:BB124)-1,"")</f>
        <v>-9.5370554341346336E-3</v>
      </c>
      <c r="BF124" s="62">
        <v>50.55</v>
      </c>
      <c r="BG124" s="60">
        <f>IF(AND(ISNUMBER(BF123),ISNUMBER(BF124)),BF124/BF123-1,"")</f>
        <v>1.9821605550047749E-3</v>
      </c>
      <c r="BH124" s="60">
        <f>IF(ISNUMBER(BF124),BF124/MAX(BF$22:BF124)-1,"")</f>
        <v>-1.9743336623889718E-3</v>
      </c>
      <c r="BK124" s="61">
        <f>BK123*(1+BL124)</f>
        <v>102.81196445137516</v>
      </c>
      <c r="BL124" s="60">
        <f>$L$12*N(AQ124)+$L$13*N(S124)+$L$14*N(AA124)+$L$15*N(AE124)+$L$16*N(AY124)+$L$17*N(BC124)+$L$18*N(AM124)+$L$19*N(AU124)+$L$20*N(W124)</f>
        <v>-2.5105377604098689E-3</v>
      </c>
      <c r="BM124" s="60">
        <f>IF(ISNUMBER(BK124),BK124/MAX(BK$22:BK124)-1,"")</f>
        <v>-9.9466890223531834E-3</v>
      </c>
      <c r="BO124" s="61">
        <f>BO123*(1+BP124)</f>
        <v>102.43908803087788</v>
      </c>
      <c r="BP124" s="60">
        <f>$L$36*N(S124)+$L$37*N(AQ124)+$L$38*N(AA124)+$L$39*N(AE124)+$L$40*N(AM124)+$L$41*N(W124)+$L$42*N(AI124)+$L$43*N(BG124)+$L$44*N(AY124)</f>
        <v>-4.1074756230327393E-3</v>
      </c>
      <c r="BQ124" s="60">
        <f>IF(ISNUMBER(BO124),BO124/MAX(BO$22:BO124)-1,"")</f>
        <v>-1.2440514891052357E-2</v>
      </c>
      <c r="BS124" s="61">
        <f>BS123*(1+BT124)</f>
        <v>101.0901216742492</v>
      </c>
      <c r="BT124" s="60">
        <f>$L$60*N(S124)+$L$61*N(AE124)+$L$62*N(AQ124)+$L$63*N(AM124)+$L$64*N(AI124)+$L$65*N(AA124)+$L$66*N(BG124)+$L$67*N(W124)+$L$68*N(AY124)</f>
        <v>-5.0469785681778864E-3</v>
      </c>
      <c r="BU124" s="60">
        <f>IF(ISNUMBER(BS124),BS124/MAX(BS$22:BS124)-1,"")</f>
        <v>-1.4997862291311059E-2</v>
      </c>
    </row>
    <row r="125" spans="17:73" ht="16" customHeight="1">
      <c r="Q125" s="63">
        <v>43251</v>
      </c>
      <c r="R125" s="62">
        <v>360.2</v>
      </c>
      <c r="S125" s="60">
        <f>IF(AND(ISNUMBER(R124),ISNUMBER(R125)),R125/R124-1,"")</f>
        <v>1.3065354571484278E-3</v>
      </c>
      <c r="T125" s="60">
        <f>IF(ISNUMBER(R125),R125/MAX(R$22:R125)-1,"")</f>
        <v>-9.4871442320912935E-3</v>
      </c>
      <c r="V125" s="62">
        <v>186.4</v>
      </c>
      <c r="W125" s="60">
        <f>IF(AND(ISNUMBER(V124),ISNUMBER(V125)),V125/V124-1,"")</f>
        <v>3.1213001829728526E-3</v>
      </c>
      <c r="X125" s="60">
        <f>IF(ISNUMBER(V125),V125/MAX(V$22:V125)-1,"")</f>
        <v>-5.8136433943143384E-3</v>
      </c>
      <c r="Z125" s="62">
        <v>7.57</v>
      </c>
      <c r="AA125" s="60">
        <f>IF(AND(ISNUMBER(Z124),ISNUMBER(Z125)),Z125/Z124-1,"")</f>
        <v>0</v>
      </c>
      <c r="AB125" s="60">
        <f>IF(ISNUMBER(Z125),Z125/MAX(Z$22:Z125)-1,"")</f>
        <v>-1.0457516339869244E-2</v>
      </c>
      <c r="AD125" s="62">
        <v>13.43</v>
      </c>
      <c r="AE125" s="60">
        <f>IF(AND(ISNUMBER(AD124),ISNUMBER(AD125)),AD125/AD124-1,"")</f>
        <v>4.4876589379208021E-3</v>
      </c>
      <c r="AF125" s="60">
        <f>IF(ISNUMBER(AD125),AD125/MAX(AD$22:AD125)-1,"")</f>
        <v>-0.11118464592984778</v>
      </c>
      <c r="AH125" s="62">
        <v>15.55</v>
      </c>
      <c r="AI125" s="60">
        <f>IF(AND(ISNUMBER(AH124),ISNUMBER(AH125)),AH125/AH124-1,"")</f>
        <v>1.2878300064391723E-3</v>
      </c>
      <c r="AJ125" s="60">
        <f>IF(ISNUMBER(AH125),AH125/MAX(AH$22:AH125)-1,"")</f>
        <v>-1.5822784810126556E-2</v>
      </c>
      <c r="AL125" s="62">
        <v>18.95</v>
      </c>
      <c r="AM125" s="60">
        <f>IF(AND(ISNUMBER(AL124),ISNUMBER(AL125)),AL125/AL124-1,"")</f>
        <v>1.0666666666666602E-2</v>
      </c>
      <c r="AN125" s="60">
        <f>IF(ISNUMBER(AL125),AL125/MAX(AL$22:AL125)-1,"")</f>
        <v>-3.365629780724122E-2</v>
      </c>
      <c r="AP125" s="62">
        <v>100.32</v>
      </c>
      <c r="AQ125" s="60">
        <f>IF(AND(ISNUMBER(AP124),ISNUMBER(AP125)),AP125/AP124-1,"")</f>
        <v>9.9690958029974297E-5</v>
      </c>
      <c r="AR125" s="60">
        <f>IF(ISNUMBER(AP125),AP125/MAX(AP$22:AP125)-1,"")</f>
        <v>0</v>
      </c>
      <c r="AT125" s="62">
        <v>50.16</v>
      </c>
      <c r="AU125" s="60">
        <f>IF(AND(ISNUMBER(AT124),ISNUMBER(AT125)),AT125/AT124-1,"")</f>
        <v>1.9940179461608309E-4</v>
      </c>
      <c r="AV125" s="60">
        <f>IF(ISNUMBER(AT125),AT125/MAX(AT$22:AT125)-1,"")</f>
        <v>-1.9932230416597196E-4</v>
      </c>
      <c r="AX125" s="62">
        <v>16.280999999999999</v>
      </c>
      <c r="AY125" s="60">
        <f>IF(AND(ISNUMBER(AX124),ISNUMBER(AX125)),AX125/AX124-1,"")</f>
        <v>-7.8610603290677483E-3</v>
      </c>
      <c r="AZ125" s="60">
        <f>IF(ISNUMBER(AX125),AX125/MAX(AX$22:AX125)-1,"")</f>
        <v>-3.6627218934911276E-2</v>
      </c>
      <c r="BB125" s="62">
        <v>49.96</v>
      </c>
      <c r="BC125" s="60">
        <f>IF(AND(ISNUMBER(BB124),ISNUMBER(BB125)),BB125/BB124-1,"")</f>
        <v>2.2066198595787068E-3</v>
      </c>
      <c r="BD125" s="60">
        <f>IF(ISNUMBER(BB125),BB125/MAX(BB$22:BB125)-1,"")</f>
        <v>-7.351480230478824E-3</v>
      </c>
      <c r="BF125" s="62">
        <v>50.45</v>
      </c>
      <c r="BG125" s="60">
        <f>IF(AND(ISNUMBER(BF124),ISNUMBER(BF125)),BF125/BF124-1,"")</f>
        <v>-1.9782393669632858E-3</v>
      </c>
      <c r="BH125" s="60">
        <f>IF(ISNUMBER(BF125),BF125/MAX(BF$22:BF125)-1,"")</f>
        <v>-3.9486673247778326E-3</v>
      </c>
      <c r="BK125" s="61">
        <f>BK124*(1+BL125)</f>
        <v>102.840372644547</v>
      </c>
      <c r="BL125" s="60">
        <f>$L$12*N(AQ125)+$L$13*N(S125)+$L$14*N(AA125)+$L$15*N(AE125)+$L$16*N(AY125)+$L$17*N(BC125)+$L$18*N(AM125)+$L$19*N(AU125)+$L$20*N(W125)</f>
        <v>2.7631213276999169E-4</v>
      </c>
      <c r="BM125" s="60">
        <f>IF(ISNUMBER(BK125),BK125/MAX(BK$22:BK125)-1,"")</f>
        <v>-9.6731252804408419E-3</v>
      </c>
      <c r="BO125" s="61">
        <f>BO124*(1+BP125)</f>
        <v>102.53151417083545</v>
      </c>
      <c r="BP125" s="60">
        <f>$L$36*N(S125)+$L$37*N(AQ125)+$L$38*N(AA125)+$L$39*N(AE125)+$L$40*N(AM125)+$L$41*N(W125)+$L$42*N(AI125)+$L$43*N(BG125)+$L$44*N(AY125)</f>
        <v>9.0225461524704939E-4</v>
      </c>
      <c r="BQ125" s="60">
        <f>IF(ISNUMBER(BO125),BO125/MAX(BO$22:BO125)-1,"")</f>
        <v>-1.1549484787781727E-2</v>
      </c>
      <c r="BS125" s="61">
        <f>BS124*(1+BT125)</f>
        <v>101.34288731298889</v>
      </c>
      <c r="BT125" s="60">
        <f>$L$60*N(S125)+$L$61*N(AE125)+$L$62*N(AQ125)+$L$63*N(AM125)+$L$64*N(AI125)+$L$65*N(AA125)+$L$66*N(BG125)+$L$67*N(W125)+$L$68*N(AY125)</f>
        <v>2.5003989959988182E-3</v>
      </c>
      <c r="BU125" s="60">
        <f>IF(ISNUMBER(BS125),BS125/MAX(BS$22:BS125)-1,"")</f>
        <v>-1.2534963935127541E-2</v>
      </c>
    </row>
    <row r="126" spans="17:73" ht="16" customHeight="1">
      <c r="Q126" s="63">
        <v>43252</v>
      </c>
      <c r="R126" s="62">
        <v>359.47</v>
      </c>
      <c r="S126" s="60">
        <f>IF(AND(ISNUMBER(R125),ISNUMBER(R126)),R126/R125-1,"")</f>
        <v>-2.0266518600776662E-3</v>
      </c>
      <c r="T126" s="60">
        <f>IF(ISNUMBER(R126),R126/MAX(R$22:R126)-1,"")</f>
        <v>-1.1494568953664075E-2</v>
      </c>
      <c r="V126" s="62">
        <v>186.04</v>
      </c>
      <c r="W126" s="60">
        <f>IF(AND(ISNUMBER(V125),ISNUMBER(V126)),V126/V125-1,"")</f>
        <v>-1.9313304721030322E-3</v>
      </c>
      <c r="X126" s="60">
        <f>IF(ISNUMBER(V126),V126/MAX(V$22:V126)-1,"")</f>
        <v>-7.7337457997760373E-3</v>
      </c>
      <c r="Z126" s="62">
        <v>7.57</v>
      </c>
      <c r="AA126" s="60">
        <f>IF(AND(ISNUMBER(Z125),ISNUMBER(Z126)),Z126/Z125-1,"")</f>
        <v>0</v>
      </c>
      <c r="AB126" s="60">
        <f>IF(ISNUMBER(Z126),Z126/MAX(Z$22:Z126)-1,"")</f>
        <v>-1.0457516339869244E-2</v>
      </c>
      <c r="AD126" s="62">
        <v>13.49</v>
      </c>
      <c r="AE126" s="60">
        <f>IF(AND(ISNUMBER(AD125),ISNUMBER(AD126)),AD126/AD125-1,"")</f>
        <v>4.4676098287417254E-3</v>
      </c>
      <c r="AF126" s="60">
        <f>IF(ISNUMBER(AD126),AD126/MAX(AD$22:AD126)-1,"")</f>
        <v>-0.10721376571806751</v>
      </c>
      <c r="AH126" s="62">
        <v>15.57</v>
      </c>
      <c r="AI126" s="60">
        <f>IF(AND(ISNUMBER(AH125),ISNUMBER(AH126)),AH126/AH125-1,"")</f>
        <v>1.2861736334404128E-3</v>
      </c>
      <c r="AJ126" s="60">
        <f>IF(ISNUMBER(AH126),AH126/MAX(AH$22:AH126)-1,"")</f>
        <v>-1.4556962025316533E-2</v>
      </c>
      <c r="AL126" s="62">
        <v>18.899999999999999</v>
      </c>
      <c r="AM126" s="60">
        <f>IF(AND(ISNUMBER(AL125),ISNUMBER(AL126)),AL126/AL125-1,"")</f>
        <v>-2.6385224274406704E-3</v>
      </c>
      <c r="AN126" s="60">
        <f>IF(ISNUMBER(AL126),AL126/MAX(AL$22:AL126)-1,"")</f>
        <v>-3.6206017338092811E-2</v>
      </c>
      <c r="AP126" s="62">
        <v>100.16</v>
      </c>
      <c r="AQ126" s="60">
        <f>IF(AND(ISNUMBER(AP125),ISNUMBER(AP126)),AP126/AP125-1,"")</f>
        <v>-1.5948963317383713E-3</v>
      </c>
      <c r="AR126" s="60">
        <f>IF(ISNUMBER(AP126),AP126/MAX(AP$22:AP126)-1,"")</f>
        <v>-1.5948963317383713E-3</v>
      </c>
      <c r="AT126" s="62">
        <v>50.08</v>
      </c>
      <c r="AU126" s="60">
        <f>IF(AND(ISNUMBER(AT125),ISNUMBER(AT126)),AT126/AT125-1,"")</f>
        <v>-1.5948963317383713E-3</v>
      </c>
      <c r="AV126" s="60">
        <f>IF(ISNUMBER(AT126),AT126/MAX(AT$22:AT126)-1,"")</f>
        <v>-1.7939007374926375E-3</v>
      </c>
      <c r="AX126" s="62">
        <v>16.283000000000001</v>
      </c>
      <c r="AY126" s="60">
        <f>IF(AND(ISNUMBER(AX125),ISNUMBER(AX126)),AX126/AX125-1,"")</f>
        <v>1.2284257723749192E-4</v>
      </c>
      <c r="AZ126" s="60">
        <f>IF(ISNUMBER(AX126),AX126/MAX(AX$22:AX126)-1,"")</f>
        <v>-3.6508875739644786E-2</v>
      </c>
      <c r="BB126" s="62">
        <v>49.99</v>
      </c>
      <c r="BC126" s="60">
        <f>IF(AND(ISNUMBER(BB125),ISNUMBER(BB126)),BB126/BB125-1,"")</f>
        <v>6.0048038430737805E-4</v>
      </c>
      <c r="BD126" s="60">
        <f>IF(ISNUMBER(BB126),BB126/MAX(BB$22:BB126)-1,"")</f>
        <v>-6.7554142658453609E-3</v>
      </c>
      <c r="BF126" s="62">
        <v>50.47</v>
      </c>
      <c r="BG126" s="60">
        <f>IF(AND(ISNUMBER(BF125),ISNUMBER(BF126)),BF126/BF125-1,"")</f>
        <v>3.9643211100082176E-4</v>
      </c>
      <c r="BH126" s="60">
        <f>IF(ISNUMBER(BF126),BF126/MAX(BF$22:BF126)-1,"")</f>
        <v>-3.5538005923000382E-3</v>
      </c>
      <c r="BK126" s="61">
        <f>BK125*(1+BL126)</f>
        <v>102.78143682088772</v>
      </c>
      <c r="BL126" s="60">
        <f>$L$12*N(AQ126)+$L$13*N(S126)+$L$14*N(AA126)+$L$15*N(AE126)+$L$16*N(AY126)+$L$17*N(BC126)+$L$18*N(AM126)+$L$19*N(AU126)+$L$20*N(W126)</f>
        <v>-5.730806116678145E-4</v>
      </c>
      <c r="BM126" s="60">
        <f>IF(ISNUMBER(BK126),BK126/MAX(BK$22:BK126)-1,"")</f>
        <v>-1.024066241155619E-2</v>
      </c>
      <c r="BO126" s="61">
        <f>BO125*(1+BP126)</f>
        <v>102.50457985692054</v>
      </c>
      <c r="BP126" s="60">
        <f>$L$36*N(S126)+$L$37*N(AQ126)+$L$38*N(AA126)+$L$39*N(AE126)+$L$40*N(AM126)+$L$41*N(W126)+$L$42*N(AI126)+$L$43*N(BG126)+$L$44*N(AY126)</f>
        <v>-2.6269302792143788E-4</v>
      </c>
      <c r="BQ126" s="60">
        <f>IF(ISNUMBER(BO126),BO126/MAX(BO$22:BO126)-1,"")</f>
        <v>-1.1809143846573389E-2</v>
      </c>
      <c r="BS126" s="61">
        <f>BS125*(1+BT126)</f>
        <v>101.32338929586784</v>
      </c>
      <c r="BT126" s="60">
        <f>$L$60*N(S126)+$L$61*N(AE126)+$L$62*N(AQ126)+$L$63*N(AM126)+$L$64*N(AI126)+$L$65*N(AA126)+$L$66*N(BG126)+$L$67*N(W126)+$L$68*N(AY126)</f>
        <v>-1.9239650298126889E-4</v>
      </c>
      <c r="BU126" s="60">
        <f>IF(ISNUMBER(BS126),BS126/MAX(BS$22:BS126)-1,"")</f>
        <v>-1.2724948754882726E-2</v>
      </c>
    </row>
    <row r="127" spans="17:73" ht="16" customHeight="1">
      <c r="Q127" s="63">
        <v>43255</v>
      </c>
      <c r="R127" s="62">
        <v>359.47</v>
      </c>
      <c r="S127" s="60">
        <f>IF(AND(ISNUMBER(R126),ISNUMBER(R127)),R127/R126-1,"")</f>
        <v>0</v>
      </c>
      <c r="T127" s="60">
        <f>IF(ISNUMBER(R127),R127/MAX(R$22:R127)-1,"")</f>
        <v>-1.1494568953664075E-2</v>
      </c>
      <c r="V127" s="62">
        <v>186.49</v>
      </c>
      <c r="W127" s="60">
        <f>IF(AND(ISNUMBER(V126),ISNUMBER(V127)),V127/V126-1,"")</f>
        <v>2.4188346592131094E-3</v>
      </c>
      <c r="X127" s="60">
        <f>IF(ISNUMBER(V127),V127/MAX(V$22:V127)-1,"")</f>
        <v>-5.3336177929489414E-3</v>
      </c>
      <c r="Z127" s="62">
        <v>7.59</v>
      </c>
      <c r="AA127" s="60">
        <f>IF(AND(ISNUMBER(Z126),ISNUMBER(Z127)),Z127/Z126-1,"")</f>
        <v>2.6420079260236484E-3</v>
      </c>
      <c r="AB127" s="60">
        <f>IF(ISNUMBER(Z127),Z127/MAX(Z$22:Z127)-1,"")</f>
        <v>-7.8431372549020439E-3</v>
      </c>
      <c r="AD127" s="62">
        <v>13.69</v>
      </c>
      <c r="AE127" s="60">
        <f>IF(AND(ISNUMBER(AD126),ISNUMBER(AD127)),AD127/AD126-1,"")</f>
        <v>1.4825796886582587E-2</v>
      </c>
      <c r="AF127" s="60">
        <f>IF(ISNUMBER(AD127),AD127/MAX(AD$22:AD127)-1,"")</f>
        <v>-9.3977498345466537E-2</v>
      </c>
      <c r="AH127" s="62">
        <v>15.62</v>
      </c>
      <c r="AI127" s="60">
        <f>IF(AND(ISNUMBER(AH126),ISNUMBER(AH127)),AH127/AH126-1,"")</f>
        <v>3.2113037893384266E-3</v>
      </c>
      <c r="AJ127" s="60">
        <f>IF(ISNUMBER(AH127),AH127/MAX(AH$22:AH127)-1,"")</f>
        <v>-1.13924050632912E-2</v>
      </c>
      <c r="AL127" s="62">
        <v>18.8</v>
      </c>
      <c r="AM127" s="60">
        <f>IF(AND(ISNUMBER(AL126),ISNUMBER(AL127)),AL127/AL126-1,"")</f>
        <v>-5.2910052910051242E-3</v>
      </c>
      <c r="AN127" s="60">
        <f>IF(ISNUMBER(AL127),AL127/MAX(AL$22:AL127)-1,"")</f>
        <v>-4.1305456399795992E-2</v>
      </c>
      <c r="AP127" s="62">
        <v>100.16</v>
      </c>
      <c r="AQ127" s="60">
        <f>IF(AND(ISNUMBER(AP126),ISNUMBER(AP127)),AP127/AP126-1,"")</f>
        <v>0</v>
      </c>
      <c r="AR127" s="60">
        <f>IF(ISNUMBER(AP127),AP127/MAX(AP$22:AP127)-1,"")</f>
        <v>-1.5948963317383713E-3</v>
      </c>
      <c r="AT127" s="62">
        <v>50.08</v>
      </c>
      <c r="AU127" s="60">
        <f>IF(AND(ISNUMBER(AT126),ISNUMBER(AT127)),AT127/AT126-1,"")</f>
        <v>0</v>
      </c>
      <c r="AV127" s="60">
        <f>IF(ISNUMBER(AT127),AT127/MAX(AT$22:AT127)-1,"")</f>
        <v>-1.7939007374926375E-3</v>
      </c>
      <c r="AX127" s="62">
        <v>16.02</v>
      </c>
      <c r="AY127" s="60">
        <f>IF(AND(ISNUMBER(AX126),ISNUMBER(AX127)),AX127/AX126-1,"")</f>
        <v>-1.6151814776147022E-2</v>
      </c>
      <c r="AZ127" s="60">
        <f>IF(ISNUMBER(AX127),AX127/MAX(AX$22:AX127)-1,"")</f>
        <v>-5.2071005917159741E-2</v>
      </c>
      <c r="BB127" s="62">
        <v>49.72</v>
      </c>
      <c r="BC127" s="60">
        <f>IF(AND(ISNUMBER(BB126),ISNUMBER(BB127)),BB127/BB126-1,"")</f>
        <v>-5.4010802160432414E-3</v>
      </c>
      <c r="BD127" s="60">
        <f>IF(ISNUMBER(BB127),BB127/MAX(BB$22:BB127)-1,"")</f>
        <v>-1.2120007947546196E-2</v>
      </c>
      <c r="BF127" s="62">
        <v>50.53</v>
      </c>
      <c r="BG127" s="60">
        <f>IF(AND(ISNUMBER(BF126),ISNUMBER(BF127)),BF127/BF126-1,"")</f>
        <v>1.1888250445810655E-3</v>
      </c>
      <c r="BH127" s="60">
        <f>IF(ISNUMBER(BF127),BF127/MAX(BF$22:BF127)-1,"")</f>
        <v>-2.3692003948666551E-3</v>
      </c>
      <c r="BK127" s="61">
        <f>BK126*(1+BL127)</f>
        <v>102.68221252550664</v>
      </c>
      <c r="BL127" s="60">
        <f>$L$12*N(AQ127)+$L$13*N(S127)+$L$14*N(AA127)+$L$15*N(AE127)+$L$16*N(AY127)+$L$17*N(BC127)+$L$18*N(AM127)+$L$19*N(AU127)+$L$20*N(W127)</f>
        <v>-9.6539120730517521E-4</v>
      </c>
      <c r="BM127" s="60">
        <f>IF(ISNUMBER(BK127),BK127/MAX(BK$22:BK127)-1,"")</f>
        <v>-1.1196167373412225E-2</v>
      </c>
      <c r="BO127" s="61">
        <f>BO126*(1+BP127)</f>
        <v>102.6646126456948</v>
      </c>
      <c r="BP127" s="60">
        <f>$L$36*N(S127)+$L$37*N(AQ127)+$L$38*N(AA127)+$L$39*N(AE127)+$L$40*N(AM127)+$L$41*N(W127)+$L$42*N(AI127)+$L$43*N(BG127)+$L$44*N(AY127)</f>
        <v>1.5612257422803514E-3</v>
      </c>
      <c r="BQ127" s="60">
        <f>IF(ISNUMBER(BO127),BO127/MAX(BO$22:BO127)-1,"")</f>
        <v>-1.0266354843660563E-2</v>
      </c>
      <c r="BS127" s="61">
        <f>BS126*(1+BT127)</f>
        <v>101.59599126276633</v>
      </c>
      <c r="BT127" s="60">
        <f>$L$60*N(S127)+$L$61*N(AE127)+$L$62*N(AQ127)+$L$63*N(AM127)+$L$64*N(AI127)+$L$65*N(AA127)+$L$66*N(BG127)+$L$67*N(W127)+$L$68*N(AY127)</f>
        <v>2.6904150047971603E-3</v>
      </c>
      <c r="BU127" s="60">
        <f>IF(ISNUMBER(BS127),BS127/MAX(BS$22:BS127)-1,"")</f>
        <v>-1.0068769143151135E-2</v>
      </c>
    </row>
    <row r="128" spans="17:73" ht="16" customHeight="1">
      <c r="Q128" s="63">
        <v>43256</v>
      </c>
      <c r="R128" s="62">
        <v>360</v>
      </c>
      <c r="S128" s="60">
        <f>IF(AND(ISNUMBER(R127),ISNUMBER(R128)),R128/R127-1,"")</f>
        <v>1.4743928561493647E-3</v>
      </c>
      <c r="T128" s="60">
        <f>IF(ISNUMBER(R128),R128/MAX(R$22:R128)-1,"")</f>
        <v>-1.0037123607864684E-2</v>
      </c>
      <c r="V128" s="62">
        <v>186.21</v>
      </c>
      <c r="W128" s="60">
        <f>IF(AND(ISNUMBER(V127),ISNUMBER(V128)),V128/V127-1,"")</f>
        <v>-1.5014209877205476E-3</v>
      </c>
      <c r="X128" s="60">
        <f>IF(ISNUMBER(V128),V128/MAX(V$22:V128)-1,"")</f>
        <v>-6.8270307749747072E-3</v>
      </c>
      <c r="Z128" s="62">
        <v>7.6</v>
      </c>
      <c r="AA128" s="60">
        <f>IF(AND(ISNUMBER(Z127),ISNUMBER(Z128)),Z128/Z127-1,"")</f>
        <v>1.3175230566535578E-3</v>
      </c>
      <c r="AB128" s="60">
        <f>IF(ISNUMBER(Z128),Z128/MAX(Z$22:Z128)-1,"")</f>
        <v>-6.5359477124183885E-3</v>
      </c>
      <c r="AD128" s="62">
        <v>13.69</v>
      </c>
      <c r="AE128" s="60">
        <f>IF(AND(ISNUMBER(AD127),ISNUMBER(AD128)),AD128/AD127-1,"")</f>
        <v>0</v>
      </c>
      <c r="AF128" s="60">
        <f>IF(ISNUMBER(AD128),AD128/MAX(AD$22:AD128)-1,"")</f>
        <v>-9.3977498345466537E-2</v>
      </c>
      <c r="AH128" s="62">
        <v>15.6</v>
      </c>
      <c r="AI128" s="60">
        <f>IF(AND(ISNUMBER(AH127),ISNUMBER(AH128)),AH128/AH127-1,"")</f>
        <v>-1.280409731113874E-3</v>
      </c>
      <c r="AJ128" s="60">
        <f>IF(ISNUMBER(AH128),AH128/MAX(AH$22:AH128)-1,"")</f>
        <v>-1.2658227848101333E-2</v>
      </c>
      <c r="AL128" s="62">
        <v>18.77</v>
      </c>
      <c r="AM128" s="60">
        <f>IF(AND(ISNUMBER(AL127),ISNUMBER(AL128)),AL128/AL127-1,"")</f>
        <v>-1.5957446808511078E-3</v>
      </c>
      <c r="AN128" s="60">
        <f>IF(ISNUMBER(AL128),AL128/MAX(AL$22:AL128)-1,"")</f>
        <v>-4.2835288118306947E-2</v>
      </c>
      <c r="AP128" s="62">
        <v>100.17</v>
      </c>
      <c r="AQ128" s="60">
        <f>IF(AND(ISNUMBER(AP127),ISNUMBER(AP128)),AP128/AP127-1,"")</f>
        <v>9.9840255591177041E-5</v>
      </c>
      <c r="AR128" s="60">
        <f>IF(ISNUMBER(AP128),AP128/MAX(AP$22:AP128)-1,"")</f>
        <v>-1.4952153110047162E-3</v>
      </c>
      <c r="AT128" s="62">
        <v>50.09</v>
      </c>
      <c r="AU128" s="60">
        <f>IF(AND(ISNUMBER(AT127),ISNUMBER(AT128)),AT128/AT127-1,"")</f>
        <v>1.9968051118213204E-4</v>
      </c>
      <c r="AV128" s="60">
        <f>IF(ISNUMBER(AT128),AT128/MAX(AT$22:AT128)-1,"")</f>
        <v>-1.5945784333266655E-3</v>
      </c>
      <c r="AX128" s="62">
        <v>16</v>
      </c>
      <c r="AY128" s="60">
        <f>IF(AND(ISNUMBER(AX127),ISNUMBER(AX128)),AX128/AX127-1,"")</f>
        <v>-1.2484394506866447E-3</v>
      </c>
      <c r="AZ128" s="60">
        <f>IF(ISNUMBER(AX128),AX128/MAX(AX$22:AX128)-1,"")</f>
        <v>-5.3254437869822424E-2</v>
      </c>
      <c r="BB128" s="62">
        <v>49.72</v>
      </c>
      <c r="BC128" s="60">
        <f>IF(AND(ISNUMBER(BB127),ISNUMBER(BB128)),BB128/BB127-1,"")</f>
        <v>0</v>
      </c>
      <c r="BD128" s="60">
        <f>IF(ISNUMBER(BB128),BB128/MAX(BB$22:BB128)-1,"")</f>
        <v>-1.2120007947546196E-2</v>
      </c>
      <c r="BF128" s="62">
        <v>50.35</v>
      </c>
      <c r="BG128" s="60">
        <f>IF(AND(ISNUMBER(BF127),ISNUMBER(BF128)),BF128/BF127-1,"")</f>
        <v>-3.5622402533148634E-3</v>
      </c>
      <c r="BH128" s="60">
        <f>IF(ISNUMBER(BF128),BF128/MAX(BF$22:BF128)-1,"")</f>
        <v>-5.9230009871668043E-3</v>
      </c>
      <c r="BK128" s="61">
        <f>BK127*(1+BL128)</f>
        <v>102.72101800854934</v>
      </c>
      <c r="BL128" s="60">
        <f>$L$12*N(AQ128)+$L$13*N(S128)+$L$14*N(AA128)+$L$15*N(AE128)+$L$16*N(AY128)+$L$17*N(BC128)+$L$18*N(AM128)+$L$19*N(AU128)+$L$20*N(W128)</f>
        <v>3.7791825953366906E-4</v>
      </c>
      <c r="BM128" s="60">
        <f>IF(ISNUMBER(BK128),BK128/MAX(BK$22:BK128)-1,"")</f>
        <v>-1.0822480349965913E-2</v>
      </c>
      <c r="BO128" s="61">
        <f>BO127*(1+BP128)</f>
        <v>102.71404136040213</v>
      </c>
      <c r="BP128" s="60">
        <f>$L$36*N(S128)+$L$37*N(AQ128)+$L$38*N(AA128)+$L$39*N(AE128)+$L$40*N(AM128)+$L$41*N(W128)+$L$42*N(AI128)+$L$43*N(BG128)+$L$44*N(AY128)</f>
        <v>4.8145815226436186E-4</v>
      </c>
      <c r="BQ128" s="60">
        <f>IF(ISNUMBER(BO128),BO128/MAX(BO$22:BO128)-1,"")</f>
        <v>-9.7898395116297054E-3</v>
      </c>
      <c r="BS128" s="61">
        <f>BS127*(1+BT128)</f>
        <v>101.61466728655185</v>
      </c>
      <c r="BT128" s="60">
        <f>$L$60*N(S128)+$L$61*N(AE128)+$L$62*N(AQ128)+$L$63*N(AM128)+$L$64*N(AI128)+$L$65*N(AA128)+$L$66*N(BG128)+$L$67*N(W128)+$L$68*N(AY128)</f>
        <v>1.8382638481475374E-4</v>
      </c>
      <c r="BU128" s="60">
        <f>IF(ISNUMBER(BS128),BS128/MAX(BS$22:BS128)-1,"")</f>
        <v>-9.8867936637674347E-3</v>
      </c>
    </row>
    <row r="129" spans="17:73" ht="16" customHeight="1">
      <c r="Q129" s="63">
        <v>43257</v>
      </c>
      <c r="R129" s="62">
        <v>360</v>
      </c>
      <c r="S129" s="60">
        <f>IF(AND(ISNUMBER(R128),ISNUMBER(R129)),R129/R128-1,"")</f>
        <v>0</v>
      </c>
      <c r="T129" s="60">
        <f>IF(ISNUMBER(R129),R129/MAX(R$22:R129)-1,"")</f>
        <v>-1.0037123607864684E-2</v>
      </c>
      <c r="V129" s="62">
        <v>186.39</v>
      </c>
      <c r="W129" s="60">
        <f>IF(AND(ISNUMBER(V128),ISNUMBER(V129)),V129/V128-1,"")</f>
        <v>9.6665055582390025E-4</v>
      </c>
      <c r="X129" s="60">
        <f>IF(ISNUMBER(V129),V129/MAX(V$22:V129)-1,"")</f>
        <v>-5.8669795722440243E-3</v>
      </c>
      <c r="Z129" s="62">
        <v>7.61</v>
      </c>
      <c r="AA129" s="60">
        <f>IF(AND(ISNUMBER(Z128),ISNUMBER(Z129)),Z129/Z128-1,"")</f>
        <v>1.3157894736843812E-3</v>
      </c>
      <c r="AB129" s="60">
        <f>IF(ISNUMBER(Z129),Z129/MAX(Z$22:Z129)-1,"")</f>
        <v>-5.2287581699346219E-3</v>
      </c>
      <c r="AD129" s="62">
        <v>13.69</v>
      </c>
      <c r="AE129" s="60">
        <f>IF(AND(ISNUMBER(AD128),ISNUMBER(AD129)),AD129/AD128-1,"")</f>
        <v>0</v>
      </c>
      <c r="AF129" s="60">
        <f>IF(ISNUMBER(AD129),AD129/MAX(AD$22:AD129)-1,"")</f>
        <v>-9.3977498345466537E-2</v>
      </c>
      <c r="AH129" s="62">
        <v>15.66</v>
      </c>
      <c r="AI129" s="60">
        <f>IF(AND(ISNUMBER(AH128),ISNUMBER(AH129)),AH129/AH128-1,"")</f>
        <v>3.8461538461538325E-3</v>
      </c>
      <c r="AJ129" s="60">
        <f>IF(ISNUMBER(AH129),AH129/MAX(AH$22:AH129)-1,"")</f>
        <v>-8.8607594936709333E-3</v>
      </c>
      <c r="AL129" s="62">
        <v>18.760000000000002</v>
      </c>
      <c r="AM129" s="60">
        <f>IF(AND(ISNUMBER(AL128),ISNUMBER(AL129)),AL129/AL128-1,"")</f>
        <v>-5.3276505061261581E-4</v>
      </c>
      <c r="AN129" s="60">
        <f>IF(ISNUMBER(AL129),AL129/MAX(AL$22:AL129)-1,"")</f>
        <v>-4.3345232024477154E-2</v>
      </c>
      <c r="AP129" s="62">
        <v>100.19</v>
      </c>
      <c r="AQ129" s="60">
        <f>IF(AND(ISNUMBER(AP128),ISNUMBER(AP129)),AP129/AP128-1,"")</f>
        <v>1.9966057701892304E-4</v>
      </c>
      <c r="AR129" s="60">
        <f>IF(ISNUMBER(AP129),AP129/MAX(AP$22:AP129)-1,"")</f>
        <v>-1.2958532695374059E-3</v>
      </c>
      <c r="AT129" s="62">
        <v>50.09</v>
      </c>
      <c r="AU129" s="60">
        <f>IF(AND(ISNUMBER(AT128),ISNUMBER(AT129)),AT129/AT128-1,"")</f>
        <v>0</v>
      </c>
      <c r="AV129" s="60">
        <f>IF(ISNUMBER(AT129),AT129/MAX(AT$22:AT129)-1,"")</f>
        <v>-1.5945784333266655E-3</v>
      </c>
      <c r="AX129" s="62">
        <v>16.006</v>
      </c>
      <c r="AY129" s="60">
        <f>IF(AND(ISNUMBER(AX128),ISNUMBER(AX129)),AX129/AX128-1,"")</f>
        <v>3.7500000000001421E-4</v>
      </c>
      <c r="AZ129" s="60">
        <f>IF(ISNUMBER(AX129),AX129/MAX(AX$22:AX129)-1,"")</f>
        <v>-5.2899408284023619E-2</v>
      </c>
      <c r="BB129" s="62">
        <v>49.94</v>
      </c>
      <c r="BC129" s="60">
        <f>IF(AND(ISNUMBER(BB128),ISNUMBER(BB129)),BB129/BB128-1,"")</f>
        <v>4.4247787610618428E-3</v>
      </c>
      <c r="BD129" s="60">
        <f>IF(ISNUMBER(BB129),BB129/MAX(BB$22:BB129)-1,"")</f>
        <v>-7.7488575402344662E-3</v>
      </c>
      <c r="BF129" s="62">
        <v>50.3</v>
      </c>
      <c r="BG129" s="60">
        <f>IF(AND(ISNUMBER(BF128),ISNUMBER(BF129)),BF129/BF128-1,"")</f>
        <v>-9.9304865938443232E-4</v>
      </c>
      <c r="BH129" s="60">
        <f>IF(ISNUMBER(BF129),BF129/MAX(BF$22:BF129)-1,"")</f>
        <v>-6.9101678183612902E-3</v>
      </c>
      <c r="BK129" s="61">
        <f>BK128*(1+BL129)</f>
        <v>102.76844467028801</v>
      </c>
      <c r="BL129" s="60">
        <f>$L$12*N(AQ129)+$L$13*N(S129)+$L$14*N(AA129)+$L$15*N(AE129)+$L$16*N(AY129)+$L$17*N(BC129)+$L$18*N(AM129)+$L$19*N(AU129)+$L$20*N(W129)</f>
        <v>4.6170357983343262E-4</v>
      </c>
      <c r="BM129" s="60">
        <f>IF(ISNUMBER(BK129),BK129/MAX(BK$22:BK129)-1,"")</f>
        <v>-1.0365773548052903E-2</v>
      </c>
      <c r="BO129" s="61">
        <f>BO128*(1+BP129)</f>
        <v>102.74917629477326</v>
      </c>
      <c r="BP129" s="60">
        <f>$L$36*N(S129)+$L$37*N(AQ129)+$L$38*N(AA129)+$L$39*N(AE129)+$L$40*N(AM129)+$L$41*N(W129)+$L$42*N(AI129)+$L$43*N(BG129)+$L$44*N(AY129)</f>
        <v>3.4206554338417274E-4</v>
      </c>
      <c r="BQ129" s="60">
        <f>IF(ISNUMBER(BO129),BO129/MAX(BO$22:BO129)-1,"")</f>
        <v>-9.4511227350176918E-3</v>
      </c>
      <c r="BS129" s="61">
        <f>BS128*(1+BT129)</f>
        <v>101.66771546346449</v>
      </c>
      <c r="BT129" s="60">
        <f>$L$60*N(S129)+$L$61*N(AE129)+$L$62*N(AQ129)+$L$63*N(AM129)+$L$64*N(AI129)+$L$65*N(AA129)+$L$66*N(BG129)+$L$67*N(W129)+$L$68*N(AY129)</f>
        <v>5.2205236044362282E-4</v>
      </c>
      <c r="BU129" s="60">
        <f>IF(ISNUMBER(BS129),BS129/MAX(BS$22:BS129)-1,"")</f>
        <v>-9.3699027272932112E-3</v>
      </c>
    </row>
    <row r="130" spans="17:73" ht="16" customHeight="1">
      <c r="Q130" s="63">
        <v>43258</v>
      </c>
      <c r="R130" s="62">
        <v>362.75</v>
      </c>
      <c r="S130" s="60">
        <f>IF(AND(ISNUMBER(R129),ISNUMBER(R130)),R130/R129-1,"")</f>
        <v>7.6388888888889728E-3</v>
      </c>
      <c r="T130" s="60">
        <f>IF(ISNUMBER(R130),R130/MAX(R$22:R130)-1,"")</f>
        <v>-2.4749071909803133E-3</v>
      </c>
      <c r="V130" s="62">
        <v>187.67</v>
      </c>
      <c r="W130" s="60">
        <f>IF(AND(ISNUMBER(V129),ISNUMBER(V130)),V130/V129-1,"")</f>
        <v>6.8673212082193125E-3</v>
      </c>
      <c r="X130" s="60">
        <f>IF(ISNUMBER(V130),V130/MAX(V$22:V130)-1,"")</f>
        <v>0</v>
      </c>
      <c r="Z130" s="62">
        <v>7.68</v>
      </c>
      <c r="AA130" s="60">
        <f>IF(AND(ISNUMBER(Z129),ISNUMBER(Z130)),Z130/Z129-1,"")</f>
        <v>9.1984231274637729E-3</v>
      </c>
      <c r="AB130" s="60">
        <f>IF(ISNUMBER(Z130),Z130/MAX(Z$22:Z130)-1,"")</f>
        <v>0</v>
      </c>
      <c r="AD130" s="62">
        <v>13.83</v>
      </c>
      <c r="AE130" s="60">
        <f>IF(AND(ISNUMBER(AD129),ISNUMBER(AD130)),AD130/AD129-1,"")</f>
        <v>1.0226442658875179E-2</v>
      </c>
      <c r="AF130" s="60">
        <f>IF(ISNUMBER(AD130),AD130/MAX(AD$22:AD130)-1,"")</f>
        <v>-8.4712111184645944E-2</v>
      </c>
      <c r="AH130" s="62">
        <v>15.74</v>
      </c>
      <c r="AI130" s="60">
        <f>IF(AND(ISNUMBER(AH129),ISNUMBER(AH130)),AH130/AH129-1,"")</f>
        <v>5.1085568326947328E-3</v>
      </c>
      <c r="AJ130" s="60">
        <f>IF(ISNUMBER(AH130),AH130/MAX(AH$22:AH130)-1,"")</f>
        <v>-3.7974683544304E-3</v>
      </c>
      <c r="AL130" s="62">
        <v>18.600000000000001</v>
      </c>
      <c r="AM130" s="60">
        <f>IF(AND(ISNUMBER(AL129),ISNUMBER(AL130)),AL130/AL129-1,"")</f>
        <v>-8.5287846481876262E-3</v>
      </c>
      <c r="AN130" s="60">
        <f>IF(ISNUMBER(AL130),AL130/MAX(AL$22:AL130)-1,"")</f>
        <v>-5.1504334523202355E-2</v>
      </c>
      <c r="AP130" s="62">
        <v>100.18</v>
      </c>
      <c r="AQ130" s="60">
        <f>IF(AND(ISNUMBER(AP129),ISNUMBER(AP130)),AP130/AP129-1,"")</f>
        <v>-9.9810360315255586E-5</v>
      </c>
      <c r="AR130" s="60">
        <f>IF(ISNUMBER(AP130),AP130/MAX(AP$22:AP130)-1,"")</f>
        <v>-1.39553429027095E-3</v>
      </c>
      <c r="AT130" s="62">
        <v>50.1</v>
      </c>
      <c r="AU130" s="60">
        <f>IF(AND(ISNUMBER(AT129),ISNUMBER(AT130)),AT130/AT129-1,"")</f>
        <v>1.9964064683564153E-4</v>
      </c>
      <c r="AV130" s="60">
        <f>IF(ISNUMBER(AT130),AT130/MAX(AT$22:AT130)-1,"")</f>
        <v>-1.3952561291608045E-3</v>
      </c>
      <c r="AX130" s="62">
        <v>16.015999999999998</v>
      </c>
      <c r="AY130" s="60">
        <f>IF(AND(ISNUMBER(AX129),ISNUMBER(AX130)),AX130/AX129-1,"")</f>
        <v>6.2476571285752236E-4</v>
      </c>
      <c r="AZ130" s="60">
        <f>IF(ISNUMBER(AX130),AX130/MAX(AX$22:AX130)-1,"")</f>
        <v>-5.2307692307692277E-2</v>
      </c>
      <c r="BB130" s="62">
        <v>49.76</v>
      </c>
      <c r="BC130" s="60">
        <f>IF(AND(ISNUMBER(BB129),ISNUMBER(BB130)),BB130/BB129-1,"")</f>
        <v>-3.6043251902282414E-3</v>
      </c>
      <c r="BD130" s="60">
        <f>IF(ISNUMBER(BB130),BB130/MAX(BB$22:BB130)-1,"")</f>
        <v>-1.1325253328035023E-2</v>
      </c>
      <c r="BF130" s="62">
        <v>50.3</v>
      </c>
      <c r="BG130" s="60">
        <f>IF(AND(ISNUMBER(BF129),ISNUMBER(BF130)),BF130/BF129-1,"")</f>
        <v>0</v>
      </c>
      <c r="BH130" s="60">
        <f>IF(ISNUMBER(BF130),BF130/MAX(BF$22:BF130)-1,"")</f>
        <v>-6.9101678183612902E-3</v>
      </c>
      <c r="BK130" s="61">
        <f>BK129*(1+BL130)</f>
        <v>103.20721407108591</v>
      </c>
      <c r="BL130" s="60">
        <f>$L$12*N(AQ130)+$L$13*N(S130)+$L$14*N(AA130)+$L$15*N(AE130)+$L$16*N(AY130)+$L$17*N(BC130)+$L$18*N(AM130)+$L$19*N(AU130)+$L$20*N(W130)</f>
        <v>4.2694953903953687E-3</v>
      </c>
      <c r="BM130" s="60">
        <f>IF(ISNUMBER(BK130),BK130/MAX(BK$22:BK130)-1,"")</f>
        <v>-6.1405347800387311E-3</v>
      </c>
      <c r="BO130" s="61">
        <f>BO129*(1+BP130)</f>
        <v>103.31647960486828</v>
      </c>
      <c r="BP130" s="60">
        <f>$L$36*N(S130)+$L$37*N(AQ130)+$L$38*N(AA130)+$L$39*N(AE130)+$L$40*N(AM130)+$L$41*N(W130)+$L$42*N(AI130)+$L$43*N(BG130)+$L$44*N(AY130)</f>
        <v>5.5212443598330642E-3</v>
      </c>
      <c r="BQ130" s="60">
        <f>IF(ISNUMBER(BO130),BO130/MAX(BO$22:BO130)-1,"")</f>
        <v>-3.9820603332794136E-3</v>
      </c>
      <c r="BS130" s="61">
        <f>BS129*(1+BT130)</f>
        <v>102.14123409828407</v>
      </c>
      <c r="BT130" s="60">
        <f>$L$60*N(S130)+$L$61*N(AE130)+$L$62*N(AQ130)+$L$63*N(AM130)+$L$64*N(AI130)+$L$65*N(AA130)+$L$66*N(BG130)+$L$67*N(W130)+$L$68*N(AY130)</f>
        <v>4.6575122954320989E-3</v>
      </c>
      <c r="BU130" s="60">
        <f>IF(ISNUMBER(BS130),BS130/MAX(BS$22:BS130)-1,"")</f>
        <v>-4.7560308690204334E-3</v>
      </c>
    </row>
    <row r="131" spans="17:73" ht="16" customHeight="1">
      <c r="Q131" s="63">
        <v>43259</v>
      </c>
      <c r="R131" s="62">
        <v>362.75</v>
      </c>
      <c r="S131" s="60">
        <f>IF(AND(ISNUMBER(R130),ISNUMBER(R131)),R131/R130-1,"")</f>
        <v>0</v>
      </c>
      <c r="T131" s="60">
        <f>IF(ISNUMBER(R131),R131/MAX(R$22:R131)-1,"")</f>
        <v>-2.4749071909803133E-3</v>
      </c>
      <c r="V131" s="62">
        <v>188.25</v>
      </c>
      <c r="W131" s="60">
        <f>IF(AND(ISNUMBER(V130),ISNUMBER(V131)),V131/V130-1,"")</f>
        <v>3.0905312516651406E-3</v>
      </c>
      <c r="X131" s="60">
        <f>IF(ISNUMBER(V131),V131/MAX(V$22:V131)-1,"")</f>
        <v>0</v>
      </c>
      <c r="Z131" s="62">
        <v>7.65</v>
      </c>
      <c r="AA131" s="60">
        <f>IF(AND(ISNUMBER(Z130),ISNUMBER(Z131)),Z131/Z130-1,"")</f>
        <v>-3.906249999999889E-3</v>
      </c>
      <c r="AB131" s="60">
        <f>IF(ISNUMBER(Z131),Z131/MAX(Z$22:Z131)-1,"")</f>
        <v>-3.906249999999889E-3</v>
      </c>
      <c r="AD131" s="62">
        <v>13.75</v>
      </c>
      <c r="AE131" s="60">
        <f>IF(AND(ISNUMBER(AD130),ISNUMBER(AD131)),AD131/AD130-1,"")</f>
        <v>-5.7845263919016343E-3</v>
      </c>
      <c r="AF131" s="60">
        <f>IF(ISNUMBER(AD131),AD131/MAX(AD$22:AD131)-1,"")</f>
        <v>-9.0006618133686267E-2</v>
      </c>
      <c r="AH131" s="62">
        <v>15.71</v>
      </c>
      <c r="AI131" s="60">
        <f>IF(AND(ISNUMBER(AH130),ISNUMBER(AH131)),AH131/AH130-1,"")</f>
        <v>-1.9059720457432761E-3</v>
      </c>
      <c r="AJ131" s="60">
        <f>IF(ISNUMBER(AH131),AH131/MAX(AH$22:AH131)-1,"")</f>
        <v>-5.6962025316456E-3</v>
      </c>
      <c r="AL131" s="62">
        <v>18.59</v>
      </c>
      <c r="AM131" s="60">
        <f>IF(AND(ISNUMBER(AL130),ISNUMBER(AL131)),AL131/AL130-1,"")</f>
        <v>-5.3763440860221667E-4</v>
      </c>
      <c r="AN131" s="60">
        <f>IF(ISNUMBER(AL131),AL131/MAX(AL$22:AL131)-1,"")</f>
        <v>-5.2014278429372784E-2</v>
      </c>
      <c r="AP131" s="62">
        <v>100.19</v>
      </c>
      <c r="AQ131" s="60">
        <f>IF(AND(ISNUMBER(AP130),ISNUMBER(AP131)),AP131/AP130-1,"")</f>
        <v>9.9820323417709744E-5</v>
      </c>
      <c r="AR131" s="60">
        <f>IF(ISNUMBER(AP131),AP131/MAX(AP$22:AP131)-1,"")</f>
        <v>-1.2958532695374059E-3</v>
      </c>
      <c r="AT131" s="62">
        <v>50.09</v>
      </c>
      <c r="AU131" s="60">
        <f>IF(AND(ISNUMBER(AT130),ISNUMBER(AT131)),AT131/AT130-1,"")</f>
        <v>-1.9960079840319889E-4</v>
      </c>
      <c r="AV131" s="60">
        <f>IF(ISNUMBER(AT131),AT131/MAX(AT$22:AT131)-1,"")</f>
        <v>-1.5945784333266655E-3</v>
      </c>
      <c r="AX131" s="62">
        <v>16.077999999999999</v>
      </c>
      <c r="AY131" s="60">
        <f>IF(AND(ISNUMBER(AX130),ISNUMBER(AX131)),AX131/AX130-1,"")</f>
        <v>3.8711288711288372E-3</v>
      </c>
      <c r="AZ131" s="60">
        <f>IF(ISNUMBER(AX131),AX131/MAX(AX$22:AX131)-1,"")</f>
        <v>-4.8639053254437847E-2</v>
      </c>
      <c r="BB131" s="62">
        <v>49.77</v>
      </c>
      <c r="BC131" s="60">
        <f>IF(AND(ISNUMBER(BB130),ISNUMBER(BB131)),BB131/BB130-1,"")</f>
        <v>2.0096463022523103E-4</v>
      </c>
      <c r="BD131" s="60">
        <f>IF(ISNUMBER(BB131),BB131/MAX(BB$22:BB131)-1,"")</f>
        <v>-1.1126564673157091E-2</v>
      </c>
      <c r="BF131" s="62">
        <v>50.3</v>
      </c>
      <c r="BG131" s="60">
        <f>IF(AND(ISNUMBER(BF130),ISNUMBER(BF131)),BF131/BF130-1,"")</f>
        <v>0</v>
      </c>
      <c r="BH131" s="60">
        <f>IF(ISNUMBER(BF131),BF131/MAX(BF$22:BF131)-1,"")</f>
        <v>-6.9101678183612902E-3</v>
      </c>
      <c r="BK131" s="61">
        <f>BK130*(1+BL131)</f>
        <v>103.14853948153764</v>
      </c>
      <c r="BL131" s="60">
        <f>$L$12*N(AQ131)+$L$13*N(S131)+$L$14*N(AA131)+$L$15*N(AE131)+$L$16*N(AY131)+$L$17*N(BC131)+$L$18*N(AM131)+$L$19*N(AU131)+$L$20*N(W131)</f>
        <v>-5.6851248312791113E-4</v>
      </c>
      <c r="BM131" s="60">
        <f>IF(ISNUMBER(BK131),BK131/MAX(BK$22:BK131)-1,"")</f>
        <v>-6.7055562924911438E-3</v>
      </c>
      <c r="BO131" s="61">
        <f>BO130*(1+BP131)</f>
        <v>103.17403459457505</v>
      </c>
      <c r="BP131" s="60">
        <f>$L$36*N(S131)+$L$37*N(AQ131)+$L$38*N(AA131)+$L$39*N(AE131)+$L$40*N(AM131)+$L$41*N(W131)+$L$42*N(AI131)+$L$43*N(BG131)+$L$44*N(AY131)</f>
        <v>-1.3787249704792109E-3</v>
      </c>
      <c r="BQ131" s="60">
        <f>IF(ISNUMBER(BO131),BO131/MAX(BO$22:BO131)-1,"")</f>
        <v>-5.3552951377431324E-3</v>
      </c>
      <c r="BS131" s="61">
        <f>BS130*(1+BT131)</f>
        <v>101.97482442312581</v>
      </c>
      <c r="BT131" s="60">
        <f>$L$60*N(S131)+$L$61*N(AE131)+$L$62*N(AQ131)+$L$63*N(AM131)+$L$64*N(AI131)+$L$65*N(AA131)+$L$66*N(BG131)+$L$67*N(W131)+$L$68*N(AY131)</f>
        <v>-1.6292115190045273E-3</v>
      </c>
      <c r="BU131" s="60">
        <f>IF(ISNUMBER(BS131),BS131/MAX(BS$22:BS131)-1,"")</f>
        <v>-6.3774938077483245E-3</v>
      </c>
    </row>
    <row r="132" spans="17:73" ht="16" customHeight="1">
      <c r="Q132" s="63">
        <v>43263</v>
      </c>
      <c r="R132" s="62">
        <v>362.75</v>
      </c>
      <c r="S132" s="60">
        <f>IF(AND(ISNUMBER(R131),ISNUMBER(R132)),R132/R131-1,"")</f>
        <v>0</v>
      </c>
      <c r="T132" s="60">
        <f>IF(ISNUMBER(R132),R132/MAX(R$22:R132)-1,"")</f>
        <v>-2.4749071909803133E-3</v>
      </c>
      <c r="V132" s="62">
        <v>189.51</v>
      </c>
      <c r="W132" s="60">
        <f>IF(AND(ISNUMBER(V131),ISNUMBER(V132)),V132/V131-1,"")</f>
        <v>6.6932270916333358E-3</v>
      </c>
      <c r="X132" s="60">
        <f>IF(ISNUMBER(V132),V132/MAX(V$22:V132)-1,"")</f>
        <v>0</v>
      </c>
      <c r="Z132" s="62">
        <v>7.69</v>
      </c>
      <c r="AA132" s="60">
        <f>IF(AND(ISNUMBER(Z131),ISNUMBER(Z132)),Z132/Z131-1,"")</f>
        <v>5.2287581699346219E-3</v>
      </c>
      <c r="AB132" s="60">
        <f>IF(ISNUMBER(Z132),Z132/MAX(Z$22:Z132)-1,"")</f>
        <v>0</v>
      </c>
      <c r="AD132" s="62">
        <v>13.81</v>
      </c>
      <c r="AE132" s="60">
        <f>IF(AND(ISNUMBER(AD131),ISNUMBER(AD132)),AD132/AD131-1,"")</f>
        <v>4.3636363636363473E-3</v>
      </c>
      <c r="AF132" s="60">
        <f>IF(ISNUMBER(AD132),AD132/MAX(AD$22:AD132)-1,"")</f>
        <v>-8.6035737921905997E-2</v>
      </c>
      <c r="AH132" s="62">
        <v>15.81</v>
      </c>
      <c r="AI132" s="60">
        <f>IF(AND(ISNUMBER(AH131),ISNUMBER(AH132)),AH132/AH131-1,"")</f>
        <v>6.3653723742838064E-3</v>
      </c>
      <c r="AJ132" s="60">
        <f>IF(ISNUMBER(AH132),AH132/MAX(AH$22:AH132)-1,"")</f>
        <v>0</v>
      </c>
      <c r="AL132" s="62">
        <v>18.690000000000001</v>
      </c>
      <c r="AM132" s="60">
        <f>IF(AND(ISNUMBER(AL131),ISNUMBER(AL132)),AL132/AL131-1,"")</f>
        <v>5.3792361484670259E-3</v>
      </c>
      <c r="AN132" s="60">
        <f>IF(ISNUMBER(AL132),AL132/MAX(AL$22:AL132)-1,"")</f>
        <v>-4.6914839367669492E-2</v>
      </c>
      <c r="AP132" s="62">
        <v>100.2</v>
      </c>
      <c r="AQ132" s="60">
        <f>IF(AND(ISNUMBER(AP131),ISNUMBER(AP132)),AP132/AP131-1,"")</f>
        <v>9.9810360315366609E-5</v>
      </c>
      <c r="AR132" s="60">
        <f>IF(ISNUMBER(AP132),AP132/MAX(AP$22:AP132)-1,"")</f>
        <v>-1.1961722488037507E-3</v>
      </c>
      <c r="AT132" s="62">
        <v>50.1</v>
      </c>
      <c r="AU132" s="60">
        <f>IF(AND(ISNUMBER(AT131),ISNUMBER(AT132)),AT132/AT131-1,"")</f>
        <v>1.9964064683564153E-4</v>
      </c>
      <c r="AV132" s="60">
        <f>IF(ISNUMBER(AT132),AT132/MAX(AT$22:AT132)-1,"")</f>
        <v>-1.3952561291608045E-3</v>
      </c>
      <c r="AX132" s="62">
        <v>16.094000000000001</v>
      </c>
      <c r="AY132" s="60">
        <f>IF(AND(ISNUMBER(AX131),ISNUMBER(AX132)),AX132/AX131-1,"")</f>
        <v>9.9514865032968025E-4</v>
      </c>
      <c r="AZ132" s="60">
        <f>IF(ISNUMBER(AX132),AX132/MAX(AX$22:AX132)-1,"")</f>
        <v>-4.7692307692307589E-2</v>
      </c>
      <c r="BB132" s="62">
        <v>49.77</v>
      </c>
      <c r="BC132" s="60">
        <f>IF(AND(ISNUMBER(BB131),ISNUMBER(BB132)),BB132/BB131-1,"")</f>
        <v>0</v>
      </c>
      <c r="BD132" s="60">
        <f>IF(ISNUMBER(BB132),BB132/MAX(BB$22:BB132)-1,"")</f>
        <v>-1.1126564673157091E-2</v>
      </c>
      <c r="BF132" s="62">
        <v>50.4</v>
      </c>
      <c r="BG132" s="60">
        <f>IF(AND(ISNUMBER(BF131),ISNUMBER(BF132)),BF132/BF131-1,"")</f>
        <v>1.9880715705766772E-3</v>
      </c>
      <c r="BH132" s="60">
        <f>IF(ISNUMBER(BF132),BF132/MAX(BF$22:BF132)-1,"")</f>
        <v>-4.9358341559723184E-3</v>
      </c>
      <c r="BK132" s="61">
        <f>BK131*(1+BL132)</f>
        <v>103.32669146169098</v>
      </c>
      <c r="BL132" s="60">
        <f>$L$12*N(AQ132)+$L$13*N(S132)+$L$14*N(AA132)+$L$15*N(AE132)+$L$16*N(AY132)+$L$17*N(BC132)+$L$18*N(AM132)+$L$19*N(AU132)+$L$20*N(W132)</f>
        <v>1.7271401131688519E-3</v>
      </c>
      <c r="BM132" s="60">
        <f>IF(ISNUMBER(BK132),BK132/MAX(BK$22:BK132)-1,"")</f>
        <v>-4.9899976145761915E-3</v>
      </c>
      <c r="BO132" s="61">
        <f>BO131*(1+BP132)</f>
        <v>103.39602992805075</v>
      </c>
      <c r="BP132" s="60">
        <f>$L$36*N(S132)+$L$37*N(AQ132)+$L$38*N(AA132)+$L$39*N(AE132)+$L$40*N(AM132)+$L$41*N(W132)+$L$42*N(AI132)+$L$43*N(BG132)+$L$44*N(AY132)</f>
        <v>2.1516589357781471E-3</v>
      </c>
      <c r="BQ132" s="60">
        <f>IF(ISNUMBER(BO132),BO132/MAX(BO$22:BO132)-1,"")</f>
        <v>-3.2151589706017614E-3</v>
      </c>
      <c r="BS132" s="61">
        <f>BS131*(1+BT132)</f>
        <v>102.25085234768031</v>
      </c>
      <c r="BT132" s="60">
        <f>$L$60*N(S132)+$L$61*N(AE132)+$L$62*N(AQ132)+$L$63*N(AM132)+$L$64*N(AI132)+$L$65*N(AA132)+$L$66*N(BG132)+$L$67*N(W132)+$L$68*N(AY132)</f>
        <v>2.7068242197621911E-3</v>
      </c>
      <c r="BU132" s="60">
        <f>IF(ISNUMBER(BS132),BS132/MAX(BS$22:BS132)-1,"")</f>
        <v>-3.6879323426864952E-3</v>
      </c>
    </row>
    <row r="133" spans="17:73" ht="16" customHeight="1">
      <c r="Q133" s="63">
        <v>43264</v>
      </c>
      <c r="R133" s="62">
        <v>369.61</v>
      </c>
      <c r="S133" s="60">
        <f>IF(AND(ISNUMBER(R132),ISNUMBER(R133)),R133/R132-1,"")</f>
        <v>1.8911095796002808E-2</v>
      </c>
      <c r="T133" s="60">
        <f>IF(ISNUMBER(R133),R133/MAX(R$22:R133)-1,"")</f>
        <v>0</v>
      </c>
      <c r="V133" s="62">
        <v>191.01</v>
      </c>
      <c r="W133" s="60">
        <f>IF(AND(ISNUMBER(V132),ISNUMBER(V133)),V133/V132-1,"")</f>
        <v>7.9151495963274421E-3</v>
      </c>
      <c r="X133" s="60">
        <f>IF(ISNUMBER(V133),V133/MAX(V$22:V133)-1,"")</f>
        <v>0</v>
      </c>
      <c r="Z133" s="62">
        <v>7.77</v>
      </c>
      <c r="AA133" s="60">
        <f>IF(AND(ISNUMBER(Z132),ISNUMBER(Z133)),Z133/Z132-1,"")</f>
        <v>1.0403120936280708E-2</v>
      </c>
      <c r="AB133" s="60">
        <f>IF(ISNUMBER(Z133),Z133/MAX(Z$22:Z133)-1,"")</f>
        <v>0</v>
      </c>
      <c r="AD133" s="62">
        <v>13.84</v>
      </c>
      <c r="AE133" s="60">
        <f>IF(AND(ISNUMBER(AD132),ISNUMBER(AD133)),AD133/AD132-1,"")</f>
        <v>2.1723388848660097E-3</v>
      </c>
      <c r="AF133" s="60">
        <f>IF(ISNUMBER(AD133),AD133/MAX(AD$22:AD133)-1,"")</f>
        <v>-8.4050297816015807E-2</v>
      </c>
      <c r="AH133" s="62">
        <v>15.71</v>
      </c>
      <c r="AI133" s="60">
        <f>IF(AND(ISNUMBER(AH132),ISNUMBER(AH133)),AH133/AH132-1,"")</f>
        <v>-6.3251106894370857E-3</v>
      </c>
      <c r="AJ133" s="60">
        <f>IF(ISNUMBER(AH133),AH133/MAX(AH$22:AH133)-1,"")</f>
        <v>-6.3251106894370857E-3</v>
      </c>
      <c r="AL133" s="62">
        <v>18.87</v>
      </c>
      <c r="AM133" s="60">
        <f>IF(AND(ISNUMBER(AL132),ISNUMBER(AL133)),AL133/AL132-1,"")</f>
        <v>9.6308186195825929E-3</v>
      </c>
      <c r="AN133" s="60">
        <f>IF(ISNUMBER(AL133),AL133/MAX(AL$22:AL133)-1,"")</f>
        <v>-3.7735849056603654E-2</v>
      </c>
      <c r="AP133" s="62">
        <v>100.22</v>
      </c>
      <c r="AQ133" s="60">
        <f>IF(AND(ISNUMBER(AP132),ISNUMBER(AP133)),AP133/AP132-1,"")</f>
        <v>1.9960079840308786E-4</v>
      </c>
      <c r="AR133" s="60">
        <f>IF(ISNUMBER(AP133),AP133/MAX(AP$22:AP133)-1,"")</f>
        <v>-9.9681020733644043E-4</v>
      </c>
      <c r="AT133" s="62">
        <v>50.1</v>
      </c>
      <c r="AU133" s="60">
        <f>IF(AND(ISNUMBER(AT132),ISNUMBER(AT133)),AT133/AT132-1,"")</f>
        <v>0</v>
      </c>
      <c r="AV133" s="60">
        <f>IF(ISNUMBER(AT133),AT133/MAX(AT$22:AT133)-1,"")</f>
        <v>-1.3952561291608045E-3</v>
      </c>
      <c r="AX133" s="62">
        <v>16.167999999999999</v>
      </c>
      <c r="AY133" s="60">
        <f>IF(AND(ISNUMBER(AX132),ISNUMBER(AX133)),AX133/AX132-1,"")</f>
        <v>4.597986827388878E-3</v>
      </c>
      <c r="AZ133" s="60">
        <f>IF(ISNUMBER(AX133),AX133/MAX(AX$22:AX133)-1,"")</f>
        <v>-4.3313609467455549E-2</v>
      </c>
      <c r="BB133" s="62">
        <v>49.8</v>
      </c>
      <c r="BC133" s="60">
        <f>IF(AND(ISNUMBER(BB132),ISNUMBER(BB133)),BB133/BB132-1,"")</f>
        <v>6.027727546713546E-4</v>
      </c>
      <c r="BD133" s="60">
        <f>IF(ISNUMBER(BB133),BB133/MAX(BB$22:BB133)-1,"")</f>
        <v>-1.0530498708523739E-2</v>
      </c>
      <c r="BF133" s="62">
        <v>50.51</v>
      </c>
      <c r="BG133" s="60">
        <f>IF(AND(ISNUMBER(BF132),ISNUMBER(BF133)),BF133/BF132-1,"")</f>
        <v>2.1825396825396748E-3</v>
      </c>
      <c r="BH133" s="60">
        <f>IF(ISNUMBER(BF133),BF133/MAX(BF$22:BF133)-1,"")</f>
        <v>-2.7640671273445605E-3</v>
      </c>
      <c r="BK133" s="61">
        <f>BK132*(1+BL133)</f>
        <v>104.21320755378716</v>
      </c>
      <c r="BL133" s="60">
        <f>$L$12*N(AQ133)+$L$13*N(S133)+$L$14*N(AA133)+$L$15*N(AE133)+$L$16*N(AY133)+$L$17*N(BC133)+$L$18*N(AM133)+$L$19*N(AU133)+$L$20*N(W133)</f>
        <v>8.5797394608812007E-3</v>
      </c>
      <c r="BM133" s="60">
        <f>IF(ISNUMBER(BK133),BK133/MAX(BK$22:BK133)-1,"")</f>
        <v>0</v>
      </c>
      <c r="BO133" s="61">
        <f>BO132*(1+BP133)</f>
        <v>104.28478103919397</v>
      </c>
      <c r="BP133" s="60">
        <f>$L$36*N(S133)+$L$37*N(AQ133)+$L$38*N(AA133)+$L$39*N(AE133)+$L$40*N(AM133)+$L$41*N(W133)+$L$42*N(AI133)+$L$43*N(BG133)+$L$44*N(AY133)</f>
        <v>8.5956018984643025E-3</v>
      </c>
      <c r="BQ133" s="60">
        <f>IF(ISNUMBER(BO133),BO133/MAX(BO$22:BO133)-1,"")</f>
        <v>0</v>
      </c>
      <c r="BS133" s="61">
        <f>BS132*(1+BT133)</f>
        <v>103.00581998940351</v>
      </c>
      <c r="BT133" s="60">
        <f>$L$60*N(S133)+$L$61*N(AE133)+$L$62*N(AQ133)+$L$63*N(AM133)+$L$64*N(AI133)+$L$65*N(AA133)+$L$66*N(BG133)+$L$67*N(W133)+$L$68*N(AY133)</f>
        <v>7.3834850701890997E-3</v>
      </c>
      <c r="BU133" s="60">
        <f>IF(ISNUMBER(BS133),BS133/MAX(BS$22:BS133)-1,"")</f>
        <v>0</v>
      </c>
    </row>
    <row r="134" spans="17:73" ht="16" customHeight="1">
      <c r="Q134" s="63">
        <v>43265</v>
      </c>
      <c r="R134" s="62">
        <v>367.4</v>
      </c>
      <c r="S134" s="60">
        <f>IF(AND(ISNUMBER(R133),ISNUMBER(R134)),R134/R133-1,"")</f>
        <v>-5.9792754525040959E-3</v>
      </c>
      <c r="T134" s="60">
        <f>IF(ISNUMBER(R134),R134/MAX(R$22:R134)-1,"")</f>
        <v>-5.9792754525040959E-3</v>
      </c>
      <c r="V134" s="62">
        <v>190.01</v>
      </c>
      <c r="W134" s="60">
        <f>IF(AND(ISNUMBER(V133),ISNUMBER(V134)),V134/V133-1,"")</f>
        <v>-5.2353279932987329E-3</v>
      </c>
      <c r="X134" s="60">
        <f>IF(ISNUMBER(V134),V134/MAX(V$22:V134)-1,"")</f>
        <v>-5.2353279932987329E-3</v>
      </c>
      <c r="Z134" s="62">
        <v>7.77</v>
      </c>
      <c r="AA134" s="60">
        <f>IF(AND(ISNUMBER(Z133),ISNUMBER(Z134)),Z134/Z133-1,"")</f>
        <v>0</v>
      </c>
      <c r="AB134" s="60">
        <f>IF(ISNUMBER(Z134),Z134/MAX(Z$22:Z134)-1,"")</f>
        <v>0</v>
      </c>
      <c r="AD134" s="62">
        <v>13.72</v>
      </c>
      <c r="AE134" s="60">
        <f>IF(AND(ISNUMBER(AD133),ISNUMBER(AD134)),AD134/AD133-1,"")</f>
        <v>-8.6705202312138407E-3</v>
      </c>
      <c r="AF134" s="60">
        <f>IF(ISNUMBER(AD134),AD134/MAX(AD$22:AD134)-1,"")</f>
        <v>-9.1992058239576346E-2</v>
      </c>
      <c r="AH134" s="62">
        <v>15.75</v>
      </c>
      <c r="AI134" s="60">
        <f>IF(AND(ISNUMBER(AH133),ISNUMBER(AH134)),AH134/AH133-1,"")</f>
        <v>2.5461489497136114E-3</v>
      </c>
      <c r="AJ134" s="60">
        <f>IF(ISNUMBER(AH134),AH134/MAX(AH$22:AH134)-1,"")</f>
        <v>-3.7950664136622292E-3</v>
      </c>
      <c r="AL134" s="62">
        <v>18.739999999999998</v>
      </c>
      <c r="AM134" s="60">
        <f>IF(AND(ISNUMBER(AL133),ISNUMBER(AL134)),AL134/AL133-1,"")</f>
        <v>-6.889242183359956E-3</v>
      </c>
      <c r="AN134" s="60">
        <f>IF(ISNUMBER(AL134),AL134/MAX(AL$22:AL134)-1,"")</f>
        <v>-4.4365119836818012E-2</v>
      </c>
      <c r="AP134" s="62">
        <v>100.23</v>
      </c>
      <c r="AQ134" s="60">
        <f>IF(AND(ISNUMBER(AP133),ISNUMBER(AP134)),AP134/AP133-1,"")</f>
        <v>9.9780482937683601E-5</v>
      </c>
      <c r="AR134" s="60">
        <f>IF(ISNUMBER(AP134),AP134/MAX(AP$22:AP134)-1,"")</f>
        <v>-8.9712918660278529E-4</v>
      </c>
      <c r="AT134" s="62">
        <v>50.1</v>
      </c>
      <c r="AU134" s="60">
        <f>IF(AND(ISNUMBER(AT133),ISNUMBER(AT134)),AT134/AT133-1,"")</f>
        <v>0</v>
      </c>
      <c r="AV134" s="60">
        <f>IF(ISNUMBER(AT134),AT134/MAX(AT$22:AT134)-1,"")</f>
        <v>-1.3952561291608045E-3</v>
      </c>
      <c r="AX134" s="62">
        <v>16.254999999999999</v>
      </c>
      <c r="AY134" s="60">
        <f>IF(AND(ISNUMBER(AX133),ISNUMBER(AX134)),AX134/AX133-1,"")</f>
        <v>5.3809995051954385E-3</v>
      </c>
      <c r="AZ134" s="60">
        <f>IF(ISNUMBER(AX134),AX134/MAX(AX$22:AX134)-1,"")</f>
        <v>-3.8165680473372765E-2</v>
      </c>
      <c r="BB134" s="62">
        <v>49.79</v>
      </c>
      <c r="BC134" s="60">
        <f>IF(AND(ISNUMBER(BB133),ISNUMBER(BB134)),BB134/BB133-1,"")</f>
        <v>-2.008032128513193E-4</v>
      </c>
      <c r="BD134" s="60">
        <f>IF(ISNUMBER(BB134),BB134/MAX(BB$22:BB134)-1,"")</f>
        <v>-1.072918736340156E-2</v>
      </c>
      <c r="BF134" s="62">
        <v>50.57</v>
      </c>
      <c r="BG134" s="60">
        <f>IF(AND(ISNUMBER(BF133),ISNUMBER(BF134)),BF134/BF133-1,"")</f>
        <v>1.1878835874084004E-3</v>
      </c>
      <c r="BH134" s="60">
        <f>IF(ISNUMBER(BF134),BF134/MAX(BF$22:BF134)-1,"")</f>
        <v>-1.5794669299110664E-3</v>
      </c>
      <c r="BK134" s="61">
        <f>BK133*(1+BL134)</f>
        <v>103.98930852726274</v>
      </c>
      <c r="BL134" s="60">
        <f>$L$12*N(AQ134)+$L$13*N(S134)+$L$14*N(AA134)+$L$15*N(AE134)+$L$16*N(AY134)+$L$17*N(BC134)+$L$18*N(AM134)+$L$19*N(AU134)+$L$20*N(W134)</f>
        <v>-2.1484707339889733E-3</v>
      </c>
      <c r="BM134" s="60">
        <f>IF(ISNUMBER(BK134),BK134/MAX(BK$22:BK134)-1,"")</f>
        <v>-2.1484707339889386E-3</v>
      </c>
      <c r="BO134" s="61">
        <f>BO133*(1+BP134)</f>
        <v>103.97492095258153</v>
      </c>
      <c r="BP134" s="60">
        <f>$L$36*N(S134)+$L$37*N(AQ134)+$L$38*N(AA134)+$L$39*N(AE134)+$L$40*N(AM134)+$L$41*N(W134)+$L$42*N(AI134)+$L$43*N(BG134)+$L$44*N(AY134)</f>
        <v>-2.9712876943759278E-3</v>
      </c>
      <c r="BQ134" s="60">
        <f>IF(ISNUMBER(BO134),BO134/MAX(BO$22:BO134)-1,"")</f>
        <v>-2.9712876943759348E-3</v>
      </c>
      <c r="BS134" s="61">
        <f>BS133*(1+BT134)</f>
        <v>102.6116226593369</v>
      </c>
      <c r="BT134" s="60">
        <f>$L$60*N(S134)+$L$61*N(AE134)+$L$62*N(AQ134)+$L$63*N(AM134)+$L$64*N(AI134)+$L$65*N(AA134)+$L$66*N(BG134)+$L$67*N(W134)+$L$68*N(AY134)</f>
        <v>-3.8269423039121548E-3</v>
      </c>
      <c r="BU134" s="60">
        <f>IF(ISNUMBER(BS134),BS134/MAX(BS$22:BS134)-1,"")</f>
        <v>-3.8269423039121175E-3</v>
      </c>
    </row>
    <row r="135" spans="17:73" ht="16" customHeight="1">
      <c r="Q135" s="63">
        <v>43266</v>
      </c>
      <c r="R135" s="62">
        <v>367.4</v>
      </c>
      <c r="S135" s="60">
        <f>IF(AND(ISNUMBER(R134),ISNUMBER(R135)),R135/R134-1,"")</f>
        <v>0</v>
      </c>
      <c r="T135" s="60">
        <f>IF(ISNUMBER(R135),R135/MAX(R$22:R135)-1,"")</f>
        <v>-5.9792754525040959E-3</v>
      </c>
      <c r="V135" s="62">
        <v>193.41</v>
      </c>
      <c r="W135" s="60">
        <f>IF(AND(ISNUMBER(V134),ISNUMBER(V135)),V135/V134-1,"")</f>
        <v>1.7893795063417706E-2</v>
      </c>
      <c r="X135" s="60">
        <f>IF(ISNUMBER(V135),V135/MAX(V$22:V135)-1,"")</f>
        <v>0</v>
      </c>
      <c r="Z135" s="62">
        <v>7.88</v>
      </c>
      <c r="AA135" s="60">
        <f>IF(AND(ISNUMBER(Z134),ISNUMBER(Z135)),Z135/Z134-1,"")</f>
        <v>1.4157014157014203E-2</v>
      </c>
      <c r="AB135" s="60">
        <f>IF(ISNUMBER(Z135),Z135/MAX(Z$22:Z135)-1,"")</f>
        <v>0</v>
      </c>
      <c r="AD135" s="62">
        <v>13.72</v>
      </c>
      <c r="AE135" s="60">
        <f>IF(AND(ISNUMBER(AD134),ISNUMBER(AD135)),AD135/AD134-1,"")</f>
        <v>0</v>
      </c>
      <c r="AF135" s="60">
        <f>IF(ISNUMBER(AD135),AD135/MAX(AD$22:AD135)-1,"")</f>
        <v>-9.1992058239576346E-2</v>
      </c>
      <c r="AH135" s="62">
        <v>15.94</v>
      </c>
      <c r="AI135" s="60">
        <f>IF(AND(ISNUMBER(AH134),ISNUMBER(AH135)),AH135/AH134-1,"")</f>
        <v>1.2063492063492109E-2</v>
      </c>
      <c r="AJ135" s="60">
        <f>IF(ISNUMBER(AH135),AH135/MAX(AH$22:AH135)-1,"")</f>
        <v>0</v>
      </c>
      <c r="AL135" s="62">
        <v>18.97</v>
      </c>
      <c r="AM135" s="60">
        <f>IF(AND(ISNUMBER(AL134),ISNUMBER(AL135)),AL135/AL134-1,"")</f>
        <v>1.227321237993606E-2</v>
      </c>
      <c r="AN135" s="60">
        <f>IF(ISNUMBER(AL135),AL135/MAX(AL$22:AL135)-1,"")</f>
        <v>-3.2636409994900584E-2</v>
      </c>
      <c r="AP135" s="62">
        <v>100.23</v>
      </c>
      <c r="AQ135" s="60">
        <f>IF(AND(ISNUMBER(AP134),ISNUMBER(AP135)),AP135/AP134-1,"")</f>
        <v>0</v>
      </c>
      <c r="AR135" s="60">
        <f>IF(ISNUMBER(AP135),AP135/MAX(AP$22:AP135)-1,"")</f>
        <v>-8.9712918660278529E-4</v>
      </c>
      <c r="AT135" s="62">
        <v>50.11</v>
      </c>
      <c r="AU135" s="60">
        <f>IF(AND(ISNUMBER(AT134),ISNUMBER(AT135)),AT135/AT134-1,"")</f>
        <v>1.9960079840308786E-4</v>
      </c>
      <c r="AV135" s="60">
        <f>IF(ISNUMBER(AT135),AT135/MAX(AT$22:AT135)-1,"")</f>
        <v>-1.1959338249950546E-3</v>
      </c>
      <c r="AX135" s="62">
        <v>16.391999999999999</v>
      </c>
      <c r="AY135" s="60">
        <f>IF(AND(ISNUMBER(AX134),ISNUMBER(AX135)),AX135/AX134-1,"")</f>
        <v>8.4281759458628702E-3</v>
      </c>
      <c r="AZ135" s="60">
        <f>IF(ISNUMBER(AX135),AX135/MAX(AX$22:AX135)-1,"")</f>
        <v>-3.005917159763305E-2</v>
      </c>
      <c r="BB135" s="62">
        <v>50</v>
      </c>
      <c r="BC135" s="60">
        <f>IF(AND(ISNUMBER(BB134),ISNUMBER(BB135)),BB135/BB134-1,"")</f>
        <v>4.21771440048202E-3</v>
      </c>
      <c r="BD135" s="60">
        <f>IF(ISNUMBER(BB135),BB135/MAX(BB$22:BB135)-1,"")</f>
        <v>-6.5567256109675398E-3</v>
      </c>
      <c r="BF135" s="62">
        <v>50.52</v>
      </c>
      <c r="BG135" s="60">
        <f>IF(AND(ISNUMBER(BF134),ISNUMBER(BF135)),BF135/BF134-1,"")</f>
        <v>-9.887284951551889E-4</v>
      </c>
      <c r="BH135" s="60">
        <f>IF(ISNUMBER(BF135),BF135/MAX(BF$22:BF135)-1,"")</f>
        <v>-2.5666337611055523E-3</v>
      </c>
      <c r="BK135" s="61">
        <f>BK134*(1+BL135)</f>
        <v>104.44263644044902</v>
      </c>
      <c r="BL135" s="60">
        <f>$L$12*N(AQ135)+$L$13*N(S135)+$L$14*N(AA135)+$L$15*N(AE135)+$L$16*N(AY135)+$L$17*N(BC135)+$L$18*N(AM135)+$L$19*N(AU135)+$L$20*N(W135)</f>
        <v>4.3593703968849967E-3</v>
      </c>
      <c r="BM135" s="60">
        <f>IF(ISNUMBER(BK135),BK135/MAX(BK$22:BK135)-1,"")</f>
        <v>0</v>
      </c>
      <c r="BO135" s="61">
        <f>BO134*(1+BP135)</f>
        <v>104.39808164717125</v>
      </c>
      <c r="BP135" s="60">
        <f>$L$36*N(S135)+$L$37*N(AQ135)+$L$38*N(AA135)+$L$39*N(AE135)+$L$40*N(AM135)+$L$41*N(W135)+$L$42*N(AI135)+$L$43*N(BG135)+$L$44*N(AY135)</f>
        <v>4.0698342514991067E-3</v>
      </c>
      <c r="BQ135" s="60">
        <f>IF(ISNUMBER(BO135),BO135/MAX(BO$22:BO135)-1,"")</f>
        <v>0</v>
      </c>
      <c r="BS135" s="61">
        <f>BS134*(1+BT135)</f>
        <v>103.04368303583456</v>
      </c>
      <c r="BT135" s="60">
        <f>$L$60*N(S135)+$L$61*N(AE135)+$L$62*N(AQ135)+$L$63*N(AM135)+$L$64*N(AI135)+$L$65*N(AA135)+$L$66*N(BG135)+$L$67*N(W135)+$L$68*N(AY135)</f>
        <v>4.2106377942395991E-3</v>
      </c>
      <c r="BU135" s="60">
        <f>IF(ISNUMBER(BS135),BS135/MAX(BS$22:BS135)-1,"")</f>
        <v>0</v>
      </c>
    </row>
    <row r="136" spans="17:73" ht="16" customHeight="1">
      <c r="Q136" s="63">
        <v>43269</v>
      </c>
      <c r="R136" s="62">
        <v>372.14</v>
      </c>
      <c r="S136" s="60">
        <f>IF(AND(ISNUMBER(R135),ISNUMBER(R136)),R136/R135-1,"")</f>
        <v>1.2901469787697462E-2</v>
      </c>
      <c r="T136" s="60">
        <f>IF(ISNUMBER(R136),R136/MAX(R$22:R136)-1,"")</f>
        <v>0</v>
      </c>
      <c r="V136" s="62">
        <v>192.61</v>
      </c>
      <c r="W136" s="60">
        <f>IF(AND(ISNUMBER(V135),ISNUMBER(V136)),V136/V135-1,"")</f>
        <v>-4.1362907812417804E-3</v>
      </c>
      <c r="X136" s="60">
        <f>IF(ISNUMBER(V136),V136/MAX(V$22:V136)-1,"")</f>
        <v>-4.1362907812417804E-3</v>
      </c>
      <c r="Z136" s="62">
        <v>7.87</v>
      </c>
      <c r="AA136" s="60">
        <f>IF(AND(ISNUMBER(Z135),ISNUMBER(Z136)),Z136/Z135-1,"")</f>
        <v>-1.2690355329948444E-3</v>
      </c>
      <c r="AB136" s="60">
        <f>IF(ISNUMBER(Z136),Z136/MAX(Z$22:Z136)-1,"")</f>
        <v>-1.2690355329948444E-3</v>
      </c>
      <c r="AD136" s="62">
        <v>13.53</v>
      </c>
      <c r="AE136" s="60">
        <f>IF(AND(ISNUMBER(AD135),ISNUMBER(AD136)),AD136/AD135-1,"")</f>
        <v>-1.384839650145786E-2</v>
      </c>
      <c r="AF136" s="60">
        <f>IF(ISNUMBER(AD136),AD136/MAX(AD$22:AD136)-1,"")</f>
        <v>-0.10456651224354729</v>
      </c>
      <c r="AH136" s="62">
        <v>15.92</v>
      </c>
      <c r="AI136" s="60">
        <f>IF(AND(ISNUMBER(AH135),ISNUMBER(AH136)),AH136/AH135-1,"")</f>
        <v>-1.2547051442910462E-3</v>
      </c>
      <c r="AJ136" s="60">
        <f>IF(ISNUMBER(AH136),AH136/MAX(AH$22:AH136)-1,"")</f>
        <v>-1.2547051442910462E-3</v>
      </c>
      <c r="AL136" s="62">
        <v>18.89</v>
      </c>
      <c r="AM136" s="60">
        <f>IF(AND(ISNUMBER(AL135),ISNUMBER(AL136)),AL136/AL135-1,"")</f>
        <v>-4.2171850289930424E-3</v>
      </c>
      <c r="AN136" s="60">
        <f>IF(ISNUMBER(AL136),AL136/MAX(AL$22:AL136)-1,"")</f>
        <v>-3.6715961244263129E-2</v>
      </c>
      <c r="AP136" s="62">
        <v>100.25</v>
      </c>
      <c r="AQ136" s="60">
        <f>IF(AND(ISNUMBER(AP135),ISNUMBER(AP136)),AP136/AP135-1,"")</f>
        <v>1.9954105557218327E-4</v>
      </c>
      <c r="AR136" s="60">
        <f>IF(ISNUMBER(AP136),AP136/MAX(AP$22:AP136)-1,"")</f>
        <v>-6.97767145135475E-4</v>
      </c>
      <c r="AT136" s="62">
        <v>50.13</v>
      </c>
      <c r="AU136" s="60">
        <f>IF(AND(ISNUMBER(AT135),ISNUMBER(AT136)),AT136/AT135-1,"")</f>
        <v>3.9912193175029032E-4</v>
      </c>
      <c r="AV136" s="60">
        <f>IF(ISNUMBER(AT136),AT136/MAX(AT$22:AT136)-1,"")</f>
        <v>-7.9728921666333274E-4</v>
      </c>
      <c r="AX136" s="62">
        <v>16.248000000000001</v>
      </c>
      <c r="AY136" s="60">
        <f>IF(AND(ISNUMBER(AX135),ISNUMBER(AX136)),AX136/AX135-1,"")</f>
        <v>-8.7847730600292273E-3</v>
      </c>
      <c r="AZ136" s="60">
        <f>IF(ISNUMBER(AX136),AX136/MAX(AX$22:AX136)-1,"")</f>
        <v>-3.8579881656804593E-2</v>
      </c>
      <c r="BB136" s="62">
        <v>50.06</v>
      </c>
      <c r="BC136" s="60">
        <f>IF(AND(ISNUMBER(BB135),ISNUMBER(BB136)),BB136/BB135-1,"")</f>
        <v>1.2000000000000899E-3</v>
      </c>
      <c r="BD136" s="60">
        <f>IF(ISNUMBER(BB136),BB136/MAX(BB$22:BB136)-1,"")</f>
        <v>-5.3645936817007245E-3</v>
      </c>
      <c r="BF136" s="62">
        <v>50.45</v>
      </c>
      <c r="BG136" s="60">
        <f>IF(AND(ISNUMBER(BF135),ISNUMBER(BF136)),BF136/BF135-1,"")</f>
        <v>-1.3855898653998278E-3</v>
      </c>
      <c r="BH136" s="60">
        <f>IF(ISNUMBER(BF136),BF136/MAX(BF$22:BF136)-1,"")</f>
        <v>-3.9486673247778326E-3</v>
      </c>
      <c r="BK136" s="61">
        <f>BK135*(1+BL136)</f>
        <v>104.51586790191737</v>
      </c>
      <c r="BL136" s="60">
        <f>$L$12*N(AQ136)+$L$13*N(S136)+$L$14*N(AA136)+$L$15*N(AE136)+$L$16*N(AY136)+$L$17*N(BC136)+$L$18*N(AM136)+$L$19*N(AU136)+$L$20*N(W136)</f>
        <v>7.0116442828513229E-4</v>
      </c>
      <c r="BM136" s="60">
        <f>IF(ISNUMBER(BK136),BK136/MAX(BK$22:BK136)-1,"")</f>
        <v>0</v>
      </c>
      <c r="BO136" s="61">
        <f>BO135*(1+BP136)</f>
        <v>104.43237476486625</v>
      </c>
      <c r="BP136" s="60">
        <f>$L$36*N(S136)+$L$37*N(AQ136)+$L$38*N(AA136)+$L$39*N(AE136)+$L$40*N(AM136)+$L$41*N(W136)+$L$42*N(AI136)+$L$43*N(BG136)+$L$44*N(AY136)</f>
        <v>3.2848417474672196E-4</v>
      </c>
      <c r="BQ136" s="60">
        <f>IF(ISNUMBER(BO136),BO136/MAX(BO$22:BO136)-1,"")</f>
        <v>0</v>
      </c>
      <c r="BS136" s="61">
        <f>BS135*(1+BT136)</f>
        <v>103.07374873472081</v>
      </c>
      <c r="BT136" s="60">
        <f>$L$60*N(S136)+$L$61*N(AE136)+$L$62*N(AQ136)+$L$63*N(AM136)+$L$64*N(AI136)+$L$65*N(AA136)+$L$66*N(BG136)+$L$67*N(W136)+$L$68*N(AY136)</f>
        <v>2.9177624479700118E-4</v>
      </c>
      <c r="BU136" s="60">
        <f>IF(ISNUMBER(BS136),BS136/MAX(BS$22:BS136)-1,"")</f>
        <v>0</v>
      </c>
    </row>
    <row r="137" spans="17:73" ht="16" customHeight="1">
      <c r="Q137" s="63">
        <v>43270</v>
      </c>
      <c r="R137" s="62">
        <v>372.14</v>
      </c>
      <c r="S137" s="60">
        <f>IF(AND(ISNUMBER(R136),ISNUMBER(R137)),R137/R136-1,"")</f>
        <v>0</v>
      </c>
      <c r="T137" s="60">
        <f>IF(ISNUMBER(R137),R137/MAX(R$22:R137)-1,"")</f>
        <v>0</v>
      </c>
      <c r="V137" s="62">
        <v>193.19</v>
      </c>
      <c r="W137" s="60">
        <f>IF(AND(ISNUMBER(V136),ISNUMBER(V137)),V137/V136-1,"")</f>
        <v>3.0112662893930775E-3</v>
      </c>
      <c r="X137" s="60">
        <f>IF(ISNUMBER(V137),V137/MAX(V$22:V137)-1,"")</f>
        <v>-1.1374799648414813E-3</v>
      </c>
      <c r="Z137" s="62">
        <v>7.86</v>
      </c>
      <c r="AA137" s="60">
        <f>IF(AND(ISNUMBER(Z136),ISNUMBER(Z137)),Z137/Z136-1,"")</f>
        <v>-1.2706480304954804E-3</v>
      </c>
      <c r="AB137" s="60">
        <f>IF(ISNUMBER(Z137),Z137/MAX(Z$22:Z137)-1,"")</f>
        <v>-2.5380710659897998E-3</v>
      </c>
      <c r="AD137" s="62">
        <v>13.4</v>
      </c>
      <c r="AE137" s="60">
        <f>IF(AND(ISNUMBER(AD136),ISNUMBER(AD137)),AD137/AD136-1,"")</f>
        <v>-9.6082779009607489E-3</v>
      </c>
      <c r="AF137" s="60">
        <f>IF(ISNUMBER(AD137),AD137/MAX(AD$22:AD137)-1,"")</f>
        <v>-0.11317008603573786</v>
      </c>
      <c r="AH137" s="62">
        <v>16.03</v>
      </c>
      <c r="AI137" s="60">
        <f>IF(AND(ISNUMBER(AH136),ISNUMBER(AH137)),AH137/AH136-1,"")</f>
        <v>6.9095477386935666E-3</v>
      </c>
      <c r="AJ137" s="60">
        <f>IF(ISNUMBER(AH137),AH137/MAX(AH$22:AH137)-1,"")</f>
        <v>0</v>
      </c>
      <c r="AL137" s="62">
        <v>18.920000000000002</v>
      </c>
      <c r="AM137" s="60">
        <f>IF(AND(ISNUMBER(AL136),ISNUMBER(AL137)),AL137/AL136-1,"")</f>
        <v>1.5881418740075759E-3</v>
      </c>
      <c r="AN137" s="60">
        <f>IF(ISNUMBER(AL137),AL137/MAX(AL$22:AL137)-1,"")</f>
        <v>-3.5186129525752063E-2</v>
      </c>
      <c r="AP137" s="62">
        <v>100.25</v>
      </c>
      <c r="AQ137" s="60">
        <f>IF(AND(ISNUMBER(AP136),ISNUMBER(AP137)),AP137/AP136-1,"")</f>
        <v>0</v>
      </c>
      <c r="AR137" s="60">
        <f>IF(ISNUMBER(AP137),AP137/MAX(AP$22:AP137)-1,"")</f>
        <v>-6.97767145135475E-4</v>
      </c>
      <c r="AT137" s="62">
        <v>50.14</v>
      </c>
      <c r="AU137" s="60">
        <f>IF(AND(ISNUMBER(AT136),ISNUMBER(AT137)),AT137/AT136-1,"")</f>
        <v>1.9948134849379073E-4</v>
      </c>
      <c r="AV137" s="60">
        <f>IF(ISNUMBER(AT137),AT137/MAX(AT$22:AT137)-1,"")</f>
        <v>-5.9796691249758283E-4</v>
      </c>
      <c r="AX137" s="62">
        <v>16.423999999999999</v>
      </c>
      <c r="AY137" s="60">
        <f>IF(AND(ISNUMBER(AX136),ISNUMBER(AX137)),AX137/AX136-1,"")</f>
        <v>1.0832102412604572E-2</v>
      </c>
      <c r="AZ137" s="60">
        <f>IF(ISNUMBER(AX137),AX137/MAX(AX$22:AX137)-1,"")</f>
        <v>-2.8165680473372756E-2</v>
      </c>
      <c r="BB137" s="62">
        <v>50.12</v>
      </c>
      <c r="BC137" s="60">
        <f>IF(AND(ISNUMBER(BB136),ISNUMBER(BB137)),BB137/BB136-1,"")</f>
        <v>1.1985617259286929E-3</v>
      </c>
      <c r="BD137" s="60">
        <f>IF(ISNUMBER(BB137),BB137/MAX(BB$22:BB137)-1,"")</f>
        <v>-4.1724617524339092E-3</v>
      </c>
      <c r="BF137" s="62">
        <v>50.64</v>
      </c>
      <c r="BG137" s="60">
        <f>IF(AND(ISNUMBER(BF136),ISNUMBER(BF137)),BF137/BF136-1,"")</f>
        <v>3.7661050545094721E-3</v>
      </c>
      <c r="BH137" s="60">
        <f>IF(ISNUMBER(BF137),BF137/MAX(BF$22:BF137)-1,"")</f>
        <v>-1.9743336623889718E-4</v>
      </c>
      <c r="BK137" s="61">
        <f>BK136*(1+BL137)</f>
        <v>104.58069582664484</v>
      </c>
      <c r="BL137" s="60">
        <f>$L$12*N(AQ137)+$L$13*N(S137)+$L$14*N(AA137)+$L$15*N(AE137)+$L$16*N(AY137)+$L$17*N(BC137)+$L$18*N(AM137)+$L$19*N(AU137)+$L$20*N(W137)</f>
        <v>6.2026873075687048E-4</v>
      </c>
      <c r="BM137" s="60">
        <f>IF(ISNUMBER(BK137),BK137/MAX(BK$22:BK137)-1,"")</f>
        <v>0</v>
      </c>
      <c r="BO137" s="61">
        <f>BO136*(1+BP137)</f>
        <v>104.35090887685064</v>
      </c>
      <c r="BP137" s="60">
        <f>$L$36*N(S137)+$L$37*N(AQ137)+$L$38*N(AA137)+$L$39*N(AE137)+$L$40*N(AM137)+$L$41*N(W137)+$L$42*N(AI137)+$L$43*N(BG137)+$L$44*N(AY137)</f>
        <v>-7.8008269178053799E-4</v>
      </c>
      <c r="BQ137" s="60">
        <f>IF(ISNUMBER(BO137),BO137/MAX(BO$22:BO137)-1,"")</f>
        <v>-7.8008269178053702E-4</v>
      </c>
      <c r="BS137" s="61">
        <f>BS136*(1+BT137)</f>
        <v>102.98886829433926</v>
      </c>
      <c r="BT137" s="60">
        <f>$L$60*N(S137)+$L$61*N(AE137)+$L$62*N(AQ137)+$L$63*N(AM137)+$L$64*N(AI137)+$L$65*N(AA137)+$L$66*N(BG137)+$L$67*N(W137)+$L$68*N(AY137)</f>
        <v>-8.2349231907745434E-4</v>
      </c>
      <c r="BU137" s="60">
        <f>IF(ISNUMBER(BS137),BS137/MAX(BS$22:BS137)-1,"")</f>
        <v>-8.2349231907741238E-4</v>
      </c>
    </row>
    <row r="138" spans="17:73" ht="16" customHeight="1">
      <c r="Q138" s="63">
        <v>43271</v>
      </c>
      <c r="R138" s="62">
        <v>372.14</v>
      </c>
      <c r="S138" s="60">
        <f>IF(AND(ISNUMBER(R137),ISNUMBER(R138)),R138/R137-1,"")</f>
        <v>0</v>
      </c>
      <c r="T138" s="60">
        <f>IF(ISNUMBER(R138),R138/MAX(R$22:R138)-1,"")</f>
        <v>0</v>
      </c>
      <c r="V138" s="62">
        <v>194.4</v>
      </c>
      <c r="W138" s="60">
        <f>IF(AND(ISNUMBER(V137),ISNUMBER(V138)),V138/V137-1,"")</f>
        <v>6.2632641441069392E-3</v>
      </c>
      <c r="X138" s="60">
        <f>IF(ISNUMBER(V138),V138/MAX(V$22:V138)-1,"")</f>
        <v>0</v>
      </c>
      <c r="Z138" s="62">
        <v>7.89</v>
      </c>
      <c r="AA138" s="60">
        <f>IF(AND(ISNUMBER(Z137),ISNUMBER(Z138)),Z138/Z137-1,"")</f>
        <v>3.8167938931297218E-3</v>
      </c>
      <c r="AB138" s="60">
        <f>IF(ISNUMBER(Z138),Z138/MAX(Z$22:Z138)-1,"")</f>
        <v>0</v>
      </c>
      <c r="AD138" s="62">
        <v>13.46</v>
      </c>
      <c r="AE138" s="60">
        <f>IF(AND(ISNUMBER(AD137),ISNUMBER(AD138)),AD138/AD137-1,"")</f>
        <v>4.4776119402984982E-3</v>
      </c>
      <c r="AF138" s="60">
        <f>IF(ISNUMBER(AD138),AD138/MAX(AD$22:AD138)-1,"")</f>
        <v>-0.10919920582395759</v>
      </c>
      <c r="AH138" s="62">
        <v>16.11</v>
      </c>
      <c r="AI138" s="60">
        <f>IF(AND(ISNUMBER(AH137),ISNUMBER(AH138)),AH138/AH137-1,"")</f>
        <v>4.9906425452275194E-3</v>
      </c>
      <c r="AJ138" s="60">
        <f>IF(ISNUMBER(AH138),AH138/MAX(AH$22:AH138)-1,"")</f>
        <v>0</v>
      </c>
      <c r="AL138" s="62">
        <v>19.05</v>
      </c>
      <c r="AM138" s="60">
        <f>IF(AND(ISNUMBER(AL137),ISNUMBER(AL138)),AL138/AL137-1,"")</f>
        <v>6.8710359408032939E-3</v>
      </c>
      <c r="AN138" s="60">
        <f>IF(ISNUMBER(AL138),AL138/MAX(AL$22:AL138)-1,"")</f>
        <v>-2.8556858745537927E-2</v>
      </c>
      <c r="AP138" s="62">
        <v>100.25</v>
      </c>
      <c r="AQ138" s="60">
        <f>IF(AND(ISNUMBER(AP137),ISNUMBER(AP138)),AP138/AP137-1,"")</f>
        <v>0</v>
      </c>
      <c r="AR138" s="60">
        <f>IF(ISNUMBER(AP138),AP138/MAX(AP$22:AP138)-1,"")</f>
        <v>-6.97767145135475E-4</v>
      </c>
      <c r="AT138" s="62">
        <v>50.15</v>
      </c>
      <c r="AU138" s="60">
        <f>IF(AND(ISNUMBER(AT137),ISNUMBER(AT138)),AT138/AT137-1,"")</f>
        <v>1.9944156362172727E-4</v>
      </c>
      <c r="AV138" s="60">
        <f>IF(ISNUMBER(AT138),AT138/MAX(AT$22:AT138)-1,"")</f>
        <v>-3.9864460833172188E-4</v>
      </c>
      <c r="AX138" s="62">
        <v>16.277999999999999</v>
      </c>
      <c r="AY138" s="60">
        <f>IF(AND(ISNUMBER(AX137),ISNUMBER(AX138)),AX138/AX137-1,"")</f>
        <v>-8.8894301022893751E-3</v>
      </c>
      <c r="AZ138" s="60">
        <f>IF(ISNUMBER(AX138),AX138/MAX(AX$22:AX138)-1,"")</f>
        <v>-3.6804733727810679E-2</v>
      </c>
      <c r="BB138" s="62">
        <v>49.83</v>
      </c>
      <c r="BC138" s="60">
        <f>IF(AND(ISNUMBER(BB137),ISNUMBER(BB138)),BB138/BB137-1,"")</f>
        <v>-5.7861133280127097E-3</v>
      </c>
      <c r="BD138" s="60">
        <f>IF(ISNUMBER(BB138),BB138/MAX(BB$22:BB138)-1,"")</f>
        <v>-9.9344327438902758E-3</v>
      </c>
      <c r="BF138" s="62">
        <v>50.71</v>
      </c>
      <c r="BG138" s="60">
        <f>IF(AND(ISNUMBER(BF137),ISNUMBER(BF138)),BF138/BF137-1,"")</f>
        <v>1.3823064770932536E-3</v>
      </c>
      <c r="BH138" s="60">
        <f>IF(ISNUMBER(BF138),BF138/MAX(BF$22:BF138)-1,"")</f>
        <v>0</v>
      </c>
      <c r="BK138" s="61">
        <f>BK137*(1+BL138)</f>
        <v>104.56502560354487</v>
      </c>
      <c r="BL138" s="60">
        <f>$L$12*N(AQ138)+$L$13*N(S138)+$L$14*N(AA138)+$L$15*N(AE138)+$L$16*N(AY138)+$L$17*N(BC138)+$L$18*N(AM138)+$L$19*N(AU138)+$L$20*N(W138)</f>
        <v>-1.4983858135691886E-4</v>
      </c>
      <c r="BM138" s="60">
        <f>IF(ISNUMBER(BK138),BK138/MAX(BK$22:BK138)-1,"")</f>
        <v>-1.4983858135686479E-4</v>
      </c>
      <c r="BO138" s="61">
        <f>BO137*(1+BP138)</f>
        <v>104.46747489701218</v>
      </c>
      <c r="BP138" s="60">
        <f>$L$36*N(S138)+$L$37*N(AQ138)+$L$38*N(AA138)+$L$39*N(AE138)+$L$40*N(AM138)+$L$41*N(W138)+$L$42*N(AI138)+$L$43*N(BG138)+$L$44*N(AY138)</f>
        <v>1.1170580248525868E-3</v>
      </c>
      <c r="BQ138" s="60">
        <f>IF(ISNUMBER(BO138),BO138/MAX(BO$22:BO138)-1,"")</f>
        <v>0</v>
      </c>
      <c r="BS138" s="61">
        <f>BS137*(1+BT138)</f>
        <v>103.24508404925487</v>
      </c>
      <c r="BT138" s="60">
        <f>$L$60*N(S138)+$L$61*N(AE138)+$L$62*N(AQ138)+$L$63*N(AM138)+$L$64*N(AI138)+$L$65*N(AA138)+$L$66*N(BG138)+$L$67*N(W138)+$L$68*N(AY138)</f>
        <v>2.4878004696911398E-3</v>
      </c>
      <c r="BU138" s="60">
        <f>IF(ISNUMBER(BS138),BS138/MAX(BS$22:BS138)-1,"")</f>
        <v>0</v>
      </c>
    </row>
    <row r="139" spans="17:73" ht="16" customHeight="1">
      <c r="Q139" s="63">
        <v>43272</v>
      </c>
      <c r="R139" s="62">
        <v>374.54</v>
      </c>
      <c r="S139" s="60">
        <f>IF(AND(ISNUMBER(R138),ISNUMBER(R139)),R139/R138-1,"")</f>
        <v>6.4491857902939653E-3</v>
      </c>
      <c r="T139" s="60">
        <f>IF(ISNUMBER(R139),R139/MAX(R$22:R139)-1,"")</f>
        <v>0</v>
      </c>
      <c r="V139" s="62">
        <v>196.19</v>
      </c>
      <c r="W139" s="60">
        <f>IF(AND(ISNUMBER(V138),ISNUMBER(V139)),V139/V138-1,"")</f>
        <v>9.2078189300410784E-3</v>
      </c>
      <c r="X139" s="60">
        <f>IF(ISNUMBER(V139),V139/MAX(V$22:V139)-1,"")</f>
        <v>0</v>
      </c>
      <c r="Z139" s="62">
        <v>7.97</v>
      </c>
      <c r="AA139" s="60">
        <f>IF(AND(ISNUMBER(Z138),ISNUMBER(Z139)),Z139/Z138-1,"")</f>
        <v>1.0139416983523386E-2</v>
      </c>
      <c r="AB139" s="60">
        <f>IF(ISNUMBER(Z139),Z139/MAX(Z$22:Z139)-1,"")</f>
        <v>0</v>
      </c>
      <c r="AD139" s="62">
        <v>13.43</v>
      </c>
      <c r="AE139" s="60">
        <f>IF(AND(ISNUMBER(AD138),ISNUMBER(AD139)),AD139/AD138-1,"")</f>
        <v>-2.2288261515602814E-3</v>
      </c>
      <c r="AF139" s="60">
        <f>IF(ISNUMBER(AD139),AD139/MAX(AD$22:AD139)-1,"")</f>
        <v>-0.11118464592984778</v>
      </c>
      <c r="AH139" s="62">
        <v>16.28</v>
      </c>
      <c r="AI139" s="60">
        <f>IF(AND(ISNUMBER(AH138),ISNUMBER(AH139)),AH139/AH138-1,"")</f>
        <v>1.0552451893234061E-2</v>
      </c>
      <c r="AJ139" s="60">
        <f>IF(ISNUMBER(AH139),AH139/MAX(AH$22:AH139)-1,"")</f>
        <v>0</v>
      </c>
      <c r="AL139" s="62">
        <v>19.16</v>
      </c>
      <c r="AM139" s="60">
        <f>IF(AND(ISNUMBER(AL138),ISNUMBER(AL139)),AL139/AL138-1,"")</f>
        <v>5.7742782152230276E-3</v>
      </c>
      <c r="AN139" s="60">
        <f>IF(ISNUMBER(AL139),AL139/MAX(AL$22:AL139)-1,"")</f>
        <v>-2.2947475777664428E-2</v>
      </c>
      <c r="AP139" s="62">
        <v>100.25</v>
      </c>
      <c r="AQ139" s="60">
        <f>IF(AND(ISNUMBER(AP138),ISNUMBER(AP139)),AP139/AP138-1,"")</f>
        <v>0</v>
      </c>
      <c r="AR139" s="60">
        <f>IF(ISNUMBER(AP139),AP139/MAX(AP$22:AP139)-1,"")</f>
        <v>-6.97767145135475E-4</v>
      </c>
      <c r="AT139" s="62">
        <v>50.12</v>
      </c>
      <c r="AU139" s="60">
        <f>IF(AND(ISNUMBER(AT138),ISNUMBER(AT139)),AT139/AT138-1,"")</f>
        <v>-5.9820538384847133E-4</v>
      </c>
      <c r="AV139" s="60">
        <f>IF(ISNUMBER(AT139),AT139/MAX(AT$22:AT139)-1,"")</f>
        <v>-9.9661152082930471E-4</v>
      </c>
      <c r="AX139" s="62">
        <v>16.228999999999999</v>
      </c>
      <c r="AY139" s="60">
        <f>IF(AND(ISNUMBER(AX138),ISNUMBER(AX139)),AX139/AX138-1,"")</f>
        <v>-3.0101978129991602E-3</v>
      </c>
      <c r="AZ139" s="60">
        <f>IF(ISNUMBER(AX139),AX139/MAX(AX$22:AX139)-1,"")</f>
        <v>-3.9704142011834254E-2</v>
      </c>
      <c r="BB139" s="62">
        <v>49.8</v>
      </c>
      <c r="BC139" s="60">
        <f>IF(AND(ISNUMBER(BB138),ISNUMBER(BB139)),BB139/BB138-1,"")</f>
        <v>-6.0204695966292743E-4</v>
      </c>
      <c r="BD139" s="60">
        <f>IF(ISNUMBER(BB139),BB139/MAX(BB$22:BB139)-1,"")</f>
        <v>-1.0530498708523739E-2</v>
      </c>
      <c r="BF139" s="62">
        <v>50.57</v>
      </c>
      <c r="BG139" s="60">
        <f>IF(AND(ISNUMBER(BF138),ISNUMBER(BF139)),BF139/BF138-1,"")</f>
        <v>-2.7607966870439871E-3</v>
      </c>
      <c r="BH139" s="60">
        <f>IF(ISNUMBER(BF139),BF139/MAX(BF$22:BF139)-1,"")</f>
        <v>-2.7607966870439871E-3</v>
      </c>
      <c r="BK139" s="61">
        <f>BK138*(1+BL139)</f>
        <v>104.88778635493858</v>
      </c>
      <c r="BL139" s="60">
        <f>$L$12*N(AQ139)+$L$13*N(S139)+$L$14*N(AA139)+$L$15*N(AE139)+$L$16*N(AY139)+$L$17*N(BC139)+$L$18*N(AM139)+$L$19*N(AU139)+$L$20*N(W139)</f>
        <v>3.0866989180249375E-3</v>
      </c>
      <c r="BM139" s="60">
        <f>IF(ISNUMBER(BK139),BK139/MAX(BK$22:BK139)-1,"")</f>
        <v>0</v>
      </c>
      <c r="BO139" s="61">
        <f>BO138*(1+BP139)</f>
        <v>104.83848821216398</v>
      </c>
      <c r="BP139" s="60">
        <f>$L$36*N(S139)+$L$37*N(AQ139)+$L$38*N(AA139)+$L$39*N(AE139)+$L$40*N(AM139)+$L$41*N(W139)+$L$42*N(AI139)+$L$43*N(BG139)+$L$44*N(AY139)</f>
        <v>3.5514720300989697E-3</v>
      </c>
      <c r="BQ139" s="60">
        <f>IF(ISNUMBER(BO139),BO139/MAX(BO$22:BO139)-1,"")</f>
        <v>0</v>
      </c>
      <c r="BS139" s="61">
        <f>BS138*(1+BT139)</f>
        <v>103.67805723301558</v>
      </c>
      <c r="BT139" s="60">
        <f>$L$60*N(S139)+$L$61*N(AE139)+$L$62*N(AQ139)+$L$63*N(AM139)+$L$64*N(AI139)+$L$65*N(AA139)+$L$66*N(BG139)+$L$67*N(W139)+$L$68*N(AY139)</f>
        <v>4.1936445473195515E-3</v>
      </c>
      <c r="BU139" s="60">
        <f>IF(ISNUMBER(BS139),BS139/MAX(BS$22:BS139)-1,"")</f>
        <v>0</v>
      </c>
    </row>
    <row r="140" spans="17:73" ht="16" customHeight="1">
      <c r="Q140" s="63">
        <v>43273</v>
      </c>
      <c r="R140" s="62">
        <v>371.95</v>
      </c>
      <c r="S140" s="60">
        <f>IF(AND(ISNUMBER(R139),ISNUMBER(R140)),R140/R139-1,"")</f>
        <v>-6.9151492497464551E-3</v>
      </c>
      <c r="T140" s="60">
        <f>IF(ISNUMBER(R140),R140/MAX(R$22:R140)-1,"")</f>
        <v>-6.9151492497464551E-3</v>
      </c>
      <c r="V140" s="62">
        <v>192.86</v>
      </c>
      <c r="W140" s="60">
        <f>IF(AND(ISNUMBER(V139),ISNUMBER(V140)),V140/V139-1,"")</f>
        <v>-1.6973342168306149E-2</v>
      </c>
      <c r="X140" s="60">
        <f>IF(ISNUMBER(V140),V140/MAX(V$22:V140)-1,"")</f>
        <v>-1.6973342168306149E-2</v>
      </c>
      <c r="Z140" s="62">
        <v>7.88</v>
      </c>
      <c r="AA140" s="60">
        <f>IF(AND(ISNUMBER(Z139),ISNUMBER(Z140)),Z140/Z139-1,"")</f>
        <v>-1.129234629861986E-2</v>
      </c>
      <c r="AB140" s="60">
        <f>IF(ISNUMBER(Z140),Z140/MAX(Z$22:Z140)-1,"")</f>
        <v>-1.129234629861986E-2</v>
      </c>
      <c r="AD140" s="62">
        <v>13.34</v>
      </c>
      <c r="AE140" s="60">
        <f>IF(AND(ISNUMBER(AD139),ISNUMBER(AD140)),AD140/AD139-1,"")</f>
        <v>-6.7014147431124771E-3</v>
      </c>
      <c r="AF140" s="60">
        <f>IF(ISNUMBER(AD140),AD140/MAX(AD$22:AD140)-1,"")</f>
        <v>-0.11714096624751813</v>
      </c>
      <c r="AH140" s="62">
        <v>16.18</v>
      </c>
      <c r="AI140" s="60">
        <f>IF(AND(ISNUMBER(AH139),ISNUMBER(AH140)),AH140/AH139-1,"")</f>
        <v>-6.1425061425062211E-3</v>
      </c>
      <c r="AJ140" s="60">
        <f>IF(ISNUMBER(AH140),AH140/MAX(AH$22:AH140)-1,"")</f>
        <v>-6.1425061425062211E-3</v>
      </c>
      <c r="AL140" s="62">
        <v>19.11</v>
      </c>
      <c r="AM140" s="60">
        <f>IF(AND(ISNUMBER(AL139),ISNUMBER(AL140)),AL140/AL139-1,"")</f>
        <v>-2.6096033402923657E-3</v>
      </c>
      <c r="AN140" s="60">
        <f>IF(ISNUMBER(AL140),AL140/MAX(AL$22:AL140)-1,"")</f>
        <v>-2.5497195308516019E-2</v>
      </c>
      <c r="AP140" s="62">
        <v>100.28</v>
      </c>
      <c r="AQ140" s="60">
        <f>IF(AND(ISNUMBER(AP139),ISNUMBER(AP140)),AP140/AP139-1,"")</f>
        <v>2.9925187032420197E-4</v>
      </c>
      <c r="AR140" s="60">
        <f>IF(ISNUMBER(AP140),AP140/MAX(AP$22:AP140)-1,"")</f>
        <v>-3.9872408293450956E-4</v>
      </c>
      <c r="AT140" s="62">
        <v>50.13</v>
      </c>
      <c r="AU140" s="60">
        <f>IF(AND(ISNUMBER(AT139),ISNUMBER(AT140)),AT140/AT139-1,"")</f>
        <v>1.995211492418214E-4</v>
      </c>
      <c r="AV140" s="60">
        <f>IF(ISNUMBER(AT140),AT140/MAX(AT$22:AT140)-1,"")</f>
        <v>-7.9728921666333274E-4</v>
      </c>
      <c r="AX140" s="62">
        <v>16.213999999999999</v>
      </c>
      <c r="AY140" s="60">
        <f>IF(AND(ISNUMBER(AX139),ISNUMBER(AX140)),AX140/AX139-1,"")</f>
        <v>-9.2427136607309279E-4</v>
      </c>
      <c r="AZ140" s="60">
        <f>IF(ISNUMBER(AX140),AX140/MAX(AX$22:AX140)-1,"")</f>
        <v>-4.0591715976331377E-2</v>
      </c>
      <c r="BB140" s="62">
        <v>50.02</v>
      </c>
      <c r="BC140" s="60">
        <f>IF(AND(ISNUMBER(BB139),ISNUMBER(BB140)),BB140/BB139-1,"")</f>
        <v>4.417670682731023E-3</v>
      </c>
      <c r="BD140" s="60">
        <f>IF(ISNUMBER(BB140),BB140/MAX(BB$22:BB140)-1,"")</f>
        <v>-6.1593483012118977E-3</v>
      </c>
      <c r="BF140" s="62">
        <v>50.57</v>
      </c>
      <c r="BG140" s="60">
        <f>IF(AND(ISNUMBER(BF139),ISNUMBER(BF140)),BF140/BF139-1,"")</f>
        <v>0</v>
      </c>
      <c r="BH140" s="60">
        <f>IF(ISNUMBER(BF140),BF140/MAX(BF$22:BF140)-1,"")</f>
        <v>-2.7607966870439871E-3</v>
      </c>
      <c r="BK140" s="61">
        <f>BK139*(1+BL140)</f>
        <v>104.40447469498365</v>
      </c>
      <c r="BL140" s="60">
        <f>$L$12*N(AQ140)+$L$13*N(S140)+$L$14*N(AA140)+$L$15*N(AE140)+$L$16*N(AY140)+$L$17*N(BC140)+$L$18*N(AM140)+$L$19*N(AU140)+$L$20*N(W140)</f>
        <v>-4.607892651289483E-3</v>
      </c>
      <c r="BM140" s="60">
        <f>IF(ISNUMBER(BK140),BK140/MAX(BK$22:BK140)-1,"")</f>
        <v>-4.6078926512894691E-3</v>
      </c>
      <c r="BO140" s="61">
        <f>BO139*(1+BP140)</f>
        <v>104.25194130628191</v>
      </c>
      <c r="BP140" s="60">
        <f>$L$36*N(S140)+$L$37*N(AQ140)+$L$38*N(AA140)+$L$39*N(AE140)+$L$40*N(AM140)+$L$41*N(W140)+$L$42*N(AI140)+$L$43*N(BG140)+$L$44*N(AY140)</f>
        <v>-5.5947669208570279E-3</v>
      </c>
      <c r="BQ140" s="60">
        <f>IF(ISNUMBER(BO140),BO140/MAX(BO$22:BO140)-1,"")</f>
        <v>-5.5947669208570305E-3</v>
      </c>
      <c r="BS140" s="61">
        <f>BS139*(1+BT140)</f>
        <v>103.12018943365307</v>
      </c>
      <c r="BT140" s="60">
        <f>$L$60*N(S140)+$L$61*N(AE140)+$L$62*N(AQ140)+$L$63*N(AM140)+$L$64*N(AI140)+$L$65*N(AA140)+$L$66*N(BG140)+$L$67*N(W140)+$L$68*N(AY140)</f>
        <v>-5.3807701865855005E-3</v>
      </c>
      <c r="BU140" s="60">
        <f>IF(ISNUMBER(BS140),BS140/MAX(BS$22:BS140)-1,"")</f>
        <v>-5.3807701865854485E-3</v>
      </c>
    </row>
    <row r="141" spans="17:73" ht="16" customHeight="1">
      <c r="Q141" s="63">
        <v>43276</v>
      </c>
      <c r="R141" s="62">
        <v>368.95</v>
      </c>
      <c r="S141" s="60">
        <f>IF(AND(ISNUMBER(R140),ISNUMBER(R141)),R141/R140-1,"")</f>
        <v>-8.0656002150826245E-3</v>
      </c>
      <c r="T141" s="60">
        <f>IF(ISNUMBER(R141),R141/MAX(R$22:R141)-1,"")</f>
        <v>-1.4924974635552979E-2</v>
      </c>
      <c r="V141" s="62">
        <v>191.2</v>
      </c>
      <c r="W141" s="60">
        <f>IF(AND(ISNUMBER(V140),ISNUMBER(V141)),V141/V140-1,"")</f>
        <v>-8.6072798921498217E-3</v>
      </c>
      <c r="X141" s="60">
        <f>IF(ISNUMBER(V141),V141/MAX(V$22:V141)-1,"")</f>
        <v>-2.5434527753708136E-2</v>
      </c>
      <c r="Z141" s="62">
        <v>7.79</v>
      </c>
      <c r="AA141" s="60">
        <f>IF(AND(ISNUMBER(Z140),ISNUMBER(Z141)),Z141/Z140-1,"")</f>
        <v>-1.1421319796954266E-2</v>
      </c>
      <c r="AB141" s="60">
        <f>IF(ISNUMBER(Z141),Z141/MAX(Z$22:Z141)-1,"")</f>
        <v>-2.2584692597239608E-2</v>
      </c>
      <c r="AD141" s="62">
        <v>13.28</v>
      </c>
      <c r="AE141" s="60">
        <f>IF(AND(ISNUMBER(AD140),ISNUMBER(AD141)),AD141/AD140-1,"")</f>
        <v>-4.4977511244378432E-3</v>
      </c>
      <c r="AF141" s="60">
        <f>IF(ISNUMBER(AD141),AD141/MAX(AD$22:AD141)-1,"")</f>
        <v>-0.12111184645929851</v>
      </c>
      <c r="AH141" s="62">
        <v>16.100000000000001</v>
      </c>
      <c r="AI141" s="60">
        <f>IF(AND(ISNUMBER(AH140),ISNUMBER(AH141)),AH141/AH140-1,"")</f>
        <v>-4.9443757725585735E-3</v>
      </c>
      <c r="AJ141" s="60">
        <f>IF(ISNUMBER(AH141),AH141/MAX(AH$22:AH141)-1,"")</f>
        <v>-1.1056511056511065E-2</v>
      </c>
      <c r="AL141" s="62">
        <v>19.09</v>
      </c>
      <c r="AM141" s="60">
        <f>IF(AND(ISNUMBER(AL140),ISNUMBER(AL141)),AL141/AL140-1,"")</f>
        <v>-1.0465724751438366E-3</v>
      </c>
      <c r="AN141" s="60">
        <f>IF(ISNUMBER(AL141),AL141/MAX(AL$22:AL141)-1,"")</f>
        <v>-2.6517083120856655E-2</v>
      </c>
      <c r="AP141" s="62">
        <v>100.28</v>
      </c>
      <c r="AQ141" s="60">
        <f>IF(AND(ISNUMBER(AP140),ISNUMBER(AP141)),AP141/AP140-1,"")</f>
        <v>0</v>
      </c>
      <c r="AR141" s="60">
        <f>IF(ISNUMBER(AP141),AP141/MAX(AP$22:AP141)-1,"")</f>
        <v>-3.9872408293450956E-4</v>
      </c>
      <c r="AT141" s="62">
        <v>50.14</v>
      </c>
      <c r="AU141" s="60">
        <f>IF(AND(ISNUMBER(AT140),ISNUMBER(AT141)),AT141/AT140-1,"")</f>
        <v>1.9948134849379073E-4</v>
      </c>
      <c r="AV141" s="60">
        <f>IF(ISNUMBER(AT141),AT141/MAX(AT$22:AT141)-1,"")</f>
        <v>-5.9796691249758283E-4</v>
      </c>
      <c r="AX141" s="62">
        <v>16.129000000000001</v>
      </c>
      <c r="AY141" s="60">
        <f>IF(AND(ISNUMBER(AX140),ISNUMBER(AX141)),AX141/AX140-1,"")</f>
        <v>-5.2423831256936948E-3</v>
      </c>
      <c r="AZ141" s="60">
        <f>IF(ISNUMBER(AX141),AX141/MAX(AX$22:AX141)-1,"")</f>
        <v>-4.5621301775147782E-2</v>
      </c>
      <c r="BB141" s="62">
        <v>50.03</v>
      </c>
      <c r="BC141" s="60">
        <f>IF(AND(ISNUMBER(BB140),ISNUMBER(BB141)),BB141/BB140-1,"")</f>
        <v>1.9992003198709973E-4</v>
      </c>
      <c r="BD141" s="60">
        <f>IF(ISNUMBER(BB141),BB141/MAX(BB$22:BB141)-1,"")</f>
        <v>-5.9606596463341877E-3</v>
      </c>
      <c r="BF141" s="62">
        <v>50.72</v>
      </c>
      <c r="BG141" s="60">
        <f>IF(AND(ISNUMBER(BF140),ISNUMBER(BF141)),BF141/BF140-1,"")</f>
        <v>2.9661854854656777E-3</v>
      </c>
      <c r="BH141" s="60">
        <f>IF(ISNUMBER(BF141),BF141/MAX(BF$22:BF141)-1,"")</f>
        <v>0</v>
      </c>
      <c r="BK141" s="61">
        <f>BK140*(1+BL141)</f>
        <v>103.83417430285458</v>
      </c>
      <c r="BL141" s="60">
        <f>$L$12*N(AQ141)+$L$13*N(S141)+$L$14*N(AA141)+$L$15*N(AE141)+$L$16*N(AY141)+$L$17*N(BC141)+$L$18*N(AM141)+$L$19*N(AU141)+$L$20*N(W141)</f>
        <v>-5.4624133093451729E-3</v>
      </c>
      <c r="BM141" s="60">
        <f>IF(ISNUMBER(BK141),BK141/MAX(BK$22:BK141)-1,"")</f>
        <v>-1.0045135746488132E-2</v>
      </c>
      <c r="BO141" s="61">
        <f>BO140*(1+BP141)</f>
        <v>103.64552074887473</v>
      </c>
      <c r="BP141" s="60">
        <f>$L$36*N(S141)+$L$37*N(AQ141)+$L$38*N(AA141)+$L$39*N(AE141)+$L$40*N(AM141)+$L$41*N(W141)+$L$42*N(AI141)+$L$43*N(BG141)+$L$44*N(AY141)</f>
        <v>-5.8168754443196965E-3</v>
      </c>
      <c r="BQ141" s="60">
        <f>IF(ISNUMBER(BO141),BO141/MAX(BO$22:BO141)-1,"")</f>
        <v>-1.1379098302858104E-2</v>
      </c>
      <c r="BS141" s="61">
        <f>BS140*(1+BT141)</f>
        <v>102.60586418109024</v>
      </c>
      <c r="BT141" s="60">
        <f>$L$60*N(S141)+$L$61*N(AE141)+$L$62*N(AQ141)+$L$63*N(AM141)+$L$64*N(AI141)+$L$65*N(AA141)+$L$66*N(BG141)+$L$67*N(W141)+$L$68*N(AY141)</f>
        <v>-4.9876290509894309E-3</v>
      </c>
      <c r="BU141" s="60">
        <f>IF(ISNUMBER(BS141),BS141/MAX(BS$22:BS141)-1,"")</f>
        <v>-1.0341561951875633E-2</v>
      </c>
    </row>
    <row r="142" spans="17:73" ht="16" customHeight="1">
      <c r="Q142" s="63">
        <v>43277</v>
      </c>
      <c r="R142" s="62">
        <v>366</v>
      </c>
      <c r="S142" s="60">
        <f>IF(AND(ISNUMBER(R141),ISNUMBER(R142)),R142/R141-1,"")</f>
        <v>-7.995663369020134E-3</v>
      </c>
      <c r="T142" s="60">
        <f>IF(ISNUMBER(R142),R142/MAX(R$22:R142)-1,"")</f>
        <v>-2.2801302931596101E-2</v>
      </c>
      <c r="V142" s="62">
        <v>189.76</v>
      </c>
      <c r="W142" s="60">
        <f>IF(AND(ISNUMBER(V141),ISNUMBER(V142)),V142/V141-1,"")</f>
        <v>-7.5313807531380839E-3</v>
      </c>
      <c r="X142" s="60">
        <f>IF(ISNUMBER(V142),V142/MAX(V$22:V142)-1,"")</f>
        <v>-3.2774351394056822E-2</v>
      </c>
      <c r="Z142" s="62">
        <v>7.72</v>
      </c>
      <c r="AA142" s="60">
        <f>IF(AND(ISNUMBER(Z141),ISNUMBER(Z142)),Z142/Z141-1,"")</f>
        <v>-8.9858793324775199E-3</v>
      </c>
      <c r="AB142" s="60">
        <f>IF(ISNUMBER(Z142),Z142/MAX(Z$22:Z142)-1,"")</f>
        <v>-3.1367628607277265E-2</v>
      </c>
      <c r="AD142" s="62">
        <v>13.24</v>
      </c>
      <c r="AE142" s="60">
        <f>IF(AND(ISNUMBER(AD141),ISNUMBER(AD142)),AD142/AD141-1,"")</f>
        <v>-3.0120481927710108E-3</v>
      </c>
      <c r="AF142" s="60">
        <f>IF(ISNUMBER(AD142),AD142/MAX(AD$22:AD142)-1,"")</f>
        <v>-0.12375909993381862</v>
      </c>
      <c r="AH142" s="62">
        <v>16.02</v>
      </c>
      <c r="AI142" s="60">
        <f>IF(AND(ISNUMBER(AH141),ISNUMBER(AH142)),AH142/AH141-1,"")</f>
        <v>-4.9689440993789802E-3</v>
      </c>
      <c r="AJ142" s="60">
        <f>IF(ISNUMBER(AH142),AH142/MAX(AH$22:AH142)-1,"")</f>
        <v>-1.5970515970516019E-2</v>
      </c>
      <c r="AL142" s="62">
        <v>19.29</v>
      </c>
      <c r="AM142" s="60">
        <f>IF(AND(ISNUMBER(AL141),ISNUMBER(AL142)),AL142/AL141-1,"")</f>
        <v>1.0476689366160308E-2</v>
      </c>
      <c r="AN142" s="60">
        <f>IF(ISNUMBER(AL142),AL142/MAX(AL$22:AL142)-1,"")</f>
        <v>-1.6318204997450292E-2</v>
      </c>
      <c r="AP142" s="62">
        <v>100.3</v>
      </c>
      <c r="AQ142" s="60">
        <f>IF(AND(ISNUMBER(AP141),ISNUMBER(AP142)),AP142/AP141-1,"")</f>
        <v>1.9944156362172727E-4</v>
      </c>
      <c r="AR142" s="60">
        <f>IF(ISNUMBER(AP142),AP142/MAX(AP$22:AP142)-1,"")</f>
        <v>-1.9936204146731029E-4</v>
      </c>
      <c r="AT142" s="62">
        <v>50.15</v>
      </c>
      <c r="AU142" s="60">
        <f>IF(AND(ISNUMBER(AT141),ISNUMBER(AT142)),AT142/AT141-1,"")</f>
        <v>1.9944156362172727E-4</v>
      </c>
      <c r="AV142" s="60">
        <f>IF(ISNUMBER(AT142),AT142/MAX(AT$22:AT142)-1,"")</f>
        <v>-3.9864460833172188E-4</v>
      </c>
      <c r="AX142" s="62">
        <v>16.106000000000002</v>
      </c>
      <c r="AY142" s="60">
        <f>IF(AND(ISNUMBER(AX141),ISNUMBER(AX142)),AX142/AX141-1,"")</f>
        <v>-1.42600285200567E-3</v>
      </c>
      <c r="AZ142" s="60">
        <f>IF(ISNUMBER(AX142),AX142/MAX(AX$22:AX142)-1,"")</f>
        <v>-4.6982248520709868E-2</v>
      </c>
      <c r="BB142" s="62">
        <v>50.01</v>
      </c>
      <c r="BC142" s="60">
        <f>IF(AND(ISNUMBER(BB141),ISNUMBER(BB142)),BB142/BB141-1,"")</f>
        <v>-3.9976014391374104E-4</v>
      </c>
      <c r="BD142" s="60">
        <f>IF(ISNUMBER(BB142),BB142/MAX(BB$22:BB142)-1,"")</f>
        <v>-6.3580369560898298E-3</v>
      </c>
      <c r="BF142" s="62">
        <v>50.74</v>
      </c>
      <c r="BG142" s="60">
        <f>IF(AND(ISNUMBER(BF141),ISNUMBER(BF142)),BF142/BF141-1,"")</f>
        <v>3.9432176656162277E-4</v>
      </c>
      <c r="BH142" s="60">
        <f>IF(ISNUMBER(BF142),BF142/MAX(BF$22:BF142)-1,"")</f>
        <v>0</v>
      </c>
      <c r="BK142" s="61">
        <f>BK141*(1+BL142)</f>
        <v>103.44033628008084</v>
      </c>
      <c r="BL142" s="60">
        <f>$L$12*N(AQ142)+$L$13*N(S142)+$L$14*N(AA142)+$L$15*N(AE142)+$L$16*N(AY142)+$L$17*N(BC142)+$L$18*N(AM142)+$L$19*N(AU142)+$L$20*N(W142)</f>
        <v>-3.7929518428587773E-3</v>
      </c>
      <c r="BM142" s="60">
        <f>IF(ISNUMBER(BK142),BK142/MAX(BK$22:BK142)-1,"")</f>
        <v>-1.3799986873205605E-2</v>
      </c>
      <c r="BO142" s="61">
        <f>BO141*(1+BP142)</f>
        <v>103.1931641835458</v>
      </c>
      <c r="BP142" s="60">
        <f>$L$36*N(S142)+$L$37*N(AQ142)+$L$38*N(AA142)+$L$39*N(AE142)+$L$40*N(AM142)+$L$41*N(W142)+$L$42*N(AI142)+$L$43*N(BG142)+$L$44*N(AY142)</f>
        <v>-4.3644584161524422E-3</v>
      </c>
      <c r="BQ142" s="60">
        <f>IF(ISNUMBER(BO142),BO142/MAX(BO$22:BO142)-1,"")</f>
        <v>-1.5693893117654456E-2</v>
      </c>
      <c r="BS142" s="61">
        <f>BS141*(1+BT142)</f>
        <v>102.28400031132763</v>
      </c>
      <c r="BT142" s="60">
        <f>$L$60*N(S142)+$L$61*N(AE142)+$L$62*N(AQ142)+$L$63*N(AM142)+$L$64*N(AI142)+$L$65*N(AA142)+$L$66*N(BG142)+$L$67*N(W142)+$L$68*N(AY142)</f>
        <v>-3.1368954623738061E-3</v>
      </c>
      <c r="BU142" s="60">
        <f>IF(ISNUMBER(BS142),BS142/MAX(BS$22:BS142)-1,"")</f>
        <v>-1.3446017015488754E-2</v>
      </c>
    </row>
    <row r="143" spans="17:73" ht="16" customHeight="1">
      <c r="Q143" s="63">
        <v>43278</v>
      </c>
      <c r="R143" s="62">
        <v>368</v>
      </c>
      <c r="S143" s="60">
        <f>IF(AND(ISNUMBER(R142),ISNUMBER(R143)),R143/R142-1,"")</f>
        <v>5.464480874316946E-3</v>
      </c>
      <c r="T143" s="60">
        <f>IF(ISNUMBER(R143),R143/MAX(R$22:R143)-1,"")</f>
        <v>-1.7461419341058382E-2</v>
      </c>
      <c r="V143" s="62">
        <v>190.83</v>
      </c>
      <c r="W143" s="60">
        <f>IF(AND(ISNUMBER(V142),ISNUMBER(V143)),V143/V142-1,"")</f>
        <v>5.6387015177066235E-3</v>
      </c>
      <c r="X143" s="60">
        <f>IF(ISNUMBER(V143),V143/MAX(V$22:V143)-1,"")</f>
        <v>-2.7320454661297622E-2</v>
      </c>
      <c r="Z143" s="62">
        <v>7.76</v>
      </c>
      <c r="AA143" s="60">
        <f>IF(AND(ISNUMBER(Z142),ISNUMBER(Z143)),Z143/Z142-1,"")</f>
        <v>5.1813471502590858E-3</v>
      </c>
      <c r="AB143" s="60">
        <f>IF(ISNUMBER(Z143),Z143/MAX(Z$22:Z143)-1,"")</f>
        <v>-2.6348808030112969E-2</v>
      </c>
      <c r="AD143" s="62">
        <v>13.18</v>
      </c>
      <c r="AE143" s="60">
        <f>IF(AND(ISNUMBER(AD142),ISNUMBER(AD143)),AD143/AD142-1,"")</f>
        <v>-4.5317220543806824E-3</v>
      </c>
      <c r="AF143" s="60">
        <f>IF(ISNUMBER(AD143),AD143/MAX(AD$22:AD143)-1,"")</f>
        <v>-0.12772998014559889</v>
      </c>
      <c r="AH143" s="62">
        <v>16.02</v>
      </c>
      <c r="AI143" s="60">
        <f>IF(AND(ISNUMBER(AH142),ISNUMBER(AH143)),AH143/AH142-1,"")</f>
        <v>0</v>
      </c>
      <c r="AJ143" s="60">
        <f>IF(ISNUMBER(AH143),AH143/MAX(AH$22:AH143)-1,"")</f>
        <v>-1.5970515970516019E-2</v>
      </c>
      <c r="AL143" s="62">
        <v>19.34</v>
      </c>
      <c r="AM143" s="60">
        <f>IF(AND(ISNUMBER(AL142),ISNUMBER(AL143)),AL143/AL142-1,"")</f>
        <v>2.5920165889061764E-3</v>
      </c>
      <c r="AN143" s="60">
        <f>IF(ISNUMBER(AL143),AL143/MAX(AL$22:AL143)-1,"")</f>
        <v>-1.3768485466598701E-2</v>
      </c>
      <c r="AP143" s="62">
        <v>100.28</v>
      </c>
      <c r="AQ143" s="60">
        <f>IF(AND(ISNUMBER(AP142),ISNUMBER(AP143)),AP143/AP142-1,"")</f>
        <v>-1.9940179461608309E-4</v>
      </c>
      <c r="AR143" s="60">
        <f>IF(ISNUMBER(AP143),AP143/MAX(AP$22:AP143)-1,"")</f>
        <v>-3.9872408293450956E-4</v>
      </c>
      <c r="AT143" s="62">
        <v>50.14</v>
      </c>
      <c r="AU143" s="60">
        <f>IF(AND(ISNUMBER(AT142),ISNUMBER(AT143)),AT143/AT142-1,"")</f>
        <v>-1.9940179461608309E-4</v>
      </c>
      <c r="AV143" s="60">
        <f>IF(ISNUMBER(AT143),AT143/MAX(AT$22:AT143)-1,"")</f>
        <v>-5.9796691249758283E-4</v>
      </c>
      <c r="AX143" s="62">
        <v>16.091999999999999</v>
      </c>
      <c r="AY143" s="60">
        <f>IF(AND(ISNUMBER(AX142),ISNUMBER(AX143)),AX143/AX142-1,"")</f>
        <v>-8.692412765430868E-4</v>
      </c>
      <c r="AZ143" s="60">
        <f>IF(ISNUMBER(AX143),AX143/MAX(AX$22:AX143)-1,"")</f>
        <v>-4.7810650887573969E-2</v>
      </c>
      <c r="BB143" s="62">
        <v>49.91</v>
      </c>
      <c r="BC143" s="60">
        <f>IF(AND(ISNUMBER(BB142),ISNUMBER(BB143)),BB143/BB142-1,"")</f>
        <v>-1.9996000799840097E-3</v>
      </c>
      <c r="BD143" s="60">
        <f>IF(ISNUMBER(BB143),BB143/MAX(BB$22:BB143)-1,"")</f>
        <v>-8.3449235048679293E-3</v>
      </c>
      <c r="BF143" s="62">
        <v>50.76</v>
      </c>
      <c r="BG143" s="60">
        <f>IF(AND(ISNUMBER(BF142),ISNUMBER(BF143)),BF143/BF142-1,"")</f>
        <v>3.9416633819455704E-4</v>
      </c>
      <c r="BH143" s="60">
        <f>IF(ISNUMBER(BF143),BF143/MAX(BF$22:BF143)-1,"")</f>
        <v>0</v>
      </c>
      <c r="BK143" s="61">
        <f>BK142*(1+BL143)</f>
        <v>103.6321007661482</v>
      </c>
      <c r="BL143" s="60">
        <f>$L$12*N(AQ143)+$L$13*N(S143)+$L$14*N(AA143)+$L$15*N(AE143)+$L$16*N(AY143)+$L$17*N(BC143)+$L$18*N(AM143)+$L$19*N(AU143)+$L$20*N(W143)</f>
        <v>1.8538656481948358E-3</v>
      </c>
      <c r="BM143" s="60">
        <f>IF(ISNUMBER(BK143),BK143/MAX(BK$22:BK143)-1,"")</f>
        <v>-1.1971704546620554E-2</v>
      </c>
      <c r="BO143" s="61">
        <f>BO142*(1+BP143)</f>
        <v>103.38440389571939</v>
      </c>
      <c r="BP143" s="60">
        <f>$L$36*N(S143)+$L$37*N(AQ143)+$L$38*N(AA143)+$L$39*N(AE143)+$L$40*N(AM143)+$L$41*N(W143)+$L$42*N(AI143)+$L$43*N(BG143)+$L$44*N(AY143)</f>
        <v>1.8532207407986161E-3</v>
      </c>
      <c r="BQ143" s="60">
        <f>IF(ISNUMBER(BO143),BO143/MAX(BO$22:BO143)-1,"")</f>
        <v>-1.3869756625085383E-2</v>
      </c>
      <c r="BS143" s="61">
        <f>BS142*(1+BT143)</f>
        <v>102.43685568404558</v>
      </c>
      <c r="BT143" s="60">
        <f>$L$60*N(S143)+$L$61*N(AE143)+$L$62*N(AQ143)+$L$63*N(AM143)+$L$64*N(AI143)+$L$65*N(AA143)+$L$66*N(BG143)+$L$67*N(W143)+$L$68*N(AY143)</f>
        <v>1.4944211436069112E-3</v>
      </c>
      <c r="BU143" s="60">
        <f>IF(ISNUMBER(BS143),BS143/MAX(BS$22:BS143)-1,"")</f>
        <v>-1.1971689884007097E-2</v>
      </c>
    </row>
    <row r="144" spans="17:73" ht="16" customHeight="1">
      <c r="Q144" s="63">
        <v>43279</v>
      </c>
      <c r="R144" s="62">
        <v>368.38</v>
      </c>
      <c r="S144" s="60">
        <f>IF(AND(ISNUMBER(R143),ISNUMBER(R144)),R144/R143-1,"")</f>
        <v>1.0326086956522484E-3</v>
      </c>
      <c r="T144" s="60">
        <f>IF(ISNUMBER(R144),R144/MAX(R$22:R144)-1,"")</f>
        <v>-1.6446841458856221E-2</v>
      </c>
      <c r="V144" s="62">
        <v>190.34</v>
      </c>
      <c r="W144" s="60">
        <f>IF(AND(ISNUMBER(V143),ISNUMBER(V144)),V144/V143-1,"")</f>
        <v>-2.5677304407064616E-3</v>
      </c>
      <c r="X144" s="60">
        <f>IF(ISNUMBER(V144),V144/MAX(V$22:V144)-1,"")</f>
        <v>-2.9818033538916322E-2</v>
      </c>
      <c r="Z144" s="62">
        <v>7.7</v>
      </c>
      <c r="AA144" s="60">
        <f>IF(AND(ISNUMBER(Z143),ISNUMBER(Z144)),Z144/Z143-1,"")</f>
        <v>-7.7319587628865705E-3</v>
      </c>
      <c r="AB144" s="60">
        <f>IF(ISNUMBER(Z144),Z144/MAX(Z$22:Z144)-1,"")</f>
        <v>-3.3877038895859468E-2</v>
      </c>
      <c r="AD144" s="62">
        <v>13.22</v>
      </c>
      <c r="AE144" s="60">
        <f>IF(AND(ISNUMBER(AD143),ISNUMBER(AD144)),AD144/AD143-1,"")</f>
        <v>3.0349013657056112E-3</v>
      </c>
      <c r="AF144" s="60">
        <f>IF(ISNUMBER(AD144),AD144/MAX(AD$22:AD144)-1,"")</f>
        <v>-0.12508272667107867</v>
      </c>
      <c r="AH144" s="62">
        <v>16</v>
      </c>
      <c r="AI144" s="60">
        <f>IF(AND(ISNUMBER(AH143),ISNUMBER(AH144)),AH144/AH143-1,"")</f>
        <v>-1.2484394506866447E-3</v>
      </c>
      <c r="AJ144" s="60">
        <f>IF(ISNUMBER(AH144),AH144/MAX(AH$22:AH144)-1,"")</f>
        <v>-1.7199017199017286E-2</v>
      </c>
      <c r="AL144" s="62">
        <v>19.350000000000001</v>
      </c>
      <c r="AM144" s="60">
        <f>IF(AND(ISNUMBER(AL143),ISNUMBER(AL144)),AL144/AL143-1,"")</f>
        <v>5.170630816959676E-4</v>
      </c>
      <c r="AN144" s="60">
        <f>IF(ISNUMBER(AL144),AL144/MAX(AL$22:AL144)-1,"")</f>
        <v>-1.3258541560428272E-2</v>
      </c>
      <c r="AP144" s="62">
        <v>100.31</v>
      </c>
      <c r="AQ144" s="60">
        <f>IF(AND(ISNUMBER(AP143),ISNUMBER(AP144)),AP144/AP143-1,"")</f>
        <v>2.9916234543270193E-4</v>
      </c>
      <c r="AR144" s="60">
        <f>IF(ISNUMBER(AP144),AP144/MAX(AP$22:AP144)-1,"")</f>
        <v>-9.9681020733544123E-5</v>
      </c>
      <c r="AT144" s="62">
        <v>50.16</v>
      </c>
      <c r="AU144" s="60">
        <f>IF(AND(ISNUMBER(AT143),ISNUMBER(AT144)),AT144/AT143-1,"")</f>
        <v>3.9888312724367658E-4</v>
      </c>
      <c r="AV144" s="60">
        <f>IF(ISNUMBER(AT144),AT144/MAX(AT$22:AT144)-1,"")</f>
        <v>-1.9932230416597196E-4</v>
      </c>
      <c r="AX144" s="62">
        <v>16.106000000000002</v>
      </c>
      <c r="AY144" s="60">
        <f>IF(AND(ISNUMBER(AX143),ISNUMBER(AX144)),AX144/AX143-1,"")</f>
        <v>8.699975142929528E-4</v>
      </c>
      <c r="AZ144" s="60">
        <f>IF(ISNUMBER(AX144),AX144/MAX(AX$22:AX144)-1,"")</f>
        <v>-4.6982248520709868E-2</v>
      </c>
      <c r="BB144" s="62">
        <v>50.04</v>
      </c>
      <c r="BC144" s="60">
        <f>IF(AND(ISNUMBER(BB143),ISNUMBER(BB144)),BB144/BB143-1,"")</f>
        <v>2.6046884391905945E-3</v>
      </c>
      <c r="BD144" s="60">
        <f>IF(ISNUMBER(BB144),BB144/MAX(BB$22:BB144)-1,"")</f>
        <v>-5.7619709914563666E-3</v>
      </c>
      <c r="BF144" s="62">
        <v>50.65</v>
      </c>
      <c r="BG144" s="60">
        <f>IF(AND(ISNUMBER(BF143),ISNUMBER(BF144)),BF144/BF143-1,"")</f>
        <v>-2.1670606776990065E-3</v>
      </c>
      <c r="BH144" s="60">
        <f>IF(ISNUMBER(BF144),BF144/MAX(BF$22:BF144)-1,"")</f>
        <v>-2.1670606776990065E-3</v>
      </c>
      <c r="BK144" s="61">
        <f>BK143*(1+BL144)</f>
        <v>103.60158540931947</v>
      </c>
      <c r="BL144" s="60">
        <f>$L$12*N(AQ144)+$L$13*N(S144)+$L$14*N(AA144)+$L$15*N(AE144)+$L$16*N(AY144)+$L$17*N(BC144)+$L$18*N(AM144)+$L$19*N(AU144)+$L$20*N(W144)</f>
        <v>-2.9445853749115802E-4</v>
      </c>
      <c r="BM144" s="60">
        <f>IF(ISNUMBER(BK144),BK144/MAX(BK$22:BK144)-1,"")</f>
        <v>-1.2262637913499574E-2</v>
      </c>
      <c r="BO144" s="61">
        <f>BO143*(1+BP144)</f>
        <v>103.32491666480445</v>
      </c>
      <c r="BP144" s="60">
        <f>$L$36*N(S144)+$L$37*N(AQ144)+$L$38*N(AA144)+$L$39*N(AE144)+$L$40*N(AM144)+$L$41*N(W144)+$L$42*N(AI144)+$L$43*N(BG144)+$L$44*N(AY144)</f>
        <v>-5.7539849990271858E-4</v>
      </c>
      <c r="BQ144" s="60">
        <f>IF(ISNUMBER(BO144),BO144/MAX(BO$22:BO144)-1,"")</f>
        <v>-1.4437174487831994E-2</v>
      </c>
      <c r="BS144" s="61">
        <f>BS143*(1+BT144)</f>
        <v>102.44850300642594</v>
      </c>
      <c r="BT144" s="60">
        <f>$L$60*N(S144)+$L$61*N(AE144)+$L$62*N(AQ144)+$L$63*N(AM144)+$L$64*N(AI144)+$L$65*N(AA144)+$L$66*N(BG144)+$L$67*N(W144)+$L$68*N(AY144)</f>
        <v>1.1370245896920885E-4</v>
      </c>
      <c r="BU144" s="60">
        <f>IF(ISNUMBER(BS144),BS144/MAX(BS$22:BS144)-1,"")</f>
        <v>-1.1859348635615663E-2</v>
      </c>
    </row>
    <row r="145" spans="17:73" ht="16" customHeight="1">
      <c r="Q145" s="63">
        <v>43280</v>
      </c>
      <c r="R145" s="62">
        <v>368.8</v>
      </c>
      <c r="S145" s="60">
        <f>IF(AND(ISNUMBER(R144),ISNUMBER(R145)),R145/R144-1,"")</f>
        <v>1.14012704272759E-3</v>
      </c>
      <c r="T145" s="60">
        <f>IF(ISNUMBER(R145),R145/MAX(R$22:R145)-1,"")</f>
        <v>-1.5325465904843294E-2</v>
      </c>
      <c r="V145" s="62">
        <v>190.5</v>
      </c>
      <c r="W145" s="60">
        <f>IF(AND(ISNUMBER(V144),ISNUMBER(V145)),V145/V144-1,"")</f>
        <v>8.4060102973615436E-4</v>
      </c>
      <c r="X145" s="60">
        <f>IF(ISNUMBER(V145),V145/MAX(V$22:V145)-1,"")</f>
        <v>-2.9002497578877628E-2</v>
      </c>
      <c r="Z145" s="62">
        <v>7.72</v>
      </c>
      <c r="AA145" s="60">
        <f>IF(AND(ISNUMBER(Z144),ISNUMBER(Z145)),Z145/Z144-1,"")</f>
        <v>2.5974025974024872E-3</v>
      </c>
      <c r="AB145" s="60">
        <f>IF(ISNUMBER(Z145),Z145/MAX(Z$22:Z145)-1,"")</f>
        <v>-3.1367628607277265E-2</v>
      </c>
      <c r="AD145" s="62">
        <v>13.26</v>
      </c>
      <c r="AE145" s="60">
        <f>IF(AND(ISNUMBER(AD144),ISNUMBER(AD145)),AD145/AD144-1,"")</f>
        <v>3.0257186081694698E-3</v>
      </c>
      <c r="AF145" s="60">
        <f>IF(ISNUMBER(AD145),AD145/MAX(AD$22:AD145)-1,"")</f>
        <v>-0.12243547319655856</v>
      </c>
      <c r="AH145" s="62">
        <v>15.94</v>
      </c>
      <c r="AI145" s="60">
        <f>IF(AND(ISNUMBER(AH144),ISNUMBER(AH145)),AH145/AH144-1,"")</f>
        <v>-3.7500000000000311E-3</v>
      </c>
      <c r="AJ145" s="60">
        <f>IF(ISNUMBER(AH145),AH145/MAX(AH$22:AH145)-1,"")</f>
        <v>-2.0884520884520974E-2</v>
      </c>
      <c r="AL145" s="62">
        <v>19.440000000000001</v>
      </c>
      <c r="AM145" s="60">
        <f>IF(AND(ISNUMBER(AL144),ISNUMBER(AL145)),AL145/AL144-1,"")</f>
        <v>4.6511627906977715E-3</v>
      </c>
      <c r="AN145" s="60">
        <f>IF(ISNUMBER(AL145),AL145/MAX(AL$22:AL145)-1,"")</f>
        <v>-8.6690464048954086E-3</v>
      </c>
      <c r="AP145" s="62">
        <v>100.31</v>
      </c>
      <c r="AQ145" s="60">
        <f>IF(AND(ISNUMBER(AP144),ISNUMBER(AP145)),AP145/AP144-1,"")</f>
        <v>0</v>
      </c>
      <c r="AR145" s="60">
        <f>IF(ISNUMBER(AP145),AP145/MAX(AP$22:AP145)-1,"")</f>
        <v>-9.9681020733544123E-5</v>
      </c>
      <c r="AT145" s="62">
        <v>50.15</v>
      </c>
      <c r="AU145" s="60">
        <f>IF(AND(ISNUMBER(AT144),ISNUMBER(AT145)),AT145/AT144-1,"")</f>
        <v>-1.9936204146731029E-4</v>
      </c>
      <c r="AV145" s="60">
        <f>IF(ISNUMBER(AT145),AT145/MAX(AT$22:AT145)-1,"")</f>
        <v>-3.9864460833172188E-4</v>
      </c>
      <c r="AX145" s="62">
        <v>16.004999999999999</v>
      </c>
      <c r="AY145" s="60">
        <f>IF(AND(ISNUMBER(AX144),ISNUMBER(AX145)),AX145/AX144-1,"")</f>
        <v>-6.2709549236310558E-3</v>
      </c>
      <c r="AZ145" s="60">
        <f>IF(ISNUMBER(AX145),AX145/MAX(AX$22:AX145)-1,"")</f>
        <v>-5.2958579881656753E-2</v>
      </c>
      <c r="BB145" s="62">
        <v>49.92</v>
      </c>
      <c r="BC145" s="60">
        <f>IF(AND(ISNUMBER(BB144),ISNUMBER(BB145)),BB145/BB144-1,"")</f>
        <v>-2.3980815347721673E-3</v>
      </c>
      <c r="BD145" s="60">
        <f>IF(ISNUMBER(BB145),BB145/MAX(BB$22:BB145)-1,"")</f>
        <v>-8.1462348499899973E-3</v>
      </c>
      <c r="BF145" s="62">
        <v>50.64</v>
      </c>
      <c r="BG145" s="60">
        <f>IF(AND(ISNUMBER(BF144),ISNUMBER(BF145)),BF145/BF144-1,"")</f>
        <v>-1.9743336623889718E-4</v>
      </c>
      <c r="BH145" s="60">
        <f>IF(ISNUMBER(BF145),BF145/MAX(BF$22:BF145)-1,"")</f>
        <v>-2.3640661938534313E-3</v>
      </c>
      <c r="BK145" s="61">
        <f>BK144*(1+BL145)</f>
        <v>103.62398268148749</v>
      </c>
      <c r="BL145" s="60">
        <f>$L$12*N(AQ145)+$L$13*N(S145)+$L$14*N(AA145)+$L$15*N(AE145)+$L$16*N(AY145)+$L$17*N(BC145)+$L$18*N(AM145)+$L$19*N(AU145)+$L$20*N(W145)</f>
        <v>2.1618657744985396E-4</v>
      </c>
      <c r="BM145" s="60">
        <f>IF(ISNUMBER(BK145),BK145/MAX(BK$22:BK145)-1,"")</f>
        <v>-1.2049102353770769E-2</v>
      </c>
      <c r="BO145" s="61">
        <f>BO144*(1+BP145)</f>
        <v>103.42324529459135</v>
      </c>
      <c r="BP145" s="60">
        <f>$L$36*N(S145)+$L$37*N(AQ145)+$L$38*N(AA145)+$L$39*N(AE145)+$L$40*N(AM145)+$L$41*N(W145)+$L$42*N(AI145)+$L$43*N(BG145)+$L$44*N(AY145)</f>
        <v>9.5164489806356478E-4</v>
      </c>
      <c r="BQ145" s="60">
        <f>IF(ISNUMBER(BO145),BO145/MAX(BO$22:BO145)-1,"")</f>
        <v>-1.3499268653212271E-2</v>
      </c>
      <c r="BS145" s="61">
        <f>BS144*(1+BT145)</f>
        <v>102.56969470567348</v>
      </c>
      <c r="BT145" s="60">
        <f>$L$60*N(S145)+$L$61*N(AE145)+$L$62*N(AQ145)+$L$63*N(AM145)+$L$64*N(AI145)+$L$65*N(AA145)+$L$66*N(BG145)+$L$67*N(W145)+$L$68*N(AY145)</f>
        <v>1.1829523681761019E-3</v>
      </c>
      <c r="BU145" s="60">
        <f>IF(ISNUMBER(BS145),BS145/MAX(BS$22:BS145)-1,"")</f>
        <v>-1.0690425311993046E-2</v>
      </c>
    </row>
    <row r="146" spans="17:73" ht="16" customHeight="1">
      <c r="Q146" s="63">
        <v>43283</v>
      </c>
      <c r="R146" s="62">
        <v>367.78</v>
      </c>
      <c r="S146" s="60">
        <f>IF(AND(ISNUMBER(R145),ISNUMBER(R146)),R146/R145-1,"")</f>
        <v>-2.7657266811280667E-3</v>
      </c>
      <c r="T146" s="60">
        <f>IF(ISNUMBER(R146),R146/MAX(R$22:R146)-1,"")</f>
        <v>-1.8048806536017592E-2</v>
      </c>
      <c r="V146" s="62">
        <v>189.45</v>
      </c>
      <c r="W146" s="60">
        <f>IF(AND(ISNUMBER(V145),ISNUMBER(V146)),V146/V145-1,"")</f>
        <v>-5.5118110236220819E-3</v>
      </c>
      <c r="X146" s="60">
        <f>IF(ISNUMBER(V146),V146/MAX(V$22:V146)-1,"")</f>
        <v>-3.4354452316631923E-2</v>
      </c>
      <c r="Z146" s="62">
        <v>7.57</v>
      </c>
      <c r="AA146" s="60">
        <f>IF(AND(ISNUMBER(Z145),ISNUMBER(Z146)),Z146/Z145-1,"")</f>
        <v>-1.9430051813471461E-2</v>
      </c>
      <c r="AB146" s="60">
        <f>IF(ISNUMBER(Z146),Z146/MAX(Z$22:Z146)-1,"")</f>
        <v>-5.0188205771643624E-2</v>
      </c>
      <c r="AD146" s="62">
        <v>12.76</v>
      </c>
      <c r="AE146" s="60">
        <f>IF(AND(ISNUMBER(AD145),ISNUMBER(AD146)),AD146/AD145-1,"")</f>
        <v>-3.7707390648567096E-2</v>
      </c>
      <c r="AF146" s="60">
        <f>IF(ISNUMBER(AD146),AD146/MAX(AD$22:AD146)-1,"")</f>
        <v>-0.15552614162806089</v>
      </c>
      <c r="AH146" s="62">
        <v>15.75</v>
      </c>
      <c r="AI146" s="60">
        <f>IF(AND(ISNUMBER(AH145),ISNUMBER(AH146)),AH146/AH145-1,"")</f>
        <v>-1.1919698870765383E-2</v>
      </c>
      <c r="AJ146" s="60">
        <f>IF(ISNUMBER(AH146),AH146/MAX(AH$22:AH146)-1,"")</f>
        <v>-3.2555282555282616E-2</v>
      </c>
      <c r="AL146" s="62">
        <v>19.170000000000002</v>
      </c>
      <c r="AM146" s="60">
        <f>IF(AND(ISNUMBER(AL145),ISNUMBER(AL146)),AL146/AL145-1,"")</f>
        <v>-1.388888888888884E-2</v>
      </c>
      <c r="AN146" s="60">
        <f>IF(ISNUMBER(AL146),AL146/MAX(AL$22:AL146)-1,"")</f>
        <v>-2.2437531871493999E-2</v>
      </c>
      <c r="AP146" s="62">
        <v>100.13</v>
      </c>
      <c r="AQ146" s="60">
        <f>IF(AND(ISNUMBER(AP145),ISNUMBER(AP146)),AP146/AP145-1,"")</f>
        <v>-1.7944372445419798E-3</v>
      </c>
      <c r="AR146" s="60">
        <f>IF(ISNUMBER(AP146),AP146/MAX(AP$22:AP146)-1,"")</f>
        <v>-1.8939393939393367E-3</v>
      </c>
      <c r="AT146" s="62">
        <v>50.07</v>
      </c>
      <c r="AU146" s="60">
        <f>IF(AND(ISNUMBER(AT145),ISNUMBER(AT146)),AT146/AT145-1,"")</f>
        <v>-1.5952143569292199E-3</v>
      </c>
      <c r="AV146" s="60">
        <f>IF(ISNUMBER(AT146),AT146/MAX(AT$22:AT146)-1,"")</f>
        <v>-1.9932230416583874E-3</v>
      </c>
      <c r="AX146" s="62">
        <v>15.994999999999999</v>
      </c>
      <c r="AY146" s="60">
        <f>IF(AND(ISNUMBER(AX145),ISNUMBER(AX146)),AX146/AX145-1,"")</f>
        <v>-6.2480474851611678E-4</v>
      </c>
      <c r="AZ146" s="60">
        <f>IF(ISNUMBER(AX146),AX146/MAX(AX$22:AX146)-1,"")</f>
        <v>-5.3550295857988095E-2</v>
      </c>
      <c r="BB146" s="62">
        <v>49.97</v>
      </c>
      <c r="BC146" s="60">
        <f>IF(AND(ISNUMBER(BB145),ISNUMBER(BB146)),BB146/BB145-1,"")</f>
        <v>1.0016025641024218E-3</v>
      </c>
      <c r="BD146" s="60">
        <f>IF(ISNUMBER(BB146),BB146/MAX(BB$22:BB146)-1,"")</f>
        <v>-7.152791575601003E-3</v>
      </c>
      <c r="BF146" s="62">
        <v>50.35</v>
      </c>
      <c r="BG146" s="60">
        <f>IF(AND(ISNUMBER(BF145),ISNUMBER(BF146)),BF146/BF145-1,"")</f>
        <v>-5.7266982622432572E-3</v>
      </c>
      <c r="BH146" s="60">
        <f>IF(ISNUMBER(BF146),BF146/MAX(BF$22:BF146)-1,"")</f>
        <v>-8.0772261623325292E-3</v>
      </c>
      <c r="BK146" s="61">
        <f>BK145*(1+BL146)</f>
        <v>102.72351644241446</v>
      </c>
      <c r="BL146" s="60">
        <f>$L$12*N(AQ146)+$L$13*N(S146)+$L$14*N(AA146)+$L$15*N(AE146)+$L$16*N(AY146)+$L$17*N(BC146)+$L$18*N(AM146)+$L$19*N(AU146)+$L$20*N(W146)</f>
        <v>-8.6897474481444029E-3</v>
      </c>
      <c r="BM146" s="60">
        <f>IF(ISNUMBER(BK146),BK146/MAX(BK$22:BK146)-1,"")</f>
        <v>-2.0634146145484089E-2</v>
      </c>
      <c r="BO146" s="61">
        <f>BO145*(1+BP146)</f>
        <v>102.19393593861211</v>
      </c>
      <c r="BP146" s="60">
        <f>$L$36*N(S146)+$L$37*N(AQ146)+$L$38*N(AA146)+$L$39*N(AE146)+$L$40*N(AM146)+$L$41*N(W146)+$L$42*N(AI146)+$L$43*N(BG146)+$L$44*N(AY146)</f>
        <v>-1.1886199784948457E-2</v>
      </c>
      <c r="BQ146" s="60">
        <f>IF(ISNUMBER(BO146),BO146/MAX(BO$22:BO146)-1,"")</f>
        <v>-2.5225013433997856E-2</v>
      </c>
      <c r="BS146" s="61">
        <f>BS145*(1+BT146)</f>
        <v>101.23794652170564</v>
      </c>
      <c r="BT146" s="60">
        <f>$L$60*N(S146)+$L$61*N(AE146)+$L$62*N(AQ146)+$L$63*N(AM146)+$L$64*N(AI146)+$L$65*N(AA146)+$L$66*N(BG146)+$L$67*N(W146)+$L$68*N(AY146)</f>
        <v>-1.2983836871010816E-2</v>
      </c>
      <c r="BU146" s="60">
        <f>IF(ISNUMBER(BS146),BS146/MAX(BS$22:BS146)-1,"")</f>
        <v>-2.3535459444671281E-2</v>
      </c>
    </row>
    <row r="147" spans="17:73" ht="16" customHeight="1">
      <c r="Q147" s="63">
        <v>43284</v>
      </c>
      <c r="R147" s="62">
        <v>370.5</v>
      </c>
      <c r="S147" s="60">
        <f>IF(AND(ISNUMBER(R146),ISNUMBER(R147)),R147/R146-1,"")</f>
        <v>7.395725705584999E-3</v>
      </c>
      <c r="T147" s="60">
        <f>IF(ISNUMBER(R147),R147/MAX(R$22:R147)-1,"")</f>
        <v>-1.0786564852886316E-2</v>
      </c>
      <c r="V147" s="62">
        <v>191.22</v>
      </c>
      <c r="W147" s="60">
        <f>IF(AND(ISNUMBER(V146),ISNUMBER(V147)),V147/V146-1,"")</f>
        <v>9.3428345209818353E-3</v>
      </c>
      <c r="X147" s="60">
        <f>IF(ISNUMBER(V147),V147/MAX(V$22:V147)-1,"")</f>
        <v>-2.5332585758703341E-2</v>
      </c>
      <c r="Z147" s="62">
        <v>7.64</v>
      </c>
      <c r="AA147" s="60">
        <f>IF(AND(ISNUMBER(Z146),ISNUMBER(Z147)),Z147/Z146-1,"")</f>
        <v>9.2470277410832136E-3</v>
      </c>
      <c r="AB147" s="60">
        <f>IF(ISNUMBER(Z147),Z147/MAX(Z$22:Z147)-1,"")</f>
        <v>-4.1405269761606078E-2</v>
      </c>
      <c r="AD147" s="62">
        <v>12.72</v>
      </c>
      <c r="AE147" s="60">
        <f>IF(AND(ISNUMBER(AD146),ISNUMBER(AD147)),AD147/AD146-1,"")</f>
        <v>-3.1347962382444194E-3</v>
      </c>
      <c r="AF147" s="60">
        <f>IF(ISNUMBER(AD147),AD147/MAX(AD$22:AD147)-1,"")</f>
        <v>-0.15817339510258099</v>
      </c>
      <c r="AH147" s="62">
        <v>15.83</v>
      </c>
      <c r="AI147" s="60">
        <f>IF(AND(ISNUMBER(AH146),ISNUMBER(AH147)),AH147/AH146-1,"")</f>
        <v>5.0793650793650169E-3</v>
      </c>
      <c r="AJ147" s="60">
        <f>IF(ISNUMBER(AH147),AH147/MAX(AH$22:AH147)-1,"")</f>
        <v>-2.7641277641277662E-2</v>
      </c>
      <c r="AL147" s="62">
        <v>19.3</v>
      </c>
      <c r="AM147" s="60">
        <f>IF(AND(ISNUMBER(AL146),ISNUMBER(AL147)),AL147/AL146-1,"")</f>
        <v>6.7814293166406081E-3</v>
      </c>
      <c r="AN147" s="60">
        <f>IF(ISNUMBER(AL147),AL147/MAX(AL$22:AL147)-1,"")</f>
        <v>-1.5808261091279863E-2</v>
      </c>
      <c r="AP147" s="62">
        <v>100.17</v>
      </c>
      <c r="AQ147" s="60">
        <f>IF(AND(ISNUMBER(AP146),ISNUMBER(AP147)),AP147/AP146-1,"")</f>
        <v>3.9948067512241003E-4</v>
      </c>
      <c r="AR147" s="60">
        <f>IF(ISNUMBER(AP147),AP147/MAX(AP$22:AP147)-1,"")</f>
        <v>-1.4952153110047162E-3</v>
      </c>
      <c r="AT147" s="62">
        <v>50.08</v>
      </c>
      <c r="AU147" s="60">
        <f>IF(AND(ISNUMBER(AT146),ISNUMBER(AT147)),AT147/AT146-1,"")</f>
        <v>1.9972039145188525E-4</v>
      </c>
      <c r="AV147" s="60">
        <f>IF(ISNUMBER(AT147),AT147/MAX(AT$22:AT147)-1,"")</f>
        <v>-1.7939007374926375E-3</v>
      </c>
      <c r="AX147" s="62">
        <v>15.906000000000001</v>
      </c>
      <c r="AY147" s="60">
        <f>IF(AND(ISNUMBER(AX146),ISNUMBER(AX147)),AX147/AX146-1,"")</f>
        <v>-5.5642388246326391E-3</v>
      </c>
      <c r="AZ147" s="60">
        <f>IF(ISNUMBER(AX147),AX147/MAX(AX$22:AX147)-1,"")</f>
        <v>-5.8816568047337148E-2</v>
      </c>
      <c r="BB147" s="62">
        <v>49.97</v>
      </c>
      <c r="BC147" s="60">
        <f>IF(AND(ISNUMBER(BB146),ISNUMBER(BB147)),BB147/BB146-1,"")</f>
        <v>0</v>
      </c>
      <c r="BD147" s="60">
        <f>IF(ISNUMBER(BB147),BB147/MAX(BB$22:BB147)-1,"")</f>
        <v>-7.152791575601003E-3</v>
      </c>
      <c r="BF147" s="62">
        <v>50.38</v>
      </c>
      <c r="BG147" s="60">
        <f>IF(AND(ISNUMBER(BF146),ISNUMBER(BF147)),BF147/BF146-1,"")</f>
        <v>5.9582919563050396E-4</v>
      </c>
      <c r="BH147" s="60">
        <f>IF(ISNUMBER(BF147),BF147/MAX(BF$22:BF147)-1,"")</f>
        <v>-7.4862096138691436E-3</v>
      </c>
      <c r="BK147" s="61">
        <f>BK146*(1+BL147)</f>
        <v>103.02233308605649</v>
      </c>
      <c r="BL147" s="60">
        <f>$L$12*N(AQ147)+$L$13*N(S147)+$L$14*N(AA147)+$L$15*N(AE147)+$L$16*N(AY147)+$L$17*N(BC147)+$L$18*N(AM147)+$L$19*N(AU147)+$L$20*N(W147)</f>
        <v>2.9089409513111909E-3</v>
      </c>
      <c r="BM147" s="60">
        <f>IF(ISNUMBER(BK147),BK147/MAX(BK$22:BK147)-1,"")</f>
        <v>-1.7785228706890921E-2</v>
      </c>
      <c r="BO147" s="61">
        <f>BO146*(1+BP147)</f>
        <v>102.54137780965296</v>
      </c>
      <c r="BP147" s="60">
        <f>$L$36*N(S147)+$L$37*N(AQ147)+$L$38*N(AA147)+$L$39*N(AE147)+$L$40*N(AM147)+$L$41*N(W147)+$L$42*N(AI147)+$L$43*N(BG147)+$L$44*N(AY147)</f>
        <v>3.3998286478520469E-3</v>
      </c>
      <c r="BQ147" s="60">
        <f>IF(ISNUMBER(BO147),BO147/MAX(BO$22:BO147)-1,"")</f>
        <v>-2.1910945509461266E-2</v>
      </c>
      <c r="BS147" s="61">
        <f>BS146*(1+BT147)</f>
        <v>101.62332677869489</v>
      </c>
      <c r="BT147" s="60">
        <f>$L$60*N(S147)+$L$61*N(AE147)+$L$62*N(AQ147)+$L$63*N(AM147)+$L$64*N(AI147)+$L$65*N(AA147)+$L$66*N(BG147)+$L$67*N(W147)+$L$68*N(AY147)</f>
        <v>3.8066779328305906E-3</v>
      </c>
      <c r="BU147" s="60">
        <f>IF(ISNUMBER(BS147),BS147/MAX(BS$22:BS147)-1,"")</f>
        <v>-1.9818373425947833E-2</v>
      </c>
    </row>
    <row r="148" spans="17:73" ht="16" customHeight="1">
      <c r="Q148" s="63">
        <v>43285</v>
      </c>
      <c r="R148" s="62">
        <v>366.65</v>
      </c>
      <c r="S148" s="60">
        <f>IF(AND(ISNUMBER(R147),ISNUMBER(R148)),R148/R147-1,"")</f>
        <v>-1.0391363022942079E-2</v>
      </c>
      <c r="T148" s="60">
        <f>IF(ISNUMBER(R148),R148/MAX(R$22:R148)-1,"")</f>
        <v>-2.106584076467144E-2</v>
      </c>
      <c r="V148" s="62">
        <v>190.01</v>
      </c>
      <c r="W148" s="60">
        <f>IF(AND(ISNUMBER(V147),ISNUMBER(V148)),V148/V147-1,"")</f>
        <v>-6.3277899801276183E-3</v>
      </c>
      <c r="X148" s="60">
        <f>IF(ISNUMBER(V148),V148/MAX(V$22:V148)-1,"")</f>
        <v>-3.1500076456496329E-2</v>
      </c>
      <c r="Z148" s="62">
        <v>7.55</v>
      </c>
      <c r="AA148" s="60">
        <f>IF(AND(ISNUMBER(Z147),ISNUMBER(Z148)),Z148/Z147-1,"")</f>
        <v>-1.1780104712041828E-2</v>
      </c>
      <c r="AB148" s="60">
        <f>IF(ISNUMBER(Z148),Z148/MAX(Z$22:Z148)-1,"")</f>
        <v>-5.2697616060225827E-2</v>
      </c>
      <c r="AD148" s="62">
        <v>12.71</v>
      </c>
      <c r="AE148" s="60">
        <f>IF(AND(ISNUMBER(AD147),ISNUMBER(AD148)),AD148/AD147-1,"")</f>
        <v>-7.8616352201255069E-4</v>
      </c>
      <c r="AF148" s="60">
        <f>IF(ISNUMBER(AD148),AD148/MAX(AD$22:AD148)-1,"")</f>
        <v>-0.15883520847121102</v>
      </c>
      <c r="AH148" s="62">
        <v>15.75</v>
      </c>
      <c r="AI148" s="60">
        <f>IF(AND(ISNUMBER(AH147),ISNUMBER(AH148)),AH148/AH147-1,"")</f>
        <v>-5.0536955148452467E-3</v>
      </c>
      <c r="AJ148" s="60">
        <f>IF(ISNUMBER(AH148),AH148/MAX(AH$22:AH148)-1,"")</f>
        <v>-3.2555282555282616E-2</v>
      </c>
      <c r="AL148" s="62">
        <v>19.39</v>
      </c>
      <c r="AM148" s="60">
        <f>IF(AND(ISNUMBER(AL147),ISNUMBER(AL148)),AL148/AL147-1,"")</f>
        <v>4.663212435233044E-3</v>
      </c>
      <c r="AN148" s="60">
        <f>IF(ISNUMBER(AL148),AL148/MAX(AL$22:AL148)-1,"")</f>
        <v>-1.1218765935746999E-2</v>
      </c>
      <c r="AP148" s="62">
        <v>100.16</v>
      </c>
      <c r="AQ148" s="60">
        <f>IF(AND(ISNUMBER(AP147),ISNUMBER(AP148)),AP148/AP147-1,"")</f>
        <v>-9.983028850957254E-5</v>
      </c>
      <c r="AR148" s="60">
        <f>IF(ISNUMBER(AP148),AP148/MAX(AP$22:AP148)-1,"")</f>
        <v>-1.5948963317383713E-3</v>
      </c>
      <c r="AT148" s="62">
        <v>50.09</v>
      </c>
      <c r="AU148" s="60">
        <f>IF(AND(ISNUMBER(AT147),ISNUMBER(AT148)),AT148/AT147-1,"")</f>
        <v>1.9968051118213204E-4</v>
      </c>
      <c r="AV148" s="60">
        <f>IF(ISNUMBER(AT148),AT148/MAX(AT$22:AT148)-1,"")</f>
        <v>-1.5945784333266655E-3</v>
      </c>
      <c r="AX148" s="62">
        <v>16.045999999999999</v>
      </c>
      <c r="AY148" s="60">
        <f>IF(AND(ISNUMBER(AX147),ISNUMBER(AX148)),AX148/AX147-1,"")</f>
        <v>8.8017100465231923E-3</v>
      </c>
      <c r="AZ148" s="60">
        <f>IF(ISNUMBER(AX148),AX148/MAX(AX$22:AX148)-1,"")</f>
        <v>-5.0532544378698141E-2</v>
      </c>
      <c r="BB148" s="62">
        <v>49.84</v>
      </c>
      <c r="BC148" s="60">
        <f>IF(AND(ISNUMBER(BB147),ISNUMBER(BB148)),BB148/BB147-1,"")</f>
        <v>-2.6015609365618309E-3</v>
      </c>
      <c r="BD148" s="60">
        <f>IF(ISNUMBER(BB148),BB148/MAX(BB$22:BB148)-1,"")</f>
        <v>-9.7357440890124547E-3</v>
      </c>
      <c r="BF148" s="62">
        <v>50.37</v>
      </c>
      <c r="BG148" s="60">
        <f>IF(AND(ISNUMBER(BF147),ISNUMBER(BF148)),BF148/BF147-1,"")</f>
        <v>-1.9849146486716762E-4</v>
      </c>
      <c r="BH148" s="60">
        <f>IF(ISNUMBER(BF148),BF148/MAX(BF$22:BF148)-1,"")</f>
        <v>-7.6832151300236795E-3</v>
      </c>
      <c r="BK148" s="61">
        <f>BK147*(1+BL148)</f>
        <v>102.65522635459996</v>
      </c>
      <c r="BL148" s="60">
        <f>$L$12*N(AQ148)+$L$13*N(S148)+$L$14*N(AA148)+$L$15*N(AE148)+$L$16*N(AY148)+$L$17*N(BC148)+$L$18*N(AM148)+$L$19*N(AU148)+$L$20*N(W148)</f>
        <v>-3.5633703922224535E-3</v>
      </c>
      <c r="BM148" s="60">
        <f>IF(ISNUMBER(BK148),BK148/MAX(BK$22:BK148)-1,"")</f>
        <v>-2.1285223741720261E-2</v>
      </c>
      <c r="BO148" s="61">
        <f>BO147*(1+BP148)</f>
        <v>102.06385888057737</v>
      </c>
      <c r="BP148" s="60">
        <f>$L$36*N(S148)+$L$37*N(AQ148)+$L$38*N(AA148)+$L$39*N(AE148)+$L$40*N(AM148)+$L$41*N(W148)+$L$42*N(AI148)+$L$43*N(BG148)+$L$44*N(AY148)</f>
        <v>-4.65684135785659E-3</v>
      </c>
      <c r="BQ148" s="60">
        <f>IF(ISNUMBER(BO148),BO148/MAX(BO$22:BO148)-1,"")</f>
        <v>-2.6465751070079646E-2</v>
      </c>
      <c r="BS148" s="61">
        <f>BS147*(1+BT148)</f>
        <v>101.19056187147555</v>
      </c>
      <c r="BT148" s="60">
        <f>$L$60*N(S148)+$L$61*N(AE148)+$L$62*N(AQ148)+$L$63*N(AM148)+$L$64*N(AI148)+$L$65*N(AA148)+$L$66*N(BG148)+$L$67*N(W148)+$L$68*N(AY148)</f>
        <v>-4.2585193866145109E-3</v>
      </c>
      <c r="BU148" s="60">
        <f>IF(ISNUMBER(BS148),BS148/MAX(BS$22:BS148)-1,"")</f>
        <v>-2.399249588511676E-2</v>
      </c>
    </row>
    <row r="149" spans="17:73" ht="16" customHeight="1">
      <c r="Q149" s="63">
        <v>43286</v>
      </c>
      <c r="R149" s="62">
        <v>367.2</v>
      </c>
      <c r="S149" s="60">
        <f>IF(AND(ISNUMBER(R148),ISNUMBER(R149)),R149/R148-1,"")</f>
        <v>1.5000681849175468E-3</v>
      </c>
      <c r="T149" s="60">
        <f>IF(ISNUMBER(R149),R149/MAX(R$22:R149)-1,"")</f>
        <v>-1.9597372777273581E-2</v>
      </c>
      <c r="V149" s="62">
        <v>190.38</v>
      </c>
      <c r="W149" s="60">
        <f>IF(AND(ISNUMBER(V148),ISNUMBER(V149)),V149/V148-1,"")</f>
        <v>1.9472659333719111E-3</v>
      </c>
      <c r="X149" s="60">
        <f>IF(ISNUMBER(V149),V149/MAX(V$22:V149)-1,"")</f>
        <v>-2.9614149548906732E-2</v>
      </c>
      <c r="Z149" s="62">
        <v>7.59</v>
      </c>
      <c r="AA149" s="60">
        <f>IF(AND(ISNUMBER(Z148),ISNUMBER(Z149)),Z149/Z148-1,"")</f>
        <v>5.2980132450330952E-3</v>
      </c>
      <c r="AB149" s="60">
        <f>IF(ISNUMBER(Z149),Z149/MAX(Z$22:Z149)-1,"")</f>
        <v>-4.767879548306142E-2</v>
      </c>
      <c r="AD149" s="62">
        <v>12.56</v>
      </c>
      <c r="AE149" s="60">
        <f>IF(AND(ISNUMBER(AD148),ISNUMBER(AD149)),AD149/AD148-1,"")</f>
        <v>-1.1801730920535047E-2</v>
      </c>
      <c r="AF149" s="60">
        <f>IF(ISNUMBER(AD149),AD149/MAX(AD$22:AD149)-1,"")</f>
        <v>-0.16876240900066175</v>
      </c>
      <c r="AH149" s="62">
        <v>15.83</v>
      </c>
      <c r="AI149" s="60">
        <f>IF(AND(ISNUMBER(AH148),ISNUMBER(AH149)),AH149/AH148-1,"")</f>
        <v>5.0793650793650169E-3</v>
      </c>
      <c r="AJ149" s="60">
        <f>IF(ISNUMBER(AH149),AH149/MAX(AH$22:AH149)-1,"")</f>
        <v>-2.7641277641277662E-2</v>
      </c>
      <c r="AL149" s="62">
        <v>19.37</v>
      </c>
      <c r="AM149" s="60">
        <f>IF(AND(ISNUMBER(AL148),ISNUMBER(AL149)),AL149/AL148-1,"")</f>
        <v>-1.0314595152139949E-3</v>
      </c>
      <c r="AN149" s="60">
        <f>IF(ISNUMBER(AL149),AL149/MAX(AL$22:AL149)-1,"")</f>
        <v>-1.2238653748087636E-2</v>
      </c>
      <c r="AP149" s="62">
        <v>100.19</v>
      </c>
      <c r="AQ149" s="60">
        <f>IF(AND(ISNUMBER(AP148),ISNUMBER(AP149)),AP149/AP148-1,"")</f>
        <v>2.9952076677308703E-4</v>
      </c>
      <c r="AR149" s="60">
        <f>IF(ISNUMBER(AP149),AP149/MAX(AP$22:AP149)-1,"")</f>
        <v>-1.2958532695374059E-3</v>
      </c>
      <c r="AT149" s="62">
        <v>50.08</v>
      </c>
      <c r="AU149" s="60">
        <f>IF(AND(ISNUMBER(AT148),ISNUMBER(AT149)),AT149/AT148-1,"")</f>
        <v>-1.9964064683575256E-4</v>
      </c>
      <c r="AV149" s="60">
        <f>IF(ISNUMBER(AT149),AT149/MAX(AT$22:AT149)-1,"")</f>
        <v>-1.7939007374926375E-3</v>
      </c>
      <c r="AX149" s="62">
        <v>16.079999999999998</v>
      </c>
      <c r="AY149" s="60">
        <f>IF(AND(ISNUMBER(AX148),ISNUMBER(AX149)),AX149/AX148-1,"")</f>
        <v>2.1189081390999842E-3</v>
      </c>
      <c r="AZ149" s="60">
        <f>IF(ISNUMBER(AX149),AX149/MAX(AX$22:AX149)-1,"")</f>
        <v>-4.8520710059171579E-2</v>
      </c>
      <c r="BB149" s="62">
        <v>49.83</v>
      </c>
      <c r="BC149" s="60">
        <f>IF(AND(ISNUMBER(BB148),ISNUMBER(BB149)),BB149/BB148-1,"")</f>
        <v>-2.0064205457470674E-4</v>
      </c>
      <c r="BD149" s="60">
        <f>IF(ISNUMBER(BB149),BB149/MAX(BB$22:BB149)-1,"")</f>
        <v>-9.9344327438902758E-3</v>
      </c>
      <c r="BF149" s="62">
        <v>50.37</v>
      </c>
      <c r="BG149" s="60">
        <f>IF(AND(ISNUMBER(BF148),ISNUMBER(BF149)),BF149/BF148-1,"")</f>
        <v>0</v>
      </c>
      <c r="BH149" s="60">
        <f>IF(ISNUMBER(BF149),BF149/MAX(BF$22:BF149)-1,"")</f>
        <v>-7.6832151300236795E-3</v>
      </c>
      <c r="BK149" s="61">
        <f>BK148*(1+BL149)</f>
        <v>102.69762463817275</v>
      </c>
      <c r="BL149" s="60">
        <f>$L$12*N(AQ149)+$L$13*N(S149)+$L$14*N(AA149)+$L$15*N(AE149)+$L$16*N(AY149)+$L$17*N(BC149)+$L$18*N(AM149)+$L$19*N(AU149)+$L$20*N(W149)</f>
        <v>4.1301631761392376E-4</v>
      </c>
      <c r="BM149" s="60">
        <f>IF(ISNUMBER(BK149),BK149/MAX(BK$22:BK149)-1,"")</f>
        <v>-2.0880998568835851E-2</v>
      </c>
      <c r="BO149" s="61">
        <f>BO148*(1+BP149)</f>
        <v>102.0382496936877</v>
      </c>
      <c r="BP149" s="60">
        <f>$L$36*N(S149)+$L$37*N(AQ149)+$L$38*N(AA149)+$L$39*N(AE149)+$L$40*N(AM149)+$L$41*N(W149)+$L$42*N(AI149)+$L$43*N(BG149)+$L$44*N(AY149)</f>
        <v>-2.5091337100653286E-4</v>
      </c>
      <c r="BQ149" s="60">
        <f>IF(ISNUMBER(BO149),BO149/MAX(BO$22:BO149)-1,"")</f>
        <v>-2.6710023830268992E-2</v>
      </c>
      <c r="BS149" s="61">
        <f>BS148*(1+BT149)</f>
        <v>101.11110120534728</v>
      </c>
      <c r="BT149" s="60">
        <f>$L$60*N(S149)+$L$61*N(AE149)+$L$62*N(AQ149)+$L$63*N(AM149)+$L$64*N(AI149)+$L$65*N(AA149)+$L$66*N(BG149)+$L$67*N(W149)+$L$68*N(AY149)</f>
        <v>-7.852576827194446E-4</v>
      </c>
      <c r="BU149" s="60">
        <f>IF(ISNUMBER(BS149),BS149/MAX(BS$22:BS149)-1,"")</f>
        <v>-2.4758913276114791E-2</v>
      </c>
    </row>
    <row r="150" spans="17:73" ht="16" customHeight="1">
      <c r="Q150" s="63">
        <v>43287</v>
      </c>
      <c r="R150" s="62">
        <v>370.27</v>
      </c>
      <c r="S150" s="60">
        <f>IF(AND(ISNUMBER(R149),ISNUMBER(R150)),R150/R149-1,"")</f>
        <v>8.3605664488017872E-3</v>
      </c>
      <c r="T150" s="60">
        <f>IF(ISNUMBER(R150),R150/MAX(R$22:R150)-1,"")</f>
        <v>-1.1400651465798162E-2</v>
      </c>
      <c r="V150" s="62">
        <v>191.57</v>
      </c>
      <c r="W150" s="60">
        <f>IF(AND(ISNUMBER(V149),ISNUMBER(V150)),V150/V149-1,"")</f>
        <v>6.2506565815736437E-3</v>
      </c>
      <c r="X150" s="60">
        <f>IF(ISNUMBER(V150),V150/MAX(V$22:V150)-1,"")</f>
        <v>-2.3548600846118539E-2</v>
      </c>
      <c r="Z150" s="62">
        <v>7.64</v>
      </c>
      <c r="AA150" s="60">
        <f>IF(AND(ISNUMBER(Z149),ISNUMBER(Z150)),Z150/Z149-1,"")</f>
        <v>6.5876152832673451E-3</v>
      </c>
      <c r="AB150" s="60">
        <f>IF(ISNUMBER(Z150),Z150/MAX(Z$22:Z150)-1,"")</f>
        <v>-4.1405269761606078E-2</v>
      </c>
      <c r="AD150" s="62">
        <v>12.72</v>
      </c>
      <c r="AE150" s="60">
        <f>IF(AND(ISNUMBER(AD149),ISNUMBER(AD150)),AD150/AD149-1,"")</f>
        <v>1.2738853503184711E-2</v>
      </c>
      <c r="AF150" s="60">
        <f>IF(ISNUMBER(AD150),AD150/MAX(AD$22:AD150)-1,"")</f>
        <v>-0.15817339510258099</v>
      </c>
      <c r="AH150" s="62">
        <v>15.84</v>
      </c>
      <c r="AI150" s="60">
        <f>IF(AND(ISNUMBER(AH149),ISNUMBER(AH150)),AH150/AH149-1,"")</f>
        <v>6.317119393557391E-4</v>
      </c>
      <c r="AJ150" s="60">
        <f>IF(ISNUMBER(AH150),AH150/MAX(AH$22:AH150)-1,"")</f>
        <v>-2.7027027027027084E-2</v>
      </c>
      <c r="AL150" s="62">
        <v>19.5</v>
      </c>
      <c r="AM150" s="60">
        <f>IF(AND(ISNUMBER(AL149),ISNUMBER(AL150)),AL150/AL149-1,"")</f>
        <v>6.7114093959730337E-3</v>
      </c>
      <c r="AN150" s="60">
        <f>IF(ISNUMBER(AL150),AL150/MAX(AL$22:AL150)-1,"")</f>
        <v>-5.6093829678734997E-3</v>
      </c>
      <c r="AP150" s="62">
        <v>100.19</v>
      </c>
      <c r="AQ150" s="60">
        <f>IF(AND(ISNUMBER(AP149),ISNUMBER(AP150)),AP150/AP149-1,"")</f>
        <v>0</v>
      </c>
      <c r="AR150" s="60">
        <f>IF(ISNUMBER(AP150),AP150/MAX(AP$22:AP150)-1,"")</f>
        <v>-1.2958532695374059E-3</v>
      </c>
      <c r="AT150" s="62">
        <v>50.09</v>
      </c>
      <c r="AU150" s="60">
        <f>IF(AND(ISNUMBER(AT149),ISNUMBER(AT150)),AT150/AT149-1,"")</f>
        <v>1.9968051118213204E-4</v>
      </c>
      <c r="AV150" s="60">
        <f>IF(ISNUMBER(AT150),AT150/MAX(AT$22:AT150)-1,"")</f>
        <v>-1.5945784333266655E-3</v>
      </c>
      <c r="AX150" s="62">
        <v>15.997999999999999</v>
      </c>
      <c r="AY150" s="60">
        <f>IF(AND(ISNUMBER(AX149),ISNUMBER(AX150)),AX150/AX149-1,"")</f>
        <v>-5.0995024875620798E-3</v>
      </c>
      <c r="AZ150" s="60">
        <f>IF(ISNUMBER(AX150),AX150/MAX(AX$22:AX150)-1,"")</f>
        <v>-5.3372781065088692E-2</v>
      </c>
      <c r="BB150" s="62">
        <v>50.1</v>
      </c>
      <c r="BC150" s="60">
        <f>IF(AND(ISNUMBER(BB149),ISNUMBER(BB150)),BB150/BB149-1,"")</f>
        <v>5.4184226369657917E-3</v>
      </c>
      <c r="BD150" s="60">
        <f>IF(ISNUMBER(BB150),BB150/MAX(BB$22:BB150)-1,"")</f>
        <v>-4.5698390621894402E-3</v>
      </c>
      <c r="BF150" s="62">
        <v>50.35</v>
      </c>
      <c r="BG150" s="60">
        <f>IF(AND(ISNUMBER(BF149),ISNUMBER(BF150)),BF150/BF149-1,"")</f>
        <v>-3.97061743100946E-4</v>
      </c>
      <c r="BH150" s="60">
        <f>IF(ISNUMBER(BF150),BF150/MAX(BF$22:BF150)-1,"")</f>
        <v>-8.0772261623325292E-3</v>
      </c>
      <c r="BK150" s="61">
        <f>BK149*(1+BL150)</f>
        <v>103.1636595361327</v>
      </c>
      <c r="BL150" s="60">
        <f>$L$12*N(AQ150)+$L$13*N(S150)+$L$14*N(AA150)+$L$15*N(AE150)+$L$16*N(AY150)+$L$17*N(BC150)+$L$18*N(AM150)+$L$19*N(AU150)+$L$20*N(W150)</f>
        <v>4.5379325919357155E-3</v>
      </c>
      <c r="BM150" s="60">
        <f>IF(ISNUMBER(BK150),BK150/MAX(BK$22:BK150)-1,"")</f>
        <v>-1.6437822540857794E-2</v>
      </c>
      <c r="BO150" s="61">
        <f>BO149*(1+BP150)</f>
        <v>102.61747434736296</v>
      </c>
      <c r="BP150" s="60">
        <f>$L$36*N(S150)+$L$37*N(AQ150)+$L$38*N(AA150)+$L$39*N(AE150)+$L$40*N(AM150)+$L$41*N(W150)+$L$42*N(AI150)+$L$43*N(BG150)+$L$44*N(AY150)</f>
        <v>5.6765443881490966E-3</v>
      </c>
      <c r="BQ150" s="60">
        <f>IF(ISNUMBER(BO150),BO150/MAX(BO$22:BO150)-1,"")</f>
        <v>-2.1185100078001007E-2</v>
      </c>
      <c r="BS150" s="61">
        <f>BS149*(1+BT150)</f>
        <v>101.74305593757191</v>
      </c>
      <c r="BT150" s="60">
        <f>$L$60*N(S150)+$L$61*N(AE150)+$L$62*N(AQ150)+$L$63*N(AM150)+$L$64*N(AI150)+$L$65*N(AA150)+$L$66*N(BG150)+$L$67*N(W150)+$L$68*N(AY150)</f>
        <v>6.2501023595933399E-3</v>
      </c>
      <c r="BU150" s="60">
        <f>IF(ISNUMBER(BS150),BS150/MAX(BS$22:BS150)-1,"")</f>
        <v>-1.8663556658809366E-2</v>
      </c>
    </row>
    <row r="151" spans="17:73" ht="16" customHeight="1">
      <c r="Q151" s="63">
        <v>43290</v>
      </c>
      <c r="R151" s="62">
        <v>371.1</v>
      </c>
      <c r="S151" s="60">
        <f>IF(AND(ISNUMBER(R150),ISNUMBER(R151)),R151/R150-1,"")</f>
        <v>2.2416074756259619E-3</v>
      </c>
      <c r="T151" s="60">
        <f>IF(ISNUMBER(R151),R151/MAX(R$22:R151)-1,"")</f>
        <v>-9.1845997757248332E-3</v>
      </c>
      <c r="V151" s="62">
        <v>192.15</v>
      </c>
      <c r="W151" s="60">
        <f>IF(AND(ISNUMBER(V150),ISNUMBER(V151)),V151/V150-1,"")</f>
        <v>3.0276139270242197E-3</v>
      </c>
      <c r="X151" s="60">
        <f>IF(ISNUMBER(V151),V151/MAX(V$22:V151)-1,"")</f>
        <v>-2.0592282990978039E-2</v>
      </c>
      <c r="Z151" s="62">
        <v>7.67</v>
      </c>
      <c r="AA151" s="60">
        <f>IF(AND(ISNUMBER(Z150),ISNUMBER(Z151)),Z151/Z150-1,"")</f>
        <v>3.9267015706807573E-3</v>
      </c>
      <c r="AB151" s="60">
        <f>IF(ISNUMBER(Z151),Z151/MAX(Z$22:Z151)-1,"")</f>
        <v>-3.7641154328732718E-2</v>
      </c>
      <c r="AD151" s="62">
        <v>12.86</v>
      </c>
      <c r="AE151" s="60">
        <f>IF(AND(ISNUMBER(AD150),ISNUMBER(AD151)),AD151/AD150-1,"")</f>
        <v>1.1006289308175932E-2</v>
      </c>
      <c r="AF151" s="60">
        <f>IF(ISNUMBER(AD151),AD151/MAX(AD$22:AD151)-1,"")</f>
        <v>-0.1489080079417604</v>
      </c>
      <c r="AH151" s="62">
        <v>15.89</v>
      </c>
      <c r="AI151" s="60">
        <f>IF(AND(ISNUMBER(AH150),ISNUMBER(AH151)),AH151/AH150-1,"")</f>
        <v>3.1565656565657463E-3</v>
      </c>
      <c r="AJ151" s="60">
        <f>IF(ISNUMBER(AH151),AH151/MAX(AH$22:AH151)-1,"")</f>
        <v>-2.3955773955773974E-2</v>
      </c>
      <c r="AL151" s="62">
        <v>19.670000000000002</v>
      </c>
      <c r="AM151" s="60">
        <f>IF(AND(ISNUMBER(AL150),ISNUMBER(AL151)),AL151/AL150-1,"")</f>
        <v>8.7179487179487314E-3</v>
      </c>
      <c r="AN151" s="60">
        <f>IF(ISNUMBER(AL151),AL151/MAX(AL$22:AL151)-1,"")</f>
        <v>0</v>
      </c>
      <c r="AP151" s="62">
        <v>100.2</v>
      </c>
      <c r="AQ151" s="60">
        <f>IF(AND(ISNUMBER(AP150),ISNUMBER(AP151)),AP151/AP150-1,"")</f>
        <v>9.9810360315366609E-5</v>
      </c>
      <c r="AR151" s="60">
        <f>IF(ISNUMBER(AP151),AP151/MAX(AP$22:AP151)-1,"")</f>
        <v>-1.1961722488037507E-3</v>
      </c>
      <c r="AT151" s="62">
        <v>50.09</v>
      </c>
      <c r="AU151" s="60">
        <f>IF(AND(ISNUMBER(AT150),ISNUMBER(AT151)),AT151/AT150-1,"")</f>
        <v>0</v>
      </c>
      <c r="AV151" s="60">
        <f>IF(ISNUMBER(AT151),AT151/MAX(AT$22:AT151)-1,"")</f>
        <v>-1.5945784333266655E-3</v>
      </c>
      <c r="AX151" s="62">
        <v>15.95</v>
      </c>
      <c r="AY151" s="60">
        <f>IF(AND(ISNUMBER(AX150),ISNUMBER(AX151)),AX151/AX150-1,"")</f>
        <v>-3.0003750468808876E-3</v>
      </c>
      <c r="AZ151" s="60">
        <f>IF(ISNUMBER(AX151),AX151/MAX(AX$22:AX151)-1,"")</f>
        <v>-5.6213017751479244E-2</v>
      </c>
      <c r="BB151" s="62">
        <v>50.09</v>
      </c>
      <c r="BC151" s="60">
        <f>IF(AND(ISNUMBER(BB150),ISNUMBER(BB151)),BB151/BB150-1,"")</f>
        <v>-1.9960079840319889E-4</v>
      </c>
      <c r="BD151" s="60">
        <f>IF(ISNUMBER(BB151),BB151/MAX(BB$22:BB151)-1,"")</f>
        <v>-4.7685277170672613E-3</v>
      </c>
      <c r="BF151" s="62">
        <v>50.35</v>
      </c>
      <c r="BG151" s="60">
        <f>IF(AND(ISNUMBER(BF150),ISNUMBER(BF151)),BF151/BF150-1,"")</f>
        <v>0</v>
      </c>
      <c r="BH151" s="60">
        <f>IF(ISNUMBER(BF151),BF151/MAX(BF$22:BF151)-1,"")</f>
        <v>-8.0772261623325292E-3</v>
      </c>
      <c r="BK151" s="61">
        <f>BK150*(1+BL151)</f>
        <v>103.40575516142303</v>
      </c>
      <c r="BL151" s="60">
        <f>$L$12*N(AQ151)+$L$13*N(S151)+$L$14*N(AA151)+$L$15*N(AE151)+$L$16*N(AY151)+$L$17*N(BC151)+$L$18*N(AM151)+$L$19*N(AU151)+$L$20*N(W151)</f>
        <v>2.3467142051657474E-3</v>
      </c>
      <c r="BM151" s="60">
        <f>IF(ISNUMBER(BK151),BK151/MAX(BK$22:BK151)-1,"")</f>
        <v>-1.4129683207350641E-2</v>
      </c>
      <c r="BO151" s="61">
        <f>BO150*(1+BP151)</f>
        <v>102.96253530731138</v>
      </c>
      <c r="BP151" s="60">
        <f>$L$36*N(S151)+$L$37*N(AQ151)+$L$38*N(AA151)+$L$39*N(AE151)+$L$40*N(AM151)+$L$41*N(W151)+$L$42*N(AI151)+$L$43*N(BG151)+$L$44*N(AY151)</f>
        <v>3.362594549739013E-3</v>
      </c>
      <c r="BQ151" s="60">
        <f>IF(ISNUMBER(BO151),BO151/MAX(BO$22:BO151)-1,"")</f>
        <v>-1.7893742430319937E-2</v>
      </c>
      <c r="BS151" s="61">
        <f>BS150*(1+BT151)</f>
        <v>102.19255217440679</v>
      </c>
      <c r="BT151" s="60">
        <f>$L$60*N(S151)+$L$61*N(AE151)+$L$62*N(AQ151)+$L$63*N(AM151)+$L$64*N(AI151)+$L$65*N(AA151)+$L$66*N(BG151)+$L$67*N(W151)+$L$68*N(AY151)</f>
        <v>4.4179549424059016E-3</v>
      </c>
      <c r="BU151" s="60">
        <f>IF(ISNUMBER(BS151),BS151/MAX(BS$22:BS151)-1,"")</f>
        <v>-1.4328056468787209E-2</v>
      </c>
    </row>
    <row r="152" spans="17:73" ht="16" customHeight="1">
      <c r="Q152" s="63">
        <v>43291</v>
      </c>
      <c r="R152" s="62">
        <v>372.87</v>
      </c>
      <c r="S152" s="60">
        <f>IF(AND(ISNUMBER(R151),ISNUMBER(R152)),R152/R151-1,"")</f>
        <v>4.7696038803557439E-3</v>
      </c>
      <c r="T152" s="60">
        <f>IF(ISNUMBER(R152),R152/MAX(R$22:R152)-1,"")</f>
        <v>-4.4588027980990708E-3</v>
      </c>
      <c r="V152" s="62">
        <v>193.49</v>
      </c>
      <c r="W152" s="60">
        <f>IF(AND(ISNUMBER(V151),ISNUMBER(V152)),V152/V151-1,"")</f>
        <v>6.9737184491283077E-3</v>
      </c>
      <c r="X152" s="60">
        <f>IF(ISNUMBER(V152),V152/MAX(V$22:V152)-1,"")</f>
        <v>-1.3762169325653661E-2</v>
      </c>
      <c r="Z152" s="62">
        <v>7.7</v>
      </c>
      <c r="AA152" s="60">
        <f>IF(AND(ISNUMBER(Z151),ISNUMBER(Z152)),Z152/Z151-1,"")</f>
        <v>3.9113428943937656E-3</v>
      </c>
      <c r="AB152" s="60">
        <f>IF(ISNUMBER(Z152),Z152/MAX(Z$22:Z152)-1,"")</f>
        <v>-3.3877038895859468E-2</v>
      </c>
      <c r="AD152" s="62">
        <v>12.97</v>
      </c>
      <c r="AE152" s="60">
        <f>IF(AND(ISNUMBER(AD151),ISNUMBER(AD152)),AD152/AD151-1,"")</f>
        <v>8.5536547433904264E-3</v>
      </c>
      <c r="AF152" s="60">
        <f>IF(ISNUMBER(AD152),AD152/MAX(AD$22:AD152)-1,"")</f>
        <v>-0.14162806088682989</v>
      </c>
      <c r="AH152" s="62">
        <v>15.88</v>
      </c>
      <c r="AI152" s="60">
        <f>IF(AND(ISNUMBER(AH151),ISNUMBER(AH152)),AH152/AH151-1,"")</f>
        <v>-6.2932662051606858E-4</v>
      </c>
      <c r="AJ152" s="60">
        <f>IF(ISNUMBER(AH152),AH152/MAX(AH$22:AH152)-1,"")</f>
        <v>-2.4570024570024551E-2</v>
      </c>
      <c r="AL152" s="62">
        <v>19.36</v>
      </c>
      <c r="AM152" s="60">
        <f>IF(AND(ISNUMBER(AL151),ISNUMBER(AL152)),AL152/AL151-1,"")</f>
        <v>-1.5760040671072839E-2</v>
      </c>
      <c r="AN152" s="60">
        <f>IF(ISNUMBER(AL152),AL152/MAX(AL$22:AL152)-1,"")</f>
        <v>-1.5760040671072839E-2</v>
      </c>
      <c r="AP152" s="62">
        <v>100.21</v>
      </c>
      <c r="AQ152" s="60">
        <f>IF(AND(ISNUMBER(AP151),ISNUMBER(AP152)),AP152/AP151-1,"")</f>
        <v>9.980039920143291E-5</v>
      </c>
      <c r="AR152" s="60">
        <f>IF(ISNUMBER(AP152),AP152/MAX(AP$22:AP152)-1,"")</f>
        <v>-1.0964912280702066E-3</v>
      </c>
      <c r="AT152" s="62">
        <v>50.1</v>
      </c>
      <c r="AU152" s="60">
        <f>IF(AND(ISNUMBER(AT151),ISNUMBER(AT152)),AT152/AT151-1,"")</f>
        <v>1.9964064683564153E-4</v>
      </c>
      <c r="AV152" s="60">
        <f>IF(ISNUMBER(AT152),AT152/MAX(AT$22:AT152)-1,"")</f>
        <v>-1.3952561291608045E-3</v>
      </c>
      <c r="AX152" s="62">
        <v>15.914999999999999</v>
      </c>
      <c r="AY152" s="60">
        <f>IF(AND(ISNUMBER(AX151),ISNUMBER(AX152)),AX152/AX151-1,"")</f>
        <v>-2.1943573667712046E-3</v>
      </c>
      <c r="AZ152" s="60">
        <f>IF(ISNUMBER(AX152),AX152/MAX(AX$22:AX152)-1,"")</f>
        <v>-5.8284023668639051E-2</v>
      </c>
      <c r="BB152" s="62">
        <v>50.09</v>
      </c>
      <c r="BC152" s="60">
        <f>IF(AND(ISNUMBER(BB151),ISNUMBER(BB152)),BB152/BB151-1,"")</f>
        <v>0</v>
      </c>
      <c r="BD152" s="60">
        <f>IF(ISNUMBER(BB152),BB152/MAX(BB$22:BB152)-1,"")</f>
        <v>-4.7685277170672613E-3</v>
      </c>
      <c r="BF152" s="62">
        <v>50.34</v>
      </c>
      <c r="BG152" s="60">
        <f>IF(AND(ISNUMBER(BF151),ISNUMBER(BF152)),BF152/BF151-1,"")</f>
        <v>-1.9860973187679765E-4</v>
      </c>
      <c r="BH152" s="60">
        <f>IF(ISNUMBER(BF152),BF152/MAX(BF$22:BF152)-1,"")</f>
        <v>-8.274231678486843E-3</v>
      </c>
      <c r="BK152" s="61">
        <f>BK151*(1+BL152)</f>
        <v>103.60081400313278</v>
      </c>
      <c r="BL152" s="60">
        <f>$L$12*N(AQ152)+$L$13*N(S152)+$L$14*N(AA152)+$L$15*N(AE152)+$L$16*N(AY152)+$L$17*N(BC152)+$L$18*N(AM152)+$L$19*N(AU152)+$L$20*N(W152)</f>
        <v>1.8863441537199294E-3</v>
      </c>
      <c r="BM152" s="60">
        <f>IF(ISNUMBER(BK152),BK152/MAX(BK$22:BK152)-1,"")</f>
        <v>-1.2269992498942672E-2</v>
      </c>
      <c r="BO152" s="61">
        <f>BO151*(1+BP152)</f>
        <v>103.2631554607652</v>
      </c>
      <c r="BP152" s="60">
        <f>$L$36*N(S152)+$L$37*N(AQ152)+$L$38*N(AA152)+$L$39*N(AE152)+$L$40*N(AM152)+$L$41*N(W152)+$L$42*N(AI152)+$L$43*N(BG152)+$L$44*N(AY152)</f>
        <v>2.9197042648237202E-3</v>
      </c>
      <c r="BQ152" s="60">
        <f>IF(ISNUMBER(BO152),BO152/MAX(BO$22:BO152)-1,"")</f>
        <v>-1.5026282601583674E-2</v>
      </c>
      <c r="BS152" s="61">
        <f>BS151*(1+BT152)</f>
        <v>102.35699886813157</v>
      </c>
      <c r="BT152" s="60">
        <f>$L$60*N(S152)+$L$61*N(AE152)+$L$62*N(AQ152)+$L$63*N(AM152)+$L$64*N(AI152)+$L$65*N(AA152)+$L$66*N(BG152)+$L$67*N(W152)+$L$68*N(AY152)</f>
        <v>1.6091847226218352E-3</v>
      </c>
      <c r="BU152" s="60">
        <f>IF(ISNUMBER(BS152),BS152/MAX(BS$22:BS152)-1,"")</f>
        <v>-1.274192823573983E-2</v>
      </c>
    </row>
    <row r="153" spans="17:73" ht="16" customHeight="1">
      <c r="Q153" s="63">
        <v>43292</v>
      </c>
      <c r="R153" s="62">
        <v>372.8</v>
      </c>
      <c r="S153" s="60">
        <f>IF(AND(ISNUMBER(R152),ISNUMBER(R153)),R153/R152-1,"")</f>
        <v>-1.8773299005014898E-4</v>
      </c>
      <c r="T153" s="60">
        <f>IF(ISNUMBER(R153),R153/MAX(R$22:R153)-1,"")</f>
        <v>-4.6456987237678549E-3</v>
      </c>
      <c r="V153" s="62">
        <v>193.8</v>
      </c>
      <c r="W153" s="60">
        <f>IF(AND(ISNUMBER(V152),ISNUMBER(V153)),V153/V152-1,"")</f>
        <v>1.6021499819112162E-3</v>
      </c>
      <c r="X153" s="60">
        <f>IF(ISNUMBER(V153),V153/MAX(V$22:V153)-1,"")</f>
        <v>-1.2182068403078561E-2</v>
      </c>
      <c r="Z153" s="62">
        <v>7.72</v>
      </c>
      <c r="AA153" s="60">
        <f>IF(AND(ISNUMBER(Z152),ISNUMBER(Z153)),Z153/Z152-1,"")</f>
        <v>2.5974025974024872E-3</v>
      </c>
      <c r="AB153" s="60">
        <f>IF(ISNUMBER(Z153),Z153/MAX(Z$22:Z153)-1,"")</f>
        <v>-3.1367628607277265E-2</v>
      </c>
      <c r="AD153" s="62">
        <v>12.84</v>
      </c>
      <c r="AE153" s="60">
        <f>IF(AND(ISNUMBER(AD152),ISNUMBER(AD153)),AD153/AD152-1,"")</f>
        <v>-1.0023130300694016E-2</v>
      </c>
      <c r="AF153" s="60">
        <f>IF(ISNUMBER(AD153),AD153/MAX(AD$22:AD153)-1,"")</f>
        <v>-0.15023163467902045</v>
      </c>
      <c r="AH153" s="62">
        <v>15.8</v>
      </c>
      <c r="AI153" s="60">
        <f>IF(AND(ISNUMBER(AH152),ISNUMBER(AH153)),AH153/AH152-1,"")</f>
        <v>-5.0377833753149082E-3</v>
      </c>
      <c r="AJ153" s="60">
        <f>IF(ISNUMBER(AH153),AH153/MAX(AH$22:AH153)-1,"")</f>
        <v>-2.9484029484029506E-2</v>
      </c>
      <c r="AL153" s="62">
        <v>19.34</v>
      </c>
      <c r="AM153" s="60">
        <f>IF(AND(ISNUMBER(AL152),ISNUMBER(AL153)),AL153/AL152-1,"")</f>
        <v>-1.0330578512396382E-3</v>
      </c>
      <c r="AN153" s="60">
        <f>IF(ISNUMBER(AL153),AL153/MAX(AL$22:AL153)-1,"")</f>
        <v>-1.6776817488561302E-2</v>
      </c>
      <c r="AP153" s="62">
        <v>100.22</v>
      </c>
      <c r="AQ153" s="60">
        <f>IF(AND(ISNUMBER(AP152),ISNUMBER(AP153)),AP153/AP152-1,"")</f>
        <v>9.9790440075908649E-5</v>
      </c>
      <c r="AR153" s="60">
        <f>IF(ISNUMBER(AP153),AP153/MAX(AP$22:AP153)-1,"")</f>
        <v>-9.9681020733644043E-4</v>
      </c>
      <c r="AT153" s="62">
        <v>50.1</v>
      </c>
      <c r="AU153" s="60">
        <f>IF(AND(ISNUMBER(AT152),ISNUMBER(AT153)),AT153/AT152-1,"")</f>
        <v>0</v>
      </c>
      <c r="AV153" s="60">
        <f>IF(ISNUMBER(AT153),AT153/MAX(AT$22:AT153)-1,"")</f>
        <v>-1.3952561291608045E-3</v>
      </c>
      <c r="AX153" s="62">
        <v>15.954000000000001</v>
      </c>
      <c r="AY153" s="60">
        <f>IF(AND(ISNUMBER(AX152),ISNUMBER(AX153)),AX153/AX152-1,"")</f>
        <v>2.4505183788878782E-3</v>
      </c>
      <c r="AZ153" s="60">
        <f>IF(ISNUMBER(AX153),AX153/MAX(AX$22:AX153)-1,"")</f>
        <v>-5.5976331360946596E-2</v>
      </c>
      <c r="BB153" s="62">
        <v>50.12</v>
      </c>
      <c r="BC153" s="60">
        <f>IF(AND(ISNUMBER(BB152),ISNUMBER(BB153)),BB153/BB152-1,"")</f>
        <v>5.989219405069246E-4</v>
      </c>
      <c r="BD153" s="60">
        <f>IF(ISNUMBER(BB153),BB153/MAX(BB$22:BB153)-1,"")</f>
        <v>-4.1724617524339092E-3</v>
      </c>
      <c r="BF153" s="62">
        <v>50.34</v>
      </c>
      <c r="BG153" s="60">
        <f>IF(AND(ISNUMBER(BF152),ISNUMBER(BF153)),BF153/BF152-1,"")</f>
        <v>0</v>
      </c>
      <c r="BH153" s="60">
        <f>IF(ISNUMBER(BF153),BF153/MAX(BF$22:BF153)-1,"")</f>
        <v>-8.274231678486843E-3</v>
      </c>
      <c r="BK153" s="61">
        <f>BK152*(1+BL153)</f>
        <v>103.57229167837558</v>
      </c>
      <c r="BL153" s="60">
        <f>$L$12*N(AQ153)+$L$13*N(S153)+$L$14*N(AA153)+$L$15*N(AE153)+$L$16*N(AY153)+$L$17*N(BC153)+$L$18*N(AM153)+$L$19*N(AU153)+$L$20*N(W153)</f>
        <v>-2.7530985187377584E-4</v>
      </c>
      <c r="BM153" s="60">
        <f>IF(ISNUMBER(BK153),BK153/MAX(BK$22:BK153)-1,"")</f>
        <v>-1.2541924300999097E-2</v>
      </c>
      <c r="BO153" s="61">
        <f>BO152*(1+BP153)</f>
        <v>103.15182151018014</v>
      </c>
      <c r="BP153" s="60">
        <f>$L$36*N(S153)+$L$37*N(AQ153)+$L$38*N(AA153)+$L$39*N(AE153)+$L$40*N(AM153)+$L$41*N(W153)+$L$42*N(AI153)+$L$43*N(BG153)+$L$44*N(AY153)</f>
        <v>-1.0781575489174364E-3</v>
      </c>
      <c r="BQ153" s="60">
        <f>IF(ISNUMBER(BO153),BO153/MAX(BO$22:BO153)-1,"")</f>
        <v>-1.60882394504821E-2</v>
      </c>
      <c r="BS153" s="61">
        <f>BS152*(1+BT153)</f>
        <v>102.11851938185389</v>
      </c>
      <c r="BT153" s="60">
        <f>$L$60*N(S153)+$L$61*N(AE153)+$L$62*N(AQ153)+$L$63*N(AM153)+$L$64*N(AI153)+$L$65*N(AA153)+$L$66*N(BG153)+$L$67*N(W153)+$L$68*N(AY153)</f>
        <v>-2.3298796263548009E-3</v>
      </c>
      <c r="BU153" s="60">
        <f>IF(ISNUMBER(BS153),BS153/MAX(BS$22:BS153)-1,"")</f>
        <v>-1.5042120703097739E-2</v>
      </c>
    </row>
    <row r="154" spans="17:73" ht="16" customHeight="1">
      <c r="Q154" s="63">
        <v>43293</v>
      </c>
      <c r="R154" s="62">
        <v>375.92</v>
      </c>
      <c r="S154" s="60">
        <f>IF(AND(ISNUMBER(R153),ISNUMBER(R154)),R154/R153-1,"")</f>
        <v>8.3690987124462879E-3</v>
      </c>
      <c r="T154" s="60">
        <f>IF(ISNUMBER(R154),R154/MAX(R$22:R154)-1,"")</f>
        <v>0</v>
      </c>
      <c r="V154" s="62">
        <v>194.8</v>
      </c>
      <c r="W154" s="60">
        <f>IF(AND(ISNUMBER(V153),ISNUMBER(V154)),V154/V153-1,"")</f>
        <v>5.1599587203301489E-3</v>
      </c>
      <c r="X154" s="60">
        <f>IF(ISNUMBER(V154),V154/MAX(V$22:V154)-1,"")</f>
        <v>-7.0849686528364764E-3</v>
      </c>
      <c r="Z154" s="62">
        <v>7.76</v>
      </c>
      <c r="AA154" s="60">
        <f>IF(AND(ISNUMBER(Z153),ISNUMBER(Z154)),Z154/Z153-1,"")</f>
        <v>5.1813471502590858E-3</v>
      </c>
      <c r="AB154" s="60">
        <f>IF(ISNUMBER(Z154),Z154/MAX(Z$22:Z154)-1,"")</f>
        <v>-2.6348808030112969E-2</v>
      </c>
      <c r="AD154" s="62">
        <v>12.84</v>
      </c>
      <c r="AE154" s="60">
        <f>IF(AND(ISNUMBER(AD153),ISNUMBER(AD154)),AD154/AD153-1,"")</f>
        <v>0</v>
      </c>
      <c r="AF154" s="60">
        <f>IF(ISNUMBER(AD154),AD154/MAX(AD$22:AD154)-1,"")</f>
        <v>-0.15023163467902045</v>
      </c>
      <c r="AH154" s="62">
        <v>15.8</v>
      </c>
      <c r="AI154" s="60">
        <f>IF(AND(ISNUMBER(AH153),ISNUMBER(AH154)),AH154/AH153-1,"")</f>
        <v>0</v>
      </c>
      <c r="AJ154" s="60">
        <f>IF(ISNUMBER(AH154),AH154/MAX(AH$22:AH154)-1,"")</f>
        <v>-2.9484029484029506E-2</v>
      </c>
      <c r="AL154" s="62">
        <v>19.46</v>
      </c>
      <c r="AM154" s="60">
        <f>IF(AND(ISNUMBER(AL153),ISNUMBER(AL154)),AL154/AL153-1,"")</f>
        <v>6.2047569803516112E-3</v>
      </c>
      <c r="AN154" s="60">
        <f>IF(ISNUMBER(AL154),AL154/MAX(AL$22:AL154)-1,"")</f>
        <v>-1.067615658362997E-2</v>
      </c>
      <c r="AP154" s="62">
        <v>100.23</v>
      </c>
      <c r="AQ154" s="60">
        <f>IF(AND(ISNUMBER(AP153),ISNUMBER(AP154)),AP154/AP153-1,"")</f>
        <v>9.9780482937683601E-5</v>
      </c>
      <c r="AR154" s="60">
        <f>IF(ISNUMBER(AP154),AP154/MAX(AP$22:AP154)-1,"")</f>
        <v>-8.9712918660278529E-4</v>
      </c>
      <c r="AT154" s="62">
        <v>50.1</v>
      </c>
      <c r="AU154" s="60">
        <f>IF(AND(ISNUMBER(AT153),ISNUMBER(AT154)),AT154/AT153-1,"")</f>
        <v>0</v>
      </c>
      <c r="AV154" s="60">
        <f>IF(ISNUMBER(AT154),AT154/MAX(AT$22:AT154)-1,"")</f>
        <v>-1.3952561291608045E-3</v>
      </c>
      <c r="AX154" s="62">
        <v>15.914</v>
      </c>
      <c r="AY154" s="60">
        <f>IF(AND(ISNUMBER(AX153),ISNUMBER(AX154)),AX154/AX153-1,"")</f>
        <v>-2.5072082236430315E-3</v>
      </c>
      <c r="AZ154" s="60">
        <f>IF(ISNUMBER(AX154),AX154/MAX(AX$22:AX154)-1,"")</f>
        <v>-5.8343195266272074E-2</v>
      </c>
      <c r="BB154" s="62">
        <v>50.09</v>
      </c>
      <c r="BC154" s="60">
        <f>IF(AND(ISNUMBER(BB153),ISNUMBER(BB154)),BB154/BB153-1,"")</f>
        <v>-5.9856344772535319E-4</v>
      </c>
      <c r="BD154" s="60">
        <f>IF(ISNUMBER(BB154),BB154/MAX(BB$22:BB154)-1,"")</f>
        <v>-4.7685277170672613E-3</v>
      </c>
      <c r="BF154" s="62">
        <v>50.36</v>
      </c>
      <c r="BG154" s="60">
        <f>IF(AND(ISNUMBER(BF153),ISNUMBER(BF154)),BF154/BF153-1,"")</f>
        <v>3.9729837107649324E-4</v>
      </c>
      <c r="BH154" s="60">
        <f>IF(ISNUMBER(BF154),BF154/MAX(BF$22:BF154)-1,"")</f>
        <v>-7.8802206461781044E-3</v>
      </c>
      <c r="BK154" s="61">
        <f>BK153*(1+BL154)</f>
        <v>103.90180769671467</v>
      </c>
      <c r="BL154" s="60">
        <f>$L$12*N(AQ154)+$L$13*N(S154)+$L$14*N(AA154)+$L$15*N(AE154)+$L$16*N(AY154)+$L$17*N(BC154)+$L$18*N(AM154)+$L$19*N(AU154)+$L$20*N(W154)</f>
        <v>3.1815074572488296E-3</v>
      </c>
      <c r="BM154" s="60">
        <f>IF(ISNUMBER(BK154),BK154/MAX(BK$22:BK154)-1,"")</f>
        <v>-9.4003190694422756E-3</v>
      </c>
      <c r="BO154" s="61">
        <f>BO153*(1+BP154)</f>
        <v>103.51262447238842</v>
      </c>
      <c r="BP154" s="60">
        <f>$L$36*N(S154)+$L$37*N(AQ154)+$L$38*N(AA154)+$L$39*N(AE154)+$L$40*N(AM154)+$L$41*N(W154)+$L$42*N(AI154)+$L$43*N(BG154)+$L$44*N(AY154)</f>
        <v>3.4977856612321066E-3</v>
      </c>
      <c r="BQ154" s="60">
        <f>IF(ISNUMBER(BO154),BO154/MAX(BO$22:BO154)-1,"")</f>
        <v>-1.2646727002514346E-2</v>
      </c>
      <c r="BS154" s="61">
        <f>BS153*(1+BT154)</f>
        <v>102.48894884676078</v>
      </c>
      <c r="BT154" s="60">
        <f>$L$60*N(S154)+$L$61*N(AE154)+$L$62*N(AQ154)+$L$63*N(AM154)+$L$64*N(AI154)+$L$65*N(AA154)+$L$66*N(BG154)+$L$67*N(W154)+$L$68*N(AY154)</f>
        <v>3.627446492068013E-3</v>
      </c>
      <c r="BU154" s="60">
        <f>IF(ISNUMBER(BS154),BS154/MAX(BS$22:BS154)-1,"")</f>
        <v>-1.14692386990074E-2</v>
      </c>
    </row>
    <row r="155" spans="17:73" ht="16" customHeight="1">
      <c r="Q155" s="63">
        <v>43294</v>
      </c>
      <c r="R155" s="62">
        <v>377.25</v>
      </c>
      <c r="S155" s="60">
        <f>IF(AND(ISNUMBER(R154),ISNUMBER(R155)),R155/R154-1,"")</f>
        <v>3.5379868057032748E-3</v>
      </c>
      <c r="T155" s="60">
        <f>IF(ISNUMBER(R155),R155/MAX(R$22:R155)-1,"")</f>
        <v>0</v>
      </c>
      <c r="V155" s="62">
        <v>195.62</v>
      </c>
      <c r="W155" s="60">
        <f>IF(AND(ISNUMBER(V154),ISNUMBER(V155)),V155/V154-1,"")</f>
        <v>4.209445585215521E-3</v>
      </c>
      <c r="X155" s="60">
        <f>IF(ISNUMBER(V155),V155/MAX(V$22:V155)-1,"")</f>
        <v>-2.9053468576379915E-3</v>
      </c>
      <c r="Z155" s="62">
        <v>7.82</v>
      </c>
      <c r="AA155" s="60">
        <f>IF(AND(ISNUMBER(Z154),ISNUMBER(Z155)),Z155/Z154-1,"")</f>
        <v>7.7319587628865705E-3</v>
      </c>
      <c r="AB155" s="60">
        <f>IF(ISNUMBER(Z155),Z155/MAX(Z$22:Z155)-1,"")</f>
        <v>-1.8820577164366359E-2</v>
      </c>
      <c r="AD155" s="62">
        <v>13.03</v>
      </c>
      <c r="AE155" s="60">
        <f>IF(AND(ISNUMBER(AD154),ISNUMBER(AD155)),AD155/AD154-1,"")</f>
        <v>1.4797507788161912E-2</v>
      </c>
      <c r="AF155" s="60">
        <f>IF(ISNUMBER(AD155),AD155/MAX(AD$22:AD155)-1,"")</f>
        <v>-0.13765718067504962</v>
      </c>
      <c r="AH155" s="62">
        <v>16.05</v>
      </c>
      <c r="AI155" s="60">
        <f>IF(AND(ISNUMBER(AH154),ISNUMBER(AH155)),AH155/AH154-1,"")</f>
        <v>1.5822784810126667E-2</v>
      </c>
      <c r="AJ155" s="60">
        <f>IF(ISNUMBER(AH155),AH155/MAX(AH$22:AH155)-1,"")</f>
        <v>-1.4127764127764175E-2</v>
      </c>
      <c r="AL155" s="62">
        <v>19.489999999999998</v>
      </c>
      <c r="AM155" s="60">
        <f>IF(AND(ISNUMBER(AL154),ISNUMBER(AL155)),AL155/AL154-1,"")</f>
        <v>1.5416238437819807E-3</v>
      </c>
      <c r="AN155" s="60">
        <f>IF(ISNUMBER(AL155),AL155/MAX(AL$22:AL155)-1,"")</f>
        <v>-9.1509913573971646E-3</v>
      </c>
      <c r="AP155" s="62">
        <v>100.24</v>
      </c>
      <c r="AQ155" s="60">
        <f>IF(AND(ISNUMBER(AP154),ISNUMBER(AP155)),AP155/AP154-1,"")</f>
        <v>9.9770527786091634E-5</v>
      </c>
      <c r="AR155" s="60">
        <f>IF(ISNUMBER(AP155),AP155/MAX(AP$22:AP155)-1,"")</f>
        <v>-7.9744816586924117E-4</v>
      </c>
      <c r="AT155" s="62">
        <v>50</v>
      </c>
      <c r="AU155" s="60">
        <f>IF(AND(ISNUMBER(AT154),ISNUMBER(AT155)),AT155/AT154-1,"")</f>
        <v>-1.9960079840319889E-3</v>
      </c>
      <c r="AV155" s="60">
        <f>IF(ISNUMBER(AT155),AT155/MAX(AT$22:AT155)-1,"")</f>
        <v>-3.3884791708193029E-3</v>
      </c>
      <c r="AX155" s="62">
        <v>15.874000000000001</v>
      </c>
      <c r="AY155" s="60">
        <f>IF(AND(ISNUMBER(AX154),ISNUMBER(AX155)),AX155/AX154-1,"")</f>
        <v>-2.5135101168781704E-3</v>
      </c>
      <c r="AZ155" s="60">
        <f>IF(ISNUMBER(AX155),AX155/MAX(AX$22:AX155)-1,"")</f>
        <v>-6.0710059171597552E-2</v>
      </c>
      <c r="BB155" s="62">
        <v>50.14</v>
      </c>
      <c r="BC155" s="60">
        <f>IF(AND(ISNUMBER(BB154),ISNUMBER(BB155)),BB155/BB154-1,"")</f>
        <v>9.9820323417842971E-4</v>
      </c>
      <c r="BD155" s="60">
        <f>IF(ISNUMBER(BB155),BB155/MAX(BB$22:BB155)-1,"")</f>
        <v>-3.775084442678267E-3</v>
      </c>
      <c r="BF155" s="62">
        <v>50.36</v>
      </c>
      <c r="BG155" s="60">
        <f>IF(AND(ISNUMBER(BF154),ISNUMBER(BF155)),BF155/BF154-1,"")</f>
        <v>0</v>
      </c>
      <c r="BH155" s="60">
        <f>IF(ISNUMBER(BF155),BF155/MAX(BF$22:BF155)-1,"")</f>
        <v>-7.8802206461781044E-3</v>
      </c>
      <c r="BK155" s="61">
        <f>BK154*(1+BL155)</f>
        <v>104.26285292199093</v>
      </c>
      <c r="BL155" s="60">
        <f>$L$12*N(AQ155)+$L$13*N(S155)+$L$14*N(AA155)+$L$15*N(AE155)+$L$16*N(AY155)+$L$17*N(BC155)+$L$18*N(AM155)+$L$19*N(AU155)+$L$20*N(W155)</f>
        <v>3.474869526140751E-3</v>
      </c>
      <c r="BM155" s="60">
        <f>IF(ISNUMBER(BK155),BK155/MAX(BK$22:BK155)-1,"")</f>
        <v>-5.9581144255718144E-3</v>
      </c>
      <c r="BO155" s="61">
        <f>BO154*(1+BP155)</f>
        <v>104.03281771969395</v>
      </c>
      <c r="BP155" s="60">
        <f>$L$36*N(S155)+$L$37*N(AQ155)+$L$38*N(AA155)+$L$39*N(AE155)+$L$40*N(AM155)+$L$41*N(W155)+$L$42*N(AI155)+$L$43*N(BG155)+$L$44*N(AY155)</f>
        <v>5.0254087359585479E-3</v>
      </c>
      <c r="BQ155" s="60">
        <f>IF(ISNUMBER(BO155),BO155/MAX(BO$22:BO155)-1,"")</f>
        <v>-7.684873238915646E-3</v>
      </c>
      <c r="BS155" s="61">
        <f>BS154*(1+BT155)</f>
        <v>103.15223621114852</v>
      </c>
      <c r="BT155" s="60">
        <f>$L$60*N(S155)+$L$61*N(AE155)+$L$62*N(AQ155)+$L$63*N(AM155)+$L$64*N(AI155)+$L$65*N(AA155)+$L$66*N(BG155)+$L$67*N(W155)+$L$68*N(AY155)</f>
        <v>6.4717940017071356E-3</v>
      </c>
      <c r="BU155" s="60">
        <f>IF(ISNUMBER(BS155),BS155/MAX(BS$22:BS155)-1,"")</f>
        <v>-5.0716712475165071E-3</v>
      </c>
    </row>
    <row r="156" spans="17:73" ht="16" customHeight="1">
      <c r="Q156" s="63">
        <v>43297</v>
      </c>
      <c r="R156" s="62">
        <v>376.76</v>
      </c>
      <c r="S156" s="60">
        <f>IF(AND(ISNUMBER(R155),ISNUMBER(R156)),R156/R155-1,"")</f>
        <v>-1.2988734261100143E-3</v>
      </c>
      <c r="T156" s="60">
        <f>IF(ISNUMBER(R156),R156/MAX(R$22:R156)-1,"")</f>
        <v>-1.2988734261100143E-3</v>
      </c>
      <c r="V156" s="62">
        <v>194.84</v>
      </c>
      <c r="W156" s="60">
        <f>IF(AND(ISNUMBER(V155),ISNUMBER(V156)),V156/V155-1,"")</f>
        <v>-3.9873223596769147E-3</v>
      </c>
      <c r="X156" s="60">
        <f>IF(ISNUMBER(V156),V156/MAX(V$22:V156)-1,"")</f>
        <v>-6.8810846628267752E-3</v>
      </c>
      <c r="Z156" s="62">
        <v>7.79</v>
      </c>
      <c r="AA156" s="60">
        <f>IF(AND(ISNUMBER(Z155),ISNUMBER(Z156)),Z156/Z155-1,"")</f>
        <v>-3.8363171355498826E-3</v>
      </c>
      <c r="AB156" s="60">
        <f>IF(ISNUMBER(Z156),Z156/MAX(Z$22:Z156)-1,"")</f>
        <v>-2.2584692597239608E-2</v>
      </c>
      <c r="AD156" s="62">
        <v>13.03</v>
      </c>
      <c r="AE156" s="60">
        <f>IF(AND(ISNUMBER(AD155),ISNUMBER(AD156)),AD156/AD155-1,"")</f>
        <v>0</v>
      </c>
      <c r="AF156" s="60">
        <f>IF(ISNUMBER(AD156),AD156/MAX(AD$22:AD156)-1,"")</f>
        <v>-0.13765718067504962</v>
      </c>
      <c r="AH156" s="62">
        <v>16.010000000000002</v>
      </c>
      <c r="AI156" s="60">
        <f>IF(AND(ISNUMBER(AH155),ISNUMBER(AH156)),AH156/AH155-1,"")</f>
        <v>-2.4922118380061864E-3</v>
      </c>
      <c r="AJ156" s="60">
        <f>IF(ISNUMBER(AH156),AH156/MAX(AH$22:AH156)-1,"")</f>
        <v>-1.6584766584766597E-2</v>
      </c>
      <c r="AL156" s="62">
        <v>19.48</v>
      </c>
      <c r="AM156" s="60">
        <f>IF(AND(ISNUMBER(AL155),ISNUMBER(AL156)),AL156/AL155-1,"")</f>
        <v>-5.1308363263202761E-4</v>
      </c>
      <c r="AN156" s="60">
        <f>IF(ISNUMBER(AL156),AL156/MAX(AL$22:AL156)-1,"")</f>
        <v>-9.659379766141396E-3</v>
      </c>
      <c r="AP156" s="62">
        <v>100.22</v>
      </c>
      <c r="AQ156" s="60">
        <f>IF(AND(ISNUMBER(AP155),ISNUMBER(AP156)),AP156/AP155-1,"")</f>
        <v>-1.995211492418214E-4</v>
      </c>
      <c r="AR156" s="60">
        <f>IF(ISNUMBER(AP156),AP156/MAX(AP$22:AP156)-1,"")</f>
        <v>-9.9681020733644043E-4</v>
      </c>
      <c r="AT156" s="62">
        <v>50.12</v>
      </c>
      <c r="AU156" s="60">
        <f>IF(AND(ISNUMBER(AT155),ISNUMBER(AT156)),AT156/AT155-1,"")</f>
        <v>2.3999999999999577E-3</v>
      </c>
      <c r="AV156" s="60">
        <f>IF(ISNUMBER(AT156),AT156/MAX(AT$22:AT156)-1,"")</f>
        <v>-9.9661152082930471E-4</v>
      </c>
      <c r="AX156" s="62">
        <v>15.821</v>
      </c>
      <c r="AY156" s="60">
        <f>IF(AND(ISNUMBER(AX155),ISNUMBER(AX156)),AX156/AX155-1,"")</f>
        <v>-3.3387929948344164E-3</v>
      </c>
      <c r="AZ156" s="60">
        <f>IF(ISNUMBER(AX156),AX156/MAX(AX$22:AX156)-1,"")</f>
        <v>-6.3846153846153775E-2</v>
      </c>
      <c r="BB156" s="62">
        <v>50.2</v>
      </c>
      <c r="BC156" s="60">
        <f>IF(AND(ISNUMBER(BB155),ISNUMBER(BB156)),BB156/BB155-1,"")</f>
        <v>1.1966493817312518E-3</v>
      </c>
      <c r="BD156" s="60">
        <f>IF(ISNUMBER(BB156),BB156/MAX(BB$22:BB156)-1,"")</f>
        <v>-2.5829525134113407E-3</v>
      </c>
      <c r="BF156" s="62">
        <v>50.36</v>
      </c>
      <c r="BG156" s="60">
        <f>IF(AND(ISNUMBER(BF155),ISNUMBER(BF156)),BF156/BF155-1,"")</f>
        <v>0</v>
      </c>
      <c r="BH156" s="60">
        <f>IF(ISNUMBER(BF156),BF156/MAX(BF$22:BF156)-1,"")</f>
        <v>-7.8802206461781044E-3</v>
      </c>
      <c r="BK156" s="61">
        <f>BK155*(1+BL156)</f>
        <v>104.10634106535223</v>
      </c>
      <c r="BL156" s="60">
        <f>$L$12*N(AQ156)+$L$13*N(S156)+$L$14*N(AA156)+$L$15*N(AE156)+$L$16*N(AY156)+$L$17*N(BC156)+$L$18*N(AM156)+$L$19*N(AU156)+$L$20*N(W156)</f>
        <v>-1.5011277003498726E-3</v>
      </c>
      <c r="BM156" s="60">
        <f>IF(ISNUMBER(BK156),BK156/MAX(BK$22:BK156)-1,"")</f>
        <v>-7.4502982353156222E-3</v>
      </c>
      <c r="BO156" s="61">
        <f>BO155*(1+BP156)</f>
        <v>103.87710500730245</v>
      </c>
      <c r="BP156" s="60">
        <f>$L$36*N(S156)+$L$37*N(AQ156)+$L$38*N(AA156)+$L$39*N(AE156)+$L$40*N(AM156)+$L$41*N(W156)+$L$42*N(AI156)+$L$43*N(BG156)+$L$44*N(AY156)</f>
        <v>-1.4967653073769745E-3</v>
      </c>
      <c r="BQ156" s="60">
        <f>IF(ISNUMBER(BO156),BO156/MAX(BO$22:BO156)-1,"")</f>
        <v>-9.1701360946369048E-3</v>
      </c>
      <c r="BS156" s="61">
        <f>BS155*(1+BT156)</f>
        <v>103.03237786789801</v>
      </c>
      <c r="BT156" s="60">
        <f>$L$60*N(S156)+$L$61*N(AE156)+$L$62*N(AQ156)+$L$63*N(AM156)+$L$64*N(AI156)+$L$65*N(AA156)+$L$66*N(BG156)+$L$67*N(W156)+$L$68*N(AY156)</f>
        <v>-1.1619558397665544E-3</v>
      </c>
      <c r="BU156" s="60">
        <f>IF(ISNUMBER(BS156),BS156/MAX(BS$22:BS156)-1,"")</f>
        <v>-6.2277340292595795E-3</v>
      </c>
    </row>
    <row r="157" spans="17:73" ht="16" customHeight="1">
      <c r="Q157" s="63">
        <v>43298</v>
      </c>
      <c r="R157" s="62">
        <v>376.54</v>
      </c>
      <c r="S157" s="60">
        <f>IF(AND(ISNUMBER(R156),ISNUMBER(R157)),R157/R156-1,"")</f>
        <v>-5.8392610680535473E-4</v>
      </c>
      <c r="T157" s="60">
        <f>IF(ISNUMBER(R157),R157/MAX(R$22:R157)-1,"")</f>
        <v>-1.8820410868124471E-3</v>
      </c>
      <c r="V157" s="62">
        <v>194.1</v>
      </c>
      <c r="W157" s="60">
        <f>IF(AND(ISNUMBER(V156),ISNUMBER(V157)),V157/V156-1,"")</f>
        <v>-3.7979880927940801E-3</v>
      </c>
      <c r="X157" s="60">
        <f>IF(ISNUMBER(V157),V157/MAX(V$22:V157)-1,"")</f>
        <v>-1.065293847800608E-2</v>
      </c>
      <c r="Z157" s="62">
        <v>7.72</v>
      </c>
      <c r="AA157" s="60">
        <f>IF(AND(ISNUMBER(Z156),ISNUMBER(Z157)),Z157/Z156-1,"")</f>
        <v>-8.9858793324775199E-3</v>
      </c>
      <c r="AB157" s="60">
        <f>IF(ISNUMBER(Z157),Z157/MAX(Z$22:Z157)-1,"")</f>
        <v>-3.1367628607277265E-2</v>
      </c>
      <c r="AD157" s="62">
        <v>13.12</v>
      </c>
      <c r="AE157" s="60">
        <f>IF(AND(ISNUMBER(AD156),ISNUMBER(AD157)),AD157/AD156-1,"")</f>
        <v>6.9071373752878085E-3</v>
      </c>
      <c r="AF157" s="60">
        <f>IF(ISNUMBER(AD157),AD157/MAX(AD$22:AD157)-1,"")</f>
        <v>-0.13170086035737927</v>
      </c>
      <c r="AH157" s="62">
        <v>15.92</v>
      </c>
      <c r="AI157" s="60">
        <f>IF(AND(ISNUMBER(AH156),ISNUMBER(AH157)),AH157/AH156-1,"")</f>
        <v>-5.6214865708933415E-3</v>
      </c>
      <c r="AJ157" s="60">
        <f>IF(ISNUMBER(AH157),AH157/MAX(AH$22:AH157)-1,"")</f>
        <v>-2.211302211302224E-2</v>
      </c>
      <c r="AL157" s="62">
        <v>19.420000000000002</v>
      </c>
      <c r="AM157" s="60">
        <f>IF(AND(ISNUMBER(AL156),ISNUMBER(AL157)),AL157/AL156-1,"")</f>
        <v>-3.0800821355235763E-3</v>
      </c>
      <c r="AN157" s="60">
        <f>IF(ISNUMBER(AL157),AL157/MAX(AL$22:AL157)-1,"")</f>
        <v>-1.2709710218607007E-2</v>
      </c>
      <c r="AP157" s="62">
        <v>100.26</v>
      </c>
      <c r="AQ157" s="60">
        <f>IF(AND(ISNUMBER(AP156),ISNUMBER(AP157)),AP157/AP156-1,"")</f>
        <v>3.9912193175029032E-4</v>
      </c>
      <c r="AR157" s="60">
        <f>IF(ISNUMBER(AP157),AP157/MAX(AP$22:AP157)-1,"")</f>
        <v>-5.9808612440181985E-4</v>
      </c>
      <c r="AT157" s="62">
        <v>50.12</v>
      </c>
      <c r="AU157" s="60">
        <f>IF(AND(ISNUMBER(AT156),ISNUMBER(AT157)),AT157/AT156-1,"")</f>
        <v>0</v>
      </c>
      <c r="AV157" s="60">
        <f>IF(ISNUMBER(AT157),AT157/MAX(AT$22:AT157)-1,"")</f>
        <v>-9.9661152082930471E-4</v>
      </c>
      <c r="AX157" s="62">
        <v>15.782999999999999</v>
      </c>
      <c r="AY157" s="60">
        <f>IF(AND(ISNUMBER(AX156),ISNUMBER(AX157)),AX157/AX156-1,"")</f>
        <v>-2.4018709310410502E-3</v>
      </c>
      <c r="AZ157" s="60">
        <f>IF(ISNUMBER(AX157),AX157/MAX(AX$22:AX157)-1,"")</f>
        <v>-6.6094674556212984E-2</v>
      </c>
      <c r="BB157" s="62">
        <v>50.14</v>
      </c>
      <c r="BC157" s="60">
        <f>IF(AND(ISNUMBER(BB156),ISNUMBER(BB157)),BB157/BB156-1,"")</f>
        <v>-1.1952191235060639E-3</v>
      </c>
      <c r="BD157" s="60">
        <f>IF(ISNUMBER(BB157),BB157/MAX(BB$22:BB157)-1,"")</f>
        <v>-3.775084442678267E-3</v>
      </c>
      <c r="BF157" s="62">
        <v>50.33</v>
      </c>
      <c r="BG157" s="60">
        <f>IF(AND(ISNUMBER(BF156),ISNUMBER(BF157)),BF157/BF156-1,"")</f>
        <v>-5.9571088165211172E-4</v>
      </c>
      <c r="BH157" s="60">
        <f>IF(ISNUMBER(BF157),BF157/MAX(BF$22:BF157)-1,"")</f>
        <v>-8.4712371946414899E-3</v>
      </c>
      <c r="BK157" s="61">
        <f>BK156*(1+BL157)</f>
        <v>103.96342999690449</v>
      </c>
      <c r="BL157" s="60">
        <f>$L$12*N(AQ157)+$L$13*N(S157)+$L$14*N(AA157)+$L$15*N(AE157)+$L$16*N(AY157)+$L$17*N(BC157)+$L$18*N(AM157)+$L$19*N(AU157)+$L$20*N(W157)</f>
        <v>-1.3727412469334589E-3</v>
      </c>
      <c r="BM157" s="60">
        <f>IF(ISNUMBER(BK157),BK157/MAX(BK$22:BK157)-1,"")</f>
        <v>-8.8128121505595125E-3</v>
      </c>
      <c r="BO157" s="61">
        <f>BO156*(1+BP157)</f>
        <v>103.7688358915817</v>
      </c>
      <c r="BP157" s="60">
        <f>$L$36*N(S157)+$L$37*N(AQ157)+$L$38*N(AA157)+$L$39*N(AE157)+$L$40*N(AM157)+$L$41*N(W157)+$L$42*N(AI157)+$L$43*N(BG157)+$L$44*N(AY157)</f>
        <v>-1.0422808347723444E-3</v>
      </c>
      <c r="BQ157" s="60">
        <f>IF(ISNUMBER(BO157),BO157/MAX(BO$22:BO157)-1,"")</f>
        <v>-1.0202859072305559E-2</v>
      </c>
      <c r="BS157" s="61">
        <f>BS156*(1+BT157)</f>
        <v>102.96808653695825</v>
      </c>
      <c r="BT157" s="60">
        <f>$L$60*N(S157)+$L$61*N(AE157)+$L$62*N(AQ157)+$L$63*N(AM157)+$L$64*N(AI157)+$L$65*N(AA157)+$L$66*N(BG157)+$L$67*N(W157)+$L$68*N(AY157)</f>
        <v>-6.2399152839293288E-4</v>
      </c>
      <c r="BU157" s="60">
        <f>IF(ISNUMBER(BS157),BS157/MAX(BS$22:BS157)-1,"")</f>
        <v>-6.8478395043771734E-3</v>
      </c>
    </row>
    <row r="158" spans="17:73" ht="16" customHeight="1">
      <c r="Q158" s="63">
        <v>43299</v>
      </c>
      <c r="R158" s="62">
        <v>376.54</v>
      </c>
      <c r="S158" s="60">
        <f>IF(AND(ISNUMBER(R157),ISNUMBER(R158)),R158/R157-1,"")</f>
        <v>0</v>
      </c>
      <c r="T158" s="60">
        <f>IF(ISNUMBER(R158),R158/MAX(R$22:R158)-1,"")</f>
        <v>-1.8820410868124471E-3</v>
      </c>
      <c r="V158" s="62">
        <v>197.32</v>
      </c>
      <c r="W158" s="60">
        <f>IF(AND(ISNUMBER(V157),ISNUMBER(V158)),V158/V157-1,"")</f>
        <v>1.6589386913961945E-2</v>
      </c>
      <c r="X158" s="60">
        <f>IF(ISNUMBER(V158),V158/MAX(V$22:V158)-1,"")</f>
        <v>0</v>
      </c>
      <c r="Z158" s="62">
        <v>7.84</v>
      </c>
      <c r="AA158" s="60">
        <f>IF(AND(ISNUMBER(Z157),ISNUMBER(Z158)),Z158/Z157-1,"")</f>
        <v>1.5544041450777257E-2</v>
      </c>
      <c r="AB158" s="60">
        <f>IF(ISNUMBER(Z158),Z158/MAX(Z$22:Z158)-1,"")</f>
        <v>-1.6311166875784155E-2</v>
      </c>
      <c r="AD158" s="62">
        <v>13.16</v>
      </c>
      <c r="AE158" s="60">
        <f>IF(AND(ISNUMBER(AD157),ISNUMBER(AD158)),AD158/AD157-1,"")</f>
        <v>3.0487804878049918E-3</v>
      </c>
      <c r="AF158" s="60">
        <f>IF(ISNUMBER(AD158),AD158/MAX(AD$22:AD158)-1,"")</f>
        <v>-0.12905360688285894</v>
      </c>
      <c r="AH158" s="62">
        <v>16</v>
      </c>
      <c r="AI158" s="60">
        <f>IF(AND(ISNUMBER(AH157),ISNUMBER(AH158)),AH158/AH157-1,"")</f>
        <v>5.0251256281406143E-3</v>
      </c>
      <c r="AJ158" s="60">
        <f>IF(ISNUMBER(AH158),AH158/MAX(AH$22:AH158)-1,"")</f>
        <v>-1.7199017199017286E-2</v>
      </c>
      <c r="AL158" s="62">
        <v>19.43</v>
      </c>
      <c r="AM158" s="60">
        <f>IF(AND(ISNUMBER(AL157),ISNUMBER(AL158)),AL158/AL157-1,"")</f>
        <v>5.1493305870220496E-4</v>
      </c>
      <c r="AN158" s="60">
        <f>IF(ISNUMBER(AL158),AL158/MAX(AL$22:AL158)-1,"")</f>
        <v>-1.2201321809862886E-2</v>
      </c>
      <c r="AP158" s="62">
        <v>100.26</v>
      </c>
      <c r="AQ158" s="60">
        <f>IF(AND(ISNUMBER(AP157),ISNUMBER(AP158)),AP158/AP157-1,"")</f>
        <v>0</v>
      </c>
      <c r="AR158" s="60">
        <f>IF(ISNUMBER(AP158),AP158/MAX(AP$22:AP158)-1,"")</f>
        <v>-5.9808612440181985E-4</v>
      </c>
      <c r="AT158" s="62">
        <v>50.13</v>
      </c>
      <c r="AU158" s="60">
        <f>IF(AND(ISNUMBER(AT157),ISNUMBER(AT158)),AT158/AT157-1,"")</f>
        <v>1.995211492418214E-4</v>
      </c>
      <c r="AV158" s="60">
        <f>IF(ISNUMBER(AT158),AT158/MAX(AT$22:AT158)-1,"")</f>
        <v>-7.9728921666333274E-4</v>
      </c>
      <c r="AX158" s="62">
        <v>15.725</v>
      </c>
      <c r="AY158" s="60">
        <f>IF(AND(ISNUMBER(AX157),ISNUMBER(AX158)),AX158/AX157-1,"")</f>
        <v>-3.6748400177405438E-3</v>
      </c>
      <c r="AZ158" s="60">
        <f>IF(ISNUMBER(AX158),AX158/MAX(AX$22:AX158)-1,"")</f>
        <v>-6.9526627218934878E-2</v>
      </c>
      <c r="BB158" s="62">
        <v>50.16</v>
      </c>
      <c r="BC158" s="60">
        <f>IF(AND(ISNUMBER(BB157),ISNUMBER(BB158)),BB158/BB157-1,"")</f>
        <v>3.9888312724367658E-4</v>
      </c>
      <c r="BD158" s="60">
        <f>IF(ISNUMBER(BB158),BB158/MAX(BB$22:BB158)-1,"")</f>
        <v>-3.3777071329227359E-3</v>
      </c>
      <c r="BF158" s="62">
        <v>50.27</v>
      </c>
      <c r="BG158" s="60">
        <f>IF(AND(ISNUMBER(BF157),ISNUMBER(BF158)),BF158/BF157-1,"")</f>
        <v>-1.1921319292667043E-3</v>
      </c>
      <c r="BH158" s="60">
        <f>IF(ISNUMBER(BF158),BF158/MAX(BF$22:BF158)-1,"")</f>
        <v>-9.6532702915680391E-3</v>
      </c>
      <c r="BK158" s="61">
        <f>BK157*(1+BL158)</f>
        <v>104.20888530548277</v>
      </c>
      <c r="BL158" s="60">
        <f>$L$12*N(AQ158)+$L$13*N(S158)+$L$14*N(AA158)+$L$15*N(AE158)+$L$16*N(AY158)+$L$17*N(BC158)+$L$18*N(AM158)+$L$19*N(AU158)+$L$20*N(W158)</f>
        <v>2.3609773993180315E-3</v>
      </c>
      <c r="BM158" s="60">
        <f>IF(ISNUMBER(BK158),BK158/MAX(BK$22:BK158)-1,"")</f>
        <v>-6.4726416015533639E-3</v>
      </c>
      <c r="BO158" s="61">
        <f>BO157*(1+BP158)</f>
        <v>104.12034899929023</v>
      </c>
      <c r="BP158" s="60">
        <f>$L$36*N(S158)+$L$37*N(AQ158)+$L$38*N(AA158)+$L$39*N(AE158)+$L$40*N(AM158)+$L$41*N(W158)+$L$42*N(AI158)+$L$43*N(BG158)+$L$44*N(AY158)</f>
        <v>3.3874631500712079E-3</v>
      </c>
      <c r="BQ158" s="60">
        <f>IF(ISNUMBER(BO158),BO158/MAX(BO$22:BO158)-1,"")</f>
        <v>-6.8499577313670956E-3</v>
      </c>
      <c r="BS158" s="61">
        <f>BS157*(1+BT158)</f>
        <v>103.24647061344699</v>
      </c>
      <c r="BT158" s="60">
        <f>$L$60*N(S158)+$L$61*N(AE158)+$L$62*N(AQ158)+$L$63*N(AM158)+$L$64*N(AI158)+$L$65*N(AA158)+$L$66*N(BG158)+$L$67*N(W158)+$L$68*N(AY158)</f>
        <v>2.7035957047606071E-3</v>
      </c>
      <c r="BU158" s="60">
        <f>IF(ISNUMBER(BS158),BS158/MAX(BS$22:BS158)-1,"")</f>
        <v>-4.1627575890875734E-3</v>
      </c>
    </row>
    <row r="159" spans="17:73" ht="16" customHeight="1">
      <c r="Q159" s="63">
        <v>43300</v>
      </c>
      <c r="R159" s="62">
        <v>378.12</v>
      </c>
      <c r="S159" s="60">
        <f>IF(AND(ISNUMBER(R158),ISNUMBER(R159)),R159/R158-1,"")</f>
        <v>4.1961013438147621E-3</v>
      </c>
      <c r="T159" s="60">
        <f>IF(ISNUMBER(R159),R159/MAX(R$22:R159)-1,"")</f>
        <v>0</v>
      </c>
      <c r="V159" s="62">
        <v>195.95</v>
      </c>
      <c r="W159" s="60">
        <f>IF(AND(ISNUMBER(V158),ISNUMBER(V159)),V159/V158-1,"")</f>
        <v>-6.9430366916684028E-3</v>
      </c>
      <c r="X159" s="60">
        <f>IF(ISNUMBER(V159),V159/MAX(V$22:V159)-1,"")</f>
        <v>-6.9430366916684028E-3</v>
      </c>
      <c r="Z159" s="62">
        <v>7.83</v>
      </c>
      <c r="AA159" s="60">
        <f>IF(AND(ISNUMBER(Z158),ISNUMBER(Z159)),Z159/Z158-1,"")</f>
        <v>-1.2755102040815647E-3</v>
      </c>
      <c r="AB159" s="60">
        <f>IF(ISNUMBER(Z159),Z159/MAX(Z$22:Z159)-1,"")</f>
        <v>-1.7565872020075202E-2</v>
      </c>
      <c r="AD159" s="62">
        <v>13.2</v>
      </c>
      <c r="AE159" s="60">
        <f>IF(AND(ISNUMBER(AD158),ISNUMBER(AD159)),AD159/AD158-1,"")</f>
        <v>3.0395136778114118E-3</v>
      </c>
      <c r="AF159" s="60">
        <f>IF(ISNUMBER(AD159),AD159/MAX(AD$22:AD159)-1,"")</f>
        <v>-0.12640635340833883</v>
      </c>
      <c r="AH159" s="62">
        <v>15.99</v>
      </c>
      <c r="AI159" s="60">
        <f>IF(AND(ISNUMBER(AH158),ISNUMBER(AH159)),AH159/AH158-1,"")</f>
        <v>-6.2499999999998668E-4</v>
      </c>
      <c r="AJ159" s="60">
        <f>IF(ISNUMBER(AH159),AH159/MAX(AH$22:AH159)-1,"")</f>
        <v>-1.7813267813267863E-2</v>
      </c>
      <c r="AL159" s="62">
        <v>19.36</v>
      </c>
      <c r="AM159" s="60">
        <f>IF(AND(ISNUMBER(AL158),ISNUMBER(AL159)),AL159/AL158-1,"")</f>
        <v>-3.6026762738033957E-3</v>
      </c>
      <c r="AN159" s="60">
        <f>IF(ISNUMBER(AL159),AL159/MAX(AL$22:AL159)-1,"")</f>
        <v>-1.5760040671072839E-2</v>
      </c>
      <c r="AP159" s="62">
        <v>100.27</v>
      </c>
      <c r="AQ159" s="60">
        <f>IF(AND(ISNUMBER(AP158),ISNUMBER(AP159)),AP159/AP158-1,"")</f>
        <v>9.9740674246895367E-5</v>
      </c>
      <c r="AR159" s="60">
        <f>IF(ISNUMBER(AP159),AP159/MAX(AP$22:AP159)-1,"")</f>
        <v>-4.9840510366827573E-4</v>
      </c>
      <c r="AT159" s="62">
        <v>50.13</v>
      </c>
      <c r="AU159" s="60">
        <f>IF(AND(ISNUMBER(AT158),ISNUMBER(AT159)),AT159/AT158-1,"")</f>
        <v>0</v>
      </c>
      <c r="AV159" s="60">
        <f>IF(ISNUMBER(AT159),AT159/MAX(AT$22:AT159)-1,"")</f>
        <v>-7.9728921666333274E-4</v>
      </c>
      <c r="AX159" s="62">
        <v>15.605</v>
      </c>
      <c r="AY159" s="60">
        <f>IF(AND(ISNUMBER(AX158),ISNUMBER(AX159)),AX159/AX158-1,"")</f>
        <v>-7.6311605723370368E-3</v>
      </c>
      <c r="AZ159" s="60">
        <f>IF(ISNUMBER(AX159),AX159/MAX(AX$22:AX159)-1,"")</f>
        <v>-7.662721893491109E-2</v>
      </c>
      <c r="BB159" s="62">
        <v>50.16</v>
      </c>
      <c r="BC159" s="60">
        <f>IF(AND(ISNUMBER(BB158),ISNUMBER(BB159)),BB159/BB158-1,"")</f>
        <v>0</v>
      </c>
      <c r="BD159" s="60">
        <f>IF(ISNUMBER(BB159),BB159/MAX(BB$22:BB159)-1,"")</f>
        <v>-3.3777071329227359E-3</v>
      </c>
      <c r="BF159" s="62">
        <v>50.27</v>
      </c>
      <c r="BG159" s="60">
        <f>IF(AND(ISNUMBER(BF158),ISNUMBER(BF159)),BF159/BF158-1,"")</f>
        <v>0</v>
      </c>
      <c r="BH159" s="60">
        <f>IF(ISNUMBER(BF159),BF159/MAX(BF$22:BF159)-1,"")</f>
        <v>-9.6532702915680391E-3</v>
      </c>
      <c r="BK159" s="61">
        <f>BK158*(1+BL159)</f>
        <v>104.20528422426531</v>
      </c>
      <c r="BL159" s="60">
        <f>$L$12*N(AQ159)+$L$13*N(S159)+$L$14*N(AA159)+$L$15*N(AE159)+$L$16*N(AY159)+$L$17*N(BC159)+$L$18*N(AM159)+$L$19*N(AU159)+$L$20*N(W159)</f>
        <v>-3.4556374026066601E-5</v>
      </c>
      <c r="BM159" s="60">
        <f>IF(ISNUMBER(BK159),BK159/MAX(BK$22:BK159)-1,"")</f>
        <v>-6.5069743045552686E-3</v>
      </c>
      <c r="BO159" s="61">
        <f>BO158*(1+BP159)</f>
        <v>104.19240312078662</v>
      </c>
      <c r="BP159" s="60">
        <f>$L$36*N(S159)+$L$37*N(AQ159)+$L$38*N(AA159)+$L$39*N(AE159)+$L$40*N(AM159)+$L$41*N(W159)+$L$42*N(AI159)+$L$43*N(BG159)+$L$44*N(AY159)</f>
        <v>6.920272760215252E-4</v>
      </c>
      <c r="BQ159" s="60">
        <f>IF(ISNUMBER(BO159),BO159/MAX(BO$22:BO159)-1,"")</f>
        <v>-6.1626708129352004E-3</v>
      </c>
      <c r="BS159" s="61">
        <f>BS158*(1+BT159)</f>
        <v>103.35833062052457</v>
      </c>
      <c r="BT159" s="60">
        <f>$L$60*N(S159)+$L$61*N(AE159)+$L$62*N(AQ159)+$L$63*N(AM159)+$L$64*N(AI159)+$L$65*N(AA159)+$L$66*N(BG159)+$L$67*N(W159)+$L$68*N(AY159)</f>
        <v>1.083426933753316E-3</v>
      </c>
      <c r="BU159" s="60">
        <f>IF(ISNUMBER(BS159),BS159/MAX(BS$22:BS159)-1,"")</f>
        <v>-3.0838406990248979E-3</v>
      </c>
    </row>
    <row r="160" spans="17:73" ht="16" customHeight="1">
      <c r="Q160" s="63">
        <v>43301</v>
      </c>
      <c r="R160" s="62">
        <v>380.31</v>
      </c>
      <c r="S160" s="60">
        <f>IF(AND(ISNUMBER(R159),ISNUMBER(R160)),R160/R159-1,"")</f>
        <v>5.7918121231355091E-3</v>
      </c>
      <c r="T160" s="60">
        <f>IF(ISNUMBER(R160),R160/MAX(R$22:R160)-1,"")</f>
        <v>0</v>
      </c>
      <c r="V160" s="62">
        <v>196.42</v>
      </c>
      <c r="W160" s="60">
        <f>IF(AND(ISNUMBER(V159),ISNUMBER(V160)),V160/V159-1,"")</f>
        <v>2.3985710640468394E-3</v>
      </c>
      <c r="X160" s="60">
        <f>IF(ISNUMBER(V160),V160/MAX(V$22:V160)-1,"")</f>
        <v>-4.5611189945267139E-3</v>
      </c>
      <c r="Z160" s="62">
        <v>7.84</v>
      </c>
      <c r="AA160" s="60">
        <f>IF(AND(ISNUMBER(Z159),ISNUMBER(Z160)),Z160/Z159-1,"")</f>
        <v>1.2771392081736277E-3</v>
      </c>
      <c r="AB160" s="60">
        <f>IF(ISNUMBER(Z160),Z160/MAX(Z$22:Z160)-1,"")</f>
        <v>-1.6311166875784155E-2</v>
      </c>
      <c r="AD160" s="62">
        <v>13.06</v>
      </c>
      <c r="AE160" s="60">
        <f>IF(AND(ISNUMBER(AD159),ISNUMBER(AD160)),AD160/AD159-1,"")</f>
        <v>-1.0606060606060508E-2</v>
      </c>
      <c r="AF160" s="60">
        <f>IF(ISNUMBER(AD160),AD160/MAX(AD$22:AD160)-1,"")</f>
        <v>-0.13567174056915943</v>
      </c>
      <c r="AH160" s="62">
        <v>16.11</v>
      </c>
      <c r="AI160" s="60">
        <f>IF(AND(ISNUMBER(AH159),ISNUMBER(AH160)),AH160/AH159-1,"")</f>
        <v>7.5046904315196894E-3</v>
      </c>
      <c r="AJ160" s="60">
        <f>IF(ISNUMBER(AH160),AH160/MAX(AH$22:AH160)-1,"")</f>
        <v>-1.0442260442260598E-2</v>
      </c>
      <c r="AL160" s="62">
        <v>19.53</v>
      </c>
      <c r="AM160" s="60">
        <f>IF(AND(ISNUMBER(AL159),ISNUMBER(AL160)),AL160/AL159-1,"")</f>
        <v>8.780991735537258E-3</v>
      </c>
      <c r="AN160" s="60">
        <f>IF(ISNUMBER(AL160),AL160/MAX(AL$22:AL160)-1,"")</f>
        <v>-7.1174377224199059E-3</v>
      </c>
      <c r="AP160" s="62">
        <v>100.28</v>
      </c>
      <c r="AQ160" s="60">
        <f>IF(AND(ISNUMBER(AP159),ISNUMBER(AP160)),AP160/AP159-1,"")</f>
        <v>9.9730727036950739E-5</v>
      </c>
      <c r="AR160" s="60">
        <f>IF(ISNUMBER(AP160),AP160/MAX(AP$22:AP160)-1,"")</f>
        <v>-3.9872408293450956E-4</v>
      </c>
      <c r="AT160" s="62">
        <v>50.12</v>
      </c>
      <c r="AU160" s="60">
        <f>IF(AND(ISNUMBER(AT159),ISNUMBER(AT160)),AT160/AT159-1,"")</f>
        <v>-1.9948134849401278E-4</v>
      </c>
      <c r="AV160" s="60">
        <f>IF(ISNUMBER(AT160),AT160/MAX(AT$22:AT160)-1,"")</f>
        <v>-9.9661152082930471E-4</v>
      </c>
      <c r="AX160" s="62">
        <v>15.678000000000001</v>
      </c>
      <c r="AY160" s="60">
        <f>IF(AND(ISNUMBER(AX159),ISNUMBER(AX160)),AX160/AX159-1,"")</f>
        <v>4.6779878244151973E-3</v>
      </c>
      <c r="AZ160" s="60">
        <f>IF(ISNUMBER(AX160),AX160/MAX(AX$22:AX160)-1,"")</f>
        <v>-7.2307692307692184E-2</v>
      </c>
      <c r="BB160" s="62">
        <v>50.23</v>
      </c>
      <c r="BC160" s="60">
        <f>IF(AND(ISNUMBER(BB159),ISNUMBER(BB160)),BB160/BB159-1,"")</f>
        <v>1.395534290271172E-3</v>
      </c>
      <c r="BD160" s="60">
        <f>IF(ISNUMBER(BB160),BB160/MAX(BB$22:BB160)-1,"")</f>
        <v>-1.9868865487780996E-3</v>
      </c>
      <c r="BF160" s="62">
        <v>50.32</v>
      </c>
      <c r="BG160" s="60">
        <f>IF(AND(ISNUMBER(BF159),ISNUMBER(BF160)),BF160/BF159-1,"")</f>
        <v>9.9462900338176397E-4</v>
      </c>
      <c r="BH160" s="60">
        <f>IF(ISNUMBER(BF160),BF160/MAX(BF$22:BF160)-1,"")</f>
        <v>-8.6682427107958038E-3</v>
      </c>
      <c r="BK160" s="61">
        <f>BK159*(1+BL160)</f>
        <v>104.41537036781529</v>
      </c>
      <c r="BL160" s="60">
        <f>$L$12*N(AQ160)+$L$13*N(S160)+$L$14*N(AA160)+$L$15*N(AE160)+$L$16*N(AY160)+$L$17*N(BC160)+$L$18*N(AM160)+$L$19*N(AU160)+$L$20*N(W160)</f>
        <v>2.0160795598217992E-3</v>
      </c>
      <c r="BM160" s="60">
        <f>IF(ISNUMBER(BK160),BK160/MAX(BK$22:BK160)-1,"")</f>
        <v>-4.5040133226250667E-3</v>
      </c>
      <c r="BO160" s="61">
        <f>BO159*(1+BP160)</f>
        <v>104.29268333902642</v>
      </c>
      <c r="BP160" s="60">
        <f>$L$36*N(S160)+$L$37*N(AQ160)+$L$38*N(AA160)+$L$39*N(AE160)+$L$40*N(AM160)+$L$41*N(W160)+$L$42*N(AI160)+$L$43*N(BG160)+$L$44*N(AY160)</f>
        <v>9.6245230205080769E-4</v>
      </c>
      <c r="BQ160" s="60">
        <f>IF(ISNUMBER(BO160),BO160/MAX(BO$22:BO160)-1,"")</f>
        <v>-5.206149787595149E-3</v>
      </c>
      <c r="BS160" s="61">
        <f>BS159*(1+BT160)</f>
        <v>103.53188977463978</v>
      </c>
      <c r="BT160" s="60">
        <f>$L$60*N(S160)+$L$61*N(AE160)+$L$62*N(AQ160)+$L$63*N(AM160)+$L$64*N(AI160)+$L$65*N(AA160)+$L$66*N(BG160)+$L$67*N(W160)+$L$68*N(AY160)</f>
        <v>1.6791985036255792E-3</v>
      </c>
      <c r="BU160" s="60">
        <f>IF(ISNUMBER(BS160),BS160/MAX(BS$22:BS160)-1,"")</f>
        <v>-1.4098205760867399E-3</v>
      </c>
    </row>
    <row r="161" spans="17:73" ht="16" customHeight="1">
      <c r="Q161" s="63">
        <v>43304</v>
      </c>
      <c r="R161" s="62">
        <v>375.59</v>
      </c>
      <c r="S161" s="60">
        <f>IF(AND(ISNUMBER(R160),ISNUMBER(R161)),R161/R160-1,"")</f>
        <v>-1.2410927927217319E-2</v>
      </c>
      <c r="T161" s="60">
        <f>IF(ISNUMBER(R161),R161/MAX(R$22:R161)-1,"")</f>
        <v>-1.2410927927217319E-2</v>
      </c>
      <c r="V161" s="62">
        <v>194.95</v>
      </c>
      <c r="W161" s="60">
        <f>IF(AND(ISNUMBER(V160),ISNUMBER(V161)),V161/V160-1,"")</f>
        <v>-7.4839629365645033E-3</v>
      </c>
      <c r="X161" s="60">
        <f>IF(ISNUMBER(V161),V161/MAX(V$22:V161)-1,"")</f>
        <v>-1.2010946685586887E-2</v>
      </c>
      <c r="Z161" s="62">
        <v>7.78</v>
      </c>
      <c r="AA161" s="60">
        <f>IF(AND(ISNUMBER(Z160),ISNUMBER(Z161)),Z161/Z160-1,"")</f>
        <v>-7.6530612244897211E-3</v>
      </c>
      <c r="AB161" s="60">
        <f>IF(ISNUMBER(Z161),Z161/MAX(Z$22:Z161)-1,"")</f>
        <v>-2.3839397741530655E-2</v>
      </c>
      <c r="AD161" s="62">
        <v>13.1</v>
      </c>
      <c r="AE161" s="60">
        <f>IF(AND(ISNUMBER(AD160),ISNUMBER(AD161)),AD161/AD160-1,"")</f>
        <v>3.0627871362940429E-3</v>
      </c>
      <c r="AF161" s="60">
        <f>IF(ISNUMBER(AD161),AD161/MAX(AD$22:AD161)-1,"")</f>
        <v>-0.13302448709463932</v>
      </c>
      <c r="AH161" s="62">
        <v>15.94</v>
      </c>
      <c r="AI161" s="60">
        <f>IF(AND(ISNUMBER(AH160),ISNUMBER(AH161)),AH161/AH160-1,"")</f>
        <v>-1.0552451893234061E-2</v>
      </c>
      <c r="AJ161" s="60">
        <f>IF(ISNUMBER(AH161),AH161/MAX(AH$22:AH161)-1,"")</f>
        <v>-2.0884520884520974E-2</v>
      </c>
      <c r="AL161" s="62">
        <v>19.399999999999999</v>
      </c>
      <c r="AM161" s="60">
        <f>IF(AND(ISNUMBER(AL160),ISNUMBER(AL161)),AL161/AL160-1,"")</f>
        <v>-6.6564260112648155E-3</v>
      </c>
      <c r="AN161" s="60">
        <f>IF(ISNUMBER(AL161),AL161/MAX(AL$22:AL161)-1,"")</f>
        <v>-1.3726487036095691E-2</v>
      </c>
      <c r="AP161" s="62">
        <v>100.26</v>
      </c>
      <c r="AQ161" s="60">
        <f>IF(AND(ISNUMBER(AP160),ISNUMBER(AP161)),AP161/AP160-1,"")</f>
        <v>-1.9944156362183829E-4</v>
      </c>
      <c r="AR161" s="60">
        <f>IF(ISNUMBER(AP161),AP161/MAX(AP$22:AP161)-1,"")</f>
        <v>-5.9808612440181985E-4</v>
      </c>
      <c r="AT161" s="62">
        <v>50.14</v>
      </c>
      <c r="AU161" s="60">
        <f>IF(AND(ISNUMBER(AT160),ISNUMBER(AT161)),AT161/AT160-1,"")</f>
        <v>3.9904229848364281E-4</v>
      </c>
      <c r="AV161" s="60">
        <f>IF(ISNUMBER(AT161),AT161/MAX(AT$22:AT161)-1,"")</f>
        <v>-5.9796691249758283E-4</v>
      </c>
      <c r="AX161" s="62">
        <v>15.666</v>
      </c>
      <c r="AY161" s="60">
        <f>IF(AND(ISNUMBER(AX160),ISNUMBER(AX161)),AX161/AX160-1,"")</f>
        <v>-7.6540375047839948E-4</v>
      </c>
      <c r="AZ161" s="60">
        <f>IF(ISNUMBER(AX161),AX161/MAX(AX$22:AX161)-1,"")</f>
        <v>-7.3017751479289794E-2</v>
      </c>
      <c r="BB161" s="62">
        <v>50</v>
      </c>
      <c r="BC161" s="60">
        <f>IF(AND(ISNUMBER(BB160),ISNUMBER(BB161)),BB161/BB160-1,"")</f>
        <v>-4.5789368903045302E-3</v>
      </c>
      <c r="BD161" s="60">
        <f>IF(ISNUMBER(BB161),BB161/MAX(BB$22:BB161)-1,"")</f>
        <v>-6.5567256109675398E-3</v>
      </c>
      <c r="BF161" s="62">
        <v>50.3</v>
      </c>
      <c r="BG161" s="60">
        <f>IF(AND(ISNUMBER(BF160),ISNUMBER(BF161)),BF161/BF160-1,"")</f>
        <v>-3.9745627980924958E-4</v>
      </c>
      <c r="BH161" s="60">
        <f>IF(ISNUMBER(BF161),BF161/MAX(BF$22:BF161)-1,"")</f>
        <v>-9.0622537431048755E-3</v>
      </c>
      <c r="BK161" s="61">
        <f>BK160*(1+BL161)</f>
        <v>103.87379273207303</v>
      </c>
      <c r="BL161" s="60">
        <f>$L$12*N(AQ161)+$L$13*N(S161)+$L$14*N(AA161)+$L$15*N(AE161)+$L$16*N(AY161)+$L$17*N(BC161)+$L$18*N(AM161)+$L$19*N(AU161)+$L$20*N(W161)</f>
        <v>-5.1867616217276249E-3</v>
      </c>
      <c r="BM161" s="60">
        <f>IF(ISNUMBER(BK161),BK161/MAX(BK$22:BK161)-1,"")</f>
        <v>-9.6674137009071792E-3</v>
      </c>
      <c r="BO161" s="61">
        <f>BO160*(1+BP161)</f>
        <v>103.76520970504131</v>
      </c>
      <c r="BP161" s="60">
        <f>$L$36*N(S161)+$L$37*N(AQ161)+$L$38*N(AA161)+$L$39*N(AE161)+$L$40*N(AM161)+$L$41*N(W161)+$L$42*N(AI161)+$L$43*N(BG161)+$L$44*N(AY161)</f>
        <v>-5.057628369484442E-3</v>
      </c>
      <c r="BQ161" s="60">
        <f>IF(ISNUMBER(BO161),BO161/MAX(BO$22:BO161)-1,"")</f>
        <v>-1.0237447386218013E-2</v>
      </c>
      <c r="BS161" s="61">
        <f>BS160*(1+BT161)</f>
        <v>102.93904350647783</v>
      </c>
      <c r="BT161" s="60">
        <f>$L$60*N(S161)+$L$61*N(AE161)+$L$62*N(AQ161)+$L$63*N(AM161)+$L$64*N(AI161)+$L$65*N(AA161)+$L$66*N(BG161)+$L$67*N(W161)+$L$68*N(AY161)</f>
        <v>-5.7262189403903376E-3</v>
      </c>
      <c r="BU161" s="60">
        <f>IF(ISNUMBER(BS161),BS161/MAX(BS$22:BS161)-1,"")</f>
        <v>-7.1279665751917687E-3</v>
      </c>
    </row>
    <row r="162" spans="17:73" ht="16" customHeight="1">
      <c r="Q162" s="63">
        <v>43305</v>
      </c>
      <c r="R162" s="62">
        <v>381.49</v>
      </c>
      <c r="S162" s="60">
        <f>IF(AND(ISNUMBER(R161),ISNUMBER(R162)),R162/R161-1,"")</f>
        <v>1.5708618440320565E-2</v>
      </c>
      <c r="T162" s="60">
        <f>IF(ISNUMBER(R162),R162/MAX(R$22:R162)-1,"")</f>
        <v>0</v>
      </c>
      <c r="V162" s="62">
        <v>197.4</v>
      </c>
      <c r="W162" s="60">
        <f>IF(AND(ISNUMBER(V161),ISNUMBER(V162)),V162/V161-1,"")</f>
        <v>1.256732495511681E-2</v>
      </c>
      <c r="X162" s="60">
        <f>IF(ISNUMBER(V162),V162/MAX(V$22:V162)-1,"")</f>
        <v>0</v>
      </c>
      <c r="Z162" s="62">
        <v>7.87</v>
      </c>
      <c r="AA162" s="60">
        <f>IF(AND(ISNUMBER(Z161),ISNUMBER(Z162)),Z162/Z161-1,"")</f>
        <v>1.1568123393316254E-2</v>
      </c>
      <c r="AB162" s="60">
        <f>IF(ISNUMBER(Z162),Z162/MAX(Z$22:Z162)-1,"")</f>
        <v>-1.2547051442910906E-2</v>
      </c>
      <c r="AD162" s="62">
        <v>13.16</v>
      </c>
      <c r="AE162" s="60">
        <f>IF(AND(ISNUMBER(AD161),ISNUMBER(AD162)),AD162/AD161-1,"")</f>
        <v>4.5801526717557106E-3</v>
      </c>
      <c r="AF162" s="60">
        <f>IF(ISNUMBER(AD162),AD162/MAX(AD$22:AD162)-1,"")</f>
        <v>-0.12905360688285894</v>
      </c>
      <c r="AH162" s="62">
        <v>16.02</v>
      </c>
      <c r="AI162" s="60">
        <f>IF(AND(ISNUMBER(AH161),ISNUMBER(AH162)),AH162/AH161-1,"")</f>
        <v>5.0188205771644068E-3</v>
      </c>
      <c r="AJ162" s="60">
        <f>IF(ISNUMBER(AH162),AH162/MAX(AH$22:AH162)-1,"")</f>
        <v>-1.5970515970516019E-2</v>
      </c>
      <c r="AL162" s="62">
        <v>19.420000000000002</v>
      </c>
      <c r="AM162" s="60">
        <f>IF(AND(ISNUMBER(AL161),ISNUMBER(AL162)),AL162/AL161-1,"")</f>
        <v>1.0309278350517648E-3</v>
      </c>
      <c r="AN162" s="60">
        <f>IF(ISNUMBER(AL162),AL162/MAX(AL$22:AL162)-1,"")</f>
        <v>-1.2709710218607007E-2</v>
      </c>
      <c r="AP162" s="62">
        <v>100.3</v>
      </c>
      <c r="AQ162" s="60">
        <f>IF(AND(ISNUMBER(AP161),ISNUMBER(AP162)),AP162/AP161-1,"")</f>
        <v>3.9896269698780351E-4</v>
      </c>
      <c r="AR162" s="60">
        <f>IF(ISNUMBER(AP162),AP162/MAX(AP$22:AP162)-1,"")</f>
        <v>-1.9936204146731029E-4</v>
      </c>
      <c r="AT162" s="62">
        <v>50.14</v>
      </c>
      <c r="AU162" s="60">
        <f>IF(AND(ISNUMBER(AT161),ISNUMBER(AT162)),AT162/AT161-1,"")</f>
        <v>0</v>
      </c>
      <c r="AV162" s="60">
        <f>IF(ISNUMBER(AT162),AT162/MAX(AT$22:AT162)-1,"")</f>
        <v>-5.9796691249758283E-4</v>
      </c>
      <c r="AX162" s="62">
        <v>15.635999999999999</v>
      </c>
      <c r="AY162" s="60">
        <f>IF(AND(ISNUMBER(AX161),ISNUMBER(AX162)),AX162/AX161-1,"")</f>
        <v>-1.9149751053236796E-3</v>
      </c>
      <c r="AZ162" s="60">
        <f>IF(ISNUMBER(AX162),AX162/MAX(AX$22:AX162)-1,"")</f>
        <v>-7.4792899408284041E-2</v>
      </c>
      <c r="BB162" s="62">
        <v>50</v>
      </c>
      <c r="BC162" s="60">
        <f>IF(AND(ISNUMBER(BB161),ISNUMBER(BB162)),BB162/BB161-1,"")</f>
        <v>0</v>
      </c>
      <c r="BD162" s="60">
        <f>IF(ISNUMBER(BB162),BB162/MAX(BB$22:BB162)-1,"")</f>
        <v>-6.5567256109675398E-3</v>
      </c>
      <c r="BF162" s="62">
        <v>50.25</v>
      </c>
      <c r="BG162" s="60">
        <f>IF(AND(ISNUMBER(BF161),ISNUMBER(BF162)),BF162/BF161-1,"")</f>
        <v>-9.9403578528822756E-4</v>
      </c>
      <c r="BH162" s="60">
        <f>IF(ISNUMBER(BF162),BF162/MAX(BF$22:BF162)-1,"")</f>
        <v>-1.0047281323877E-2</v>
      </c>
      <c r="BK162" s="61">
        <f>BK161*(1+BL162)</f>
        <v>104.57648467795327</v>
      </c>
      <c r="BL162" s="60">
        <f>$L$12*N(AQ162)+$L$13*N(S162)+$L$14*N(AA162)+$L$15*N(AE162)+$L$16*N(AY162)+$L$17*N(BC162)+$L$18*N(AM162)+$L$19*N(AU162)+$L$20*N(W162)</f>
        <v>6.7648626992251014E-3</v>
      </c>
      <c r="BM162" s="60">
        <f>IF(ISNUMBER(BK162),BK162/MAX(BK$22:BK162)-1,"")</f>
        <v>-2.9679497280252765E-3</v>
      </c>
      <c r="BO162" s="61">
        <f>BO161*(1+BP162)</f>
        <v>104.55856320377062</v>
      </c>
      <c r="BP162" s="60">
        <f>$L$36*N(S162)+$L$37*N(AQ162)+$L$38*N(AA162)+$L$39*N(AE162)+$L$40*N(AM162)+$L$41*N(W162)+$L$42*N(AI162)+$L$43*N(BG162)+$L$44*N(AY162)</f>
        <v>7.6456598602214036E-3</v>
      </c>
      <c r="BQ162" s="60">
        <f>IF(ISNUMBER(BO162),BO162/MAX(BO$22:BO162)-1,"")</f>
        <v>-2.6700595665484217E-3</v>
      </c>
      <c r="BS162" s="61">
        <f>BS161*(1+BT162)</f>
        <v>103.69039080863459</v>
      </c>
      <c r="BT162" s="60">
        <f>$L$60*N(S162)+$L$61*N(AE162)+$L$62*N(AQ162)+$L$63*N(AM162)+$L$64*N(AI162)+$L$65*N(AA162)+$L$66*N(BG162)+$L$67*N(W162)+$L$68*N(AY162)</f>
        <v>7.2989535997532908E-3</v>
      </c>
      <c r="BU162" s="60">
        <f>IF(ISNUMBER(BS162),BS162/MAX(BS$22:BS162)-1,"")</f>
        <v>0</v>
      </c>
    </row>
    <row r="163" spans="17:73" ht="16" customHeight="1">
      <c r="Q163" s="63">
        <v>43306</v>
      </c>
      <c r="R163" s="62">
        <v>381.49</v>
      </c>
      <c r="S163" s="60">
        <f>IF(AND(ISNUMBER(R162),ISNUMBER(R163)),R163/R162-1,"")</f>
        <v>0</v>
      </c>
      <c r="T163" s="60">
        <f>IF(ISNUMBER(R163),R163/MAX(R$22:R163)-1,"")</f>
        <v>0</v>
      </c>
      <c r="V163" s="62">
        <v>195.8</v>
      </c>
      <c r="W163" s="60">
        <f>IF(AND(ISNUMBER(V162),ISNUMBER(V163)),V163/V162-1,"")</f>
        <v>-8.1053698074974312E-3</v>
      </c>
      <c r="X163" s="60">
        <f>IF(ISNUMBER(V163),V163/MAX(V$22:V163)-1,"")</f>
        <v>-8.1053698074974312E-3</v>
      </c>
      <c r="Z163" s="62">
        <v>7.81</v>
      </c>
      <c r="AA163" s="60">
        <f>IF(AND(ISNUMBER(Z162),ISNUMBER(Z163)),Z163/Z162-1,"")</f>
        <v>-7.6238881829733263E-3</v>
      </c>
      <c r="AB163" s="60">
        <f>IF(ISNUMBER(Z163),Z163/MAX(Z$22:Z163)-1,"")</f>
        <v>-2.0075282308657516E-2</v>
      </c>
      <c r="AD163" s="62">
        <v>13.25</v>
      </c>
      <c r="AE163" s="60">
        <f>IF(AND(ISNUMBER(AD162),ISNUMBER(AD163)),AD163/AD162-1,"")</f>
        <v>6.8389057750759541E-3</v>
      </c>
      <c r="AF163" s="60">
        <f>IF(ISNUMBER(AD163),AD163/MAX(AD$22:AD163)-1,"")</f>
        <v>-0.12309728656518859</v>
      </c>
      <c r="AH163" s="62">
        <v>15.98</v>
      </c>
      <c r="AI163" s="60">
        <f>IF(AND(ISNUMBER(AH162),ISNUMBER(AH163)),AH163/AH162-1,"")</f>
        <v>-2.4968789013731785E-3</v>
      </c>
      <c r="AJ163" s="60">
        <f>IF(ISNUMBER(AH163),AH163/MAX(AH$22:AH163)-1,"")</f>
        <v>-1.8427518427518441E-2</v>
      </c>
      <c r="AL163" s="62">
        <v>19.36</v>
      </c>
      <c r="AM163" s="60">
        <f>IF(AND(ISNUMBER(AL162),ISNUMBER(AL163)),AL163/AL162-1,"")</f>
        <v>-3.08959835221434E-3</v>
      </c>
      <c r="AN163" s="60">
        <f>IF(ISNUMBER(AL163),AL163/MAX(AL$22:AL163)-1,"")</f>
        <v>-1.5760040671072839E-2</v>
      </c>
      <c r="AP163" s="62">
        <v>100.31</v>
      </c>
      <c r="AQ163" s="60">
        <f>IF(AND(ISNUMBER(AP162),ISNUMBER(AP163)),AP163/AP162-1,"")</f>
        <v>9.9700897308041547E-5</v>
      </c>
      <c r="AR163" s="60">
        <f>IF(ISNUMBER(AP163),AP163/MAX(AP$22:AP163)-1,"")</f>
        <v>-9.9681020733544123E-5</v>
      </c>
      <c r="AT163" s="62">
        <v>50.15</v>
      </c>
      <c r="AU163" s="60">
        <f>IF(AND(ISNUMBER(AT162),ISNUMBER(AT163)),AT163/AT162-1,"")</f>
        <v>1.9944156362172727E-4</v>
      </c>
      <c r="AV163" s="60">
        <f>IF(ISNUMBER(AT163),AT163/MAX(AT$22:AT163)-1,"")</f>
        <v>-3.9864460833172188E-4</v>
      </c>
      <c r="AX163" s="62">
        <v>15.669</v>
      </c>
      <c r="AY163" s="60">
        <f>IF(AND(ISNUMBER(AX162),ISNUMBER(AX163)),AX163/AX162-1,"")</f>
        <v>2.110514198004676E-3</v>
      </c>
      <c r="AZ163" s="60">
        <f>IF(ISNUMBER(AX163),AX163/MAX(AX$22:AX163)-1,"")</f>
        <v>-7.2840236686390392E-2</v>
      </c>
      <c r="BB163" s="62">
        <v>49.9</v>
      </c>
      <c r="BC163" s="60">
        <f>IF(AND(ISNUMBER(BB162),ISNUMBER(BB163)),BB163/BB162-1,"")</f>
        <v>-2.0000000000000018E-3</v>
      </c>
      <c r="BD163" s="60">
        <f>IF(ISNUMBER(BB163),BB163/MAX(BB$22:BB163)-1,"")</f>
        <v>-8.5436121597456394E-3</v>
      </c>
      <c r="BF163" s="62">
        <v>50.3</v>
      </c>
      <c r="BG163" s="60">
        <f>IF(AND(ISNUMBER(BF162),ISNUMBER(BF163)),BF163/BF162-1,"")</f>
        <v>9.9502487562186381E-4</v>
      </c>
      <c r="BH163" s="60">
        <f>IF(ISNUMBER(BF163),BF163/MAX(BF$22:BF163)-1,"")</f>
        <v>-9.0622537431048755E-3</v>
      </c>
      <c r="BK163" s="61">
        <f>BK162*(1+BL163)</f>
        <v>104.52872821406554</v>
      </c>
      <c r="BL163" s="60">
        <f>$L$12*N(AQ163)+$L$13*N(S163)+$L$14*N(AA163)+$L$15*N(AE163)+$L$16*N(AY163)+$L$17*N(BC163)+$L$18*N(AM163)+$L$19*N(AU163)+$L$20*N(W163)</f>
        <v>-4.5666541608090739E-4</v>
      </c>
      <c r="BM163" s="60">
        <f>IF(ISNUMBER(BK163),BK163/MAX(BK$22:BK163)-1,"")</f>
        <v>-3.4232597841087342E-3</v>
      </c>
      <c r="BO163" s="61">
        <f>BO162*(1+BP163)</f>
        <v>104.52472514560063</v>
      </c>
      <c r="BP163" s="60">
        <f>$L$36*N(S163)+$L$37*N(AQ163)+$L$38*N(AA163)+$L$39*N(AE163)+$L$40*N(AM163)+$L$41*N(W163)+$L$42*N(AI163)+$L$43*N(BG163)+$L$44*N(AY163)</f>
        <v>-3.2362780372230686E-4</v>
      </c>
      <c r="BQ163" s="60">
        <f>IF(ISNUMBER(BO163),BO163/MAX(BO$22:BO163)-1,"")</f>
        <v>-2.9928232647573605E-3</v>
      </c>
      <c r="BS163" s="61">
        <f>BS162*(1+BT163)</f>
        <v>103.68642084212124</v>
      </c>
      <c r="BT163" s="60">
        <f>$L$60*N(S163)+$L$61*N(AE163)+$L$62*N(AQ163)+$L$63*N(AM163)+$L$64*N(AI163)+$L$65*N(AA163)+$L$66*N(BG163)+$L$67*N(W163)+$L$68*N(AY163)</f>
        <v>-3.8286734984701768E-5</v>
      </c>
      <c r="BU163" s="60">
        <f>IF(ISNUMBER(BS163),BS163/MAX(BS$22:BS163)-1,"")</f>
        <v>-3.8286734984738224E-5</v>
      </c>
    </row>
    <row r="164" spans="17:73" ht="16" customHeight="1">
      <c r="Q164" s="63">
        <v>43307</v>
      </c>
      <c r="R164" s="62">
        <v>380.3</v>
      </c>
      <c r="S164" s="60">
        <f>IF(AND(ISNUMBER(R163),ISNUMBER(R164)),R164/R163-1,"")</f>
        <v>-3.1193478203884739E-3</v>
      </c>
      <c r="T164" s="60">
        <f>IF(ISNUMBER(R164),R164/MAX(R$22:R164)-1,"")</f>
        <v>-3.1193478203884739E-3</v>
      </c>
      <c r="V164" s="62">
        <v>196.65</v>
      </c>
      <c r="W164" s="60">
        <f>IF(AND(ISNUMBER(V163),ISNUMBER(V164)),V164/V163-1,"")</f>
        <v>4.3411644535240601E-3</v>
      </c>
      <c r="X164" s="60">
        <f>IF(ISNUMBER(V164),V164/MAX(V$22:V164)-1,"")</f>
        <v>-3.7993920972644313E-3</v>
      </c>
      <c r="Z164" s="62">
        <v>7.85</v>
      </c>
      <c r="AA164" s="60">
        <f>IF(AND(ISNUMBER(Z163),ISNUMBER(Z164)),Z164/Z163-1,"")</f>
        <v>5.1216389244559402E-3</v>
      </c>
      <c r="AB164" s="60">
        <f>IF(ISNUMBER(Z164),Z164/MAX(Z$22:Z164)-1,"")</f>
        <v>-1.5056461731493109E-2</v>
      </c>
      <c r="AD164" s="62">
        <v>13.32</v>
      </c>
      <c r="AE164" s="60">
        <f>IF(AND(ISNUMBER(AD163),ISNUMBER(AD164)),AD164/AD163-1,"")</f>
        <v>5.2830188679244827E-3</v>
      </c>
      <c r="AF164" s="60">
        <f>IF(ISNUMBER(AD164),AD164/MAX(AD$22:AD164)-1,"")</f>
        <v>-0.11846459298477829</v>
      </c>
      <c r="AH164" s="62">
        <v>16</v>
      </c>
      <c r="AI164" s="60">
        <f>IF(AND(ISNUMBER(AH163),ISNUMBER(AH164)),AH164/AH163-1,"")</f>
        <v>1.2515644555695093E-3</v>
      </c>
      <c r="AJ164" s="60">
        <f>IF(ISNUMBER(AH164),AH164/MAX(AH$22:AH164)-1,"")</f>
        <v>-1.7199017199017286E-2</v>
      </c>
      <c r="AL164" s="62">
        <v>19.47</v>
      </c>
      <c r="AM164" s="60">
        <f>IF(AND(ISNUMBER(AL163),ISNUMBER(AL164)),AL164/AL163-1,"")</f>
        <v>5.6818181818181213E-3</v>
      </c>
      <c r="AN164" s="60">
        <f>IF(ISNUMBER(AL164),AL164/MAX(AL$22:AL164)-1,"")</f>
        <v>-1.0167768174885738E-2</v>
      </c>
      <c r="AP164" s="62">
        <v>100.29</v>
      </c>
      <c r="AQ164" s="60">
        <f>IF(AND(ISNUMBER(AP163),ISNUMBER(AP164)),AP164/AP163-1,"")</f>
        <v>-1.9938191606017064E-4</v>
      </c>
      <c r="AR164" s="60">
        <f>IF(ISNUMBER(AP164),AP164/MAX(AP$22:AP164)-1,"")</f>
        <v>-2.9904306220085441E-4</v>
      </c>
      <c r="AT164" s="62">
        <v>50.14</v>
      </c>
      <c r="AU164" s="60">
        <f>IF(AND(ISNUMBER(AT163),ISNUMBER(AT164)),AT164/AT163-1,"")</f>
        <v>-1.9940179461608309E-4</v>
      </c>
      <c r="AV164" s="60">
        <f>IF(ISNUMBER(AT164),AT164/MAX(AT$22:AT164)-1,"")</f>
        <v>-5.9796691249758283E-4</v>
      </c>
      <c r="AX164" s="62">
        <v>15.622999999999999</v>
      </c>
      <c r="AY164" s="60">
        <f>IF(AND(ISNUMBER(AX163),ISNUMBER(AX164)),AX164/AX163-1,"")</f>
        <v>-2.9357329759398532E-3</v>
      </c>
      <c r="AZ164" s="60">
        <f>IF(ISNUMBER(AX164),AX164/MAX(AX$22:AX164)-1,"")</f>
        <v>-7.5562130177514786E-2</v>
      </c>
      <c r="BB164" s="62">
        <v>49.8</v>
      </c>
      <c r="BC164" s="60">
        <f>IF(AND(ISNUMBER(BB163),ISNUMBER(BB164)),BB164/BB163-1,"")</f>
        <v>-2.0040080160320661E-3</v>
      </c>
      <c r="BD164" s="60">
        <f>IF(ISNUMBER(BB164),BB164/MAX(BB$22:BB164)-1,"")</f>
        <v>-1.0530498708523739E-2</v>
      </c>
      <c r="BF164" s="62">
        <v>50.33</v>
      </c>
      <c r="BG164" s="60">
        <f>IF(AND(ISNUMBER(BF163),ISNUMBER(BF164)),BF164/BF163-1,"")</f>
        <v>5.9642147117289213E-4</v>
      </c>
      <c r="BH164" s="60">
        <f>IF(ISNUMBER(BF164),BF164/MAX(BF$22:BF164)-1,"")</f>
        <v>-8.4712371946414899E-3</v>
      </c>
      <c r="BK164" s="61">
        <f>BK163*(1+BL164)</f>
        <v>104.54488667820574</v>
      </c>
      <c r="BL164" s="60">
        <f>$L$12*N(AQ164)+$L$13*N(S164)+$L$14*N(AA164)+$L$15*N(AE164)+$L$16*N(AY164)+$L$17*N(BC164)+$L$18*N(AM164)+$L$19*N(AU164)+$L$20*N(W164)</f>
        <v>1.5458395425147959E-4</v>
      </c>
      <c r="BM164" s="60">
        <f>IF(ISNUMBER(BK164),BK164/MAX(BK$22:BK164)-1,"")</f>
        <v>-3.2692050108911186E-3</v>
      </c>
      <c r="BO164" s="61">
        <f>BO163*(1+BP164)</f>
        <v>104.62128365066827</v>
      </c>
      <c r="BP164" s="60">
        <f>$L$36*N(S164)+$L$37*N(AQ164)+$L$38*N(AA164)+$L$39*N(AE164)+$L$40*N(AM164)+$L$41*N(W164)+$L$42*N(AI164)+$L$43*N(BG164)+$L$44*N(AY164)</f>
        <v>9.2378626141470261E-4</v>
      </c>
      <c r="BQ164" s="60">
        <f>IF(ISNUMBER(BO164),BO164/MAX(BO$22:BO164)-1,"")</f>
        <v>-2.0718017323575477E-3</v>
      </c>
      <c r="BS164" s="61">
        <f>BS163*(1+BT164)</f>
        <v>103.8219505546338</v>
      </c>
      <c r="BT164" s="60">
        <f>$L$60*N(S164)+$L$61*N(AE164)+$L$62*N(AQ164)+$L$63*N(AM164)+$L$64*N(AI164)+$L$65*N(AA164)+$L$66*N(BG164)+$L$67*N(W164)+$L$68*N(AY164)</f>
        <v>1.3071114945603555E-3</v>
      </c>
      <c r="BU164" s="60">
        <f>IF(ISNUMBER(BS164),BS164/MAX(BS$22:BS164)-1,"")</f>
        <v>0</v>
      </c>
    </row>
    <row r="165" spans="17:73" ht="16" customHeight="1">
      <c r="Q165" s="63">
        <v>43308</v>
      </c>
      <c r="R165" s="62">
        <v>384.7</v>
      </c>
      <c r="S165" s="60">
        <f>IF(AND(ISNUMBER(R164),ISNUMBER(R165)),R165/R164-1,"")</f>
        <v>1.1569813305285281E-2</v>
      </c>
      <c r="T165" s="60">
        <f>IF(ISNUMBER(R165),R165/MAX(R$22:R165)-1,"")</f>
        <v>0</v>
      </c>
      <c r="V165" s="62">
        <v>198.52</v>
      </c>
      <c r="W165" s="60">
        <f>IF(AND(ISNUMBER(V164),ISNUMBER(V165)),V165/V164-1,"")</f>
        <v>9.5092804474956605E-3</v>
      </c>
      <c r="X165" s="60">
        <f>IF(ISNUMBER(V165),V165/MAX(V$22:V165)-1,"")</f>
        <v>0</v>
      </c>
      <c r="Z165" s="62">
        <v>7.9</v>
      </c>
      <c r="AA165" s="60">
        <f>IF(AND(ISNUMBER(Z164),ISNUMBER(Z165)),Z165/Z164-1,"")</f>
        <v>6.3694267515923553E-3</v>
      </c>
      <c r="AB165" s="60">
        <f>IF(ISNUMBER(Z165),Z165/MAX(Z$22:Z165)-1,"")</f>
        <v>-8.7829360100375453E-3</v>
      </c>
      <c r="AD165" s="62">
        <v>13.36</v>
      </c>
      <c r="AE165" s="60">
        <f>IF(AND(ISNUMBER(AD164),ISNUMBER(AD165)),AD165/AD164-1,"")</f>
        <v>3.0030030030030463E-3</v>
      </c>
      <c r="AF165" s="60">
        <f>IF(ISNUMBER(AD165),AD165/MAX(AD$22:AD165)-1,"")</f>
        <v>-0.11581733951025808</v>
      </c>
      <c r="AH165" s="62">
        <v>16.13</v>
      </c>
      <c r="AI165" s="60">
        <f>IF(AND(ISNUMBER(AH164),ISNUMBER(AH165)),AH165/AH164-1,"")</f>
        <v>8.1249999999999378E-3</v>
      </c>
      <c r="AJ165" s="60">
        <f>IF(ISNUMBER(AH165),AH165/MAX(AH$22:AH165)-1,"")</f>
        <v>-9.2137592137593316E-3</v>
      </c>
      <c r="AL165" s="62">
        <v>19.61</v>
      </c>
      <c r="AM165" s="60">
        <f>IF(AND(ISNUMBER(AL164),ISNUMBER(AL165)),AL165/AL164-1,"")</f>
        <v>7.1905495634310146E-3</v>
      </c>
      <c r="AN165" s="60">
        <f>IF(ISNUMBER(AL165),AL165/MAX(AL$22:AL165)-1,"")</f>
        <v>-3.0503304524658326E-3</v>
      </c>
      <c r="AP165" s="62">
        <v>100.32</v>
      </c>
      <c r="AQ165" s="60">
        <f>IF(AND(ISNUMBER(AP164),ISNUMBER(AP165)),AP165/AP164-1,"")</f>
        <v>2.9913251570423682E-4</v>
      </c>
      <c r="AR165" s="60">
        <f>IF(ISNUMBER(AP165),AP165/MAX(AP$22:AP165)-1,"")</f>
        <v>0</v>
      </c>
      <c r="AT165" s="62">
        <v>50.14</v>
      </c>
      <c r="AU165" s="60">
        <f>IF(AND(ISNUMBER(AT164),ISNUMBER(AT165)),AT165/AT164-1,"")</f>
        <v>0</v>
      </c>
      <c r="AV165" s="60">
        <f>IF(ISNUMBER(AT165),AT165/MAX(AT$22:AT165)-1,"")</f>
        <v>-5.9796691249758283E-4</v>
      </c>
      <c r="AX165" s="62">
        <v>15.66</v>
      </c>
      <c r="AY165" s="60">
        <f>IF(AND(ISNUMBER(AX164),ISNUMBER(AX165)),AX165/AX164-1,"")</f>
        <v>2.3683031428023416E-3</v>
      </c>
      <c r="AZ165" s="60">
        <f>IF(ISNUMBER(AX165),AX165/MAX(AX$22:AX165)-1,"")</f>
        <v>-7.337278106508871E-2</v>
      </c>
      <c r="BB165" s="62">
        <v>49.9</v>
      </c>
      <c r="BC165" s="60">
        <f>IF(AND(ISNUMBER(BB164),ISNUMBER(BB165)),BB165/BB164-1,"")</f>
        <v>2.0080321285140812E-3</v>
      </c>
      <c r="BD165" s="60">
        <f>IF(ISNUMBER(BB165),BB165/MAX(BB$22:BB165)-1,"")</f>
        <v>-8.5436121597456394E-3</v>
      </c>
      <c r="BF165" s="62">
        <v>50.41</v>
      </c>
      <c r="BG165" s="60">
        <f>IF(AND(ISNUMBER(BF164),ISNUMBER(BF165)),BF165/BF164-1,"")</f>
        <v>1.5895092390223464E-3</v>
      </c>
      <c r="BH165" s="60">
        <f>IF(ISNUMBER(BF165),BF165/MAX(BF$22:BF165)-1,"")</f>
        <v>-6.8951930654058691E-3</v>
      </c>
      <c r="BK165" s="61">
        <f>BK164*(1+BL165)</f>
        <v>105.12588033050622</v>
      </c>
      <c r="BL165" s="60">
        <f>$L$12*N(AQ165)+$L$13*N(S165)+$L$14*N(AA165)+$L$15*N(AE165)+$L$16*N(AY165)+$L$17*N(BC165)+$L$18*N(AM165)+$L$19*N(AU165)+$L$20*N(W165)</f>
        <v>5.5573607735480684E-3</v>
      </c>
      <c r="BM165" s="60">
        <f>IF(ISNUMBER(BK165),BK165/MAX(BK$22:BK165)-1,"")</f>
        <v>0</v>
      </c>
      <c r="BO165" s="61">
        <f>BO164*(1+BP165)</f>
        <v>105.22311919048337</v>
      </c>
      <c r="BP165" s="60">
        <f>$L$36*N(S165)+$L$37*N(AQ165)+$L$38*N(AA165)+$L$39*N(AE165)+$L$40*N(AM165)+$L$41*N(W165)+$L$42*N(AI165)+$L$43*N(BG165)+$L$44*N(AY165)</f>
        <v>5.7525153469216526E-3</v>
      </c>
      <c r="BQ165" s="60">
        <f>IF(ISNUMBER(BO165),BO165/MAX(BO$22:BO165)-1,"")</f>
        <v>0</v>
      </c>
      <c r="BS165" s="61">
        <f>BS164*(1+BT165)</f>
        <v>104.48375151881091</v>
      </c>
      <c r="BT165" s="60">
        <f>$L$60*N(S165)+$L$61*N(AE165)+$L$62*N(AQ165)+$L$63*N(AM165)+$L$64*N(AI165)+$L$65*N(AA165)+$L$66*N(BG165)+$L$67*N(W165)+$L$68*N(AY165)</f>
        <v>6.3743838431242076E-3</v>
      </c>
      <c r="BU165" s="60">
        <f>IF(ISNUMBER(BS165),BS165/MAX(BS$22:BS165)-1,"")</f>
        <v>0</v>
      </c>
    </row>
    <row r="166" spans="17:73" ht="16" customHeight="1">
      <c r="Q166" s="63">
        <v>43311</v>
      </c>
      <c r="R166" s="62">
        <v>380.67</v>
      </c>
      <c r="S166" s="60">
        <f>IF(AND(ISNUMBER(R165),ISNUMBER(R166)),R166/R165-1,"")</f>
        <v>-1.0475695347023639E-2</v>
      </c>
      <c r="T166" s="60">
        <f>IF(ISNUMBER(R166),R166/MAX(R$22:R166)-1,"")</f>
        <v>-1.0475695347023639E-2</v>
      </c>
      <c r="V166" s="62">
        <v>195.73</v>
      </c>
      <c r="W166" s="60">
        <f>IF(AND(ISNUMBER(V165),ISNUMBER(V166)),V166/V165-1,"")</f>
        <v>-1.405399959701803E-2</v>
      </c>
      <c r="X166" s="60">
        <f>IF(ISNUMBER(V166),V166/MAX(V$22:V166)-1,"")</f>
        <v>-1.405399959701803E-2</v>
      </c>
      <c r="Z166" s="62">
        <v>7.77</v>
      </c>
      <c r="AA166" s="60">
        <f>IF(AND(ISNUMBER(Z165),ISNUMBER(Z166)),Z166/Z165-1,"")</f>
        <v>-1.6455696202531733E-2</v>
      </c>
      <c r="AB166" s="60">
        <f>IF(ISNUMBER(Z166),Z166/MAX(Z$22:Z166)-1,"")</f>
        <v>-2.5094102885821812E-2</v>
      </c>
      <c r="AD166" s="62">
        <v>13.38</v>
      </c>
      <c r="AE166" s="60">
        <f>IF(AND(ISNUMBER(AD165),ISNUMBER(AD166)),AD166/AD165-1,"")</f>
        <v>1.4970059880241582E-3</v>
      </c>
      <c r="AF166" s="60">
        <f>IF(ISNUMBER(AD166),AD166/MAX(AD$22:AD166)-1,"")</f>
        <v>-0.11449371277299791</v>
      </c>
      <c r="AH166" s="62">
        <v>16.05</v>
      </c>
      <c r="AI166" s="60">
        <f>IF(AND(ISNUMBER(AH165),ISNUMBER(AH166)),AH166/AH165-1,"")</f>
        <v>-4.9597024178548166E-3</v>
      </c>
      <c r="AJ166" s="60">
        <f>IF(ISNUMBER(AH166),AH166/MAX(AH$22:AH166)-1,"")</f>
        <v>-1.4127764127764175E-2</v>
      </c>
      <c r="AL166" s="62">
        <v>19.5</v>
      </c>
      <c r="AM166" s="60">
        <f>IF(AND(ISNUMBER(AL165),ISNUMBER(AL166)),AL166/AL165-1,"")</f>
        <v>-5.6093829678734997E-3</v>
      </c>
      <c r="AN166" s="60">
        <f>IF(ISNUMBER(AL166),AL166/MAX(AL$22:AL166)-1,"")</f>
        <v>-8.6426029486528222E-3</v>
      </c>
      <c r="AP166" s="62">
        <v>100.32</v>
      </c>
      <c r="AQ166" s="60">
        <f>IF(AND(ISNUMBER(AP165),ISNUMBER(AP166)),AP166/AP165-1,"")</f>
        <v>0</v>
      </c>
      <c r="AR166" s="60">
        <f>IF(ISNUMBER(AP166),AP166/MAX(AP$22:AP166)-1,"")</f>
        <v>0</v>
      </c>
      <c r="AT166" s="62">
        <v>50.15</v>
      </c>
      <c r="AU166" s="60">
        <f>IF(AND(ISNUMBER(AT165),ISNUMBER(AT166)),AT166/AT165-1,"")</f>
        <v>1.9944156362172727E-4</v>
      </c>
      <c r="AV166" s="60">
        <f>IF(ISNUMBER(AT166),AT166/MAX(AT$22:AT166)-1,"")</f>
        <v>-3.9864460833172188E-4</v>
      </c>
      <c r="AX166" s="62">
        <v>15.595000000000001</v>
      </c>
      <c r="AY166" s="60">
        <f>IF(AND(ISNUMBER(AX165),ISNUMBER(AX166)),AX166/AX165-1,"")</f>
        <v>-4.1507024265644565E-3</v>
      </c>
      <c r="AZ166" s="60">
        <f>IF(ISNUMBER(AX166),AX166/MAX(AX$22:AX166)-1,"")</f>
        <v>-7.7218934911242543E-2</v>
      </c>
      <c r="BB166" s="62">
        <v>50.02</v>
      </c>
      <c r="BC166" s="60">
        <f>IF(AND(ISNUMBER(BB165),ISNUMBER(BB166)),BB166/BB165-1,"")</f>
        <v>2.4048096192386126E-3</v>
      </c>
      <c r="BD166" s="60">
        <f>IF(ISNUMBER(BB166),BB166/MAX(BB$22:BB166)-1,"")</f>
        <v>-6.1593483012118977E-3</v>
      </c>
      <c r="BF166" s="62">
        <v>50.42</v>
      </c>
      <c r="BG166" s="60">
        <f>IF(AND(ISNUMBER(BF165),ISNUMBER(BF166)),BF166/BF165-1,"")</f>
        <v>1.9837333862349205E-4</v>
      </c>
      <c r="BH166" s="60">
        <f>IF(ISNUMBER(BF166),BF166/MAX(BF$22:BF166)-1,"")</f>
        <v>-6.6981875492513332E-3</v>
      </c>
      <c r="BK166" s="61">
        <f>BK165*(1+BL166)</f>
        <v>104.45835653931951</v>
      </c>
      <c r="BL166" s="60">
        <f>$L$12*N(AQ166)+$L$13*N(S166)+$L$14*N(AA166)+$L$15*N(AE166)+$L$16*N(AY166)+$L$17*N(BC166)+$L$18*N(AM166)+$L$19*N(AU166)+$L$20*N(W166)</f>
        <v>-6.3497569683894578E-3</v>
      </c>
      <c r="BM166" s="60">
        <f>IF(ISNUMBER(BK166),BK166/MAX(BK$22:BK166)-1,"")</f>
        <v>-6.3497569683894639E-3</v>
      </c>
      <c r="BO166" s="61">
        <f>BO165*(1+BP166)</f>
        <v>104.52588462342503</v>
      </c>
      <c r="BP166" s="60">
        <f>$L$36*N(S166)+$L$37*N(AQ166)+$L$38*N(AA166)+$L$39*N(AE166)+$L$40*N(AM166)+$L$41*N(W166)+$L$42*N(AI166)+$L$43*N(BG166)+$L$44*N(AY166)</f>
        <v>-6.6262487980056333E-3</v>
      </c>
      <c r="BQ166" s="60">
        <f>IF(ISNUMBER(BO166),BO166/MAX(BO$22:BO166)-1,"")</f>
        <v>-6.6262487980056628E-3</v>
      </c>
      <c r="BS166" s="61">
        <f>BS165*(1+BT166)</f>
        <v>103.90065392231496</v>
      </c>
      <c r="BT166" s="60">
        <f>$L$60*N(S166)+$L$61*N(AE166)+$L$62*N(AQ166)+$L$63*N(AM166)+$L$64*N(AI166)+$L$65*N(AA166)+$L$66*N(BG166)+$L$67*N(W166)+$L$68*N(AY166)</f>
        <v>-5.580749044897775E-3</v>
      </c>
      <c r="BU166" s="60">
        <f>IF(ISNUMBER(BS166),BS166/MAX(BS$22:BS166)-1,"")</f>
        <v>-5.5807490448978037E-3</v>
      </c>
    </row>
    <row r="167" spans="17:73" ht="16" customHeight="1">
      <c r="Q167" s="63">
        <v>43312</v>
      </c>
      <c r="R167" s="62">
        <v>380.67</v>
      </c>
      <c r="S167" s="60">
        <f>IF(AND(ISNUMBER(R166),ISNUMBER(R167)),R167/R166-1,"")</f>
        <v>0</v>
      </c>
      <c r="T167" s="60">
        <f>IF(ISNUMBER(R167),R167/MAX(R$22:R167)-1,"")</f>
        <v>-1.0475695347023639E-2</v>
      </c>
      <c r="V167" s="62">
        <v>194.41</v>
      </c>
      <c r="W167" s="60">
        <f>IF(AND(ISNUMBER(V166),ISNUMBER(V167)),V167/V166-1,"")</f>
        <v>-6.7439840596740241E-3</v>
      </c>
      <c r="X167" s="60">
        <f>IF(ISNUMBER(V167),V167/MAX(V$22:V167)-1,"")</f>
        <v>-2.0703203707435058E-2</v>
      </c>
      <c r="Z167" s="62">
        <v>7.69</v>
      </c>
      <c r="AA167" s="60">
        <f>IF(AND(ISNUMBER(Z166),ISNUMBER(Z167)),Z167/Z166-1,"")</f>
        <v>-1.0296010296010238E-2</v>
      </c>
      <c r="AB167" s="60">
        <f>IF(ISNUMBER(Z167),Z167/MAX(Z$22:Z167)-1,"")</f>
        <v>-3.5131744040150514E-2</v>
      </c>
      <c r="AD167" s="62">
        <v>13.27</v>
      </c>
      <c r="AE167" s="60">
        <f>IF(AND(ISNUMBER(AD166),ISNUMBER(AD167)),AD167/AD166-1,"")</f>
        <v>-8.2212257100150454E-3</v>
      </c>
      <c r="AF167" s="60">
        <f>IF(ISNUMBER(AD167),AD167/MAX(AD$22:AD167)-1,"")</f>
        <v>-0.12177365982792854</v>
      </c>
      <c r="AH167" s="62">
        <v>15.99</v>
      </c>
      <c r="AI167" s="60">
        <f>IF(AND(ISNUMBER(AH166),ISNUMBER(AH167)),AH167/AH166-1,"")</f>
        <v>-3.7383177570093906E-3</v>
      </c>
      <c r="AJ167" s="60">
        <f>IF(ISNUMBER(AH167),AH167/MAX(AH$22:AH167)-1,"")</f>
        <v>-1.7813267813267863E-2</v>
      </c>
      <c r="AL167" s="62">
        <v>19.48</v>
      </c>
      <c r="AM167" s="60">
        <f>IF(AND(ISNUMBER(AL166),ISNUMBER(AL167)),AL167/AL166-1,"")</f>
        <v>-1.0256410256409554E-3</v>
      </c>
      <c r="AN167" s="60">
        <f>IF(ISNUMBER(AL167),AL167/MAX(AL$22:AL167)-1,"")</f>
        <v>-9.659379766141396E-3</v>
      </c>
      <c r="AP167" s="62">
        <v>100.34</v>
      </c>
      <c r="AQ167" s="60">
        <f>IF(AND(ISNUMBER(AP166),ISNUMBER(AP167)),AP167/AP166-1,"")</f>
        <v>1.9936204146731029E-4</v>
      </c>
      <c r="AR167" s="60">
        <f>IF(ISNUMBER(AP167),AP167/MAX(AP$22:AP167)-1,"")</f>
        <v>0</v>
      </c>
      <c r="AT167" s="62">
        <v>50.15</v>
      </c>
      <c r="AU167" s="60">
        <f>IF(AND(ISNUMBER(AT166),ISNUMBER(AT167)),AT167/AT166-1,"")</f>
        <v>0</v>
      </c>
      <c r="AV167" s="60">
        <f>IF(ISNUMBER(AT167),AT167/MAX(AT$22:AT167)-1,"")</f>
        <v>-3.9864460833172188E-4</v>
      </c>
      <c r="AX167" s="62">
        <v>15.537000000000001</v>
      </c>
      <c r="AY167" s="60">
        <f>IF(AND(ISNUMBER(AX166),ISNUMBER(AX167)),AX167/AX166-1,"")</f>
        <v>-3.7191407502404905E-3</v>
      </c>
      <c r="AZ167" s="60">
        <f>IF(ISNUMBER(AX167),AX167/MAX(AX$22:AX167)-1,"")</f>
        <v>-8.0650887573964325E-2</v>
      </c>
      <c r="BB167" s="62">
        <v>49.96</v>
      </c>
      <c r="BC167" s="60">
        <f>IF(AND(ISNUMBER(BB166),ISNUMBER(BB167)),BB167/BB166-1,"")</f>
        <v>-1.1995201919232645E-3</v>
      </c>
      <c r="BD167" s="60">
        <f>IF(ISNUMBER(BB167),BB167/MAX(BB$22:BB167)-1,"")</f>
        <v>-7.351480230478824E-3</v>
      </c>
      <c r="BF167" s="62">
        <v>50.41</v>
      </c>
      <c r="BG167" s="60">
        <f>IF(AND(ISNUMBER(BF166),ISNUMBER(BF167)),BF167/BF166-1,"")</f>
        <v>-1.9833399444679767E-4</v>
      </c>
      <c r="BH167" s="60">
        <f>IF(ISNUMBER(BF167),BF167/MAX(BF$22:BF167)-1,"")</f>
        <v>-6.8951930654058691E-3</v>
      </c>
      <c r="BK167" s="61">
        <f>BK166*(1+BL167)</f>
        <v>104.13536971898351</v>
      </c>
      <c r="BL167" s="60">
        <f>$L$12*N(AQ167)+$L$13*N(S167)+$L$14*N(AA167)+$L$15*N(AE167)+$L$16*N(AY167)+$L$17*N(BC167)+$L$18*N(AM167)+$L$19*N(AU167)+$L$20*N(W167)</f>
        <v>-3.0920151439909949E-3</v>
      </c>
      <c r="BM167" s="60">
        <f>IF(ISNUMBER(BK167),BK167/MAX(BK$22:BK167)-1,"")</f>
        <v>-9.4221385676737102E-3</v>
      </c>
      <c r="BO167" s="61">
        <f>BO166*(1+BP167)</f>
        <v>104.13714989343863</v>
      </c>
      <c r="BP167" s="60">
        <f>$L$36*N(S167)+$L$37*N(AQ167)+$L$38*N(AA167)+$L$39*N(AE167)+$L$40*N(AM167)+$L$41*N(W167)+$L$42*N(AI167)+$L$43*N(BG167)+$L$44*N(AY167)</f>
        <v>-3.7190283668670793E-3</v>
      </c>
      <c r="BQ167" s="60">
        <f>IF(ISNUMBER(BO167),BO167/MAX(BO$22:BO167)-1,"")</f>
        <v>-1.0320633957627057E-2</v>
      </c>
      <c r="BS167" s="61">
        <f>BS166*(1+BT167)</f>
        <v>103.5806564382181</v>
      </c>
      <c r="BT167" s="60">
        <f>$L$60*N(S167)+$L$61*N(AE167)+$L$62*N(AQ167)+$L$63*N(AM167)+$L$64*N(AI167)+$L$65*N(AA167)+$L$66*N(BG167)+$L$67*N(W167)+$L$68*N(AY167)</f>
        <v>-3.0798409058726281E-3</v>
      </c>
      <c r="BU167" s="60">
        <f>IF(ISNUMBER(BS167),BS167/MAX(BS$22:BS167)-1,"")</f>
        <v>-8.6434021315765497E-3</v>
      </c>
    </row>
    <row r="168" spans="17:73" ht="16" customHeight="1">
      <c r="Q168" s="63">
        <v>43313</v>
      </c>
      <c r="R168" s="62">
        <v>379.55</v>
      </c>
      <c r="S168" s="60">
        <f>IF(AND(ISNUMBER(R167),ISNUMBER(R168)),R168/R167-1,"")</f>
        <v>-2.9421808915859327E-3</v>
      </c>
      <c r="T168" s="60">
        <f>IF(ISNUMBER(R168),R168/MAX(R$22:R168)-1,"")</f>
        <v>-1.3387054847933344E-2</v>
      </c>
      <c r="V168" s="62">
        <v>195.87</v>
      </c>
      <c r="W168" s="60">
        <f>IF(AND(ISNUMBER(V167),ISNUMBER(V168)),V168/V167-1,"")</f>
        <v>7.5099017540249946E-3</v>
      </c>
      <c r="X168" s="60">
        <f>IF(ISNUMBER(V168),V168/MAX(V$22:V168)-1,"")</f>
        <v>-1.3348780979246411E-2</v>
      </c>
      <c r="Z168" s="62">
        <v>7.73</v>
      </c>
      <c r="AA168" s="60">
        <f>IF(AND(ISNUMBER(Z167),ISNUMBER(Z168)),Z168/Z167-1,"")</f>
        <v>5.2015604681403538E-3</v>
      </c>
      <c r="AB168" s="60">
        <f>IF(ISNUMBER(Z168),Z168/MAX(Z$22:Z168)-1,"")</f>
        <v>-3.0112923462986108E-2</v>
      </c>
      <c r="AD168" s="62">
        <v>13.46</v>
      </c>
      <c r="AE168" s="60">
        <f>IF(AND(ISNUMBER(AD167),ISNUMBER(AD168)),AD168/AD167-1,"")</f>
        <v>1.4318010550113058E-2</v>
      </c>
      <c r="AF168" s="60">
        <f>IF(ISNUMBER(AD168),AD168/MAX(AD$22:AD168)-1,"")</f>
        <v>-0.10919920582395759</v>
      </c>
      <c r="AH168" s="62">
        <v>15.99</v>
      </c>
      <c r="AI168" s="60">
        <f>IF(AND(ISNUMBER(AH167),ISNUMBER(AH168)),AH168/AH167-1,"")</f>
        <v>0</v>
      </c>
      <c r="AJ168" s="60">
        <f>IF(ISNUMBER(AH168),AH168/MAX(AH$22:AH168)-1,"")</f>
        <v>-1.7813267813267863E-2</v>
      </c>
      <c r="AL168" s="62">
        <v>19.559999999999999</v>
      </c>
      <c r="AM168" s="60">
        <f>IF(AND(ISNUMBER(AL167),ISNUMBER(AL168)),AL168/AL167-1,"")</f>
        <v>4.1067761806981018E-3</v>
      </c>
      <c r="AN168" s="60">
        <f>IF(ISNUMBER(AL168),AL168/MAX(AL$22:AL168)-1,"")</f>
        <v>-5.5922724961872117E-3</v>
      </c>
      <c r="AP168" s="62">
        <v>100.17</v>
      </c>
      <c r="AQ168" s="60">
        <f>IF(AND(ISNUMBER(AP167),ISNUMBER(AP168)),AP168/AP167-1,"")</f>
        <v>-1.694239585409596E-3</v>
      </c>
      <c r="AR168" s="60">
        <f>IF(ISNUMBER(AP168),AP168/MAX(AP$22:AP168)-1,"")</f>
        <v>-1.694239585409596E-3</v>
      </c>
      <c r="AT168" s="62">
        <v>50.08</v>
      </c>
      <c r="AU168" s="60">
        <f>IF(AND(ISNUMBER(AT167),ISNUMBER(AT168)),AT168/AT167-1,"")</f>
        <v>-1.3958125623130258E-3</v>
      </c>
      <c r="AV168" s="60">
        <f>IF(ISNUMBER(AT168),AT168/MAX(AT$22:AT168)-1,"")</f>
        <v>-1.7939007374926375E-3</v>
      </c>
      <c r="AX168" s="62">
        <v>15.571999999999999</v>
      </c>
      <c r="AY168" s="60">
        <f>IF(AND(ISNUMBER(AX167),ISNUMBER(AX168)),AX168/AX167-1,"")</f>
        <v>2.2526871339383359E-3</v>
      </c>
      <c r="AZ168" s="60">
        <f>IF(ISNUMBER(AX168),AX168/MAX(AX$22:AX168)-1,"")</f>
        <v>-7.857988165680474E-2</v>
      </c>
      <c r="BB168" s="62">
        <v>50</v>
      </c>
      <c r="BC168" s="60">
        <f>IF(AND(ISNUMBER(BB167),ISNUMBER(BB168)),BB168/BB167-1,"")</f>
        <v>8.0064051240991141E-4</v>
      </c>
      <c r="BD168" s="60">
        <f>IF(ISNUMBER(BB168),BB168/MAX(BB$22:BB168)-1,"")</f>
        <v>-6.5567256109675398E-3</v>
      </c>
      <c r="BF168" s="62">
        <v>50.32</v>
      </c>
      <c r="BG168" s="60">
        <f>IF(AND(ISNUMBER(BF167),ISNUMBER(BF168)),BF168/BF167-1,"")</f>
        <v>-1.785360047609541E-3</v>
      </c>
      <c r="BH168" s="60">
        <f>IF(ISNUMBER(BF168),BF168/MAX(BF$22:BF168)-1,"")</f>
        <v>-8.6682427107958038E-3</v>
      </c>
      <c r="BK168" s="61">
        <f>BK167*(1+BL168)</f>
        <v>104.30835733244669</v>
      </c>
      <c r="BL168" s="60">
        <f>$L$12*N(AQ168)+$L$13*N(S168)+$L$14*N(AA168)+$L$15*N(AE168)+$L$16*N(AY168)+$L$17*N(BC168)+$L$18*N(AM168)+$L$19*N(AU168)+$L$20*N(W168)</f>
        <v>1.661180191994437E-3</v>
      </c>
      <c r="BM168" s="60">
        <f>IF(ISNUMBER(BK168),BK168/MAX(BK$22:BK168)-1,"")</f>
        <v>-7.7766102456342523E-3</v>
      </c>
      <c r="BO168" s="61">
        <f>BO167*(1+BP168)</f>
        <v>104.40105169381405</v>
      </c>
      <c r="BP168" s="60">
        <f>$L$36*N(S168)+$L$37*N(AQ168)+$L$38*N(AA168)+$L$39*N(AE168)+$L$40*N(AM168)+$L$41*N(W168)+$L$42*N(AI168)+$L$43*N(BG168)+$L$44*N(AY168)</f>
        <v>2.5341753701293972E-3</v>
      </c>
      <c r="BQ168" s="60">
        <f>IF(ISNUMBER(BO168),BO168/MAX(BO$22:BO168)-1,"")</f>
        <v>-7.8126128838772457E-3</v>
      </c>
      <c r="BS168" s="61">
        <f>BS167*(1+BT168)</f>
        <v>103.84548927647857</v>
      </c>
      <c r="BT168" s="60">
        <f>$L$60*N(S168)+$L$61*N(AE168)+$L$62*N(AQ168)+$L$63*N(AM168)+$L$64*N(AI168)+$L$65*N(AA168)+$L$66*N(BG168)+$L$67*N(W168)+$L$68*N(AY168)</f>
        <v>2.5567789138160866E-3</v>
      </c>
      <c r="BU168" s="60">
        <f>IF(ISNUMBER(BS168),BS168/MAX(BS$22:BS168)-1,"")</f>
        <v>-6.1087224860739697E-3</v>
      </c>
    </row>
    <row r="169" spans="17:73" ht="16" customHeight="1">
      <c r="Q169" s="63">
        <v>43314</v>
      </c>
      <c r="R169" s="62">
        <v>379.55</v>
      </c>
      <c r="S169" s="60">
        <f>IF(AND(ISNUMBER(R168),ISNUMBER(R169)),R169/R168-1,"")</f>
        <v>0</v>
      </c>
      <c r="T169" s="60">
        <f>IF(ISNUMBER(R169),R169/MAX(R$22:R169)-1,"")</f>
        <v>-1.3387054847933344E-2</v>
      </c>
      <c r="V169" s="62">
        <v>195.7</v>
      </c>
      <c r="W169" s="60">
        <f>IF(AND(ISNUMBER(V168),ISNUMBER(V169)),V169/V168-1,"")</f>
        <v>-8.6792260172574576E-4</v>
      </c>
      <c r="X169" s="60">
        <f>IF(ISNUMBER(V169),V169/MAX(V$22:V169)-1,"")</f>
        <v>-1.4205117872254758E-2</v>
      </c>
      <c r="Z169" s="62">
        <v>7.75</v>
      </c>
      <c r="AA169" s="60">
        <f>IF(AND(ISNUMBER(Z168),ISNUMBER(Z169)),Z169/Z168-1,"")</f>
        <v>2.5873221216041742E-3</v>
      </c>
      <c r="AB169" s="60">
        <f>IF(ISNUMBER(Z169),Z169/MAX(Z$22:Z169)-1,"")</f>
        <v>-2.7603513174404015E-2</v>
      </c>
      <c r="AD169" s="62">
        <v>13.3</v>
      </c>
      <c r="AE169" s="60">
        <f>IF(AND(ISNUMBER(AD168),ISNUMBER(AD169)),AD169/AD168-1,"")</f>
        <v>-1.1887072808320909E-2</v>
      </c>
      <c r="AF169" s="60">
        <f>IF(ISNUMBER(AD169),AD169/MAX(AD$22:AD169)-1,"")</f>
        <v>-0.11978821972203835</v>
      </c>
      <c r="AH169" s="62">
        <v>15.99</v>
      </c>
      <c r="AI169" s="60">
        <f>IF(AND(ISNUMBER(AH168),ISNUMBER(AH169)),AH169/AH168-1,"")</f>
        <v>0</v>
      </c>
      <c r="AJ169" s="60">
        <f>IF(ISNUMBER(AH169),AH169/MAX(AH$22:AH169)-1,"")</f>
        <v>-1.7813267813267863E-2</v>
      </c>
      <c r="AL169" s="62">
        <v>19.46</v>
      </c>
      <c r="AM169" s="60">
        <f>IF(AND(ISNUMBER(AL168),ISNUMBER(AL169)),AL169/AL168-1,"")</f>
        <v>-5.1124744376277453E-3</v>
      </c>
      <c r="AN169" s="60">
        <f>IF(ISNUMBER(AL169),AL169/MAX(AL$22:AL169)-1,"")</f>
        <v>-1.067615658362997E-2</v>
      </c>
      <c r="AP169" s="62">
        <v>100.19</v>
      </c>
      <c r="AQ169" s="60">
        <f>IF(AND(ISNUMBER(AP168),ISNUMBER(AP169)),AP169/AP168-1,"")</f>
        <v>1.9966057701892304E-4</v>
      </c>
      <c r="AR169" s="60">
        <f>IF(ISNUMBER(AP169),AP169/MAX(AP$22:AP169)-1,"")</f>
        <v>-1.494917281243846E-3</v>
      </c>
      <c r="AT169" s="62">
        <v>50.08</v>
      </c>
      <c r="AU169" s="60">
        <f>IF(AND(ISNUMBER(AT168),ISNUMBER(AT169)),AT169/AT168-1,"")</f>
        <v>0</v>
      </c>
      <c r="AV169" s="60">
        <f>IF(ISNUMBER(AT169),AT169/MAX(AT$22:AT169)-1,"")</f>
        <v>-1.7939007374926375E-3</v>
      </c>
      <c r="AX169" s="62">
        <v>15.62</v>
      </c>
      <c r="AY169" s="60">
        <f>IF(AND(ISNUMBER(AX168),ISNUMBER(AX169)),AX169/AX168-1,"")</f>
        <v>3.0824556896995592E-3</v>
      </c>
      <c r="AZ169" s="60">
        <f>IF(ISNUMBER(AX169),AX169/MAX(AX$22:AX169)-1,"")</f>
        <v>-7.5739644970414188E-2</v>
      </c>
      <c r="BB169" s="62">
        <v>49.91</v>
      </c>
      <c r="BC169" s="60">
        <f>IF(AND(ISNUMBER(BB168),ISNUMBER(BB169)),BB169/BB168-1,"")</f>
        <v>-1.8000000000000238E-3</v>
      </c>
      <c r="BD169" s="60">
        <f>IF(ISNUMBER(BB169),BB169/MAX(BB$22:BB169)-1,"")</f>
        <v>-8.3449235048679293E-3</v>
      </c>
      <c r="BF169" s="62">
        <v>50.33</v>
      </c>
      <c r="BG169" s="60">
        <f>IF(AND(ISNUMBER(BF168),ISNUMBER(BF169)),BF169/BF168-1,"")</f>
        <v>1.9872813990451377E-4</v>
      </c>
      <c r="BH169" s="60">
        <f>IF(ISNUMBER(BF169),BF169/MAX(BF$22:BF169)-1,"")</f>
        <v>-8.4712371946414899E-3</v>
      </c>
      <c r="BK169" s="61">
        <f>BK168*(1+BL169)</f>
        <v>104.24569592920164</v>
      </c>
      <c r="BL169" s="60">
        <f>$L$12*N(AQ169)+$L$13*N(S169)+$L$14*N(AA169)+$L$15*N(AE169)+$L$16*N(AY169)+$L$17*N(BC169)+$L$18*N(AM169)+$L$19*N(AU169)+$L$20*N(W169)</f>
        <v>-6.0073233677077141E-4</v>
      </c>
      <c r="BM169" s="60">
        <f>IF(ISNUMBER(BK169),BK169/MAX(BK$22:BK169)-1,"")</f>
        <v>-8.3726709211600081E-3</v>
      </c>
      <c r="BO169" s="61">
        <f>BO168*(1+BP169)</f>
        <v>104.2575700667672</v>
      </c>
      <c r="BP169" s="60">
        <f>$L$36*N(S169)+$L$37*N(AQ169)+$L$38*N(AA169)+$L$39*N(AE169)+$L$40*N(AM169)+$L$41*N(W169)+$L$42*N(AI169)+$L$43*N(BG169)+$L$44*N(AY169)</f>
        <v>-1.3743312420611638E-3</v>
      </c>
      <c r="BQ169" s="60">
        <f>IF(ISNUMBER(BO169),BO169/MAX(BO$22:BO169)-1,"")</f>
        <v>-9.1762070079699498E-3</v>
      </c>
      <c r="BS169" s="61">
        <f>BS168*(1+BT169)</f>
        <v>103.58332113956884</v>
      </c>
      <c r="BT169" s="60">
        <f>$L$60*N(S169)+$L$61*N(AE169)+$L$62*N(AQ169)+$L$63*N(AM169)+$L$64*N(AI169)+$L$65*N(AA169)+$L$66*N(BG169)+$L$67*N(W169)+$L$68*N(AY169)</f>
        <v>-2.5245982154481132E-3</v>
      </c>
      <c r="BU169" s="60">
        <f>IF(ISNUMBER(BS169),BS169/MAX(BS$22:BS169)-1,"")</f>
        <v>-8.6178986316352013E-3</v>
      </c>
    </row>
    <row r="170" spans="17:73" ht="16" customHeight="1">
      <c r="Q170" s="63">
        <v>43315</v>
      </c>
      <c r="R170" s="62">
        <v>383.31</v>
      </c>
      <c r="S170" s="60">
        <f>IF(AND(ISNUMBER(R169),ISNUMBER(R170)),R170/R169-1,"")</f>
        <v>9.9064681860097092E-3</v>
      </c>
      <c r="T170" s="60">
        <f>IF(ISNUMBER(R170),R170/MAX(R$22:R170)-1,"")</f>
        <v>-3.6132050948790573E-3</v>
      </c>
      <c r="V170" s="62">
        <v>198.06</v>
      </c>
      <c r="W170" s="60">
        <f>IF(AND(ISNUMBER(V169),ISNUMBER(V170)),V170/V169-1,"")</f>
        <v>1.2059274399591313E-2</v>
      </c>
      <c r="X170" s="60">
        <f>IF(ISNUMBER(V170),V170/MAX(V$22:V170)-1,"")</f>
        <v>-2.3171468869636058E-3</v>
      </c>
      <c r="Z170" s="62">
        <v>7.84</v>
      </c>
      <c r="AA170" s="60">
        <f>IF(AND(ISNUMBER(Z169),ISNUMBER(Z170)),Z170/Z169-1,"")</f>
        <v>1.1612903225806326E-2</v>
      </c>
      <c r="AB170" s="60">
        <f>IF(ISNUMBER(Z170),Z170/MAX(Z$22:Z170)-1,"")</f>
        <v>-1.6311166875784155E-2</v>
      </c>
      <c r="AD170" s="62">
        <v>13.24</v>
      </c>
      <c r="AE170" s="60">
        <f>IF(AND(ISNUMBER(AD169),ISNUMBER(AD170)),AD170/AD169-1,"")</f>
        <v>-4.5112781954887993E-3</v>
      </c>
      <c r="AF170" s="60">
        <f>IF(ISNUMBER(AD170),AD170/MAX(AD$22:AD170)-1,"")</f>
        <v>-0.12375909993381862</v>
      </c>
      <c r="AH170" s="62">
        <v>16.100000000000001</v>
      </c>
      <c r="AI170" s="60">
        <f>IF(AND(ISNUMBER(AH169),ISNUMBER(AH170)),AH170/AH169-1,"")</f>
        <v>6.8792995622264375E-3</v>
      </c>
      <c r="AJ170" s="60">
        <f>IF(ISNUMBER(AH170),AH170/MAX(AH$22:AH170)-1,"")</f>
        <v>-1.1056511056511065E-2</v>
      </c>
      <c r="AL170" s="62">
        <v>19.559999999999999</v>
      </c>
      <c r="AM170" s="60">
        <f>IF(AND(ISNUMBER(AL169),ISNUMBER(AL170)),AL170/AL169-1,"")</f>
        <v>5.1387461459402317E-3</v>
      </c>
      <c r="AN170" s="60">
        <f>IF(ISNUMBER(AL170),AL170/MAX(AL$22:AL170)-1,"")</f>
        <v>-5.5922724961872117E-3</v>
      </c>
      <c r="AP170" s="62">
        <v>100.2</v>
      </c>
      <c r="AQ170" s="60">
        <f>IF(AND(ISNUMBER(AP169),ISNUMBER(AP170)),AP170/AP169-1,"")</f>
        <v>9.9810360315366609E-5</v>
      </c>
      <c r="AR170" s="60">
        <f>IF(ISNUMBER(AP170),AP170/MAX(AP$22:AP170)-1,"")</f>
        <v>-1.3952561291608045E-3</v>
      </c>
      <c r="AT170" s="62">
        <v>50.08</v>
      </c>
      <c r="AU170" s="60">
        <f>IF(AND(ISNUMBER(AT169),ISNUMBER(AT170)),AT170/AT169-1,"")</f>
        <v>0</v>
      </c>
      <c r="AV170" s="60">
        <f>IF(ISNUMBER(AT170),AT170/MAX(AT$22:AT170)-1,"")</f>
        <v>-1.7939007374926375E-3</v>
      </c>
      <c r="AX170" s="62">
        <v>15.496</v>
      </c>
      <c r="AY170" s="60">
        <f>IF(AND(ISNUMBER(AX169),ISNUMBER(AX170)),AX170/AX169-1,"")</f>
        <v>-7.9385403329064186E-3</v>
      </c>
      <c r="AZ170" s="60">
        <f>IF(ISNUMBER(AX170),AX170/MAX(AX$22:AX170)-1,"")</f>
        <v>-8.3076923076922937E-2</v>
      </c>
      <c r="BB170" s="62">
        <v>49.83</v>
      </c>
      <c r="BC170" s="60">
        <f>IF(AND(ISNUMBER(BB169),ISNUMBER(BB170)),BB170/BB169-1,"")</f>
        <v>-1.6028851933479471E-3</v>
      </c>
      <c r="BD170" s="60">
        <f>IF(ISNUMBER(BB170),BB170/MAX(BB$22:BB170)-1,"")</f>
        <v>-9.9344327438902758E-3</v>
      </c>
      <c r="BF170" s="62">
        <v>50.34</v>
      </c>
      <c r="BG170" s="60">
        <f>IF(AND(ISNUMBER(BF169),ISNUMBER(BF170)),BF170/BF169-1,"")</f>
        <v>1.9868865487793208E-4</v>
      </c>
      <c r="BH170" s="60">
        <f>IF(ISNUMBER(BF170),BF170/MAX(BF$22:BF170)-1,"")</f>
        <v>-8.274231678486843E-3</v>
      </c>
      <c r="BK170" s="61">
        <f>BK169*(1+BL170)</f>
        <v>104.59333086857471</v>
      </c>
      <c r="BL170" s="60">
        <f>$L$12*N(AQ170)+$L$13*N(S170)+$L$14*N(AA170)+$L$15*N(AE170)+$L$16*N(AY170)+$L$17*N(BC170)+$L$18*N(AM170)+$L$19*N(AU170)+$L$20*N(W170)</f>
        <v>3.334765395102413E-3</v>
      </c>
      <c r="BM170" s="60">
        <f>IF(ISNUMBER(BK170),BK170/MAX(BK$22:BK170)-1,"")</f>
        <v>-5.0658264193100822E-3</v>
      </c>
      <c r="BO170" s="61">
        <f>BO169*(1+BP170)</f>
        <v>104.68309287136218</v>
      </c>
      <c r="BP170" s="60">
        <f>$L$36*N(S170)+$L$37*N(AQ170)+$L$38*N(AA170)+$L$39*N(AE170)+$L$40*N(AM170)+$L$41*N(W170)+$L$42*N(AI170)+$L$43*N(BG170)+$L$44*N(AY170)</f>
        <v>4.0814571481233713E-3</v>
      </c>
      <c r="BQ170" s="60">
        <f>IF(ISNUMBER(BO170),BO170/MAX(BO$22:BO170)-1,"")</f>
        <v>-5.1322021555320063E-3</v>
      </c>
      <c r="BS170" s="61">
        <f>BS169*(1+BT170)</f>
        <v>104.04414928312919</v>
      </c>
      <c r="BT170" s="60">
        <f>$L$60*N(S170)+$L$61*N(AE170)+$L$62*N(AQ170)+$L$63*N(AM170)+$L$64*N(AI170)+$L$65*N(AA170)+$L$66*N(BG170)+$L$67*N(W170)+$L$68*N(AY170)</f>
        <v>4.4488643392639549E-3</v>
      </c>
      <c r="BU170" s="60">
        <f>IF(ISNUMBER(BS170),BS170/MAX(BS$22:BS170)-1,"")</f>
        <v>-4.2073741542729692E-3</v>
      </c>
    </row>
    <row r="171" spans="17:73" ht="16" customHeight="1">
      <c r="Q171" s="63">
        <v>43318</v>
      </c>
      <c r="R171" s="62">
        <v>383.31</v>
      </c>
      <c r="S171" s="60">
        <f>IF(AND(ISNUMBER(R170),ISNUMBER(R171)),R171/R170-1,"")</f>
        <v>0</v>
      </c>
      <c r="T171" s="60">
        <f>IF(ISNUMBER(R171),R171/MAX(R$22:R171)-1,"")</f>
        <v>-3.6132050948790573E-3</v>
      </c>
      <c r="V171" s="62">
        <v>198.22</v>
      </c>
      <c r="W171" s="60">
        <f>IF(AND(ISNUMBER(V170),ISNUMBER(V171)),V171/V170-1,"")</f>
        <v>8.0783600929001942E-4</v>
      </c>
      <c r="X171" s="60">
        <f>IF(ISNUMBER(V171),V171/MAX(V$22:V171)-1,"")</f>
        <v>-1.5111827523676125E-3</v>
      </c>
      <c r="Z171" s="62">
        <v>7.84</v>
      </c>
      <c r="AA171" s="60">
        <f>IF(AND(ISNUMBER(Z170),ISNUMBER(Z171)),Z171/Z170-1,"")</f>
        <v>0</v>
      </c>
      <c r="AB171" s="60">
        <f>IF(ISNUMBER(Z171),Z171/MAX(Z$22:Z171)-1,"")</f>
        <v>-1.6311166875784155E-2</v>
      </c>
      <c r="AD171" s="62">
        <v>13.17</v>
      </c>
      <c r="AE171" s="60">
        <f>IF(AND(ISNUMBER(AD170),ISNUMBER(AD171)),AD171/AD170-1,"")</f>
        <v>-5.287009063444148E-3</v>
      </c>
      <c r="AF171" s="60">
        <f>IF(ISNUMBER(AD171),AD171/MAX(AD$22:AD171)-1,"")</f>
        <v>-0.12839179351422891</v>
      </c>
      <c r="AH171" s="62">
        <v>16.07</v>
      </c>
      <c r="AI171" s="60">
        <f>IF(AND(ISNUMBER(AH170),ISNUMBER(AH171)),AH171/AH170-1,"")</f>
        <v>-1.8633540372671176E-3</v>
      </c>
      <c r="AJ171" s="60">
        <f>IF(ISNUMBER(AH171),AH171/MAX(AH$22:AH171)-1,"")</f>
        <v>-1.2899262899262909E-2</v>
      </c>
      <c r="AL171" s="62">
        <v>19.64</v>
      </c>
      <c r="AM171" s="60">
        <f>IF(AND(ISNUMBER(AL170),ISNUMBER(AL171)),AL171/AL170-1,"")</f>
        <v>4.0899795501023739E-3</v>
      </c>
      <c r="AN171" s="60">
        <f>IF(ISNUMBER(AL171),AL171/MAX(AL$22:AL171)-1,"")</f>
        <v>-1.5251652262329163E-3</v>
      </c>
      <c r="AP171" s="62">
        <v>100.2</v>
      </c>
      <c r="AQ171" s="60">
        <f>IF(AND(ISNUMBER(AP170),ISNUMBER(AP171)),AP171/AP170-1,"")</f>
        <v>0</v>
      </c>
      <c r="AR171" s="60">
        <f>IF(ISNUMBER(AP171),AP171/MAX(AP$22:AP171)-1,"")</f>
        <v>-1.3952561291608045E-3</v>
      </c>
      <c r="AT171" s="62">
        <v>50.09</v>
      </c>
      <c r="AU171" s="60">
        <f>IF(AND(ISNUMBER(AT170),ISNUMBER(AT171)),AT171/AT170-1,"")</f>
        <v>1.9968051118213204E-4</v>
      </c>
      <c r="AV171" s="60">
        <f>IF(ISNUMBER(AT171),AT171/MAX(AT$22:AT171)-1,"")</f>
        <v>-1.5945784333266655E-3</v>
      </c>
      <c r="AX171" s="62">
        <v>15.522</v>
      </c>
      <c r="AY171" s="60">
        <f>IF(AND(ISNUMBER(AX170),ISNUMBER(AX171)),AX171/AX170-1,"")</f>
        <v>1.6778523489933139E-3</v>
      </c>
      <c r="AZ171" s="60">
        <f>IF(ISNUMBER(AX171),AX171/MAX(AX$22:AX171)-1,"")</f>
        <v>-8.1538461538461449E-2</v>
      </c>
      <c r="BB171" s="62">
        <v>49.94</v>
      </c>
      <c r="BC171" s="60">
        <f>IF(AND(ISNUMBER(BB170),ISNUMBER(BB171)),BB171/BB170-1,"")</f>
        <v>2.2075055187638082E-3</v>
      </c>
      <c r="BD171" s="60">
        <f>IF(ISNUMBER(BB171),BB171/MAX(BB$22:BB171)-1,"")</f>
        <v>-7.7488575402344662E-3</v>
      </c>
      <c r="BF171" s="62">
        <v>50.35</v>
      </c>
      <c r="BG171" s="60">
        <f>IF(AND(ISNUMBER(BF170),ISNUMBER(BF171)),BF171/BF170-1,"")</f>
        <v>1.9864918553835764E-4</v>
      </c>
      <c r="BH171" s="60">
        <f>IF(ISNUMBER(BF171),BF171/MAX(BF$22:BF171)-1,"")</f>
        <v>-8.0772261623325292E-3</v>
      </c>
      <c r="BK171" s="61">
        <f>BK170*(1+BL171)</f>
        <v>104.59415249096791</v>
      </c>
      <c r="BL171" s="60">
        <f>$L$12*N(AQ171)+$L$13*N(S171)+$L$14*N(AA171)+$L$15*N(AE171)+$L$16*N(AY171)+$L$17*N(BC171)+$L$18*N(AM171)+$L$19*N(AU171)+$L$20*N(W171)</f>
        <v>7.8553994445243459E-6</v>
      </c>
      <c r="BM171" s="60">
        <f>IF(ISNUMBER(BK171),BK171/MAX(BK$22:BK171)-1,"")</f>
        <v>-5.0580108139556268E-3</v>
      </c>
      <c r="BO171" s="61">
        <f>BO170*(1+BP171)</f>
        <v>104.61883185681707</v>
      </c>
      <c r="BP171" s="60">
        <f>$L$36*N(S171)+$L$37*N(AQ171)+$L$38*N(AA171)+$L$39*N(AE171)+$L$40*N(AM171)+$L$41*N(W171)+$L$42*N(AI171)+$L$43*N(BG171)+$L$44*N(AY171)</f>
        <v>-6.1386239919452483E-4</v>
      </c>
      <c r="BQ171" s="60">
        <f>IF(ISNUMBER(BO171),BO171/MAX(BO$22:BO171)-1,"")</f>
        <v>-5.7429140887981234E-3</v>
      </c>
      <c r="BS171" s="61">
        <f>BS170*(1+BT171)</f>
        <v>103.9683977505411</v>
      </c>
      <c r="BT171" s="60">
        <f>$L$60*N(S171)+$L$61*N(AE171)+$L$62*N(AQ171)+$L$63*N(AM171)+$L$64*N(AI171)+$L$65*N(AA171)+$L$66*N(BG171)+$L$67*N(W171)+$L$68*N(AY171)</f>
        <v>-7.2807104589751978E-4</v>
      </c>
      <c r="BU171" s="60">
        <f>IF(ISNUMBER(BS171),BS171/MAX(BS$22:BS171)-1,"")</f>
        <v>-4.9323819328694896E-3</v>
      </c>
    </row>
    <row r="172" spans="17:73" ht="16" customHeight="1">
      <c r="Q172" s="63">
        <v>43319</v>
      </c>
      <c r="R172" s="62">
        <v>385.36</v>
      </c>
      <c r="S172" s="60">
        <f>IF(AND(ISNUMBER(R171),ISNUMBER(R172)),R172/R171-1,"")</f>
        <v>5.348151626620723E-3</v>
      </c>
      <c r="T172" s="60">
        <f>IF(ISNUMBER(R172),R172/MAX(R$22:R172)-1,"")</f>
        <v>0</v>
      </c>
      <c r="V172" s="62">
        <v>198.55</v>
      </c>
      <c r="W172" s="60">
        <f>IF(AND(ISNUMBER(V171),ISNUMBER(V172)),V172/V171-1,"")</f>
        <v>1.6648168701443034E-3</v>
      </c>
      <c r="X172" s="60">
        <f>IF(ISNUMBER(V172),V172/MAX(V$22:V172)-1,"")</f>
        <v>0</v>
      </c>
      <c r="Z172" s="62">
        <v>7.84</v>
      </c>
      <c r="AA172" s="60">
        <f>IF(AND(ISNUMBER(Z171),ISNUMBER(Z172)),Z172/Z171-1,"")</f>
        <v>0</v>
      </c>
      <c r="AB172" s="60">
        <f>IF(ISNUMBER(Z172),Z172/MAX(Z$22:Z172)-1,"")</f>
        <v>-1.6311166875784155E-2</v>
      </c>
      <c r="AD172" s="62">
        <v>13.26</v>
      </c>
      <c r="AE172" s="60">
        <f>IF(AND(ISNUMBER(AD171),ISNUMBER(AD172)),AD172/AD171-1,"")</f>
        <v>6.8337129840545519E-3</v>
      </c>
      <c r="AF172" s="60">
        <f>IF(ISNUMBER(AD172),AD172/MAX(AD$22:AD172)-1,"")</f>
        <v>-0.12243547319655856</v>
      </c>
      <c r="AH172" s="62">
        <v>16.02</v>
      </c>
      <c r="AI172" s="60">
        <f>IF(AND(ISNUMBER(AH171),ISNUMBER(AH172)),AH172/AH171-1,"")</f>
        <v>-3.1113876789048422E-3</v>
      </c>
      <c r="AJ172" s="60">
        <f>IF(ISNUMBER(AH172),AH172/MAX(AH$22:AH172)-1,"")</f>
        <v>-1.5970515970516019E-2</v>
      </c>
      <c r="AL172" s="62">
        <v>19.72</v>
      </c>
      <c r="AM172" s="60">
        <f>IF(AND(ISNUMBER(AL171),ISNUMBER(AL172)),AL172/AL171-1,"")</f>
        <v>4.0733197556006573E-3</v>
      </c>
      <c r="AN172" s="60">
        <f>IF(ISNUMBER(AL172),AL172/MAX(AL$22:AL172)-1,"")</f>
        <v>0</v>
      </c>
      <c r="AP172" s="62">
        <v>100.22</v>
      </c>
      <c r="AQ172" s="60">
        <f>IF(AND(ISNUMBER(AP171),ISNUMBER(AP172)),AP172/AP171-1,"")</f>
        <v>1.9960079840308786E-4</v>
      </c>
      <c r="AR172" s="60">
        <f>IF(ISNUMBER(AP172),AP172/MAX(AP$22:AP172)-1,"")</f>
        <v>-1.1959338249950546E-3</v>
      </c>
      <c r="AT172" s="62">
        <v>50.09</v>
      </c>
      <c r="AU172" s="60">
        <f>IF(AND(ISNUMBER(AT171),ISNUMBER(AT172)),AT172/AT171-1,"")</f>
        <v>0</v>
      </c>
      <c r="AV172" s="60">
        <f>IF(ISNUMBER(AT172),AT172/MAX(AT$22:AT172)-1,"")</f>
        <v>-1.5945784333266655E-3</v>
      </c>
      <c r="AX172" s="62">
        <v>15.458</v>
      </c>
      <c r="AY172" s="60">
        <f>IF(AND(ISNUMBER(AX171),ISNUMBER(AX172)),AX172/AX171-1,"")</f>
        <v>-4.1231800025769427E-3</v>
      </c>
      <c r="AZ172" s="60">
        <f>IF(ISNUMBER(AX172),AX172/MAX(AX$22:AX172)-1,"")</f>
        <v>-8.5325443786982147E-2</v>
      </c>
      <c r="BB172" s="62">
        <v>49.97</v>
      </c>
      <c r="BC172" s="60">
        <f>IF(AND(ISNUMBER(BB171),ISNUMBER(BB172)),BB172/BB171-1,"")</f>
        <v>6.0072086503804023E-4</v>
      </c>
      <c r="BD172" s="60">
        <f>IF(ISNUMBER(BB172),BB172/MAX(BB$22:BB172)-1,"")</f>
        <v>-7.152791575601003E-3</v>
      </c>
      <c r="BF172" s="62">
        <v>50.31</v>
      </c>
      <c r="BG172" s="60">
        <f>IF(AND(ISNUMBER(BF171),ISNUMBER(BF172)),BF172/BF171-1,"")</f>
        <v>-7.9443892750741263E-4</v>
      </c>
      <c r="BH172" s="60">
        <f>IF(ISNUMBER(BF172),BF172/MAX(BF$22:BF172)-1,"")</f>
        <v>-8.8652482269502286E-3</v>
      </c>
      <c r="BK172" s="61">
        <f>BK171*(1+BL172)</f>
        <v>104.79101948069361</v>
      </c>
      <c r="BL172" s="60">
        <f>$L$12*N(AQ172)+$L$13*N(S172)+$L$14*N(AA172)+$L$15*N(AE172)+$L$16*N(AY172)+$L$17*N(BC172)+$L$18*N(AM172)+$L$19*N(AU172)+$L$20*N(W172)</f>
        <v>1.8821988135778954E-3</v>
      </c>
      <c r="BM172" s="60">
        <f>IF(ISNUMBER(BK172),BK172/MAX(BK$22:BK172)-1,"")</f>
        <v>-3.1853321823307468E-3</v>
      </c>
      <c r="BO172" s="61">
        <f>BO171*(1+BP172)</f>
        <v>104.88182067897505</v>
      </c>
      <c r="BP172" s="60">
        <f>$L$36*N(S172)+$L$37*N(AQ172)+$L$38*N(AA172)+$L$39*N(AE172)+$L$40*N(AM172)+$L$41*N(W172)+$L$42*N(AI172)+$L$43*N(BG172)+$L$44*N(AY172)</f>
        <v>2.513780908182146E-3</v>
      </c>
      <c r="BQ172" s="60">
        <f>IF(ISNUMBER(BO172),BO172/MAX(BO$22:BO172)-1,"")</f>
        <v>-3.2435696084097687E-3</v>
      </c>
      <c r="BS172" s="61">
        <f>BS171*(1+BT172)</f>
        <v>104.27585329324626</v>
      </c>
      <c r="BT172" s="60">
        <f>$L$60*N(S172)+$L$61*N(AE172)+$L$62*N(AQ172)+$L$63*N(AM172)+$L$64*N(AI172)+$L$65*N(AA172)+$L$66*N(BG172)+$L$67*N(W172)+$L$68*N(AY172)</f>
        <v>2.957201893625843E-3</v>
      </c>
      <c r="BU172" s="60">
        <f>IF(ISNUMBER(BS172),BS172/MAX(BS$22:BS172)-1,"")</f>
        <v>-1.9897660884354851E-3</v>
      </c>
    </row>
    <row r="173" spans="17:73" ht="16" customHeight="1">
      <c r="Q173" s="63">
        <v>43320</v>
      </c>
      <c r="R173" s="62">
        <v>384.91</v>
      </c>
      <c r="S173" s="60">
        <f>IF(AND(ISNUMBER(R172),ISNUMBER(R173)),R173/R172-1,"")</f>
        <v>-1.1677392567988054E-3</v>
      </c>
      <c r="T173" s="60">
        <f>IF(ISNUMBER(R173),R173/MAX(R$22:R173)-1,"")</f>
        <v>-1.1677392567988054E-3</v>
      </c>
      <c r="V173" s="62">
        <v>198.53</v>
      </c>
      <c r="W173" s="60">
        <f>IF(AND(ISNUMBER(V172),ISNUMBER(V173)),V173/V172-1,"")</f>
        <v>-1.0073029463619765E-4</v>
      </c>
      <c r="X173" s="60">
        <f>IF(ISNUMBER(V173),V173/MAX(V$22:V173)-1,"")</f>
        <v>-1.0073029463619765E-4</v>
      </c>
      <c r="Z173" s="62">
        <v>7.85</v>
      </c>
      <c r="AA173" s="60">
        <f>IF(AND(ISNUMBER(Z172),ISNUMBER(Z173)),Z173/Z172-1,"")</f>
        <v>1.2755102040815647E-3</v>
      </c>
      <c r="AB173" s="60">
        <f>IF(ISNUMBER(Z173),Z173/MAX(Z$22:Z173)-1,"")</f>
        <v>-1.5056461731493109E-2</v>
      </c>
      <c r="AD173" s="62">
        <v>13.27</v>
      </c>
      <c r="AE173" s="60">
        <f>IF(AND(ISNUMBER(AD172),ISNUMBER(AD173)),AD173/AD172-1,"")</f>
        <v>7.541478129713397E-4</v>
      </c>
      <c r="AF173" s="60">
        <f>IF(ISNUMBER(AD173),AD173/MAX(AD$22:AD173)-1,"")</f>
        <v>-0.12177365982792854</v>
      </c>
      <c r="AH173" s="62">
        <v>15.99</v>
      </c>
      <c r="AI173" s="60">
        <f>IF(AND(ISNUMBER(AH172),ISNUMBER(AH173)),AH173/AH172-1,"")</f>
        <v>-1.8726591760299671E-3</v>
      </c>
      <c r="AJ173" s="60">
        <f>IF(ISNUMBER(AH173),AH173/MAX(AH$22:AH173)-1,"")</f>
        <v>-1.7813267813267863E-2</v>
      </c>
      <c r="AL173" s="62">
        <v>19.72</v>
      </c>
      <c r="AM173" s="60">
        <f>IF(AND(ISNUMBER(AL172),ISNUMBER(AL173)),AL173/AL172-1,"")</f>
        <v>0</v>
      </c>
      <c r="AN173" s="60">
        <f>IF(ISNUMBER(AL173),AL173/MAX(AL$22:AL173)-1,"")</f>
        <v>0</v>
      </c>
      <c r="AP173" s="62">
        <v>100.22</v>
      </c>
      <c r="AQ173" s="60">
        <f>IF(AND(ISNUMBER(AP172),ISNUMBER(AP173)),AP173/AP172-1,"")</f>
        <v>0</v>
      </c>
      <c r="AR173" s="60">
        <f>IF(ISNUMBER(AP173),AP173/MAX(AP$22:AP173)-1,"")</f>
        <v>-1.1959338249950546E-3</v>
      </c>
      <c r="AT173" s="62">
        <v>50.1</v>
      </c>
      <c r="AU173" s="60">
        <f>IF(AND(ISNUMBER(AT172),ISNUMBER(AT173)),AT173/AT172-1,"")</f>
        <v>1.9964064683564153E-4</v>
      </c>
      <c r="AV173" s="60">
        <f>IF(ISNUMBER(AT173),AT173/MAX(AT$22:AT173)-1,"")</f>
        <v>-1.3952561291608045E-3</v>
      </c>
      <c r="AX173" s="62">
        <v>15.423999999999999</v>
      </c>
      <c r="AY173" s="60">
        <f>IF(AND(ISNUMBER(AX172),ISNUMBER(AX173)),AX173/AX172-1,"")</f>
        <v>-2.1995083451934461E-3</v>
      </c>
      <c r="AZ173" s="60">
        <f>IF(ISNUMBER(AX173),AX173/MAX(AX$22:AX173)-1,"")</f>
        <v>-8.733727810650882E-2</v>
      </c>
      <c r="BB173" s="62">
        <v>49.94</v>
      </c>
      <c r="BC173" s="60">
        <f>IF(AND(ISNUMBER(BB172),ISNUMBER(BB173)),BB173/BB172-1,"")</f>
        <v>-6.0036021612974722E-4</v>
      </c>
      <c r="BD173" s="60">
        <f>IF(ISNUMBER(BB173),BB173/MAX(BB$22:BB173)-1,"")</f>
        <v>-7.7488575402344662E-3</v>
      </c>
      <c r="BF173" s="62">
        <v>50.42</v>
      </c>
      <c r="BG173" s="60">
        <f>IF(AND(ISNUMBER(BF172),ISNUMBER(BF173)),BF173/BF172-1,"")</f>
        <v>2.1864440469090418E-3</v>
      </c>
      <c r="BH173" s="60">
        <f>IF(ISNUMBER(BF173),BF173/MAX(BF$22:BF173)-1,"")</f>
        <v>-6.6981875492513332E-3</v>
      </c>
      <c r="BK173" s="61">
        <f>BK172*(1+BL173)</f>
        <v>104.74708664380536</v>
      </c>
      <c r="BL173" s="60">
        <f>$L$12*N(AQ173)+$L$13*N(S173)+$L$14*N(AA173)+$L$15*N(AE173)+$L$16*N(AY173)+$L$17*N(BC173)+$L$18*N(AM173)+$L$19*N(AU173)+$L$20*N(W173)</f>
        <v>-4.1924238456653834E-4</v>
      </c>
      <c r="BM173" s="60">
        <f>IF(ISNUMBER(BK173),BK173/MAX(BK$22:BK173)-1,"")</f>
        <v>-3.6032391406375375E-3</v>
      </c>
      <c r="BO173" s="61">
        <f>BO172*(1+BP173)</f>
        <v>104.86662711919827</v>
      </c>
      <c r="BP173" s="60">
        <f>$L$36*N(S173)+$L$37*N(AQ173)+$L$38*N(AA173)+$L$39*N(AE173)+$L$40*N(AM173)+$L$41*N(W173)+$L$42*N(AI173)+$L$43*N(BG173)+$L$44*N(AY173)</f>
        <v>-1.4486361581466365E-4</v>
      </c>
      <c r="BQ173" s="60">
        <f>IF(ISNUMBER(BO173),BO173/MAX(BO$22:BO173)-1,"")</f>
        <v>-3.3879633490027095E-3</v>
      </c>
      <c r="BS173" s="61">
        <f>BS172*(1+BT173)</f>
        <v>104.24581476603714</v>
      </c>
      <c r="BT173" s="60">
        <f>$L$60*N(S173)+$L$61*N(AE173)+$L$62*N(AQ173)+$L$63*N(AM173)+$L$64*N(AI173)+$L$65*N(AA173)+$L$66*N(BG173)+$L$67*N(W173)+$L$68*N(AY173)</f>
        <v>-2.8806791083874626E-4</v>
      </c>
      <c r="BU173" s="60">
        <f>IF(ISNUMBER(BS173),BS173/MAX(BS$22:BS173)-1,"")</f>
        <v>-2.2772608115140258E-3</v>
      </c>
    </row>
    <row r="174" spans="17:73" ht="16" customHeight="1">
      <c r="Q174" s="63">
        <v>43321</v>
      </c>
      <c r="R174" s="62">
        <v>384.5</v>
      </c>
      <c r="S174" s="60">
        <f>IF(AND(ISNUMBER(R173),ISNUMBER(R174)),R174/R173-1,"")</f>
        <v>-1.0651840690032444E-3</v>
      </c>
      <c r="T174" s="60">
        <f>IF(ISNUMBER(R174),R174/MAX(R$22:R174)-1,"")</f>
        <v>-2.2316794685489638E-3</v>
      </c>
      <c r="V174" s="62">
        <v>197.88</v>
      </c>
      <c r="W174" s="60">
        <f>IF(AND(ISNUMBER(V173),ISNUMBER(V174)),V174/V173-1,"")</f>
        <v>-3.2740643731425934E-3</v>
      </c>
      <c r="X174" s="60">
        <f>IF(ISNUMBER(V174),V174/MAX(V$22:V174)-1,"")</f>
        <v>-3.3744648703097901E-3</v>
      </c>
      <c r="Z174" s="62">
        <v>7.84</v>
      </c>
      <c r="AA174" s="60">
        <f>IF(AND(ISNUMBER(Z173),ISNUMBER(Z174)),Z174/Z173-1,"")</f>
        <v>-1.2738853503184711E-3</v>
      </c>
      <c r="AB174" s="60">
        <f>IF(ISNUMBER(Z174),Z174/MAX(Z$22:Z174)-1,"")</f>
        <v>-1.6311166875784155E-2</v>
      </c>
      <c r="AD174" s="62">
        <v>13.23</v>
      </c>
      <c r="AE174" s="60">
        <f>IF(AND(ISNUMBER(AD173),ISNUMBER(AD174)),AD174/AD173-1,"")</f>
        <v>-3.0143180105500766E-3</v>
      </c>
      <c r="AF174" s="60">
        <f>IF(ISNUMBER(AD174),AD174/MAX(AD$22:AD174)-1,"")</f>
        <v>-0.12442091330244864</v>
      </c>
      <c r="AH174" s="62">
        <v>16.059999999999999</v>
      </c>
      <c r="AI174" s="60">
        <f>IF(AND(ISNUMBER(AH173),ISNUMBER(AH174)),AH174/AH173-1,"")</f>
        <v>4.3777360850529856E-3</v>
      </c>
      <c r="AJ174" s="60">
        <f>IF(ISNUMBER(AH174),AH174/MAX(AH$22:AH174)-1,"")</f>
        <v>-1.3513513513513709E-2</v>
      </c>
      <c r="AL174" s="62">
        <v>19.63</v>
      </c>
      <c r="AM174" s="60">
        <f>IF(AND(ISNUMBER(AL173),ISNUMBER(AL174)),AL174/AL173-1,"")</f>
        <v>-4.563894523326617E-3</v>
      </c>
      <c r="AN174" s="60">
        <f>IF(ISNUMBER(AL174),AL174/MAX(AL$22:AL174)-1,"")</f>
        <v>-4.563894523326617E-3</v>
      </c>
      <c r="AP174" s="62">
        <v>100.21</v>
      </c>
      <c r="AQ174" s="60">
        <f>IF(AND(ISNUMBER(AP173),ISNUMBER(AP174)),AP174/AP173-1,"")</f>
        <v>-9.9780482937572579E-5</v>
      </c>
      <c r="AR174" s="60">
        <f>IF(ISNUMBER(AP174),AP174/MAX(AP$22:AP174)-1,"")</f>
        <v>-1.2955949770779851E-3</v>
      </c>
      <c r="AT174" s="62">
        <v>50.1</v>
      </c>
      <c r="AU174" s="60">
        <f>IF(AND(ISNUMBER(AT173),ISNUMBER(AT174)),AT174/AT173-1,"")</f>
        <v>0</v>
      </c>
      <c r="AV174" s="60">
        <f>IF(ISNUMBER(AT174),AT174/MAX(AT$22:AT174)-1,"")</f>
        <v>-1.3952561291608045E-3</v>
      </c>
      <c r="AX174" s="62">
        <v>15.42</v>
      </c>
      <c r="AY174" s="60">
        <f>IF(AND(ISNUMBER(AX173),ISNUMBER(AX174)),AX174/AX173-1,"")</f>
        <v>-2.5933609958506132E-4</v>
      </c>
      <c r="AZ174" s="60">
        <f>IF(ISNUMBER(AX174),AX174/MAX(AX$22:AX174)-1,"")</f>
        <v>-8.7573964497041357E-2</v>
      </c>
      <c r="BB174" s="62">
        <v>49.97</v>
      </c>
      <c r="BC174" s="60">
        <f>IF(AND(ISNUMBER(BB173),ISNUMBER(BB174)),BB174/BB173-1,"")</f>
        <v>6.0072086503804023E-4</v>
      </c>
      <c r="BD174" s="60">
        <f>IF(ISNUMBER(BB174),BB174/MAX(BB$22:BB174)-1,"")</f>
        <v>-7.152791575601003E-3</v>
      </c>
      <c r="BF174" s="62">
        <v>50.48</v>
      </c>
      <c r="BG174" s="60">
        <f>IF(AND(ISNUMBER(BF173),ISNUMBER(BF174)),BF174/BF173-1,"")</f>
        <v>1.1900039666798978E-3</v>
      </c>
      <c r="BH174" s="60">
        <f>IF(ISNUMBER(BF174),BF174/MAX(BF$22:BF174)-1,"")</f>
        <v>-5.5161544523246731E-3</v>
      </c>
      <c r="BK174" s="61">
        <f>BK173*(1+BL174)</f>
        <v>104.6336764504004</v>
      </c>
      <c r="BL174" s="60">
        <f>$L$12*N(AQ174)+$L$13*N(S174)+$L$14*N(AA174)+$L$15*N(AE174)+$L$16*N(AY174)+$L$17*N(BC174)+$L$18*N(AM174)+$L$19*N(AU174)+$L$20*N(W174)</f>
        <v>-1.0827049900739923E-3</v>
      </c>
      <c r="BM174" s="60">
        <f>IF(ISNUMBER(BK174),BK174/MAX(BK$22:BK174)-1,"")</f>
        <v>-4.6820428857134999E-3</v>
      </c>
      <c r="BO174" s="61">
        <f>BO173*(1+BP174)</f>
        <v>104.73815502741633</v>
      </c>
      <c r="BP174" s="60">
        <f>$L$36*N(S174)+$L$37*N(AQ174)+$L$38*N(AA174)+$L$39*N(AE174)+$L$40*N(AM174)+$L$41*N(W174)+$L$42*N(AI174)+$L$43*N(BG174)+$L$44*N(AY174)</f>
        <v>-1.2250998750623827E-3</v>
      </c>
      <c r="BQ174" s="60">
        <f>IF(ISNUMBER(BO174),BO174/MAX(BO$22:BO174)-1,"")</f>
        <v>-4.6089126305894901E-3</v>
      </c>
      <c r="BS174" s="61">
        <f>BS173*(1+BT174)</f>
        <v>104.13542677201974</v>
      </c>
      <c r="BT174" s="60">
        <f>$L$60*N(S174)+$L$61*N(AE174)+$L$62*N(AQ174)+$L$63*N(AM174)+$L$64*N(AI174)+$L$65*N(AA174)+$L$66*N(BG174)+$L$67*N(W174)+$L$68*N(AY174)</f>
        <v>-1.0589201519998464E-3</v>
      </c>
      <c r="BU174" s="60">
        <f>IF(ISNUMBER(BS174),BS174/MAX(BS$22:BS174)-1,"")</f>
        <v>-3.3337695261492772E-3</v>
      </c>
    </row>
    <row r="175" spans="17:73" ht="16" customHeight="1">
      <c r="Q175" s="63">
        <v>43322</v>
      </c>
      <c r="R175" s="62">
        <v>384.5</v>
      </c>
      <c r="S175" s="60">
        <f>IF(AND(ISNUMBER(R174),ISNUMBER(R175)),R175/R174-1,"")</f>
        <v>0</v>
      </c>
      <c r="T175" s="60">
        <f>IF(ISNUMBER(R175),R175/MAX(R$22:R175)-1,"")</f>
        <v>-2.2316794685489638E-3</v>
      </c>
      <c r="V175" s="62">
        <v>200.1</v>
      </c>
      <c r="W175" s="60">
        <f>IF(AND(ISNUMBER(V174),ISNUMBER(V175)),V175/V174-1,"")</f>
        <v>1.1218920557913847E-2</v>
      </c>
      <c r="X175" s="60">
        <f>IF(ISNUMBER(V175),V175/MAX(V$22:V175)-1,"")</f>
        <v>0</v>
      </c>
      <c r="Z175" s="62">
        <v>7.92</v>
      </c>
      <c r="AA175" s="60">
        <f>IF(AND(ISNUMBER(Z174),ISNUMBER(Z175)),Z175/Z174-1,"")</f>
        <v>1.0204081632652962E-2</v>
      </c>
      <c r="AB175" s="60">
        <f>IF(ISNUMBER(Z175),Z175/MAX(Z$22:Z175)-1,"")</f>
        <v>-6.273525721455453E-3</v>
      </c>
      <c r="AD175" s="62">
        <v>13.07</v>
      </c>
      <c r="AE175" s="60">
        <f>IF(AND(ISNUMBER(AD174),ISNUMBER(AD175)),AD175/AD174-1,"")</f>
        <v>-1.2093726379440728E-2</v>
      </c>
      <c r="AF175" s="60">
        <f>IF(ISNUMBER(AD175),AD175/MAX(AD$22:AD175)-1,"")</f>
        <v>-0.1350099272005294</v>
      </c>
      <c r="AH175" s="62">
        <v>16.059999999999999</v>
      </c>
      <c r="AI175" s="60">
        <f>IF(AND(ISNUMBER(AH174),ISNUMBER(AH175)),AH175/AH174-1,"")</f>
        <v>0</v>
      </c>
      <c r="AJ175" s="60">
        <f>IF(ISNUMBER(AH175),AH175/MAX(AH$22:AH175)-1,"")</f>
        <v>-1.3513513513513709E-2</v>
      </c>
      <c r="AL175" s="62">
        <v>19.670000000000002</v>
      </c>
      <c r="AM175" s="60">
        <f>IF(AND(ISNUMBER(AL174),ISNUMBER(AL175)),AL175/AL174-1,"")</f>
        <v>2.037697401936045E-3</v>
      </c>
      <c r="AN175" s="60">
        <f>IF(ISNUMBER(AL175),AL175/MAX(AL$22:AL175)-1,"")</f>
        <v>-2.5354969574035158E-3</v>
      </c>
      <c r="AP175" s="62">
        <v>100.23</v>
      </c>
      <c r="AQ175" s="60">
        <f>IF(AND(ISNUMBER(AP174),ISNUMBER(AP175)),AP175/AP174-1,"")</f>
        <v>1.995808801518173E-4</v>
      </c>
      <c r="AR175" s="60">
        <f>IF(ISNUMBER(AP175),AP175/MAX(AP$22:AP175)-1,"")</f>
        <v>-1.0962726729121242E-3</v>
      </c>
      <c r="AT175" s="62">
        <v>50.1</v>
      </c>
      <c r="AU175" s="60">
        <f>IF(AND(ISNUMBER(AT174),ISNUMBER(AT175)),AT175/AT174-1,"")</f>
        <v>0</v>
      </c>
      <c r="AV175" s="60">
        <f>IF(ISNUMBER(AT175),AT175/MAX(AT$22:AT175)-1,"")</f>
        <v>-1.3952561291608045E-3</v>
      </c>
      <c r="AX175" s="62">
        <v>15.565</v>
      </c>
      <c r="AY175" s="60">
        <f>IF(AND(ISNUMBER(AX174),ISNUMBER(AX175)),AX175/AX174-1,"")</f>
        <v>9.4033722438391365E-3</v>
      </c>
      <c r="AZ175" s="60">
        <f>IF(ISNUMBER(AX175),AX175/MAX(AX$22:AX175)-1,"")</f>
        <v>-7.8994082840236679E-2</v>
      </c>
      <c r="BB175" s="62">
        <v>50.05</v>
      </c>
      <c r="BC175" s="60">
        <f>IF(AND(ISNUMBER(BB174),ISNUMBER(BB175)),BB175/BB174-1,"")</f>
        <v>1.6009605763458445E-3</v>
      </c>
      <c r="BD175" s="60">
        <f>IF(ISNUMBER(BB175),BB175/MAX(BB$22:BB175)-1,"")</f>
        <v>-5.5632823365786566E-3</v>
      </c>
      <c r="BF175" s="62">
        <v>50.44</v>
      </c>
      <c r="BG175" s="60">
        <f>IF(AND(ISNUMBER(BF174),ISNUMBER(BF175)),BF175/BF174-1,"")</f>
        <v>-7.9239302694134039E-4</v>
      </c>
      <c r="BH175" s="60">
        <f>IF(ISNUMBER(BF175),BF175/MAX(BF$22:BF175)-1,"")</f>
        <v>-6.3041765169424835E-3</v>
      </c>
      <c r="BK175" s="61">
        <f>BK174*(1+BL175)</f>
        <v>104.85191155903357</v>
      </c>
      <c r="BL175" s="60">
        <f>$L$12*N(AQ175)+$L$13*N(S175)+$L$14*N(AA175)+$L$15*N(AE175)+$L$16*N(AY175)+$L$17*N(BC175)+$L$18*N(AM175)+$L$19*N(AU175)+$L$20*N(W175)</f>
        <v>2.085706208905034E-3</v>
      </c>
      <c r="BM175" s="60">
        <f>IF(ISNUMBER(BK175),BK175/MAX(BK$22:BK175)-1,"")</f>
        <v>-2.6061020427254888E-3</v>
      </c>
      <c r="BO175" s="61">
        <f>BO174*(1+BP175)</f>
        <v>104.83216092974905</v>
      </c>
      <c r="BP175" s="60">
        <f>$L$36*N(S175)+$L$37*N(AQ175)+$L$38*N(AA175)+$L$39*N(AE175)+$L$40*N(AM175)+$L$41*N(W175)+$L$42*N(AI175)+$L$43*N(BG175)+$L$44*N(AY175)</f>
        <v>8.975325401533276E-4</v>
      </c>
      <c r="BQ175" s="60">
        <f>IF(ISNUMBER(BO175),BO175/MAX(BO$22:BO175)-1,"")</f>
        <v>-3.7155167394969935E-3</v>
      </c>
      <c r="BS175" s="61">
        <f>BS174*(1+BT175)</f>
        <v>104.04024650429685</v>
      </c>
      <c r="BT175" s="60">
        <f>$L$60*N(S175)+$L$61*N(AE175)+$L$62*N(AQ175)+$L$63*N(AM175)+$L$64*N(AI175)+$L$65*N(AA175)+$L$66*N(BG175)+$L$67*N(W175)+$L$68*N(AY175)</f>
        <v>-9.140046828758745E-4</v>
      </c>
      <c r="BU175" s="60">
        <f>IF(ISNUMBER(BS175),BS175/MAX(BS$22:BS175)-1,"")</f>
        <v>-4.2447271280665611E-3</v>
      </c>
    </row>
    <row r="176" spans="17:73" ht="16" customHeight="1">
      <c r="Q176" s="63">
        <v>43325</v>
      </c>
      <c r="R176" s="62">
        <v>387.71</v>
      </c>
      <c r="S176" s="60">
        <f>IF(AND(ISNUMBER(R175),ISNUMBER(R176)),R176/R175-1,"")</f>
        <v>8.3485045513653766E-3</v>
      </c>
      <c r="T176" s="60">
        <f>IF(ISNUMBER(R176),R176/MAX(R$22:R176)-1,"")</f>
        <v>0</v>
      </c>
      <c r="V176" s="62">
        <v>200.26</v>
      </c>
      <c r="W176" s="60">
        <f>IF(AND(ISNUMBER(V175),ISNUMBER(V176)),V176/V175-1,"")</f>
        <v>7.9960019989999687E-4</v>
      </c>
      <c r="X176" s="60">
        <f>IF(ISNUMBER(V176),V176/MAX(V$22:V176)-1,"")</f>
        <v>0</v>
      </c>
      <c r="Z176" s="62">
        <v>7.89</v>
      </c>
      <c r="AA176" s="60">
        <f>IF(AND(ISNUMBER(Z175),ISNUMBER(Z176)),Z176/Z175-1,"")</f>
        <v>-3.7878787878787845E-3</v>
      </c>
      <c r="AB176" s="60">
        <f>IF(ISNUMBER(Z176),Z176/MAX(Z$22:Z176)-1,"")</f>
        <v>-1.0037641154328703E-2</v>
      </c>
      <c r="AD176" s="62">
        <v>12.77</v>
      </c>
      <c r="AE176" s="60">
        <f>IF(AND(ISNUMBER(AD175),ISNUMBER(AD176)),AD176/AD175-1,"")</f>
        <v>-2.2953328232593773E-2</v>
      </c>
      <c r="AF176" s="60">
        <f>IF(ISNUMBER(AD176),AD176/MAX(AD$22:AD176)-1,"")</f>
        <v>-0.15486432825943086</v>
      </c>
      <c r="AH176" s="62">
        <v>16.04</v>
      </c>
      <c r="AI176" s="60">
        <f>IF(AND(ISNUMBER(AH175),ISNUMBER(AH176)),AH176/AH175-1,"")</f>
        <v>-1.2453300124533051E-3</v>
      </c>
      <c r="AJ176" s="60">
        <f>IF(ISNUMBER(AH176),AH176/MAX(AH$22:AH176)-1,"")</f>
        <v>-1.4742014742014864E-2</v>
      </c>
      <c r="AL176" s="62">
        <v>19.57</v>
      </c>
      <c r="AM176" s="60">
        <f>IF(AND(ISNUMBER(AL175),ISNUMBER(AL176)),AL176/AL175-1,"")</f>
        <v>-5.0838840874428692E-3</v>
      </c>
      <c r="AN176" s="60">
        <f>IF(ISNUMBER(AL176),AL176/MAX(AL$22:AL176)-1,"")</f>
        <v>-7.6064908722108804E-3</v>
      </c>
      <c r="AP176" s="62">
        <v>100.23</v>
      </c>
      <c r="AQ176" s="60">
        <f>IF(AND(ISNUMBER(AP175),ISNUMBER(AP176)),AP176/AP175-1,"")</f>
        <v>0</v>
      </c>
      <c r="AR176" s="60">
        <f>IF(ISNUMBER(AP176),AP176/MAX(AP$22:AP176)-1,"")</f>
        <v>-1.0962726729121242E-3</v>
      </c>
      <c r="AT176" s="62">
        <v>50.11</v>
      </c>
      <c r="AU176" s="60">
        <f>IF(AND(ISNUMBER(AT175),ISNUMBER(AT176)),AT176/AT175-1,"")</f>
        <v>1.9960079840308786E-4</v>
      </c>
      <c r="AV176" s="60">
        <f>IF(ISNUMBER(AT176),AT176/MAX(AT$22:AT176)-1,"")</f>
        <v>-1.1959338249950546E-3</v>
      </c>
      <c r="AX176" s="62">
        <v>15.673999999999999</v>
      </c>
      <c r="AY176" s="60">
        <f>IF(AND(ISNUMBER(AX175),ISNUMBER(AX176)),AX176/AX175-1,"")</f>
        <v>7.0028911018309437E-3</v>
      </c>
      <c r="AZ176" s="60">
        <f>IF(ISNUMBER(AX176),AX176/MAX(AX$22:AX176)-1,"")</f>
        <v>-7.2544378698224832E-2</v>
      </c>
      <c r="BB176" s="62">
        <v>50.13</v>
      </c>
      <c r="BC176" s="60">
        <f>IF(AND(ISNUMBER(BB175),ISNUMBER(BB176)),BB176/BB175-1,"")</f>
        <v>1.5984015984016331E-3</v>
      </c>
      <c r="BD176" s="60">
        <f>IF(ISNUMBER(BB176),BB176/MAX(BB$22:BB176)-1,"")</f>
        <v>-3.9737730975560881E-3</v>
      </c>
      <c r="BF176" s="62">
        <v>50.6</v>
      </c>
      <c r="BG176" s="60">
        <f>IF(AND(ISNUMBER(BF175),ISNUMBER(BF176)),BF176/BF175-1,"")</f>
        <v>3.1720856463124392E-3</v>
      </c>
      <c r="BH176" s="60">
        <f>IF(ISNUMBER(BF176),BF176/MAX(BF$22:BF176)-1,"")</f>
        <v>-3.1520882584711307E-3</v>
      </c>
      <c r="BK176" s="61">
        <f>BK175*(1+BL176)</f>
        <v>104.89735664614153</v>
      </c>
      <c r="BL176" s="60">
        <f>$L$12*N(AQ176)+$L$13*N(S176)+$L$14*N(AA176)+$L$15*N(AE176)+$L$16*N(AY176)+$L$17*N(BC176)+$L$18*N(AM176)+$L$19*N(AU176)+$L$20*N(W176)</f>
        <v>4.3342163659443984E-4</v>
      </c>
      <c r="BM176" s="60">
        <f>IF(ISNUMBER(BK176),BK176/MAX(BK$22:BK176)-1,"")</f>
        <v>-2.1738099471436678E-3</v>
      </c>
      <c r="BO176" s="61">
        <f>BO175*(1+BP176)</f>
        <v>104.654362723595</v>
      </c>
      <c r="BP176" s="60">
        <f>$L$36*N(S176)+$L$37*N(AQ176)+$L$38*N(AA176)+$L$39*N(AE176)+$L$40*N(AM176)+$L$41*N(W176)+$L$42*N(AI176)+$L$43*N(BG176)+$L$44*N(AY176)</f>
        <v>-1.6960272933150824E-3</v>
      </c>
      <c r="BQ176" s="60">
        <f>IF(ISNUMBER(BO176),BO176/MAX(BO$22:BO176)-1,"")</f>
        <v>-5.4052424150130562E-3</v>
      </c>
      <c r="BS176" s="61">
        <f>BS175*(1+BT176)</f>
        <v>103.74284660709179</v>
      </c>
      <c r="BT176" s="60">
        <f>$L$60*N(S176)+$L$61*N(AE176)+$L$62*N(AQ176)+$L$63*N(AM176)+$L$64*N(AI176)+$L$65*N(AA176)+$L$66*N(BG176)+$L$67*N(W176)+$L$68*N(AY176)</f>
        <v>-2.8585081946415182E-3</v>
      </c>
      <c r="BU176" s="60">
        <f>IF(ISNUMBER(BS176),BS176/MAX(BS$22:BS176)-1,"")</f>
        <v>-7.0911017354284844E-3</v>
      </c>
    </row>
    <row r="177" spans="17:73" ht="16" customHeight="1">
      <c r="Q177" s="63">
        <v>43326</v>
      </c>
      <c r="R177" s="62">
        <v>389.6</v>
      </c>
      <c r="S177" s="60">
        <f>IF(AND(ISNUMBER(R176),ISNUMBER(R177)),R177/R176-1,"")</f>
        <v>4.8747775399140547E-3</v>
      </c>
      <c r="T177" s="60">
        <f>IF(ISNUMBER(R177),R177/MAX(R$22:R177)-1,"")</f>
        <v>0</v>
      </c>
      <c r="V177" s="62">
        <v>201.05</v>
      </c>
      <c r="W177" s="60">
        <f>IF(AND(ISNUMBER(V176),ISNUMBER(V177)),V177/V176-1,"")</f>
        <v>3.9448716668333272E-3</v>
      </c>
      <c r="X177" s="60">
        <f>IF(ISNUMBER(V177),V177/MAX(V$22:V177)-1,"")</f>
        <v>0</v>
      </c>
      <c r="Z177" s="62">
        <v>7.93</v>
      </c>
      <c r="AA177" s="60">
        <f>IF(AND(ISNUMBER(Z176),ISNUMBER(Z177)),Z177/Z176-1,"")</f>
        <v>5.069708491761693E-3</v>
      </c>
      <c r="AB177" s="60">
        <f>IF(ISNUMBER(Z177),Z177/MAX(Z$22:Z177)-1,"")</f>
        <v>-5.0188205771644068E-3</v>
      </c>
      <c r="AD177" s="62">
        <v>12.94</v>
      </c>
      <c r="AE177" s="60">
        <f>IF(AND(ISNUMBER(AD176),ISNUMBER(AD177)),AD177/AD176-1,"")</f>
        <v>1.3312451057165164E-2</v>
      </c>
      <c r="AF177" s="60">
        <f>IF(ISNUMBER(AD177),AD177/MAX(AD$22:AD177)-1,"")</f>
        <v>-0.14361350099272008</v>
      </c>
      <c r="AH177" s="62">
        <v>16.11</v>
      </c>
      <c r="AI177" s="60">
        <f>IF(AND(ISNUMBER(AH176),ISNUMBER(AH177)),AH177/AH176-1,"")</f>
        <v>4.3640897755610197E-3</v>
      </c>
      <c r="AJ177" s="60">
        <f>IF(ISNUMBER(AH177),AH177/MAX(AH$22:AH177)-1,"")</f>
        <v>-1.0442260442260598E-2</v>
      </c>
      <c r="AL177" s="62">
        <v>19.600000000000001</v>
      </c>
      <c r="AM177" s="60">
        <f>IF(AND(ISNUMBER(AL176),ISNUMBER(AL177)),AL177/AL176-1,"")</f>
        <v>1.5329586101175963E-3</v>
      </c>
      <c r="AN177" s="60">
        <f>IF(ISNUMBER(AL177),AL177/MAX(AL$22:AL177)-1,"")</f>
        <v>-6.0851926977686377E-3</v>
      </c>
      <c r="AP177" s="62">
        <v>100.25</v>
      </c>
      <c r="AQ177" s="60">
        <f>IF(AND(ISNUMBER(AP176),ISNUMBER(AP177)),AP177/AP176-1,"")</f>
        <v>1.9954105557218327E-4</v>
      </c>
      <c r="AR177" s="60">
        <f>IF(ISNUMBER(AP177),AP177/MAX(AP$22:AP177)-1,"")</f>
        <v>-8.9695036874626322E-4</v>
      </c>
      <c r="AT177" s="62">
        <v>50.1</v>
      </c>
      <c r="AU177" s="60">
        <f>IF(AND(ISNUMBER(AT176),ISNUMBER(AT177)),AT177/AT176-1,"")</f>
        <v>-1.9956096587503414E-4</v>
      </c>
      <c r="AV177" s="60">
        <f>IF(ISNUMBER(AT177),AT177/MAX(AT$22:AT177)-1,"")</f>
        <v>-1.3952561291608045E-3</v>
      </c>
      <c r="AX177" s="62">
        <v>15.53</v>
      </c>
      <c r="AY177" s="60">
        <f>IF(AND(ISNUMBER(AX176),ISNUMBER(AX177)),AX177/AX176-1,"")</f>
        <v>-9.1871889753731839E-3</v>
      </c>
      <c r="AZ177" s="60">
        <f>IF(ISNUMBER(AX177),AX177/MAX(AX$22:AX177)-1,"")</f>
        <v>-8.1065088757396375E-2</v>
      </c>
      <c r="BB177" s="62">
        <v>50.07</v>
      </c>
      <c r="BC177" s="60">
        <f>IF(AND(ISNUMBER(BB176),ISNUMBER(BB177)),BB177/BB176-1,"")</f>
        <v>-1.1968880909635216E-3</v>
      </c>
      <c r="BD177" s="60">
        <f>IF(ISNUMBER(BB177),BB177/MAX(BB$22:BB177)-1,"")</f>
        <v>-5.1659050268229034E-3</v>
      </c>
      <c r="BF177" s="62">
        <v>50.59</v>
      </c>
      <c r="BG177" s="60">
        <f>IF(AND(ISNUMBER(BF176),ISNUMBER(BF177)),BF177/BF176-1,"")</f>
        <v>-1.9762845849802257E-4</v>
      </c>
      <c r="BH177" s="60">
        <f>IF(ISNUMBER(BF177),BF177/MAX(BF$22:BF177)-1,"")</f>
        <v>-3.3490937746255556E-3</v>
      </c>
      <c r="BK177" s="61">
        <f>BK176*(1+BL177)</f>
        <v>105.133271214977</v>
      </c>
      <c r="BL177" s="60">
        <f>$L$12*N(AQ177)+$L$13*N(S177)+$L$14*N(AA177)+$L$15*N(AE177)+$L$16*N(AY177)+$L$17*N(BC177)+$L$18*N(AM177)+$L$19*N(AU177)+$L$20*N(W177)</f>
        <v>2.2490039442204612E-3</v>
      </c>
      <c r="BM177" s="60">
        <f>IF(ISNUMBER(BK177),BK177/MAX(BK$22:BK177)-1,"")</f>
        <v>0</v>
      </c>
      <c r="BO177" s="61">
        <f>BO176*(1+BP177)</f>
        <v>105.07592487102357</v>
      </c>
      <c r="BP177" s="60">
        <f>$L$36*N(S177)+$L$37*N(AQ177)+$L$38*N(AA177)+$L$39*N(AE177)+$L$40*N(AM177)+$L$41*N(W177)+$L$42*N(AI177)+$L$43*N(BG177)+$L$44*N(AY177)</f>
        <v>4.0281373509671852E-3</v>
      </c>
      <c r="BQ177" s="60">
        <f>IF(ISNUMBER(BO177),BO177/MAX(BO$22:BO177)-1,"")</f>
        <v>-1.3988781229088421E-3</v>
      </c>
      <c r="BS177" s="61">
        <f>BS176*(1+BT177)</f>
        <v>104.26401212385232</v>
      </c>
      <c r="BT177" s="60">
        <f>$L$60*N(S177)+$L$61*N(AE177)+$L$62*N(AQ177)+$L$63*N(AM177)+$L$64*N(AI177)+$L$65*N(AA177)+$L$66*N(BG177)+$L$67*N(W177)+$L$68*N(AY177)</f>
        <v>5.0236284602287479E-3</v>
      </c>
      <c r="BU177" s="60">
        <f>IF(ISNUMBER(BS177),BS177/MAX(BS$22:BS177)-1,"")</f>
        <v>-2.1030963356921673E-3</v>
      </c>
    </row>
    <row r="178" spans="17:73" ht="16" customHeight="1">
      <c r="Q178" s="63">
        <v>43327</v>
      </c>
      <c r="R178" s="62">
        <v>389.6</v>
      </c>
      <c r="S178" s="60">
        <f>IF(AND(ISNUMBER(R177),ISNUMBER(R178)),R178/R177-1,"")</f>
        <v>0</v>
      </c>
      <c r="T178" s="60">
        <f>IF(ISNUMBER(R178),R178/MAX(R$22:R178)-1,"")</f>
        <v>0</v>
      </c>
      <c r="V178" s="62">
        <v>203.03</v>
      </c>
      <c r="W178" s="60">
        <f>IF(AND(ISNUMBER(V177),ISNUMBER(V178)),V178/V177-1,"")</f>
        <v>9.8482964436705789E-3</v>
      </c>
      <c r="X178" s="60">
        <f>IF(ISNUMBER(V178),V178/MAX(V$22:V178)-1,"")</f>
        <v>0</v>
      </c>
      <c r="Z178" s="62">
        <v>8</v>
      </c>
      <c r="AA178" s="60">
        <f>IF(AND(ISNUMBER(Z177),ISNUMBER(Z178)),Z178/Z177-1,"")</f>
        <v>8.8272383354350836E-3</v>
      </c>
      <c r="AB178" s="60">
        <f>IF(ISNUMBER(Z178),Z178/MAX(Z$22:Z178)-1,"")</f>
        <v>0</v>
      </c>
      <c r="AD178" s="62">
        <v>12.83</v>
      </c>
      <c r="AE178" s="60">
        <f>IF(AND(ISNUMBER(AD177),ISNUMBER(AD178)),AD178/AD177-1,"")</f>
        <v>-8.5007727975270342E-3</v>
      </c>
      <c r="AF178" s="60">
        <f>IF(ISNUMBER(AD178),AD178/MAX(AD$22:AD178)-1,"")</f>
        <v>-0.15089344804765048</v>
      </c>
      <c r="AH178" s="62">
        <v>16.27</v>
      </c>
      <c r="AI178" s="60">
        <f>IF(AND(ISNUMBER(AH177),ISNUMBER(AH178)),AH178/AH177-1,"")</f>
        <v>9.9317194289261224E-3</v>
      </c>
      <c r="AJ178" s="60">
        <f>IF(ISNUMBER(AH178),AH178/MAX(AH$22:AH178)-1,"")</f>
        <v>-6.1425061425068872E-4</v>
      </c>
      <c r="AL178" s="62">
        <v>19.600000000000001</v>
      </c>
      <c r="AM178" s="60">
        <f>IF(AND(ISNUMBER(AL177),ISNUMBER(AL178)),AL178/AL177-1,"")</f>
        <v>0</v>
      </c>
      <c r="AN178" s="60">
        <f>IF(ISNUMBER(AL178),AL178/MAX(AL$22:AL178)-1,"")</f>
        <v>-6.0851926977686377E-3</v>
      </c>
      <c r="AP178" s="62">
        <v>100.26</v>
      </c>
      <c r="AQ178" s="60">
        <f>IF(AND(ISNUMBER(AP177),ISNUMBER(AP178)),AP178/AP177-1,"")</f>
        <v>9.9750623441474673E-5</v>
      </c>
      <c r="AR178" s="60">
        <f>IF(ISNUMBER(AP178),AP178/MAX(AP$22:AP178)-1,"")</f>
        <v>-7.9728921666333274E-4</v>
      </c>
      <c r="AT178" s="62">
        <v>50.1</v>
      </c>
      <c r="AU178" s="60">
        <f>IF(AND(ISNUMBER(AT177),ISNUMBER(AT178)),AT178/AT177-1,"")</f>
        <v>0</v>
      </c>
      <c r="AV178" s="60">
        <f>IF(ISNUMBER(AT178),AT178/MAX(AT$22:AT178)-1,"")</f>
        <v>-1.3952561291608045E-3</v>
      </c>
      <c r="AX178" s="62">
        <v>15.545</v>
      </c>
      <c r="AY178" s="60">
        <f>IF(AND(ISNUMBER(AX177),ISNUMBER(AX178)),AX178/AX177-1,"")</f>
        <v>9.6587250482937925E-4</v>
      </c>
      <c r="AZ178" s="60">
        <f>IF(ISNUMBER(AX178),AX178/MAX(AX$22:AX178)-1,"")</f>
        <v>-8.0177514792899363E-2</v>
      </c>
      <c r="BB178" s="62">
        <v>50.09</v>
      </c>
      <c r="BC178" s="60">
        <f>IF(AND(ISNUMBER(BB177),ISNUMBER(BB178)),BB178/BB177-1,"")</f>
        <v>3.9944078290399254E-4</v>
      </c>
      <c r="BD178" s="60">
        <f>IF(ISNUMBER(BB178),BB178/MAX(BB$22:BB178)-1,"")</f>
        <v>-4.7685277170672613E-3</v>
      </c>
      <c r="BF178" s="62">
        <v>50.6</v>
      </c>
      <c r="BG178" s="60">
        <f>IF(AND(ISNUMBER(BF177),ISNUMBER(BF178)),BF178/BF177-1,"")</f>
        <v>1.9766752322580849E-4</v>
      </c>
      <c r="BH178" s="60">
        <f>IF(ISNUMBER(BF178),BF178/MAX(BF$22:BF178)-1,"")</f>
        <v>-3.1520882584711307E-3</v>
      </c>
      <c r="BK178" s="61">
        <f>BK177*(1+BL178)</f>
        <v>105.21655147554338</v>
      </c>
      <c r="BL178" s="60">
        <f>$L$12*N(AQ178)+$L$13*N(S178)+$L$14*N(AA178)+$L$15*N(AE178)+$L$16*N(AY178)+$L$17*N(BC178)+$L$18*N(AM178)+$L$19*N(AU178)+$L$20*N(W178)</f>
        <v>7.9213991540404084E-4</v>
      </c>
      <c r="BM178" s="60">
        <f>IF(ISNUMBER(BK178),BK178/MAX(BK$22:BK178)-1,"")</f>
        <v>0</v>
      </c>
      <c r="BO178" s="61">
        <f>BO177*(1+BP178)</f>
        <v>105.13510270591156</v>
      </c>
      <c r="BP178" s="60">
        <f>$L$36*N(S178)+$L$37*N(AQ178)+$L$38*N(AA178)+$L$39*N(AE178)+$L$40*N(AM178)+$L$41*N(W178)+$L$42*N(AI178)+$L$43*N(BG178)+$L$44*N(AY178)</f>
        <v>5.6319118733071073E-4</v>
      </c>
      <c r="BQ178" s="60">
        <f>IF(ISNUMBER(BO178),BO178/MAX(BO$22:BO178)-1,"")</f>
        <v>-8.3647477140913473E-4</v>
      </c>
      <c r="BS178" s="61">
        <f>BS177*(1+BT178)</f>
        <v>104.3061470481976</v>
      </c>
      <c r="BT178" s="60">
        <f>$L$60*N(S178)+$L$61*N(AE178)+$L$62*N(AQ178)+$L$63*N(AM178)+$L$64*N(AI178)+$L$65*N(AA178)+$L$66*N(BG178)+$L$67*N(W178)+$L$68*N(AY178)</f>
        <v>4.0411761917638102E-4</v>
      </c>
      <c r="BU178" s="60">
        <f>IF(ISNUMBER(BS178),BS178/MAX(BS$22:BS178)-1,"")</f>
        <v>-1.699828614799781E-3</v>
      </c>
    </row>
    <row r="179" spans="17:73" ht="16" customHeight="1">
      <c r="Q179" s="63">
        <v>43328</v>
      </c>
      <c r="R179" s="62">
        <v>390.37</v>
      </c>
      <c r="S179" s="60">
        <f>IF(AND(ISNUMBER(R178),ISNUMBER(R179)),R179/R178-1,"")</f>
        <v>1.976386036961042E-3</v>
      </c>
      <c r="T179" s="60">
        <f>IF(ISNUMBER(R179),R179/MAX(R$22:R179)-1,"")</f>
        <v>0</v>
      </c>
      <c r="V179" s="62">
        <v>201.08</v>
      </c>
      <c r="W179" s="60">
        <f>IF(AND(ISNUMBER(V178),ISNUMBER(V179)),V179/V178-1,"")</f>
        <v>-9.6044919470028578E-3</v>
      </c>
      <c r="X179" s="60">
        <f>IF(ISNUMBER(V179),V179/MAX(V$22:V179)-1,"")</f>
        <v>-9.6044919470028578E-3</v>
      </c>
      <c r="Z179" s="62">
        <v>7.91</v>
      </c>
      <c r="AA179" s="60">
        <f>IF(AND(ISNUMBER(Z178),ISNUMBER(Z179)),Z179/Z178-1,"")</f>
        <v>-1.1249999999999982E-2</v>
      </c>
      <c r="AB179" s="60">
        <f>IF(ISNUMBER(Z179),Z179/MAX(Z$22:Z179)-1,"")</f>
        <v>-1.1249999999999982E-2</v>
      </c>
      <c r="AD179" s="62">
        <v>12.8</v>
      </c>
      <c r="AE179" s="60">
        <f>IF(AND(ISNUMBER(AD178),ISNUMBER(AD179)),AD179/AD178-1,"")</f>
        <v>-2.3382696804363778E-3</v>
      </c>
      <c r="AF179" s="60">
        <f>IF(ISNUMBER(AD179),AD179/MAX(AD$22:AD179)-1,"")</f>
        <v>-0.15287888815354067</v>
      </c>
      <c r="AH179" s="62">
        <v>16.38</v>
      </c>
      <c r="AI179" s="60">
        <f>IF(AND(ISNUMBER(AH178),ISNUMBER(AH179)),AH179/AH178-1,"")</f>
        <v>6.760909649661917E-3</v>
      </c>
      <c r="AJ179" s="60">
        <f>IF(ISNUMBER(AH179),AH179/MAX(AH$22:AH179)-1,"")</f>
        <v>0</v>
      </c>
      <c r="AL179" s="62">
        <v>19.62</v>
      </c>
      <c r="AM179" s="60">
        <f>IF(AND(ISNUMBER(AL178),ISNUMBER(AL179)),AL179/AL178-1,"")</f>
        <v>1.0204081632652073E-3</v>
      </c>
      <c r="AN179" s="60">
        <f>IF(ISNUMBER(AL179),AL179/MAX(AL$22:AL179)-1,"")</f>
        <v>-5.0709939148071426E-3</v>
      </c>
      <c r="AP179" s="62">
        <v>100.25</v>
      </c>
      <c r="AQ179" s="60">
        <f>IF(AND(ISNUMBER(AP178),ISNUMBER(AP179)),AP179/AP178-1,"")</f>
        <v>-9.9740674247006389E-5</v>
      </c>
      <c r="AR179" s="60">
        <f>IF(ISNUMBER(AP179),AP179/MAX(AP$22:AP179)-1,"")</f>
        <v>-8.9695036874626322E-4</v>
      </c>
      <c r="AT179" s="62">
        <v>50.12</v>
      </c>
      <c r="AU179" s="60">
        <f>IF(AND(ISNUMBER(AT178),ISNUMBER(AT179)),AT179/AT178-1,"")</f>
        <v>3.9920159680639777E-4</v>
      </c>
      <c r="AV179" s="60">
        <f>IF(ISNUMBER(AT179),AT179/MAX(AT$22:AT179)-1,"")</f>
        <v>-9.9661152082930471E-4</v>
      </c>
      <c r="AX179" s="62">
        <v>15.295</v>
      </c>
      <c r="AY179" s="60">
        <f>IF(AND(ISNUMBER(AX178),ISNUMBER(AX179)),AX179/AX178-1,"")</f>
        <v>-1.60823415889354E-2</v>
      </c>
      <c r="AZ179" s="60">
        <f>IF(ISNUMBER(AX179),AX179/MAX(AX$22:AX179)-1,"")</f>
        <v>-9.4970414201183351E-2</v>
      </c>
      <c r="BB179" s="62">
        <v>50.1</v>
      </c>
      <c r="BC179" s="60">
        <f>IF(AND(ISNUMBER(BB178),ISNUMBER(BB179)),BB179/BB178-1,"")</f>
        <v>1.9964064683564153E-4</v>
      </c>
      <c r="BD179" s="60">
        <f>IF(ISNUMBER(BB179),BB179/MAX(BB$22:BB179)-1,"")</f>
        <v>-4.5698390621894402E-3</v>
      </c>
      <c r="BF179" s="62">
        <v>50.59</v>
      </c>
      <c r="BG179" s="60">
        <f>IF(AND(ISNUMBER(BF178),ISNUMBER(BF179)),BF179/BF178-1,"")</f>
        <v>-1.9762845849802257E-4</v>
      </c>
      <c r="BH179" s="60">
        <f>IF(ISNUMBER(BF179),BF179/MAX(BF$22:BF179)-1,"")</f>
        <v>-3.3490937746255556E-3</v>
      </c>
      <c r="BK179" s="61">
        <f>BK178*(1+BL179)</f>
        <v>104.80962529944823</v>
      </c>
      <c r="BL179" s="60">
        <f>$L$12*N(AQ179)+$L$13*N(S179)+$L$14*N(AA179)+$L$15*N(AE179)+$L$16*N(AY179)+$L$17*N(BC179)+$L$18*N(AM179)+$L$19*N(AU179)+$L$20*N(W179)</f>
        <v>-3.8675110558982892E-3</v>
      </c>
      <c r="BM179" s="60">
        <f>IF(ISNUMBER(BK179),BK179/MAX(BK$22:BK179)-1,"")</f>
        <v>-3.8675110558983317E-3</v>
      </c>
      <c r="BO179" s="61">
        <f>BO178*(1+BP179)</f>
        <v>104.79277358245454</v>
      </c>
      <c r="BP179" s="60">
        <f>$L$36*N(S179)+$L$37*N(AQ179)+$L$38*N(AA179)+$L$39*N(AE179)+$L$40*N(AM179)+$L$41*N(W179)+$L$42*N(AI179)+$L$43*N(BG179)+$L$44*N(AY179)</f>
        <v>-3.2560877827321789E-3</v>
      </c>
      <c r="BQ179" s="60">
        <f>IF(ISNUMBER(BO179),BO179/MAX(BO$22:BO179)-1,"")</f>
        <v>-4.0898389188576134E-3</v>
      </c>
      <c r="BS179" s="61">
        <f>BS178*(1+BT179)</f>
        <v>104.27456388415636</v>
      </c>
      <c r="BT179" s="60">
        <f>$L$60*N(S179)+$L$61*N(AE179)+$L$62*N(AQ179)+$L$63*N(AM179)+$L$64*N(AI179)+$L$65*N(AA179)+$L$66*N(BG179)+$L$67*N(W179)+$L$68*N(AY179)</f>
        <v>-3.0279293152919761E-4</v>
      </c>
      <c r="BU179" s="60">
        <f>IF(ISNUMBER(BS179),BS179/MAX(BS$22:BS179)-1,"")</f>
        <v>-2.0021068502396044E-3</v>
      </c>
    </row>
    <row r="180" spans="17:73" ht="16" customHeight="1">
      <c r="Q180" s="63">
        <v>43329</v>
      </c>
      <c r="R180" s="62">
        <v>391.45</v>
      </c>
      <c r="S180" s="60">
        <f>IF(AND(ISNUMBER(R179),ISNUMBER(R180)),R180/R179-1,"")</f>
        <v>2.7666060404232251E-3</v>
      </c>
      <c r="T180" s="60">
        <f>IF(ISNUMBER(R180),R180/MAX(R$22:R180)-1,"")</f>
        <v>0</v>
      </c>
      <c r="V180" s="62">
        <v>202.1</v>
      </c>
      <c r="W180" s="60">
        <f>IF(AND(ISNUMBER(V179),ISNUMBER(V180)),V180/V179-1,"")</f>
        <v>5.0726079172467298E-3</v>
      </c>
      <c r="X180" s="60">
        <f>IF(ISNUMBER(V180),V180/MAX(V$22:V180)-1,"")</f>
        <v>-4.5806038516476022E-3</v>
      </c>
      <c r="Z180" s="62">
        <v>7.9</v>
      </c>
      <c r="AA180" s="60">
        <f>IF(AND(ISNUMBER(Z179),ISNUMBER(Z180)),Z180/Z179-1,"")</f>
        <v>-1.2642225031604948E-3</v>
      </c>
      <c r="AB180" s="60">
        <f>IF(ISNUMBER(Z180),Z180/MAX(Z$22:Z180)-1,"")</f>
        <v>-1.2499999999999956E-2</v>
      </c>
      <c r="AD180" s="62">
        <v>12.89</v>
      </c>
      <c r="AE180" s="60">
        <f>IF(AND(ISNUMBER(AD179),ISNUMBER(AD180)),AD180/AD179-1,"")</f>
        <v>7.0312500000000444E-3</v>
      </c>
      <c r="AF180" s="60">
        <f>IF(ISNUMBER(AD180),AD180/MAX(AD$22:AD180)-1,"")</f>
        <v>-0.14692256783587021</v>
      </c>
      <c r="AH180" s="62">
        <v>16.38</v>
      </c>
      <c r="AI180" s="60">
        <f>IF(AND(ISNUMBER(AH179),ISNUMBER(AH180)),AH180/AH179-1,"")</f>
        <v>0</v>
      </c>
      <c r="AJ180" s="60">
        <f>IF(ISNUMBER(AH180),AH180/MAX(AH$22:AH180)-1,"")</f>
        <v>0</v>
      </c>
      <c r="AL180" s="62">
        <v>19.59</v>
      </c>
      <c r="AM180" s="60">
        <f>IF(AND(ISNUMBER(AL179),ISNUMBER(AL180)),AL180/AL179-1,"")</f>
        <v>-1.5290519877676489E-3</v>
      </c>
      <c r="AN180" s="60">
        <f>IF(ISNUMBER(AL180),AL180/MAX(AL$22:AL180)-1,"")</f>
        <v>-6.5922920892494963E-3</v>
      </c>
      <c r="AP180" s="62">
        <v>100.25</v>
      </c>
      <c r="AQ180" s="60">
        <f>IF(AND(ISNUMBER(AP179),ISNUMBER(AP180)),AP180/AP179-1,"")</f>
        <v>0</v>
      </c>
      <c r="AR180" s="60">
        <f>IF(ISNUMBER(AP180),AP180/MAX(AP$22:AP180)-1,"")</f>
        <v>-8.9695036874626322E-4</v>
      </c>
      <c r="AT180" s="62">
        <v>50.12</v>
      </c>
      <c r="AU180" s="60">
        <f>IF(AND(ISNUMBER(AT179),ISNUMBER(AT180)),AT180/AT179-1,"")</f>
        <v>0</v>
      </c>
      <c r="AV180" s="60">
        <f>IF(ISNUMBER(AT180),AT180/MAX(AT$22:AT180)-1,"")</f>
        <v>-9.9661152082930471E-4</v>
      </c>
      <c r="AX180" s="62">
        <v>15.278</v>
      </c>
      <c r="AY180" s="60">
        <f>IF(AND(ISNUMBER(AX179),ISNUMBER(AX180)),AX180/AX179-1,"")</f>
        <v>-1.1114743380189473E-3</v>
      </c>
      <c r="AZ180" s="60">
        <f>IF(ISNUMBER(AX180),AX180/MAX(AX$22:AX180)-1,"")</f>
        <v>-9.5976331360946632E-2</v>
      </c>
      <c r="BB180" s="62">
        <v>50.12</v>
      </c>
      <c r="BC180" s="60">
        <f>IF(AND(ISNUMBER(BB179),ISNUMBER(BB180)),BB180/BB179-1,"")</f>
        <v>3.9920159680639777E-4</v>
      </c>
      <c r="BD180" s="60">
        <f>IF(ISNUMBER(BB180),BB180/MAX(BB$22:BB180)-1,"")</f>
        <v>-4.1724617524339092E-3</v>
      </c>
      <c r="BF180" s="62">
        <v>50.66</v>
      </c>
      <c r="BG180" s="60">
        <f>IF(AND(ISNUMBER(BF179),ISNUMBER(BF180)),BF180/BF179-1,"")</f>
        <v>1.3836726625813256E-3</v>
      </c>
      <c r="BH180" s="60">
        <f>IF(ISNUMBER(BF180),BF180/MAX(BF$22:BF180)-1,"")</f>
        <v>-1.9700551615445816E-3</v>
      </c>
      <c r="BK180" s="61">
        <f>BK179*(1+BL180)</f>
        <v>104.92915994541939</v>
      </c>
      <c r="BL180" s="60">
        <f>$L$12*N(AQ180)+$L$13*N(S180)+$L$14*N(AA180)+$L$15*N(AE180)+$L$16*N(AY180)+$L$17*N(BC180)+$L$18*N(AM180)+$L$19*N(AU180)+$L$20*N(W180)</f>
        <v>1.1404930189344359E-3</v>
      </c>
      <c r="BM180" s="60">
        <f>IF(ISNUMBER(BK180),BK180/MAX(BK$22:BK180)-1,"")</f>
        <v>-2.7314289063237185E-3</v>
      </c>
      <c r="BO180" s="61">
        <f>BO179*(1+BP180)</f>
        <v>104.96608134872068</v>
      </c>
      <c r="BP180" s="60">
        <f>$L$36*N(S180)+$L$37*N(AQ180)+$L$38*N(AA180)+$L$39*N(AE180)+$L$40*N(AM180)+$L$41*N(W180)+$L$42*N(AI180)+$L$43*N(BG180)+$L$44*N(AY180)</f>
        <v>1.6538140974936902E-3</v>
      </c>
      <c r="BQ180" s="60">
        <f>IF(ISNUMBER(BO180),BO180/MAX(BO$22:BO180)-1,"")</f>
        <v>-2.4427886546243283E-3</v>
      </c>
      <c r="BS180" s="61">
        <f>BS179*(1+BT180)</f>
        <v>104.47325337424934</v>
      </c>
      <c r="BT180" s="60">
        <f>$L$60*N(S180)+$L$61*N(AE180)+$L$62*N(AQ180)+$L$63*N(AM180)+$L$64*N(AI180)+$L$65*N(AA180)+$L$66*N(BG180)+$L$67*N(W180)+$L$68*N(AY180)</f>
        <v>1.9054454192080651E-3</v>
      </c>
      <c r="BU180" s="60">
        <f>IF(ISNUMBER(BS180),BS180/MAX(BS$22:BS180)-1,"")</f>
        <v>-1.0047633635812403E-4</v>
      </c>
    </row>
    <row r="181" spans="17:73" ht="16" customHeight="1">
      <c r="Q181" s="63">
        <v>43332</v>
      </c>
      <c r="R181" s="62">
        <v>390.74</v>
      </c>
      <c r="S181" s="60">
        <f>IF(AND(ISNUMBER(R180),ISNUMBER(R181)),R181/R180-1,"")</f>
        <v>-1.8137693191978554E-3</v>
      </c>
      <c r="T181" s="60">
        <f>IF(ISNUMBER(R181),R181/MAX(R$22:R181)-1,"")</f>
        <v>-1.8137693191978554E-3</v>
      </c>
      <c r="V181" s="62">
        <v>201.56</v>
      </c>
      <c r="W181" s="60">
        <f>IF(AND(ISNUMBER(V180),ISNUMBER(V181)),V181/V180-1,"")</f>
        <v>-2.6719445818901288E-3</v>
      </c>
      <c r="X181" s="60">
        <f>IF(ISNUMBER(V181),V181/MAX(V$22:V181)-1,"")</f>
        <v>-7.2403093138945218E-3</v>
      </c>
      <c r="Z181" s="62">
        <v>7.88</v>
      </c>
      <c r="AA181" s="60">
        <f>IF(AND(ISNUMBER(Z180),ISNUMBER(Z181)),Z181/Z180-1,"")</f>
        <v>-2.5316455696202667E-3</v>
      </c>
      <c r="AB181" s="60">
        <f>IF(ISNUMBER(Z181),Z181/MAX(Z$22:Z181)-1,"")</f>
        <v>-1.5000000000000013E-2</v>
      </c>
      <c r="AD181" s="62">
        <v>12.87</v>
      </c>
      <c r="AE181" s="60">
        <f>IF(AND(ISNUMBER(AD180),ISNUMBER(AD181)),AD181/AD180-1,"")</f>
        <v>-1.5515903801397446E-3</v>
      </c>
      <c r="AF181" s="60">
        <f>IF(ISNUMBER(AD181),AD181/MAX(AD$22:AD181)-1,"")</f>
        <v>-0.14824619457313037</v>
      </c>
      <c r="AH181" s="62">
        <v>16.399999999999999</v>
      </c>
      <c r="AI181" s="60">
        <f>IF(AND(ISNUMBER(AH180),ISNUMBER(AH181)),AH181/AH180-1,"")</f>
        <v>1.2210012210012167E-3</v>
      </c>
      <c r="AJ181" s="60">
        <f>IF(ISNUMBER(AH181),AH181/MAX(AH$22:AH181)-1,"")</f>
        <v>0</v>
      </c>
      <c r="AL181" s="62">
        <v>19.62</v>
      </c>
      <c r="AM181" s="60">
        <f>IF(AND(ISNUMBER(AL180),ISNUMBER(AL181)),AL181/AL180-1,"")</f>
        <v>1.5313935681471325E-3</v>
      </c>
      <c r="AN181" s="60">
        <f>IF(ISNUMBER(AL181),AL181/MAX(AL$22:AL181)-1,"")</f>
        <v>-5.0709939148071426E-3</v>
      </c>
      <c r="AP181" s="62">
        <v>100.26</v>
      </c>
      <c r="AQ181" s="60">
        <f>IF(AND(ISNUMBER(AP180),ISNUMBER(AP181)),AP181/AP180-1,"")</f>
        <v>9.9750623441474673E-5</v>
      </c>
      <c r="AR181" s="60">
        <f>IF(ISNUMBER(AP181),AP181/MAX(AP$22:AP181)-1,"")</f>
        <v>-7.9728921666333274E-4</v>
      </c>
      <c r="AT181" s="62">
        <v>50.13</v>
      </c>
      <c r="AU181" s="60">
        <f>IF(AND(ISNUMBER(AT180),ISNUMBER(AT181)),AT181/AT180-1,"")</f>
        <v>1.995211492418214E-4</v>
      </c>
      <c r="AV181" s="60">
        <f>IF(ISNUMBER(AT181),AT181/MAX(AT$22:AT181)-1,"")</f>
        <v>-7.9728921666333274E-4</v>
      </c>
      <c r="AX181" s="62">
        <v>15.333</v>
      </c>
      <c r="AY181" s="60">
        <f>IF(AND(ISNUMBER(AX180),ISNUMBER(AX181)),AX181/AX180-1,"")</f>
        <v>3.5999476371253447E-3</v>
      </c>
      <c r="AZ181" s="60">
        <f>IF(ISNUMBER(AX181),AX181/MAX(AX$22:AX181)-1,"")</f>
        <v>-9.2721893491124141E-2</v>
      </c>
      <c r="BB181" s="62">
        <v>50.1</v>
      </c>
      <c r="BC181" s="60">
        <f>IF(AND(ISNUMBER(BB180),ISNUMBER(BB181)),BB181/BB180-1,"")</f>
        <v>-3.9904229848353179E-4</v>
      </c>
      <c r="BD181" s="60">
        <f>IF(ISNUMBER(BB181),BB181/MAX(BB$22:BB181)-1,"")</f>
        <v>-4.5698390621894402E-3</v>
      </c>
      <c r="BF181" s="62">
        <v>50.67</v>
      </c>
      <c r="BG181" s="60">
        <f>IF(AND(ISNUMBER(BF180),ISNUMBER(BF181)),BF181/BF180-1,"")</f>
        <v>1.9739439399923953E-4</v>
      </c>
      <c r="BH181" s="60">
        <f>IF(ISNUMBER(BF181),BF181/MAX(BF$22:BF181)-1,"")</f>
        <v>-1.7730496453900457E-3</v>
      </c>
      <c r="BK181" s="61">
        <f>BK180*(1+BL181)</f>
        <v>104.87848437343447</v>
      </c>
      <c r="BL181" s="60">
        <f>$L$12*N(AQ181)+$L$13*N(S181)+$L$14*N(AA181)+$L$15*N(AE181)+$L$16*N(AY181)+$L$17*N(BC181)+$L$18*N(AM181)+$L$19*N(AU181)+$L$20*N(W181)</f>
        <v>-4.8295032583194021E-4</v>
      </c>
      <c r="BM181" s="60">
        <f>IF(ISNUMBER(BK181),BK181/MAX(BK$22:BK181)-1,"")</f>
        <v>-3.2130600876754123E-3</v>
      </c>
      <c r="BO181" s="61">
        <f>BO180*(1+BP181)</f>
        <v>104.86989014534626</v>
      </c>
      <c r="BP181" s="60">
        <f>$L$36*N(S181)+$L$37*N(AQ181)+$L$38*N(AA181)+$L$39*N(AE181)+$L$40*N(AM181)+$L$41*N(W181)+$L$42*N(AI181)+$L$43*N(BG181)+$L$44*N(AY181)</f>
        <v>-9.1640272875241212E-4</v>
      </c>
      <c r="BQ181" s="60">
        <f>IF(ISNUMBER(BO181),BO181/MAX(BO$22:BO181)-1,"")</f>
        <v>-3.356952805187885E-3</v>
      </c>
      <c r="BS181" s="61">
        <f>BS180*(1+BT181)</f>
        <v>104.39854148232267</v>
      </c>
      <c r="BT181" s="60">
        <f>$L$60*N(S181)+$L$61*N(AE181)+$L$62*N(AQ181)+$L$63*N(AM181)+$L$64*N(AI181)+$L$65*N(AA181)+$L$66*N(BG181)+$L$67*N(W181)+$L$68*N(AY181)</f>
        <v>-7.1512937056748154E-4</v>
      </c>
      <c r="BU181" s="60">
        <f>IF(ISNUMBER(BS181),BS181/MAX(BS$22:BS181)-1,"")</f>
        <v>-8.1553385334653949E-4</v>
      </c>
    </row>
    <row r="182" spans="17:73" ht="16" customHeight="1">
      <c r="Q182" s="63">
        <v>43333</v>
      </c>
      <c r="R182" s="62">
        <v>390.74</v>
      </c>
      <c r="S182" s="60">
        <f>IF(AND(ISNUMBER(R181),ISNUMBER(R182)),R182/R181-1,"")</f>
        <v>0</v>
      </c>
      <c r="T182" s="60">
        <f>IF(ISNUMBER(R182),R182/MAX(R$22:R182)-1,"")</f>
        <v>-1.8137693191978554E-3</v>
      </c>
      <c r="V182" s="62">
        <v>200.58</v>
      </c>
      <c r="W182" s="60">
        <f>IF(AND(ISNUMBER(V181),ISNUMBER(V182)),V182/V181-1,"")</f>
        <v>-4.8620758086921345E-3</v>
      </c>
      <c r="X182" s="60">
        <f>IF(ISNUMBER(V182),V182/MAX(V$22:V182)-1,"")</f>
        <v>-1.2067182189824055E-2</v>
      </c>
      <c r="Z182" s="62">
        <v>7.85</v>
      </c>
      <c r="AA182" s="60">
        <f>IF(AND(ISNUMBER(Z181),ISNUMBER(Z182)),Z182/Z181-1,"")</f>
        <v>-3.8071065989847552E-3</v>
      </c>
      <c r="AB182" s="60">
        <f>IF(ISNUMBER(Z182),Z182/MAX(Z$22:Z182)-1,"")</f>
        <v>-1.8750000000000044E-2</v>
      </c>
      <c r="AD182" s="62">
        <v>12.84</v>
      </c>
      <c r="AE182" s="60">
        <f>IF(AND(ISNUMBER(AD181),ISNUMBER(AD182)),AD182/AD181-1,"")</f>
        <v>-2.3310023310022521E-3</v>
      </c>
      <c r="AF182" s="60">
        <f>IF(ISNUMBER(AD182),AD182/MAX(AD$22:AD182)-1,"")</f>
        <v>-0.15023163467902045</v>
      </c>
      <c r="AH182" s="62">
        <v>16.37</v>
      </c>
      <c r="AI182" s="60">
        <f>IF(AND(ISNUMBER(AH181),ISNUMBER(AH182)),AH182/AH181-1,"")</f>
        <v>-1.8292682926828174E-3</v>
      </c>
      <c r="AJ182" s="60">
        <f>IF(ISNUMBER(AH182),AH182/MAX(AH$22:AH182)-1,"")</f>
        <v>-1.8292682926828174E-3</v>
      </c>
      <c r="AL182" s="62">
        <v>19.64</v>
      </c>
      <c r="AM182" s="60">
        <f>IF(AND(ISNUMBER(AL181),ISNUMBER(AL182)),AL182/AL181-1,"")</f>
        <v>1.0193679918450993E-3</v>
      </c>
      <c r="AN182" s="60">
        <f>IF(ISNUMBER(AL182),AL182/MAX(AL$22:AL182)-1,"")</f>
        <v>-4.0567951318457585E-3</v>
      </c>
      <c r="AP182" s="62">
        <v>100.28</v>
      </c>
      <c r="AQ182" s="60">
        <f>IF(AND(ISNUMBER(AP181),ISNUMBER(AP182)),AP182/AP181-1,"")</f>
        <v>1.9948134849379073E-4</v>
      </c>
      <c r="AR182" s="60">
        <f>IF(ISNUMBER(AP182),AP182/MAX(AP$22:AP182)-1,"")</f>
        <v>-5.9796691249758283E-4</v>
      </c>
      <c r="AT182" s="62">
        <v>50.13</v>
      </c>
      <c r="AU182" s="60">
        <f>IF(AND(ISNUMBER(AT181),ISNUMBER(AT182)),AT182/AT181-1,"")</f>
        <v>0</v>
      </c>
      <c r="AV182" s="60">
        <f>IF(ISNUMBER(AT182),AT182/MAX(AT$22:AT182)-1,"")</f>
        <v>-7.9728921666333274E-4</v>
      </c>
      <c r="AX182" s="62">
        <v>15.327999999999999</v>
      </c>
      <c r="AY182" s="60">
        <f>IF(AND(ISNUMBER(AX181),ISNUMBER(AX182)),AX182/AX181-1,"")</f>
        <v>-3.2609404552275123E-4</v>
      </c>
      <c r="AZ182" s="60">
        <f>IF(ISNUMBER(AX182),AX182/MAX(AX$22:AX182)-1,"")</f>
        <v>-9.3017751479289923E-2</v>
      </c>
      <c r="BB182" s="62">
        <v>50.21</v>
      </c>
      <c r="BC182" s="60">
        <f>IF(AND(ISNUMBER(BB181),ISNUMBER(BB182)),BB182/BB181-1,"")</f>
        <v>2.1956087824350767E-3</v>
      </c>
      <c r="BD182" s="60">
        <f>IF(ISNUMBER(BB182),BB182/MAX(BB$22:BB182)-1,"")</f>
        <v>-2.3842638585336307E-3</v>
      </c>
      <c r="BF182" s="62">
        <v>50.67</v>
      </c>
      <c r="BG182" s="60">
        <f>IF(AND(ISNUMBER(BF181),ISNUMBER(BF182)),BF182/BF181-1,"")</f>
        <v>0</v>
      </c>
      <c r="BH182" s="60">
        <f>IF(ISNUMBER(BF182),BF182/MAX(BF$22:BF182)-1,"")</f>
        <v>-1.7730496453900457E-3</v>
      </c>
      <c r="BK182" s="61">
        <f>BK181*(1+BL182)</f>
        <v>104.80042871293919</v>
      </c>
      <c r="BL182" s="60">
        <f>$L$12*N(AQ182)+$L$13*N(S182)+$L$14*N(AA182)+$L$15*N(AE182)+$L$16*N(AY182)+$L$17*N(BC182)+$L$18*N(AM182)+$L$19*N(AU182)+$L$20*N(W182)</f>
        <v>-7.4424855547450773E-4</v>
      </c>
      <c r="BM182" s="60">
        <f>IF(ISNUMBER(BK182),BK182/MAX(BK$22:BK182)-1,"")</f>
        <v>-3.9549173278209393E-3</v>
      </c>
      <c r="BO182" s="61">
        <f>BO181*(1+BP182)</f>
        <v>104.75169306996659</v>
      </c>
      <c r="BP182" s="60">
        <f>$L$36*N(S182)+$L$37*N(AQ182)+$L$38*N(AA182)+$L$39*N(AE182)+$L$40*N(AM182)+$L$41*N(W182)+$L$42*N(AI182)+$L$43*N(BG182)+$L$44*N(AY182)</f>
        <v>-1.1270830475349023E-3</v>
      </c>
      <c r="BQ182" s="60">
        <f>IF(ISNUMBER(BO182),BO182/MAX(BO$22:BO182)-1,"")</f>
        <v>-4.4802522881246531E-3</v>
      </c>
      <c r="BS182" s="61">
        <f>BS181*(1+BT182)</f>
        <v>104.30573964143397</v>
      </c>
      <c r="BT182" s="60">
        <f>$L$60*N(S182)+$L$61*N(AE182)+$L$62*N(AQ182)+$L$63*N(AM182)+$L$64*N(AI182)+$L$65*N(AA182)+$L$66*N(BG182)+$L$67*N(W182)+$L$68*N(AY182)</f>
        <v>-8.8891894054304768E-4</v>
      </c>
      <c r="BU182" s="60">
        <f>IF(ISNUMBER(BS182),BS182/MAX(BS$22:BS182)-1,"")</f>
        <v>-1.703727850400627E-3</v>
      </c>
    </row>
    <row r="183" spans="17:73" ht="16" customHeight="1">
      <c r="Q183" s="63">
        <v>43334</v>
      </c>
      <c r="R183" s="62">
        <v>387.76</v>
      </c>
      <c r="S183" s="60">
        <f>IF(AND(ISNUMBER(R182),ISNUMBER(R183)),R183/R182-1,"")</f>
        <v>-7.6265547422839086E-3</v>
      </c>
      <c r="T183" s="60">
        <f>IF(ISNUMBER(R183),R183/MAX(R$22:R183)-1,"")</f>
        <v>-9.4264912504790077E-3</v>
      </c>
      <c r="V183" s="62">
        <v>200.58</v>
      </c>
      <c r="W183" s="60">
        <f>IF(AND(ISNUMBER(V182),ISNUMBER(V183)),V183/V182-1,"")</f>
        <v>0</v>
      </c>
      <c r="X183" s="60">
        <f>IF(ISNUMBER(V183),V183/MAX(V$22:V183)-1,"")</f>
        <v>-1.2067182189824055E-2</v>
      </c>
      <c r="Z183" s="62">
        <v>7.88</v>
      </c>
      <c r="AA183" s="60">
        <f>IF(AND(ISNUMBER(Z182),ISNUMBER(Z183)),Z183/Z182-1,"")</f>
        <v>3.8216560509554132E-3</v>
      </c>
      <c r="AB183" s="60">
        <f>IF(ISNUMBER(Z183),Z183/MAX(Z$22:Z183)-1,"")</f>
        <v>-1.5000000000000013E-2</v>
      </c>
      <c r="AD183" s="62">
        <v>12.96</v>
      </c>
      <c r="AE183" s="60">
        <f>IF(AND(ISNUMBER(AD182),ISNUMBER(AD183)),AD183/AD182-1,"")</f>
        <v>9.3457943925234765E-3</v>
      </c>
      <c r="AF183" s="60">
        <f>IF(ISNUMBER(AD183),AD183/MAX(AD$22:AD183)-1,"")</f>
        <v>-0.14228987425545991</v>
      </c>
      <c r="AH183" s="62">
        <v>16.52</v>
      </c>
      <c r="AI183" s="60">
        <f>IF(AND(ISNUMBER(AH182),ISNUMBER(AH183)),AH183/AH182-1,"")</f>
        <v>9.1631032376298105E-3</v>
      </c>
      <c r="AJ183" s="60">
        <f>IF(ISNUMBER(AH183),AH183/MAX(AH$22:AH183)-1,"")</f>
        <v>0</v>
      </c>
      <c r="AL183" s="62">
        <v>19.54</v>
      </c>
      <c r="AM183" s="60">
        <f>IF(AND(ISNUMBER(AL182),ISNUMBER(AL183)),AL183/AL182-1,"")</f>
        <v>-5.0916496945010437E-3</v>
      </c>
      <c r="AN183" s="60">
        <f>IF(ISNUMBER(AL183),AL183/MAX(AL$22:AL183)-1,"")</f>
        <v>-9.1277890466531231E-3</v>
      </c>
      <c r="AP183" s="62">
        <v>100.3</v>
      </c>
      <c r="AQ183" s="60">
        <f>IF(AND(ISNUMBER(AP182),ISNUMBER(AP183)),AP183/AP182-1,"")</f>
        <v>1.9944156362172727E-4</v>
      </c>
      <c r="AR183" s="60">
        <f>IF(ISNUMBER(AP183),AP183/MAX(AP$22:AP183)-1,"")</f>
        <v>-3.9864460833172188E-4</v>
      </c>
      <c r="AT183" s="62">
        <v>50.12</v>
      </c>
      <c r="AU183" s="60">
        <f>IF(AND(ISNUMBER(AT182),ISNUMBER(AT183)),AT183/AT182-1,"")</f>
        <v>-1.9948134849401278E-4</v>
      </c>
      <c r="AV183" s="60">
        <f>IF(ISNUMBER(AT183),AT183/MAX(AT$22:AT183)-1,"")</f>
        <v>-9.9661152082930471E-4</v>
      </c>
      <c r="AX183" s="62">
        <v>15.35</v>
      </c>
      <c r="AY183" s="60">
        <f>IF(AND(ISNUMBER(AX182),ISNUMBER(AX183)),AX183/AX182-1,"")</f>
        <v>1.4352818371607956E-3</v>
      </c>
      <c r="AZ183" s="60">
        <f>IF(ISNUMBER(AX183),AX183/MAX(AX$22:AX183)-1,"")</f>
        <v>-9.171597633136086E-2</v>
      </c>
      <c r="BB183" s="62">
        <v>50.15</v>
      </c>
      <c r="BC183" s="60">
        <f>IF(AND(ISNUMBER(BB182),ISNUMBER(BB183)),BB183/BB182-1,"")</f>
        <v>-1.1949810794662508E-3</v>
      </c>
      <c r="BD183" s="60">
        <f>IF(ISNUMBER(BB183),BB183/MAX(BB$22:BB183)-1,"")</f>
        <v>-3.576395787800557E-3</v>
      </c>
      <c r="BF183" s="62">
        <v>50.63</v>
      </c>
      <c r="BG183" s="60">
        <f>IF(AND(ISNUMBER(BF182),ISNUMBER(BF183)),BF183/BF182-1,"")</f>
        <v>-7.8942174856910796E-4</v>
      </c>
      <c r="BH183" s="60">
        <f>IF(ISNUMBER(BF183),BF183/MAX(BF$22:BF183)-1,"")</f>
        <v>-2.5610717100077451E-3</v>
      </c>
      <c r="BK183" s="61">
        <f>BK182*(1+BL183)</f>
        <v>104.72561688119093</v>
      </c>
      <c r="BL183" s="60">
        <f>$L$12*N(AQ183)+$L$13*N(S183)+$L$14*N(AA183)+$L$15*N(AE183)+$L$16*N(AY183)+$L$17*N(BC183)+$L$18*N(AM183)+$L$19*N(AU183)+$L$20*N(W183)</f>
        <v>-7.138504361768424E-4</v>
      </c>
      <c r="BM183" s="60">
        <f>IF(ISNUMBER(BK183),BK183/MAX(BK$22:BK183)-1,"")</f>
        <v>-4.6659445445383918E-3</v>
      </c>
      <c r="BO183" s="61">
        <f>BO182*(1+BP183)</f>
        <v>104.76579111728471</v>
      </c>
      <c r="BP183" s="60">
        <f>$L$36*N(S183)+$L$37*N(AQ183)+$L$38*N(AA183)+$L$39*N(AE183)+$L$40*N(AM183)+$L$41*N(W183)+$L$42*N(AI183)+$L$43*N(BG183)+$L$44*N(AY183)</f>
        <v>1.34585388597793E-4</v>
      </c>
      <c r="BQ183" s="60">
        <f>IF(ISNUMBER(BO183),BO183/MAX(BO$22:BO183)-1,"")</f>
        <v>-4.3462698760219354E-3</v>
      </c>
      <c r="BS183" s="61">
        <f>BS182*(1+BT183)</f>
        <v>104.34651779865344</v>
      </c>
      <c r="BT183" s="60">
        <f>$L$60*N(S183)+$L$61*N(AE183)+$L$62*N(AQ183)+$L$63*N(AM183)+$L$64*N(AI183)+$L$65*N(AA183)+$L$66*N(BG183)+$L$67*N(W183)+$L$68*N(AY183)</f>
        <v>3.9094835394159447E-4</v>
      </c>
      <c r="BU183" s="60">
        <f>IF(ISNUMBER(BS183),BS183/MAX(BS$22:BS183)-1,"")</f>
        <v>-1.3134455660578359E-3</v>
      </c>
    </row>
    <row r="184" spans="17:73" ht="16" customHeight="1">
      <c r="Q184" s="63">
        <v>43335</v>
      </c>
      <c r="R184" s="62">
        <v>393.31</v>
      </c>
      <c r="S184" s="60">
        <f>IF(AND(ISNUMBER(R183),ISNUMBER(R184)),R184/R183-1,"")</f>
        <v>1.4312977099236734E-2</v>
      </c>
      <c r="T184" s="60">
        <f>IF(ISNUMBER(R184),R184/MAX(R$22:R184)-1,"")</f>
        <v>0</v>
      </c>
      <c r="V184" s="62">
        <v>202.81</v>
      </c>
      <c r="W184" s="60">
        <f>IF(AND(ISNUMBER(V183),ISNUMBER(V184)),V184/V183-1,"")</f>
        <v>1.1117758500349018E-2</v>
      </c>
      <c r="X184" s="60">
        <f>IF(ISNUMBER(V184),V184/MAX(V$22:V184)-1,"")</f>
        <v>-1.0835837068413623E-3</v>
      </c>
      <c r="Z184" s="62">
        <v>7.97</v>
      </c>
      <c r="AA184" s="60">
        <f>IF(AND(ISNUMBER(Z183),ISNUMBER(Z184)),Z184/Z183-1,"")</f>
        <v>1.1421319796954377E-2</v>
      </c>
      <c r="AB184" s="60">
        <f>IF(ISNUMBER(Z184),Z184/MAX(Z$22:Z184)-1,"")</f>
        <v>-3.7500000000000311E-3</v>
      </c>
      <c r="AD184" s="62">
        <v>12.92</v>
      </c>
      <c r="AE184" s="60">
        <f>IF(AND(ISNUMBER(AD183),ISNUMBER(AD184)),AD184/AD183-1,"")</f>
        <v>-3.0864197530865445E-3</v>
      </c>
      <c r="AF184" s="60">
        <f>IF(ISNUMBER(AD184),AD184/MAX(AD$22:AD184)-1,"")</f>
        <v>-0.14493712772998013</v>
      </c>
      <c r="AH184" s="62">
        <v>16.59</v>
      </c>
      <c r="AI184" s="60">
        <f>IF(AND(ISNUMBER(AH183),ISNUMBER(AH184)),AH184/AH183-1,"")</f>
        <v>4.237288135593209E-3</v>
      </c>
      <c r="AJ184" s="60">
        <f>IF(ISNUMBER(AH184),AH184/MAX(AH$22:AH184)-1,"")</f>
        <v>0</v>
      </c>
      <c r="AL184" s="62">
        <v>19.43</v>
      </c>
      <c r="AM184" s="60">
        <f>IF(AND(ISNUMBER(AL183),ISNUMBER(AL184)),AL184/AL183-1,"")</f>
        <v>-5.6294779938587114E-3</v>
      </c>
      <c r="AN184" s="60">
        <f>IF(ISNUMBER(AL184),AL184/MAX(AL$22:AL184)-1,"")</f>
        <v>-1.4705882352941124E-2</v>
      </c>
      <c r="AP184" s="62">
        <v>100.3</v>
      </c>
      <c r="AQ184" s="60">
        <f>IF(AND(ISNUMBER(AP183),ISNUMBER(AP184)),AP184/AP183-1,"")</f>
        <v>0</v>
      </c>
      <c r="AR184" s="60">
        <f>IF(ISNUMBER(AP184),AP184/MAX(AP$22:AP184)-1,"")</f>
        <v>-3.9864460833172188E-4</v>
      </c>
      <c r="AT184" s="62">
        <v>50.13</v>
      </c>
      <c r="AU184" s="60">
        <f>IF(AND(ISNUMBER(AT183),ISNUMBER(AT184)),AT184/AT183-1,"")</f>
        <v>1.995211492418214E-4</v>
      </c>
      <c r="AV184" s="60">
        <f>IF(ISNUMBER(AT184),AT184/MAX(AT$22:AT184)-1,"")</f>
        <v>-7.9728921666333274E-4</v>
      </c>
      <c r="AX184" s="62">
        <v>15.417999999999999</v>
      </c>
      <c r="AY184" s="60">
        <f>IF(AND(ISNUMBER(AX183),ISNUMBER(AX184)),AX184/AX183-1,"")</f>
        <v>4.4299674267100908E-3</v>
      </c>
      <c r="AZ184" s="60">
        <f>IF(ISNUMBER(AX184),AX184/MAX(AX$22:AX184)-1,"")</f>
        <v>-8.7692307692307625E-2</v>
      </c>
      <c r="BB184" s="62">
        <v>50.31</v>
      </c>
      <c r="BC184" s="60">
        <f>IF(AND(ISNUMBER(BB183),ISNUMBER(BB184)),BB184/BB183-1,"")</f>
        <v>3.1904287138584397E-3</v>
      </c>
      <c r="BD184" s="60">
        <f>IF(ISNUMBER(BB184),BB184/MAX(BB$22:BB184)-1,"")</f>
        <v>-3.9737730975553109E-4</v>
      </c>
      <c r="BF184" s="62">
        <v>50.63</v>
      </c>
      <c r="BG184" s="60">
        <f>IF(AND(ISNUMBER(BF183),ISNUMBER(BF184)),BF184/BF183-1,"")</f>
        <v>0</v>
      </c>
      <c r="BH184" s="60">
        <f>IF(ISNUMBER(BF184),BF184/MAX(BF$22:BF184)-1,"")</f>
        <v>-2.5610717100077451E-3</v>
      </c>
      <c r="BK184" s="61">
        <f>BK183*(1+BL184)</f>
        <v>105.38058701928362</v>
      </c>
      <c r="BL184" s="60">
        <f>$L$12*N(AQ184)+$L$13*N(S184)+$L$14*N(AA184)+$L$15*N(AE184)+$L$16*N(AY184)+$L$17*N(BC184)+$L$18*N(AM184)+$L$19*N(AU184)+$L$20*N(W184)</f>
        <v>6.2541540226565568E-3</v>
      </c>
      <c r="BM184" s="60">
        <f>IF(ISNUMBER(BK184),BK184/MAX(BK$22:BK184)-1,"")</f>
        <v>0</v>
      </c>
      <c r="BO184" s="61">
        <f>BO183*(1+BP184)</f>
        <v>105.40750970237704</v>
      </c>
      <c r="BP184" s="60">
        <f>$L$36*N(S184)+$L$37*N(AQ184)+$L$38*N(AA184)+$L$39*N(AE184)+$L$40*N(AM184)+$L$41*N(W184)+$L$42*N(AI184)+$L$43*N(BG184)+$L$44*N(AY184)</f>
        <v>6.1252683557167301E-3</v>
      </c>
      <c r="BQ184" s="60">
        <f>IF(ISNUMBER(BO184),BO184/MAX(BO$22:BO184)-1,"")</f>
        <v>0</v>
      </c>
      <c r="BS184" s="61">
        <f>BS183*(1+BT184)</f>
        <v>104.82581550054331</v>
      </c>
      <c r="BT184" s="60">
        <f>$L$60*N(S184)+$L$61*N(AE184)+$L$62*N(AQ184)+$L$63*N(AM184)+$L$64*N(AI184)+$L$65*N(AA184)+$L$66*N(BG184)+$L$67*N(W184)+$L$68*N(AY184)</f>
        <v>4.5933272331591035E-3</v>
      </c>
      <c r="BU184" s="60">
        <f>IF(ISNUMBER(BS184),BS184/MAX(BS$22:BS184)-1,"")</f>
        <v>0</v>
      </c>
    </row>
    <row r="185" spans="17:73" ht="16" customHeight="1">
      <c r="Q185" s="63">
        <v>43336</v>
      </c>
      <c r="R185" s="62">
        <v>393.31</v>
      </c>
      <c r="S185" s="60">
        <f>IF(AND(ISNUMBER(R184),ISNUMBER(R185)),R185/R184-1,"")</f>
        <v>0</v>
      </c>
      <c r="T185" s="60">
        <f>IF(ISNUMBER(R185),R185/MAX(R$22:R185)-1,"")</f>
        <v>0</v>
      </c>
      <c r="V185" s="62">
        <v>203.41</v>
      </c>
      <c r="W185" s="60">
        <f>IF(AND(ISNUMBER(V184),ISNUMBER(V185)),V185/V184-1,"")</f>
        <v>2.9584340022681399E-3</v>
      </c>
      <c r="X185" s="60">
        <f>IF(ISNUMBER(V185),V185/MAX(V$22:V185)-1,"")</f>
        <v>0</v>
      </c>
      <c r="Z185" s="62">
        <v>7.98</v>
      </c>
      <c r="AA185" s="60">
        <f>IF(AND(ISNUMBER(Z184),ISNUMBER(Z185)),Z185/Z184-1,"")</f>
        <v>1.2547051442912682E-3</v>
      </c>
      <c r="AB185" s="60">
        <f>IF(ISNUMBER(Z185),Z185/MAX(Z$22:Z185)-1,"")</f>
        <v>-2.4999999999999467E-3</v>
      </c>
      <c r="AD185" s="62">
        <v>12.95</v>
      </c>
      <c r="AE185" s="60">
        <f>IF(AND(ISNUMBER(AD184),ISNUMBER(AD185)),AD185/AD184-1,"")</f>
        <v>2.3219814241486336E-3</v>
      </c>
      <c r="AF185" s="60">
        <f>IF(ISNUMBER(AD185),AD185/MAX(AD$22:AD185)-1,"")</f>
        <v>-0.14295168762409005</v>
      </c>
      <c r="AH185" s="62">
        <v>16.57</v>
      </c>
      <c r="AI185" s="60">
        <f>IF(AND(ISNUMBER(AH184),ISNUMBER(AH185)),AH185/AH184-1,"")</f>
        <v>-1.2055455093429313E-3</v>
      </c>
      <c r="AJ185" s="60">
        <f>IF(ISNUMBER(AH185),AH185/MAX(AH$22:AH185)-1,"")</f>
        <v>-1.2055455093429313E-3</v>
      </c>
      <c r="AL185" s="62">
        <v>19.489999999999998</v>
      </c>
      <c r="AM185" s="60">
        <f>IF(AND(ISNUMBER(AL184),ISNUMBER(AL185)),AL185/AL184-1,"")</f>
        <v>3.0880082346884663E-3</v>
      </c>
      <c r="AN185" s="60">
        <f>IF(ISNUMBER(AL185),AL185/MAX(AL$22:AL185)-1,"")</f>
        <v>-1.1663286004056861E-2</v>
      </c>
      <c r="AP185" s="62">
        <v>100.31</v>
      </c>
      <c r="AQ185" s="60">
        <f>IF(AND(ISNUMBER(AP184),ISNUMBER(AP185)),AP185/AP184-1,"")</f>
        <v>9.9700897308041547E-5</v>
      </c>
      <c r="AR185" s="60">
        <f>IF(ISNUMBER(AP185),AP185/MAX(AP$22:AP185)-1,"")</f>
        <v>-2.9898345624879141E-4</v>
      </c>
      <c r="AT185" s="62">
        <v>50.14</v>
      </c>
      <c r="AU185" s="60">
        <f>IF(AND(ISNUMBER(AT184),ISNUMBER(AT185)),AT185/AT184-1,"")</f>
        <v>1.9948134849379073E-4</v>
      </c>
      <c r="AV185" s="60">
        <f>IF(ISNUMBER(AT185),AT185/MAX(AT$22:AT185)-1,"")</f>
        <v>-5.9796691249758283E-4</v>
      </c>
      <c r="AX185" s="62">
        <v>15.422000000000001</v>
      </c>
      <c r="AY185" s="60">
        <f>IF(AND(ISNUMBER(AX184),ISNUMBER(AX185)),AX185/AX184-1,"")</f>
        <v>2.5943702166308924E-4</v>
      </c>
      <c r="AZ185" s="60">
        <f>IF(ISNUMBER(AX185),AX185/MAX(AX$22:AX185)-1,"")</f>
        <v>-8.7455621301775088E-2</v>
      </c>
      <c r="BB185" s="62">
        <v>50.19</v>
      </c>
      <c r="BC185" s="60">
        <f>IF(AND(ISNUMBER(BB184),ISNUMBER(BB185)),BB185/BB184-1,"")</f>
        <v>-2.3852116875373586E-3</v>
      </c>
      <c r="BD185" s="60">
        <f>IF(ISNUMBER(BB185),BB185/MAX(BB$22:BB185)-1,"")</f>
        <v>-2.7816411682892728E-3</v>
      </c>
      <c r="BF185" s="62">
        <v>50.7</v>
      </c>
      <c r="BG185" s="60">
        <f>IF(AND(ISNUMBER(BF184),ISNUMBER(BF185)),BF185/BF184-1,"")</f>
        <v>1.3825794983211015E-3</v>
      </c>
      <c r="BH185" s="60">
        <f>IF(ISNUMBER(BF185),BF185/MAX(BF$22:BF185)-1,"")</f>
        <v>-1.1820330969266601E-3</v>
      </c>
      <c r="BK185" s="61">
        <f>BK184*(1+BL185)</f>
        <v>105.439786061596</v>
      </c>
      <c r="BL185" s="60">
        <f>$L$12*N(AQ185)+$L$13*N(S185)+$L$14*N(AA185)+$L$15*N(AE185)+$L$16*N(AY185)+$L$17*N(BC185)+$L$18*N(AM185)+$L$19*N(AU185)+$L$20*N(W185)</f>
        <v>5.6176421091242584E-4</v>
      </c>
      <c r="BM185" s="60">
        <f>IF(ISNUMBER(BK185),BK185/MAX(BK$22:BK185)-1,"")</f>
        <v>0</v>
      </c>
      <c r="BO185" s="61">
        <f>BO184*(1+BP185)</f>
        <v>105.49202601298373</v>
      </c>
      <c r="BP185" s="60">
        <f>$L$36*N(S185)+$L$37*N(AQ185)+$L$38*N(AA185)+$L$39*N(AE185)+$L$40*N(AM185)+$L$41*N(W185)+$L$42*N(AI185)+$L$43*N(BG185)+$L$44*N(AY185)</f>
        <v>8.018054012025671E-4</v>
      </c>
      <c r="BQ185" s="60">
        <f>IF(ISNUMBER(BO185),BO185/MAX(BO$22:BO185)-1,"")</f>
        <v>0</v>
      </c>
      <c r="BS185" s="61">
        <f>BS184*(1+BT185)</f>
        <v>104.91234968437092</v>
      </c>
      <c r="BT185" s="60">
        <f>$L$60*N(S185)+$L$61*N(AE185)+$L$62*N(AQ185)+$L$63*N(AM185)+$L$64*N(AI185)+$L$65*N(AA185)+$L$66*N(BG185)+$L$67*N(W185)+$L$68*N(AY185)</f>
        <v>8.2550451350570423E-4</v>
      </c>
      <c r="BU185" s="60">
        <f>IF(ISNUMBER(BS185),BS185/MAX(BS$22:BS185)-1,"")</f>
        <v>0</v>
      </c>
    </row>
    <row r="186" spans="17:73" ht="16" customHeight="1">
      <c r="Q186" s="63">
        <v>43339</v>
      </c>
      <c r="R186" s="62">
        <v>392.97</v>
      </c>
      <c r="S186" s="60">
        <f>IF(AND(ISNUMBER(R185),ISNUMBER(R186)),R186/R185-1,"")</f>
        <v>-8.6445806107138257E-4</v>
      </c>
      <c r="T186" s="60">
        <f>IF(ISNUMBER(R186),R186/MAX(R$22:R186)-1,"")</f>
        <v>-8.6445806107138257E-4</v>
      </c>
      <c r="V186" s="62">
        <v>203.58</v>
      </c>
      <c r="W186" s="60">
        <f>IF(AND(ISNUMBER(V185),ISNUMBER(V186)),V186/V185-1,"")</f>
        <v>8.3575045474670873E-4</v>
      </c>
      <c r="X186" s="60">
        <f>IF(ISNUMBER(V186),V186/MAX(V$22:V186)-1,"")</f>
        <v>0</v>
      </c>
      <c r="Z186" s="62">
        <v>8.0500000000000007</v>
      </c>
      <c r="AA186" s="60">
        <f>IF(AND(ISNUMBER(Z185),ISNUMBER(Z186)),Z186/Z185-1,"")</f>
        <v>8.7719298245614308E-3</v>
      </c>
      <c r="AB186" s="60">
        <f>IF(ISNUMBER(Z186),Z186/MAX(Z$22:Z186)-1,"")</f>
        <v>0</v>
      </c>
      <c r="AD186" s="62">
        <v>13.1</v>
      </c>
      <c r="AE186" s="60">
        <f>IF(AND(ISNUMBER(AD185),ISNUMBER(AD186)),AD186/AD185-1,"")</f>
        <v>1.158301158301156E-2</v>
      </c>
      <c r="AF186" s="60">
        <f>IF(ISNUMBER(AD186),AD186/MAX(AD$22:AD186)-1,"")</f>
        <v>-0.13302448709463932</v>
      </c>
      <c r="AH186" s="62">
        <v>16.579999999999998</v>
      </c>
      <c r="AI186" s="60">
        <f>IF(AND(ISNUMBER(AH185),ISNUMBER(AH186)),AH186/AH185-1,"")</f>
        <v>6.0350030174993741E-4</v>
      </c>
      <c r="AJ186" s="60">
        <f>IF(ISNUMBER(AH186),AH186/MAX(AH$22:AH186)-1,"")</f>
        <v>-6.0277275467157665E-4</v>
      </c>
      <c r="AL186" s="62">
        <v>19.55</v>
      </c>
      <c r="AM186" s="60">
        <f>IF(AND(ISNUMBER(AL185),ISNUMBER(AL186)),AL186/AL185-1,"")</f>
        <v>3.0785017957928318E-3</v>
      </c>
      <c r="AN186" s="60">
        <f>IF(ISNUMBER(AL186),AL186/MAX(AL$22:AL186)-1,"")</f>
        <v>-8.6206896551723755E-3</v>
      </c>
      <c r="AP186" s="62">
        <v>100.32</v>
      </c>
      <c r="AQ186" s="60">
        <f>IF(AND(ISNUMBER(AP185),ISNUMBER(AP186)),AP186/AP185-1,"")</f>
        <v>9.9690958029974297E-5</v>
      </c>
      <c r="AR186" s="60">
        <f>IF(ISNUMBER(AP186),AP186/MAX(AP$22:AP186)-1,"")</f>
        <v>-1.9932230416597196E-4</v>
      </c>
      <c r="AT186" s="62">
        <v>50.15</v>
      </c>
      <c r="AU186" s="60">
        <f>IF(AND(ISNUMBER(AT185),ISNUMBER(AT186)),AT186/AT185-1,"")</f>
        <v>1.9944156362172727E-4</v>
      </c>
      <c r="AV186" s="60">
        <f>IF(ISNUMBER(AT186),AT186/MAX(AT$22:AT186)-1,"")</f>
        <v>-3.9864460833172188E-4</v>
      </c>
      <c r="AX186" s="62">
        <v>15.571</v>
      </c>
      <c r="AY186" s="60">
        <f>IF(AND(ISNUMBER(AX185),ISNUMBER(AX186)),AX186/AX185-1,"")</f>
        <v>9.66152250032426E-3</v>
      </c>
      <c r="AZ186" s="60">
        <f>IF(ISNUMBER(AX186),AX186/MAX(AX$22:AX186)-1,"")</f>
        <v>-7.8639053254437763E-2</v>
      </c>
      <c r="BB186" s="62">
        <v>50.2</v>
      </c>
      <c r="BC186" s="60">
        <f>IF(AND(ISNUMBER(BB185),ISNUMBER(BB186)),BB186/BB185-1,"")</f>
        <v>1.9924287706718502E-4</v>
      </c>
      <c r="BD186" s="60">
        <f>IF(ISNUMBER(BB186),BB186/MAX(BB$22:BB186)-1,"")</f>
        <v>-2.5829525134113407E-3</v>
      </c>
      <c r="BF186" s="62">
        <v>50.68</v>
      </c>
      <c r="BG186" s="60">
        <f>IF(AND(ISNUMBER(BF185),ISNUMBER(BF186)),BF186/BF185-1,"")</f>
        <v>-3.9447731755426485E-4</v>
      </c>
      <c r="BH186" s="60">
        <f>IF(ISNUMBER(BF186),BF186/MAX(BF$22:BF186)-1,"")</f>
        <v>-1.5760441292356209E-3</v>
      </c>
      <c r="BK186" s="61">
        <f>BK185*(1+BL186)</f>
        <v>105.84993229653735</v>
      </c>
      <c r="BL186" s="60">
        <f>$L$12*N(AQ186)+$L$13*N(S186)+$L$14*N(AA186)+$L$15*N(AE186)+$L$16*N(AY186)+$L$17*N(BC186)+$L$18*N(AM186)+$L$19*N(AU186)+$L$20*N(W186)</f>
        <v>3.8898621693118991E-3</v>
      </c>
      <c r="BM186" s="60">
        <f>IF(ISNUMBER(BK186),BK186/MAX(BK$22:BK186)-1,"")</f>
        <v>0</v>
      </c>
      <c r="BO186" s="61">
        <f>BO185*(1+BP186)</f>
        <v>105.9402171032626</v>
      </c>
      <c r="BP186" s="60">
        <f>$L$36*N(S186)+$L$37*N(AQ186)+$L$38*N(AA186)+$L$39*N(AE186)+$L$40*N(AM186)+$L$41*N(W186)+$L$42*N(AI186)+$L$43*N(BG186)+$L$44*N(AY186)</f>
        <v>4.2485778993732268E-3</v>
      </c>
      <c r="BQ186" s="60">
        <f>IF(ISNUMBER(BO186),BO186/MAX(BO$22:BO186)-1,"")</f>
        <v>0</v>
      </c>
      <c r="BS186" s="61">
        <f>BS185*(1+BT186)</f>
        <v>105.25428980823241</v>
      </c>
      <c r="BT186" s="60">
        <f>$L$60*N(S186)+$L$61*N(AE186)+$L$62*N(AQ186)+$L$63*N(AM186)+$L$64*N(AI186)+$L$65*N(AA186)+$L$66*N(BG186)+$L$67*N(W186)+$L$68*N(AY186)</f>
        <v>3.2592933519286819E-3</v>
      </c>
      <c r="BU186" s="60">
        <f>IF(ISNUMBER(BS186),BS186/MAX(BS$22:BS186)-1,"")</f>
        <v>0</v>
      </c>
    </row>
    <row r="187" spans="17:73" ht="16" customHeight="1">
      <c r="Q187" s="63">
        <v>43340</v>
      </c>
      <c r="R187" s="62">
        <v>395.93</v>
      </c>
      <c r="S187" s="60">
        <f>IF(AND(ISNUMBER(R186),ISNUMBER(R187)),R187/R186-1,"")</f>
        <v>7.5323816067383031E-3</v>
      </c>
      <c r="T187" s="60">
        <f>IF(ISNUMBER(R187),R187/MAX(R$22:R187)-1,"")</f>
        <v>0</v>
      </c>
      <c r="V187" s="62">
        <v>204.52</v>
      </c>
      <c r="W187" s="60">
        <f>IF(AND(ISNUMBER(V186),ISNUMBER(V187)),V187/V186-1,"")</f>
        <v>4.6173494449357477E-3</v>
      </c>
      <c r="X187" s="60">
        <f>IF(ISNUMBER(V187),V187/MAX(V$22:V187)-1,"")</f>
        <v>0</v>
      </c>
      <c r="Z187" s="62">
        <v>8.09</v>
      </c>
      <c r="AA187" s="60">
        <f>IF(AND(ISNUMBER(Z186),ISNUMBER(Z187)),Z187/Z186-1,"")</f>
        <v>4.9689440993787581E-3</v>
      </c>
      <c r="AB187" s="60">
        <f>IF(ISNUMBER(Z187),Z187/MAX(Z$22:Z187)-1,"")</f>
        <v>0</v>
      </c>
      <c r="AD187" s="62">
        <v>13.15</v>
      </c>
      <c r="AE187" s="60">
        <f>IF(AND(ISNUMBER(AD186),ISNUMBER(AD187)),AD187/AD186-1,"")</f>
        <v>3.8167938931297218E-3</v>
      </c>
      <c r="AF187" s="60">
        <f>IF(ISNUMBER(AD187),AD187/MAX(AD$22:AD187)-1,"")</f>
        <v>-0.12971542025148908</v>
      </c>
      <c r="AH187" s="62">
        <v>16.7</v>
      </c>
      <c r="AI187" s="60">
        <f>IF(AND(ISNUMBER(AH186),ISNUMBER(AH187)),AH187/AH186-1,"")</f>
        <v>7.2376357056695984E-3</v>
      </c>
      <c r="AJ187" s="60">
        <f>IF(ISNUMBER(AH187),AH187/MAX(AH$22:AH187)-1,"")</f>
        <v>0</v>
      </c>
      <c r="AL187" s="62">
        <v>19.510000000000002</v>
      </c>
      <c r="AM187" s="60">
        <f>IF(AND(ISNUMBER(AL186),ISNUMBER(AL187)),AL187/AL186-1,"")</f>
        <v>-2.0460358056265671E-3</v>
      </c>
      <c r="AN187" s="60">
        <f>IF(ISNUMBER(AL187),AL187/MAX(AL$22:AL187)-1,"")</f>
        <v>-1.0649087221095144E-2</v>
      </c>
      <c r="AP187" s="62">
        <v>100.31</v>
      </c>
      <c r="AQ187" s="60">
        <f>IF(AND(ISNUMBER(AP186),ISNUMBER(AP187)),AP187/AP186-1,"")</f>
        <v>-9.9681020733544123E-5</v>
      </c>
      <c r="AR187" s="60">
        <f>IF(ISNUMBER(AP187),AP187/MAX(AP$22:AP187)-1,"")</f>
        <v>-2.9898345624879141E-4</v>
      </c>
      <c r="AT187" s="62">
        <v>50.14</v>
      </c>
      <c r="AU187" s="60">
        <f>IF(AND(ISNUMBER(AT186),ISNUMBER(AT187)),AT187/AT186-1,"")</f>
        <v>-1.9940179461608309E-4</v>
      </c>
      <c r="AV187" s="60">
        <f>IF(ISNUMBER(AT187),AT187/MAX(AT$22:AT187)-1,"")</f>
        <v>-5.9796691249758283E-4</v>
      </c>
      <c r="AX187" s="62">
        <v>15.58</v>
      </c>
      <c r="AY187" s="60">
        <f>IF(AND(ISNUMBER(AX186),ISNUMBER(AX187)),AX187/AX186-1,"")</f>
        <v>5.7799755956589038E-4</v>
      </c>
      <c r="AZ187" s="60">
        <f>IF(ISNUMBER(AX187),AX187/MAX(AX$22:AX187)-1,"")</f>
        <v>-7.8106508875739555E-2</v>
      </c>
      <c r="BB187" s="62">
        <v>50.1</v>
      </c>
      <c r="BC187" s="60">
        <f>IF(AND(ISNUMBER(BB186),ISNUMBER(BB187)),BB187/BB186-1,"")</f>
        <v>-1.9920318725099584E-3</v>
      </c>
      <c r="BD187" s="60">
        <f>IF(ISNUMBER(BB187),BB187/MAX(BB$22:BB187)-1,"")</f>
        <v>-4.5698390621894402E-3</v>
      </c>
      <c r="BF187" s="62">
        <v>50.59</v>
      </c>
      <c r="BG187" s="60">
        <f>IF(AND(ISNUMBER(BF186),ISNUMBER(BF187)),BF187/BF186-1,"")</f>
        <v>-1.7758484609312619E-3</v>
      </c>
      <c r="BH187" s="60">
        <f>IF(ISNUMBER(BF187),BF187/MAX(BF$22:BF187)-1,"")</f>
        <v>-3.3490937746255556E-3</v>
      </c>
      <c r="BK187" s="61">
        <f>BK186*(1+BL187)</f>
        <v>106.19619255627357</v>
      </c>
      <c r="BL187" s="60">
        <f>$L$12*N(AQ187)+$L$13*N(S187)+$L$14*N(AA187)+$L$15*N(AE187)+$L$16*N(AY187)+$L$17*N(BC187)+$L$18*N(AM187)+$L$19*N(AU187)+$L$20*N(W187)</f>
        <v>3.2712374228655618E-3</v>
      </c>
      <c r="BM187" s="60">
        <f>IF(ISNUMBER(BK187),BK187/MAX(BK$22:BK187)-1,"")</f>
        <v>0</v>
      </c>
      <c r="BO187" s="61">
        <f>BO186*(1+BP187)</f>
        <v>106.3448236683216</v>
      </c>
      <c r="BP187" s="60">
        <f>$L$36*N(S187)+$L$37*N(AQ187)+$L$38*N(AA187)+$L$39*N(AE187)+$L$40*N(AM187)+$L$41*N(W187)+$L$42*N(AI187)+$L$43*N(BG187)+$L$44*N(AY187)</f>
        <v>3.8191970539821463E-3</v>
      </c>
      <c r="BQ187" s="60">
        <f>IF(ISNUMBER(BO187),BO187/MAX(BO$22:BO187)-1,"")</f>
        <v>0</v>
      </c>
      <c r="BS187" s="61">
        <f>BS186*(1+BT187)</f>
        <v>105.66911627331369</v>
      </c>
      <c r="BT187" s="60">
        <f>$L$60*N(S187)+$L$61*N(AE187)+$L$62*N(AQ187)+$L$63*N(AM187)+$L$64*N(AI187)+$L$65*N(AA187)+$L$66*N(BG187)+$L$67*N(W187)+$L$68*N(AY187)</f>
        <v>3.9411834504518642E-3</v>
      </c>
      <c r="BU187" s="60">
        <f>IF(ISNUMBER(BS187),BS187/MAX(BS$22:BS187)-1,"")</f>
        <v>0</v>
      </c>
    </row>
    <row r="188" spans="17:73" ht="16" customHeight="1">
      <c r="Q188" s="63">
        <v>43341</v>
      </c>
      <c r="R188" s="62">
        <v>395.6</v>
      </c>
      <c r="S188" s="60">
        <f>IF(AND(ISNUMBER(R187),ISNUMBER(R188)),R188/R187-1,"")</f>
        <v>-8.334806657742666E-4</v>
      </c>
      <c r="T188" s="60">
        <f>IF(ISNUMBER(R188),R188/MAX(R$22:R188)-1,"")</f>
        <v>-8.334806657742666E-4</v>
      </c>
      <c r="V188" s="62">
        <v>205.38</v>
      </c>
      <c r="W188" s="60">
        <f>IF(AND(ISNUMBER(V187),ISNUMBER(V188)),V188/V187-1,"")</f>
        <v>4.2049677293174437E-3</v>
      </c>
      <c r="X188" s="60">
        <f>IF(ISNUMBER(V188),V188/MAX(V$22:V188)-1,"")</f>
        <v>0</v>
      </c>
      <c r="Z188" s="62">
        <v>8.1</v>
      </c>
      <c r="AA188" s="60">
        <f>IF(AND(ISNUMBER(Z187),ISNUMBER(Z188)),Z188/Z187-1,"")</f>
        <v>1.2360939431397266E-3</v>
      </c>
      <c r="AB188" s="60">
        <f>IF(ISNUMBER(Z188),Z188/MAX(Z$22:Z188)-1,"")</f>
        <v>0</v>
      </c>
      <c r="AD188" s="62">
        <v>13.26</v>
      </c>
      <c r="AE188" s="60">
        <f>IF(AND(ISNUMBER(AD187),ISNUMBER(AD188)),AD188/AD187-1,"")</f>
        <v>8.365019011406849E-3</v>
      </c>
      <c r="AF188" s="60">
        <f>IF(ISNUMBER(AD188),AD188/MAX(AD$22:AD188)-1,"")</f>
        <v>-0.12243547319655856</v>
      </c>
      <c r="AH188" s="62">
        <v>16.78</v>
      </c>
      <c r="AI188" s="60">
        <f>IF(AND(ISNUMBER(AH187),ISNUMBER(AH188)),AH188/AH187-1,"")</f>
        <v>4.7904191616767733E-3</v>
      </c>
      <c r="AJ188" s="60">
        <f>IF(ISNUMBER(AH188),AH188/MAX(AH$22:AH188)-1,"")</f>
        <v>0</v>
      </c>
      <c r="AL188" s="62">
        <v>19.48</v>
      </c>
      <c r="AM188" s="60">
        <f>IF(AND(ISNUMBER(AL187),ISNUMBER(AL188)),AL188/AL187-1,"")</f>
        <v>-1.5376729882112805E-3</v>
      </c>
      <c r="AN188" s="60">
        <f>IF(ISNUMBER(AL188),AL188/MAX(AL$22:AL188)-1,"")</f>
        <v>-1.2170385395537497E-2</v>
      </c>
      <c r="AP188" s="62">
        <v>100.33</v>
      </c>
      <c r="AQ188" s="60">
        <f>IF(AND(ISNUMBER(AP187),ISNUMBER(AP188)),AP188/AP187-1,"")</f>
        <v>1.9938191606017064E-4</v>
      </c>
      <c r="AR188" s="60">
        <f>IF(ISNUMBER(AP188),AP188/MAX(AP$22:AP188)-1,"")</f>
        <v>-9.9661152082930471E-5</v>
      </c>
      <c r="AT188" s="62">
        <v>50.15</v>
      </c>
      <c r="AU188" s="60">
        <f>IF(AND(ISNUMBER(AT187),ISNUMBER(AT188)),AT188/AT187-1,"")</f>
        <v>1.9944156362172727E-4</v>
      </c>
      <c r="AV188" s="60">
        <f>IF(ISNUMBER(AT188),AT188/MAX(AT$22:AT188)-1,"")</f>
        <v>-3.9864460833172188E-4</v>
      </c>
      <c r="AX188" s="62">
        <v>15.558</v>
      </c>
      <c r="AY188" s="60">
        <f>IF(AND(ISNUMBER(AX187),ISNUMBER(AX188)),AX188/AX187-1,"")</f>
        <v>-1.4120667522464769E-3</v>
      </c>
      <c r="AZ188" s="60">
        <f>IF(ISNUMBER(AX188),AX188/MAX(AX$22:AX188)-1,"")</f>
        <v>-7.9408284023668618E-2</v>
      </c>
      <c r="BB188" s="62">
        <v>50.06</v>
      </c>
      <c r="BC188" s="60">
        <f>IF(AND(ISNUMBER(BB187),ISNUMBER(BB188)),BB188/BB187-1,"")</f>
        <v>-7.9840319361279555E-4</v>
      </c>
      <c r="BD188" s="60">
        <f>IF(ISNUMBER(BB188),BB188/MAX(BB$22:BB188)-1,"")</f>
        <v>-5.3645936817007245E-3</v>
      </c>
      <c r="BF188" s="62">
        <v>50.65</v>
      </c>
      <c r="BG188" s="60">
        <f>IF(AND(ISNUMBER(BF187),ISNUMBER(BF188)),BF188/BF187-1,"")</f>
        <v>1.1860051393555171E-3</v>
      </c>
      <c r="BH188" s="60">
        <f>IF(ISNUMBER(BF188),BF188/MAX(BF$22:BF188)-1,"")</f>
        <v>-2.1670606776990065E-3</v>
      </c>
      <c r="BK188" s="61">
        <f>BK187*(1+BL188)</f>
        <v>106.25520597802161</v>
      </c>
      <c r="BL188" s="60">
        <f>$L$12*N(AQ188)+$L$13*N(S188)+$L$14*N(AA188)+$L$15*N(AE188)+$L$16*N(AY188)+$L$17*N(BC188)+$L$18*N(AM188)+$L$19*N(AU188)+$L$20*N(W188)</f>
        <v>5.5570186018442957E-4</v>
      </c>
      <c r="BM188" s="60">
        <f>IF(ISNUMBER(BK188),BK188/MAX(BK$22:BK188)-1,"")</f>
        <v>0</v>
      </c>
      <c r="BO188" s="61">
        <f>BO187*(1+BP188)</f>
        <v>106.48957702878302</v>
      </c>
      <c r="BP188" s="60">
        <f>$L$36*N(S188)+$L$37*N(AQ188)+$L$38*N(AA188)+$L$39*N(AE188)+$L$40*N(AM188)+$L$41*N(W188)+$L$42*N(AI188)+$L$43*N(BG188)+$L$44*N(AY188)</f>
        <v>1.3611697821127409E-3</v>
      </c>
      <c r="BQ188" s="60">
        <f>IF(ISNUMBER(BO188),BO188/MAX(BO$22:BO188)-1,"")</f>
        <v>0</v>
      </c>
      <c r="BS188" s="61">
        <f>BS187*(1+BT188)</f>
        <v>105.86855840493874</v>
      </c>
      <c r="BT188" s="60">
        <f>$L$60*N(S188)+$L$61*N(AE188)+$L$62*N(AQ188)+$L$63*N(AM188)+$L$64*N(AI188)+$L$65*N(AA188)+$L$66*N(BG188)+$L$67*N(W188)+$L$68*N(AY188)</f>
        <v>1.8874212131118305E-3</v>
      </c>
      <c r="BU188" s="60">
        <f>IF(ISNUMBER(BS188),BS188/MAX(BS$22:BS188)-1,"")</f>
        <v>0</v>
      </c>
    </row>
    <row r="189" spans="17:73" ht="16" customHeight="1">
      <c r="Q189" s="63">
        <v>43342</v>
      </c>
      <c r="R189" s="62">
        <v>400.72</v>
      </c>
      <c r="S189" s="60">
        <f>IF(AND(ISNUMBER(R188),ISNUMBER(R189)),R189/R188-1,"")</f>
        <v>1.2942366026289287E-2</v>
      </c>
      <c r="T189" s="60">
        <f>IF(ISNUMBER(R189),R189/MAX(R$22:R189)-1,"")</f>
        <v>0</v>
      </c>
      <c r="V189" s="62">
        <v>206.62</v>
      </c>
      <c r="W189" s="60">
        <f>IF(AND(ISNUMBER(V188),ISNUMBER(V189)),V189/V188-1,"")</f>
        <v>6.0375888596748695E-3</v>
      </c>
      <c r="X189" s="60">
        <f>IF(ISNUMBER(V189),V189/MAX(V$22:V189)-1,"")</f>
        <v>0</v>
      </c>
      <c r="Z189" s="62">
        <v>8.18</v>
      </c>
      <c r="AA189" s="60">
        <f>IF(AND(ISNUMBER(Z188),ISNUMBER(Z189)),Z189/Z188-1,"")</f>
        <v>9.8765432098766315E-3</v>
      </c>
      <c r="AB189" s="60">
        <f>IF(ISNUMBER(Z189),Z189/MAX(Z$22:Z189)-1,"")</f>
        <v>0</v>
      </c>
      <c r="AD189" s="62">
        <v>13.21</v>
      </c>
      <c r="AE189" s="60">
        <f>IF(AND(ISNUMBER(AD188),ISNUMBER(AD189)),AD189/AD188-1,"")</f>
        <v>-3.7707390648565875E-3</v>
      </c>
      <c r="AF189" s="60">
        <f>IF(ISNUMBER(AD189),AD189/MAX(AD$22:AD189)-1,"")</f>
        <v>-0.1257445400397087</v>
      </c>
      <c r="AH189" s="62">
        <v>16.850000000000001</v>
      </c>
      <c r="AI189" s="60">
        <f>IF(AND(ISNUMBER(AH188),ISNUMBER(AH189)),AH189/AH188-1,"")</f>
        <v>4.1716328963050664E-3</v>
      </c>
      <c r="AJ189" s="60">
        <f>IF(ISNUMBER(AH189),AH189/MAX(AH$22:AH189)-1,"")</f>
        <v>0</v>
      </c>
      <c r="AL189" s="62">
        <v>19.45</v>
      </c>
      <c r="AM189" s="60">
        <f>IF(AND(ISNUMBER(AL188),ISNUMBER(AL189)),AL189/AL188-1,"")</f>
        <v>-1.5400410677618437E-3</v>
      </c>
      <c r="AN189" s="60">
        <f>IF(ISNUMBER(AL189),AL189/MAX(AL$22:AL189)-1,"")</f>
        <v>-1.369168356997974E-2</v>
      </c>
      <c r="AP189" s="62">
        <v>100.34</v>
      </c>
      <c r="AQ189" s="60">
        <f>IF(AND(ISNUMBER(AP188),ISNUMBER(AP189)),AP189/AP188-1,"")</f>
        <v>9.9671085418195915E-5</v>
      </c>
      <c r="AR189" s="60">
        <f>IF(ISNUMBER(AP189),AP189/MAX(AP$22:AP189)-1,"")</f>
        <v>0</v>
      </c>
      <c r="AT189" s="62">
        <v>50.16</v>
      </c>
      <c r="AU189" s="60">
        <f>IF(AND(ISNUMBER(AT188),ISNUMBER(AT189)),AT189/AT188-1,"")</f>
        <v>1.9940179461608309E-4</v>
      </c>
      <c r="AV189" s="60">
        <f>IF(ISNUMBER(AT189),AT189/MAX(AT$22:AT189)-1,"")</f>
        <v>-1.9932230416597196E-4</v>
      </c>
      <c r="AX189" s="62">
        <v>15.586</v>
      </c>
      <c r="AY189" s="60">
        <f>IF(AND(ISNUMBER(AX188),ISNUMBER(AX189)),AX189/AX188-1,"")</f>
        <v>1.7997171872992102E-3</v>
      </c>
      <c r="AZ189" s="60">
        <f>IF(ISNUMBER(AX189),AX189/MAX(AX$22:AX189)-1,"")</f>
        <v>-7.775147928994075E-2</v>
      </c>
      <c r="BB189" s="62">
        <v>50.08</v>
      </c>
      <c r="BC189" s="60">
        <f>IF(AND(ISNUMBER(BB188),ISNUMBER(BB189)),BB189/BB188-1,"")</f>
        <v>3.9952057530956431E-4</v>
      </c>
      <c r="BD189" s="60">
        <f>IF(ISNUMBER(BB189),BB189/MAX(BB$22:BB189)-1,"")</f>
        <v>-4.9672163719451934E-3</v>
      </c>
      <c r="BF189" s="62">
        <v>50.71</v>
      </c>
      <c r="BG189" s="60">
        <f>IF(AND(ISNUMBER(BF188),ISNUMBER(BF189)),BF189/BF188-1,"")</f>
        <v>1.1846001974333831E-3</v>
      </c>
      <c r="BH189" s="60">
        <f>IF(ISNUMBER(BF189),BF189/MAX(BF$22:BF189)-1,"")</f>
        <v>-9.8502758077223529E-4</v>
      </c>
      <c r="BK189" s="61">
        <f>BK188*(1+BL189)</f>
        <v>106.80764455603023</v>
      </c>
      <c r="BL189" s="60">
        <f>$L$12*N(AQ189)+$L$13*N(S189)+$L$14*N(AA189)+$L$15*N(AE189)+$L$16*N(AY189)+$L$17*N(BC189)+$L$18*N(AM189)+$L$19*N(AU189)+$L$20*N(W189)</f>
        <v>5.1991671647870592E-3</v>
      </c>
      <c r="BM189" s="60">
        <f>IF(ISNUMBER(BK189),BK189/MAX(BK$22:BK189)-1,"")</f>
        <v>0</v>
      </c>
      <c r="BO189" s="61">
        <f>BO188*(1+BP189)</f>
        <v>107.04653335474106</v>
      </c>
      <c r="BP189" s="60">
        <f>$L$36*N(S189)+$L$37*N(AQ189)+$L$38*N(AA189)+$L$39*N(AE189)+$L$40*N(AM189)+$L$41*N(W189)+$L$42*N(AI189)+$L$43*N(BG189)+$L$44*N(AY189)</f>
        <v>5.230148729086539E-3</v>
      </c>
      <c r="BQ189" s="60">
        <f>IF(ISNUMBER(BO189),BO189/MAX(BO$22:BO189)-1,"")</f>
        <v>0</v>
      </c>
      <c r="BS189" s="61">
        <f>BS188*(1+BT189)</f>
        <v>106.32638538949041</v>
      </c>
      <c r="BT189" s="60">
        <f>$L$60*N(S189)+$L$61*N(AE189)+$L$62*N(AQ189)+$L$63*N(AM189)+$L$64*N(AI189)+$L$65*N(AA189)+$L$66*N(BG189)+$L$67*N(W189)+$L$68*N(AY189)</f>
        <v>4.3244849221476898E-3</v>
      </c>
      <c r="BU189" s="60">
        <f>IF(ISNUMBER(BS189),BS189/MAX(BS$22:BS189)-1,"")</f>
        <v>0</v>
      </c>
    </row>
    <row r="190" spans="17:73" ht="16" customHeight="1">
      <c r="Q190" s="63">
        <v>43343</v>
      </c>
      <c r="R190" s="62">
        <v>400.13</v>
      </c>
      <c r="S190" s="60">
        <f>IF(AND(ISNUMBER(R189),ISNUMBER(R190)),R190/R189-1,"")</f>
        <v>-1.4723497704133282E-3</v>
      </c>
      <c r="T190" s="60">
        <f>IF(ISNUMBER(R190),R190/MAX(R$22:R190)-1,"")</f>
        <v>-1.4723497704133282E-3</v>
      </c>
      <c r="V190" s="62">
        <v>206.74</v>
      </c>
      <c r="W190" s="60">
        <f>IF(AND(ISNUMBER(V189),ISNUMBER(V190)),V190/V189-1,"")</f>
        <v>5.8077630432684657E-4</v>
      </c>
      <c r="X190" s="60">
        <f>IF(ISNUMBER(V190),V190/MAX(V$22:V190)-1,"")</f>
        <v>0</v>
      </c>
      <c r="Z190" s="62">
        <v>8.19</v>
      </c>
      <c r="AA190" s="60">
        <f>IF(AND(ISNUMBER(Z189),ISNUMBER(Z190)),Z190/Z189-1,"")</f>
        <v>1.2224938875304847E-3</v>
      </c>
      <c r="AB190" s="60">
        <f>IF(ISNUMBER(Z190),Z190/MAX(Z$22:Z190)-1,"")</f>
        <v>0</v>
      </c>
      <c r="AD190" s="62">
        <v>13.16</v>
      </c>
      <c r="AE190" s="60">
        <f>IF(AND(ISNUMBER(AD189),ISNUMBER(AD190)),AD190/AD189-1,"")</f>
        <v>-3.7850113550341735E-3</v>
      </c>
      <c r="AF190" s="60">
        <f>IF(ISNUMBER(AD190),AD190/MAX(AD$22:AD190)-1,"")</f>
        <v>-0.12905360688285894</v>
      </c>
      <c r="AH190" s="62">
        <v>16.850000000000001</v>
      </c>
      <c r="AI190" s="60">
        <f>IF(AND(ISNUMBER(AH189),ISNUMBER(AH190)),AH190/AH189-1,"")</f>
        <v>0</v>
      </c>
      <c r="AJ190" s="60">
        <f>IF(ISNUMBER(AH190),AH190/MAX(AH$22:AH190)-1,"")</f>
        <v>0</v>
      </c>
      <c r="AL190" s="62">
        <v>19.45</v>
      </c>
      <c r="AM190" s="60">
        <f>IF(AND(ISNUMBER(AL189),ISNUMBER(AL190)),AL190/AL189-1,"")</f>
        <v>0</v>
      </c>
      <c r="AN190" s="60">
        <f>IF(ISNUMBER(AL190),AL190/MAX(AL$22:AL190)-1,"")</f>
        <v>-1.369168356997974E-2</v>
      </c>
      <c r="AP190" s="62">
        <v>100.35</v>
      </c>
      <c r="AQ190" s="60">
        <f>IF(AND(ISNUMBER(AP189),ISNUMBER(AP190)),AP190/AP189-1,"")</f>
        <v>9.9661152082930471E-5</v>
      </c>
      <c r="AR190" s="60">
        <f>IF(ISNUMBER(AP190),AP190/MAX(AP$22:AP190)-1,"")</f>
        <v>0</v>
      </c>
      <c r="AT190" s="62">
        <v>50.16</v>
      </c>
      <c r="AU190" s="60">
        <f>IF(AND(ISNUMBER(AT189),ISNUMBER(AT190)),AT190/AT189-1,"")</f>
        <v>0</v>
      </c>
      <c r="AV190" s="60">
        <f>IF(ISNUMBER(AT190),AT190/MAX(AT$22:AT190)-1,"")</f>
        <v>-1.9932230416597196E-4</v>
      </c>
      <c r="AX190" s="62">
        <v>15.685</v>
      </c>
      <c r="AY190" s="60">
        <f>IF(AND(ISNUMBER(AX189),ISNUMBER(AX190)),AX190/AX189-1,"")</f>
        <v>6.3518542281535417E-3</v>
      </c>
      <c r="AZ190" s="60">
        <f>IF(ISNUMBER(AX190),AX190/MAX(AX$22:AX190)-1,"")</f>
        <v>-7.1893491124260245E-2</v>
      </c>
      <c r="BB190" s="62">
        <v>50.2</v>
      </c>
      <c r="BC190" s="60">
        <f>IF(AND(ISNUMBER(BB189),ISNUMBER(BB190)),BB190/BB189-1,"")</f>
        <v>2.3961661341853624E-3</v>
      </c>
      <c r="BD190" s="60">
        <f>IF(ISNUMBER(BB190),BB190/MAX(BB$22:BB190)-1,"")</f>
        <v>-2.5829525134113407E-3</v>
      </c>
      <c r="BF190" s="62">
        <v>50.71</v>
      </c>
      <c r="BG190" s="60">
        <f>IF(AND(ISNUMBER(BF189),ISNUMBER(BF190)),BF190/BF189-1,"")</f>
        <v>0</v>
      </c>
      <c r="BH190" s="60">
        <f>IF(ISNUMBER(BF190),BF190/MAX(BF$22:BF190)-1,"")</f>
        <v>-9.8502758077223529E-4</v>
      </c>
      <c r="BK190" s="61">
        <f>BK189*(1+BL190)</f>
        <v>106.85652350025525</v>
      </c>
      <c r="BL190" s="60">
        <f>$L$12*N(AQ190)+$L$13*N(S190)+$L$14*N(AA190)+$L$15*N(AE190)+$L$16*N(AY190)+$L$17*N(BC190)+$L$18*N(AM190)+$L$19*N(AU190)+$L$20*N(W190)</f>
        <v>4.5763526036172455E-4</v>
      </c>
      <c r="BM190" s="60">
        <f>IF(ISNUMBER(BK190),BK190/MAX(BK$22:BK190)-1,"")</f>
        <v>0</v>
      </c>
      <c r="BO190" s="61">
        <f>BO189*(1+BP190)</f>
        <v>107.01564903423541</v>
      </c>
      <c r="BP190" s="60">
        <f>$L$36*N(S190)+$L$37*N(AQ190)+$L$38*N(AA190)+$L$39*N(AE190)+$L$40*N(AM190)+$L$41*N(W190)+$L$42*N(AI190)+$L$43*N(BG190)+$L$44*N(AY190)</f>
        <v>-2.8851303762728205E-4</v>
      </c>
      <c r="BQ190" s="60">
        <f>IF(ISNUMBER(BO190),BO190/MAX(BO$22:BO190)-1,"")</f>
        <v>-2.8851303762733593E-4</v>
      </c>
      <c r="BS190" s="61">
        <f>BS189*(1+BT190)</f>
        <v>106.22569947821628</v>
      </c>
      <c r="BT190" s="60">
        <f>$L$60*N(S190)+$L$61*N(AE190)+$L$62*N(AQ190)+$L$63*N(AM190)+$L$64*N(AI190)+$L$65*N(AA190)+$L$66*N(BG190)+$L$67*N(W190)+$L$68*N(AY190)</f>
        <v>-9.4695132262136617E-4</v>
      </c>
      <c r="BU190" s="60">
        <f>IF(ISNUMBER(BS190),BS190/MAX(BS$22:BS190)-1,"")</f>
        <v>-9.4695132262134774E-4</v>
      </c>
    </row>
    <row r="191" spans="17:73" ht="16" customHeight="1">
      <c r="Q191" s="63">
        <v>43346</v>
      </c>
      <c r="R191" s="62">
        <v>405.5</v>
      </c>
      <c r="S191" s="60">
        <f>IF(AND(ISNUMBER(R190),ISNUMBER(R191)),R191/R190-1,"")</f>
        <v>1.342063829255502E-2</v>
      </c>
      <c r="T191" s="60">
        <f>IF(ISNUMBER(R191),R191/MAX(R$22:R191)-1,"")</f>
        <v>0</v>
      </c>
      <c r="V191" s="62">
        <v>208.74</v>
      </c>
      <c r="W191" s="60">
        <f>IF(AND(ISNUMBER(V190),ISNUMBER(V191)),V191/V190-1,"")</f>
        <v>9.6739866498984917E-3</v>
      </c>
      <c r="X191" s="60">
        <f>IF(ISNUMBER(V191),V191/MAX(V$22:V191)-1,"")</f>
        <v>0</v>
      </c>
      <c r="Z191" s="62">
        <v>8.27</v>
      </c>
      <c r="AA191" s="60">
        <f>IF(AND(ISNUMBER(Z190),ISNUMBER(Z191)),Z191/Z190-1,"")</f>
        <v>9.7680097680097333E-3</v>
      </c>
      <c r="AB191" s="60">
        <f>IF(ISNUMBER(Z191),Z191/MAX(Z$22:Z191)-1,"")</f>
        <v>0</v>
      </c>
      <c r="AD191" s="62">
        <v>13.04</v>
      </c>
      <c r="AE191" s="60">
        <f>IF(AND(ISNUMBER(AD190),ISNUMBER(AD191)),AD191/AD190-1,"")</f>
        <v>-9.1185410334346795E-3</v>
      </c>
      <c r="AF191" s="60">
        <f>IF(ISNUMBER(AD191),AD191/MAX(AD$22:AD191)-1,"")</f>
        <v>-0.13699536730641959</v>
      </c>
      <c r="AH191" s="62">
        <v>16.87</v>
      </c>
      <c r="AI191" s="60">
        <f>IF(AND(ISNUMBER(AH190),ISNUMBER(AH191)),AH191/AH190-1,"")</f>
        <v>1.1869436201781269E-3</v>
      </c>
      <c r="AJ191" s="60">
        <f>IF(ISNUMBER(AH191),AH191/MAX(AH$22:AH191)-1,"")</f>
        <v>0</v>
      </c>
      <c r="AL191" s="62">
        <v>19.41</v>
      </c>
      <c r="AM191" s="60">
        <f>IF(AND(ISNUMBER(AL190),ISNUMBER(AL191)),AL191/AL190-1,"")</f>
        <v>-2.0565552699228773E-3</v>
      </c>
      <c r="AN191" s="60">
        <f>IF(ISNUMBER(AL191),AL191/MAX(AL$22:AL191)-1,"")</f>
        <v>-1.5720081135902619E-2</v>
      </c>
      <c r="AP191" s="62">
        <v>100.18</v>
      </c>
      <c r="AQ191" s="60">
        <f>IF(AND(ISNUMBER(AP190),ISNUMBER(AP191)),AP191/AP190-1,"")</f>
        <v>-1.6940707523666054E-3</v>
      </c>
      <c r="AR191" s="60">
        <f>IF(ISNUMBER(AP191),AP191/MAX(AP$22:AP191)-1,"")</f>
        <v>-1.6940707523666054E-3</v>
      </c>
      <c r="AT191" s="62">
        <v>50.08</v>
      </c>
      <c r="AU191" s="60">
        <f>IF(AND(ISNUMBER(AT190),ISNUMBER(AT191)),AT191/AT190-1,"")</f>
        <v>-1.5948963317383713E-3</v>
      </c>
      <c r="AV191" s="60">
        <f>IF(ISNUMBER(AT191),AT191/MAX(AT$22:AT191)-1,"")</f>
        <v>-1.7939007374926375E-3</v>
      </c>
      <c r="AX191" s="62">
        <v>15.747</v>
      </c>
      <c r="AY191" s="60">
        <f>IF(AND(ISNUMBER(AX190),ISNUMBER(AX191)),AX191/AX190-1,"")</f>
        <v>3.9528211667196889E-3</v>
      </c>
      <c r="AZ191" s="60">
        <f>IF(ISNUMBER(AX191),AX191/MAX(AX$22:AX191)-1,"")</f>
        <v>-6.8224852071005815E-2</v>
      </c>
      <c r="BB191" s="62">
        <v>50.19</v>
      </c>
      <c r="BC191" s="60">
        <f>IF(AND(ISNUMBER(BB190),ISNUMBER(BB191)),BB191/BB190-1,"")</f>
        <v>-1.9920318725108466E-4</v>
      </c>
      <c r="BD191" s="60">
        <f>IF(ISNUMBER(BB191),BB191/MAX(BB$22:BB191)-1,"")</f>
        <v>-2.7816411682892728E-3</v>
      </c>
      <c r="BF191" s="62">
        <v>50.74</v>
      </c>
      <c r="BG191" s="60">
        <f>IF(AND(ISNUMBER(BF190),ISNUMBER(BF191)),BF191/BF190-1,"")</f>
        <v>5.9159929008090195E-4</v>
      </c>
      <c r="BH191" s="60">
        <f>IF(ISNUMBER(BF191),BF191/MAX(BF$22:BF191)-1,"")</f>
        <v>-3.9401103230884971E-4</v>
      </c>
      <c r="BK191" s="61">
        <f>BK190*(1+BL191)</f>
        <v>107.36104279212903</v>
      </c>
      <c r="BL191" s="60">
        <f>$L$12*N(AQ191)+$L$13*N(S191)+$L$14*N(AA191)+$L$15*N(AE191)+$L$16*N(AY191)+$L$17*N(BC191)+$L$18*N(AM191)+$L$19*N(AU191)+$L$20*N(W191)</f>
        <v>4.721464589595898E-3</v>
      </c>
      <c r="BM191" s="60">
        <f>IF(ISNUMBER(BK191),BK191/MAX(BK$22:BK191)-1,"")</f>
        <v>0</v>
      </c>
      <c r="BO191" s="61">
        <f>BO190*(1+BP191)</f>
        <v>107.46924515782942</v>
      </c>
      <c r="BP191" s="60">
        <f>$L$36*N(S191)+$L$37*N(AQ191)+$L$38*N(AA191)+$L$39*N(AE191)+$L$40*N(AM191)+$L$41*N(W191)+$L$42*N(AI191)+$L$43*N(BG191)+$L$44*N(AY191)</f>
        <v>4.238596202401081E-3</v>
      </c>
      <c r="BQ191" s="60">
        <f>IF(ISNUMBER(BO191),BO191/MAX(BO$22:BO191)-1,"")</f>
        <v>0</v>
      </c>
      <c r="BS191" s="61">
        <f>BS190*(1+BT191)</f>
        <v>106.52140083258631</v>
      </c>
      <c r="BT191" s="60">
        <f>$L$60*N(S191)+$L$61*N(AE191)+$L$62*N(AQ191)+$L$63*N(AM191)+$L$64*N(AI191)+$L$65*N(AA191)+$L$66*N(BG191)+$L$67*N(W191)+$L$68*N(AY191)</f>
        <v>2.7837082346600771E-3</v>
      </c>
      <c r="BU191" s="60">
        <f>IF(ISNUMBER(BS191),BS191/MAX(BS$22:BS191)-1,"")</f>
        <v>0</v>
      </c>
    </row>
    <row r="192" spans="17:73" ht="16" customHeight="1">
      <c r="Q192" s="63">
        <v>43347</v>
      </c>
      <c r="R192" s="62">
        <v>404</v>
      </c>
      <c r="S192" s="60">
        <f>IF(AND(ISNUMBER(R191),ISNUMBER(R192)),R192/R191-1,"")</f>
        <v>-3.6991368680641123E-3</v>
      </c>
      <c r="T192" s="60">
        <f>IF(ISNUMBER(R192),R192/MAX(R$22:R192)-1,"")</f>
        <v>-3.6991368680641123E-3</v>
      </c>
      <c r="V192" s="62">
        <v>208.4</v>
      </c>
      <c r="W192" s="60">
        <f>IF(AND(ISNUMBER(V191),ISNUMBER(V192)),V192/V191-1,"")</f>
        <v>-1.6288205423014013E-3</v>
      </c>
      <c r="X192" s="60">
        <f>IF(ISNUMBER(V192),V192/MAX(V$22:V192)-1,"")</f>
        <v>-1.6288205423014013E-3</v>
      </c>
      <c r="Z192" s="62">
        <v>8.23</v>
      </c>
      <c r="AA192" s="60">
        <f>IF(AND(ISNUMBER(Z191),ISNUMBER(Z192)),Z192/Z191-1,"")</f>
        <v>-4.8367593712211887E-3</v>
      </c>
      <c r="AB192" s="60">
        <f>IF(ISNUMBER(Z192),Z192/MAX(Z$22:Z192)-1,"")</f>
        <v>-4.8367593712211887E-3</v>
      </c>
      <c r="AD192" s="62">
        <v>12.99</v>
      </c>
      <c r="AE192" s="60">
        <f>IF(AND(ISNUMBER(AD191),ISNUMBER(AD192)),AD192/AD191-1,"")</f>
        <v>-3.8343558282207812E-3</v>
      </c>
      <c r="AF192" s="60">
        <f>IF(ISNUMBER(AD192),AD192/MAX(AD$22:AD192)-1,"")</f>
        <v>-0.14030443414956972</v>
      </c>
      <c r="AH192" s="62">
        <v>16.79</v>
      </c>
      <c r="AI192" s="60">
        <f>IF(AND(ISNUMBER(AH191),ISNUMBER(AH192)),AH192/AH191-1,"")</f>
        <v>-4.7421458209840894E-3</v>
      </c>
      <c r="AJ192" s="60">
        <f>IF(ISNUMBER(AH192),AH192/MAX(AH$22:AH192)-1,"")</f>
        <v>-4.7421458209840894E-3</v>
      </c>
      <c r="AL192" s="62">
        <v>19.39</v>
      </c>
      <c r="AM192" s="60">
        <f>IF(AND(ISNUMBER(AL191),ISNUMBER(AL192)),AL192/AL191-1,"")</f>
        <v>-1.0303967027305294E-3</v>
      </c>
      <c r="AN192" s="60">
        <f>IF(ISNUMBER(AL192),AL192/MAX(AL$22:AL192)-1,"")</f>
        <v>-1.6734279918864003E-2</v>
      </c>
      <c r="AP192" s="62">
        <v>100.2</v>
      </c>
      <c r="AQ192" s="60">
        <f>IF(AND(ISNUMBER(AP191),ISNUMBER(AP192)),AP192/AP191-1,"")</f>
        <v>1.9964064683564153E-4</v>
      </c>
      <c r="AR192" s="60">
        <f>IF(ISNUMBER(AP192),AP192/MAX(AP$22:AP192)-1,"")</f>
        <v>-1.494768310911776E-3</v>
      </c>
      <c r="AT192" s="62">
        <v>50.07</v>
      </c>
      <c r="AU192" s="60">
        <f>IF(AND(ISNUMBER(AT191),ISNUMBER(AT192)),AT192/AT191-1,"")</f>
        <v>-1.9968051118202101E-4</v>
      </c>
      <c r="AV192" s="60">
        <f>IF(ISNUMBER(AT192),AT192/MAX(AT$22:AT192)-1,"")</f>
        <v>-1.9932230416583874E-3</v>
      </c>
      <c r="AX192" s="62">
        <v>15.664</v>
      </c>
      <c r="AY192" s="60">
        <f>IF(AND(ISNUMBER(AX191),ISNUMBER(AX192)),AX192/AX191-1,"")</f>
        <v>-5.2708452403632533E-3</v>
      </c>
      <c r="AZ192" s="60">
        <f>IF(ISNUMBER(AX192),AX192/MAX(AX$22:AX192)-1,"")</f>
        <v>-7.3136094674556174E-2</v>
      </c>
      <c r="BB192" s="62">
        <v>50.19</v>
      </c>
      <c r="BC192" s="60">
        <f>IF(AND(ISNUMBER(BB191),ISNUMBER(BB192)),BB192/BB191-1,"")</f>
        <v>0</v>
      </c>
      <c r="BD192" s="60">
        <f>IF(ISNUMBER(BB192),BB192/MAX(BB$22:BB192)-1,"")</f>
        <v>-2.7816411682892728E-3</v>
      </c>
      <c r="BF192" s="62">
        <v>50.79</v>
      </c>
      <c r="BG192" s="60">
        <f>IF(AND(ISNUMBER(BF191),ISNUMBER(BF192)),BF192/BF191-1,"")</f>
        <v>9.8541584548672567E-4</v>
      </c>
      <c r="BH192" s="60">
        <f>IF(ISNUMBER(BF192),BF192/MAX(BF$22:BF192)-1,"")</f>
        <v>0</v>
      </c>
      <c r="BK192" s="61">
        <f>BK191*(1+BL192)</f>
        <v>107.03692509916402</v>
      </c>
      <c r="BL192" s="60">
        <f>$L$12*N(AQ192)+$L$13*N(S192)+$L$14*N(AA192)+$L$15*N(AE192)+$L$16*N(AY192)+$L$17*N(BC192)+$L$18*N(AM192)+$L$19*N(AU192)+$L$20*N(W192)</f>
        <v>-3.0189506783439277E-3</v>
      </c>
      <c r="BM192" s="60">
        <f>IF(ISNUMBER(BK192),BK192/MAX(BK$22:BK192)-1,"")</f>
        <v>-3.0189506783439013E-3</v>
      </c>
      <c r="BO192" s="61">
        <f>BO191*(1+BP192)</f>
        <v>107.13639683761963</v>
      </c>
      <c r="BP192" s="60">
        <f>$L$36*N(S192)+$L$37*N(AQ192)+$L$38*N(AA192)+$L$39*N(AE192)+$L$40*N(AM192)+$L$41*N(W192)+$L$42*N(AI192)+$L$43*N(BG192)+$L$44*N(AY192)</f>
        <v>-3.0971495121322173E-3</v>
      </c>
      <c r="BQ192" s="60">
        <f>IF(ISNUMBER(BO192),BO192/MAX(BO$22:BO192)-1,"")</f>
        <v>-3.0971495121322468E-3</v>
      </c>
      <c r="BS192" s="61">
        <f>BS191*(1+BT192)</f>
        <v>106.21319495129562</v>
      </c>
      <c r="BT192" s="60">
        <f>$L$60*N(S192)+$L$61*N(AE192)+$L$62*N(AQ192)+$L$63*N(AM192)+$L$64*N(AI192)+$L$65*N(AA192)+$L$66*N(BG192)+$L$67*N(W192)+$L$68*N(AY192)</f>
        <v>-2.8933705234976742E-3</v>
      </c>
      <c r="BU192" s="60">
        <f>IF(ISNUMBER(BS192),BS192/MAX(BS$22:BS192)-1,"")</f>
        <v>-2.8933705234976959E-3</v>
      </c>
    </row>
    <row r="193" spans="17:73" ht="16" customHeight="1">
      <c r="Q193" s="63">
        <v>43348</v>
      </c>
      <c r="R193" s="62">
        <v>404</v>
      </c>
      <c r="S193" s="60">
        <f>IF(AND(ISNUMBER(R192),ISNUMBER(R193)),R193/R192-1,"")</f>
        <v>0</v>
      </c>
      <c r="T193" s="60">
        <f>IF(ISNUMBER(R193),R193/MAX(R$22:R193)-1,"")</f>
        <v>-3.6991368680641123E-3</v>
      </c>
      <c r="V193" s="62">
        <v>208.35</v>
      </c>
      <c r="W193" s="60">
        <f>IF(AND(ISNUMBER(V192),ISNUMBER(V193)),V193/V192-1,"")</f>
        <v>-2.3992322456822812E-4</v>
      </c>
      <c r="X193" s="60">
        <f>IF(ISNUMBER(V193),V193/MAX(V$22:V193)-1,"")</f>
        <v>-1.8683529749928818E-3</v>
      </c>
      <c r="Z193" s="62">
        <v>8.2200000000000006</v>
      </c>
      <c r="AA193" s="60">
        <f>IF(AND(ISNUMBER(Z192),ISNUMBER(Z193)),Z193/Z192-1,"")</f>
        <v>-1.2150668286755595E-3</v>
      </c>
      <c r="AB193" s="60">
        <f>IF(ISNUMBER(Z193),Z193/MAX(Z$22:Z193)-1,"")</f>
        <v>-6.0459492140264581E-3</v>
      </c>
      <c r="AD193" s="62">
        <v>12.92</v>
      </c>
      <c r="AE193" s="60">
        <f>IF(AND(ISNUMBER(AD192),ISNUMBER(AD193)),AD193/AD192-1,"")</f>
        <v>-5.388760585065433E-3</v>
      </c>
      <c r="AF193" s="60">
        <f>IF(ISNUMBER(AD193),AD193/MAX(AD$22:AD193)-1,"")</f>
        <v>-0.14493712772998013</v>
      </c>
      <c r="AH193" s="62">
        <v>16.690000000000001</v>
      </c>
      <c r="AI193" s="60">
        <f>IF(AND(ISNUMBER(AH192),ISNUMBER(AH193)),AH193/AH192-1,"")</f>
        <v>-5.9559261465156332E-3</v>
      </c>
      <c r="AJ193" s="60">
        <f>IF(ISNUMBER(AH193),AH193/MAX(AH$22:AH193)-1,"")</f>
        <v>-1.0669828097213951E-2</v>
      </c>
      <c r="AL193" s="62">
        <v>19.32</v>
      </c>
      <c r="AM193" s="60">
        <f>IF(AND(ISNUMBER(AL192),ISNUMBER(AL193)),AL193/AL192-1,"")</f>
        <v>-3.6101083032491488E-3</v>
      </c>
      <c r="AN193" s="60">
        <f>IF(ISNUMBER(AL193),AL193/MAX(AL$22:AL193)-1,"")</f>
        <v>-2.0283975659229125E-2</v>
      </c>
      <c r="AP193" s="62">
        <v>100.21</v>
      </c>
      <c r="AQ193" s="60">
        <f>IF(AND(ISNUMBER(AP192),ISNUMBER(AP193)),AP193/AP192-1,"")</f>
        <v>9.980039920143291E-5</v>
      </c>
      <c r="AR193" s="60">
        <f>IF(ISNUMBER(AP193),AP193/MAX(AP$22:AP193)-1,"")</f>
        <v>-1.3951170901843613E-3</v>
      </c>
      <c r="AT193" s="62">
        <v>50.09</v>
      </c>
      <c r="AU193" s="60">
        <f>IF(AND(ISNUMBER(AT192),ISNUMBER(AT193)),AT193/AT192-1,"")</f>
        <v>3.9944078290399254E-4</v>
      </c>
      <c r="AV193" s="60">
        <f>IF(ISNUMBER(AT193),AT193/MAX(AT$22:AT193)-1,"")</f>
        <v>-1.5945784333266655E-3</v>
      </c>
      <c r="AX193" s="62">
        <v>15.702</v>
      </c>
      <c r="AY193" s="60">
        <f>IF(AND(ISNUMBER(AX192),ISNUMBER(AX193)),AX193/AX192-1,"")</f>
        <v>2.4259448416752427E-3</v>
      </c>
      <c r="AZ193" s="60">
        <f>IF(ISNUMBER(AX193),AX193/MAX(AX$22:AX193)-1,"")</f>
        <v>-7.0887573964496964E-2</v>
      </c>
      <c r="BB193" s="62">
        <v>50.14</v>
      </c>
      <c r="BC193" s="60">
        <f>IF(AND(ISNUMBER(BB192),ISNUMBER(BB193)),BB193/BB192-1,"")</f>
        <v>-9.9621438533570306E-4</v>
      </c>
      <c r="BD193" s="60">
        <f>IF(ISNUMBER(BB193),BB193/MAX(BB$22:BB193)-1,"")</f>
        <v>-3.775084442678267E-3</v>
      </c>
      <c r="BF193" s="62">
        <v>50.74</v>
      </c>
      <c r="BG193" s="60">
        <f>IF(AND(ISNUMBER(BF192),ISNUMBER(BF193)),BF193/BF192-1,"")</f>
        <v>-9.8444575703870996E-4</v>
      </c>
      <c r="BH193" s="60">
        <f>IF(ISNUMBER(BF193),BF193/MAX(BF$22:BF193)-1,"")</f>
        <v>-9.8444575703870996E-4</v>
      </c>
      <c r="BK193" s="61">
        <f>BK192*(1+BL193)</f>
        <v>106.97853593105454</v>
      </c>
      <c r="BL193" s="60">
        <f>$L$12*N(AQ193)+$L$13*N(S193)+$L$14*N(AA193)+$L$15*N(AE193)+$L$16*N(AY193)+$L$17*N(BC193)+$L$18*N(AM193)+$L$19*N(AU193)+$L$20*N(W193)</f>
        <v>-5.4550490922070842E-4</v>
      </c>
      <c r="BM193" s="60">
        <f>IF(ISNUMBER(BK193),BK193/MAX(BK$22:BK193)-1,"")</f>
        <v>-3.5628087351489146E-3</v>
      </c>
      <c r="BO193" s="61">
        <f>BO192*(1+BP193)</f>
        <v>107.018001714443</v>
      </c>
      <c r="BP193" s="60">
        <f>$L$36*N(S193)+$L$37*N(AQ193)+$L$38*N(AA193)+$L$39*N(AE193)+$L$40*N(AM193)+$L$41*N(W193)+$L$42*N(AI193)+$L$43*N(BG193)+$L$44*N(AY193)</f>
        <v>-1.1050877822227762E-3</v>
      </c>
      <c r="BQ193" s="60">
        <f>IF(ISNUMBER(BO193),BO193/MAX(BO$22:BO193)-1,"")</f>
        <v>-4.1988146722694575E-3</v>
      </c>
      <c r="BS193" s="61">
        <f>BS192*(1+BT193)</f>
        <v>105.98434639140815</v>
      </c>
      <c r="BT193" s="60">
        <f>$L$60*N(S193)+$L$61*N(AE193)+$L$62*N(AQ193)+$L$63*N(AM193)+$L$64*N(AI193)+$L$65*N(AA193)+$L$66*N(BG193)+$L$67*N(W193)+$L$68*N(AY193)</f>
        <v>-2.1546151586195094E-3</v>
      </c>
      <c r="BU193" s="60">
        <f>IF(ISNUMBER(BS193),BS193/MAX(BS$22:BS193)-1,"")</f>
        <v>-5.0417515821277181E-3</v>
      </c>
    </row>
    <row r="194" spans="17:73" ht="16" customHeight="1">
      <c r="Q194" s="63">
        <v>43349</v>
      </c>
      <c r="R194" s="62">
        <v>403.58</v>
      </c>
      <c r="S194" s="60">
        <f>IF(AND(ISNUMBER(R193),ISNUMBER(R194)),R194/R193-1,"")</f>
        <v>-1.0396039603960405E-3</v>
      </c>
      <c r="T194" s="60">
        <f>IF(ISNUMBER(R194),R194/MAX(R$22:R194)-1,"")</f>
        <v>-4.7348951911221349E-3</v>
      </c>
      <c r="V194" s="62">
        <v>208.49</v>
      </c>
      <c r="W194" s="60">
        <f>IF(AND(ISNUMBER(V193),ISNUMBER(V194)),V194/V193-1,"")</f>
        <v>6.719462443005586E-4</v>
      </c>
      <c r="X194" s="60">
        <f>IF(ISNUMBER(V194),V194/MAX(V$22:V194)-1,"")</f>
        <v>-1.1976621634569584E-3</v>
      </c>
      <c r="Z194" s="62">
        <v>8.16</v>
      </c>
      <c r="AA194" s="60">
        <f>IF(AND(ISNUMBER(Z193),ISNUMBER(Z194)),Z194/Z193-1,"")</f>
        <v>-7.2992700729928028E-3</v>
      </c>
      <c r="AB194" s="60">
        <f>IF(ISNUMBER(Z194),Z194/MAX(Z$22:Z194)-1,"")</f>
        <v>-1.3301088270858408E-2</v>
      </c>
      <c r="AD194" s="62">
        <v>12.84</v>
      </c>
      <c r="AE194" s="60">
        <f>IF(AND(ISNUMBER(AD193),ISNUMBER(AD194)),AD194/AD193-1,"")</f>
        <v>-6.1919504643962453E-3</v>
      </c>
      <c r="AF194" s="60">
        <f>IF(ISNUMBER(AD194),AD194/MAX(AD$22:AD194)-1,"")</f>
        <v>-0.15023163467902045</v>
      </c>
      <c r="AH194" s="62">
        <v>16.45</v>
      </c>
      <c r="AI194" s="60">
        <f>IF(AND(ISNUMBER(AH193),ISNUMBER(AH194)),AH194/AH193-1,"")</f>
        <v>-1.4379868184541733E-2</v>
      </c>
      <c r="AJ194" s="60">
        <f>IF(ISNUMBER(AH194),AH194/MAX(AH$22:AH194)-1,"")</f>
        <v>-2.4896265560166109E-2</v>
      </c>
      <c r="AL194" s="62">
        <v>19.440000000000001</v>
      </c>
      <c r="AM194" s="60">
        <f>IF(AND(ISNUMBER(AL193),ISNUMBER(AL194)),AL194/AL193-1,"")</f>
        <v>6.2111801242237252E-3</v>
      </c>
      <c r="AN194" s="60">
        <f>IF(ISNUMBER(AL194),AL194/MAX(AL$22:AL194)-1,"")</f>
        <v>-1.4198782961460377E-2</v>
      </c>
      <c r="AP194" s="62">
        <v>100.21</v>
      </c>
      <c r="AQ194" s="60">
        <f>IF(AND(ISNUMBER(AP193),ISNUMBER(AP194)),AP194/AP193-1,"")</f>
        <v>0</v>
      </c>
      <c r="AR194" s="60">
        <f>IF(ISNUMBER(AP194),AP194/MAX(AP$22:AP194)-1,"")</f>
        <v>-1.3951170901843613E-3</v>
      </c>
      <c r="AT194" s="62">
        <v>50.09</v>
      </c>
      <c r="AU194" s="60">
        <f>IF(AND(ISNUMBER(AT193),ISNUMBER(AT194)),AT194/AT193-1,"")</f>
        <v>0</v>
      </c>
      <c r="AV194" s="60">
        <f>IF(ISNUMBER(AT194),AT194/MAX(AT$22:AT194)-1,"")</f>
        <v>-1.5945784333266655E-3</v>
      </c>
      <c r="AX194" s="62">
        <v>15.75</v>
      </c>
      <c r="AY194" s="60">
        <f>IF(AND(ISNUMBER(AX193),ISNUMBER(AX194)),AX194/AX193-1,"")</f>
        <v>3.0569354222391709E-3</v>
      </c>
      <c r="AZ194" s="60">
        <f>IF(ISNUMBER(AX194),AX194/MAX(AX$22:AX194)-1,"")</f>
        <v>-6.8047337278106412E-2</v>
      </c>
      <c r="BB194" s="62">
        <v>50.13</v>
      </c>
      <c r="BC194" s="60">
        <f>IF(AND(ISNUMBER(BB193),ISNUMBER(BB194)),BB194/BB193-1,"")</f>
        <v>-1.9944156362183829E-4</v>
      </c>
      <c r="BD194" s="60">
        <f>IF(ISNUMBER(BB194),BB194/MAX(BB$22:BB194)-1,"")</f>
        <v>-3.9737730975560881E-3</v>
      </c>
      <c r="BF194" s="62">
        <v>50.75</v>
      </c>
      <c r="BG194" s="60">
        <f>IF(AND(ISNUMBER(BF193),ISNUMBER(BF194)),BF194/BF193-1,"")</f>
        <v>1.9708316909738954E-4</v>
      </c>
      <c r="BH194" s="60">
        <f>IF(ISNUMBER(BF194),BF194/MAX(BF$22:BF194)-1,"")</f>
        <v>-7.8755660563101237E-4</v>
      </c>
      <c r="BK194" s="61">
        <f>BK193*(1+BL194)</f>
        <v>106.83869620265716</v>
      </c>
      <c r="BL194" s="60">
        <f>$L$12*N(AQ194)+$L$13*N(S194)+$L$14*N(AA194)+$L$15*N(AE194)+$L$16*N(AY194)+$L$17*N(BC194)+$L$18*N(AM194)+$L$19*N(AU194)+$L$20*N(W194)</f>
        <v>-1.3071755673259556E-3</v>
      </c>
      <c r="BM194" s="60">
        <f>IF(ISNUMBER(BK194),BK194/MAX(BK$22:BK194)-1,"")</f>
        <v>-4.8653270859452258E-3</v>
      </c>
      <c r="BO194" s="61">
        <f>BO193*(1+BP194)</f>
        <v>106.76149840140233</v>
      </c>
      <c r="BP194" s="60">
        <f>$L$36*N(S194)+$L$37*N(AQ194)+$L$38*N(AA194)+$L$39*N(AE194)+$L$40*N(AM194)+$L$41*N(W194)+$L$42*N(AI194)+$L$43*N(BG194)+$L$44*N(AY194)</f>
        <v>-2.396823982240821E-3</v>
      </c>
      <c r="BQ194" s="60">
        <f>IF(ISNUMBER(BO194),BO194/MAX(BO$22:BO194)-1,"")</f>
        <v>-6.5855748348068177E-3</v>
      </c>
      <c r="BS194" s="61">
        <f>BS193*(1+BT194)</f>
        <v>105.66766680542005</v>
      </c>
      <c r="BT194" s="60">
        <f>$L$60*N(S194)+$L$61*N(AE194)+$L$62*N(AQ194)+$L$63*N(AM194)+$L$64*N(AI194)+$L$65*N(AA194)+$L$66*N(BG194)+$L$67*N(W194)+$L$68*N(AY194)</f>
        <v>-2.9879845163037905E-3</v>
      </c>
      <c r="BU194" s="60">
        <f>IF(ISNUMBER(BS194),BS194/MAX(BS$22:BS194)-1,"")</f>
        <v>-8.0146714227690152E-3</v>
      </c>
    </row>
    <row r="195" spans="17:73" ht="16" customHeight="1">
      <c r="Q195" s="63">
        <v>43350</v>
      </c>
      <c r="R195" s="62">
        <v>400.53</v>
      </c>
      <c r="S195" s="60">
        <f>IF(AND(ISNUMBER(R194),ISNUMBER(R195)),R195/R194-1,"")</f>
        <v>-7.5573616135586885E-3</v>
      </c>
      <c r="T195" s="60">
        <f>IF(ISNUMBER(R195),R195/MAX(R$22:R195)-1,"")</f>
        <v>-1.2256473489519193E-2</v>
      </c>
      <c r="V195" s="62">
        <v>208.15</v>
      </c>
      <c r="W195" s="60">
        <f>IF(AND(ISNUMBER(V194),ISNUMBER(V195)),V195/V194-1,"")</f>
        <v>-1.6307736582090726E-3</v>
      </c>
      <c r="X195" s="60">
        <f>IF(ISNUMBER(V195),V195/MAX(V$22:V195)-1,"")</f>
        <v>-2.8264827057583597E-3</v>
      </c>
      <c r="Z195" s="62">
        <v>8.16</v>
      </c>
      <c r="AA195" s="60">
        <f>IF(AND(ISNUMBER(Z194),ISNUMBER(Z195)),Z195/Z194-1,"")</f>
        <v>0</v>
      </c>
      <c r="AB195" s="60">
        <f>IF(ISNUMBER(Z195),Z195/MAX(Z$22:Z195)-1,"")</f>
        <v>-1.3301088270858408E-2</v>
      </c>
      <c r="AD195" s="62">
        <v>12.7</v>
      </c>
      <c r="AE195" s="60">
        <f>IF(AND(ISNUMBER(AD194),ISNUMBER(AD195)),AD195/AD194-1,"")</f>
        <v>-1.0903426791277315E-2</v>
      </c>
      <c r="AF195" s="60">
        <f>IF(ISNUMBER(AD195),AD195/MAX(AD$22:AD195)-1,"")</f>
        <v>-0.15949702183984116</v>
      </c>
      <c r="AH195" s="62">
        <v>16.36</v>
      </c>
      <c r="AI195" s="60">
        <f>IF(AND(ISNUMBER(AH194),ISNUMBER(AH195)),AH195/AH194-1,"")</f>
        <v>-5.4711246200608299E-3</v>
      </c>
      <c r="AJ195" s="60">
        <f>IF(ISNUMBER(AH195),AH195/MAX(AH$22:AH195)-1,"")</f>
        <v>-3.0231179608773084E-2</v>
      </c>
      <c r="AL195" s="62">
        <v>19.510000000000002</v>
      </c>
      <c r="AM195" s="60">
        <f>IF(AND(ISNUMBER(AL194),ISNUMBER(AL195)),AL195/AL194-1,"")</f>
        <v>3.6008230452675427E-3</v>
      </c>
      <c r="AN195" s="60">
        <f>IF(ISNUMBER(AL195),AL195/MAX(AL$22:AL195)-1,"")</f>
        <v>-1.0649087221095144E-2</v>
      </c>
      <c r="AP195" s="62">
        <v>100.22</v>
      </c>
      <c r="AQ195" s="60">
        <f>IF(AND(ISNUMBER(AP194),ISNUMBER(AP195)),AP195/AP194-1,"")</f>
        <v>9.9790440075908649E-5</v>
      </c>
      <c r="AR195" s="60">
        <f>IF(ISNUMBER(AP195),AP195/MAX(AP$22:AP195)-1,"")</f>
        <v>-1.2954658694568355E-3</v>
      </c>
      <c r="AT195" s="62">
        <v>50.09</v>
      </c>
      <c r="AU195" s="60">
        <f>IF(AND(ISNUMBER(AT194),ISNUMBER(AT195)),AT195/AT194-1,"")</f>
        <v>0</v>
      </c>
      <c r="AV195" s="60">
        <f>IF(ISNUMBER(AT195),AT195/MAX(AT$22:AT195)-1,"")</f>
        <v>-1.5945784333266655E-3</v>
      </c>
      <c r="AX195" s="62">
        <v>15.84</v>
      </c>
      <c r="AY195" s="60">
        <f>IF(AND(ISNUMBER(AX194),ISNUMBER(AX195)),AX195/AX194-1,"")</f>
        <v>5.7142857142857828E-3</v>
      </c>
      <c r="AZ195" s="60">
        <f>IF(ISNUMBER(AX195),AX195/MAX(AX$22:AX195)-1,"")</f>
        <v>-6.2721893491124225E-2</v>
      </c>
      <c r="BB195" s="62">
        <v>50.2</v>
      </c>
      <c r="BC195" s="60">
        <f>IF(AND(ISNUMBER(BB194),ISNUMBER(BB195)),BB195/BB194-1,"")</f>
        <v>1.3963694394574233E-3</v>
      </c>
      <c r="BD195" s="60">
        <f>IF(ISNUMBER(BB195),BB195/MAX(BB$22:BB195)-1,"")</f>
        <v>-2.5829525134113407E-3</v>
      </c>
      <c r="BF195" s="62">
        <v>50.76</v>
      </c>
      <c r="BG195" s="60">
        <f>IF(AND(ISNUMBER(BF194),ISNUMBER(BF195)),BF195/BF194-1,"")</f>
        <v>1.9704433497524931E-4</v>
      </c>
      <c r="BH195" s="60">
        <f>IF(ISNUMBER(BF195),BF195/MAX(BF$22:BF195)-1,"")</f>
        <v>-5.9066745422331479E-4</v>
      </c>
      <c r="BK195" s="61">
        <f>BK194*(1+BL195)</f>
        <v>106.60353012639764</v>
      </c>
      <c r="BL195" s="60">
        <f>$L$12*N(AQ195)+$L$13*N(S195)+$L$14*N(AA195)+$L$15*N(AE195)+$L$16*N(AY195)+$L$17*N(BC195)+$L$18*N(AM195)+$L$19*N(AU195)+$L$20*N(W195)</f>
        <v>-2.2011320300412956E-3</v>
      </c>
      <c r="BM195" s="60">
        <f>IF(ISNUMBER(BK195),BK195/MAX(BK$22:BK195)-1,"")</f>
        <v>-7.0557498887009462E-3</v>
      </c>
      <c r="BO195" s="61">
        <f>BO194*(1+BP195)</f>
        <v>106.39086776220491</v>
      </c>
      <c r="BP195" s="60">
        <f>$L$36*N(S195)+$L$37*N(AQ195)+$L$38*N(AA195)+$L$39*N(AE195)+$L$40*N(AM195)+$L$41*N(W195)+$L$42*N(AI195)+$L$43*N(BG195)+$L$44*N(AY195)</f>
        <v>-3.471575846602756E-3</v>
      </c>
      <c r="BQ195" s="60">
        <f>IF(ISNUMBER(BO195),BO195/MAX(BO$22:BO195)-1,"")</f>
        <v>-1.0034288358877097E-2</v>
      </c>
      <c r="BS195" s="61">
        <f>BS194*(1+BT195)</f>
        <v>105.20262349220468</v>
      </c>
      <c r="BT195" s="60">
        <f>$L$60*N(S195)+$L$61*N(AE195)+$L$62*N(AQ195)+$L$63*N(AM195)+$L$64*N(AI195)+$L$65*N(AA195)+$L$66*N(BG195)+$L$67*N(W195)+$L$68*N(AY195)</f>
        <v>-4.4009991634595151E-3</v>
      </c>
      <c r="BU195" s="60">
        <f>IF(ISNUMBER(BS195),BS195/MAX(BS$22:BS195)-1,"")</f>
        <v>-1.2380398024001593E-2</v>
      </c>
    </row>
    <row r="196" spans="17:73" ht="16" customHeight="1">
      <c r="Q196" s="63">
        <v>43353</v>
      </c>
      <c r="R196" s="62">
        <v>405.5</v>
      </c>
      <c r="S196" s="60">
        <f>IF(AND(ISNUMBER(R195),ISNUMBER(R196)),R196/R195-1,"")</f>
        <v>1.240855865977597E-2</v>
      </c>
      <c r="T196" s="60">
        <f>IF(ISNUMBER(R196),R196/MAX(R$22:R196)-1,"")</f>
        <v>0</v>
      </c>
      <c r="V196" s="62">
        <v>209.33</v>
      </c>
      <c r="W196" s="60">
        <f>IF(AND(ISNUMBER(V195),ISNUMBER(V196)),V196/V195-1,"")</f>
        <v>5.6689887100649372E-3</v>
      </c>
      <c r="X196" s="60">
        <f>IF(ISNUMBER(V196),V196/MAX(V$22:V196)-1,"")</f>
        <v>0</v>
      </c>
      <c r="Z196" s="62">
        <v>8.19</v>
      </c>
      <c r="AA196" s="60">
        <f>IF(AND(ISNUMBER(Z195),ISNUMBER(Z196)),Z196/Z195-1,"")</f>
        <v>3.6764705882352811E-3</v>
      </c>
      <c r="AB196" s="60">
        <f>IF(ISNUMBER(Z196),Z196/MAX(Z$22:Z196)-1,"")</f>
        <v>-9.6735187424425995E-3</v>
      </c>
      <c r="AD196" s="62">
        <v>12.75</v>
      </c>
      <c r="AE196" s="60">
        <f>IF(AND(ISNUMBER(AD195),ISNUMBER(AD196)),AD196/AD195-1,"")</f>
        <v>3.937007874015741E-3</v>
      </c>
      <c r="AF196" s="60">
        <f>IF(ISNUMBER(AD196),AD196/MAX(AD$22:AD196)-1,"")</f>
        <v>-0.15618795499669091</v>
      </c>
      <c r="AH196" s="62">
        <v>16.43</v>
      </c>
      <c r="AI196" s="60">
        <f>IF(AND(ISNUMBER(AH195),ISNUMBER(AH196)),AH196/AH195-1,"")</f>
        <v>4.2787286063570296E-3</v>
      </c>
      <c r="AJ196" s="60">
        <f>IF(ISNUMBER(AH196),AH196/MAX(AH$22:AH196)-1,"")</f>
        <v>-2.6081802015412103E-2</v>
      </c>
      <c r="AL196" s="62">
        <v>19.41</v>
      </c>
      <c r="AM196" s="60">
        <f>IF(AND(ISNUMBER(AL195),ISNUMBER(AL196)),AL196/AL195-1,"")</f>
        <v>-5.125576627370676E-3</v>
      </c>
      <c r="AN196" s="60">
        <f>IF(ISNUMBER(AL196),AL196/MAX(AL$22:AL196)-1,"")</f>
        <v>-1.5720081135902619E-2</v>
      </c>
      <c r="AP196" s="62">
        <v>100.21</v>
      </c>
      <c r="AQ196" s="60">
        <f>IF(AND(ISNUMBER(AP195),ISNUMBER(AP196)),AP196/AP195-1,"")</f>
        <v>-9.9780482937572579E-5</v>
      </c>
      <c r="AR196" s="60">
        <f>IF(ISNUMBER(AP196),AP196/MAX(AP$22:AP196)-1,"")</f>
        <v>-1.3951170901843613E-3</v>
      </c>
      <c r="AT196" s="62">
        <v>50.1</v>
      </c>
      <c r="AU196" s="60">
        <f>IF(AND(ISNUMBER(AT195),ISNUMBER(AT196)),AT196/AT195-1,"")</f>
        <v>1.9964064683564153E-4</v>
      </c>
      <c r="AV196" s="60">
        <f>IF(ISNUMBER(AT196),AT196/MAX(AT$22:AT196)-1,"")</f>
        <v>-1.3952561291608045E-3</v>
      </c>
      <c r="AX196" s="62">
        <v>15.81</v>
      </c>
      <c r="AY196" s="60">
        <f>IF(AND(ISNUMBER(AX195),ISNUMBER(AX196)),AX196/AX195-1,"")</f>
        <v>-1.8939393939393367E-3</v>
      </c>
      <c r="AZ196" s="60">
        <f>IF(ISNUMBER(AX196),AX196/MAX(AX$22:AX196)-1,"")</f>
        <v>-6.4497041420118251E-2</v>
      </c>
      <c r="BB196" s="62">
        <v>50.08</v>
      </c>
      <c r="BC196" s="60">
        <f>IF(AND(ISNUMBER(BB195),ISNUMBER(BB196)),BB196/BB195-1,"")</f>
        <v>-2.3904382470120167E-3</v>
      </c>
      <c r="BD196" s="60">
        <f>IF(ISNUMBER(BB196),BB196/MAX(BB$22:BB196)-1,"")</f>
        <v>-4.9672163719451934E-3</v>
      </c>
      <c r="BF196" s="62">
        <v>50.78</v>
      </c>
      <c r="BG196" s="60">
        <f>IF(AND(ISNUMBER(BF195),ISNUMBER(BF196)),BF196/BF195-1,"")</f>
        <v>3.9401103230907175E-4</v>
      </c>
      <c r="BH196" s="60">
        <f>IF(ISNUMBER(BF196),BF196/MAX(BF$22:BF196)-1,"")</f>
        <v>-1.9688915140769758E-4</v>
      </c>
      <c r="BK196" s="61">
        <f>BK195*(1+BL196)</f>
        <v>107.02835855365093</v>
      </c>
      <c r="BL196" s="60">
        <f>$L$12*N(AQ196)+$L$13*N(S196)+$L$14*N(AA196)+$L$15*N(AE196)+$L$16*N(AY196)+$L$17*N(BC196)+$L$18*N(AM196)+$L$19*N(AU196)+$L$20*N(W196)</f>
        <v>3.98512532136214E-3</v>
      </c>
      <c r="BM196" s="60">
        <f>IF(ISNUMBER(BK196),BK196/MAX(BK$22:BK196)-1,"")</f>
        <v>-3.0987426148815223E-3</v>
      </c>
      <c r="BO196" s="61">
        <f>BO195*(1+BP196)</f>
        <v>106.89177082126919</v>
      </c>
      <c r="BP196" s="60">
        <f>$L$36*N(S196)+$L$37*N(AQ196)+$L$38*N(AA196)+$L$39*N(AE196)+$L$40*N(AM196)+$L$41*N(W196)+$L$42*N(AI196)+$L$43*N(BG196)+$L$44*N(AY196)</f>
        <v>4.7081396138611556E-3</v>
      </c>
      <c r="BQ196" s="60">
        <f>IF(ISNUMBER(BO196),BO196/MAX(BO$22:BO196)-1,"")</f>
        <v>-5.3733915755354023E-3</v>
      </c>
      <c r="BS196" s="61">
        <f>BS195*(1+BT196)</f>
        <v>105.6869176048227</v>
      </c>
      <c r="BT196" s="60">
        <f>$L$60*N(S196)+$L$61*N(AE196)+$L$62*N(AQ196)+$L$63*N(AM196)+$L$64*N(AI196)+$L$65*N(AA196)+$L$66*N(BG196)+$L$67*N(W196)+$L$68*N(AY196)</f>
        <v>4.603441402332588E-3</v>
      </c>
      <c r="BU196" s="60">
        <f>IF(ISNUMBER(BS196),BS196/MAX(BS$22:BS196)-1,"")</f>
        <v>-7.8339490585100924E-3</v>
      </c>
    </row>
    <row r="197" spans="17:73" ht="16" customHeight="1">
      <c r="Q197" s="63">
        <v>43354</v>
      </c>
      <c r="R197" s="62">
        <v>404.91</v>
      </c>
      <c r="S197" s="60">
        <f>IF(AND(ISNUMBER(R196),ISNUMBER(R197)),R197/R196-1,"")</f>
        <v>-1.4549938347718783E-3</v>
      </c>
      <c r="T197" s="60">
        <f>IF(ISNUMBER(R197),R197/MAX(R$22:R197)-1,"")</f>
        <v>-1.4549938347718783E-3</v>
      </c>
      <c r="V197" s="62">
        <v>209.41</v>
      </c>
      <c r="W197" s="60">
        <f>IF(AND(ISNUMBER(V196),ISNUMBER(V197)),V197/V196-1,"")</f>
        <v>3.8217169063203826E-4</v>
      </c>
      <c r="X197" s="60">
        <f>IF(ISNUMBER(V197),V197/MAX(V$22:V197)-1,"")</f>
        <v>0</v>
      </c>
      <c r="Z197" s="62">
        <v>8.19</v>
      </c>
      <c r="AA197" s="60">
        <f>IF(AND(ISNUMBER(Z196),ISNUMBER(Z197)),Z197/Z196-1,"")</f>
        <v>0</v>
      </c>
      <c r="AB197" s="60">
        <f>IF(ISNUMBER(Z197),Z197/MAX(Z$22:Z197)-1,"")</f>
        <v>-9.6735187424425995E-3</v>
      </c>
      <c r="AD197" s="62">
        <v>12.84</v>
      </c>
      <c r="AE197" s="60">
        <f>IF(AND(ISNUMBER(AD196),ISNUMBER(AD197)),AD197/AD196-1,"")</f>
        <v>7.058823529411784E-3</v>
      </c>
      <c r="AF197" s="60">
        <f>IF(ISNUMBER(AD197),AD197/MAX(AD$22:AD197)-1,"")</f>
        <v>-0.15023163467902045</v>
      </c>
      <c r="AH197" s="62">
        <v>16.55</v>
      </c>
      <c r="AI197" s="60">
        <f>IF(AND(ISNUMBER(AH196),ISNUMBER(AH197)),AH197/AH196-1,"")</f>
        <v>7.3037127206330155E-3</v>
      </c>
      <c r="AJ197" s="60">
        <f>IF(ISNUMBER(AH197),AH197/MAX(AH$22:AH197)-1,"")</f>
        <v>-1.8968583283936025E-2</v>
      </c>
      <c r="AL197" s="62">
        <v>19.48</v>
      </c>
      <c r="AM197" s="60">
        <f>IF(AND(ISNUMBER(AL196),ISNUMBER(AL197)),AL197/AL196-1,"")</f>
        <v>3.606388459556964E-3</v>
      </c>
      <c r="AN197" s="60">
        <f>IF(ISNUMBER(AL197),AL197/MAX(AL$22:AL197)-1,"")</f>
        <v>-1.2170385395537497E-2</v>
      </c>
      <c r="AP197" s="62">
        <v>100.24</v>
      </c>
      <c r="AQ197" s="60">
        <f>IF(AND(ISNUMBER(AP196),ISNUMBER(AP197)),AP197/AP196-1,"")</f>
        <v>2.993713202275039E-4</v>
      </c>
      <c r="AR197" s="60">
        <f>IF(ISNUMBER(AP197),AP197/MAX(AP$22:AP197)-1,"")</f>
        <v>-1.0961634280020061E-3</v>
      </c>
      <c r="AT197" s="62">
        <v>50.09</v>
      </c>
      <c r="AU197" s="60">
        <f>IF(AND(ISNUMBER(AT196),ISNUMBER(AT197)),AT197/AT196-1,"")</f>
        <v>-1.9960079840319889E-4</v>
      </c>
      <c r="AV197" s="60">
        <f>IF(ISNUMBER(AT197),AT197/MAX(AT$22:AT197)-1,"")</f>
        <v>-1.5945784333266655E-3</v>
      </c>
      <c r="AX197" s="62">
        <v>15.849</v>
      </c>
      <c r="AY197" s="60">
        <f>IF(AND(ISNUMBER(AX196),ISNUMBER(AX197)),AX197/AX196-1,"")</f>
        <v>2.4667931688804323E-3</v>
      </c>
      <c r="AZ197" s="60">
        <f>IF(ISNUMBER(AX197),AX197/MAX(AX$22:AX197)-1,"")</f>
        <v>-6.2189349112425907E-2</v>
      </c>
      <c r="BB197" s="62">
        <v>50.14</v>
      </c>
      <c r="BC197" s="60">
        <f>IF(AND(ISNUMBER(BB196),ISNUMBER(BB197)),BB197/BB196-1,"")</f>
        <v>1.1980830670927922E-3</v>
      </c>
      <c r="BD197" s="60">
        <f>IF(ISNUMBER(BB197),BB197/MAX(BB$22:BB197)-1,"")</f>
        <v>-3.775084442678267E-3</v>
      </c>
      <c r="BF197" s="62">
        <v>50.78</v>
      </c>
      <c r="BG197" s="60">
        <f>IF(AND(ISNUMBER(BF196),ISNUMBER(BF197)),BF197/BF196-1,"")</f>
        <v>0</v>
      </c>
      <c r="BH197" s="60">
        <f>IF(ISNUMBER(BF197),BF197/MAX(BF$22:BF197)-1,"")</f>
        <v>-1.9688915140769758E-4</v>
      </c>
      <c r="BK197" s="61">
        <f>BK196*(1+BL197)</f>
        <v>107.12768383781383</v>
      </c>
      <c r="BL197" s="60">
        <f>$L$12*N(AQ197)+$L$13*N(S197)+$L$14*N(AA197)+$L$15*N(AE197)+$L$16*N(AY197)+$L$17*N(BC197)+$L$18*N(AM197)+$L$19*N(AU197)+$L$20*N(W197)</f>
        <v>9.2802772559669709E-4</v>
      </c>
      <c r="BM197" s="60">
        <f>IF(ISNUMBER(BK197),BK197/MAX(BK$22:BK197)-1,"")</f>
        <v>-2.1735906083458767E-3</v>
      </c>
      <c r="BO197" s="61">
        <f>BO196*(1+BP197)</f>
        <v>107.02109374680049</v>
      </c>
      <c r="BP197" s="60">
        <f>$L$36*N(S197)+$L$37*N(AQ197)+$L$38*N(AA197)+$L$39*N(AE197)+$L$40*N(AM197)+$L$41*N(W197)+$L$42*N(AI197)+$L$43*N(BG197)+$L$44*N(AY197)</f>
        <v>1.2098492198012946E-3</v>
      </c>
      <c r="BQ197" s="60">
        <f>IF(ISNUMBER(BO197),BO197/MAX(BO$22:BO197)-1,"")</f>
        <v>-4.1700433493393474E-3</v>
      </c>
      <c r="BS197" s="61">
        <f>BS196*(1+BT197)</f>
        <v>105.91942773043631</v>
      </c>
      <c r="BT197" s="60">
        <f>$L$60*N(S197)+$L$61*N(AE197)+$L$62*N(AQ197)+$L$63*N(AM197)+$L$64*N(AI197)+$L$65*N(AA197)+$L$66*N(BG197)+$L$67*N(W197)+$L$68*N(AY197)</f>
        <v>2.19998965702644E-3</v>
      </c>
      <c r="BU197" s="60">
        <f>IF(ISNUMBER(BS197),BS197/MAX(BS$22:BS197)-1,"")</f>
        <v>-5.6511940083859846E-3</v>
      </c>
    </row>
    <row r="198" spans="17:73" ht="16" customHeight="1">
      <c r="Q198" s="63">
        <v>43355</v>
      </c>
      <c r="R198" s="62">
        <v>406.94</v>
      </c>
      <c r="S198" s="60">
        <f>IF(AND(ISNUMBER(R197),ISNUMBER(R198)),R198/R197-1,"")</f>
        <v>5.0134597811859472E-3</v>
      </c>
      <c r="T198" s="60">
        <f>IF(ISNUMBER(R198),R198/MAX(R$22:R198)-1,"")</f>
        <v>0</v>
      </c>
      <c r="V198" s="62">
        <v>210.46</v>
      </c>
      <c r="W198" s="60">
        <f>IF(AND(ISNUMBER(V197),ISNUMBER(V198)),V198/V197-1,"")</f>
        <v>5.0140871973640699E-3</v>
      </c>
      <c r="X198" s="60">
        <f>IF(ISNUMBER(V198),V198/MAX(V$22:V198)-1,"")</f>
        <v>0</v>
      </c>
      <c r="Z198" s="62">
        <v>8.24</v>
      </c>
      <c r="AA198" s="60">
        <f>IF(AND(ISNUMBER(Z197),ISNUMBER(Z198)),Z198/Z197-1,"")</f>
        <v>6.1050061050060833E-3</v>
      </c>
      <c r="AB198" s="60">
        <f>IF(ISNUMBER(Z198),Z198/MAX(Z$22:Z198)-1,"")</f>
        <v>-3.6275695284159193E-3</v>
      </c>
      <c r="AD198" s="62">
        <v>12.76</v>
      </c>
      <c r="AE198" s="60">
        <f>IF(AND(ISNUMBER(AD197),ISNUMBER(AD198)),AD198/AD197-1,"")</f>
        <v>-6.230529595015577E-3</v>
      </c>
      <c r="AF198" s="60">
        <f>IF(ISNUMBER(AD198),AD198/MAX(AD$22:AD198)-1,"")</f>
        <v>-0.15552614162806089</v>
      </c>
      <c r="AH198" s="62">
        <v>16.5</v>
      </c>
      <c r="AI198" s="60">
        <f>IF(AND(ISNUMBER(AH197),ISNUMBER(AH198)),AH198/AH197-1,"")</f>
        <v>-3.0211480362538623E-3</v>
      </c>
      <c r="AJ198" s="60">
        <f>IF(ISNUMBER(AH198),AH198/MAX(AH$22:AH198)-1,"")</f>
        <v>-2.1932424422051011E-2</v>
      </c>
      <c r="AL198" s="62">
        <v>19.440000000000001</v>
      </c>
      <c r="AM198" s="60">
        <f>IF(AND(ISNUMBER(AL197),ISNUMBER(AL198)),AL198/AL197-1,"")</f>
        <v>-2.0533880903490509E-3</v>
      </c>
      <c r="AN198" s="60">
        <f>IF(ISNUMBER(AL198),AL198/MAX(AL$22:AL198)-1,"")</f>
        <v>-1.4198782961460377E-2</v>
      </c>
      <c r="AP198" s="62">
        <v>100.23</v>
      </c>
      <c r="AQ198" s="60">
        <f>IF(AND(ISNUMBER(AP197),ISNUMBER(AP198)),AP198/AP197-1,"")</f>
        <v>-9.976057462079968E-5</v>
      </c>
      <c r="AR198" s="60">
        <f>IF(ISNUMBER(AP198),AP198/MAX(AP$22:AP198)-1,"")</f>
        <v>-1.1958146487293098E-3</v>
      </c>
      <c r="AT198" s="62">
        <v>50.11</v>
      </c>
      <c r="AU198" s="60">
        <f>IF(AND(ISNUMBER(AT197),ISNUMBER(AT198)),AT198/AT197-1,"")</f>
        <v>3.9928129367128307E-4</v>
      </c>
      <c r="AV198" s="60">
        <f>IF(ISNUMBER(AT198),AT198/MAX(AT$22:AT198)-1,"")</f>
        <v>-1.1959338249950546E-3</v>
      </c>
      <c r="AX198" s="62">
        <v>15.888</v>
      </c>
      <c r="AY198" s="60">
        <f>IF(AND(ISNUMBER(AX197),ISNUMBER(AX198)),AX198/AX197-1,"")</f>
        <v>2.4607230740110175E-3</v>
      </c>
      <c r="AZ198" s="60">
        <f>IF(ISNUMBER(AX198),AX198/MAX(AX$22:AX198)-1,"")</f>
        <v>-5.9881656804733674E-2</v>
      </c>
      <c r="BB198" s="62">
        <v>50.04</v>
      </c>
      <c r="BC198" s="60">
        <f>IF(AND(ISNUMBER(BB197),ISNUMBER(BB198)),BB198/BB197-1,"")</f>
        <v>-1.994415636218605E-3</v>
      </c>
      <c r="BD198" s="60">
        <f>IF(ISNUMBER(BB198),BB198/MAX(BB$22:BB198)-1,"")</f>
        <v>-5.7619709914563666E-3</v>
      </c>
      <c r="BF198" s="62">
        <v>50.79</v>
      </c>
      <c r="BG198" s="60">
        <f>IF(AND(ISNUMBER(BF197),ISNUMBER(BF198)),BF198/BF197-1,"")</f>
        <v>1.9692792437964179E-4</v>
      </c>
      <c r="BH198" s="60">
        <f>IF(ISNUMBER(BF198),BF198/MAX(BF$22:BF198)-1,"")</f>
        <v>0</v>
      </c>
      <c r="BK198" s="61">
        <f>BK197*(1+BL198)</f>
        <v>107.34229725067408</v>
      </c>
      <c r="BL198" s="60">
        <f>$L$12*N(AQ198)+$L$13*N(S198)+$L$14*N(AA198)+$L$15*N(AE198)+$L$16*N(AY198)+$L$17*N(BC198)+$L$18*N(AM198)+$L$19*N(AU198)+$L$20*N(W198)</f>
        <v>2.0033422283744912E-3</v>
      </c>
      <c r="BM198" s="60">
        <f>IF(ISNUMBER(BK198),BK198/MAX(BK$22:BK198)-1,"")</f>
        <v>-1.7460282582426601E-4</v>
      </c>
      <c r="BO198" s="61">
        <f>BO197*(1+BP198)</f>
        <v>107.20379592756601</v>
      </c>
      <c r="BP198" s="60">
        <f>$L$36*N(S198)+$L$37*N(AQ198)+$L$38*N(AA198)+$L$39*N(AE198)+$L$40*N(AM198)+$L$41*N(W198)+$L$42*N(AI198)+$L$43*N(BG198)+$L$44*N(AY198)</f>
        <v>1.7071604706055724E-3</v>
      </c>
      <c r="BQ198" s="60">
        <f>IF(ISNUMBER(BO198),BO198/MAX(BO$22:BO198)-1,"")</f>
        <v>-2.4700018119004907E-3</v>
      </c>
      <c r="BS198" s="61">
        <f>BS197*(1+BT198)</f>
        <v>105.95355532364117</v>
      </c>
      <c r="BT198" s="60">
        <f>$L$60*N(S198)+$L$61*N(AE198)+$L$62*N(AQ198)+$L$63*N(AM198)+$L$64*N(AI198)+$L$65*N(AA198)+$L$66*N(BG198)+$L$67*N(W198)+$L$68*N(AY198)</f>
        <v>3.2220333829332859E-4</v>
      </c>
      <c r="BU198" s="60">
        <f>IF(ISNUMBER(BS198),BS198/MAX(BS$22:BS198)-1,"")</f>
        <v>-5.330811503667654E-3</v>
      </c>
    </row>
    <row r="199" spans="17:73" ht="16" customHeight="1">
      <c r="Q199" s="63">
        <v>43356</v>
      </c>
      <c r="R199" s="62">
        <v>403.23</v>
      </c>
      <c r="S199" s="60">
        <f>IF(AND(ISNUMBER(R198),ISNUMBER(R199)),R199/R198-1,"")</f>
        <v>-9.116823118887285E-3</v>
      </c>
      <c r="T199" s="60">
        <f>IF(ISNUMBER(R199),R199/MAX(R$22:R199)-1,"")</f>
        <v>-9.116823118887285E-3</v>
      </c>
      <c r="V199" s="62">
        <v>208.08</v>
      </c>
      <c r="W199" s="60">
        <f>IF(AND(ISNUMBER(V198),ISNUMBER(V199)),V199/V198-1,"")</f>
        <v>-1.1308562197092087E-2</v>
      </c>
      <c r="X199" s="60">
        <f>IF(ISNUMBER(V199),V199/MAX(V$22:V199)-1,"")</f>
        <v>-1.1308562197092087E-2</v>
      </c>
      <c r="Z199" s="62">
        <v>8.14</v>
      </c>
      <c r="AA199" s="60">
        <f>IF(AND(ISNUMBER(Z198),ISNUMBER(Z199)),Z199/Z198-1,"")</f>
        <v>-1.2135922330097082E-2</v>
      </c>
      <c r="AB199" s="60">
        <f>IF(ISNUMBER(Z199),Z199/MAX(Z$22:Z199)-1,"")</f>
        <v>-1.5719467956469058E-2</v>
      </c>
      <c r="AD199" s="62">
        <v>12.9</v>
      </c>
      <c r="AE199" s="60">
        <f>IF(AND(ISNUMBER(AD198),ISNUMBER(AD199)),AD199/AD198-1,"")</f>
        <v>1.0971786833855912E-2</v>
      </c>
      <c r="AF199" s="60">
        <f>IF(ISNUMBER(AD199),AD199/MAX(AD$22:AD199)-1,"")</f>
        <v>-0.14626075446724018</v>
      </c>
      <c r="AH199" s="62">
        <v>16.37</v>
      </c>
      <c r="AI199" s="60">
        <f>IF(AND(ISNUMBER(AH198),ISNUMBER(AH199)),AH199/AH198-1,"")</f>
        <v>-7.8787878787878185E-3</v>
      </c>
      <c r="AJ199" s="60">
        <f>IF(ISNUMBER(AH199),AH199/MAX(AH$22:AH199)-1,"")</f>
        <v>-2.9638411381149976E-2</v>
      </c>
      <c r="AL199" s="62">
        <v>19.41</v>
      </c>
      <c r="AM199" s="60">
        <f>IF(AND(ISNUMBER(AL198),ISNUMBER(AL199)),AL199/AL198-1,"")</f>
        <v>-1.5432098765432167E-3</v>
      </c>
      <c r="AN199" s="60">
        <f>IF(ISNUMBER(AL199),AL199/MAX(AL$22:AL199)-1,"")</f>
        <v>-1.5720081135902619E-2</v>
      </c>
      <c r="AP199" s="62">
        <v>100.25</v>
      </c>
      <c r="AQ199" s="60">
        <f>IF(AND(ISNUMBER(AP198),ISNUMBER(AP199)),AP199/AP198-1,"")</f>
        <v>1.9954105557218327E-4</v>
      </c>
      <c r="AR199" s="60">
        <f>IF(ISNUMBER(AP199),AP199/MAX(AP$22:AP199)-1,"")</f>
        <v>-9.9651220727448031E-4</v>
      </c>
      <c r="AT199" s="62">
        <v>50.11</v>
      </c>
      <c r="AU199" s="60">
        <f>IF(AND(ISNUMBER(AT198),ISNUMBER(AT199)),AT199/AT198-1,"")</f>
        <v>0</v>
      </c>
      <c r="AV199" s="60">
        <f>IF(ISNUMBER(AT199),AT199/MAX(AT$22:AT199)-1,"")</f>
        <v>-1.1959338249950546E-3</v>
      </c>
      <c r="AX199" s="62">
        <v>15.8</v>
      </c>
      <c r="AY199" s="60">
        <f>IF(AND(ISNUMBER(AX198),ISNUMBER(AX199)),AX199/AX198-1,"")</f>
        <v>-5.5387713997985255E-3</v>
      </c>
      <c r="AZ199" s="60">
        <f>IF(ISNUMBER(AX199),AX199/MAX(AX$22:AX199)-1,"")</f>
        <v>-6.5088757396449592E-2</v>
      </c>
      <c r="BB199" s="62">
        <v>49.92</v>
      </c>
      <c r="BC199" s="60">
        <f>IF(AND(ISNUMBER(BB198),ISNUMBER(BB199)),BB199/BB198-1,"")</f>
        <v>-2.3980815347721673E-3</v>
      </c>
      <c r="BD199" s="60">
        <f>IF(ISNUMBER(BB199),BB199/MAX(BB$22:BB199)-1,"")</f>
        <v>-8.1462348499899973E-3</v>
      </c>
      <c r="BF199" s="62">
        <v>50.77</v>
      </c>
      <c r="BG199" s="60">
        <f>IF(AND(ISNUMBER(BF198),ISNUMBER(BF199)),BF199/BF198-1,"")</f>
        <v>-3.9377830281539516E-4</v>
      </c>
      <c r="BH199" s="60">
        <f>IF(ISNUMBER(BF199),BF199/MAX(BF$22:BF199)-1,"")</f>
        <v>-3.9377830281539516E-4</v>
      </c>
      <c r="BK199" s="61">
        <f>BK198*(1+BL199)</f>
        <v>106.86024734094593</v>
      </c>
      <c r="BL199" s="60">
        <f>$L$12*N(AQ199)+$L$13*N(S199)+$L$14*N(AA199)+$L$15*N(AE199)+$L$16*N(AY199)+$L$17*N(BC199)+$L$18*N(AM199)+$L$19*N(AU199)+$L$20*N(W199)</f>
        <v>-4.4907731814462313E-3</v>
      </c>
      <c r="BM199" s="60">
        <f>IF(ISNUMBER(BK199),BK199/MAX(BK$22:BK199)-1,"")</f>
        <v>-4.6645919055827711E-3</v>
      </c>
      <c r="BO199" s="61">
        <f>BO198*(1+BP199)</f>
        <v>106.79892853424109</v>
      </c>
      <c r="BP199" s="60">
        <f>$L$36*N(S199)+$L$37*N(AQ199)+$L$38*N(AA199)+$L$39*N(AE199)+$L$40*N(AM199)+$L$41*N(W199)+$L$42*N(AI199)+$L$43*N(BG199)+$L$44*N(AY199)</f>
        <v>-3.776614343007783E-3</v>
      </c>
      <c r="BQ199" s="60">
        <f>IF(ISNUMBER(BO199),BO199/MAX(BO$22:BO199)-1,"")</f>
        <v>-6.2372879106381562E-3</v>
      </c>
      <c r="BS199" s="61">
        <f>BS198*(1+BT199)</f>
        <v>105.65363861315225</v>
      </c>
      <c r="BT199" s="60">
        <f>$L$60*N(S199)+$L$61*N(AE199)+$L$62*N(AQ199)+$L$63*N(AM199)+$L$64*N(AI199)+$L$65*N(AA199)+$L$66*N(BG199)+$L$67*N(W199)+$L$68*N(AY199)</f>
        <v>-2.8306431961891069E-3</v>
      </c>
      <c r="BU199" s="60">
        <f>IF(ISNUMBER(BS199),BS199/MAX(BS$22:BS199)-1,"")</f>
        <v>-8.1463650745436933E-3</v>
      </c>
    </row>
    <row r="200" spans="17:73" ht="16" customHeight="1">
      <c r="Q200" s="63">
        <v>43357</v>
      </c>
      <c r="R200" s="62">
        <v>404.5</v>
      </c>
      <c r="S200" s="60">
        <f>IF(AND(ISNUMBER(R199),ISNUMBER(R200)),R200/R199-1,"")</f>
        <v>3.1495672445005507E-3</v>
      </c>
      <c r="T200" s="60">
        <f>IF(ISNUMBER(R200),R200/MAX(R$22:R200)-1,"")</f>
        <v>-5.9959699218558038E-3</v>
      </c>
      <c r="V200" s="62">
        <v>208.5</v>
      </c>
      <c r="W200" s="60">
        <f>IF(AND(ISNUMBER(V199),ISNUMBER(V200)),V200/V199-1,"")</f>
        <v>2.0184544405996707E-3</v>
      </c>
      <c r="X200" s="60">
        <f>IF(ISNUMBER(V200),V200/MAX(V$22:V200)-1,"")</f>
        <v>-9.3129335740759212E-3</v>
      </c>
      <c r="Z200" s="62">
        <v>8.1999999999999993</v>
      </c>
      <c r="AA200" s="60">
        <f>IF(AND(ISNUMBER(Z199),ISNUMBER(Z200)),Z200/Z199-1,"")</f>
        <v>7.3710073710071544E-3</v>
      </c>
      <c r="AB200" s="60">
        <f>IF(ISNUMBER(Z200),Z200/MAX(Z$22:Z200)-1,"")</f>
        <v>-8.46432889963733E-3</v>
      </c>
      <c r="AD200" s="62">
        <v>13.09</v>
      </c>
      <c r="AE200" s="60">
        <f>IF(AND(ISNUMBER(AD199),ISNUMBER(AD200)),AD200/AD199-1,"")</f>
        <v>1.4728682170542573E-2</v>
      </c>
      <c r="AF200" s="60">
        <f>IF(ISNUMBER(AD200),AD200/MAX(AD$22:AD200)-1,"")</f>
        <v>-0.13368630046326935</v>
      </c>
      <c r="AH200" s="62">
        <v>16.48</v>
      </c>
      <c r="AI200" s="60">
        <f>IF(AND(ISNUMBER(AH199),ISNUMBER(AH200)),AH200/AH199-1,"")</f>
        <v>6.7196090409284981E-3</v>
      </c>
      <c r="AJ200" s="60">
        <f>IF(ISNUMBER(AH200),AH200/MAX(AH$22:AH200)-1,"")</f>
        <v>-2.3117960877297006E-2</v>
      </c>
      <c r="AL200" s="62">
        <v>19.5</v>
      </c>
      <c r="AM200" s="60">
        <f>IF(AND(ISNUMBER(AL199),ISNUMBER(AL200)),AL200/AL199-1,"")</f>
        <v>4.6367851622874934E-3</v>
      </c>
      <c r="AN200" s="60">
        <f>IF(ISNUMBER(AL200),AL200/MAX(AL$22:AL200)-1,"")</f>
        <v>-1.1156186612576002E-2</v>
      </c>
      <c r="AP200" s="62">
        <v>100.26</v>
      </c>
      <c r="AQ200" s="60">
        <f>IF(AND(ISNUMBER(AP199),ISNUMBER(AP200)),AP200/AP199-1,"")</f>
        <v>9.9750623441474673E-5</v>
      </c>
      <c r="AR200" s="60">
        <f>IF(ISNUMBER(AP200),AP200/MAX(AP$22:AP200)-1,"")</f>
        <v>-8.9686098654695456E-4</v>
      </c>
      <c r="AT200" s="62">
        <v>50.11</v>
      </c>
      <c r="AU200" s="60">
        <f>IF(AND(ISNUMBER(AT199),ISNUMBER(AT200)),AT200/AT199-1,"")</f>
        <v>0</v>
      </c>
      <c r="AV200" s="60">
        <f>IF(ISNUMBER(AT200),AT200/MAX(AT$22:AT200)-1,"")</f>
        <v>-1.1959338249950546E-3</v>
      </c>
      <c r="AX200" s="62">
        <v>15.8</v>
      </c>
      <c r="AY200" s="60">
        <f>IF(AND(ISNUMBER(AX199),ISNUMBER(AX200)),AX200/AX199-1,"")</f>
        <v>0</v>
      </c>
      <c r="AZ200" s="60">
        <f>IF(ISNUMBER(AX200),AX200/MAX(AX$22:AX200)-1,"")</f>
        <v>-6.5088757396449592E-2</v>
      </c>
      <c r="BB200" s="62">
        <v>49.93</v>
      </c>
      <c r="BC200" s="60">
        <f>IF(AND(ISNUMBER(BB199),ISNUMBER(BB200)),BB200/BB199-1,"")</f>
        <v>2.0032051282048435E-4</v>
      </c>
      <c r="BD200" s="60">
        <f>IF(ISNUMBER(BB200),BB200/MAX(BB$22:BB200)-1,"")</f>
        <v>-7.9475461951121762E-3</v>
      </c>
      <c r="BF200" s="62">
        <v>50.76</v>
      </c>
      <c r="BG200" s="60">
        <f>IF(AND(ISNUMBER(BF199),ISNUMBER(BF200)),BF200/BF199-1,"")</f>
        <v>-1.9696671262570131E-4</v>
      </c>
      <c r="BH200" s="60">
        <f>IF(ISNUMBER(BF200),BF200/MAX(BF$22:BF200)-1,"")</f>
        <v>-5.9066745422331479E-4</v>
      </c>
      <c r="BK200" s="61">
        <f>BK199*(1+BL200)</f>
        <v>107.2645970222496</v>
      </c>
      <c r="BL200" s="60">
        <f>$L$12*N(AQ200)+$L$13*N(S200)+$L$14*N(AA200)+$L$15*N(AE200)+$L$16*N(AY200)+$L$17*N(BC200)+$L$18*N(AM200)+$L$19*N(AU200)+$L$20*N(W200)</f>
        <v>3.7839111490503429E-3</v>
      </c>
      <c r="BM200" s="60">
        <f>IF(ISNUMBER(BK200),BK200/MAX(BK$22:BK200)-1,"")</f>
        <v>-8.9833115784987427E-4</v>
      </c>
      <c r="BO200" s="61">
        <f>BO199*(1+BP200)</f>
        <v>107.33546986416987</v>
      </c>
      <c r="BP200" s="60">
        <f>$L$36*N(S200)+$L$37*N(AQ200)+$L$38*N(AA200)+$L$39*N(AE200)+$L$40*N(AM200)+$L$41*N(W200)+$L$42*N(AI200)+$L$43*N(BG200)+$L$44*N(AY200)</f>
        <v>5.0238456255369199E-3</v>
      </c>
      <c r="BQ200" s="60">
        <f>IF(ISNUMBER(BO200),BO200/MAX(BO$22:BO200)-1,"")</f>
        <v>-1.2447774566862746E-3</v>
      </c>
      <c r="BS200" s="61">
        <f>BS199*(1+BT200)</f>
        <v>106.25116722280445</v>
      </c>
      <c r="BT200" s="60">
        <f>$L$60*N(S200)+$L$61*N(AE200)+$L$62*N(AQ200)+$L$63*N(AM200)+$L$64*N(AI200)+$L$65*N(AA200)+$L$66*N(BG200)+$L$67*N(W200)+$L$68*N(AY200)</f>
        <v>5.655542180047728E-3</v>
      </c>
      <c r="BU200" s="60">
        <f>IF(ISNUMBER(BS200),BS200/MAX(BS$22:BS200)-1,"")</f>
        <v>-2.5368950057891304E-3</v>
      </c>
    </row>
    <row r="201" spans="17:73" ht="16" customHeight="1">
      <c r="Q201" s="63">
        <v>43360</v>
      </c>
      <c r="R201" s="62">
        <v>404.5</v>
      </c>
      <c r="S201" s="60">
        <f>IF(AND(ISNUMBER(R200),ISNUMBER(R201)),R201/R200-1,"")</f>
        <v>0</v>
      </c>
      <c r="T201" s="60">
        <f>IF(ISNUMBER(R201),R201/MAX(R$22:R201)-1,"")</f>
        <v>-5.9959699218558038E-3</v>
      </c>
      <c r="V201" s="62">
        <v>209.43</v>
      </c>
      <c r="W201" s="60">
        <f>IF(AND(ISNUMBER(V200),ISNUMBER(V201)),V201/V200-1,"")</f>
        <v>4.4604316546763556E-3</v>
      </c>
      <c r="X201" s="60">
        <f>IF(ISNUMBER(V201),V201/MAX(V$22:V201)-1,"")</f>
        <v>-4.8940416231112449E-3</v>
      </c>
      <c r="Z201" s="62">
        <v>8.24</v>
      </c>
      <c r="AA201" s="60">
        <f>IF(AND(ISNUMBER(Z200),ISNUMBER(Z201)),Z201/Z200-1,"")</f>
        <v>4.8780487804878092E-3</v>
      </c>
      <c r="AB201" s="60">
        <f>IF(ISNUMBER(Z201),Z201/MAX(Z$22:Z201)-1,"")</f>
        <v>-3.6275695284159193E-3</v>
      </c>
      <c r="AD201" s="62">
        <v>13.2</v>
      </c>
      <c r="AE201" s="60">
        <f>IF(AND(ISNUMBER(AD200),ISNUMBER(AD201)),AD201/AD200-1,"")</f>
        <v>8.4033613445377853E-3</v>
      </c>
      <c r="AF201" s="60">
        <f>IF(ISNUMBER(AD201),AD201/MAX(AD$22:AD201)-1,"")</f>
        <v>-0.12640635340833883</v>
      </c>
      <c r="AH201" s="62">
        <v>16.52</v>
      </c>
      <c r="AI201" s="60">
        <f>IF(AND(ISNUMBER(AH200),ISNUMBER(AH201)),AH201/AH200-1,"")</f>
        <v>2.4271844660193054E-3</v>
      </c>
      <c r="AJ201" s="60">
        <f>IF(ISNUMBER(AH201),AH201/MAX(AH$22:AH201)-1,"")</f>
        <v>-2.0746887966805017E-2</v>
      </c>
      <c r="AL201" s="62">
        <v>19.420000000000002</v>
      </c>
      <c r="AM201" s="60">
        <f>IF(AND(ISNUMBER(AL200),ISNUMBER(AL201)),AL201/AL200-1,"")</f>
        <v>-4.1025641025640436E-3</v>
      </c>
      <c r="AN201" s="60">
        <f>IF(ISNUMBER(AL201),AL201/MAX(AL$22:AL201)-1,"")</f>
        <v>-1.5212981744421761E-2</v>
      </c>
      <c r="AP201" s="62">
        <v>100.26</v>
      </c>
      <c r="AQ201" s="60">
        <f>IF(AND(ISNUMBER(AP200),ISNUMBER(AP201)),AP201/AP200-1,"")</f>
        <v>0</v>
      </c>
      <c r="AR201" s="60">
        <f>IF(ISNUMBER(AP201),AP201/MAX(AP$22:AP201)-1,"")</f>
        <v>-8.9686098654695456E-4</v>
      </c>
      <c r="AT201" s="62">
        <v>50.12</v>
      </c>
      <c r="AU201" s="60">
        <f>IF(AND(ISNUMBER(AT200),ISNUMBER(AT201)),AT201/AT200-1,"")</f>
        <v>1.9956096587514516E-4</v>
      </c>
      <c r="AV201" s="60">
        <f>IF(ISNUMBER(AT201),AT201/MAX(AT$22:AT201)-1,"")</f>
        <v>-9.9661152082930471E-4</v>
      </c>
      <c r="AX201" s="62">
        <v>15.771000000000001</v>
      </c>
      <c r="AY201" s="60">
        <f>IF(AND(ISNUMBER(AX200),ISNUMBER(AX201)),AX201/AX200-1,"")</f>
        <v>-1.8354430379746711E-3</v>
      </c>
      <c r="AZ201" s="60">
        <f>IF(ISNUMBER(AX201),AX201/MAX(AX$22:AX201)-1,"")</f>
        <v>-6.6804733727810484E-2</v>
      </c>
      <c r="BB201" s="62">
        <v>49.97</v>
      </c>
      <c r="BC201" s="60">
        <f>IF(AND(ISNUMBER(BB200),ISNUMBER(BB201)),BB201/BB200-1,"")</f>
        <v>8.011215701981822E-4</v>
      </c>
      <c r="BD201" s="60">
        <f>IF(ISNUMBER(BB201),BB201/MAX(BB$22:BB201)-1,"")</f>
        <v>-7.152791575601003E-3</v>
      </c>
      <c r="BF201" s="62">
        <v>50.79</v>
      </c>
      <c r="BG201" s="60">
        <f>IF(AND(ISNUMBER(BF200),ISNUMBER(BF201)),BF201/BF200-1,"")</f>
        <v>5.9101654846327456E-4</v>
      </c>
      <c r="BH201" s="60">
        <f>IF(ISNUMBER(BF201),BF201/MAX(BF$22:BF201)-1,"")</f>
        <v>0</v>
      </c>
      <c r="BK201" s="61">
        <f>BK200*(1+BL201)</f>
        <v>107.39436125626214</v>
      </c>
      <c r="BL201" s="60">
        <f>$L$12*N(AQ201)+$L$13*N(S201)+$L$14*N(AA201)+$L$15*N(AE201)+$L$16*N(AY201)+$L$17*N(BC201)+$L$18*N(AM201)+$L$19*N(AU201)+$L$20*N(W201)</f>
        <v>1.2097582764014176E-3</v>
      </c>
      <c r="BM201" s="60">
        <f>IF(ISNUMBER(BK201),BK201/MAX(BK$22:BK201)-1,"")</f>
        <v>0</v>
      </c>
      <c r="BO201" s="61">
        <f>BO200*(1+BP201)</f>
        <v>107.56210887496454</v>
      </c>
      <c r="BP201" s="60">
        <f>$L$36*N(S201)+$L$37*N(AQ201)+$L$38*N(AA201)+$L$39*N(AE201)+$L$40*N(AM201)+$L$41*N(W201)+$L$42*N(AI201)+$L$43*N(BG201)+$L$44*N(AY201)</f>
        <v>2.111501548197104E-3</v>
      </c>
      <c r="BQ201" s="60">
        <f>IF(ISNUMBER(BO201),BO201/MAX(BO$22:BO201)-1,"")</f>
        <v>0</v>
      </c>
      <c r="BS201" s="61">
        <f>BS200*(1+BT201)</f>
        <v>106.45063024130934</v>
      </c>
      <c r="BT201" s="60">
        <f>$L$60*N(S201)+$L$61*N(AE201)+$L$62*N(AQ201)+$L$63*N(AM201)+$L$64*N(AI201)+$L$65*N(AA201)+$L$66*N(BG201)+$L$67*N(W201)+$L$68*N(AY201)</f>
        <v>1.8772783746142593E-3</v>
      </c>
      <c r="BU201" s="60">
        <f>IF(ISNUMBER(BS201),BS201/MAX(BS$22:BS201)-1,"")</f>
        <v>-6.6437908930805367E-4</v>
      </c>
    </row>
    <row r="202" spans="17:73" ht="16" customHeight="1">
      <c r="Q202" s="63">
        <v>43361</v>
      </c>
      <c r="R202" s="62">
        <v>401.6</v>
      </c>
      <c r="S202" s="60">
        <f>IF(AND(ISNUMBER(R201),ISNUMBER(R202)),R202/R201-1,"")</f>
        <v>-7.1693448702100371E-3</v>
      </c>
      <c r="T202" s="60">
        <f>IF(ISNUMBER(R202),R202/MAX(R$22:R202)-1,"")</f>
        <v>-1.3122327615864737E-2</v>
      </c>
      <c r="V202" s="62">
        <v>207.2</v>
      </c>
      <c r="W202" s="60">
        <f>IF(AND(ISNUMBER(V201),ISNUMBER(V202)),V202/V201-1,"")</f>
        <v>-1.0647949195435324E-2</v>
      </c>
      <c r="X202" s="60">
        <f>IF(ISNUMBER(V202),V202/MAX(V$22:V202)-1,"")</f>
        <v>-1.5489879311983312E-2</v>
      </c>
      <c r="Z202" s="62">
        <v>8.15</v>
      </c>
      <c r="AA202" s="60">
        <f>IF(AND(ISNUMBER(Z201),ISNUMBER(Z202)),Z202/Z201-1,"")</f>
        <v>-1.0922330097087318E-2</v>
      </c>
      <c r="AB202" s="60">
        <f>IF(ISNUMBER(Z202),Z202/MAX(Z$22:Z202)-1,"")</f>
        <v>-1.4510278113663788E-2</v>
      </c>
      <c r="AD202" s="62">
        <v>13.33</v>
      </c>
      <c r="AE202" s="60">
        <f>IF(AND(ISNUMBER(AD201),ISNUMBER(AD202)),AD202/AD201-1,"")</f>
        <v>9.8484848484849952E-3</v>
      </c>
      <c r="AF202" s="60">
        <f>IF(ISNUMBER(AD202),AD202/MAX(AD$22:AD202)-1,"")</f>
        <v>-0.11780277961614816</v>
      </c>
      <c r="AH202" s="62">
        <v>16.45</v>
      </c>
      <c r="AI202" s="60">
        <f>IF(AND(ISNUMBER(AH201),ISNUMBER(AH202)),AH202/AH201-1,"")</f>
        <v>-4.237288135593209E-3</v>
      </c>
      <c r="AJ202" s="60">
        <f>IF(ISNUMBER(AH202),AH202/MAX(AH$22:AH202)-1,"")</f>
        <v>-2.4896265560166109E-2</v>
      </c>
      <c r="AL202" s="62">
        <v>19.54</v>
      </c>
      <c r="AM202" s="60">
        <f>IF(AND(ISNUMBER(AL201),ISNUMBER(AL202)),AL202/AL201-1,"")</f>
        <v>6.1791967044282359E-3</v>
      </c>
      <c r="AN202" s="60">
        <f>IF(ISNUMBER(AL202),AL202/MAX(AL$22:AL202)-1,"")</f>
        <v>-9.1277890466531231E-3</v>
      </c>
      <c r="AP202" s="62">
        <v>100.27</v>
      </c>
      <c r="AQ202" s="60">
        <f>IF(AND(ISNUMBER(AP201),ISNUMBER(AP202)),AP202/AP201-1,"")</f>
        <v>9.9740674246895367E-5</v>
      </c>
      <c r="AR202" s="60">
        <f>IF(ISNUMBER(AP202),AP202/MAX(AP$22:AP202)-1,"")</f>
        <v>-7.9720976581965086E-4</v>
      </c>
      <c r="AT202" s="62">
        <v>50.11</v>
      </c>
      <c r="AU202" s="60">
        <f>IF(AND(ISNUMBER(AT201),ISNUMBER(AT202)),AT202/AT201-1,"")</f>
        <v>-1.995211492418214E-4</v>
      </c>
      <c r="AV202" s="60">
        <f>IF(ISNUMBER(AT202),AT202/MAX(AT$22:AT202)-1,"")</f>
        <v>-1.1959338249950546E-3</v>
      </c>
      <c r="AX202" s="62">
        <v>15.7</v>
      </c>
      <c r="AY202" s="60">
        <f>IF(AND(ISNUMBER(AX201),ISNUMBER(AX202)),AX202/AX201-1,"")</f>
        <v>-4.5019339293641547E-3</v>
      </c>
      <c r="AZ202" s="60">
        <f>IF(ISNUMBER(AX202),AX202/MAX(AX$22:AX202)-1,"")</f>
        <v>-7.1005917159763232E-2</v>
      </c>
      <c r="BB202" s="62">
        <v>49.99</v>
      </c>
      <c r="BC202" s="60">
        <f>IF(AND(ISNUMBER(BB201),ISNUMBER(BB202)),BB202/BB201-1,"")</f>
        <v>4.0024014408657216E-4</v>
      </c>
      <c r="BD202" s="60">
        <f>IF(ISNUMBER(BB202),BB202/MAX(BB$22:BB202)-1,"")</f>
        <v>-6.7554142658453609E-3</v>
      </c>
      <c r="BF202" s="62">
        <v>50.68</v>
      </c>
      <c r="BG202" s="60">
        <f>IF(AND(ISNUMBER(BF201),ISNUMBER(BF202)),BF202/BF201-1,"")</f>
        <v>-2.1657806654853395E-3</v>
      </c>
      <c r="BH202" s="60">
        <f>IF(ISNUMBER(BF202),BF202/MAX(BF$22:BF202)-1,"")</f>
        <v>-2.1657806654853395E-3</v>
      </c>
      <c r="BK202" s="61">
        <f>BK201*(1+BL202)</f>
        <v>107.04568344906762</v>
      </c>
      <c r="BL202" s="60">
        <f>$L$12*N(AQ202)+$L$13*N(S202)+$L$14*N(AA202)+$L$15*N(AE202)+$L$16*N(AY202)+$L$17*N(BC202)+$L$18*N(AM202)+$L$19*N(AU202)+$L$20*N(W202)</f>
        <v>-3.2467049770193179E-3</v>
      </c>
      <c r="BM202" s="60">
        <f>IF(ISNUMBER(BK202),BK202/MAX(BK$22:BK202)-1,"")</f>
        <v>-3.246704977019288E-3</v>
      </c>
      <c r="BO202" s="61">
        <f>BO201*(1+BP202)</f>
        <v>107.25891667664881</v>
      </c>
      <c r="BP202" s="60">
        <f>$L$36*N(S202)+$L$37*N(AQ202)+$L$38*N(AA202)+$L$39*N(AE202)+$L$40*N(AM202)+$L$41*N(W202)+$L$42*N(AI202)+$L$43*N(BG202)+$L$44*N(AY202)</f>
        <v>-2.8187639819164502E-3</v>
      </c>
      <c r="BQ202" s="60">
        <f>IF(ISNUMBER(BO202),BO202/MAX(BO$22:BO202)-1,"")</f>
        <v>-2.8187639819164945E-3</v>
      </c>
      <c r="BS202" s="61">
        <f>BS201*(1+BT202)</f>
        <v>106.32987949987604</v>
      </c>
      <c r="BT202" s="60">
        <f>$L$60*N(S202)+$L$61*N(AE202)+$L$62*N(AQ202)+$L$63*N(AM202)+$L$64*N(AI202)+$L$65*N(AA202)+$L$66*N(BG202)+$L$67*N(W202)+$L$68*N(AY202)</f>
        <v>-1.1343356179252023E-3</v>
      </c>
      <c r="BU202" s="60">
        <f>IF(ISNUMBER(BS202),BS202/MAX(BS$22:BS202)-1,"")</f>
        <v>-1.7979610783683819E-3</v>
      </c>
    </row>
    <row r="203" spans="17:73" ht="16" customHeight="1">
      <c r="Q203" s="63">
        <v>43362</v>
      </c>
      <c r="R203" s="62">
        <v>401.6</v>
      </c>
      <c r="S203" s="60">
        <f>IF(AND(ISNUMBER(R202),ISNUMBER(R203)),R203/R202-1,"")</f>
        <v>0</v>
      </c>
      <c r="T203" s="60">
        <f>IF(ISNUMBER(R203),R203/MAX(R$22:R203)-1,"")</f>
        <v>-1.3122327615864737E-2</v>
      </c>
      <c r="V203" s="62">
        <v>207.12</v>
      </c>
      <c r="W203" s="60">
        <f>IF(AND(ISNUMBER(V202),ISNUMBER(V203)),V203/V202-1,"")</f>
        <v>-3.8610038610031872E-4</v>
      </c>
      <c r="X203" s="60">
        <f>IF(ISNUMBER(V203),V203/MAX(V$22:V203)-1,"")</f>
        <v>-1.5869999049700656E-2</v>
      </c>
      <c r="Z203" s="62">
        <v>8.16</v>
      </c>
      <c r="AA203" s="60">
        <f>IF(AND(ISNUMBER(Z202),ISNUMBER(Z203)),Z203/Z202-1,"")</f>
        <v>1.2269938650306678E-3</v>
      </c>
      <c r="AB203" s="60">
        <f>IF(ISNUMBER(Z203),Z203/MAX(Z$22:Z203)-1,"")</f>
        <v>-1.3301088270858408E-2</v>
      </c>
      <c r="AD203" s="62">
        <v>13.54</v>
      </c>
      <c r="AE203" s="60">
        <f>IF(AND(ISNUMBER(AD202),ISNUMBER(AD203)),AD203/AD202-1,"")</f>
        <v>1.5753938484621033E-2</v>
      </c>
      <c r="AF203" s="60">
        <f>IF(ISNUMBER(AD203),AD203/MAX(AD$22:AD203)-1,"")</f>
        <v>-0.10390469887491727</v>
      </c>
      <c r="AH203" s="62">
        <v>16.43</v>
      </c>
      <c r="AI203" s="60">
        <f>IF(AND(ISNUMBER(AH202),ISNUMBER(AH203)),AH203/AH202-1,"")</f>
        <v>-1.2158054711245425E-3</v>
      </c>
      <c r="AJ203" s="60">
        <f>IF(ISNUMBER(AH203),AH203/MAX(AH$22:AH203)-1,"")</f>
        <v>-2.6081802015412103E-2</v>
      </c>
      <c r="AL203" s="62">
        <v>19.57</v>
      </c>
      <c r="AM203" s="60">
        <f>IF(AND(ISNUMBER(AL202),ISNUMBER(AL203)),AL203/AL202-1,"")</f>
        <v>1.5353121801433556E-3</v>
      </c>
      <c r="AN203" s="60">
        <f>IF(ISNUMBER(AL203),AL203/MAX(AL$22:AL203)-1,"")</f>
        <v>-7.6064908722108804E-3</v>
      </c>
      <c r="AP203" s="62">
        <v>100.27</v>
      </c>
      <c r="AQ203" s="60">
        <f>IF(AND(ISNUMBER(AP202),ISNUMBER(AP203)),AP203/AP202-1,"")</f>
        <v>0</v>
      </c>
      <c r="AR203" s="60">
        <f>IF(ISNUMBER(AP203),AP203/MAX(AP$22:AP203)-1,"")</f>
        <v>-7.9720976581965086E-4</v>
      </c>
      <c r="AT203" s="62">
        <v>50.13</v>
      </c>
      <c r="AU203" s="60">
        <f>IF(AND(ISNUMBER(AT202),ISNUMBER(AT203)),AT203/AT202-1,"")</f>
        <v>3.9912193175029032E-4</v>
      </c>
      <c r="AV203" s="60">
        <f>IF(ISNUMBER(AT203),AT203/MAX(AT$22:AT203)-1,"")</f>
        <v>-7.9728921666333274E-4</v>
      </c>
      <c r="AX203" s="62">
        <v>15.699</v>
      </c>
      <c r="AY203" s="60">
        <f>IF(AND(ISNUMBER(AX202),ISNUMBER(AX203)),AX203/AX202-1,"")</f>
        <v>-6.3694267515845837E-5</v>
      </c>
      <c r="AZ203" s="60">
        <f>IF(ISNUMBER(AX203),AX203/MAX(AX$22:AX203)-1,"")</f>
        <v>-7.1065088757396366E-2</v>
      </c>
      <c r="BB203" s="62">
        <v>49.9</v>
      </c>
      <c r="BC203" s="60">
        <f>IF(AND(ISNUMBER(BB202),ISNUMBER(BB203)),BB203/BB202-1,"")</f>
        <v>-1.8003600720144508E-3</v>
      </c>
      <c r="BD203" s="60">
        <f>IF(ISNUMBER(BB203),BB203/MAX(BB$22:BB203)-1,"")</f>
        <v>-8.5436121597456394E-3</v>
      </c>
      <c r="BF203" s="62">
        <v>50.6</v>
      </c>
      <c r="BG203" s="60">
        <f>IF(AND(ISNUMBER(BF202),ISNUMBER(BF203)),BF203/BF202-1,"")</f>
        <v>-1.5785319652722452E-3</v>
      </c>
      <c r="BH203" s="60">
        <f>IF(ISNUMBER(BF203),BF203/MAX(BF$22:BF203)-1,"")</f>
        <v>-3.7408938767473643E-3</v>
      </c>
      <c r="BK203" s="61">
        <f>BK202*(1+BL203)</f>
        <v>107.23337880722113</v>
      </c>
      <c r="BL203" s="60">
        <f>$L$12*N(AQ203)+$L$13*N(S203)+$L$14*N(AA203)+$L$15*N(AE203)+$L$16*N(AY203)+$L$17*N(BC203)+$L$18*N(AM203)+$L$19*N(AU203)+$L$20*N(W203)</f>
        <v>1.75341360908592E-3</v>
      </c>
      <c r="BM203" s="60">
        <f>IF(ISNUMBER(BK203),BK203/MAX(BK$22:BK203)-1,"")</f>
        <v>-1.4989841846247964E-3</v>
      </c>
      <c r="BO203" s="61">
        <f>BO202*(1+BP203)</f>
        <v>107.5662140285213</v>
      </c>
      <c r="BP203" s="60">
        <f>$L$36*N(S203)+$L$37*N(AQ203)+$L$38*N(AA203)+$L$39*N(AE203)+$L$40*N(AM203)+$L$41*N(W203)+$L$42*N(AI203)+$L$43*N(BG203)+$L$44*N(AY203)</f>
        <v>2.8650051799320015E-3</v>
      </c>
      <c r="BQ203" s="60">
        <f>IF(ISNUMBER(BO203),BO203/MAX(BO$22:BO203)-1,"")</f>
        <v>0</v>
      </c>
      <c r="BS203" s="61">
        <f>BS202*(1+BT203)</f>
        <v>106.66071757452103</v>
      </c>
      <c r="BT203" s="60">
        <f>$L$60*N(S203)+$L$61*N(AE203)+$L$62*N(AQ203)+$L$63*N(AM203)+$L$64*N(AI203)+$L$65*N(AA203)+$L$66*N(BG203)+$L$67*N(W203)+$L$68*N(AY203)</f>
        <v>3.1114309185817026E-3</v>
      </c>
      <c r="BU203" s="60">
        <f>IF(ISNUMBER(BS203),BS203/MAX(BS$22:BS203)-1,"")</f>
        <v>0</v>
      </c>
    </row>
    <row r="204" spans="17:73" ht="16" customHeight="1">
      <c r="Q204" s="63">
        <v>43363</v>
      </c>
      <c r="R204" s="62">
        <v>401</v>
      </c>
      <c r="S204" s="60">
        <f>IF(AND(ISNUMBER(R203),ISNUMBER(R204)),R204/R203-1,"")</f>
        <v>-1.4940239043825798E-3</v>
      </c>
      <c r="T204" s="60">
        <f>IF(ISNUMBER(R204),R204/MAX(R$22:R204)-1,"")</f>
        <v>-1.4596746449108022E-2</v>
      </c>
      <c r="V204" s="62">
        <v>206.9</v>
      </c>
      <c r="W204" s="60">
        <f>IF(AND(ISNUMBER(V203),ISNUMBER(V204)),V204/V203-1,"")</f>
        <v>-1.0621861722672765E-3</v>
      </c>
      <c r="X204" s="60">
        <f>IF(ISNUMBER(V204),V204/MAX(V$22:V204)-1,"")</f>
        <v>-1.6915328328423462E-2</v>
      </c>
      <c r="Z204" s="62">
        <v>8.1199999999999992</v>
      </c>
      <c r="AA204" s="60">
        <f>IF(AND(ISNUMBER(Z203),ISNUMBER(Z204)),Z204/Z203-1,"")</f>
        <v>-4.9019607843138191E-3</v>
      </c>
      <c r="AB204" s="60">
        <f>IF(ISNUMBER(Z204),Z204/MAX(Z$22:Z204)-1,"")</f>
        <v>-1.8137847642079818E-2</v>
      </c>
      <c r="AD204" s="62">
        <v>13.57</v>
      </c>
      <c r="AE204" s="60">
        <f>IF(AND(ISNUMBER(AD203),ISNUMBER(AD204)),AD204/AD203-1,"")</f>
        <v>2.2156573116691725E-3</v>
      </c>
      <c r="AF204" s="60">
        <f>IF(ISNUMBER(AD204),AD204/MAX(AD$22:AD204)-1,"")</f>
        <v>-0.10191925876902708</v>
      </c>
      <c r="AH204" s="62">
        <v>16.3</v>
      </c>
      <c r="AI204" s="60">
        <f>IF(AND(ISNUMBER(AH203),ISNUMBER(AH204)),AH204/AH203-1,"")</f>
        <v>-7.9123554473523594E-3</v>
      </c>
      <c r="AJ204" s="60">
        <f>IF(ISNUMBER(AH204),AH204/MAX(AH$22:AH204)-1,"")</f>
        <v>-3.3787788974510957E-2</v>
      </c>
      <c r="AL204" s="62">
        <v>19.34</v>
      </c>
      <c r="AM204" s="60">
        <f>IF(AND(ISNUMBER(AL203),ISNUMBER(AL204)),AL204/AL203-1,"")</f>
        <v>-1.1752682677567683E-2</v>
      </c>
      <c r="AN204" s="60">
        <f>IF(ISNUMBER(AL204),AL204/MAX(AL$22:AL204)-1,"")</f>
        <v>-1.9269776876267741E-2</v>
      </c>
      <c r="AP204" s="62">
        <v>100.29</v>
      </c>
      <c r="AQ204" s="60">
        <f>IF(AND(ISNUMBER(AP203),ISNUMBER(AP204)),AP204/AP203-1,"")</f>
        <v>1.9946145407412352E-4</v>
      </c>
      <c r="AR204" s="60">
        <f>IF(ISNUMBER(AP204),AP204/MAX(AP$22:AP204)-1,"")</f>
        <v>-5.9790732436459937E-4</v>
      </c>
      <c r="AT204" s="62">
        <v>50.13</v>
      </c>
      <c r="AU204" s="60">
        <f>IF(AND(ISNUMBER(AT203),ISNUMBER(AT204)),AT204/AT203-1,"")</f>
        <v>0</v>
      </c>
      <c r="AV204" s="60">
        <f>IF(ISNUMBER(AT204),AT204/MAX(AT$22:AT204)-1,"")</f>
        <v>-7.9728921666333274E-4</v>
      </c>
      <c r="AX204" s="62">
        <v>15.664</v>
      </c>
      <c r="AY204" s="60">
        <f>IF(AND(ISNUMBER(AX203),ISNUMBER(AX204)),AX204/AX203-1,"")</f>
        <v>-2.2294413656921419E-3</v>
      </c>
      <c r="AZ204" s="60">
        <f>IF(ISNUMBER(AX204),AX204/MAX(AX$22:AX204)-1,"")</f>
        <v>-7.3136094674556174E-2</v>
      </c>
      <c r="BB204" s="62">
        <v>49.88</v>
      </c>
      <c r="BC204" s="60">
        <f>IF(AND(ISNUMBER(BB203),ISNUMBER(BB204)),BB204/BB203-1,"")</f>
        <v>-4.0080160320632441E-4</v>
      </c>
      <c r="BD204" s="60">
        <f>IF(ISNUMBER(BB204),BB204/MAX(BB$22:BB204)-1,"")</f>
        <v>-8.9409894695011705E-3</v>
      </c>
      <c r="BF204" s="62">
        <v>50.58</v>
      </c>
      <c r="BG204" s="60">
        <f>IF(AND(ISNUMBER(BF203),ISNUMBER(BF204)),BF204/BF203-1,"")</f>
        <v>-3.9525691699615617E-4</v>
      </c>
      <c r="BH204" s="60">
        <f>IF(ISNUMBER(BF204),BF204/MAX(BF$22:BF204)-1,"")</f>
        <v>-4.1346721795628705E-3</v>
      </c>
      <c r="BK204" s="61">
        <f>BK203*(1+BL204)</f>
        <v>107.03760667547508</v>
      </c>
      <c r="BL204" s="60">
        <f>$L$12*N(AQ204)+$L$13*N(S204)+$L$14*N(AA204)+$L$15*N(AE204)+$L$16*N(AY204)+$L$17*N(BC204)+$L$18*N(AM204)+$L$19*N(AU204)+$L$20*N(W204)</f>
        <v>-1.8256641161890936E-3</v>
      </c>
      <c r="BM204" s="60">
        <f>IF(ISNUMBER(BK204),BK204/MAX(BK$22:BK204)-1,"")</f>
        <v>-3.321911659177279E-3</v>
      </c>
      <c r="BO204" s="61">
        <f>BO203*(1+BP204)</f>
        <v>107.39139729551736</v>
      </c>
      <c r="BP204" s="60">
        <f>$L$36*N(S204)+$L$37*N(AQ204)+$L$38*N(AA204)+$L$39*N(AE204)+$L$40*N(AM204)+$L$41*N(W204)+$L$42*N(AI204)+$L$43*N(BG204)+$L$44*N(AY204)</f>
        <v>-1.6252011338578321E-3</v>
      </c>
      <c r="BQ204" s="60">
        <f>IF(ISNUMBER(BO204),BO204/MAX(BO$22:BO204)-1,"")</f>
        <v>-1.6252011338577788E-3</v>
      </c>
      <c r="BS204" s="61">
        <f>BS203*(1+BT204)</f>
        <v>106.38077877125825</v>
      </c>
      <c r="BT204" s="60">
        <f>$L$60*N(S204)+$L$61*N(AE204)+$L$62*N(AQ204)+$L$63*N(AM204)+$L$64*N(AI204)+$L$65*N(AA204)+$L$66*N(BG204)+$L$67*N(W204)+$L$68*N(AY204)</f>
        <v>-2.624572660194086E-3</v>
      </c>
      <c r="BU204" s="60">
        <f>IF(ISNUMBER(BS204),BS204/MAX(BS$22:BS204)-1,"")</f>
        <v>-2.6245726601942243E-3</v>
      </c>
    </row>
    <row r="205" spans="17:73" ht="16" customHeight="1">
      <c r="Q205" s="63">
        <v>43364</v>
      </c>
      <c r="R205" s="62">
        <v>403.64</v>
      </c>
      <c r="S205" s="60">
        <f>IF(AND(ISNUMBER(R204),ISNUMBER(R205)),R205/R204-1,"")</f>
        <v>6.5835411471322214E-3</v>
      </c>
      <c r="T205" s="60">
        <f>IF(ISNUMBER(R205),R205/MAX(R$22:R205)-1,"")</f>
        <v>-8.1093035828377902E-3</v>
      </c>
      <c r="V205" s="62">
        <v>207.9</v>
      </c>
      <c r="W205" s="60">
        <f>IF(AND(ISNUMBER(V204),ISNUMBER(V205)),V205/V204-1,"")</f>
        <v>4.8332527791203894E-3</v>
      </c>
      <c r="X205" s="60">
        <f>IF(ISNUMBER(V205),V205/MAX(V$22:V205)-1,"")</f>
        <v>-1.2163831606956221E-2</v>
      </c>
      <c r="Z205" s="62">
        <v>8.18</v>
      </c>
      <c r="AA205" s="60">
        <f>IF(AND(ISNUMBER(Z204),ISNUMBER(Z205)),Z205/Z204-1,"")</f>
        <v>7.3891625615765122E-3</v>
      </c>
      <c r="AB205" s="60">
        <f>IF(ISNUMBER(Z205),Z205/MAX(Z$22:Z205)-1,"")</f>
        <v>-1.0882708585247869E-2</v>
      </c>
      <c r="AD205" s="62">
        <v>13.69</v>
      </c>
      <c r="AE205" s="60">
        <f>IF(AND(ISNUMBER(AD204),ISNUMBER(AD205)),AD205/AD204-1,"")</f>
        <v>8.8430361090641174E-3</v>
      </c>
      <c r="AF205" s="60">
        <f>IF(ISNUMBER(AD205),AD205/MAX(AD$22:AD205)-1,"")</f>
        <v>-9.3977498345466537E-2</v>
      </c>
      <c r="AH205" s="62">
        <v>16.38</v>
      </c>
      <c r="AI205" s="60">
        <f>IF(AND(ISNUMBER(AH204),ISNUMBER(AH205)),AH205/AH204-1,"")</f>
        <v>4.9079754601226711E-3</v>
      </c>
      <c r="AJ205" s="60">
        <f>IF(ISNUMBER(AH205),AH205/MAX(AH$22:AH205)-1,"")</f>
        <v>-2.904564315352709E-2</v>
      </c>
      <c r="AL205" s="62">
        <v>19.37</v>
      </c>
      <c r="AM205" s="60">
        <f>IF(AND(ISNUMBER(AL204),ISNUMBER(AL205)),AL205/AL204-1,"")</f>
        <v>1.5511892450879028E-3</v>
      </c>
      <c r="AN205" s="60">
        <f>IF(ISNUMBER(AL205),AL205/MAX(AL$22:AL205)-1,"")</f>
        <v>-1.7748478701825499E-2</v>
      </c>
      <c r="AP205" s="62">
        <v>100.29</v>
      </c>
      <c r="AQ205" s="60">
        <f>IF(AND(ISNUMBER(AP204),ISNUMBER(AP205)),AP205/AP204-1,"")</f>
        <v>0</v>
      </c>
      <c r="AR205" s="60">
        <f>IF(ISNUMBER(AP205),AP205/MAX(AP$22:AP205)-1,"")</f>
        <v>-5.9790732436459937E-4</v>
      </c>
      <c r="AT205" s="62">
        <v>50.13</v>
      </c>
      <c r="AU205" s="60">
        <f>IF(AND(ISNUMBER(AT204),ISNUMBER(AT205)),AT205/AT204-1,"")</f>
        <v>0</v>
      </c>
      <c r="AV205" s="60">
        <f>IF(ISNUMBER(AT205),AT205/MAX(AT$22:AT205)-1,"")</f>
        <v>-7.9728921666333274E-4</v>
      </c>
      <c r="AX205" s="62">
        <v>15.657999999999999</v>
      </c>
      <c r="AY205" s="60">
        <f>IF(AND(ISNUMBER(AX204),ISNUMBER(AX205)),AX205/AX204-1,"")</f>
        <v>-3.8304392236976348E-4</v>
      </c>
      <c r="AZ205" s="60">
        <f>IF(ISNUMBER(AX205),AX205/MAX(AX$22:AX205)-1,"")</f>
        <v>-7.3491124260354979E-2</v>
      </c>
      <c r="BB205" s="62">
        <v>49.9</v>
      </c>
      <c r="BC205" s="60">
        <f>IF(AND(ISNUMBER(BB204),ISNUMBER(BB205)),BB205/BB204-1,"")</f>
        <v>4.0096230954289602E-4</v>
      </c>
      <c r="BD205" s="60">
        <f>IF(ISNUMBER(BB205),BB205/MAX(BB$22:BB205)-1,"")</f>
        <v>-8.5436121597456394E-3</v>
      </c>
      <c r="BF205" s="62">
        <v>50.55</v>
      </c>
      <c r="BG205" s="60">
        <f>IF(AND(ISNUMBER(BF204),ISNUMBER(BF205)),BF205/BF204-1,"")</f>
        <v>-5.9311981020171434E-4</v>
      </c>
      <c r="BH205" s="60">
        <f>IF(ISNUMBER(BF205),BF205/MAX(BF$22:BF205)-1,"")</f>
        <v>-4.7253396337861853E-3</v>
      </c>
      <c r="BK205" s="61">
        <f>BK204*(1+BL205)</f>
        <v>107.46704860771442</v>
      </c>
      <c r="BL205" s="60">
        <f>$L$12*N(AQ205)+$L$13*N(S205)+$L$14*N(AA205)+$L$15*N(AE205)+$L$16*N(AY205)+$L$17*N(BC205)+$L$18*N(AM205)+$L$19*N(AU205)+$L$20*N(W205)</f>
        <v>4.0120659044756337E-3</v>
      </c>
      <c r="BM205" s="60">
        <f>IF(ISNUMBER(BK205),BK205/MAX(BK$22:BK205)-1,"")</f>
        <v>0</v>
      </c>
      <c r="BO205" s="61">
        <f>BO204*(1+BP205)</f>
        <v>107.91712318259579</v>
      </c>
      <c r="BP205" s="60">
        <f>$L$36*N(S205)+$L$37*N(AQ205)+$L$38*N(AA205)+$L$39*N(AE205)+$L$40*N(AM205)+$L$41*N(W205)+$L$42*N(AI205)+$L$43*N(BG205)+$L$44*N(AY205)</f>
        <v>4.8954190029927439E-3</v>
      </c>
      <c r="BQ205" s="60">
        <f>IF(ISNUMBER(BO205),BO205/MAX(BO$22:BO205)-1,"")</f>
        <v>0</v>
      </c>
      <c r="BS205" s="61">
        <f>BS204*(1+BT205)</f>
        <v>106.91266793228509</v>
      </c>
      <c r="BT205" s="60">
        <f>$L$60*N(S205)+$L$61*N(AE205)+$L$62*N(AQ205)+$L$63*N(AM205)+$L$64*N(AI205)+$L$65*N(AA205)+$L$66*N(BG205)+$L$67*N(W205)+$L$68*N(AY205)</f>
        <v>4.9998615085390758E-3</v>
      </c>
      <c r="BU205" s="60">
        <f>IF(ISNUMBER(BS205),BS205/MAX(BS$22:BS205)-1,"")</f>
        <v>0</v>
      </c>
    </row>
    <row r="206" spans="17:73" ht="16" customHeight="1">
      <c r="Q206" s="63">
        <v>43367</v>
      </c>
      <c r="R206" s="62">
        <v>401.24</v>
      </c>
      <c r="S206" s="60">
        <f>IF(AND(ISNUMBER(R205),ISNUMBER(R206)),R206/R205-1,"")</f>
        <v>-5.9458923793478391E-3</v>
      </c>
      <c r="T206" s="60">
        <f>IF(ISNUMBER(R206),R206/MAX(R$22:R206)-1,"")</f>
        <v>-1.4006978915810708E-2</v>
      </c>
      <c r="V206" s="62">
        <v>207.47</v>
      </c>
      <c r="W206" s="60">
        <f>IF(AND(ISNUMBER(V205),ISNUMBER(V206)),V206/V205-1,"")</f>
        <v>-2.0683020683021081E-3</v>
      </c>
      <c r="X206" s="60">
        <f>IF(ISNUMBER(V206),V206/MAX(V$22:V206)-1,"")</f>
        <v>-1.4206975197187166E-2</v>
      </c>
      <c r="Z206" s="62">
        <v>8.17</v>
      </c>
      <c r="AA206" s="60">
        <f>IF(AND(ISNUMBER(Z205),ISNUMBER(Z206)),Z206/Z205-1,"")</f>
        <v>-1.2224938875304847E-3</v>
      </c>
      <c r="AB206" s="60">
        <f>IF(ISNUMBER(Z206),Z206/MAX(Z$22:Z206)-1,"")</f>
        <v>-1.2091898428053138E-2</v>
      </c>
      <c r="AD206" s="62">
        <v>13.65</v>
      </c>
      <c r="AE206" s="60">
        <f>IF(AND(ISNUMBER(AD205),ISNUMBER(AD206)),AD206/AD205-1,"")</f>
        <v>-2.9218407596784957E-3</v>
      </c>
      <c r="AF206" s="60">
        <f>IF(ISNUMBER(AD206),AD206/MAX(AD$22:AD206)-1,"")</f>
        <v>-9.6624751819986754E-2</v>
      </c>
      <c r="AH206" s="62">
        <v>16.36</v>
      </c>
      <c r="AI206" s="60">
        <f>IF(AND(ISNUMBER(AH205),ISNUMBER(AH206)),AH206/AH205-1,"")</f>
        <v>-1.2210012210012167E-3</v>
      </c>
      <c r="AJ206" s="60">
        <f>IF(ISNUMBER(AH206),AH206/MAX(AH$22:AH206)-1,"")</f>
        <v>-3.0231179608773084E-2</v>
      </c>
      <c r="AL206" s="62">
        <v>19.38</v>
      </c>
      <c r="AM206" s="60">
        <f>IF(AND(ISNUMBER(AL205),ISNUMBER(AL206)),AL206/AL205-1,"")</f>
        <v>5.162622612286949E-4</v>
      </c>
      <c r="AN206" s="60">
        <f>IF(ISNUMBER(AL206),AL206/MAX(AL$22:AL206)-1,"")</f>
        <v>-1.7241379310344862E-2</v>
      </c>
      <c r="AP206" s="62">
        <v>100.28</v>
      </c>
      <c r="AQ206" s="60">
        <f>IF(AND(ISNUMBER(AP205),ISNUMBER(AP206)),AP206/AP205-1,"")</f>
        <v>-9.9710838568189963E-5</v>
      </c>
      <c r="AR206" s="60">
        <f>IF(ISNUMBER(AP206),AP206/MAX(AP$22:AP206)-1,"")</f>
        <v>-6.9755854509212512E-4</v>
      </c>
      <c r="AT206" s="62">
        <v>50.14</v>
      </c>
      <c r="AU206" s="60">
        <f>IF(AND(ISNUMBER(AT205),ISNUMBER(AT206)),AT206/AT205-1,"")</f>
        <v>1.9948134849379073E-4</v>
      </c>
      <c r="AV206" s="60">
        <f>IF(ISNUMBER(AT206),AT206/MAX(AT$22:AT206)-1,"")</f>
        <v>-5.9796691249758283E-4</v>
      </c>
      <c r="AX206" s="62">
        <v>15.542999999999999</v>
      </c>
      <c r="AY206" s="60">
        <f>IF(AND(ISNUMBER(AX205),ISNUMBER(AX206)),AX206/AX205-1,"")</f>
        <v>-7.3444884404139099E-3</v>
      </c>
      <c r="AZ206" s="60">
        <f>IF(ISNUMBER(AX206),AX206/MAX(AX$22:AX206)-1,"")</f>
        <v>-8.0295857988165631E-2</v>
      </c>
      <c r="BB206" s="62">
        <v>49.94</v>
      </c>
      <c r="BC206" s="60">
        <f>IF(AND(ISNUMBER(BB205),ISNUMBER(BB206)),BB206/BB205-1,"")</f>
        <v>8.0160320641287086E-4</v>
      </c>
      <c r="BD206" s="60">
        <f>IF(ISNUMBER(BB206),BB206/MAX(BB$22:BB206)-1,"")</f>
        <v>-7.7488575402344662E-3</v>
      </c>
      <c r="BF206" s="62">
        <v>50.61</v>
      </c>
      <c r="BG206" s="60">
        <f>IF(AND(ISNUMBER(BF205),ISNUMBER(BF206)),BF206/BF205-1,"")</f>
        <v>1.1869436201781269E-3</v>
      </c>
      <c r="BH206" s="60">
        <f>IF(ISNUMBER(BF206),BF206/MAX(BF$22:BF206)-1,"")</f>
        <v>-3.5440047253396667E-3</v>
      </c>
      <c r="BK206" s="61">
        <f>BK205*(1+BL206)</f>
        <v>107.11348804929516</v>
      </c>
      <c r="BL206" s="60">
        <f>$L$12*N(AQ206)+$L$13*N(S206)+$L$14*N(AA206)+$L$15*N(AE206)+$L$16*N(AY206)+$L$17*N(BC206)+$L$18*N(AM206)+$L$19*N(AU206)+$L$20*N(W206)</f>
        <v>-3.2899438758186936E-3</v>
      </c>
      <c r="BM206" s="60">
        <f>IF(ISNUMBER(BK206),BK206/MAX(BK$22:BK206)-1,"")</f>
        <v>-3.2899438758187127E-3</v>
      </c>
      <c r="BO206" s="61">
        <f>BO205*(1+BP206)</f>
        <v>107.58755280994311</v>
      </c>
      <c r="BP206" s="60">
        <f>$L$36*N(S206)+$L$37*N(AQ206)+$L$38*N(AA206)+$L$39*N(AE206)+$L$40*N(AM206)+$L$41*N(W206)+$L$42*N(AI206)+$L$43*N(BG206)+$L$44*N(AY206)</f>
        <v>-3.0539210361922951E-3</v>
      </c>
      <c r="BQ206" s="60">
        <f>IF(ISNUMBER(BO206),BO206/MAX(BO$22:BO206)-1,"")</f>
        <v>-3.0539210361922864E-3</v>
      </c>
      <c r="BS206" s="61">
        <f>BS205*(1+BT206)</f>
        <v>106.63838437669574</v>
      </c>
      <c r="BT206" s="60">
        <f>$L$60*N(S206)+$L$61*N(AE206)+$L$62*N(AQ206)+$L$63*N(AM206)+$L$64*N(AI206)+$L$65*N(AA206)+$L$66*N(BG206)+$L$67*N(W206)+$L$68*N(AY206)</f>
        <v>-2.5654916381197077E-3</v>
      </c>
      <c r="BU206" s="60">
        <f>IF(ISNUMBER(BS206),BS206/MAX(BS$22:BS206)-1,"")</f>
        <v>-2.565491638119699E-3</v>
      </c>
    </row>
    <row r="207" spans="17:73" ht="16" customHeight="1">
      <c r="Q207" s="63">
        <v>43368</v>
      </c>
      <c r="R207" s="62">
        <v>403.05</v>
      </c>
      <c r="S207" s="60">
        <f>IF(AND(ISNUMBER(R206),ISNUMBER(R207)),R207/R206-1,"")</f>
        <v>4.5110158508623321E-3</v>
      </c>
      <c r="T207" s="60">
        <f>IF(ISNUMBER(R207),R207/MAX(R$22:R207)-1,"")</f>
        <v>-9.559148768860215E-3</v>
      </c>
      <c r="V207" s="62">
        <v>207.91</v>
      </c>
      <c r="W207" s="60">
        <f>IF(AND(ISNUMBER(V206),ISNUMBER(V207)),V207/V206-1,"")</f>
        <v>2.120788547741892E-3</v>
      </c>
      <c r="X207" s="60">
        <f>IF(ISNUMBER(V207),V207/MAX(V$22:V207)-1,"")</f>
        <v>-1.2116316639741553E-2</v>
      </c>
      <c r="Z207" s="62">
        <v>8.2100000000000009</v>
      </c>
      <c r="AA207" s="60">
        <f>IF(AND(ISNUMBER(Z206),ISNUMBER(Z207)),Z207/Z206-1,"")</f>
        <v>4.8959608323133619E-3</v>
      </c>
      <c r="AB207" s="60">
        <f>IF(ISNUMBER(Z207),Z207/MAX(Z$22:Z207)-1,"")</f>
        <v>-7.2551390568317276E-3</v>
      </c>
      <c r="AD207" s="62">
        <v>13.72</v>
      </c>
      <c r="AE207" s="60">
        <f>IF(AND(ISNUMBER(AD206),ISNUMBER(AD207)),AD207/AD206-1,"")</f>
        <v>5.12820512820511E-3</v>
      </c>
      <c r="AF207" s="60">
        <f>IF(ISNUMBER(AD207),AD207/MAX(AD$22:AD207)-1,"")</f>
        <v>-9.1992058239576346E-2</v>
      </c>
      <c r="AH207" s="62">
        <v>16.350000000000001</v>
      </c>
      <c r="AI207" s="60">
        <f>IF(AND(ISNUMBER(AH206),ISNUMBER(AH207)),AH207/AH206-1,"")</f>
        <v>-6.1124694376513133E-4</v>
      </c>
      <c r="AJ207" s="60">
        <f>IF(ISNUMBER(AH207),AH207/MAX(AH$22:AH207)-1,"")</f>
        <v>-3.0823947836395971E-2</v>
      </c>
      <c r="AL207" s="62">
        <v>19.28</v>
      </c>
      <c r="AM207" s="60">
        <f>IF(AND(ISNUMBER(AL206),ISNUMBER(AL207)),AL207/AL206-1,"")</f>
        <v>-5.1599587203301489E-3</v>
      </c>
      <c r="AN207" s="60">
        <f>IF(ISNUMBER(AL207),AL207/MAX(AL$22:AL207)-1,"")</f>
        <v>-2.2312373225152005E-2</v>
      </c>
      <c r="AP207" s="62">
        <v>100.29</v>
      </c>
      <c r="AQ207" s="60">
        <f>IF(AND(ISNUMBER(AP206),ISNUMBER(AP207)),AP207/AP206-1,"")</f>
        <v>9.9720781810974657E-5</v>
      </c>
      <c r="AR207" s="60">
        <f>IF(ISNUMBER(AP207),AP207/MAX(AP$22:AP207)-1,"")</f>
        <v>-5.9790732436459937E-4</v>
      </c>
      <c r="AT207" s="62">
        <v>50.14</v>
      </c>
      <c r="AU207" s="60">
        <f>IF(AND(ISNUMBER(AT206),ISNUMBER(AT207)),AT207/AT206-1,"")</f>
        <v>0</v>
      </c>
      <c r="AV207" s="60">
        <f>IF(ISNUMBER(AT207),AT207/MAX(AT$22:AT207)-1,"")</f>
        <v>-5.9796691249758283E-4</v>
      </c>
      <c r="AX207" s="62">
        <v>15.657999999999999</v>
      </c>
      <c r="AY207" s="60">
        <f>IF(AND(ISNUMBER(AX206),ISNUMBER(AX207)),AX207/AX206-1,"")</f>
        <v>7.3988290548800961E-3</v>
      </c>
      <c r="AZ207" s="60">
        <f>IF(ISNUMBER(AX207),AX207/MAX(AX$22:AX207)-1,"")</f>
        <v>-7.3491124260354979E-2</v>
      </c>
      <c r="BB207" s="62">
        <v>49.73</v>
      </c>
      <c r="BC207" s="60">
        <f>IF(AND(ISNUMBER(BB206),ISNUMBER(BB207)),BB207/BB206-1,"")</f>
        <v>-4.2050460552662816E-3</v>
      </c>
      <c r="BD207" s="60">
        <f>IF(ISNUMBER(BB207),BB207/MAX(BB$22:BB207)-1,"")</f>
        <v>-1.1921319292668375E-2</v>
      </c>
      <c r="BF207" s="62">
        <v>50.57</v>
      </c>
      <c r="BG207" s="60">
        <f>IF(AND(ISNUMBER(BF206),ISNUMBER(BF207)),BF207/BF206-1,"")</f>
        <v>-7.9035763683066307E-4</v>
      </c>
      <c r="BH207" s="60">
        <f>IF(ISNUMBER(BF207),BF207/MAX(BF$22:BF207)-1,"")</f>
        <v>-4.3315613309706791E-3</v>
      </c>
      <c r="BK207" s="61">
        <f>BK206*(1+BL207)</f>
        <v>107.46957954613218</v>
      </c>
      <c r="BL207" s="60">
        <f>$L$12*N(AQ207)+$L$13*N(S207)+$L$14*N(AA207)+$L$15*N(AE207)+$L$16*N(AY207)+$L$17*N(BC207)+$L$18*N(AM207)+$L$19*N(AU207)+$L$20*N(W207)</f>
        <v>3.3244319022936921E-3</v>
      </c>
      <c r="BM207" s="60">
        <f>IF(ISNUMBER(BK207),BK207/MAX(BK$22:BK207)-1,"")</f>
        <v>0</v>
      </c>
      <c r="BO207" s="61">
        <f>BO206*(1+BP207)</f>
        <v>107.96791127639069</v>
      </c>
      <c r="BP207" s="60">
        <f>$L$36*N(S207)+$L$37*N(AQ207)+$L$38*N(AA207)+$L$39*N(AE207)+$L$40*N(AM207)+$L$41*N(W207)+$L$42*N(AI207)+$L$43*N(BG207)+$L$44*N(AY207)</f>
        <v>3.5353389543074645E-3</v>
      </c>
      <c r="BQ207" s="60">
        <f>IF(ISNUMBER(BO207),BO207/MAX(BO$22:BO207)-1,"")</f>
        <v>0</v>
      </c>
      <c r="BS207" s="61">
        <f>BS206*(1+BT207)</f>
        <v>106.87175775484306</v>
      </c>
      <c r="BT207" s="60">
        <f>$L$60*N(S207)+$L$61*N(AE207)+$L$62*N(AQ207)+$L$63*N(AM207)+$L$64*N(AI207)+$L$65*N(AA207)+$L$66*N(BG207)+$L$67*N(W207)+$L$68*N(AY207)</f>
        <v>2.1884556814263903E-3</v>
      </c>
      <c r="BU207" s="60">
        <f>IF(ISNUMBER(BS207),BS207/MAX(BS$22:BS207)-1,"")</f>
        <v>-3.8265042144436379E-4</v>
      </c>
    </row>
    <row r="208" spans="17:73" ht="16" customHeight="1">
      <c r="Q208" s="63">
        <v>43369</v>
      </c>
      <c r="R208" s="62">
        <v>400.6</v>
      </c>
      <c r="S208" s="60">
        <f>IF(AND(ISNUMBER(R207),ISNUMBER(R208)),R208/R207-1,"")</f>
        <v>-6.078650291527099E-3</v>
      </c>
      <c r="T208" s="60">
        <f>IF(ISNUMBER(R208),R208/MAX(R$22:R208)-1,"")</f>
        <v>-1.5579692337936768E-2</v>
      </c>
      <c r="V208" s="62">
        <v>207.6</v>
      </c>
      <c r="W208" s="60">
        <f>IF(AND(ISNUMBER(V207),ISNUMBER(V208)),V208/V207-1,"")</f>
        <v>-1.4910297724977095E-3</v>
      </c>
      <c r="X208" s="60">
        <f>IF(ISNUMBER(V208),V208/MAX(V$22:V208)-1,"")</f>
        <v>-1.3589280623396482E-2</v>
      </c>
      <c r="Z208" s="62">
        <v>8.1999999999999993</v>
      </c>
      <c r="AA208" s="60">
        <f>IF(AND(ISNUMBER(Z207),ISNUMBER(Z208)),Z208/Z207-1,"")</f>
        <v>-1.2180267965896663E-3</v>
      </c>
      <c r="AB208" s="60">
        <f>IF(ISNUMBER(Z208),Z208/MAX(Z$22:Z208)-1,"")</f>
        <v>-8.46432889963733E-3</v>
      </c>
      <c r="AD208" s="62">
        <v>13.83</v>
      </c>
      <c r="AE208" s="60">
        <f>IF(AND(ISNUMBER(AD207),ISNUMBER(AD208)),AD208/AD207-1,"")</f>
        <v>8.0174927113703109E-3</v>
      </c>
      <c r="AF208" s="60">
        <f>IF(ISNUMBER(AD208),AD208/MAX(AD$22:AD208)-1,"")</f>
        <v>-8.4712111184645944E-2</v>
      </c>
      <c r="AH208" s="62">
        <v>16.39</v>
      </c>
      <c r="AI208" s="60">
        <f>IF(AND(ISNUMBER(AH207),ISNUMBER(AH208)),AH208/AH207-1,"")</f>
        <v>2.4464831804280607E-3</v>
      </c>
      <c r="AJ208" s="60">
        <f>IF(ISNUMBER(AH208),AH208/MAX(AH$22:AH208)-1,"")</f>
        <v>-2.8452874925903981E-2</v>
      </c>
      <c r="AL208" s="62">
        <v>19.23</v>
      </c>
      <c r="AM208" s="60">
        <f>IF(AND(ISNUMBER(AL207),ISNUMBER(AL208)),AL208/AL207-1,"")</f>
        <v>-2.5933609958506132E-3</v>
      </c>
      <c r="AN208" s="60">
        <f>IF(ISNUMBER(AL208),AL208/MAX(AL$22:AL208)-1,"")</f>
        <v>-2.4847870182555742E-2</v>
      </c>
      <c r="AP208" s="62">
        <v>100.32</v>
      </c>
      <c r="AQ208" s="60">
        <f>IF(AND(ISNUMBER(AP207),ISNUMBER(AP208)),AP208/AP207-1,"")</f>
        <v>2.9913251570423682E-4</v>
      </c>
      <c r="AR208" s="60">
        <f>IF(ISNUMBER(AP208),AP208/MAX(AP$22:AP208)-1,"")</f>
        <v>-2.989536621823552E-4</v>
      </c>
      <c r="AT208" s="62">
        <v>50.14</v>
      </c>
      <c r="AU208" s="60">
        <f>IF(AND(ISNUMBER(AT207),ISNUMBER(AT208)),AT208/AT207-1,"")</f>
        <v>0</v>
      </c>
      <c r="AV208" s="60">
        <f>IF(ISNUMBER(AT208),AT208/MAX(AT$22:AT208)-1,"")</f>
        <v>-5.9796691249758283E-4</v>
      </c>
      <c r="AX208" s="62">
        <v>15.624000000000001</v>
      </c>
      <c r="AY208" s="60">
        <f>IF(AND(ISNUMBER(AX207),ISNUMBER(AX208)),AX208/AX207-1,"")</f>
        <v>-2.1714139736874749E-3</v>
      </c>
      <c r="AZ208" s="60">
        <f>IF(ISNUMBER(AX208),AX208/MAX(AX$22:AX208)-1,"")</f>
        <v>-7.5502958579881541E-2</v>
      </c>
      <c r="BB208" s="62">
        <v>49.82</v>
      </c>
      <c r="BC208" s="60">
        <f>IF(AND(ISNUMBER(BB207),ISNUMBER(BB208)),BB208/BB207-1,"")</f>
        <v>1.8097727729742275E-3</v>
      </c>
      <c r="BD208" s="60">
        <f>IF(ISNUMBER(BB208),BB208/MAX(BB$22:BB208)-1,"")</f>
        <v>-1.0133121398768097E-2</v>
      </c>
      <c r="BF208" s="62">
        <v>50.58</v>
      </c>
      <c r="BG208" s="60">
        <f>IF(AND(ISNUMBER(BF207),ISNUMBER(BF208)),BF208/BF207-1,"")</f>
        <v>1.9774569903097117E-4</v>
      </c>
      <c r="BH208" s="60">
        <f>IF(ISNUMBER(BF208),BF208/MAX(BF$22:BF208)-1,"")</f>
        <v>-4.1346721795628705E-3</v>
      </c>
      <c r="BK208" s="61">
        <f>BK207*(1+BL208)</f>
        <v>107.31097756429611</v>
      </c>
      <c r="BL208" s="60">
        <f>$L$12*N(AQ208)+$L$13*N(S208)+$L$14*N(AA208)+$L$15*N(AE208)+$L$16*N(AY208)+$L$17*N(BC208)+$L$18*N(AM208)+$L$19*N(AU208)+$L$20*N(W208)</f>
        <v>-1.4757848919283421E-3</v>
      </c>
      <c r="BM208" s="60">
        <f>IF(ISNUMBER(BK208),BK208/MAX(BK$22:BK208)-1,"")</f>
        <v>-1.4757848919283445E-3</v>
      </c>
      <c r="BO208" s="61">
        <f>BO207*(1+BP208)</f>
        <v>107.87615945732762</v>
      </c>
      <c r="BP208" s="60">
        <f>$L$36*N(S208)+$L$37*N(AQ208)+$L$38*N(AA208)+$L$39*N(AE208)+$L$40*N(AM208)+$L$41*N(W208)+$L$42*N(AI208)+$L$43*N(BG208)+$L$44*N(AY208)</f>
        <v>-8.4980637282311747E-4</v>
      </c>
      <c r="BQ208" s="60">
        <f>IF(ISNUMBER(BO208),BO208/MAX(BO$22:BO208)-1,"")</f>
        <v>-8.4980637282305871E-4</v>
      </c>
      <c r="BS208" s="61">
        <f>BS207*(1+BT208)</f>
        <v>106.83420595864681</v>
      </c>
      <c r="BT208" s="60">
        <f>$L$60*N(S208)+$L$61*N(AE208)+$L$62*N(AQ208)+$L$63*N(AM208)+$L$64*N(AI208)+$L$65*N(AA208)+$L$66*N(BG208)+$L$67*N(W208)+$L$68*N(AY208)</f>
        <v>-3.5137249527044013E-4</v>
      </c>
      <c r="BU208" s="60">
        <f>IF(ISNUMBER(BS208),BS208/MAX(BS$22:BS208)-1,"")</f>
        <v>-7.338884638813381E-4</v>
      </c>
    </row>
    <row r="209" spans="17:73" ht="16" customHeight="1">
      <c r="Q209" s="63">
        <v>43370</v>
      </c>
      <c r="R209" s="62">
        <v>400.58</v>
      </c>
      <c r="S209" s="60">
        <f>IF(AND(ISNUMBER(R208),ISNUMBER(R209)),R209/R208-1,"")</f>
        <v>-4.992511233159469E-5</v>
      </c>
      <c r="T209" s="60">
        <f>IF(ISNUMBER(R209),R209/MAX(R$22:R209)-1,"")</f>
        <v>-1.5628839632378266E-2</v>
      </c>
      <c r="V209" s="62">
        <v>207.33</v>
      </c>
      <c r="W209" s="60">
        <f>IF(AND(ISNUMBER(V208),ISNUMBER(V209)),V209/V208-1,"")</f>
        <v>-1.3005780346819762E-3</v>
      </c>
      <c r="X209" s="60">
        <f>IF(ISNUMBER(V209),V209/MAX(V$22:V209)-1,"")</f>
        <v>-1.4872184738192518E-2</v>
      </c>
      <c r="Z209" s="62">
        <v>8.1999999999999993</v>
      </c>
      <c r="AA209" s="60">
        <f>IF(AND(ISNUMBER(Z208),ISNUMBER(Z209)),Z209/Z208-1,"")</f>
        <v>0</v>
      </c>
      <c r="AB209" s="60">
        <f>IF(ISNUMBER(Z209),Z209/MAX(Z$22:Z209)-1,"")</f>
        <v>-8.46432889963733E-3</v>
      </c>
      <c r="AD209" s="62">
        <v>13.65</v>
      </c>
      <c r="AE209" s="60">
        <f>IF(AND(ISNUMBER(AD208),ISNUMBER(AD209)),AD209/AD208-1,"")</f>
        <v>-1.3015184381778733E-2</v>
      </c>
      <c r="AF209" s="60">
        <f>IF(ISNUMBER(AD209),AD209/MAX(AD$22:AD209)-1,"")</f>
        <v>-9.6624751819986754E-2</v>
      </c>
      <c r="AH209" s="62">
        <v>16.420000000000002</v>
      </c>
      <c r="AI209" s="60">
        <f>IF(AND(ISNUMBER(AH208),ISNUMBER(AH209)),AH209/AH208-1,"")</f>
        <v>1.8303843807199183E-3</v>
      </c>
      <c r="AJ209" s="60">
        <f>IF(ISNUMBER(AH209),AH209/MAX(AH$22:AH209)-1,"")</f>
        <v>-2.6674570243034879E-2</v>
      </c>
      <c r="AL209" s="62">
        <v>19.100000000000001</v>
      </c>
      <c r="AM209" s="60">
        <f>IF(AND(ISNUMBER(AL208),ISNUMBER(AL209)),AL209/AL208-1,"")</f>
        <v>-6.7602704108163936E-3</v>
      </c>
      <c r="AN209" s="60">
        <f>IF(ISNUMBER(AL209),AL209/MAX(AL$22:AL209)-1,"")</f>
        <v>-3.1440162271805128E-2</v>
      </c>
      <c r="AP209" s="62">
        <v>100.32</v>
      </c>
      <c r="AQ209" s="60">
        <f>IF(AND(ISNUMBER(AP208),ISNUMBER(AP209)),AP209/AP208-1,"")</f>
        <v>0</v>
      </c>
      <c r="AR209" s="60">
        <f>IF(ISNUMBER(AP209),AP209/MAX(AP$22:AP209)-1,"")</f>
        <v>-2.989536621823552E-4</v>
      </c>
      <c r="AT209" s="62">
        <v>50.14</v>
      </c>
      <c r="AU209" s="60">
        <f>IF(AND(ISNUMBER(AT208),ISNUMBER(AT209)),AT209/AT208-1,"")</f>
        <v>0</v>
      </c>
      <c r="AV209" s="60">
        <f>IF(ISNUMBER(AT209),AT209/MAX(AT$22:AT209)-1,"")</f>
        <v>-5.9796691249758283E-4</v>
      </c>
      <c r="AX209" s="62">
        <v>15.557</v>
      </c>
      <c r="AY209" s="60">
        <f>IF(AND(ISNUMBER(AX208),ISNUMBER(AX209)),AX209/AX208-1,"")</f>
        <v>-4.2882744495648106E-3</v>
      </c>
      <c r="AZ209" s="60">
        <f>IF(ISNUMBER(AX209),AX209/MAX(AX$22:AX209)-1,"")</f>
        <v>-7.9467455621301641E-2</v>
      </c>
      <c r="BB209" s="62">
        <v>49.94</v>
      </c>
      <c r="BC209" s="60">
        <f>IF(AND(ISNUMBER(BB208),ISNUMBER(BB209)),BB209/BB208-1,"")</f>
        <v>2.4086712163788881E-3</v>
      </c>
      <c r="BD209" s="60">
        <f>IF(ISNUMBER(BB209),BB209/MAX(BB$22:BB209)-1,"")</f>
        <v>-7.7488575402344662E-3</v>
      </c>
      <c r="BF209" s="62">
        <v>50.66</v>
      </c>
      <c r="BG209" s="60">
        <f>IF(AND(ISNUMBER(BF208),ISNUMBER(BF209)),BF209/BF208-1,"")</f>
        <v>1.5816528272043495E-3</v>
      </c>
      <c r="BH209" s="60">
        <f>IF(ISNUMBER(BF209),BF209/MAX(BF$22:BF209)-1,"")</f>
        <v>-2.5595589683008457E-3</v>
      </c>
      <c r="BK209" s="61">
        <f>BK208*(1+BL209)</f>
        <v>107.07659266682188</v>
      </c>
      <c r="BL209" s="60">
        <f>$L$12*N(AQ209)+$L$13*N(S209)+$L$14*N(AA209)+$L$15*N(AE209)+$L$16*N(AY209)+$L$17*N(BC209)+$L$18*N(AM209)+$L$19*N(AU209)+$L$20*N(W209)</f>
        <v>-2.1841651506136492E-3</v>
      </c>
      <c r="BM209" s="60">
        <f>IF(ISNUMBER(BK209),BK209/MAX(BK$22:BK209)-1,"")</f>
        <v>-3.6567266846113666E-3</v>
      </c>
      <c r="BO209" s="61">
        <f>BO208*(1+BP209)</f>
        <v>107.58193576114557</v>
      </c>
      <c r="BP209" s="60">
        <f>$L$36*N(S209)+$L$37*N(AQ209)+$L$38*N(AA209)+$L$39*N(AE209)+$L$40*N(AM209)+$L$41*N(W209)+$L$42*N(AI209)+$L$43*N(BG209)+$L$44*N(AY209)</f>
        <v>-2.7274209395490479E-3</v>
      </c>
      <c r="BQ209" s="60">
        <f>IF(ISNUMBER(BO209),BO209/MAX(BO$22:BO209)-1,"")</f>
        <v>-3.5749095326763625E-3</v>
      </c>
      <c r="BS209" s="61">
        <f>BS208*(1+BT209)</f>
        <v>106.50658868285073</v>
      </c>
      <c r="BT209" s="60">
        <f>$L$60*N(S209)+$L$61*N(AE209)+$L$62*N(AQ209)+$L$63*N(AM209)+$L$64*N(AI209)+$L$65*N(AA209)+$L$66*N(BG209)+$L$67*N(W209)+$L$68*N(AY209)</f>
        <v>-3.0665953180096773E-3</v>
      </c>
      <c r="BU209" s="60">
        <f>IF(ISNUMBER(BS209),BS209/MAX(BS$22:BS209)-1,"")</f>
        <v>-3.7982332429637999E-3</v>
      </c>
    </row>
    <row r="210" spans="17:73" ht="16" customHeight="1">
      <c r="Q210" s="63">
        <v>43371</v>
      </c>
      <c r="R210" s="62">
        <v>403</v>
      </c>
      <c r="S210" s="60">
        <f>IF(AND(ISNUMBER(R209),ISNUMBER(R210)),R210/R209-1,"")</f>
        <v>6.0412402017075983E-3</v>
      </c>
      <c r="T210" s="60">
        <f>IF(ISNUMBER(R210),R210/MAX(R$22:R210)-1,"")</f>
        <v>-9.6820170049638499E-3</v>
      </c>
      <c r="V210" s="62">
        <v>207.79</v>
      </c>
      <c r="W210" s="60">
        <f>IF(AND(ISNUMBER(V209),ISNUMBER(V210)),V210/V209-1,"")</f>
        <v>2.2186851878647218E-3</v>
      </c>
      <c r="X210" s="60">
        <f>IF(ISNUMBER(V210),V210/MAX(V$22:V210)-1,"")</f>
        <v>-1.268649624631768E-2</v>
      </c>
      <c r="Z210" s="62">
        <v>8.24</v>
      </c>
      <c r="AA210" s="60">
        <f>IF(AND(ISNUMBER(Z209),ISNUMBER(Z210)),Z210/Z209-1,"")</f>
        <v>4.8780487804878092E-3</v>
      </c>
      <c r="AB210" s="60">
        <f>IF(ISNUMBER(Z210),Z210/MAX(Z$22:Z210)-1,"")</f>
        <v>-3.6275695284159193E-3</v>
      </c>
      <c r="AD210" s="62">
        <v>13.84</v>
      </c>
      <c r="AE210" s="60">
        <f>IF(AND(ISNUMBER(AD209),ISNUMBER(AD210)),AD210/AD209-1,"")</f>
        <v>1.391941391941387E-2</v>
      </c>
      <c r="AF210" s="60">
        <f>IF(ISNUMBER(AD210),AD210/MAX(AD$22:AD210)-1,"")</f>
        <v>-8.4050297816015807E-2</v>
      </c>
      <c r="AH210" s="62">
        <v>16.41</v>
      </c>
      <c r="AI210" s="60">
        <f>IF(AND(ISNUMBER(AH209),ISNUMBER(AH210)),AH210/AH209-1,"")</f>
        <v>-6.0901339829488865E-4</v>
      </c>
      <c r="AJ210" s="60">
        <f>IF(ISNUMBER(AH210),AH210/MAX(AH$22:AH210)-1,"")</f>
        <v>-2.7267338470657987E-2</v>
      </c>
      <c r="AL210" s="62">
        <v>19.21</v>
      </c>
      <c r="AM210" s="60">
        <f>IF(AND(ISNUMBER(AL209),ISNUMBER(AL210)),AL210/AL209-1,"")</f>
        <v>5.7591623036647999E-3</v>
      </c>
      <c r="AN210" s="60">
        <f>IF(ISNUMBER(AL210),AL210/MAX(AL$22:AL210)-1,"")</f>
        <v>-2.5862068965517127E-2</v>
      </c>
      <c r="AP210" s="62">
        <v>100.33</v>
      </c>
      <c r="AQ210" s="60">
        <f>IF(AND(ISNUMBER(AP209),ISNUMBER(AP210)),AP210/AP209-1,"")</f>
        <v>9.9681020733655146E-5</v>
      </c>
      <c r="AR210" s="60">
        <f>IF(ISNUMBER(AP210),AP210/MAX(AP$22:AP210)-1,"")</f>
        <v>-1.9930244145482945E-4</v>
      </c>
      <c r="AT210" s="62">
        <v>50.15</v>
      </c>
      <c r="AU210" s="60">
        <f>IF(AND(ISNUMBER(AT209),ISNUMBER(AT210)),AT210/AT209-1,"")</f>
        <v>1.9944156362172727E-4</v>
      </c>
      <c r="AV210" s="60">
        <f>IF(ISNUMBER(AT210),AT210/MAX(AT$22:AT210)-1,"")</f>
        <v>-3.9864460833172188E-4</v>
      </c>
      <c r="AX210" s="62">
        <v>15.481999999999999</v>
      </c>
      <c r="AY210" s="60">
        <f>IF(AND(ISNUMBER(AX209),ISNUMBER(AX210)),AX210/AX209-1,"")</f>
        <v>-4.8209809089156952E-3</v>
      </c>
      <c r="AZ210" s="60">
        <f>IF(ISNUMBER(AX210),AX210/MAX(AX$22:AX210)-1,"")</f>
        <v>-8.3905325443786927E-2</v>
      </c>
      <c r="BB210" s="62">
        <v>49.94</v>
      </c>
      <c r="BC210" s="60">
        <f>IF(AND(ISNUMBER(BB209),ISNUMBER(BB210)),BB210/BB209-1,"")</f>
        <v>0</v>
      </c>
      <c r="BD210" s="60">
        <f>IF(ISNUMBER(BB210),BB210/MAX(BB$22:BB210)-1,"")</f>
        <v>-7.7488575402344662E-3</v>
      </c>
      <c r="BF210" s="62">
        <v>50.63</v>
      </c>
      <c r="BG210" s="60">
        <f>IF(AND(ISNUMBER(BF209),ISNUMBER(BF210)),BF210/BF209-1,"")</f>
        <v>-5.9218318199749653E-4</v>
      </c>
      <c r="BH210" s="60">
        <f>IF(ISNUMBER(BF210),BF210/MAX(BF$22:BF210)-1,"")</f>
        <v>-3.1502264225240495E-3</v>
      </c>
      <c r="BK210" s="61">
        <f>BK209*(1+BL210)</f>
        <v>107.44928987112849</v>
      </c>
      <c r="BL210" s="60">
        <f>$L$12*N(AQ210)+$L$13*N(S210)+$L$14*N(AA210)+$L$15*N(AE210)+$L$16*N(AY210)+$L$17*N(BC210)+$L$18*N(AM210)+$L$19*N(AU210)+$L$20*N(W210)</f>
        <v>3.4806599185152648E-3</v>
      </c>
      <c r="BM210" s="60">
        <f>IF(ISNUMBER(BK210),BK210/MAX(BK$22:BK210)-1,"")</f>
        <v>-1.8879458810006078E-4</v>
      </c>
      <c r="BO210" s="61">
        <f>BO209*(1+BP210)</f>
        <v>108.10171450662939</v>
      </c>
      <c r="BP210" s="60">
        <f>$L$36*N(S210)+$L$37*N(AQ210)+$L$38*N(AA210)+$L$39*N(AE210)+$L$40*N(AM210)+$L$41*N(W210)+$L$42*N(AI210)+$L$43*N(BG210)+$L$44*N(AY210)</f>
        <v>4.8314686086133032E-3</v>
      </c>
      <c r="BQ210" s="60">
        <f>IF(ISNUMBER(BO210),BO210/MAX(BO$22:BO210)-1,"")</f>
        <v>0</v>
      </c>
      <c r="BS210" s="61">
        <f>BS209*(1+BT210)</f>
        <v>107.08003152503612</v>
      </c>
      <c r="BT210" s="60">
        <f>$L$60*N(S210)+$L$61*N(AE210)+$L$62*N(AQ210)+$L$63*N(AM210)+$L$64*N(AI210)+$L$65*N(AA210)+$L$66*N(BG210)+$L$67*N(W210)+$L$68*N(AY210)</f>
        <v>5.3841067419121303E-3</v>
      </c>
      <c r="BU210" s="60">
        <f>IF(ISNUMBER(BS210),BS210/MAX(BS$22:BS210)-1,"")</f>
        <v>0</v>
      </c>
    </row>
    <row r="211" spans="17:73" ht="16" customHeight="1">
      <c r="Q211" s="63">
        <v>43374</v>
      </c>
      <c r="R211" s="62">
        <v>405.31</v>
      </c>
      <c r="S211" s="60">
        <f>IF(AND(ISNUMBER(R210),ISNUMBER(R211)),R211/R210-1,"")</f>
        <v>5.7320099255582235E-3</v>
      </c>
      <c r="T211" s="60">
        <f>IF(ISNUMBER(R211),R211/MAX(R$22:R211)-1,"")</f>
        <v>-4.0055044969774523E-3</v>
      </c>
      <c r="V211" s="62">
        <v>208.66</v>
      </c>
      <c r="W211" s="60">
        <f>IF(AND(ISNUMBER(V210),ISNUMBER(V211)),V211/V210-1,"")</f>
        <v>4.1869194860195691E-3</v>
      </c>
      <c r="X211" s="60">
        <f>IF(ISNUMBER(V211),V211/MAX(V$22:V211)-1,"")</f>
        <v>-8.5526940986411226E-3</v>
      </c>
      <c r="Z211" s="62">
        <v>8.3000000000000007</v>
      </c>
      <c r="AA211" s="60">
        <f>IF(AND(ISNUMBER(Z210),ISNUMBER(Z211)),Z211/Z210-1,"")</f>
        <v>7.2815533980583602E-3</v>
      </c>
      <c r="AB211" s="60">
        <f>IF(ISNUMBER(Z211),Z211/MAX(Z$22:Z211)-1,"")</f>
        <v>0</v>
      </c>
      <c r="AD211" s="62">
        <v>13.87</v>
      </c>
      <c r="AE211" s="60">
        <f>IF(AND(ISNUMBER(AD210),ISNUMBER(AD211)),AD211/AD210-1,"")</f>
        <v>2.1676300578035157E-3</v>
      </c>
      <c r="AF211" s="60">
        <f>IF(ISNUMBER(AD211),AD211/MAX(AD$22:AD211)-1,"")</f>
        <v>-8.2064857710125727E-2</v>
      </c>
      <c r="AH211" s="62">
        <v>16.34</v>
      </c>
      <c r="AI211" s="60">
        <f>IF(AND(ISNUMBER(AH210),ISNUMBER(AH211)),AH211/AH210-1,"")</f>
        <v>-4.2656916514320908E-3</v>
      </c>
      <c r="AJ211" s="60">
        <f>IF(ISNUMBER(AH211),AH211/MAX(AH$22:AH211)-1,"")</f>
        <v>-3.1416716064019079E-2</v>
      </c>
      <c r="AL211" s="62">
        <v>19.14</v>
      </c>
      <c r="AM211" s="60">
        <f>IF(AND(ISNUMBER(AL210),ISNUMBER(AL211)),AL211/AL210-1,"")</f>
        <v>-3.6439354502862953E-3</v>
      </c>
      <c r="AN211" s="60">
        <f>IF(ISNUMBER(AL211),AL211/MAX(AL$22:AL211)-1,"")</f>
        <v>-2.9411764705882248E-2</v>
      </c>
      <c r="AP211" s="62">
        <v>100.31</v>
      </c>
      <c r="AQ211" s="60">
        <f>IF(AND(ISNUMBER(AP210),ISNUMBER(AP211)),AP211/AP210-1,"")</f>
        <v>-1.9934217083616979E-4</v>
      </c>
      <c r="AR211" s="60">
        <f>IF(ISNUMBER(AP211),AP211/MAX(AP$22:AP211)-1,"")</f>
        <v>-3.9860488290976992E-4</v>
      </c>
      <c r="AT211" s="62">
        <v>50.08</v>
      </c>
      <c r="AU211" s="60">
        <f>IF(AND(ISNUMBER(AT210),ISNUMBER(AT211)),AT211/AT210-1,"")</f>
        <v>-1.3958125623130258E-3</v>
      </c>
      <c r="AV211" s="60">
        <f>IF(ISNUMBER(AT211),AT211/MAX(AT$22:AT211)-1,"")</f>
        <v>-1.7939007374926375E-3</v>
      </c>
      <c r="AX211" s="62">
        <v>15.548999999999999</v>
      </c>
      <c r="AY211" s="60">
        <f>IF(AND(ISNUMBER(AX210),ISNUMBER(AX211)),AX211/AX210-1,"")</f>
        <v>4.3276062524222336E-3</v>
      </c>
      <c r="AZ211" s="60">
        <f>IF(ISNUMBER(AX211),AX211/MAX(AX$22:AX211)-1,"")</f>
        <v>-7.9940828402366826E-2</v>
      </c>
      <c r="BB211" s="62">
        <v>49.73</v>
      </c>
      <c r="BC211" s="60">
        <f>IF(AND(ISNUMBER(BB210),ISNUMBER(BB211)),BB211/BB210-1,"")</f>
        <v>-4.2050460552662816E-3</v>
      </c>
      <c r="BD211" s="60">
        <f>IF(ISNUMBER(BB211),BB211/MAX(BB$22:BB211)-1,"")</f>
        <v>-1.1921319292668375E-2</v>
      </c>
      <c r="BF211" s="62">
        <v>50.47</v>
      </c>
      <c r="BG211" s="60">
        <f>IF(AND(ISNUMBER(BF210),ISNUMBER(BF211)),BF211/BF210-1,"")</f>
        <v>-3.1601817104484065E-3</v>
      </c>
      <c r="BH211" s="60">
        <f>IF(ISNUMBER(BF211),BF211/MAX(BF$22:BF211)-1,"")</f>
        <v>-6.30045284504821E-3</v>
      </c>
      <c r="BK211" s="61">
        <f>BK210*(1+BL211)</f>
        <v>107.80453183687271</v>
      </c>
      <c r="BL211" s="60">
        <f>$L$12*N(AQ211)+$L$13*N(S211)+$L$14*N(AA211)+$L$15*N(AE211)+$L$16*N(AY211)+$L$17*N(BC211)+$L$18*N(AM211)+$L$19*N(AU211)+$L$20*N(W211)</f>
        <v>3.3061360030419073E-3</v>
      </c>
      <c r="BM211" s="60">
        <f>IF(ISNUMBER(BK211),BK211/MAX(BK$22:BK211)-1,"")</f>
        <v>0</v>
      </c>
      <c r="BO211" s="61">
        <f>BO210*(1+BP211)</f>
        <v>108.48593492492743</v>
      </c>
      <c r="BP211" s="60">
        <f>$L$36*N(S211)+$L$37*N(AQ211)+$L$38*N(AA211)+$L$39*N(AE211)+$L$40*N(AM211)+$L$41*N(W211)+$L$42*N(AI211)+$L$43*N(BG211)+$L$44*N(AY211)</f>
        <v>3.5542490704390051E-3</v>
      </c>
      <c r="BQ211" s="60">
        <f>IF(ISNUMBER(BO211),BO211/MAX(BO$22:BO211)-1,"")</f>
        <v>0</v>
      </c>
      <c r="BS211" s="61">
        <f>BS210*(1+BT211)</f>
        <v>107.28071765212411</v>
      </c>
      <c r="BT211" s="60">
        <f>$L$60*N(S211)+$L$61*N(AE211)+$L$62*N(AQ211)+$L$63*N(AM211)+$L$64*N(AI211)+$L$65*N(AA211)+$L$66*N(BG211)+$L$67*N(W211)+$L$68*N(AY211)</f>
        <v>1.8741694808061605E-3</v>
      </c>
      <c r="BU211" s="60">
        <f>IF(ISNUMBER(BS211),BS211/MAX(BS$22:BS211)-1,"")</f>
        <v>0</v>
      </c>
    </row>
    <row r="212" spans="17:73" ht="16" customHeight="1">
      <c r="Q212" s="63">
        <v>43375</v>
      </c>
      <c r="R212" s="62">
        <v>403.14</v>
      </c>
      <c r="S212" s="60">
        <f>IF(AND(ISNUMBER(R211),ISNUMBER(R212)),R212/R211-1,"")</f>
        <v>-5.3539266240655303E-3</v>
      </c>
      <c r="T212" s="60">
        <f>IF(ISNUMBER(R212),R212/MAX(R$22:R212)-1,"")</f>
        <v>-9.3379859438738055E-3</v>
      </c>
      <c r="V212" s="62">
        <v>208.12</v>
      </c>
      <c r="W212" s="60">
        <f>IF(AND(ISNUMBER(V211),ISNUMBER(V212)),V212/V211-1,"")</f>
        <v>-2.5879421067764863E-3</v>
      </c>
      <c r="X212" s="60">
        <f>IF(ISNUMBER(V212),V212/MAX(V$22:V212)-1,"")</f>
        <v>-1.1118502328233415E-2</v>
      </c>
      <c r="Z212" s="62">
        <v>8.24</v>
      </c>
      <c r="AA212" s="60">
        <f>IF(AND(ISNUMBER(Z211),ISNUMBER(Z212)),Z212/Z211-1,"")</f>
        <v>-7.2289156626507145E-3</v>
      </c>
      <c r="AB212" s="60">
        <f>IF(ISNUMBER(Z212),Z212/MAX(Z$22:Z212)-1,"")</f>
        <v>-7.2289156626507145E-3</v>
      </c>
      <c r="AD212" s="62">
        <v>13.97</v>
      </c>
      <c r="AE212" s="60">
        <f>IF(AND(ISNUMBER(AD211),ISNUMBER(AD212)),AD212/AD211-1,"")</f>
        <v>7.2098053352560587E-3</v>
      </c>
      <c r="AF212" s="60">
        <f>IF(ISNUMBER(AD212),AD212/MAX(AD$22:AD212)-1,"")</f>
        <v>-7.544672402382524E-2</v>
      </c>
      <c r="AH212" s="62">
        <v>16.22</v>
      </c>
      <c r="AI212" s="60">
        <f>IF(AND(ISNUMBER(AH211),ISNUMBER(AH212)),AH212/AH211-1,"")</f>
        <v>-7.3439412484700428E-3</v>
      </c>
      <c r="AJ212" s="60">
        <f>IF(ISNUMBER(AH212),AH212/MAX(AH$22:AH212)-1,"")</f>
        <v>-3.8529934795495047E-2</v>
      </c>
      <c r="AL212" s="62">
        <v>19.059999999999999</v>
      </c>
      <c r="AM212" s="60">
        <f>IF(AND(ISNUMBER(AL211),ISNUMBER(AL212)),AL212/AL211-1,"")</f>
        <v>-4.179728317659448E-3</v>
      </c>
      <c r="AN212" s="60">
        <f>IF(ISNUMBER(AL212),AL212/MAX(AL$22:AL212)-1,"")</f>
        <v>-3.3468559837728229E-2</v>
      </c>
      <c r="AP212" s="62">
        <v>100.35</v>
      </c>
      <c r="AQ212" s="60">
        <f>IF(AND(ISNUMBER(AP211),ISNUMBER(AP212)),AP212/AP211-1,"")</f>
        <v>3.9876383212034128E-4</v>
      </c>
      <c r="AR212" s="60">
        <f>IF(ISNUMBER(AP212),AP212/MAX(AP$22:AP212)-1,"")</f>
        <v>0</v>
      </c>
      <c r="AT212" s="62">
        <v>50.08</v>
      </c>
      <c r="AU212" s="60">
        <f>IF(AND(ISNUMBER(AT211),ISNUMBER(AT212)),AT212/AT211-1,"")</f>
        <v>0</v>
      </c>
      <c r="AV212" s="60">
        <f>IF(ISNUMBER(AT212),AT212/MAX(AT$22:AT212)-1,"")</f>
        <v>-1.7939007374926375E-3</v>
      </c>
      <c r="AX212" s="62">
        <v>15.6</v>
      </c>
      <c r="AY212" s="60">
        <f>IF(AND(ISNUMBER(AX211),ISNUMBER(AX212)),AX212/AX211-1,"")</f>
        <v>3.2799536947714092E-3</v>
      </c>
      <c r="AZ212" s="60">
        <f>IF(ISNUMBER(AX212),AX212/MAX(AX$22:AX212)-1,"")</f>
        <v>-7.6923076923076872E-2</v>
      </c>
      <c r="BB212" s="62">
        <v>49.7</v>
      </c>
      <c r="BC212" s="60">
        <f>IF(AND(ISNUMBER(BB211),ISNUMBER(BB212)),BB212/BB211-1,"")</f>
        <v>-6.0325759099122411E-4</v>
      </c>
      <c r="BD212" s="60">
        <f>IF(ISNUMBER(BB212),BB212/MAX(BB$22:BB212)-1,"")</f>
        <v>-1.2517385257301727E-2</v>
      </c>
      <c r="BF212" s="62">
        <v>50.43</v>
      </c>
      <c r="BG212" s="60">
        <f>IF(AND(ISNUMBER(BF211),ISNUMBER(BF212)),BF212/BF211-1,"")</f>
        <v>-7.9255002972056232E-4</v>
      </c>
      <c r="BH212" s="60">
        <f>IF(ISNUMBER(BF212),BF212/MAX(BF$22:BF212)-1,"")</f>
        <v>-7.0880094506792224E-3</v>
      </c>
      <c r="BK212" s="61">
        <f>BK211*(1+BL212)</f>
        <v>107.63024831651829</v>
      </c>
      <c r="BL212" s="60">
        <f>$L$12*N(AQ212)+$L$13*N(S212)+$L$14*N(AA212)+$L$15*N(AE212)+$L$16*N(AY212)+$L$17*N(BC212)+$L$18*N(AM212)+$L$19*N(AU212)+$L$20*N(W212)</f>
        <v>-1.6166622811195734E-3</v>
      </c>
      <c r="BM212" s="60">
        <f>IF(ISNUMBER(BK212),BK212/MAX(BK$22:BK212)-1,"")</f>
        <v>-1.616662281119563E-3</v>
      </c>
      <c r="BO212" s="61">
        <f>BO211*(1+BP212)</f>
        <v>108.30895265719286</v>
      </c>
      <c r="BP212" s="60">
        <f>$L$36*N(S212)+$L$37*N(AQ212)+$L$38*N(AA212)+$L$39*N(AE212)+$L$40*N(AM212)+$L$41*N(W212)+$L$42*N(AI212)+$L$43*N(BG212)+$L$44*N(AY212)</f>
        <v>-1.6313844541879501E-3</v>
      </c>
      <c r="BQ212" s="60">
        <f>IF(ISNUMBER(BO212),BO212/MAX(BO$22:BO212)-1,"")</f>
        <v>-1.6313844541879785E-3</v>
      </c>
      <c r="BS212" s="61">
        <f>BS211*(1+BT212)</f>
        <v>107.06230436373228</v>
      </c>
      <c r="BT212" s="60">
        <f>$L$60*N(S212)+$L$61*N(AE212)+$L$62*N(AQ212)+$L$63*N(AM212)+$L$64*N(AI212)+$L$65*N(AA212)+$L$66*N(BG212)+$L$67*N(W212)+$L$68*N(AY212)</f>
        <v>-2.035904430655214E-3</v>
      </c>
      <c r="BU212" s="60">
        <f>IF(ISNUMBER(BS212),BS212/MAX(BS$22:BS212)-1,"")</f>
        <v>-2.0359044306551555E-3</v>
      </c>
    </row>
    <row r="213" spans="17:73" ht="16" customHeight="1">
      <c r="Q213" s="63">
        <v>43376</v>
      </c>
      <c r="R213" s="62">
        <v>406.83</v>
      </c>
      <c r="S213" s="60">
        <f>IF(AND(ISNUMBER(R212),ISNUMBER(R213)),R213/R212-1,"")</f>
        <v>9.1531477898496583E-3</v>
      </c>
      <c r="T213" s="60">
        <f>IF(ISNUMBER(R213),R213/MAX(R$22:R213)-1,"")</f>
        <v>-2.7031011942790784E-4</v>
      </c>
      <c r="V213" s="62">
        <v>208.72</v>
      </c>
      <c r="W213" s="60">
        <f>IF(AND(ISNUMBER(V212),ISNUMBER(V213)),V213/V212-1,"")</f>
        <v>2.8829521429944993E-3</v>
      </c>
      <c r="X213" s="60">
        <f>IF(ISNUMBER(V213),V213/MAX(V$22:V213)-1,"")</f>
        <v>-8.2676042953531148E-3</v>
      </c>
      <c r="Z213" s="62">
        <v>8.2899999999999991</v>
      </c>
      <c r="AA213" s="60">
        <f>IF(AND(ISNUMBER(Z212),ISNUMBER(Z213)),Z213/Z212-1,"")</f>
        <v>6.0679611650484855E-3</v>
      </c>
      <c r="AB213" s="60">
        <f>IF(ISNUMBER(Z213),Z213/MAX(Z$22:Z213)-1,"")</f>
        <v>-1.2048192771085819E-3</v>
      </c>
      <c r="AD213" s="62">
        <v>13.82</v>
      </c>
      <c r="AE213" s="60">
        <f>IF(AND(ISNUMBER(AD212),ISNUMBER(AD213)),AD213/AD212-1,"")</f>
        <v>-1.0737294201861203E-2</v>
      </c>
      <c r="AF213" s="60">
        <f>IF(ISNUMBER(AD213),AD213/MAX(AD$22:AD213)-1,"")</f>
        <v>-8.5373924553275971E-2</v>
      </c>
      <c r="AH213" s="62">
        <v>16.2</v>
      </c>
      <c r="AI213" s="60">
        <f>IF(AND(ISNUMBER(AH212),ISNUMBER(AH213)),AH213/AH212-1,"")</f>
        <v>-1.2330456226880004E-3</v>
      </c>
      <c r="AJ213" s="60">
        <f>IF(ISNUMBER(AH213),AH213/MAX(AH$22:AH213)-1,"")</f>
        <v>-3.9715471250741041E-2</v>
      </c>
      <c r="AL213" s="62">
        <v>19.190000000000001</v>
      </c>
      <c r="AM213" s="60">
        <f>IF(AND(ISNUMBER(AL212),ISNUMBER(AL213)),AL213/AL212-1,"")</f>
        <v>6.8205666316896174E-3</v>
      </c>
      <c r="AN213" s="60">
        <f>IF(ISNUMBER(AL213),AL213/MAX(AL$22:AL213)-1,"")</f>
        <v>-2.6876267748478622E-2</v>
      </c>
      <c r="AP213" s="62">
        <v>100.36</v>
      </c>
      <c r="AQ213" s="60">
        <f>IF(AND(ISNUMBER(AP212),ISNUMBER(AP213)),AP213/AP212-1,"")</f>
        <v>9.9651220727414724E-5</v>
      </c>
      <c r="AR213" s="60">
        <f>IF(ISNUMBER(AP213),AP213/MAX(AP$22:AP213)-1,"")</f>
        <v>0</v>
      </c>
      <c r="AT213" s="62">
        <v>50.09</v>
      </c>
      <c r="AU213" s="60">
        <f>IF(AND(ISNUMBER(AT212),ISNUMBER(AT213)),AT213/AT212-1,"")</f>
        <v>1.9968051118213204E-4</v>
      </c>
      <c r="AV213" s="60">
        <f>IF(ISNUMBER(AT213),AT213/MAX(AT$22:AT213)-1,"")</f>
        <v>-1.5945784333266655E-3</v>
      </c>
      <c r="AX213" s="62">
        <v>15.84</v>
      </c>
      <c r="AY213" s="60">
        <f>IF(AND(ISNUMBER(AX212),ISNUMBER(AX213)),AX213/AX212-1,"")</f>
        <v>1.538461538461533E-2</v>
      </c>
      <c r="AZ213" s="60">
        <f>IF(ISNUMBER(AX213),AX213/MAX(AX$22:AX213)-1,"")</f>
        <v>-6.2721893491124225E-2</v>
      </c>
      <c r="BB213" s="62">
        <v>49.73</v>
      </c>
      <c r="BC213" s="60">
        <f>IF(AND(ISNUMBER(BB212),ISNUMBER(BB213)),BB213/BB212-1,"")</f>
        <v>6.036217303821978E-4</v>
      </c>
      <c r="BD213" s="60">
        <f>IF(ISNUMBER(BB213),BB213/MAX(BB$22:BB213)-1,"")</f>
        <v>-1.1921319292668375E-2</v>
      </c>
      <c r="BF213" s="62">
        <v>50.52</v>
      </c>
      <c r="BG213" s="60">
        <f>IF(AND(ISNUMBER(BF212),ISNUMBER(BF213)),BF213/BF212-1,"")</f>
        <v>1.7846519928614857E-3</v>
      </c>
      <c r="BH213" s="60">
        <f>IF(ISNUMBER(BF213),BF213/MAX(BF$22:BF213)-1,"")</f>
        <v>-5.316007088009389E-3</v>
      </c>
      <c r="BK213" s="61">
        <f>BK212*(1+BL213)</f>
        <v>108.19112979960315</v>
      </c>
      <c r="BL213" s="60">
        <f>$L$12*N(AQ213)+$L$13*N(S213)+$L$14*N(AA213)+$L$15*N(AE213)+$L$16*N(AY213)+$L$17*N(BC213)+$L$18*N(AM213)+$L$19*N(AU213)+$L$20*N(W213)</f>
        <v>5.21118822875365E-3</v>
      </c>
      <c r="BM213" s="60">
        <f>IF(ISNUMBER(BK213),BK213/MAX(BK$22:BK213)-1,"")</f>
        <v>0</v>
      </c>
      <c r="BO213" s="61">
        <f>BO212*(1+BP213)</f>
        <v>108.69248762254382</v>
      </c>
      <c r="BP213" s="60">
        <f>$L$36*N(S213)+$L$37*N(AQ213)+$L$38*N(AA213)+$L$39*N(AE213)+$L$40*N(AM213)+$L$41*N(W213)+$L$42*N(AI213)+$L$43*N(BG213)+$L$44*N(AY213)</f>
        <v>3.5411196945544085E-3</v>
      </c>
      <c r="BQ213" s="60">
        <f>IF(ISNUMBER(BO213),BO213/MAX(BO$22:BO213)-1,"")</f>
        <v>0</v>
      </c>
      <c r="BS213" s="61">
        <f>BS212*(1+BT213)</f>
        <v>107.27667619237138</v>
      </c>
      <c r="BT213" s="60">
        <f>$L$60*N(S213)+$L$61*N(AE213)+$L$62*N(AQ213)+$L$63*N(AM213)+$L$64*N(AI213)+$L$65*N(AA213)+$L$66*N(BG213)+$L$67*N(W213)+$L$68*N(AY213)</f>
        <v>2.0023091218997371E-3</v>
      </c>
      <c r="BU213" s="60">
        <f>IF(ISNUMBER(BS213),BS213/MAX(BS$22:BS213)-1,"")</f>
        <v>-3.7671818768347798E-5</v>
      </c>
    </row>
    <row r="214" spans="17:73" ht="16" customHeight="1">
      <c r="Q214" s="63">
        <v>43377</v>
      </c>
      <c r="R214" s="62">
        <v>410.39</v>
      </c>
      <c r="S214" s="60">
        <f>IF(AND(ISNUMBER(R213),ISNUMBER(R214)),R214/R213-1,"")</f>
        <v>8.7505837819237264E-3</v>
      </c>
      <c r="T214" s="60">
        <f>IF(ISNUMBER(R214),R214/MAX(R$22:R214)-1,"")</f>
        <v>0</v>
      </c>
      <c r="V214" s="62">
        <v>210.78</v>
      </c>
      <c r="W214" s="60">
        <f>IF(AND(ISNUMBER(V213),ISNUMBER(V214)),V214/V213-1,"")</f>
        <v>9.8696818704484546E-3</v>
      </c>
      <c r="X214" s="60">
        <f>IF(ISNUMBER(V214),V214/MAX(V$22:V214)-1,"")</f>
        <v>0</v>
      </c>
      <c r="Z214" s="62">
        <v>8.36</v>
      </c>
      <c r="AA214" s="60">
        <f>IF(AND(ISNUMBER(Z213),ISNUMBER(Z214)),Z214/Z213-1,"")</f>
        <v>8.443908323281013E-3</v>
      </c>
      <c r="AB214" s="60">
        <f>IF(ISNUMBER(Z214),Z214/MAX(Z$22:Z214)-1,"")</f>
        <v>0</v>
      </c>
      <c r="AD214" s="62">
        <v>13.83</v>
      </c>
      <c r="AE214" s="60">
        <f>IF(AND(ISNUMBER(AD213),ISNUMBER(AD214)),AD214/AD213-1,"")</f>
        <v>7.2358900144720018E-4</v>
      </c>
      <c r="AF214" s="60">
        <f>IF(ISNUMBER(AD214),AD214/MAX(AD$22:AD214)-1,"")</f>
        <v>-8.4712111184645944E-2</v>
      </c>
      <c r="AH214" s="62">
        <v>16.239999999999998</v>
      </c>
      <c r="AI214" s="60">
        <f>IF(AND(ISNUMBER(AH213),ISNUMBER(AH214)),AH214/AH213-1,"")</f>
        <v>2.4691358024691024E-3</v>
      </c>
      <c r="AJ214" s="60">
        <f>IF(ISNUMBER(AH214),AH214/MAX(AH$22:AH214)-1,"")</f>
        <v>-3.7344398340249163E-2</v>
      </c>
      <c r="AL214" s="62">
        <v>19.02</v>
      </c>
      <c r="AM214" s="60">
        <f>IF(AND(ISNUMBER(AL213),ISNUMBER(AL214)),AL214/AL213-1,"")</f>
        <v>-8.8587806149036386E-3</v>
      </c>
      <c r="AN214" s="60">
        <f>IF(ISNUMBER(AL214),AL214/MAX(AL$22:AL214)-1,"")</f>
        <v>-3.5496957403651108E-2</v>
      </c>
      <c r="AP214" s="62">
        <v>100.36</v>
      </c>
      <c r="AQ214" s="60">
        <f>IF(AND(ISNUMBER(AP213),ISNUMBER(AP214)),AP214/AP213-1,"")</f>
        <v>0</v>
      </c>
      <c r="AR214" s="60">
        <f>IF(ISNUMBER(AP214),AP214/MAX(AP$22:AP214)-1,"")</f>
        <v>0</v>
      </c>
      <c r="AT214" s="62">
        <v>50.09</v>
      </c>
      <c r="AU214" s="60">
        <f>IF(AND(ISNUMBER(AT213),ISNUMBER(AT214)),AT214/AT213-1,"")</f>
        <v>0</v>
      </c>
      <c r="AV214" s="60">
        <f>IF(ISNUMBER(AT214),AT214/MAX(AT$22:AT214)-1,"")</f>
        <v>-1.5945784333266655E-3</v>
      </c>
      <c r="AX214" s="62">
        <v>15.999000000000001</v>
      </c>
      <c r="AY214" s="60">
        <f>IF(AND(ISNUMBER(AX213),ISNUMBER(AX214)),AX214/AX213-1,"")</f>
        <v>1.0037878787878762E-2</v>
      </c>
      <c r="AZ214" s="60">
        <f>IF(ISNUMBER(AX214),AX214/MAX(AX$22:AX214)-1,"")</f>
        <v>-5.3313609467455558E-2</v>
      </c>
      <c r="BB214" s="62">
        <v>49.56</v>
      </c>
      <c r="BC214" s="60">
        <f>IF(AND(ISNUMBER(BB213),ISNUMBER(BB214)),BB214/BB213-1,"")</f>
        <v>-3.4184596822842694E-3</v>
      </c>
      <c r="BD214" s="60">
        <f>IF(ISNUMBER(BB214),BB214/MAX(BB$22:BB214)-1,"")</f>
        <v>-1.5299026425591E-2</v>
      </c>
      <c r="BF214" s="62">
        <v>50.38</v>
      </c>
      <c r="BG214" s="60">
        <f>IF(AND(ISNUMBER(BF213),ISNUMBER(BF214)),BF214/BF213-1,"")</f>
        <v>-2.7711797307996555E-3</v>
      </c>
      <c r="BH214" s="60">
        <f>IF(ISNUMBER(BF214),BF214/MAX(BF$22:BF214)-1,"")</f>
        <v>-8.0724552077179323E-3</v>
      </c>
      <c r="BK214" s="61">
        <f>BK213*(1+BL214)</f>
        <v>108.72964546766735</v>
      </c>
      <c r="BL214" s="60">
        <f>$L$12*N(AQ214)+$L$13*N(S214)+$L$14*N(AA214)+$L$15*N(AE214)+$L$16*N(AY214)+$L$17*N(BC214)+$L$18*N(AM214)+$L$19*N(AU214)+$L$20*N(W214)</f>
        <v>4.9774474955725113E-3</v>
      </c>
      <c r="BM214" s="60">
        <f>IF(ISNUMBER(BK214),BK214/MAX(BK$22:BK214)-1,"")</f>
        <v>0</v>
      </c>
      <c r="BO214" s="61">
        <f>BO213*(1+BP214)</f>
        <v>109.22079767908866</v>
      </c>
      <c r="BP214" s="60">
        <f>$L$36*N(S214)+$L$37*N(AQ214)+$L$38*N(AA214)+$L$39*N(AE214)+$L$40*N(AM214)+$L$41*N(W214)+$L$42*N(AI214)+$L$43*N(BG214)+$L$44*N(AY214)</f>
        <v>4.8605940309279011E-3</v>
      </c>
      <c r="BQ214" s="60">
        <f>IF(ISNUMBER(BO214),BO214/MAX(BO$22:BO214)-1,"")</f>
        <v>0</v>
      </c>
      <c r="BS214" s="61">
        <f>BS213*(1+BT214)</f>
        <v>107.58765139305281</v>
      </c>
      <c r="BT214" s="60">
        <f>$L$60*N(S214)+$L$61*N(AE214)+$L$62*N(AQ214)+$L$63*N(AM214)+$L$64*N(AI214)+$L$65*N(AA214)+$L$66*N(BG214)+$L$67*N(W214)+$L$68*N(AY214)</f>
        <v>2.8988146512274409E-3</v>
      </c>
      <c r="BU214" s="60">
        <f>IF(ISNUMBER(BS214),BS214/MAX(BS$22:BS214)-1,"")</f>
        <v>0</v>
      </c>
    </row>
    <row r="215" spans="17:73" ht="16" customHeight="1">
      <c r="Q215" s="63">
        <v>43378</v>
      </c>
      <c r="R215" s="62">
        <v>410.28</v>
      </c>
      <c r="S215" s="60">
        <f>IF(AND(ISNUMBER(R214),ISNUMBER(R215)),R215/R214-1,"")</f>
        <v>-2.6803772021743999E-4</v>
      </c>
      <c r="T215" s="60">
        <f>IF(ISNUMBER(R215),R215/MAX(R$22:R215)-1,"")</f>
        <v>-2.6803772021743999E-4</v>
      </c>
      <c r="V215" s="62">
        <v>210.56</v>
      </c>
      <c r="W215" s="60">
        <f>IF(AND(ISNUMBER(V214),ISNUMBER(V215)),V215/V214-1,"")</f>
        <v>-1.0437422905399396E-3</v>
      </c>
      <c r="X215" s="60">
        <f>IF(ISNUMBER(V215),V215/MAX(V$22:V215)-1,"")</f>
        <v>-1.0437422905399396E-3</v>
      </c>
      <c r="Z215" s="62">
        <v>8.2799999999999994</v>
      </c>
      <c r="AA215" s="60">
        <f>IF(AND(ISNUMBER(Z214),ISNUMBER(Z215)),Z215/Z214-1,"")</f>
        <v>-9.5693779904306719E-3</v>
      </c>
      <c r="AB215" s="60">
        <f>IF(ISNUMBER(Z215),Z215/MAX(Z$22:Z215)-1,"")</f>
        <v>-9.5693779904306719E-3</v>
      </c>
      <c r="AD215" s="62">
        <v>13.72</v>
      </c>
      <c r="AE215" s="60">
        <f>IF(AND(ISNUMBER(AD214),ISNUMBER(AD215)),AD215/AD214-1,"")</f>
        <v>-7.9537237888647194E-3</v>
      </c>
      <c r="AF215" s="60">
        <f>IF(ISNUMBER(AD215),AD215/MAX(AD$22:AD215)-1,"")</f>
        <v>-9.1992058239576346E-2</v>
      </c>
      <c r="AH215" s="62">
        <v>16.239999999999998</v>
      </c>
      <c r="AI215" s="60">
        <f>IF(AND(ISNUMBER(AH214),ISNUMBER(AH215)),AH215/AH214-1,"")</f>
        <v>0</v>
      </c>
      <c r="AJ215" s="60">
        <f>IF(ISNUMBER(AH215),AH215/MAX(AH$22:AH215)-1,"")</f>
        <v>-3.7344398340249163E-2</v>
      </c>
      <c r="AL215" s="62">
        <v>19.059999999999999</v>
      </c>
      <c r="AM215" s="60">
        <f>IF(AND(ISNUMBER(AL214),ISNUMBER(AL215)),AL215/AL214-1,"")</f>
        <v>2.103049421661396E-3</v>
      </c>
      <c r="AN215" s="60">
        <f>IF(ISNUMBER(AL215),AL215/MAX(AL$22:AL215)-1,"")</f>
        <v>-3.3468559837728229E-2</v>
      </c>
      <c r="AP215" s="62">
        <v>100.2</v>
      </c>
      <c r="AQ215" s="60">
        <f>IF(AND(ISNUMBER(AP214),ISNUMBER(AP215)),AP215/AP214-1,"")</f>
        <v>-1.5942606616181632E-3</v>
      </c>
      <c r="AR215" s="60">
        <f>IF(ISNUMBER(AP215),AP215/MAX(AP$22:AP215)-1,"")</f>
        <v>-1.5942606616181632E-3</v>
      </c>
      <c r="AT215" s="62">
        <v>50.09</v>
      </c>
      <c r="AU215" s="60">
        <f>IF(AND(ISNUMBER(AT214),ISNUMBER(AT215)),AT215/AT214-1,"")</f>
        <v>0</v>
      </c>
      <c r="AV215" s="60">
        <f>IF(ISNUMBER(AT215),AT215/MAX(AT$22:AT215)-1,"")</f>
        <v>-1.5945784333266655E-3</v>
      </c>
      <c r="AX215" s="62">
        <v>16.001999999999999</v>
      </c>
      <c r="AY215" s="60">
        <f>IF(AND(ISNUMBER(AX214),ISNUMBER(AX215)),AX215/AX214-1,"")</f>
        <v>1.8751171948228063E-4</v>
      </c>
      <c r="AZ215" s="60">
        <f>IF(ISNUMBER(AX215),AX215/MAX(AX$22:AX215)-1,"")</f>
        <v>-5.3136094674556156E-2</v>
      </c>
      <c r="BB215" s="62">
        <v>49.47</v>
      </c>
      <c r="BC215" s="60">
        <f>IF(AND(ISNUMBER(BB214),ISNUMBER(BB215)),BB215/BB214-1,"")</f>
        <v>-1.815980629540026E-3</v>
      </c>
      <c r="BD215" s="60">
        <f>IF(ISNUMBER(BB215),BB215/MAX(BB$22:BB215)-1,"")</f>
        <v>-1.708722431949139E-2</v>
      </c>
      <c r="BF215" s="62">
        <v>50.44</v>
      </c>
      <c r="BG215" s="60">
        <f>IF(AND(ISNUMBER(BF214),ISNUMBER(BF215)),BF215/BF214-1,"")</f>
        <v>1.1909487892018955E-3</v>
      </c>
      <c r="BH215" s="60">
        <f>IF(ISNUMBER(BF215),BF215/MAX(BF$22:BF215)-1,"")</f>
        <v>-6.8911202992715248E-3</v>
      </c>
      <c r="BK215" s="61">
        <f>BK214*(1+BL215)</f>
        <v>108.44384761042086</v>
      </c>
      <c r="BL215" s="60">
        <f>$L$12*N(AQ215)+$L$13*N(S215)+$L$14*N(AA215)+$L$15*N(AE215)+$L$16*N(AY215)+$L$17*N(BC215)+$L$18*N(AM215)+$L$19*N(AU215)+$L$20*N(W215)</f>
        <v>-2.628518248332557E-3</v>
      </c>
      <c r="BM215" s="60">
        <f>IF(ISNUMBER(BK215),BK215/MAX(BK$22:BK215)-1,"")</f>
        <v>-2.6285182483325453E-3</v>
      </c>
      <c r="BO215" s="61">
        <f>BO214*(1+BP215)</f>
        <v>108.84245086817211</v>
      </c>
      <c r="BP215" s="60">
        <f>$L$36*N(S215)+$L$37*N(AQ215)+$L$38*N(AA215)+$L$39*N(AE215)+$L$40*N(AM215)+$L$41*N(W215)+$L$42*N(AI215)+$L$43*N(BG215)+$L$44*N(AY215)</f>
        <v>-3.4640546393756065E-3</v>
      </c>
      <c r="BQ215" s="60">
        <f>IF(ISNUMBER(BO215),BO215/MAX(BO$22:BO215)-1,"")</f>
        <v>-3.4640546393756022E-3</v>
      </c>
      <c r="BS215" s="61">
        <f>BS214*(1+BT215)</f>
        <v>107.31895786197936</v>
      </c>
      <c r="BT215" s="60">
        <f>$L$60*N(S215)+$L$61*N(AE215)+$L$62*N(AQ215)+$L$63*N(AM215)+$L$64*N(AI215)+$L$65*N(AA215)+$L$66*N(BG215)+$L$67*N(W215)+$L$68*N(AY215)</f>
        <v>-2.4974383918079249E-3</v>
      </c>
      <c r="BU215" s="60">
        <f>IF(ISNUMBER(BS215),BS215/MAX(BS$22:BS215)-1,"")</f>
        <v>-2.4974383918078269E-3</v>
      </c>
    </row>
    <row r="216" spans="17:73" ht="16" customHeight="1">
      <c r="Q216" s="63">
        <v>43381</v>
      </c>
      <c r="R216" s="62">
        <v>409</v>
      </c>
      <c r="S216" s="60">
        <f>IF(AND(ISNUMBER(R215),ISNUMBER(R216)),R216/R215-1,"")</f>
        <v>-3.1198206103147941E-3</v>
      </c>
      <c r="T216" s="60">
        <f>IF(ISNUMBER(R216),R216/MAX(R$22:R216)-1,"")</f>
        <v>-3.3870221009283386E-3</v>
      </c>
      <c r="V216" s="62">
        <v>209.54</v>
      </c>
      <c r="W216" s="60">
        <f>IF(AND(ISNUMBER(V215),ISNUMBER(V216)),V216/V215-1,"")</f>
        <v>-4.8442249240121527E-3</v>
      </c>
      <c r="X216" s="60">
        <f>IF(ISNUMBER(V216),V216/MAX(V$22:V216)-1,"")</f>
        <v>-5.8829110921340133E-3</v>
      </c>
      <c r="Z216" s="62">
        <v>8.24</v>
      </c>
      <c r="AA216" s="60">
        <f>IF(AND(ISNUMBER(Z215),ISNUMBER(Z216)),Z216/Z215-1,"")</f>
        <v>-4.8309178743960457E-3</v>
      </c>
      <c r="AB216" s="60">
        <f>IF(ISNUMBER(Z216),Z216/MAX(Z$22:Z216)-1,"")</f>
        <v>-1.4354066985645786E-2</v>
      </c>
      <c r="AD216" s="62">
        <v>13.74</v>
      </c>
      <c r="AE216" s="60">
        <f>IF(AND(ISNUMBER(AD215),ISNUMBER(AD216)),AD216/AD215-1,"")</f>
        <v>1.4577259475219151E-3</v>
      </c>
      <c r="AF216" s="60">
        <f>IF(ISNUMBER(AD216),AD216/MAX(AD$22:AD216)-1,"")</f>
        <v>-9.0668431502316293E-2</v>
      </c>
      <c r="AH216" s="62">
        <v>16.14</v>
      </c>
      <c r="AI216" s="60">
        <f>IF(AND(ISNUMBER(AH215),ISNUMBER(AH216)),AH216/AH215-1,"")</f>
        <v>-6.1576354679802048E-3</v>
      </c>
      <c r="AJ216" s="60">
        <f>IF(ISNUMBER(AH216),AH216/MAX(AH$22:AH216)-1,"")</f>
        <v>-4.3272080616479025E-2</v>
      </c>
      <c r="AL216" s="62">
        <v>19.149999999999999</v>
      </c>
      <c r="AM216" s="60">
        <f>IF(AND(ISNUMBER(AL215),ISNUMBER(AL216)),AL216/AL215-1,"")</f>
        <v>4.7219307450157011E-3</v>
      </c>
      <c r="AN216" s="60">
        <f>IF(ISNUMBER(AL216),AL216/MAX(AL$22:AL216)-1,"")</f>
        <v>-2.8904665314401612E-2</v>
      </c>
      <c r="AP216" s="62">
        <v>100.21</v>
      </c>
      <c r="AQ216" s="60">
        <f>IF(AND(ISNUMBER(AP215),ISNUMBER(AP216)),AP216/AP215-1,"")</f>
        <v>9.980039920143291E-5</v>
      </c>
      <c r="AR216" s="60">
        <f>IF(ISNUMBER(AP216),AP216/MAX(AP$22:AP216)-1,"")</f>
        <v>-1.4946193702670696E-3</v>
      </c>
      <c r="AT216" s="62">
        <v>50.1</v>
      </c>
      <c r="AU216" s="60">
        <f>IF(AND(ISNUMBER(AT215),ISNUMBER(AT216)),AT216/AT215-1,"")</f>
        <v>1.9964064683564153E-4</v>
      </c>
      <c r="AV216" s="60">
        <f>IF(ISNUMBER(AT216),AT216/MAX(AT$22:AT216)-1,"")</f>
        <v>-1.3952561291608045E-3</v>
      </c>
      <c r="AX216" s="62">
        <v>15.984</v>
      </c>
      <c r="AY216" s="60">
        <f>IF(AND(ISNUMBER(AX215),ISNUMBER(AX216)),AX216/AX215-1,"")</f>
        <v>-1.1248593925758943E-3</v>
      </c>
      <c r="AZ216" s="60">
        <f>IF(ISNUMBER(AX216),AX216/MAX(AX$22:AX216)-1,"")</f>
        <v>-5.4201183431952571E-2</v>
      </c>
      <c r="BB216" s="62">
        <v>49.34</v>
      </c>
      <c r="BC216" s="60">
        <f>IF(AND(ISNUMBER(BB215),ISNUMBER(BB216)),BB216/BB215-1,"")</f>
        <v>-2.6278552658175469E-3</v>
      </c>
      <c r="BD216" s="60">
        <f>IF(ISNUMBER(BB216),BB216/MAX(BB$22:BB216)-1,"")</f>
        <v>-1.967017683290273E-2</v>
      </c>
      <c r="BF216" s="62">
        <v>50.39</v>
      </c>
      <c r="BG216" s="60">
        <f>IF(AND(ISNUMBER(BF215),ISNUMBER(BF216)),BF216/BF215-1,"")</f>
        <v>-9.9127676447263724E-4</v>
      </c>
      <c r="BH216" s="60">
        <f>IF(ISNUMBER(BF216),BF216/MAX(BF$22:BF216)-1,"")</f>
        <v>-7.8755660563102348E-3</v>
      </c>
      <c r="BK216" s="61">
        <f>BK215*(1+BL216)</f>
        <v>108.27143512910264</v>
      </c>
      <c r="BL216" s="60">
        <f>$L$12*N(AQ216)+$L$13*N(S216)+$L$14*N(AA216)+$L$15*N(AE216)+$L$16*N(AY216)+$L$17*N(BC216)+$L$18*N(AM216)+$L$19*N(AU216)+$L$20*N(W216)</f>
        <v>-1.5898779425236969E-3</v>
      </c>
      <c r="BM216" s="60">
        <f>IF(ISNUMBER(BK216),BK216/MAX(BK$22:BK216)-1,"")</f>
        <v>-4.2142171676717854E-3</v>
      </c>
      <c r="BO216" s="61">
        <f>BO215*(1+BP216)</f>
        <v>108.66728171288246</v>
      </c>
      <c r="BP216" s="60">
        <f>$L$36*N(S216)+$L$37*N(AQ216)+$L$38*N(AA216)+$L$39*N(AE216)+$L$40*N(AM216)+$L$41*N(W216)+$L$42*N(AI216)+$L$43*N(BG216)+$L$44*N(AY216)</f>
        <v>-1.609382680125537E-3</v>
      </c>
      <c r="BQ216" s="60">
        <f>IF(ISNUMBER(BO216),BO216/MAX(BO$22:BO216)-1,"")</f>
        <v>-5.0678623299615921E-3</v>
      </c>
      <c r="BS216" s="61">
        <f>BS215*(1+BT216)</f>
        <v>107.18260938232135</v>
      </c>
      <c r="BT216" s="60">
        <f>$L$60*N(S216)+$L$61*N(AE216)+$L$62*N(AQ216)+$L$63*N(AM216)+$L$64*N(AI216)+$L$65*N(AA216)+$L$66*N(BG216)+$L$67*N(W216)+$L$68*N(AY216)</f>
        <v>-1.2704976117394679E-3</v>
      </c>
      <c r="BU216" s="60">
        <f>IF(ISNUMBER(BS216),BS216/MAX(BS$22:BS216)-1,"")</f>
        <v>-3.7647630140350552E-3</v>
      </c>
    </row>
    <row r="217" spans="17:73" ht="16" customHeight="1">
      <c r="Q217" s="63">
        <v>43382</v>
      </c>
      <c r="R217" s="62">
        <v>406.65</v>
      </c>
      <c r="S217" s="60">
        <f>IF(AND(ISNUMBER(R216),ISNUMBER(R217)),R217/R216-1,"")</f>
        <v>-5.7457212713937222E-3</v>
      </c>
      <c r="T217" s="60">
        <f>IF(ISNUMBER(R217),R217/MAX(R$22:R217)-1,"")</f>
        <v>-9.1132824873900731E-3</v>
      </c>
      <c r="V217" s="62">
        <v>208.08</v>
      </c>
      <c r="W217" s="60">
        <f>IF(AND(ISNUMBER(V216),ISNUMBER(V217)),V217/V216-1,"")</f>
        <v>-6.9676434093728368E-3</v>
      </c>
      <c r="X217" s="60">
        <f>IF(ISNUMBER(V217),V217/MAX(V$22:V217)-1,"")</f>
        <v>-1.2809564474807855E-2</v>
      </c>
      <c r="Z217" s="62">
        <v>8.14</v>
      </c>
      <c r="AA217" s="60">
        <f>IF(AND(ISNUMBER(Z216),ISNUMBER(Z217)),Z217/Z216-1,"")</f>
        <v>-1.2135922330097082E-2</v>
      </c>
      <c r="AB217" s="60">
        <f>IF(ISNUMBER(Z217),Z217/MAX(Z$22:Z217)-1,"")</f>
        <v>-2.631578947368407E-2</v>
      </c>
      <c r="AD217" s="62">
        <v>13.48</v>
      </c>
      <c r="AE217" s="60">
        <f>IF(AND(ISNUMBER(AD216),ISNUMBER(AD217)),AD217/AD216-1,"")</f>
        <v>-1.8922852983988325E-2</v>
      </c>
      <c r="AF217" s="60">
        <f>IF(ISNUMBER(AD217),AD217/MAX(AD$22:AD217)-1,"")</f>
        <v>-0.10787557908669754</v>
      </c>
      <c r="AH217" s="62">
        <v>15.86</v>
      </c>
      <c r="AI217" s="60">
        <f>IF(AND(ISNUMBER(AH216),ISNUMBER(AH217)),AH217/AH216-1,"")</f>
        <v>-1.7348203221809189E-2</v>
      </c>
      <c r="AJ217" s="60">
        <f>IF(ISNUMBER(AH217),AH217/MAX(AH$22:AH217)-1,"")</f>
        <v>-5.986959098992306E-2</v>
      </c>
      <c r="AL217" s="62">
        <v>19.190000000000001</v>
      </c>
      <c r="AM217" s="60">
        <f>IF(AND(ISNUMBER(AL216),ISNUMBER(AL217)),AL217/AL216-1,"")</f>
        <v>2.0887728459531019E-3</v>
      </c>
      <c r="AN217" s="60">
        <f>IF(ISNUMBER(AL217),AL217/MAX(AL$22:AL217)-1,"")</f>
        <v>-2.6876267748478622E-2</v>
      </c>
      <c r="AP217" s="62">
        <v>100.22</v>
      </c>
      <c r="AQ217" s="60">
        <f>IF(AND(ISNUMBER(AP216),ISNUMBER(AP217)),AP217/AP216-1,"")</f>
        <v>9.9790440075908649E-5</v>
      </c>
      <c r="AR217" s="60">
        <f>IF(ISNUMBER(AP217),AP217/MAX(AP$22:AP217)-1,"")</f>
        <v>-1.394978078915865E-3</v>
      </c>
      <c r="AT217" s="62">
        <v>50.11</v>
      </c>
      <c r="AU217" s="60">
        <f>IF(AND(ISNUMBER(AT216),ISNUMBER(AT217)),AT217/AT216-1,"")</f>
        <v>1.9960079840308786E-4</v>
      </c>
      <c r="AV217" s="60">
        <f>IF(ISNUMBER(AT217),AT217/MAX(AT$22:AT217)-1,"")</f>
        <v>-1.1959338249950546E-3</v>
      </c>
      <c r="AX217" s="62">
        <v>15.87</v>
      </c>
      <c r="AY217" s="60">
        <f>IF(AND(ISNUMBER(AX216),ISNUMBER(AX217)),AX217/AX216-1,"")</f>
        <v>-7.1321321321321518E-3</v>
      </c>
      <c r="AZ217" s="60">
        <f>IF(ISNUMBER(AX217),AX217/MAX(AX$22:AX217)-1,"")</f>
        <v>-6.09467455621302E-2</v>
      </c>
      <c r="BB217" s="62">
        <v>49.35</v>
      </c>
      <c r="BC217" s="60">
        <f>IF(AND(ISNUMBER(BB216),ISNUMBER(BB217)),BB217/BB216-1,"")</f>
        <v>2.0267531414663864E-4</v>
      </c>
      <c r="BD217" s="60">
        <f>IF(ISNUMBER(BB217),BB217/MAX(BB$22:BB217)-1,"")</f>
        <v>-1.947148817802502E-2</v>
      </c>
      <c r="BF217" s="62">
        <v>50.35</v>
      </c>
      <c r="BG217" s="60">
        <f>IF(AND(ISNUMBER(BF216),ISNUMBER(BF217)),BF217/BF216-1,"")</f>
        <v>-7.9380829529662744E-4</v>
      </c>
      <c r="BH217" s="60">
        <f>IF(ISNUMBER(BF217),BF217/MAX(BF$22:BF217)-1,"")</f>
        <v>-8.6631226619412471E-3</v>
      </c>
      <c r="BK217" s="61">
        <f>BK216*(1+BL217)</f>
        <v>107.57346137599106</v>
      </c>
      <c r="BL217" s="60">
        <f>$L$12*N(AQ217)+$L$13*N(S217)+$L$14*N(AA217)+$L$15*N(AE217)+$L$16*N(AY217)+$L$17*N(BC217)+$L$18*N(AM217)+$L$19*N(AU217)+$L$20*N(W217)</f>
        <v>-6.4465179784430129E-3</v>
      </c>
      <c r="BM217" s="60">
        <f>IF(ISNUMBER(BK217),BK217/MAX(BK$22:BK217)-1,"")</f>
        <v>-1.0633568119378323E-2</v>
      </c>
      <c r="BO217" s="61">
        <f>BO216*(1+BP217)</f>
        <v>107.81477906162675</v>
      </c>
      <c r="BP217" s="60">
        <f>$L$36*N(S217)+$L$37*N(AQ217)+$L$38*N(AA217)+$L$39*N(AE217)+$L$40*N(AM217)+$L$41*N(W217)+$L$42*N(AI217)+$L$43*N(BG217)+$L$44*N(AY217)</f>
        <v>-7.8450720200046939E-3</v>
      </c>
      <c r="BQ217" s="60">
        <f>IF(ISNUMBER(BO217),BO217/MAX(BO$22:BO217)-1,"")</f>
        <v>-1.2873176605000203E-2</v>
      </c>
      <c r="BS217" s="61">
        <f>BS216*(1+BT217)</f>
        <v>106.30876678874048</v>
      </c>
      <c r="BT217" s="60">
        <f>$L$60*N(S217)+$L$61*N(AE217)+$L$62*N(AQ217)+$L$63*N(AM217)+$L$64*N(AI217)+$L$65*N(AA217)+$L$66*N(BG217)+$L$67*N(W217)+$L$68*N(AY217)</f>
        <v>-8.1528393329542512E-3</v>
      </c>
      <c r="BU217" s="60">
        <f>IF(ISNUMBER(BS217),BS217/MAX(BS$22:BS217)-1,"")</f>
        <v>-1.1886908839009225E-2</v>
      </c>
    </row>
    <row r="218" spans="17:73" ht="16" customHeight="1">
      <c r="Q218" s="63">
        <v>43383</v>
      </c>
      <c r="R218" s="62">
        <v>403.72</v>
      </c>
      <c r="S218" s="60">
        <f>IF(AND(ISNUMBER(R217),ISNUMBER(R218)),R218/R217-1,"")</f>
        <v>-7.20521332841495E-3</v>
      </c>
      <c r="T218" s="60">
        <f>IF(ISNUMBER(R218),R218/MAX(R$22:R218)-1,"")</f>
        <v>-1.6252832671361239E-2</v>
      </c>
      <c r="V218" s="62">
        <v>206.87</v>
      </c>
      <c r="W218" s="60">
        <f>IF(AND(ISNUMBER(V217),ISNUMBER(V218)),V218/V217-1,"")</f>
        <v>-5.8150711264898236E-3</v>
      </c>
      <c r="X218" s="60">
        <f>IF(ISNUMBER(V218),V218/MAX(V$22:V218)-1,"")</f>
        <v>-1.8550147072777246E-2</v>
      </c>
      <c r="Z218" s="62">
        <v>8.09</v>
      </c>
      <c r="AA218" s="60">
        <f>IF(AND(ISNUMBER(Z217),ISNUMBER(Z218)),Z218/Z217-1,"")</f>
        <v>-6.1425061425062211E-3</v>
      </c>
      <c r="AB218" s="60">
        <f>IF(ISNUMBER(Z218),Z218/MAX(Z$22:Z218)-1,"")</f>
        <v>-3.2296650717703268E-2</v>
      </c>
      <c r="AD218" s="62">
        <v>13.51</v>
      </c>
      <c r="AE218" s="60">
        <f>IF(AND(ISNUMBER(AD217),ISNUMBER(AD218)),AD218/AD217-1,"")</f>
        <v>2.225519287833766E-3</v>
      </c>
      <c r="AF218" s="60">
        <f>IF(ISNUMBER(AD218),AD218/MAX(AD$22:AD218)-1,"")</f>
        <v>-0.10589013898080735</v>
      </c>
      <c r="AH218" s="62">
        <v>15.89</v>
      </c>
      <c r="AI218" s="60">
        <f>IF(AND(ISNUMBER(AH217),ISNUMBER(AH218)),AH218/AH217-1,"")</f>
        <v>1.8915510718791051E-3</v>
      </c>
      <c r="AJ218" s="60">
        <f>IF(ISNUMBER(AH218),AH218/MAX(AH$22:AH218)-1,"")</f>
        <v>-5.8091286307053958E-2</v>
      </c>
      <c r="AL218" s="62">
        <v>19.21</v>
      </c>
      <c r="AM218" s="60">
        <f>IF(AND(ISNUMBER(AL217),ISNUMBER(AL218)),AL218/AL217-1,"")</f>
        <v>1.0422094841062712E-3</v>
      </c>
      <c r="AN218" s="60">
        <f>IF(ISNUMBER(AL218),AL218/MAX(AL$22:AL218)-1,"")</f>
        <v>-2.5862068965517127E-2</v>
      </c>
      <c r="AP218" s="62">
        <v>100.23</v>
      </c>
      <c r="AQ218" s="60">
        <f>IF(AND(ISNUMBER(AP217),ISNUMBER(AP218)),AP218/AP217-1,"")</f>
        <v>9.9780482937683601E-5</v>
      </c>
      <c r="AR218" s="60">
        <f>IF(ISNUMBER(AP218),AP218/MAX(AP$22:AP218)-1,"")</f>
        <v>-1.2953367875647714E-3</v>
      </c>
      <c r="AT218" s="62">
        <v>50.1</v>
      </c>
      <c r="AU218" s="60">
        <f>IF(AND(ISNUMBER(AT217),ISNUMBER(AT218)),AT218/AT217-1,"")</f>
        <v>-1.9956096587503414E-4</v>
      </c>
      <c r="AV218" s="60">
        <f>IF(ISNUMBER(AT218),AT218/MAX(AT$22:AT218)-1,"")</f>
        <v>-1.3952561291608045E-3</v>
      </c>
      <c r="AX218" s="62">
        <v>15.786</v>
      </c>
      <c r="AY218" s="60">
        <f>IF(AND(ISNUMBER(AX217),ISNUMBER(AX218)),AX218/AX217-1,"")</f>
        <v>-5.2930056710774886E-3</v>
      </c>
      <c r="AZ218" s="60">
        <f>IF(ISNUMBER(AX218),AX218/MAX(AX$22:AX218)-1,"")</f>
        <v>-6.5917159763313582E-2</v>
      </c>
      <c r="BB218" s="62">
        <v>49.4</v>
      </c>
      <c r="BC218" s="60">
        <f>IF(AND(ISNUMBER(BB217),ISNUMBER(BB218)),BB218/BB217-1,"")</f>
        <v>1.0131712259371373E-3</v>
      </c>
      <c r="BD218" s="60">
        <f>IF(ISNUMBER(BB218),BB218/MAX(BB$22:BB218)-1,"")</f>
        <v>-1.8478044903636026E-2</v>
      </c>
      <c r="BF218" s="62">
        <v>50.39</v>
      </c>
      <c r="BG218" s="60">
        <f>IF(AND(ISNUMBER(BF217),ISNUMBER(BF218)),BF218/BF217-1,"")</f>
        <v>7.9443892750741263E-4</v>
      </c>
      <c r="BH218" s="60">
        <f>IF(ISNUMBER(BF218),BF218/MAX(BF$22:BF218)-1,"")</f>
        <v>-7.8755660563102348E-3</v>
      </c>
      <c r="BK218" s="61">
        <f>BK217*(1+BL218)</f>
        <v>107.19034361827821</v>
      </c>
      <c r="BL218" s="60">
        <f>$L$12*N(AQ218)+$L$13*N(S218)+$L$14*N(AA218)+$L$15*N(AE218)+$L$16*N(AY218)+$L$17*N(BC218)+$L$18*N(AM218)+$L$19*N(AU218)+$L$20*N(W218)</f>
        <v>-3.5614523583449224E-3</v>
      </c>
      <c r="BM218" s="60">
        <f>IF(ISNUMBER(BK218),BK218/MAX(BK$22:BK218)-1,"")</f>
        <v>-1.4157149531466851E-2</v>
      </c>
      <c r="BO218" s="61">
        <f>BO217*(1+BP218)</f>
        <v>107.46056700201561</v>
      </c>
      <c r="BP218" s="60">
        <f>$L$36*N(S218)+$L$37*N(AQ218)+$L$38*N(AA218)+$L$39*N(AE218)+$L$40*N(AM218)+$L$41*N(W218)+$L$42*N(AI218)+$L$43*N(BG218)+$L$44*N(AY218)</f>
        <v>-3.2853757406364451E-3</v>
      </c>
      <c r="BQ218" s="60">
        <f>IF(ISNUMBER(BO218),BO218/MAX(BO$22:BO218)-1,"")</f>
        <v>-1.6116259123513665E-2</v>
      </c>
      <c r="BS218" s="61">
        <f>BS217*(1+BT218)</f>
        <v>106.0980051256937</v>
      </c>
      <c r="BT218" s="60">
        <f>$L$60*N(S218)+$L$61*N(AE218)+$L$62*N(AQ218)+$L$63*N(AM218)+$L$64*N(AI218)+$L$65*N(AA218)+$L$66*N(BG218)+$L$67*N(W218)+$L$68*N(AY218)</f>
        <v>-1.9825426388927676E-3</v>
      </c>
      <c r="BU218" s="60">
        <f>IF(ISNUMBER(BS218),BS218/MAX(BS$22:BS218)-1,"")</f>
        <v>-1.3845885174283978E-2</v>
      </c>
    </row>
    <row r="219" spans="17:73" ht="16" customHeight="1">
      <c r="Q219" s="63">
        <v>43384</v>
      </c>
      <c r="R219" s="62">
        <v>388.75</v>
      </c>
      <c r="S219" s="60">
        <f>IF(AND(ISNUMBER(R218),ISNUMBER(R219)),R219/R218-1,"")</f>
        <v>-3.7080154562568191E-2</v>
      </c>
      <c r="T219" s="60">
        <f>IF(ISNUMBER(R219),R219/MAX(R$22:R219)-1,"")</f>
        <v>-5.2730329686395794E-2</v>
      </c>
      <c r="V219" s="62">
        <v>199.23</v>
      </c>
      <c r="W219" s="60">
        <f>IF(AND(ISNUMBER(V218),ISNUMBER(V219)),V219/V218-1,"")</f>
        <v>-3.6931406197128647E-2</v>
      </c>
      <c r="X219" s="60">
        <f>IF(ISNUMBER(V219),V219/MAX(V$22:V219)-1,"")</f>
        <v>-5.4796470253344776E-2</v>
      </c>
      <c r="Z219" s="62">
        <v>7.76</v>
      </c>
      <c r="AA219" s="60">
        <f>IF(AND(ISNUMBER(Z218),ISNUMBER(Z219)),Z219/Z218-1,"")</f>
        <v>-4.0791100123609425E-2</v>
      </c>
      <c r="AB219" s="60">
        <f>IF(ISNUMBER(Z219),Z219/MAX(Z$22:Z219)-1,"")</f>
        <v>-7.1770334928229595E-2</v>
      </c>
      <c r="AD219" s="62">
        <v>12.99</v>
      </c>
      <c r="AE219" s="60">
        <f>IF(AND(ISNUMBER(AD218),ISNUMBER(AD219)),AD219/AD218-1,"")</f>
        <v>-3.8490007401924431E-2</v>
      </c>
      <c r="AF219" s="60">
        <f>IF(ISNUMBER(AD219),AD219/MAX(AD$22:AD219)-1,"")</f>
        <v>-0.14030443414956972</v>
      </c>
      <c r="AH219" s="62">
        <v>15.44</v>
      </c>
      <c r="AI219" s="60">
        <f>IF(AND(ISNUMBER(AH218),ISNUMBER(AH219)),AH219/AH218-1,"")</f>
        <v>-2.8319697923222198E-2</v>
      </c>
      <c r="AJ219" s="60">
        <f>IF(ISNUMBER(AH219),AH219/MAX(AH$22:AH219)-1,"")</f>
        <v>-8.4765856550088947E-2</v>
      </c>
      <c r="AL219" s="62">
        <v>18.809999999999999</v>
      </c>
      <c r="AM219" s="60">
        <f>IF(AND(ISNUMBER(AL218),ISNUMBER(AL219)),AL219/AL218-1,"")</f>
        <v>-2.0822488287350449E-2</v>
      </c>
      <c r="AN219" s="60">
        <f>IF(ISNUMBER(AL219),AL219/MAX(AL$22:AL219)-1,"")</f>
        <v>-4.6146044624746474E-2</v>
      </c>
      <c r="AP219" s="62">
        <v>100.22</v>
      </c>
      <c r="AQ219" s="60">
        <f>IF(AND(ISNUMBER(AP218),ISNUMBER(AP219)),AP219/AP218-1,"")</f>
        <v>-9.9770527786091634E-5</v>
      </c>
      <c r="AR219" s="60">
        <f>IF(ISNUMBER(AP219),AP219/MAX(AP$22:AP219)-1,"")</f>
        <v>-1.394978078915865E-3</v>
      </c>
      <c r="AT219" s="62">
        <v>50.11</v>
      </c>
      <c r="AU219" s="60">
        <f>IF(AND(ISNUMBER(AT218),ISNUMBER(AT219)),AT219/AT218-1,"")</f>
        <v>1.9960079840308786E-4</v>
      </c>
      <c r="AV219" s="60">
        <f>IF(ISNUMBER(AT219),AT219/MAX(AT$22:AT219)-1,"")</f>
        <v>-1.1959338249950546E-3</v>
      </c>
      <c r="AX219" s="62">
        <v>15.926</v>
      </c>
      <c r="AY219" s="60">
        <f>IF(AND(ISNUMBER(AX218),ISNUMBER(AX219)),AX219/AX218-1,"")</f>
        <v>8.8686177625745266E-3</v>
      </c>
      <c r="AZ219" s="60">
        <f>IF(ISNUMBER(AX219),AX219/MAX(AX$22:AX219)-1,"")</f>
        <v>-5.7633136094674464E-2</v>
      </c>
      <c r="BB219" s="62">
        <v>49.46</v>
      </c>
      <c r="BC219" s="60">
        <f>IF(AND(ISNUMBER(BB218),ISNUMBER(BB219)),BB219/BB218-1,"")</f>
        <v>1.2145748987855143E-3</v>
      </c>
      <c r="BD219" s="60">
        <f>IF(ISNUMBER(BB219),BB219/MAX(BB$22:BB219)-1,"")</f>
        <v>-1.72859129743691E-2</v>
      </c>
      <c r="BF219" s="62">
        <v>50.46</v>
      </c>
      <c r="BG219" s="60">
        <f>IF(AND(ISNUMBER(BF218),ISNUMBER(BF219)),BF219/BF218-1,"")</f>
        <v>1.3891645167691813E-3</v>
      </c>
      <c r="BH219" s="60">
        <f>IF(ISNUMBER(BF219),BF219/MAX(BF$22:BF219)-1,"")</f>
        <v>-6.4973419964559076E-3</v>
      </c>
      <c r="BK219" s="61">
        <f>BK218*(1+BL219)</f>
        <v>104.95453598277773</v>
      </c>
      <c r="BL219" s="60">
        <f>$L$12*N(AQ219)+$L$13*N(S219)+$L$14*N(AA219)+$L$15*N(AE219)+$L$16*N(AY219)+$L$17*N(BC219)+$L$18*N(AM219)+$L$19*N(AU219)+$L$20*N(W219)</f>
        <v>-2.0858293387532569E-2</v>
      </c>
      <c r="BM219" s="60">
        <f>IF(ISNUMBER(BK219),BK219/MAX(BK$22:BK219)-1,"")</f>
        <v>-3.4720148940540985E-2</v>
      </c>
      <c r="BO219" s="61">
        <f>BO218*(1+BP219)</f>
        <v>104.7146584888058</v>
      </c>
      <c r="BP219" s="60">
        <f>$L$36*N(S219)+$L$37*N(AQ219)+$L$38*N(AA219)+$L$39*N(AE219)+$L$40*N(AM219)+$L$41*N(W219)+$L$42*N(AI219)+$L$43*N(BG219)+$L$44*N(AY219)</f>
        <v>-2.5552708214896327E-2</v>
      </c>
      <c r="BQ219" s="60">
        <f>IF(ISNUMBER(BO219),BO219/MAX(BO$22:BO219)-1,"")</f>
        <v>-4.1257153271511138E-2</v>
      </c>
      <c r="BS219" s="61">
        <f>BS218*(1+BT219)</f>
        <v>103.18889894732347</v>
      </c>
      <c r="BT219" s="60">
        <f>$L$60*N(S219)+$L$61*N(AE219)+$L$62*N(AQ219)+$L$63*N(AM219)+$L$64*N(AI219)+$L$65*N(AA219)+$L$66*N(BG219)+$L$67*N(W219)+$L$68*N(AY219)</f>
        <v>-2.7419046898420309E-2</v>
      </c>
      <c r="BU219" s="60">
        <f>IF(ISNUMBER(BS219),BS219/MAX(BS$22:BS219)-1,"")</f>
        <v>-4.0885291097760512E-2</v>
      </c>
    </row>
    <row r="220" spans="17:73" ht="16" customHeight="1">
      <c r="Q220" s="63">
        <v>43385</v>
      </c>
      <c r="R220" s="62">
        <v>387.3</v>
      </c>
      <c r="S220" s="60">
        <f>IF(AND(ISNUMBER(R219),ISNUMBER(R220)),R220/R219-1,"")</f>
        <v>-3.7299035369774414E-3</v>
      </c>
      <c r="T220" s="60">
        <f>IF(ISNUMBER(R220),R220/MAX(R$22:R220)-1,"")</f>
        <v>-5.6263554180170039E-2</v>
      </c>
      <c r="V220" s="62">
        <v>198.95</v>
      </c>
      <c r="W220" s="60">
        <f>IF(AND(ISNUMBER(V219),ISNUMBER(V220)),V220/V219-1,"")</f>
        <v>-1.4054108317020919E-3</v>
      </c>
      <c r="X220" s="60">
        <f>IF(ISNUMBER(V220),V220/MAX(V$22:V220)-1,"")</f>
        <v>-5.6124869532213739E-2</v>
      </c>
      <c r="Z220" s="62">
        <v>7.78</v>
      </c>
      <c r="AA220" s="60">
        <f>IF(AND(ISNUMBER(Z219),ISNUMBER(Z220)),Z220/Z219-1,"")</f>
        <v>2.5773195876288568E-3</v>
      </c>
      <c r="AB220" s="60">
        <f>IF(ISNUMBER(Z220),Z220/MAX(Z$22:Z220)-1,"")</f>
        <v>-6.9377990430621872E-2</v>
      </c>
      <c r="AD220" s="62">
        <v>12.93</v>
      </c>
      <c r="AE220" s="60">
        <f>IF(AND(ISNUMBER(AD219),ISNUMBER(AD220)),AD220/AD219-1,"")</f>
        <v>-4.6189376443418473E-3</v>
      </c>
      <c r="AF220" s="60">
        <f>IF(ISNUMBER(AD220),AD220/MAX(AD$22:AD220)-1,"")</f>
        <v>-0.1442753143613501</v>
      </c>
      <c r="AH220" s="62">
        <v>15.43</v>
      </c>
      <c r="AI220" s="60">
        <f>IF(AND(ISNUMBER(AH219),ISNUMBER(AH220)),AH220/AH219-1,"")</f>
        <v>-6.4766839378238572E-4</v>
      </c>
      <c r="AJ220" s="60">
        <f>IF(ISNUMBER(AH220),AH220/MAX(AH$22:AH220)-1,"")</f>
        <v>-8.5358624777711944E-2</v>
      </c>
      <c r="AL220" s="62">
        <v>18.760000000000002</v>
      </c>
      <c r="AM220" s="60">
        <f>IF(AND(ISNUMBER(AL219),ISNUMBER(AL220)),AL220/AL219-1,"")</f>
        <v>-2.6581605528972485E-3</v>
      </c>
      <c r="AN220" s="60">
        <f>IF(ISNUMBER(AL220),AL220/MAX(AL$22:AL220)-1,"")</f>
        <v>-4.868154158214999E-2</v>
      </c>
      <c r="AP220" s="62">
        <v>100.24</v>
      </c>
      <c r="AQ220" s="60">
        <f>IF(AND(ISNUMBER(AP219),ISNUMBER(AP220)),AP220/AP219-1,"")</f>
        <v>1.9956096587514516E-4</v>
      </c>
      <c r="AR220" s="60">
        <f>IF(ISNUMBER(AP220),AP220/MAX(AP$22:AP220)-1,"")</f>
        <v>-1.1956954962136779E-3</v>
      </c>
      <c r="AT220" s="62">
        <v>50.11</v>
      </c>
      <c r="AU220" s="60">
        <f>IF(AND(ISNUMBER(AT219),ISNUMBER(AT220)),AT220/AT219-1,"")</f>
        <v>0</v>
      </c>
      <c r="AV220" s="60">
        <f>IF(ISNUMBER(AT220),AT220/MAX(AT$22:AT220)-1,"")</f>
        <v>-1.1959338249950546E-3</v>
      </c>
      <c r="AX220" s="62">
        <v>16.177</v>
      </c>
      <c r="AY220" s="60">
        <f>IF(AND(ISNUMBER(AX219),ISNUMBER(AX220)),AX220/AX219-1,"")</f>
        <v>1.576039181213118E-2</v>
      </c>
      <c r="AZ220" s="60">
        <f>IF(ISNUMBER(AX220),AX220/MAX(AX$22:AX220)-1,"")</f>
        <v>-4.2781065088757342E-2</v>
      </c>
      <c r="BB220" s="62">
        <v>49.47</v>
      </c>
      <c r="BC220" s="60">
        <f>IF(AND(ISNUMBER(BB219),ISNUMBER(BB220)),BB220/BB219-1,"")</f>
        <v>2.021835826930829E-4</v>
      </c>
      <c r="BD220" s="60">
        <f>IF(ISNUMBER(BB220),BB220/MAX(BB$22:BB220)-1,"")</f>
        <v>-1.708722431949139E-2</v>
      </c>
      <c r="BF220" s="62">
        <v>50.39</v>
      </c>
      <c r="BG220" s="60">
        <f>IF(AND(ISNUMBER(BF219),ISNUMBER(BF220)),BF220/BF219-1,"")</f>
        <v>-1.3872374157748446E-3</v>
      </c>
      <c r="BH220" s="60">
        <f>IF(ISNUMBER(BF220),BF220/MAX(BF$22:BF220)-1,"")</f>
        <v>-7.8755660563102348E-3</v>
      </c>
      <c r="BK220" s="61">
        <f>BK219*(1+BL220)</f>
        <v>105.07325682095774</v>
      </c>
      <c r="BL220" s="60">
        <f>$L$12*N(AQ220)+$L$13*N(S220)+$L$14*N(AA220)+$L$15*N(AE220)+$L$16*N(AY220)+$L$17*N(BC220)+$L$18*N(AM220)+$L$19*N(AU220)+$L$20*N(W220)</f>
        <v>1.1311644329455466E-3</v>
      </c>
      <c r="BM220" s="60">
        <f>IF(ISNUMBER(BK220),BK220/MAX(BK$22:BK220)-1,"")</f>
        <v>-3.36282587051836E-2</v>
      </c>
      <c r="BO220" s="61">
        <f>BO219*(1+BP220)</f>
        <v>104.69570906156552</v>
      </c>
      <c r="BP220" s="60">
        <f>$L$36*N(S220)+$L$37*N(AQ220)+$L$38*N(AA220)+$L$39*N(AE220)+$L$40*N(AM220)+$L$41*N(W220)+$L$42*N(AI220)+$L$43*N(BG220)+$L$44*N(AY220)</f>
        <v>-1.8096250815069102E-4</v>
      </c>
      <c r="BQ220" s="60">
        <f>IF(ISNUMBER(BO220),BO220/MAX(BO$22:BO220)-1,"")</f>
        <v>-4.1430649781726614E-2</v>
      </c>
      <c r="BS220" s="61">
        <f>BS219*(1+BT220)</f>
        <v>102.99032493359941</v>
      </c>
      <c r="BT220" s="60">
        <f>$L$60*N(S220)+$L$61*N(AE220)+$L$62*N(AQ220)+$L$63*N(AM220)+$L$64*N(AI220)+$L$65*N(AA220)+$L$66*N(BG220)+$L$67*N(W220)+$L$68*N(AY220)</f>
        <v>-1.9243738013467807E-3</v>
      </c>
      <c r="BU220" s="60">
        <f>IF(ISNUMBER(BS220),BS220/MAX(BS$22:BS220)-1,"")</f>
        <v>-4.2730986316058428E-2</v>
      </c>
    </row>
    <row r="221" spans="17:73" ht="16" customHeight="1">
      <c r="Q221" s="63">
        <v>43388</v>
      </c>
      <c r="R221" s="62">
        <v>387.84</v>
      </c>
      <c r="S221" s="60">
        <f>IF(AND(ISNUMBER(R220),ISNUMBER(R221)),R221/R220-1,"")</f>
        <v>1.3942680092950965E-3</v>
      </c>
      <c r="T221" s="60">
        <f>IF(ISNUMBER(R221),R221/MAX(R$22:R221)-1,"")</f>
        <v>-5.4947732644557656E-2</v>
      </c>
      <c r="V221" s="62">
        <v>198.54</v>
      </c>
      <c r="W221" s="60">
        <f>IF(AND(ISNUMBER(V220),ISNUMBER(V221)),V221/V220-1,"")</f>
        <v>-2.0608193013319509E-3</v>
      </c>
      <c r="X221" s="60">
        <f>IF(ISNUMBER(V221),V221/MAX(V$22:V221)-1,"")</f>
        <v>-5.8070025619128995E-2</v>
      </c>
      <c r="Z221" s="62">
        <v>7.83</v>
      </c>
      <c r="AA221" s="60">
        <f>IF(AND(ISNUMBER(Z220),ISNUMBER(Z221)),Z221/Z220-1,"")</f>
        <v>6.4267352185090054E-3</v>
      </c>
      <c r="AB221" s="60">
        <f>IF(ISNUMBER(Z221),Z221/MAX(Z$22:Z221)-1,"")</f>
        <v>-6.3397129186602785E-2</v>
      </c>
      <c r="AD221" s="62">
        <v>12.87</v>
      </c>
      <c r="AE221" s="60">
        <f>IF(AND(ISNUMBER(AD220),ISNUMBER(AD221)),AD221/AD220-1,"")</f>
        <v>-4.6403712296984034E-3</v>
      </c>
      <c r="AF221" s="60">
        <f>IF(ISNUMBER(AD221),AD221/MAX(AD$22:AD221)-1,"")</f>
        <v>-0.14824619457313037</v>
      </c>
      <c r="AH221" s="62">
        <v>15.28</v>
      </c>
      <c r="AI221" s="60">
        <f>IF(AND(ISNUMBER(AH220),ISNUMBER(AH221)),AH221/AH220-1,"")</f>
        <v>-9.7213220998055849E-3</v>
      </c>
      <c r="AJ221" s="60">
        <f>IF(ISNUMBER(AH221),AH221/MAX(AH$22:AH221)-1,"")</f>
        <v>-9.4250148192057015E-2</v>
      </c>
      <c r="AL221" s="62">
        <v>18.59</v>
      </c>
      <c r="AM221" s="60">
        <f>IF(AND(ISNUMBER(AL220),ISNUMBER(AL221)),AL221/AL220-1,"")</f>
        <v>-9.0618336886995055E-3</v>
      </c>
      <c r="AN221" s="60">
        <f>IF(ISNUMBER(AL221),AL221/MAX(AL$22:AL221)-1,"")</f>
        <v>-5.7302231237322476E-2</v>
      </c>
      <c r="AP221" s="62">
        <v>100.23</v>
      </c>
      <c r="AQ221" s="60">
        <f>IF(AND(ISNUMBER(AP220),ISNUMBER(AP221)),AP221/AP220-1,"")</f>
        <v>-9.976057462079968E-5</v>
      </c>
      <c r="AR221" s="60">
        <f>IF(ISNUMBER(AP221),AP221/MAX(AP$22:AP221)-1,"")</f>
        <v>-1.2953367875647714E-3</v>
      </c>
      <c r="AT221" s="62">
        <v>50.12</v>
      </c>
      <c r="AU221" s="60">
        <f>IF(AND(ISNUMBER(AT220),ISNUMBER(AT221)),AT221/AT220-1,"")</f>
        <v>1.9956096587514516E-4</v>
      </c>
      <c r="AV221" s="60">
        <f>IF(ISNUMBER(AT221),AT221/MAX(AT$22:AT221)-1,"")</f>
        <v>-9.9661152082930471E-4</v>
      </c>
      <c r="AX221" s="62">
        <v>16.225999999999999</v>
      </c>
      <c r="AY221" s="60">
        <f>IF(AND(ISNUMBER(AX220),ISNUMBER(AX221)),AX221/AX220-1,"")</f>
        <v>3.0289917784509512E-3</v>
      </c>
      <c r="AZ221" s="60">
        <f>IF(ISNUMBER(AX221),AX221/MAX(AX$22:AX221)-1,"")</f>
        <v>-3.9881656804733656E-2</v>
      </c>
      <c r="BB221" s="62">
        <v>49.5</v>
      </c>
      <c r="BC221" s="60">
        <f>IF(AND(ISNUMBER(BB220),ISNUMBER(BB221)),BB221/BB220-1,"")</f>
        <v>6.0642813826561337E-4</v>
      </c>
      <c r="BD221" s="60">
        <f>IF(ISNUMBER(BB221),BB221/MAX(BB$22:BB221)-1,"")</f>
        <v>-1.6491158354857927E-2</v>
      </c>
      <c r="BF221" s="62">
        <v>50.38</v>
      </c>
      <c r="BG221" s="60">
        <f>IF(AND(ISNUMBER(BF220),ISNUMBER(BF221)),BF221/BF220-1,"")</f>
        <v>-1.9845207382418462E-4</v>
      </c>
      <c r="BH221" s="60">
        <f>IF(ISNUMBER(BF221),BF221/MAX(BF$22:BF221)-1,"")</f>
        <v>-8.0724552077179323E-3</v>
      </c>
      <c r="BK221" s="61">
        <f>BK220*(1+BL221)</f>
        <v>105.17406516429554</v>
      </c>
      <c r="BL221" s="60">
        <f>$L$12*N(AQ221)+$L$13*N(S221)+$L$14*N(AA221)+$L$15*N(AE221)+$L$16*N(AY221)+$L$17*N(BC221)+$L$18*N(AM221)+$L$19*N(AU221)+$L$20*N(W221)</f>
        <v>9.5941009527836989E-4</v>
      </c>
      <c r="BM221" s="60">
        <f>IF(ISNUMBER(BK221),BK221/MAX(BK$22:BK221)-1,"")</f>
        <v>-3.2701111900793611E-2</v>
      </c>
      <c r="BO221" s="61">
        <f>BO220*(1+BP221)</f>
        <v>104.76365859504614</v>
      </c>
      <c r="BP221" s="60">
        <f>$L$36*N(S221)+$L$37*N(AQ221)+$L$38*N(AA221)+$L$39*N(AE221)+$L$40*N(AM221)+$L$41*N(W221)+$L$42*N(AI221)+$L$43*N(BG221)+$L$44*N(AY221)</f>
        <v>6.4901927776856187E-4</v>
      </c>
      <c r="BQ221" s="60">
        <f>IF(ISNUMBER(BO221),BO221/MAX(BO$22:BO221)-1,"")</f>
        <v>-4.0808519794356735E-2</v>
      </c>
      <c r="BS221" s="61">
        <f>BS220*(1+BT221)</f>
        <v>102.78665701298048</v>
      </c>
      <c r="BT221" s="60">
        <f>$L$60*N(S221)+$L$61*N(AE221)+$L$62*N(AQ221)+$L$63*N(AM221)+$L$64*N(AI221)+$L$65*N(AA221)+$L$66*N(BG221)+$L$67*N(W221)+$L$68*N(AY221)</f>
        <v>-1.977544208645164E-3</v>
      </c>
      <c r="BU221" s="60">
        <f>IF(ISNUMBER(BS221),BS221/MAX(BS$22:BS221)-1,"")</f>
        <v>-4.462402811018451E-2</v>
      </c>
    </row>
    <row r="222" spans="17:73" ht="16" customHeight="1">
      <c r="Q222" s="63">
        <v>43389</v>
      </c>
      <c r="R222" s="62">
        <v>385.86</v>
      </c>
      <c r="S222" s="60">
        <f>IF(AND(ISNUMBER(R221),ISNUMBER(R222)),R222/R221-1,"")</f>
        <v>-5.1051980198019153E-3</v>
      </c>
      <c r="T222" s="60">
        <f>IF(ISNUMBER(R222),R222/MAX(R$22:R222)-1,"")</f>
        <v>-5.9772411608469911E-2</v>
      </c>
      <c r="V222" s="62">
        <v>198.13</v>
      </c>
      <c r="W222" s="60">
        <f>IF(AND(ISNUMBER(V221),ISNUMBER(V222)),V222/V221-1,"")</f>
        <v>-2.0650750478492519E-3</v>
      </c>
      <c r="X222" s="60">
        <f>IF(ISNUMBER(V222),V222/MAX(V$22:V222)-1,"")</f>
        <v>-6.0015181706044252E-2</v>
      </c>
      <c r="Z222" s="62">
        <v>7.75</v>
      </c>
      <c r="AA222" s="60">
        <f>IF(AND(ISNUMBER(Z221),ISNUMBER(Z222)),Z222/Z221-1,"")</f>
        <v>-1.0217113665389577E-2</v>
      </c>
      <c r="AB222" s="60">
        <f>IF(ISNUMBER(Z222),Z222/MAX(Z$22:Z222)-1,"")</f>
        <v>-7.2966507177033457E-2</v>
      </c>
      <c r="AD222" s="62">
        <v>12.87</v>
      </c>
      <c r="AE222" s="60">
        <f>IF(AND(ISNUMBER(AD221),ISNUMBER(AD222)),AD222/AD221-1,"")</f>
        <v>0</v>
      </c>
      <c r="AF222" s="60">
        <f>IF(ISNUMBER(AD222),AD222/MAX(AD$22:AD222)-1,"")</f>
        <v>-0.14824619457313037</v>
      </c>
      <c r="AH222" s="62">
        <v>15.3</v>
      </c>
      <c r="AI222" s="60">
        <f>IF(AND(ISNUMBER(AH221),ISNUMBER(AH222)),AH222/AH221-1,"")</f>
        <v>1.3089005235602524E-3</v>
      </c>
      <c r="AJ222" s="60">
        <f>IF(ISNUMBER(AH222),AH222/MAX(AH$22:AH222)-1,"")</f>
        <v>-9.3064611736810909E-2</v>
      </c>
      <c r="AL222" s="62">
        <v>18.63</v>
      </c>
      <c r="AM222" s="60">
        <f>IF(AND(ISNUMBER(AL221),ISNUMBER(AL222)),AL222/AL221-1,"")</f>
        <v>2.1516944593866771E-3</v>
      </c>
      <c r="AN222" s="60">
        <f>IF(ISNUMBER(AL222),AL222/MAX(AL$22:AL222)-1,"")</f>
        <v>-5.5273833671399597E-2</v>
      </c>
      <c r="AP222" s="62">
        <v>100.26</v>
      </c>
      <c r="AQ222" s="60">
        <f>IF(AND(ISNUMBER(AP221),ISNUMBER(AP222)),AP222/AP221-1,"")</f>
        <v>2.993115833582749E-4</v>
      </c>
      <c r="AR222" s="60">
        <f>IF(ISNUMBER(AP222),AP222/MAX(AP$22:AP222)-1,"")</f>
        <v>-9.9641291351126871E-4</v>
      </c>
      <c r="AT222" s="62">
        <v>50.12</v>
      </c>
      <c r="AU222" s="60">
        <f>IF(AND(ISNUMBER(AT221),ISNUMBER(AT222)),AT222/AT221-1,"")</f>
        <v>0</v>
      </c>
      <c r="AV222" s="60">
        <f>IF(ISNUMBER(AT222),AT222/MAX(AT$22:AT222)-1,"")</f>
        <v>-9.9661152082930471E-4</v>
      </c>
      <c r="AX222" s="62">
        <v>16.231999999999999</v>
      </c>
      <c r="AY222" s="60">
        <f>IF(AND(ISNUMBER(AX221),ISNUMBER(AX222)),AX222/AX221-1,"")</f>
        <v>3.6977690126960283E-4</v>
      </c>
      <c r="AZ222" s="60">
        <f>IF(ISNUMBER(AX222),AX222/MAX(AX$22:AX222)-1,"")</f>
        <v>-3.9526627218934851E-2</v>
      </c>
      <c r="BB222" s="62">
        <v>49.47</v>
      </c>
      <c r="BC222" s="60">
        <f>IF(AND(ISNUMBER(BB221),ISNUMBER(BB222)),BB222/BB221-1,"")</f>
        <v>-6.0606060606060996E-4</v>
      </c>
      <c r="BD222" s="60">
        <f>IF(ISNUMBER(BB222),BB222/MAX(BB$22:BB222)-1,"")</f>
        <v>-1.708722431949139E-2</v>
      </c>
      <c r="BF222" s="62">
        <v>50.44</v>
      </c>
      <c r="BG222" s="60">
        <f>IF(AND(ISNUMBER(BF221),ISNUMBER(BF222)),BF222/BF221-1,"")</f>
        <v>1.1909487892018955E-3</v>
      </c>
      <c r="BH222" s="60">
        <f>IF(ISNUMBER(BF222),BF222/MAX(BF$22:BF222)-1,"")</f>
        <v>-6.8911202992715248E-3</v>
      </c>
      <c r="BK222" s="61">
        <f>BK221*(1+BL222)</f>
        <v>104.87016713976129</v>
      </c>
      <c r="BL222" s="60">
        <f>$L$12*N(AQ222)+$L$13*N(S222)+$L$14*N(AA222)+$L$15*N(AE222)+$L$16*N(AY222)+$L$17*N(BC222)+$L$18*N(AM222)+$L$19*N(AU222)+$L$20*N(W222)</f>
        <v>-2.889476831189495E-3</v>
      </c>
      <c r="BM222" s="60">
        <f>IF(ISNUMBER(BK222),BK222/MAX(BK$22:BK222)-1,"")</f>
        <v>-3.5496099626791677E-2</v>
      </c>
      <c r="BO222" s="61">
        <f>BO221*(1+BP222)</f>
        <v>104.42296390314394</v>
      </c>
      <c r="BP222" s="60">
        <f>$L$36*N(S222)+$L$37*N(AQ222)+$L$38*N(AA222)+$L$39*N(AE222)+$L$40*N(AM222)+$L$41*N(W222)+$L$42*N(AI222)+$L$43*N(BG222)+$L$44*N(AY222)</f>
        <v>-3.2520312527374311E-3</v>
      </c>
      <c r="BQ222" s="60">
        <f>IF(ISNUMBER(BO222),BO222/MAX(BO$22:BO222)-1,"")</f>
        <v>-4.3927840465344925E-2</v>
      </c>
      <c r="BS222" s="61">
        <f>BS221*(1+BT222)</f>
        <v>102.58422138820636</v>
      </c>
      <c r="BT222" s="60">
        <f>$L$60*N(S222)+$L$61*N(AE222)+$L$62*N(AQ222)+$L$63*N(AM222)+$L$64*N(AI222)+$L$65*N(AA222)+$L$66*N(BG222)+$L$67*N(W222)+$L$68*N(AY222)</f>
        <v>-1.9694737688430498E-3</v>
      </c>
      <c r="BU222" s="60">
        <f>IF(ISNUMBER(BS222),BS222/MAX(BS$22:BS222)-1,"")</f>
        <v>-4.6505616026204399E-2</v>
      </c>
    </row>
    <row r="223" spans="17:73" ht="16" customHeight="1">
      <c r="Q223" s="63">
        <v>43390</v>
      </c>
      <c r="R223" s="62">
        <v>393.5</v>
      </c>
      <c r="S223" s="60">
        <f>IF(AND(ISNUMBER(R222),ISNUMBER(R223)),R223/R222-1,"")</f>
        <v>1.9799927434820841E-2</v>
      </c>
      <c r="T223" s="60">
        <f>IF(ISNUMBER(R223),R223/MAX(R$22:R223)-1,"")</f>
        <v>-4.1155973586101013E-2</v>
      </c>
      <c r="V223" s="62">
        <v>201.96</v>
      </c>
      <c r="W223" s="60">
        <f>IF(AND(ISNUMBER(V222),ISNUMBER(V223)),V223/V222-1,"")</f>
        <v>1.9330742441831195E-2</v>
      </c>
      <c r="X223" s="60">
        <f>IF(ISNUMBER(V223),V223/MAX(V$22:V223)-1,"")</f>
        <v>-4.1844577284372297E-2</v>
      </c>
      <c r="Z223" s="62">
        <v>7.97</v>
      </c>
      <c r="AA223" s="60">
        <f>IF(AND(ISNUMBER(Z222),ISNUMBER(Z223)),Z223/Z222-1,"")</f>
        <v>2.8387096774193488E-2</v>
      </c>
      <c r="AB223" s="60">
        <f>IF(ISNUMBER(Z223),Z223/MAX(Z$22:Z223)-1,"")</f>
        <v>-4.6650717703349276E-2</v>
      </c>
      <c r="AD223" s="62">
        <v>13.13</v>
      </c>
      <c r="AE223" s="60">
        <f>IF(AND(ISNUMBER(AD222),ISNUMBER(AD223)),AD223/AD222-1,"")</f>
        <v>2.0202020202020332E-2</v>
      </c>
      <c r="AF223" s="60">
        <f>IF(ISNUMBER(AD223),AD223/MAX(AD$22:AD223)-1,"")</f>
        <v>-0.13103904698874913</v>
      </c>
      <c r="AH223" s="62">
        <v>15.63</v>
      </c>
      <c r="AI223" s="60">
        <f>IF(AND(ISNUMBER(AH222),ISNUMBER(AH223)),AH223/AH222-1,"")</f>
        <v>2.1568627450980316E-2</v>
      </c>
      <c r="AJ223" s="60">
        <f>IF(ISNUMBER(AH223),AH223/MAX(AH$22:AH223)-1,"")</f>
        <v>-7.3503260225251887E-2</v>
      </c>
      <c r="AL223" s="62">
        <v>18.940000000000001</v>
      </c>
      <c r="AM223" s="60">
        <f>IF(AND(ISNUMBER(AL222),ISNUMBER(AL223)),AL223/AL222-1,"")</f>
        <v>1.6639828234031206E-2</v>
      </c>
      <c r="AN223" s="60">
        <f>IF(ISNUMBER(AL223),AL223/MAX(AL$22:AL223)-1,"")</f>
        <v>-3.9553752535496867E-2</v>
      </c>
      <c r="AP223" s="62">
        <v>100.25</v>
      </c>
      <c r="AQ223" s="60">
        <f>IF(AND(ISNUMBER(AP222),ISNUMBER(AP223)),AP223/AP222-1,"")</f>
        <v>-9.9740674247006389E-5</v>
      </c>
      <c r="AR223" s="60">
        <f>IF(ISNUMBER(AP223),AP223/MAX(AP$22:AP223)-1,"")</f>
        <v>-1.0960542048624733E-3</v>
      </c>
      <c r="AT223" s="62">
        <v>50.13</v>
      </c>
      <c r="AU223" s="60">
        <f>IF(AND(ISNUMBER(AT222),ISNUMBER(AT223)),AT223/AT222-1,"")</f>
        <v>1.995211492418214E-4</v>
      </c>
      <c r="AV223" s="60">
        <f>IF(ISNUMBER(AT223),AT223/MAX(AT$22:AT223)-1,"")</f>
        <v>-7.9728921666333274E-4</v>
      </c>
      <c r="AX223" s="62">
        <v>16.146000000000001</v>
      </c>
      <c r="AY223" s="60">
        <f>IF(AND(ISNUMBER(AX222),ISNUMBER(AX223)),AX223/AX222-1,"")</f>
        <v>-5.2981764415968025E-3</v>
      </c>
      <c r="AZ223" s="60">
        <f>IF(ISNUMBER(AX223),AX223/MAX(AX$22:AX223)-1,"")</f>
        <v>-4.4615384615384501E-2</v>
      </c>
      <c r="BB223" s="62">
        <v>49.52</v>
      </c>
      <c r="BC223" s="60">
        <f>IF(AND(ISNUMBER(BB222),ISNUMBER(BB223)),BB223/BB222-1,"")</f>
        <v>1.0107135637760223E-3</v>
      </c>
      <c r="BD223" s="60">
        <f>IF(ISNUMBER(BB223),BB223/MAX(BB$22:BB223)-1,"")</f>
        <v>-1.6093781045102284E-2</v>
      </c>
      <c r="BF223" s="62">
        <v>50.44</v>
      </c>
      <c r="BG223" s="60">
        <f>IF(AND(ISNUMBER(BF222),ISNUMBER(BF223)),BF223/BF222-1,"")</f>
        <v>0</v>
      </c>
      <c r="BH223" s="60">
        <f>IF(ISNUMBER(BF223),BF223/MAX(BF$22:BF223)-1,"")</f>
        <v>-6.8911202992715248E-3</v>
      </c>
      <c r="BK223" s="61">
        <f>BK222*(1+BL223)</f>
        <v>106.16269000578896</v>
      </c>
      <c r="BL223" s="60">
        <f>$L$12*N(AQ223)+$L$13*N(S223)+$L$14*N(AA223)+$L$15*N(AE223)+$L$16*N(AY223)+$L$17*N(BC223)+$L$18*N(AM223)+$L$19*N(AU223)+$L$20*N(W223)</f>
        <v>1.2324981463080226E-2</v>
      </c>
      <c r="BM223" s="60">
        <f>IF(ISNUMBER(BK223),BK223/MAX(BK$22:BK223)-1,"")</f>
        <v>-2.3608606933623433E-2</v>
      </c>
      <c r="BO223" s="61">
        <f>BO222*(1+BP223)</f>
        <v>105.99133073354371</v>
      </c>
      <c r="BP223" s="60">
        <f>$L$36*N(S223)+$L$37*N(AQ223)+$L$38*N(AA223)+$L$39*N(AE223)+$L$40*N(AM223)+$L$41*N(W223)+$L$42*N(AI223)+$L$43*N(BG223)+$L$44*N(AY223)</f>
        <v>1.5019367117892542E-2</v>
      </c>
      <c r="BQ223" s="60">
        <f>IF(ISNUMBER(BO223),BO223/MAX(BO$22:BO223)-1,"")</f>
        <v>-2.9568241710097531E-2</v>
      </c>
      <c r="BS223" s="61">
        <f>BS222*(1+BT223)</f>
        <v>104.27262665909161</v>
      </c>
      <c r="BT223" s="60">
        <f>$L$60*N(S223)+$L$61*N(AE223)+$L$62*N(AQ223)+$L$63*N(AM223)+$L$64*N(AI223)+$L$65*N(AA223)+$L$66*N(BG223)+$L$67*N(W223)+$L$68*N(AY223)</f>
        <v>1.6458722872164478E-2</v>
      </c>
      <c r="BU223" s="60">
        <f>IF(ISNUMBER(BS223),BS223/MAX(BS$22:BS223)-1,"")</f>
        <v>-3.0812316200214518E-2</v>
      </c>
    </row>
    <row r="224" spans="17:73" ht="16" customHeight="1">
      <c r="Q224" s="63">
        <v>43391</v>
      </c>
      <c r="R224" s="62">
        <v>392.53</v>
      </c>
      <c r="S224" s="60">
        <f>IF(AND(ISNUMBER(R223),ISNUMBER(R224)),R224/R223-1,"")</f>
        <v>-2.4650571791614562E-3</v>
      </c>
      <c r="T224" s="60">
        <f>IF(ISNUMBER(R224),R224/MAX(R$22:R224)-1,"")</f>
        <v>-4.3519578937108672E-2</v>
      </c>
      <c r="V224" s="62">
        <v>201.56</v>
      </c>
      <c r="W224" s="60">
        <f>IF(AND(ISNUMBER(V223),ISNUMBER(V224)),V224/V223-1,"")</f>
        <v>-1.9805902158843702E-3</v>
      </c>
      <c r="X224" s="60">
        <f>IF(ISNUMBER(V224),V224/MAX(V$22:V224)-1,"")</f>
        <v>-4.374229053989942E-2</v>
      </c>
      <c r="Z224" s="62">
        <v>7.91</v>
      </c>
      <c r="AA224" s="60">
        <f>IF(AND(ISNUMBER(Z223),ISNUMBER(Z224)),Z224/Z223-1,"")</f>
        <v>-7.5282308657464991E-3</v>
      </c>
      <c r="AB224" s="60">
        <f>IF(ISNUMBER(Z224),Z224/MAX(Z$22:Z224)-1,"")</f>
        <v>-5.3827751196172113E-2</v>
      </c>
      <c r="AD224" s="62">
        <v>13.08</v>
      </c>
      <c r="AE224" s="60">
        <f>IF(AND(ISNUMBER(AD223),ISNUMBER(AD224)),AD224/AD223-1,"")</f>
        <v>-3.8080731150038627E-3</v>
      </c>
      <c r="AF224" s="60">
        <f>IF(ISNUMBER(AD224),AD224/MAX(AD$22:AD224)-1,"")</f>
        <v>-0.13434811383189937</v>
      </c>
      <c r="AH224" s="62">
        <v>15.66</v>
      </c>
      <c r="AI224" s="60">
        <f>IF(AND(ISNUMBER(AH223),ISNUMBER(AH224)),AH224/AH223-1,"")</f>
        <v>1.9193857965451588E-3</v>
      </c>
      <c r="AJ224" s="60">
        <f>IF(ISNUMBER(AH224),AH224/MAX(AH$22:AH224)-1,"")</f>
        <v>-7.1724955542383007E-2</v>
      </c>
      <c r="AL224" s="62">
        <v>18.88</v>
      </c>
      <c r="AM224" s="60">
        <f>IF(AND(ISNUMBER(AL223),ISNUMBER(AL224)),AL224/AL223-1,"")</f>
        <v>-3.1678986272440923E-3</v>
      </c>
      <c r="AN224" s="60">
        <f>IF(ISNUMBER(AL224),AL224/MAX(AL$22:AL224)-1,"")</f>
        <v>-4.2596348884381352E-2</v>
      </c>
      <c r="AP224" s="62">
        <v>100.27</v>
      </c>
      <c r="AQ224" s="60">
        <f>IF(AND(ISNUMBER(AP223),ISNUMBER(AP224)),AP224/AP223-1,"")</f>
        <v>1.995012468827273E-4</v>
      </c>
      <c r="AR224" s="60">
        <f>IF(ISNUMBER(AP224),AP224/MAX(AP$22:AP224)-1,"")</f>
        <v>-8.9677162216028616E-4</v>
      </c>
      <c r="AT224" s="62">
        <v>50.13</v>
      </c>
      <c r="AU224" s="60">
        <f>IF(AND(ISNUMBER(AT223),ISNUMBER(AT224)),AT224/AT223-1,"")</f>
        <v>0</v>
      </c>
      <c r="AV224" s="60">
        <f>IF(ISNUMBER(AT224),AT224/MAX(AT$22:AT224)-1,"")</f>
        <v>-7.9728921666333274E-4</v>
      </c>
      <c r="AX224" s="62">
        <v>16.206</v>
      </c>
      <c r="AY224" s="60">
        <f>IF(AND(ISNUMBER(AX223),ISNUMBER(AX224)),AX224/AX223-1,"")</f>
        <v>3.7160906726123599E-3</v>
      </c>
      <c r="AZ224" s="60">
        <f>IF(ISNUMBER(AX224),AX224/MAX(AX$22:AX224)-1,"")</f>
        <v>-4.1065088757396451E-2</v>
      </c>
      <c r="BB224" s="62">
        <v>49.51</v>
      </c>
      <c r="BC224" s="60">
        <f>IF(AND(ISNUMBER(BB223),ISNUMBER(BB224)),BB224/BB223-1,"")</f>
        <v>-2.0193861066242214E-4</v>
      </c>
      <c r="BD224" s="60">
        <f>IF(ISNUMBER(BB224),BB224/MAX(BB$22:BB224)-1,"")</f>
        <v>-1.6292469699980106E-2</v>
      </c>
      <c r="BF224" s="62">
        <v>50.45</v>
      </c>
      <c r="BG224" s="60">
        <f>IF(AND(ISNUMBER(BF223),ISNUMBER(BF224)),BF224/BF223-1,"")</f>
        <v>1.9825535289452745E-4</v>
      </c>
      <c r="BH224" s="60">
        <f>IF(ISNUMBER(BF224),BF224/MAX(BF$22:BF224)-1,"")</f>
        <v>-6.6942311478637162E-3</v>
      </c>
      <c r="BK224" s="61">
        <f>BK223*(1+BL224)</f>
        <v>105.96808758312703</v>
      </c>
      <c r="BL224" s="60">
        <f>$L$12*N(AQ224)+$L$13*N(S224)+$L$14*N(AA224)+$L$15*N(AE224)+$L$16*N(AY224)+$L$17*N(BC224)+$L$18*N(AM224)+$L$19*N(AU224)+$L$20*N(W224)</f>
        <v>-1.8330585128477398E-3</v>
      </c>
      <c r="BM224" s="60">
        <f>IF(ISNUMBER(BK224),BK224/MAX(BK$22:BK224)-1,"")</f>
        <v>-2.5398389488555106E-2</v>
      </c>
      <c r="BO224" s="61">
        <f>BO223*(1+BP224)</f>
        <v>105.72162623956515</v>
      </c>
      <c r="BP224" s="60">
        <f>$L$36*N(S224)+$L$37*N(AQ224)+$L$38*N(AA224)+$L$39*N(AE224)+$L$40*N(AM224)+$L$41*N(W224)+$L$42*N(AI224)+$L$43*N(BG224)+$L$44*N(AY224)</f>
        <v>-2.5445901293244589E-3</v>
      </c>
      <c r="BQ224" s="60">
        <f>IF(ISNUMBER(BO224),BO224/MAX(BO$22:BO224)-1,"")</f>
        <v>-3.2037592783425106E-2</v>
      </c>
      <c r="BS224" s="61">
        <f>BS223*(1+BT224)</f>
        <v>104.04346568630744</v>
      </c>
      <c r="BT224" s="60">
        <f>$L$60*N(S224)+$L$61*N(AE224)+$L$62*N(AQ224)+$L$63*N(AM224)+$L$64*N(AI224)+$L$65*N(AA224)+$L$66*N(BG224)+$L$67*N(W224)+$L$68*N(AY224)</f>
        <v>-2.1977097933226276E-3</v>
      </c>
      <c r="BU224" s="60">
        <f>IF(ISNUMBER(BS224),BS224/MAX(BS$22:BS224)-1,"")</f>
        <v>-3.2942309464469077E-2</v>
      </c>
    </row>
    <row r="225" spans="17:73" ht="16" customHeight="1">
      <c r="Q225" s="63">
        <v>43392</v>
      </c>
      <c r="R225" s="62">
        <v>390.64</v>
      </c>
      <c r="S225" s="60">
        <f>IF(AND(ISNUMBER(R224),ISNUMBER(R225)),R225/R224-1,"")</f>
        <v>-4.8149186049473158E-3</v>
      </c>
      <c r="T225" s="60">
        <f>IF(ISNUMBER(R225),R225/MAX(R$22:R225)-1,"")</f>
        <v>-4.8124954311752233E-2</v>
      </c>
      <c r="V225" s="62">
        <v>200.03</v>
      </c>
      <c r="W225" s="60">
        <f>IF(AND(ISNUMBER(V224),ISNUMBER(V225)),V225/V224-1,"")</f>
        <v>-7.5907918237745342E-3</v>
      </c>
      <c r="X225" s="60">
        <f>IF(ISNUMBER(V225),V225/MAX(V$22:V225)-1,"")</f>
        <v>-5.1001043742290531E-2</v>
      </c>
      <c r="Z225" s="62">
        <v>7.85</v>
      </c>
      <c r="AA225" s="60">
        <f>IF(AND(ISNUMBER(Z224),ISNUMBER(Z225)),Z225/Z224-1,"")</f>
        <v>-7.5853350189634128E-3</v>
      </c>
      <c r="AB225" s="60">
        <f>IF(ISNUMBER(Z225),Z225/MAX(Z$22:Z225)-1,"")</f>
        <v>-6.1004784688995173E-2</v>
      </c>
      <c r="AD225" s="62">
        <v>12.91</v>
      </c>
      <c r="AE225" s="60">
        <f>IF(AND(ISNUMBER(AD224),ISNUMBER(AD225)),AD225/AD224-1,"")</f>
        <v>-1.2996941896024405E-2</v>
      </c>
      <c r="AF225" s="60">
        <f>IF(ISNUMBER(AD225),AD225/MAX(AD$22:AD225)-1,"")</f>
        <v>-0.14559894109861016</v>
      </c>
      <c r="AH225" s="62">
        <v>15.58</v>
      </c>
      <c r="AI225" s="60">
        <f>IF(AND(ISNUMBER(AH224),ISNUMBER(AH225)),AH225/AH224-1,"")</f>
        <v>-5.1085568326947328E-3</v>
      </c>
      <c r="AJ225" s="60">
        <f>IF(ISNUMBER(AH225),AH225/MAX(AH$22:AH225)-1,"")</f>
        <v>-7.6467101363366985E-2</v>
      </c>
      <c r="AL225" s="62">
        <v>18.91</v>
      </c>
      <c r="AM225" s="60">
        <f>IF(AND(ISNUMBER(AL224),ISNUMBER(AL225)),AL225/AL224-1,"")</f>
        <v>1.5889830508475367E-3</v>
      </c>
      <c r="AN225" s="60">
        <f>IF(ISNUMBER(AL225),AL225/MAX(AL$22:AL225)-1,"")</f>
        <v>-4.1075050709939109E-2</v>
      </c>
      <c r="AP225" s="62">
        <v>100.26</v>
      </c>
      <c r="AQ225" s="60">
        <f>IF(AND(ISNUMBER(AP224),ISNUMBER(AP225)),AP225/AP224-1,"")</f>
        <v>-9.9730727036950739E-5</v>
      </c>
      <c r="AR225" s="60">
        <f>IF(ISNUMBER(AP225),AP225/MAX(AP$22:AP225)-1,"")</f>
        <v>-9.9641291351126871E-4</v>
      </c>
      <c r="AT225" s="62">
        <v>50.13</v>
      </c>
      <c r="AU225" s="60">
        <f>IF(AND(ISNUMBER(AT224),ISNUMBER(AT225)),AT225/AT224-1,"")</f>
        <v>0</v>
      </c>
      <c r="AV225" s="60">
        <f>IF(ISNUMBER(AT225),AT225/MAX(AT$22:AT225)-1,"")</f>
        <v>-7.9728921666333274E-4</v>
      </c>
      <c r="AX225" s="62">
        <v>16.289000000000001</v>
      </c>
      <c r="AY225" s="60">
        <f>IF(AND(ISNUMBER(AX224),ISNUMBER(AX225)),AX225/AX224-1,"")</f>
        <v>5.1215599160805425E-3</v>
      </c>
      <c r="AZ225" s="60">
        <f>IF(ISNUMBER(AX225),AX225/MAX(AX$22:AX225)-1,"")</f>
        <v>-3.6153846153845981E-2</v>
      </c>
      <c r="BB225" s="62">
        <v>49.54</v>
      </c>
      <c r="BC225" s="60">
        <f>IF(AND(ISNUMBER(BB224),ISNUMBER(BB225)),BB225/BB224-1,"")</f>
        <v>6.0593819430421192E-4</v>
      </c>
      <c r="BD225" s="60">
        <f>IF(ISNUMBER(BB225),BB225/MAX(BB$22:BB225)-1,"")</f>
        <v>-1.5696403735346642E-2</v>
      </c>
      <c r="BF225" s="62">
        <v>50.45</v>
      </c>
      <c r="BG225" s="60">
        <f>IF(AND(ISNUMBER(BF224),ISNUMBER(BF225)),BF225/BF224-1,"")</f>
        <v>0</v>
      </c>
      <c r="BH225" s="60">
        <f>IF(ISNUMBER(BF225),BF225/MAX(BF$22:BF225)-1,"")</f>
        <v>-6.6942311478637162E-3</v>
      </c>
      <c r="BK225" s="61">
        <f>BK224*(1+BL225)</f>
        <v>105.63978560093277</v>
      </c>
      <c r="BL225" s="60">
        <f>$L$12*N(AQ225)+$L$13*N(S225)+$L$14*N(AA225)+$L$15*N(AE225)+$L$16*N(AY225)+$L$17*N(BC225)+$L$18*N(AM225)+$L$19*N(AU225)+$L$20*N(W225)</f>
        <v>-3.0981212333073514E-3</v>
      </c>
      <c r="BM225" s="60">
        <f>IF(ISNUMBER(BK225),BK225/MAX(BK$22:BK225)-1,"")</f>
        <v>-2.8417823432096201E-2</v>
      </c>
      <c r="BO225" s="61">
        <f>BO224*(1+BP225)</f>
        <v>105.22677737926207</v>
      </c>
      <c r="BP225" s="60">
        <f>$L$36*N(S225)+$L$37*N(AQ225)+$L$38*N(AA225)+$L$39*N(AE225)+$L$40*N(AM225)+$L$41*N(W225)+$L$42*N(AI225)+$L$43*N(BG225)+$L$44*N(AY225)</f>
        <v>-4.6806777184997019E-3</v>
      </c>
      <c r="BQ225" s="60">
        <f>IF(ISNUMBER(BO225),BO225/MAX(BO$22:BO225)-1,"")</f>
        <v>-3.656831285522899E-2</v>
      </c>
      <c r="BS225" s="61">
        <f>BS224*(1+BT225)</f>
        <v>103.52627295231528</v>
      </c>
      <c r="BT225" s="60">
        <f>$L$60*N(S225)+$L$61*N(AE225)+$L$62*N(AQ225)+$L$63*N(AM225)+$L$64*N(AI225)+$L$65*N(AA225)+$L$66*N(BG225)+$L$67*N(W225)+$L$68*N(AY225)</f>
        <v>-4.9709295108594119E-3</v>
      </c>
      <c r="BU225" s="60">
        <f>IF(ISNUMBER(BS225),BS225/MAX(BS$22:BS225)-1,"")</f>
        <v>-3.7749485077055778E-2</v>
      </c>
    </row>
    <row r="226" spans="17:73" ht="16" customHeight="1">
      <c r="Q226" s="63">
        <v>43395</v>
      </c>
      <c r="R226" s="62">
        <v>387.46</v>
      </c>
      <c r="S226" s="60">
        <f>IF(AND(ISNUMBER(R225),ISNUMBER(R226)),R226/R225-1,"")</f>
        <v>-8.140487405283614E-3</v>
      </c>
      <c r="T226" s="60">
        <f>IF(ISNUMBER(R226),R226/MAX(R$22:R226)-1,"")</f>
        <v>-5.5873681132581177E-2</v>
      </c>
      <c r="V226" s="62">
        <v>198.9</v>
      </c>
      <c r="W226" s="60">
        <f>IF(AND(ISNUMBER(V225),ISNUMBER(V226)),V226/V225-1,"")</f>
        <v>-5.6491526271058579E-3</v>
      </c>
      <c r="X226" s="60">
        <f>IF(ISNUMBER(V226),V226/MAX(V$22:V226)-1,"")</f>
        <v>-5.6362083689154518E-2</v>
      </c>
      <c r="Z226" s="62">
        <v>7.81</v>
      </c>
      <c r="AA226" s="60">
        <f>IF(AND(ISNUMBER(Z225),ISNUMBER(Z226)),Z226/Z225-1,"")</f>
        <v>-5.0955414012738842E-3</v>
      </c>
      <c r="AB226" s="60">
        <f>IF(ISNUMBER(Z226),Z226/MAX(Z$22:Z226)-1,"")</f>
        <v>-6.5789473684210509E-2</v>
      </c>
      <c r="AD226" s="62">
        <v>12.97</v>
      </c>
      <c r="AE226" s="60">
        <f>IF(AND(ISNUMBER(AD225),ISNUMBER(AD226)),AD226/AD225-1,"")</f>
        <v>4.6475600309838772E-3</v>
      </c>
      <c r="AF226" s="60">
        <f>IF(ISNUMBER(AD226),AD226/MAX(AD$22:AD226)-1,"")</f>
        <v>-0.14162806088682989</v>
      </c>
      <c r="AH226" s="62">
        <v>15.45</v>
      </c>
      <c r="AI226" s="60">
        <f>IF(AND(ISNUMBER(AH225),ISNUMBER(AH226)),AH226/AH225-1,"")</f>
        <v>-8.3440308087291415E-3</v>
      </c>
      <c r="AJ226" s="60">
        <f>IF(ISNUMBER(AH226),AH226/MAX(AH$22:AH226)-1,"")</f>
        <v>-8.4173088322466061E-2</v>
      </c>
      <c r="AL226" s="62">
        <v>19.059999999999999</v>
      </c>
      <c r="AM226" s="60">
        <f>IF(AND(ISNUMBER(AL225),ISNUMBER(AL226)),AL226/AL225-1,"")</f>
        <v>7.9323109465889718E-3</v>
      </c>
      <c r="AN226" s="60">
        <f>IF(ISNUMBER(AL226),AL226/MAX(AL$22:AL226)-1,"")</f>
        <v>-3.3468559837728229E-2</v>
      </c>
      <c r="AP226" s="62">
        <v>100.27</v>
      </c>
      <c r="AQ226" s="60">
        <f>IF(AND(ISNUMBER(AP225),ISNUMBER(AP226)),AP226/AP225-1,"")</f>
        <v>9.9740674246895367E-5</v>
      </c>
      <c r="AR226" s="60">
        <f>IF(ISNUMBER(AP226),AP226/MAX(AP$22:AP226)-1,"")</f>
        <v>-8.9677162216028616E-4</v>
      </c>
      <c r="AT226" s="62">
        <v>50.13</v>
      </c>
      <c r="AU226" s="60">
        <f>IF(AND(ISNUMBER(AT225),ISNUMBER(AT226)),AT226/AT225-1,"")</f>
        <v>0</v>
      </c>
      <c r="AV226" s="60">
        <f>IF(ISNUMBER(AT226),AT226/MAX(AT$22:AT226)-1,"")</f>
        <v>-7.9728921666333274E-4</v>
      </c>
      <c r="AX226" s="62">
        <v>16.297999999999998</v>
      </c>
      <c r="AY226" s="60">
        <f>IF(AND(ISNUMBER(AX225),ISNUMBER(AX226)),AX226/AX225-1,"")</f>
        <v>5.5252010559247999E-4</v>
      </c>
      <c r="AZ226" s="60">
        <f>IF(ISNUMBER(AX226),AX226/MAX(AX$22:AX226)-1,"")</f>
        <v>-3.5621301775147995E-2</v>
      </c>
      <c r="BB226" s="62">
        <v>49.4</v>
      </c>
      <c r="BC226" s="60">
        <f>IF(AND(ISNUMBER(BB225),ISNUMBER(BB226)),BB226/BB225-1,"")</f>
        <v>-2.8259991925716488E-3</v>
      </c>
      <c r="BD226" s="60">
        <f>IF(ISNUMBER(BB226),BB226/MAX(BB$22:BB226)-1,"")</f>
        <v>-1.8478044903636026E-2</v>
      </c>
      <c r="BF226" s="62">
        <v>50.39</v>
      </c>
      <c r="BG226" s="60">
        <f>IF(AND(ISNUMBER(BF225),ISNUMBER(BF226)),BF226/BF225-1,"")</f>
        <v>-1.1892963330030204E-3</v>
      </c>
      <c r="BH226" s="60">
        <f>IF(ISNUMBER(BF226),BF226/MAX(BF$22:BF226)-1,"")</f>
        <v>-7.8755660563102348E-3</v>
      </c>
      <c r="BK226" s="61">
        <f>BK225*(1+BL226)</f>
        <v>105.3875464317673</v>
      </c>
      <c r="BL226" s="60">
        <f>$L$12*N(AQ226)+$L$13*N(S226)+$L$14*N(AA226)+$L$15*N(AE226)+$L$16*N(AY226)+$L$17*N(BC226)+$L$18*N(AM226)+$L$19*N(AU226)+$L$20*N(W226)</f>
        <v>-2.3877289009117636E-3</v>
      </c>
      <c r="BM226" s="60">
        <f>IF(ISNUMBER(BK226),BK226/MAX(BK$22:BK226)-1,"")</f>
        <v>-3.0737698274698078E-2</v>
      </c>
      <c r="BO226" s="61">
        <f>BO225*(1+BP226)</f>
        <v>104.97689463556294</v>
      </c>
      <c r="BP226" s="60">
        <f>$L$36*N(S226)+$L$37*N(AQ226)+$L$38*N(AA226)+$L$39*N(AE226)+$L$40*N(AM226)+$L$41*N(W226)+$L$42*N(AI226)+$L$43*N(BG226)+$L$44*N(AY226)</f>
        <v>-2.3747067991876313E-3</v>
      </c>
      <c r="BQ226" s="60">
        <f>IF(ISNUMBER(BO226),BO226/MAX(BO$22:BO226)-1,"")</f>
        <v>-3.8856180633244475E-2</v>
      </c>
      <c r="BS226" s="61">
        <f>BS225*(1+BT226)</f>
        <v>103.31664711137154</v>
      </c>
      <c r="BT226" s="60">
        <f>$L$60*N(S226)+$L$61*N(AE226)+$L$62*N(AQ226)+$L$63*N(AM226)+$L$64*N(AI226)+$L$65*N(AA226)+$L$66*N(BG226)+$L$67*N(W226)+$L$68*N(AY226)</f>
        <v>-2.0248564443182998E-3</v>
      </c>
      <c r="BU226" s="60">
        <f>IF(ISNUMBER(BS226),BS226/MAX(BS$22:BS226)-1,"")</f>
        <v>-3.969790423324604E-2</v>
      </c>
    </row>
    <row r="227" spans="17:73" ht="16" customHeight="1">
      <c r="Q227" s="63">
        <v>43396</v>
      </c>
      <c r="R227" s="62">
        <v>386.52</v>
      </c>
      <c r="S227" s="60">
        <f>IF(AND(ISNUMBER(R226),ISNUMBER(R227)),R227/R226-1,"")</f>
        <v>-2.4260568832912277E-3</v>
      </c>
      <c r="T227" s="60">
        <f>IF(ISNUMBER(R227),R227/MAX(R$22:R227)-1,"")</f>
        <v>-5.8164185287165826E-2</v>
      </c>
      <c r="V227" s="62">
        <v>197.85</v>
      </c>
      <c r="W227" s="60">
        <f>IF(AND(ISNUMBER(V226),ISNUMBER(V227)),V227/V226-1,"")</f>
        <v>-5.2790346907994889E-3</v>
      </c>
      <c r="X227" s="60">
        <f>IF(ISNUMBER(V227),V227/MAX(V$22:V227)-1,"")</f>
        <v>-6.1343580984913215E-2</v>
      </c>
      <c r="Z227" s="62">
        <v>7.79</v>
      </c>
      <c r="AA227" s="60">
        <f>IF(AND(ISNUMBER(Z226),ISNUMBER(Z227)),Z227/Z226-1,"")</f>
        <v>-2.5608194622278591E-3</v>
      </c>
      <c r="AB227" s="60">
        <f>IF(ISNUMBER(Z227),Z227/MAX(Z$22:Z227)-1,"")</f>
        <v>-6.8181818181818121E-2</v>
      </c>
      <c r="AD227" s="62">
        <v>12.66</v>
      </c>
      <c r="AE227" s="60">
        <f>IF(AND(ISNUMBER(AD226),ISNUMBER(AD227)),AD227/AD226-1,"")</f>
        <v>-2.3901310717039381E-2</v>
      </c>
      <c r="AF227" s="60">
        <f>IF(ISNUMBER(AD227),AD227/MAX(AD$22:AD227)-1,"")</f>
        <v>-0.16214427531436126</v>
      </c>
      <c r="AH227" s="62">
        <v>15.41</v>
      </c>
      <c r="AI227" s="60">
        <f>IF(AND(ISNUMBER(AH226),ISNUMBER(AH227)),AH227/AH226-1,"")</f>
        <v>-2.5889967637540146E-3</v>
      </c>
      <c r="AJ227" s="60">
        <f>IF(ISNUMBER(AH227),AH227/MAX(AH$22:AH227)-1,"")</f>
        <v>-8.6544161232957939E-2</v>
      </c>
      <c r="AL227" s="62">
        <v>18.829999999999998</v>
      </c>
      <c r="AM227" s="60">
        <f>IF(AND(ISNUMBER(AL226),ISNUMBER(AL227)),AL227/AL226-1,"")</f>
        <v>-1.2067156348373631E-2</v>
      </c>
      <c r="AN227" s="60">
        <f>IF(ISNUMBER(AL227),AL227/MAX(AL$22:AL227)-1,"")</f>
        <v>-4.5131845841784979E-2</v>
      </c>
      <c r="AP227" s="62">
        <v>100.3</v>
      </c>
      <c r="AQ227" s="60">
        <f>IF(AND(ISNUMBER(AP226),ISNUMBER(AP227)),AP227/AP226-1,"")</f>
        <v>2.9919218111107426E-4</v>
      </c>
      <c r="AR227" s="60">
        <f>IF(ISNUMBER(AP227),AP227/MAX(AP$22:AP227)-1,"")</f>
        <v>-5.9784774810678343E-4</v>
      </c>
      <c r="AT227" s="62">
        <v>50.13</v>
      </c>
      <c r="AU227" s="60">
        <f>IF(AND(ISNUMBER(AT226),ISNUMBER(AT227)),AT227/AT226-1,"")</f>
        <v>0</v>
      </c>
      <c r="AV227" s="60">
        <f>IF(ISNUMBER(AT227),AT227/MAX(AT$22:AT227)-1,"")</f>
        <v>-7.9728921666333274E-4</v>
      </c>
      <c r="AX227" s="62">
        <v>16.359000000000002</v>
      </c>
      <c r="AY227" s="60">
        <f>IF(AND(ISNUMBER(AX226),ISNUMBER(AX227)),AX227/AX226-1,"")</f>
        <v>3.7427905264451056E-3</v>
      </c>
      <c r="AZ227" s="60">
        <f>IF(ISNUMBER(AX227),AX227/MAX(AX$22:AX227)-1,"")</f>
        <v>-3.2011834319526478E-2</v>
      </c>
      <c r="BB227" s="62">
        <v>49.45</v>
      </c>
      <c r="BC227" s="60">
        <f>IF(AND(ISNUMBER(BB226),ISNUMBER(BB227)),BB227/BB226-1,"")</f>
        <v>1.0121457489880026E-3</v>
      </c>
      <c r="BD227" s="60">
        <f>IF(ISNUMBER(BB227),BB227/MAX(BB$22:BB227)-1,"")</f>
        <v>-1.7484601629246921E-2</v>
      </c>
      <c r="BF227" s="62">
        <v>50.47</v>
      </c>
      <c r="BG227" s="60">
        <f>IF(AND(ISNUMBER(BF226),ISNUMBER(BF227)),BF227/BF226-1,"")</f>
        <v>1.5876165905932549E-3</v>
      </c>
      <c r="BH227" s="60">
        <f>IF(ISNUMBER(BF227),BF227/MAX(BF$22:BF227)-1,"")</f>
        <v>-6.30045284504821E-3</v>
      </c>
      <c r="BK227" s="61">
        <f>BK226*(1+BL227)</f>
        <v>105.02602626514023</v>
      </c>
      <c r="BL227" s="60">
        <f>$L$12*N(AQ227)+$L$13*N(S227)+$L$14*N(AA227)+$L$15*N(AE227)+$L$16*N(AY227)+$L$17*N(BC227)+$L$18*N(AM227)+$L$19*N(AU227)+$L$20*N(W227)</f>
        <v>-3.4303879240717072E-3</v>
      </c>
      <c r="BM227" s="60">
        <f>IF(ISNUMBER(BK227),BK227/MAX(BK$22:BK227)-1,"")</f>
        <v>-3.4062643969794415E-2</v>
      </c>
      <c r="BO227" s="61">
        <f>BO226*(1+BP227)</f>
        <v>104.42369295444735</v>
      </c>
      <c r="BP227" s="60">
        <f>$L$36*N(S227)+$L$37*N(AQ227)+$L$38*N(AA227)+$L$39*N(AE227)+$L$40*N(AM227)+$L$41*N(W227)+$L$42*N(AI227)+$L$43*N(BG227)+$L$44*N(AY227)</f>
        <v>-5.2697470527785246E-3</v>
      </c>
      <c r="BQ227" s="60">
        <f>IF(ISNUMBER(BO227),BO227/MAX(BO$22:BO227)-1,"")</f>
        <v>-4.392116544264868E-2</v>
      </c>
      <c r="BS227" s="61">
        <f>BS226*(1+BT227)</f>
        <v>102.59062339263323</v>
      </c>
      <c r="BT227" s="60">
        <f>$L$60*N(S227)+$L$61*N(AE227)+$L$62*N(AQ227)+$L$63*N(AM227)+$L$64*N(AI227)+$L$65*N(AA227)+$L$66*N(BG227)+$L$67*N(W227)+$L$68*N(AY227)</f>
        <v>-7.0271707322797734E-3</v>
      </c>
      <c r="BU227" s="60">
        <f>IF(ISNUMBER(BS227),BS227/MAX(BS$22:BS227)-1,"")</f>
        <v>-4.6446111014765035E-2</v>
      </c>
    </row>
    <row r="228" spans="17:73" ht="16" customHeight="1">
      <c r="Q228" s="63">
        <v>43397</v>
      </c>
      <c r="R228" s="62">
        <v>386.46</v>
      </c>
      <c r="S228" s="60">
        <f>IF(AND(ISNUMBER(R227),ISNUMBER(R228)),R228/R227-1,"")</f>
        <v>-1.552312946290213E-4</v>
      </c>
      <c r="T228" s="60">
        <f>IF(ISNUMBER(R228),R228/MAX(R$22:R228)-1,"")</f>
        <v>-5.8310387680011733E-2</v>
      </c>
      <c r="V228" s="62">
        <v>197.34</v>
      </c>
      <c r="W228" s="60">
        <f>IF(AND(ISNUMBER(V227),ISNUMBER(V228)),V228/V227-1,"")</f>
        <v>-2.5777103866565509E-3</v>
      </c>
      <c r="X228" s="60">
        <f>IF(ISNUMBER(V228),V228/MAX(V$22:V228)-1,"")</f>
        <v>-6.3763165385710252E-2</v>
      </c>
      <c r="Z228" s="62">
        <v>7.79</v>
      </c>
      <c r="AA228" s="60">
        <f>IF(AND(ISNUMBER(Z227),ISNUMBER(Z228)),Z228/Z227-1,"")</f>
        <v>0</v>
      </c>
      <c r="AB228" s="60">
        <f>IF(ISNUMBER(Z228),Z228/MAX(Z$22:Z228)-1,"")</f>
        <v>-6.8181818181818121E-2</v>
      </c>
      <c r="AD228" s="62">
        <v>12.65</v>
      </c>
      <c r="AE228" s="60">
        <f>IF(AND(ISNUMBER(AD227),ISNUMBER(AD228)),AD228/AD227-1,"")</f>
        <v>-7.898894154818592E-4</v>
      </c>
      <c r="AF228" s="60">
        <f>IF(ISNUMBER(AD228),AD228/MAX(AD$22:AD228)-1,"")</f>
        <v>-0.16280608868299129</v>
      </c>
      <c r="AH228" s="62">
        <v>15.42</v>
      </c>
      <c r="AI228" s="60">
        <f>IF(AND(ISNUMBER(AH227),ISNUMBER(AH228)),AH228/AH227-1,"")</f>
        <v>6.4892926671000772E-4</v>
      </c>
      <c r="AJ228" s="60">
        <f>IF(ISNUMBER(AH228),AH228/MAX(AH$22:AH228)-1,"")</f>
        <v>-8.5951393005334942E-2</v>
      </c>
      <c r="AL228" s="62">
        <v>18.88</v>
      </c>
      <c r="AM228" s="60">
        <f>IF(AND(ISNUMBER(AL227),ISNUMBER(AL228)),AL228/AL227-1,"")</f>
        <v>2.6553372278279586E-3</v>
      </c>
      <c r="AN228" s="60">
        <f>IF(ISNUMBER(AL228),AL228/MAX(AL$22:AL228)-1,"")</f>
        <v>-4.2596348884381352E-2</v>
      </c>
      <c r="AP228" s="62">
        <v>100.31</v>
      </c>
      <c r="AQ228" s="60">
        <f>IF(AND(ISNUMBER(AP227),ISNUMBER(AP228)),AP228/AP227-1,"")</f>
        <v>9.9700897308041547E-5</v>
      </c>
      <c r="AR228" s="60">
        <f>IF(ISNUMBER(AP228),AP228/MAX(AP$22:AP228)-1,"")</f>
        <v>-4.9820645675568986E-4</v>
      </c>
      <c r="AT228" s="62">
        <v>50.14</v>
      </c>
      <c r="AU228" s="60">
        <f>IF(AND(ISNUMBER(AT227),ISNUMBER(AT228)),AT228/AT227-1,"")</f>
        <v>1.9948134849379073E-4</v>
      </c>
      <c r="AV228" s="60">
        <f>IF(ISNUMBER(AT228),AT228/MAX(AT$22:AT228)-1,"")</f>
        <v>-5.9796691249758283E-4</v>
      </c>
      <c r="AX228" s="62">
        <v>16.378</v>
      </c>
      <c r="AY228" s="60">
        <f>IF(AND(ISNUMBER(AX227),ISNUMBER(AX228)),AX228/AX227-1,"")</f>
        <v>1.1614401858304202E-3</v>
      </c>
      <c r="AZ228" s="60">
        <f>IF(ISNUMBER(AX228),AX228/MAX(AX$22:AX228)-1,"")</f>
        <v>-3.0887573964496928E-2</v>
      </c>
      <c r="BB228" s="62">
        <v>49.54</v>
      </c>
      <c r="BC228" s="60">
        <f>IF(AND(ISNUMBER(BB227),ISNUMBER(BB228)),BB228/BB227-1,"")</f>
        <v>1.820020222446761E-3</v>
      </c>
      <c r="BD228" s="60">
        <f>IF(ISNUMBER(BB228),BB228/MAX(BB$22:BB228)-1,"")</f>
        <v>-1.5696403735346642E-2</v>
      </c>
      <c r="BF228" s="62">
        <v>50.56</v>
      </c>
      <c r="BG228" s="60">
        <f>IF(AND(ISNUMBER(BF227),ISNUMBER(BF228)),BF228/BF227-1,"")</f>
        <v>1.7832375668713762E-3</v>
      </c>
      <c r="BH228" s="60">
        <f>IF(ISNUMBER(BF228),BF228/MAX(BF$22:BF228)-1,"")</f>
        <v>-4.5284504823783767E-3</v>
      </c>
      <c r="BK228" s="61">
        <f>BK227*(1+BL228)</f>
        <v>105.05125898708208</v>
      </c>
      <c r="BL228" s="60">
        <f>$L$12*N(AQ228)+$L$13*N(S228)+$L$14*N(AA228)+$L$15*N(AE228)+$L$16*N(AY228)+$L$17*N(BC228)+$L$18*N(AM228)+$L$19*N(AU228)+$L$20*N(W228)</f>
        <v>2.4025208645076694E-4</v>
      </c>
      <c r="BM228" s="60">
        <f>IF(ISNUMBER(BK228),BK228/MAX(BK$22:BK228)-1,"")</f>
        <v>-3.3830575504627314E-2</v>
      </c>
      <c r="BO228" s="61">
        <f>BO227*(1+BP228)</f>
        <v>104.42642835317957</v>
      </c>
      <c r="BP228" s="60">
        <f>$L$36*N(S228)+$L$37*N(AQ228)+$L$38*N(AA228)+$L$39*N(AE228)+$L$40*N(AM228)+$L$41*N(W228)+$L$42*N(AI228)+$L$43*N(BG228)+$L$44*N(AY228)</f>
        <v>2.6195192439785491E-5</v>
      </c>
      <c r="BQ228" s="60">
        <f>IF(ISNUMBER(BO228),BO228/MAX(BO$22:BO228)-1,"")</f>
        <v>-4.3896120773589731E-2</v>
      </c>
      <c r="BS228" s="61">
        <f>BS227*(1+BT228)</f>
        <v>102.61029121529532</v>
      </c>
      <c r="BT228" s="60">
        <f>$L$60*N(S228)+$L$61*N(AE228)+$L$62*N(AQ228)+$L$63*N(AM228)+$L$64*N(AI228)+$L$65*N(AA228)+$L$66*N(BG228)+$L$67*N(W228)+$L$68*N(AY228)</f>
        <v>1.9171169851276169E-4</v>
      </c>
      <c r="BU228" s="60">
        <f>IF(ISNUMBER(BS228),BS228/MAX(BS$22:BS228)-1,"")</f>
        <v>-4.6263303579084258E-2</v>
      </c>
    </row>
    <row r="229" spans="17:73" ht="16" customHeight="1">
      <c r="Q229" s="63">
        <v>43398</v>
      </c>
      <c r="R229" s="62">
        <v>376.75</v>
      </c>
      <c r="S229" s="60">
        <f>IF(AND(ISNUMBER(R228),ISNUMBER(R229)),R229/R228-1,"")</f>
        <v>-2.5125498111059352E-2</v>
      </c>
      <c r="T229" s="60">
        <f>IF(ISNUMBER(R229),R229/MAX(R$22:R229)-1,"")</f>
        <v>-8.19708082555618E-2</v>
      </c>
      <c r="V229" s="62">
        <v>192.4</v>
      </c>
      <c r="W229" s="60">
        <f>IF(AND(ISNUMBER(V228),ISNUMBER(V229)),V229/V228-1,"")</f>
        <v>-2.5032938076416378E-2</v>
      </c>
      <c r="X229" s="60">
        <f>IF(ISNUMBER(V229),V229/MAX(V$22:V229)-1,"")</f>
        <v>-8.7199924091469705E-2</v>
      </c>
      <c r="Z229" s="62">
        <v>7.58</v>
      </c>
      <c r="AA229" s="60">
        <f>IF(AND(ISNUMBER(Z228),ISNUMBER(Z229)),Z229/Z228-1,"")</f>
        <v>-2.695763799743256E-2</v>
      </c>
      <c r="AB229" s="60">
        <f>IF(ISNUMBER(Z229),Z229/MAX(Z$22:Z229)-1,"")</f>
        <v>-9.3301435406698441E-2</v>
      </c>
      <c r="AD229" s="62">
        <v>12.24</v>
      </c>
      <c r="AE229" s="60">
        <f>IF(AND(ISNUMBER(AD228),ISNUMBER(AD229)),AD229/AD228-1,"")</f>
        <v>-3.2411067193675924E-2</v>
      </c>
      <c r="AF229" s="60">
        <f>IF(ISNUMBER(AD229),AD229/MAX(AD$22:AD229)-1,"")</f>
        <v>-0.18994043679682326</v>
      </c>
      <c r="AH229" s="62">
        <v>15.1</v>
      </c>
      <c r="AI229" s="60">
        <f>IF(AND(ISNUMBER(AH228),ISNUMBER(AH229)),AH229/AH228-1,"")</f>
        <v>-2.0752269779507171E-2</v>
      </c>
      <c r="AJ229" s="60">
        <f>IF(ISNUMBER(AH229),AH229/MAX(AH$22:AH229)-1,"")</f>
        <v>-0.10491997628927097</v>
      </c>
      <c r="AL229" s="62">
        <v>18.86</v>
      </c>
      <c r="AM229" s="60">
        <f>IF(AND(ISNUMBER(AL228),ISNUMBER(AL229)),AL229/AL228-1,"")</f>
        <v>-1.0593220338982468E-3</v>
      </c>
      <c r="AN229" s="60">
        <f>IF(ISNUMBER(AL229),AL229/MAX(AL$22:AL229)-1,"")</f>
        <v>-4.3610547667342736E-2</v>
      </c>
      <c r="AP229" s="62">
        <v>100.29</v>
      </c>
      <c r="AQ229" s="60">
        <f>IF(AND(ISNUMBER(AP228),ISNUMBER(AP229)),AP229/AP228-1,"")</f>
        <v>-1.9938191606017064E-4</v>
      </c>
      <c r="AR229" s="60">
        <f>IF(ISNUMBER(AP229),AP229/MAX(AP$22:AP229)-1,"")</f>
        <v>-6.9748903945787699E-4</v>
      </c>
      <c r="AT229" s="62">
        <v>50.15</v>
      </c>
      <c r="AU229" s="60">
        <f>IF(AND(ISNUMBER(AT228),ISNUMBER(AT229)),AT229/AT228-1,"")</f>
        <v>1.9944156362172727E-4</v>
      </c>
      <c r="AV229" s="60">
        <f>IF(ISNUMBER(AT229),AT229/MAX(AT$22:AT229)-1,"")</f>
        <v>-3.9864460833172188E-4</v>
      </c>
      <c r="AX229" s="62">
        <v>16.495999999999999</v>
      </c>
      <c r="AY229" s="60">
        <f>IF(AND(ISNUMBER(AX228),ISNUMBER(AX229)),AX229/AX228-1,"")</f>
        <v>7.2047869092684014E-3</v>
      </c>
      <c r="AZ229" s="60">
        <f>IF(ISNUMBER(AX229),AX229/MAX(AX$22:AX229)-1,"")</f>
        <v>-2.3905325443786984E-2</v>
      </c>
      <c r="BB229" s="62">
        <v>49.63</v>
      </c>
      <c r="BC229" s="60">
        <f>IF(AND(ISNUMBER(BB228),ISNUMBER(BB229)),BB229/BB228-1,"")</f>
        <v>1.8167137666533772E-3</v>
      </c>
      <c r="BD229" s="60">
        <f>IF(ISNUMBER(BB229),BB229/MAX(BB$22:BB229)-1,"")</f>
        <v>-1.3908205841446364E-2</v>
      </c>
      <c r="BF229" s="62">
        <v>50.55</v>
      </c>
      <c r="BG229" s="60">
        <f>IF(AND(ISNUMBER(BF228),ISNUMBER(BF229)),BF229/BF228-1,"")</f>
        <v>-1.977848101266666E-4</v>
      </c>
      <c r="BH229" s="60">
        <f>IF(ISNUMBER(BF229),BF229/MAX(BF$22:BF229)-1,"")</f>
        <v>-4.7253396337861853E-3</v>
      </c>
      <c r="BK229" s="61">
        <f>BK228*(1+BL229)</f>
        <v>103.59389439271334</v>
      </c>
      <c r="BL229" s="60">
        <f>$L$12*N(AQ229)+$L$13*N(S229)+$L$14*N(AA229)+$L$15*N(AE229)+$L$16*N(AY229)+$L$17*N(BC229)+$L$18*N(AM229)+$L$19*N(AU229)+$L$20*N(W229)</f>
        <v>-1.3872890324407736E-2</v>
      </c>
      <c r="BM229" s="60">
        <f>IF(ISNUMBER(BK229),BK229/MAX(BK$22:BK229)-1,"")</f>
        <v>-4.7234137965447731E-2</v>
      </c>
      <c r="BO229" s="61">
        <f>BO228*(1+BP229)</f>
        <v>102.57254052731135</v>
      </c>
      <c r="BP229" s="60">
        <f>$L$36*N(S229)+$L$37*N(AQ229)+$L$38*N(AA229)+$L$39*N(AE229)+$L$40*N(AM229)+$L$41*N(W229)+$L$42*N(AI229)+$L$43*N(BG229)+$L$44*N(AY229)</f>
        <v>-1.7753052125829786E-2</v>
      </c>
      <c r="BQ229" s="60">
        <f>IF(ISNUMBER(BO229),BO229/MAX(BO$22:BO229)-1,"")</f>
        <v>-6.0869882779204243E-2</v>
      </c>
      <c r="BS229" s="61">
        <f>BS228*(1+BT229)</f>
        <v>100.71503481194716</v>
      </c>
      <c r="BT229" s="60">
        <f>$L$60*N(S229)+$L$61*N(AE229)+$L$62*N(AQ229)+$L$63*N(AM229)+$L$64*N(AI229)+$L$65*N(AA229)+$L$66*N(BG229)+$L$67*N(W229)+$L$68*N(AY229)</f>
        <v>-1.8470431970332851E-2</v>
      </c>
      <c r="BU229" s="60">
        <f>IF(ISNUMBER(BS229),BS229/MAX(BS$22:BS229)-1,"")</f>
        <v>-6.3879232347936798E-2</v>
      </c>
    </row>
    <row r="230" spans="17:73" ht="16" customHeight="1">
      <c r="Q230" s="63">
        <v>43399</v>
      </c>
      <c r="R230" s="62">
        <v>378</v>
      </c>
      <c r="S230" s="60">
        <f>IF(AND(ISNUMBER(R229),ISNUMBER(R230)),R230/R229-1,"")</f>
        <v>3.3178500331785266E-3</v>
      </c>
      <c r="T230" s="60">
        <f>IF(ISNUMBER(R230),R230/MAX(R$22:R230)-1,"")</f>
        <v>-7.8924925071273688E-2</v>
      </c>
      <c r="V230" s="62">
        <v>193.48</v>
      </c>
      <c r="W230" s="60">
        <f>IF(AND(ISNUMBER(V229),ISNUMBER(V230)),V230/V229-1,"")</f>
        <v>5.6133056133056414E-3</v>
      </c>
      <c r="X230" s="60">
        <f>IF(ISNUMBER(V230),V230/MAX(V$22:V230)-1,"")</f>
        <v>-8.2076098301546718E-2</v>
      </c>
      <c r="Z230" s="62">
        <v>7.64</v>
      </c>
      <c r="AA230" s="60">
        <f>IF(AND(ISNUMBER(Z229),ISNUMBER(Z230)),Z230/Z229-1,"")</f>
        <v>7.9155672823219003E-3</v>
      </c>
      <c r="AB230" s="60">
        <f>IF(ISNUMBER(Z230),Z230/MAX(Z$22:Z230)-1,"")</f>
        <v>-8.6124401913875603E-2</v>
      </c>
      <c r="AD230" s="62">
        <v>12.24</v>
      </c>
      <c r="AE230" s="60">
        <f>IF(AND(ISNUMBER(AD229),ISNUMBER(AD230)),AD230/AD229-1,"")</f>
        <v>0</v>
      </c>
      <c r="AF230" s="60">
        <f>IF(ISNUMBER(AD230),AD230/MAX(AD$22:AD230)-1,"")</f>
        <v>-0.18994043679682326</v>
      </c>
      <c r="AH230" s="62">
        <v>14.96</v>
      </c>
      <c r="AI230" s="60">
        <f>IF(AND(ISNUMBER(AH229),ISNUMBER(AH230)),AH230/AH229-1,"")</f>
        <v>-9.2715231788078611E-3</v>
      </c>
      <c r="AJ230" s="60">
        <f>IF(ISNUMBER(AH230),AH230/MAX(AH$22:AH230)-1,"")</f>
        <v>-0.11321873147599293</v>
      </c>
      <c r="AL230" s="62">
        <v>18.7</v>
      </c>
      <c r="AM230" s="60">
        <f>IF(AND(ISNUMBER(AL229),ISNUMBER(AL230)),AL230/AL229-1,"")</f>
        <v>-8.4835630965005571E-3</v>
      </c>
      <c r="AN230" s="60">
        <f>IF(ISNUMBER(AL230),AL230/MAX(AL$22:AL230)-1,"")</f>
        <v>-5.1724137931034475E-2</v>
      </c>
      <c r="AP230" s="62">
        <v>100.32</v>
      </c>
      <c r="AQ230" s="60">
        <f>IF(AND(ISNUMBER(AP229),ISNUMBER(AP230)),AP230/AP229-1,"")</f>
        <v>2.9913251570423682E-4</v>
      </c>
      <c r="AR230" s="60">
        <f>IF(ISNUMBER(AP230),AP230/MAX(AP$22:AP230)-1,"")</f>
        <v>-3.985651654045963E-4</v>
      </c>
      <c r="AT230" s="62">
        <v>50.14</v>
      </c>
      <c r="AU230" s="60">
        <f>IF(AND(ISNUMBER(AT229),ISNUMBER(AT230)),AT230/AT229-1,"")</f>
        <v>-1.9940179461608309E-4</v>
      </c>
      <c r="AV230" s="60">
        <f>IF(ISNUMBER(AT230),AT230/MAX(AT$22:AT230)-1,"")</f>
        <v>-5.9796691249758283E-4</v>
      </c>
      <c r="AX230" s="62">
        <v>16.544</v>
      </c>
      <c r="AY230" s="60">
        <f>IF(AND(ISNUMBER(AX229),ISNUMBER(AX230)),AX230/AX229-1,"")</f>
        <v>2.9097963142581396E-3</v>
      </c>
      <c r="AZ230" s="60">
        <f>IF(ISNUMBER(AX230),AX230/MAX(AX$22:AX230)-1,"")</f>
        <v>-2.1065088757396322E-2</v>
      </c>
      <c r="BB230" s="62">
        <v>49.62</v>
      </c>
      <c r="BC230" s="60">
        <f>IF(AND(ISNUMBER(BB229),ISNUMBER(BB230)),BB230/BB229-1,"")</f>
        <v>-2.0149103364908161E-4</v>
      </c>
      <c r="BD230" s="60">
        <f>IF(ISNUMBER(BB230),BB230/MAX(BB$22:BB230)-1,"")</f>
        <v>-1.4106894496324296E-2</v>
      </c>
      <c r="BF230" s="62">
        <v>50.58</v>
      </c>
      <c r="BG230" s="60">
        <f>IF(AND(ISNUMBER(BF229),ISNUMBER(BF230)),BF230/BF229-1,"")</f>
        <v>5.9347181008906347E-4</v>
      </c>
      <c r="BH230" s="60">
        <f>IF(ISNUMBER(BF230),BF230/MAX(BF$22:BF230)-1,"")</f>
        <v>-4.1346721795628705E-3</v>
      </c>
      <c r="BK230" s="61">
        <f>BK229*(1+BL230)</f>
        <v>103.83629011709452</v>
      </c>
      <c r="BL230" s="60">
        <f>$L$12*N(AQ230)+$L$13*N(S230)+$L$14*N(AA230)+$L$15*N(AE230)+$L$16*N(AY230)+$L$17*N(BC230)+$L$18*N(AM230)+$L$19*N(AU230)+$L$20*N(W230)</f>
        <v>2.3398649679323494E-3</v>
      </c>
      <c r="BM230" s="60">
        <f>IF(ISNUMBER(BK230),BK230/MAX(BK$22:BK230)-1,"")</f>
        <v>-4.5004794502231271E-2</v>
      </c>
      <c r="BO230" s="61">
        <f>BO229*(1+BP230)</f>
        <v>102.82317607673725</v>
      </c>
      <c r="BP230" s="60">
        <f>$L$36*N(S230)+$L$37*N(AQ230)+$L$38*N(AA230)+$L$39*N(AE230)+$L$40*N(AM230)+$L$41*N(W230)+$L$42*N(AI230)+$L$43*N(BG230)+$L$44*N(AY230)</f>
        <v>2.4434955801759741E-3</v>
      </c>
      <c r="BQ230" s="60">
        <f>IF(ISNUMBER(BO230),BO230/MAX(BO$22:BO230)-1,"")</f>
        <v>-5.8575122488565112E-2</v>
      </c>
      <c r="BS230" s="61">
        <f>BS229*(1+BT230)</f>
        <v>100.70116492989989</v>
      </c>
      <c r="BT230" s="60">
        <f>$L$60*N(S230)+$L$61*N(AE230)+$L$62*N(AQ230)+$L$63*N(AM230)+$L$64*N(AI230)+$L$65*N(AA230)+$L$66*N(BG230)+$L$67*N(W230)+$L$68*N(AY230)</f>
        <v>-1.3771411659814159E-4</v>
      </c>
      <c r="BU230" s="60">
        <f>IF(ISNUMBER(BS230),BS230/MAX(BS$22:BS230)-1,"")</f>
        <v>-6.4008149392483116E-2</v>
      </c>
    </row>
    <row r="231" spans="17:73" ht="16" customHeight="1">
      <c r="Q231" s="63">
        <v>43402</v>
      </c>
      <c r="R231" s="62">
        <v>375.29</v>
      </c>
      <c r="S231" s="60">
        <f>IF(AND(ISNUMBER(R230),ISNUMBER(R231)),R231/R230-1,"")</f>
        <v>-7.1693121693121586E-3</v>
      </c>
      <c r="T231" s="60">
        <f>IF(ISNUMBER(R231),R231/MAX(R$22:R231)-1,"")</f>
        <v>-8.5528399814810196E-2</v>
      </c>
      <c r="V231" s="62">
        <v>191.99</v>
      </c>
      <c r="W231" s="60">
        <f>IF(AND(ISNUMBER(V230),ISNUMBER(V231)),V231/V230-1,"")</f>
        <v>-7.7010543725448688E-3</v>
      </c>
      <c r="X231" s="60">
        <f>IF(ISNUMBER(V231),V231/MAX(V$22:V231)-1,"")</f>
        <v>-8.9145080178384961E-2</v>
      </c>
      <c r="Z231" s="62">
        <v>7.59</v>
      </c>
      <c r="AA231" s="60">
        <f>IF(AND(ISNUMBER(Z230),ISNUMBER(Z231)),Z231/Z230-1,"")</f>
        <v>-6.5445026178010401E-3</v>
      </c>
      <c r="AB231" s="60">
        <f>IF(ISNUMBER(Z231),Z231/MAX(Z$22:Z231)-1,"")</f>
        <v>-9.210526315789469E-2</v>
      </c>
      <c r="AD231" s="62">
        <v>12.24</v>
      </c>
      <c r="AE231" s="60">
        <f>IF(AND(ISNUMBER(AD230),ISNUMBER(AD231)),AD231/AD230-1,"")</f>
        <v>0</v>
      </c>
      <c r="AF231" s="60">
        <f>IF(ISNUMBER(AD231),AD231/MAX(AD$22:AD231)-1,"")</f>
        <v>-0.18994043679682326</v>
      </c>
      <c r="AH231" s="62">
        <v>15.16</v>
      </c>
      <c r="AI231" s="60">
        <f>IF(AND(ISNUMBER(AH230),ISNUMBER(AH231)),AH231/AH230-1,"")</f>
        <v>1.3368983957219305E-2</v>
      </c>
      <c r="AJ231" s="60">
        <f>IF(ISNUMBER(AH231),AH231/MAX(AH$22:AH231)-1,"")</f>
        <v>-0.10136336692353298</v>
      </c>
      <c r="AL231" s="62">
        <v>18.68</v>
      </c>
      <c r="AM231" s="60">
        <f>IF(AND(ISNUMBER(AL230),ISNUMBER(AL231)),AL231/AL230-1,"")</f>
        <v>-1.0695187165775666E-3</v>
      </c>
      <c r="AN231" s="60">
        <f>IF(ISNUMBER(AL231),AL231/MAX(AL$22:AL231)-1,"")</f>
        <v>-5.2738336713995859E-2</v>
      </c>
      <c r="AP231" s="62">
        <v>100.32</v>
      </c>
      <c r="AQ231" s="60">
        <f>IF(AND(ISNUMBER(AP230),ISNUMBER(AP231)),AP231/AP230-1,"")</f>
        <v>0</v>
      </c>
      <c r="AR231" s="60">
        <f>IF(ISNUMBER(AP231),AP231/MAX(AP$22:AP231)-1,"")</f>
        <v>-3.985651654045963E-4</v>
      </c>
      <c r="AT231" s="62">
        <v>50.16</v>
      </c>
      <c r="AU231" s="60">
        <f>IF(AND(ISNUMBER(AT230),ISNUMBER(AT231)),AT231/AT230-1,"")</f>
        <v>3.9888312724367658E-4</v>
      </c>
      <c r="AV231" s="60">
        <f>IF(ISNUMBER(AT231),AT231/MAX(AT$22:AT231)-1,"")</f>
        <v>-1.9932230416597196E-4</v>
      </c>
      <c r="AX231" s="62">
        <v>16.399999999999999</v>
      </c>
      <c r="AY231" s="60">
        <f>IF(AND(ISNUMBER(AX230),ISNUMBER(AX231)),AX231/AX230-1,"")</f>
        <v>-8.704061895551396E-3</v>
      </c>
      <c r="AZ231" s="60">
        <f>IF(ISNUMBER(AX231),AX231/MAX(AX$22:AX231)-1,"")</f>
        <v>-2.9585798816568087E-2</v>
      </c>
      <c r="BB231" s="62">
        <v>49.73</v>
      </c>
      <c r="BC231" s="60">
        <f>IF(AND(ISNUMBER(BB230),ISNUMBER(BB231)),BB231/BB230-1,"")</f>
        <v>2.2168480451429939E-3</v>
      </c>
      <c r="BD231" s="60">
        <f>IF(ISNUMBER(BB231),BB231/MAX(BB$22:BB231)-1,"")</f>
        <v>-1.1921319292668375E-2</v>
      </c>
      <c r="BF231" s="62">
        <v>50.65</v>
      </c>
      <c r="BG231" s="60">
        <f>IF(AND(ISNUMBER(BF230),ISNUMBER(BF231)),BF231/BF230-1,"")</f>
        <v>1.3839462238038891E-3</v>
      </c>
      <c r="BH231" s="60">
        <f>IF(ISNUMBER(BF231),BF231/MAX(BF$22:BF231)-1,"")</f>
        <v>-2.7564481197086543E-3</v>
      </c>
      <c r="BK231" s="61">
        <f>BK230*(1+BL231)</f>
        <v>103.37647199176118</v>
      </c>
      <c r="BL231" s="60">
        <f>$L$12*N(AQ231)+$L$13*N(S231)+$L$14*N(AA231)+$L$15*N(AE231)+$L$16*N(AY231)+$L$17*N(BC231)+$L$18*N(AM231)+$L$19*N(AU231)+$L$20*N(W231)</f>
        <v>-4.428298861744946E-3</v>
      </c>
      <c r="BM231" s="60">
        <f>IF(ISNUMBER(BK231),BK231/MAX(BK$22:BK231)-1,"")</f>
        <v>-4.9233798683708918E-2</v>
      </c>
      <c r="BO231" s="61">
        <f>BO230*(1+BP231)</f>
        <v>102.41346490551766</v>
      </c>
      <c r="BP231" s="60">
        <f>$L$36*N(S231)+$L$37*N(AQ231)+$L$38*N(AA231)+$L$39*N(AE231)+$L$40*N(AM231)+$L$41*N(W231)+$L$42*N(AI231)+$L$43*N(BG231)+$L$44*N(AY231)</f>
        <v>-3.9846189045340307E-3</v>
      </c>
      <c r="BQ231" s="60">
        <f>IF(ISNUMBER(BO231),BO231/MAX(BO$22:BO231)-1,"")</f>
        <v>-6.232634185269581E-2</v>
      </c>
      <c r="BS231" s="61">
        <f>BS230*(1+BT231)</f>
        <v>100.55354597967933</v>
      </c>
      <c r="BT231" s="60">
        <f>$L$60*N(S231)+$L$61*N(AE231)+$L$62*N(AQ231)+$L$63*N(AM231)+$L$64*N(AI231)+$L$65*N(AA231)+$L$66*N(BG231)+$L$67*N(W231)+$L$68*N(AY231)</f>
        <v>-1.4659110480332411E-3</v>
      </c>
      <c r="BU231" s="60">
        <f>IF(ISNUMBER(BS231),BS231/MAX(BS$22:BS231)-1,"")</f>
        <v>-6.5380230187157773E-2</v>
      </c>
    </row>
    <row r="232" spans="17:73" ht="16" customHeight="1">
      <c r="Q232" s="63">
        <v>43403</v>
      </c>
      <c r="R232" s="62">
        <v>373.96</v>
      </c>
      <c r="S232" s="60">
        <f>IF(AND(ISNUMBER(R231),ISNUMBER(R232)),R232/R231-1,"")</f>
        <v>-3.5439260305365483E-3</v>
      </c>
      <c r="T232" s="60">
        <f>IF(ISNUMBER(R232),R232/MAX(R$22:R232)-1,"")</f>
        <v>-8.876921952289285E-2</v>
      </c>
      <c r="V232" s="62">
        <v>191.87</v>
      </c>
      <c r="W232" s="60">
        <f>IF(AND(ISNUMBER(V231),ISNUMBER(V232)),V232/V231-1,"")</f>
        <v>-6.2503255377888145E-4</v>
      </c>
      <c r="X232" s="60">
        <f>IF(ISNUMBER(V232),V232/MAX(V$22:V232)-1,"")</f>
        <v>-8.971439415504312E-2</v>
      </c>
      <c r="Z232" s="62">
        <v>7.59</v>
      </c>
      <c r="AA232" s="60">
        <f>IF(AND(ISNUMBER(Z231),ISNUMBER(Z232)),Z232/Z231-1,"")</f>
        <v>0</v>
      </c>
      <c r="AB232" s="60">
        <f>IF(ISNUMBER(Z232),Z232/MAX(Z$22:Z232)-1,"")</f>
        <v>-9.210526315789469E-2</v>
      </c>
      <c r="AD232" s="62">
        <v>12.4</v>
      </c>
      <c r="AE232" s="60">
        <f>IF(AND(ISNUMBER(AD231),ISNUMBER(AD232)),AD232/AD231-1,"")</f>
        <v>1.3071895424836555E-2</v>
      </c>
      <c r="AF232" s="60">
        <f>IF(ISNUMBER(AD232),AD232/MAX(AD$22:AD232)-1,"")</f>
        <v>-0.17935142289874251</v>
      </c>
      <c r="AH232" s="62">
        <v>15.26</v>
      </c>
      <c r="AI232" s="60">
        <f>IF(AND(ISNUMBER(AH231),ISNUMBER(AH232)),AH232/AH231-1,"")</f>
        <v>6.5963060686016206E-3</v>
      </c>
      <c r="AJ232" s="60">
        <f>IF(ISNUMBER(AH232),AH232/MAX(AH$22:AH232)-1,"")</f>
        <v>-9.543568464730301E-2</v>
      </c>
      <c r="AL232" s="62">
        <v>18.78</v>
      </c>
      <c r="AM232" s="60">
        <f>IF(AND(ISNUMBER(AL231),ISNUMBER(AL232)),AL232/AL231-1,"")</f>
        <v>5.3533190578158862E-3</v>
      </c>
      <c r="AN232" s="60">
        <f>IF(ISNUMBER(AL232),AL232/MAX(AL$22:AL232)-1,"")</f>
        <v>-4.7667342799188495E-2</v>
      </c>
      <c r="AP232" s="62">
        <v>100.34</v>
      </c>
      <c r="AQ232" s="60">
        <f>IF(AND(ISNUMBER(AP231),ISNUMBER(AP232)),AP232/AP231-1,"")</f>
        <v>1.9936204146731029E-4</v>
      </c>
      <c r="AR232" s="60">
        <f>IF(ISNUMBER(AP232),AP232/MAX(AP$22:AP232)-1,"")</f>
        <v>-1.9928258270218713E-4</v>
      </c>
      <c r="AT232" s="62">
        <v>50.16</v>
      </c>
      <c r="AU232" s="60">
        <f>IF(AND(ISNUMBER(AT231),ISNUMBER(AT232)),AT232/AT231-1,"")</f>
        <v>0</v>
      </c>
      <c r="AV232" s="60">
        <f>IF(ISNUMBER(AT232),AT232/MAX(AT$22:AT232)-1,"")</f>
        <v>-1.9932230416597196E-4</v>
      </c>
      <c r="AX232" s="62">
        <v>16.338000000000001</v>
      </c>
      <c r="AY232" s="60">
        <f>IF(AND(ISNUMBER(AX231),ISNUMBER(AX232)),AX232/AX231-1,"")</f>
        <v>-3.7804878048779411E-3</v>
      </c>
      <c r="AZ232" s="60">
        <f>IF(ISNUMBER(AX232),AX232/MAX(AX$22:AX232)-1,"")</f>
        <v>-3.3254437869822295E-2</v>
      </c>
      <c r="BB232" s="62">
        <v>49.72</v>
      </c>
      <c r="BC232" s="60">
        <f>IF(AND(ISNUMBER(BB231),ISNUMBER(BB232)),BB232/BB231-1,"")</f>
        <v>-2.0108586366374137E-4</v>
      </c>
      <c r="BD232" s="60">
        <f>IF(ISNUMBER(BB232),BB232/MAX(BB$22:BB232)-1,"")</f>
        <v>-1.2120007947546196E-2</v>
      </c>
      <c r="BF232" s="62">
        <v>50.69</v>
      </c>
      <c r="BG232" s="60">
        <f>IF(AND(ISNUMBER(BF231),ISNUMBER(BF232)),BF232/BF231-1,"")</f>
        <v>7.8973346495558872E-4</v>
      </c>
      <c r="BH232" s="60">
        <f>IF(ISNUMBER(BF232),BF232/MAX(BF$22:BF232)-1,"")</f>
        <v>-1.968891514077642E-3</v>
      </c>
      <c r="BK232" s="61">
        <f>BK231*(1+BL232)</f>
        <v>103.37461822627232</v>
      </c>
      <c r="BL232" s="60">
        <f>$L$12*N(AQ232)+$L$13*N(S232)+$L$14*N(AA232)+$L$15*N(AE232)+$L$16*N(AY232)+$L$17*N(BC232)+$L$18*N(AM232)+$L$19*N(AU232)+$L$20*N(W232)</f>
        <v>-1.7932179858106738E-5</v>
      </c>
      <c r="BM232" s="60">
        <f>IF(ISNUMBER(BK232),BK232/MAX(BK$22:BK232)-1,"")</f>
        <v>-4.9250847994233959E-2</v>
      </c>
      <c r="BO232" s="61">
        <f>BO231*(1+BP232)</f>
        <v>102.52939877806121</v>
      </c>
      <c r="BP232" s="60">
        <f>$L$36*N(S232)+$L$37*N(AQ232)+$L$38*N(AA232)+$L$39*N(AE232)+$L$40*N(AM232)+$L$41*N(W232)+$L$42*N(AI232)+$L$43*N(BG232)+$L$44*N(AY232)</f>
        <v>1.1320178713853945E-3</v>
      </c>
      <c r="BQ232" s="60">
        <f>IF(ISNUMBER(BO232),BO232/MAX(BO$22:BO232)-1,"")</f>
        <v>-6.1264878514145749E-2</v>
      </c>
      <c r="BS232" s="61">
        <f>BS231*(1+BT232)</f>
        <v>100.83170206094694</v>
      </c>
      <c r="BT232" s="60">
        <f>$L$60*N(S232)+$L$61*N(AE232)+$L$62*N(AQ232)+$L$63*N(AM232)+$L$64*N(AI232)+$L$65*N(AA232)+$L$66*N(BG232)+$L$67*N(W232)+$L$68*N(AY232)</f>
        <v>2.7662483561128656E-3</v>
      </c>
      <c r="BU232" s="60">
        <f>IF(ISNUMBER(BS232),BS232/MAX(BS$22:BS232)-1,"")</f>
        <v>-6.2794839785322409E-2</v>
      </c>
    </row>
    <row r="233" spans="17:73" ht="16" customHeight="1">
      <c r="Q233" s="63">
        <v>43404</v>
      </c>
      <c r="R233" s="62">
        <v>378.77</v>
      </c>
      <c r="S233" s="60">
        <f>IF(AND(ISNUMBER(R232),ISNUMBER(R233)),R233/R232-1,"")</f>
        <v>1.286233821799132E-2</v>
      </c>
      <c r="T233" s="60">
        <f>IF(ISNUMBER(R233),R233/MAX(R$22:R233)-1,"")</f>
        <v>-7.7048661029752163E-2</v>
      </c>
      <c r="V233" s="62">
        <v>194.14</v>
      </c>
      <c r="W233" s="60">
        <f>IF(AND(ISNUMBER(V232),ISNUMBER(V233)),V233/V232-1,"")</f>
        <v>1.1830927190285001E-2</v>
      </c>
      <c r="X233" s="60">
        <f>IF(ISNUMBER(V233),V233/MAX(V$22:V233)-1,"")</f>
        <v>-7.894487142992701E-2</v>
      </c>
      <c r="Z233" s="62">
        <v>7.66</v>
      </c>
      <c r="AA233" s="60">
        <f>IF(AND(ISNUMBER(Z232),ISNUMBER(Z233)),Z233/Z232-1,"")</f>
        <v>9.2226613965744608E-3</v>
      </c>
      <c r="AB233" s="60">
        <f>IF(ISNUMBER(Z233),Z233/MAX(Z$22:Z233)-1,"")</f>
        <v>-8.373205741626788E-2</v>
      </c>
      <c r="AD233" s="62">
        <v>12.56</v>
      </c>
      <c r="AE233" s="60">
        <f>IF(AND(ISNUMBER(AD232),ISNUMBER(AD233)),AD233/AD232-1,"")</f>
        <v>1.2903225806451646E-2</v>
      </c>
      <c r="AF233" s="60">
        <f>IF(ISNUMBER(AD233),AD233/MAX(AD$22:AD233)-1,"")</f>
        <v>-0.16876240900066175</v>
      </c>
      <c r="AH233" s="62">
        <v>15.29</v>
      </c>
      <c r="AI233" s="60">
        <f>IF(AND(ISNUMBER(AH232),ISNUMBER(AH233)),AH233/AH232-1,"")</f>
        <v>1.9659239842726439E-3</v>
      </c>
      <c r="AJ233" s="60">
        <f>IF(ISNUMBER(AH233),AH233/MAX(AH$22:AH233)-1,"")</f>
        <v>-9.3657379964434018E-2</v>
      </c>
      <c r="AL233" s="62">
        <v>18.91</v>
      </c>
      <c r="AM233" s="60">
        <f>IF(AND(ISNUMBER(AL232),ISNUMBER(AL233)),AL233/AL232-1,"")</f>
        <v>6.9222577209797631E-3</v>
      </c>
      <c r="AN233" s="60">
        <f>IF(ISNUMBER(AL233),AL233/MAX(AL$22:AL233)-1,"")</f>
        <v>-4.1075050709939109E-2</v>
      </c>
      <c r="AP233" s="62">
        <v>100.32</v>
      </c>
      <c r="AQ233" s="60">
        <f>IF(AND(ISNUMBER(AP232),ISNUMBER(AP233)),AP233/AP232-1,"")</f>
        <v>-1.9932230416597196E-4</v>
      </c>
      <c r="AR233" s="60">
        <f>IF(ISNUMBER(AP233),AP233/MAX(AP$22:AP233)-1,"")</f>
        <v>-3.985651654045963E-4</v>
      </c>
      <c r="AT233" s="62">
        <v>50.18</v>
      </c>
      <c r="AU233" s="60">
        <f>IF(AND(ISNUMBER(AT232),ISNUMBER(AT233)),AT233/AT232-1,"")</f>
        <v>3.9872408293462058E-4</v>
      </c>
      <c r="AV233" s="60">
        <f>IF(ISNUMBER(AT233),AT233/MAX(AT$22:AT233)-1,"")</f>
        <v>0</v>
      </c>
      <c r="AX233" s="62">
        <v>16.198</v>
      </c>
      <c r="AY233" s="60">
        <f>IF(AND(ISNUMBER(AX232),ISNUMBER(AX233)),AX233/AX232-1,"")</f>
        <v>-8.5689802913453406E-3</v>
      </c>
      <c r="AZ233" s="60">
        <f>IF(ISNUMBER(AX233),AX233/MAX(AX$22:AX233)-1,"")</f>
        <v>-4.1538461538461413E-2</v>
      </c>
      <c r="BB233" s="62">
        <v>49.6</v>
      </c>
      <c r="BC233" s="60">
        <f>IF(AND(ISNUMBER(BB232),ISNUMBER(BB233)),BB233/BB232-1,"")</f>
        <v>-2.4135156878519748E-3</v>
      </c>
      <c r="BD233" s="60">
        <f>IF(ISNUMBER(BB233),BB233/MAX(BB$22:BB233)-1,"")</f>
        <v>-1.4504271806079827E-2</v>
      </c>
      <c r="BF233" s="62">
        <v>50.61</v>
      </c>
      <c r="BG233" s="60">
        <f>IF(AND(ISNUMBER(BF232),ISNUMBER(BF233)),BF233/BF232-1,"")</f>
        <v>-1.5782205563227292E-3</v>
      </c>
      <c r="BH233" s="60">
        <f>IF(ISNUMBER(BF233),BF233/MAX(BF$22:BF233)-1,"")</f>
        <v>-3.5440047253396667E-3</v>
      </c>
      <c r="BK233" s="61">
        <f>BK232*(1+BL233)</f>
        <v>103.93910348703447</v>
      </c>
      <c r="BL233" s="60">
        <f>$L$12*N(AQ233)+$L$13*N(S233)+$L$14*N(AA233)+$L$15*N(AE233)+$L$16*N(AY233)+$L$17*N(BC233)+$L$18*N(AM233)+$L$19*N(AU233)+$L$20*N(W233)</f>
        <v>5.4605789162535442E-3</v>
      </c>
      <c r="BM233" s="60">
        <f>IF(ISNUMBER(BK233),BK233/MAX(BK$22:BK233)-1,"")</f>
        <v>-4.4059207220145225E-2</v>
      </c>
      <c r="BO233" s="61">
        <f>BO232*(1+BP233)</f>
        <v>103.27325820847692</v>
      </c>
      <c r="BP233" s="60">
        <f>$L$36*N(S233)+$L$37*N(AQ233)+$L$38*N(AA233)+$L$39*N(AE233)+$L$40*N(AM233)+$L$41*N(W233)+$L$42*N(AI233)+$L$43*N(BG233)+$L$44*N(AY233)</f>
        <v>7.2550842907593326E-3</v>
      </c>
      <c r="BQ233" s="60">
        <f>IF(ISNUMBER(BO233),BO233/MAX(BO$22:BO233)-1,"")</f>
        <v>-5.4454276081069675E-2</v>
      </c>
      <c r="BS233" s="61">
        <f>BS232*(1+BT233)</f>
        <v>101.63506848977012</v>
      </c>
      <c r="BT233" s="60">
        <f>$L$60*N(S233)+$L$61*N(AE233)+$L$62*N(AQ233)+$L$63*N(AM233)+$L$64*N(AI233)+$L$65*N(AA233)+$L$66*N(BG233)+$L$67*N(W233)+$L$68*N(AY233)</f>
        <v>7.9673992643463209E-3</v>
      </c>
      <c r="BU233" s="60">
        <f>IF(ISNUMBER(BS233),BS233/MAX(BS$22:BS233)-1,"")</f>
        <v>-5.5327752081286374E-2</v>
      </c>
    </row>
    <row r="234" spans="17:73" ht="16" customHeight="1">
      <c r="Q234" s="63">
        <v>43405</v>
      </c>
      <c r="R234" s="62">
        <v>382</v>
      </c>
      <c r="S234" s="60">
        <f>IF(AND(ISNUMBER(R233),ISNUMBER(R234)),R234/R233-1,"")</f>
        <v>8.5276025028382385E-3</v>
      </c>
      <c r="T234" s="60">
        <f>IF(ISNUMBER(R234),R234/MAX(R$22:R234)-1,"")</f>
        <v>-6.9178098881551686E-2</v>
      </c>
      <c r="V234" s="62">
        <v>194.88</v>
      </c>
      <c r="W234" s="60">
        <f>IF(AND(ISNUMBER(V233),ISNUMBER(V234)),V234/V233-1,"")</f>
        <v>3.8116822911302695E-3</v>
      </c>
      <c r="X234" s="60">
        <f>IF(ISNUMBER(V234),V234/MAX(V$22:V234)-1,"")</f>
        <v>-7.54341019072019E-2</v>
      </c>
      <c r="Z234" s="62">
        <v>7.74</v>
      </c>
      <c r="AA234" s="60">
        <f>IF(AND(ISNUMBER(Z233),ISNUMBER(Z234)),Z234/Z233-1,"")</f>
        <v>1.0443864229765065E-2</v>
      </c>
      <c r="AB234" s="60">
        <f>IF(ISNUMBER(Z234),Z234/MAX(Z$22:Z234)-1,"")</f>
        <v>-7.4162679425837208E-2</v>
      </c>
      <c r="AD234" s="62">
        <v>12.58</v>
      </c>
      <c r="AE234" s="60">
        <f>IF(AND(ISNUMBER(AD233),ISNUMBER(AD234)),AD234/AD233-1,"")</f>
        <v>1.5923566878981443E-3</v>
      </c>
      <c r="AF234" s="60">
        <f>IF(ISNUMBER(AD234),AD234/MAX(AD$22:AD234)-1,"")</f>
        <v>-0.1674387822634017</v>
      </c>
      <c r="AH234" s="62">
        <v>15.35</v>
      </c>
      <c r="AI234" s="60">
        <f>IF(AND(ISNUMBER(AH233),ISNUMBER(AH234)),AH234/AH233-1,"")</f>
        <v>3.9241334205364353E-3</v>
      </c>
      <c r="AJ234" s="60">
        <f>IF(ISNUMBER(AH234),AH234/MAX(AH$22:AH234)-1,"")</f>
        <v>-9.0100770598696034E-2</v>
      </c>
      <c r="AL234" s="62">
        <v>18.850000000000001</v>
      </c>
      <c r="AM234" s="60">
        <f>IF(AND(ISNUMBER(AL233),ISNUMBER(AL234)),AL234/AL233-1,"")</f>
        <v>-3.1729243786355887E-3</v>
      </c>
      <c r="AN234" s="60">
        <f>IF(ISNUMBER(AL234),AL234/MAX(AL$22:AL234)-1,"")</f>
        <v>-4.4117647058823373E-2</v>
      </c>
      <c r="AP234" s="62">
        <v>100.21</v>
      </c>
      <c r="AQ234" s="60">
        <f>IF(AND(ISNUMBER(AP233),ISNUMBER(AP234)),AP234/AP233-1,"")</f>
        <v>-1.0964912280702066E-3</v>
      </c>
      <c r="AR234" s="60">
        <f>IF(ISNUMBER(AP234),AP234/MAX(AP$22:AP234)-1,"")</f>
        <v>-1.4946193702670696E-3</v>
      </c>
      <c r="AT234" s="62">
        <v>50.08</v>
      </c>
      <c r="AU234" s="60">
        <f>IF(AND(ISNUMBER(AT233),ISNUMBER(AT234)),AT234/AT233-1,"")</f>
        <v>-1.9928258270227595E-3</v>
      </c>
      <c r="AV234" s="60">
        <f>IF(ISNUMBER(AT234),AT234/MAX(AT$22:AT234)-1,"")</f>
        <v>-1.9928258270227595E-3</v>
      </c>
      <c r="AX234" s="62">
        <v>16.114999999999998</v>
      </c>
      <c r="AY234" s="60">
        <f>IF(AND(ISNUMBER(AX233),ISNUMBER(AX234)),AX234/AX233-1,"")</f>
        <v>-5.1240893937524179E-3</v>
      </c>
      <c r="AZ234" s="60">
        <f>IF(ISNUMBER(AX234),AX234/MAX(AX$22:AX234)-1,"")</f>
        <v>-4.6449704142011883E-2</v>
      </c>
      <c r="BB234" s="62">
        <v>49.67</v>
      </c>
      <c r="BC234" s="60">
        <f>IF(AND(ISNUMBER(BB233),ISNUMBER(BB234)),BB234/BB233-1,"")</f>
        <v>1.4112903225806939E-3</v>
      </c>
      <c r="BD234" s="60">
        <f>IF(ISNUMBER(BB234),BB234/MAX(BB$22:BB234)-1,"")</f>
        <v>-1.3113451221935191E-2</v>
      </c>
      <c r="BF234" s="62">
        <v>50.55</v>
      </c>
      <c r="BG234" s="60">
        <f>IF(AND(ISNUMBER(BF233),ISNUMBER(BF234)),BF234/BF233-1,"")</f>
        <v>-1.1855364552459946E-3</v>
      </c>
      <c r="BH234" s="60">
        <f>IF(ISNUMBER(BF234),BF234/MAX(BF$22:BF234)-1,"")</f>
        <v>-4.7253396337861853E-3</v>
      </c>
      <c r="BK234" s="61">
        <f>BK233*(1+BL234)</f>
        <v>104.27033830614084</v>
      </c>
      <c r="BL234" s="60">
        <f>$L$12*N(AQ234)+$L$13*N(S234)+$L$14*N(AA234)+$L$15*N(AE234)+$L$16*N(AY234)+$L$17*N(BC234)+$L$18*N(AM234)+$L$19*N(AU234)+$L$20*N(W234)</f>
        <v>3.1868162028902461E-3</v>
      </c>
      <c r="BM234" s="60">
        <f>IF(ISNUMBER(BK234),BK234/MAX(BK$22:BK234)-1,"")</f>
        <v>-4.1012799612710649E-2</v>
      </c>
      <c r="BO234" s="61">
        <f>BO233*(1+BP234)</f>
        <v>103.69043876816816</v>
      </c>
      <c r="BP234" s="60">
        <f>$L$36*N(S234)+$L$37*N(AQ234)+$L$38*N(AA234)+$L$39*N(AE234)+$L$40*N(AM234)+$L$41*N(W234)+$L$42*N(AI234)+$L$43*N(BG234)+$L$44*N(AY234)</f>
        <v>4.0395797220718578E-3</v>
      </c>
      <c r="BQ234" s="60">
        <f>IF(ISNUMBER(BO234),BO234/MAX(BO$22:BO234)-1,"")</f>
        <v>-5.063466874843503E-2</v>
      </c>
      <c r="BS234" s="61">
        <f>BS233*(1+BT234)</f>
        <v>101.9982515255129</v>
      </c>
      <c r="BT234" s="60">
        <f>$L$60*N(S234)+$L$61*N(AE234)+$L$62*N(AQ234)+$L$63*N(AM234)+$L$64*N(AI234)+$L$65*N(AA234)+$L$66*N(BG234)+$L$67*N(W234)+$L$68*N(AY234)</f>
        <v>3.5734027746471002E-3</v>
      </c>
      <c r="BU234" s="60">
        <f>IF(ISNUMBER(BS234),BS234/MAX(BS$22:BS234)-1,"")</f>
        <v>-5.1952057649441663E-2</v>
      </c>
    </row>
    <row r="235" spans="17:73" ht="16" customHeight="1">
      <c r="Q235" s="63">
        <v>43406</v>
      </c>
      <c r="R235" s="62">
        <v>379</v>
      </c>
      <c r="S235" s="60">
        <f>IF(AND(ISNUMBER(R234),ISNUMBER(R235)),R235/R234-1,"")</f>
        <v>-7.8534031413612926E-3</v>
      </c>
      <c r="T235" s="60">
        <f>IF(ISNUMBER(R235),R235/MAX(R$22:R235)-1,"")</f>
        <v>-7.6488218523843132E-2</v>
      </c>
      <c r="V235" s="62">
        <v>194.74</v>
      </c>
      <c r="W235" s="60">
        <f>IF(AND(ISNUMBER(V234),ISNUMBER(V235)),V235/V234-1,"")</f>
        <v>-7.1839080459767946E-4</v>
      </c>
      <c r="X235" s="60">
        <f>IF(ISNUMBER(V235),V235/MAX(V$22:V235)-1,"")</f>
        <v>-7.6098301546636216E-2</v>
      </c>
      <c r="Z235" s="62">
        <v>7.74</v>
      </c>
      <c r="AA235" s="60">
        <f>IF(AND(ISNUMBER(Z234),ISNUMBER(Z235)),Z235/Z234-1,"")</f>
        <v>0</v>
      </c>
      <c r="AB235" s="60">
        <f>IF(ISNUMBER(Z235),Z235/MAX(Z$22:Z235)-1,"")</f>
        <v>-7.4162679425837208E-2</v>
      </c>
      <c r="AD235" s="62">
        <v>12.64</v>
      </c>
      <c r="AE235" s="60">
        <f>IF(AND(ISNUMBER(AD234),ISNUMBER(AD235)),AD235/AD234-1,"")</f>
        <v>4.7694753577107729E-3</v>
      </c>
      <c r="AF235" s="60">
        <f>IF(ISNUMBER(AD235),AD235/MAX(AD$22:AD235)-1,"")</f>
        <v>-0.16346790205162143</v>
      </c>
      <c r="AH235" s="62">
        <v>15.34</v>
      </c>
      <c r="AI235" s="60">
        <f>IF(AND(ISNUMBER(AH234),ISNUMBER(AH235)),AH235/AH234-1,"")</f>
        <v>-6.5146579804553628E-4</v>
      </c>
      <c r="AJ235" s="60">
        <f>IF(ISNUMBER(AH235),AH235/MAX(AH$22:AH235)-1,"")</f>
        <v>-9.069353882631892E-2</v>
      </c>
      <c r="AL235" s="62">
        <v>18.920000000000002</v>
      </c>
      <c r="AM235" s="60">
        <f>IF(AND(ISNUMBER(AL234),ISNUMBER(AL235)),AL235/AL234-1,"")</f>
        <v>3.7135278514588421E-3</v>
      </c>
      <c r="AN235" s="60">
        <f>IF(ISNUMBER(AL235),AL235/MAX(AL$22:AL235)-1,"")</f>
        <v>-4.0567951318458251E-2</v>
      </c>
      <c r="AP235" s="62">
        <v>100.21</v>
      </c>
      <c r="AQ235" s="60">
        <f>IF(AND(ISNUMBER(AP234),ISNUMBER(AP235)),AP235/AP234-1,"")</f>
        <v>0</v>
      </c>
      <c r="AR235" s="60">
        <f>IF(ISNUMBER(AP235),AP235/MAX(AP$22:AP235)-1,"")</f>
        <v>-1.4946193702670696E-3</v>
      </c>
      <c r="AT235" s="62">
        <v>50.07</v>
      </c>
      <c r="AU235" s="60">
        <f>IF(AND(ISNUMBER(AT234),ISNUMBER(AT235)),AT235/AT234-1,"")</f>
        <v>-1.9968051118202101E-4</v>
      </c>
      <c r="AV235" s="60">
        <f>IF(ISNUMBER(AT235),AT235/MAX(AT$22:AT235)-1,"")</f>
        <v>-2.1921084097249466E-3</v>
      </c>
      <c r="AX235" s="62">
        <v>16.178000000000001</v>
      </c>
      <c r="AY235" s="60">
        <f>IF(AND(ISNUMBER(AX234),ISNUMBER(AX235)),AX235/AX234-1,"")</f>
        <v>3.9094011790259398E-3</v>
      </c>
      <c r="AZ235" s="60">
        <f>IF(ISNUMBER(AX235),AX235/MAX(AX$22:AX235)-1,"")</f>
        <v>-4.2721893491124097E-2</v>
      </c>
      <c r="BB235" s="62">
        <v>49.6</v>
      </c>
      <c r="BC235" s="60">
        <f>IF(AND(ISNUMBER(BB234),ISNUMBER(BB235)),BB235/BB234-1,"")</f>
        <v>-1.4093013891685047E-3</v>
      </c>
      <c r="BD235" s="60">
        <f>IF(ISNUMBER(BB235),BB235/MAX(BB$22:BB235)-1,"")</f>
        <v>-1.4504271806079827E-2</v>
      </c>
      <c r="BF235" s="62">
        <v>50.58</v>
      </c>
      <c r="BG235" s="60">
        <f>IF(AND(ISNUMBER(BF234),ISNUMBER(BF235)),BF235/BF234-1,"")</f>
        <v>5.9347181008906347E-4</v>
      </c>
      <c r="BH235" s="60">
        <f>IF(ISNUMBER(BF235),BF235/MAX(BF$22:BF235)-1,"")</f>
        <v>-4.1346721795628705E-3</v>
      </c>
      <c r="BK235" s="61">
        <f>BK234*(1+BL235)</f>
        <v>104.15456224723302</v>
      </c>
      <c r="BL235" s="60">
        <f>$L$12*N(AQ235)+$L$13*N(S235)+$L$14*N(AA235)+$L$15*N(AE235)+$L$16*N(AY235)+$L$17*N(BC235)+$L$18*N(AM235)+$L$19*N(AU235)+$L$20*N(W235)</f>
        <v>-1.1103450970678208E-3</v>
      </c>
      <c r="BM235" s="60">
        <f>IF(ISNUMBER(BK235),BK235/MAX(BK$22:BK235)-1,"")</f>
        <v>-4.2077606348811414E-2</v>
      </c>
      <c r="BO235" s="61">
        <f>BO234*(1+BP235)</f>
        <v>103.58110754739123</v>
      </c>
      <c r="BP235" s="60">
        <f>$L$36*N(S235)+$L$37*N(AQ235)+$L$38*N(AA235)+$L$39*N(AE235)+$L$40*N(AM235)+$L$41*N(W235)+$L$42*N(AI235)+$L$43*N(BG235)+$L$44*N(AY235)</f>
        <v>-1.0544002135180269E-3</v>
      </c>
      <c r="BQ235" s="60">
        <f>IF(ISNUMBER(BO235),BO235/MAX(BO$22:BO235)-1,"")</f>
        <v>-5.1635679756413366E-2</v>
      </c>
      <c r="BS235" s="61">
        <f>BS234*(1+BT235)</f>
        <v>101.89654469124751</v>
      </c>
      <c r="BT235" s="60">
        <f>$L$60*N(S235)+$L$61*N(AE235)+$L$62*N(AQ235)+$L$63*N(AM235)+$L$64*N(AI235)+$L$65*N(AA235)+$L$66*N(BG235)+$L$67*N(W235)+$L$68*N(AY235)</f>
        <v>-9.9714291906221686E-4</v>
      </c>
      <c r="BU235" s="60">
        <f>IF(ISNUMBER(BS235),BS235/MAX(BS$22:BS235)-1,"")</f>
        <v>-5.2897396942087949E-2</v>
      </c>
    </row>
    <row r="236" spans="17:73" ht="16" customHeight="1">
      <c r="Q236" s="63">
        <v>43409</v>
      </c>
      <c r="R236" s="62">
        <v>377.5</v>
      </c>
      <c r="S236" s="60">
        <f>IF(AND(ISNUMBER(R235),ISNUMBER(R236)),R236/R235-1,"")</f>
        <v>-3.9577836411609502E-3</v>
      </c>
      <c r="T236" s="60">
        <f>IF(ISNUMBER(R236),R236/MAX(R$22:R236)-1,"")</f>
        <v>-8.0143278344988911E-2</v>
      </c>
      <c r="V236" s="62">
        <v>193.66</v>
      </c>
      <c r="W236" s="60">
        <f>IF(AND(ISNUMBER(V235),ISNUMBER(V236)),V236/V235-1,"")</f>
        <v>-5.5458560131458334E-3</v>
      </c>
      <c r="X236" s="60">
        <f>IF(ISNUMBER(V236),V236/MAX(V$22:V236)-1,"")</f>
        <v>-8.1222127336559424E-2</v>
      </c>
      <c r="Z236" s="62">
        <v>7.69</v>
      </c>
      <c r="AA236" s="60">
        <f>IF(AND(ISNUMBER(Z235),ISNUMBER(Z236)),Z236/Z235-1,"")</f>
        <v>-6.4599483204134112E-3</v>
      </c>
      <c r="AB236" s="60">
        <f>IF(ISNUMBER(Z236),Z236/MAX(Z$22:Z236)-1,"")</f>
        <v>-8.0143540669856295E-2</v>
      </c>
      <c r="AD236" s="62">
        <v>12.64</v>
      </c>
      <c r="AE236" s="60">
        <f>IF(AND(ISNUMBER(AD235),ISNUMBER(AD236)),AD236/AD235-1,"")</f>
        <v>0</v>
      </c>
      <c r="AF236" s="60">
        <f>IF(ISNUMBER(AD236),AD236/MAX(AD$22:AD236)-1,"")</f>
        <v>-0.16346790205162143</v>
      </c>
      <c r="AH236" s="62">
        <v>15.28</v>
      </c>
      <c r="AI236" s="60">
        <f>IF(AND(ISNUMBER(AH235),ISNUMBER(AH236)),AH236/AH235-1,"")</f>
        <v>-3.9113428943937656E-3</v>
      </c>
      <c r="AJ236" s="60">
        <f>IF(ISNUMBER(AH236),AH236/MAX(AH$22:AH236)-1,"")</f>
        <v>-9.4250148192057015E-2</v>
      </c>
      <c r="AL236" s="62">
        <v>18.68</v>
      </c>
      <c r="AM236" s="60">
        <f>IF(AND(ISNUMBER(AL235),ISNUMBER(AL236)),AL236/AL235-1,"")</f>
        <v>-1.2684989429175619E-2</v>
      </c>
      <c r="AN236" s="60">
        <f>IF(ISNUMBER(AL236),AL236/MAX(AL$22:AL236)-1,"")</f>
        <v>-5.2738336713995859E-2</v>
      </c>
      <c r="AP236" s="62">
        <v>100.22</v>
      </c>
      <c r="AQ236" s="60">
        <f>IF(AND(ISNUMBER(AP235),ISNUMBER(AP236)),AP236/AP235-1,"")</f>
        <v>9.9790440075908649E-5</v>
      </c>
      <c r="AR236" s="60">
        <f>IF(ISNUMBER(AP236),AP236/MAX(AP$22:AP236)-1,"")</f>
        <v>-1.394978078915865E-3</v>
      </c>
      <c r="AT236" s="62">
        <v>50.09</v>
      </c>
      <c r="AU236" s="60">
        <f>IF(AND(ISNUMBER(AT235),ISNUMBER(AT236)),AT236/AT235-1,"")</f>
        <v>3.9944078290399254E-4</v>
      </c>
      <c r="AV236" s="60">
        <f>IF(ISNUMBER(AT236),AT236/MAX(AT$22:AT236)-1,"")</f>
        <v>-1.7935432443203503E-3</v>
      </c>
      <c r="AX236" s="62">
        <v>16.183</v>
      </c>
      <c r="AY236" s="60">
        <f>IF(AND(ISNUMBER(AX235),ISNUMBER(AX236)),AX236/AX235-1,"")</f>
        <v>3.0906168871291939E-4</v>
      </c>
      <c r="AZ236" s="60">
        <f>IF(ISNUMBER(AX236),AX236/MAX(AX$22:AX236)-1,"")</f>
        <v>-4.2426035502958537E-2</v>
      </c>
      <c r="BB236" s="62">
        <v>49.62</v>
      </c>
      <c r="BC236" s="60">
        <f>IF(AND(ISNUMBER(BB235),ISNUMBER(BB236)),BB236/BB235-1,"")</f>
        <v>4.0322580645146822E-4</v>
      </c>
      <c r="BD236" s="60">
        <f>IF(ISNUMBER(BB236),BB236/MAX(BB$22:BB236)-1,"")</f>
        <v>-1.4106894496324296E-2</v>
      </c>
      <c r="BF236" s="62">
        <v>50.47</v>
      </c>
      <c r="BG236" s="60">
        <f>IF(AND(ISNUMBER(BF235),ISNUMBER(BF236)),BF236/BF235-1,"")</f>
        <v>-2.1747726374060639E-3</v>
      </c>
      <c r="BH236" s="60">
        <f>IF(ISNUMBER(BF236),BF236/MAX(BF$22:BF236)-1,"")</f>
        <v>-6.30045284504821E-3</v>
      </c>
      <c r="BK236" s="61">
        <f>BK235*(1+BL236)</f>
        <v>103.87411290519557</v>
      </c>
      <c r="BL236" s="60">
        <f>$L$12*N(AQ236)+$L$13*N(S236)+$L$14*N(AA236)+$L$15*N(AE236)+$L$16*N(AY236)+$L$17*N(BC236)+$L$18*N(AM236)+$L$19*N(AU236)+$L$20*N(W236)</f>
        <v>-2.692626573301154E-3</v>
      </c>
      <c r="BM236" s="60">
        <f>IF(ISNUMBER(BK236),BK236/MAX(BK$22:BK236)-1,"")</f>
        <v>-4.4656933641116781E-2</v>
      </c>
      <c r="BO236" s="61">
        <f>BO235*(1+BP236)</f>
        <v>103.28322823528649</v>
      </c>
      <c r="BP236" s="60">
        <f>$L$36*N(S236)+$L$37*N(AQ236)+$L$38*N(AA236)+$L$39*N(AE236)+$L$40*N(AM236)+$L$41*N(W236)+$L$42*N(AI236)+$L$43*N(BG236)+$L$44*N(AY236)</f>
        <v>-2.8758073664007589E-3</v>
      </c>
      <c r="BQ236" s="60">
        <f>IF(ISNUMBER(BO236),BO236/MAX(BO$22:BO236)-1,"")</f>
        <v>-5.4362992854601555E-2</v>
      </c>
      <c r="BS236" s="61">
        <f>BS235*(1+BT236)</f>
        <v>101.52795991981097</v>
      </c>
      <c r="BT236" s="60">
        <f>$L$60*N(S236)+$L$61*N(AE236)+$L$62*N(AQ236)+$L$63*N(AM236)+$L$64*N(AI236)+$L$65*N(AA236)+$L$66*N(BG236)+$L$67*N(W236)+$L$68*N(AY236)</f>
        <v>-3.6172450454858285E-3</v>
      </c>
      <c r="BU236" s="60">
        <f>IF(ISNUMBER(BS236),BS236/MAX(BS$22:BS236)-1,"")</f>
        <v>-5.6323299140565997E-2</v>
      </c>
    </row>
    <row r="237" spans="17:73" ht="16" customHeight="1">
      <c r="Q237" s="63">
        <v>43410</v>
      </c>
      <c r="R237" s="62">
        <v>380.37</v>
      </c>
      <c r="S237" s="60">
        <f>IF(AND(ISNUMBER(R236),ISNUMBER(R237)),R237/R236-1,"")</f>
        <v>7.6026490066225527E-3</v>
      </c>
      <c r="T237" s="60">
        <f>IF(ISNUMBER(R237),R237/MAX(R$22:R237)-1,"")</f>
        <v>-7.3149930553863318E-2</v>
      </c>
      <c r="V237" s="62">
        <v>194.51</v>
      </c>
      <c r="W237" s="60">
        <f>IF(AND(ISNUMBER(V236),ISNUMBER(V237)),V237/V236-1,"")</f>
        <v>4.3891355984715386E-3</v>
      </c>
      <c r="X237" s="60">
        <f>IF(ISNUMBER(V237),V237/MAX(V$22:V237)-1,"")</f>
        <v>-7.71894866685644E-2</v>
      </c>
      <c r="Z237" s="62">
        <v>7.73</v>
      </c>
      <c r="AA237" s="60">
        <f>IF(AND(ISNUMBER(Z236),ISNUMBER(Z237)),Z237/Z236-1,"")</f>
        <v>5.2015604681403538E-3</v>
      </c>
      <c r="AB237" s="60">
        <f>IF(ISNUMBER(Z237),Z237/MAX(Z$22:Z237)-1,"")</f>
        <v>-7.535885167464107E-2</v>
      </c>
      <c r="AD237" s="62">
        <v>12.81</v>
      </c>
      <c r="AE237" s="60">
        <f>IF(AND(ISNUMBER(AD236),ISNUMBER(AD237)),AD237/AD236-1,"")</f>
        <v>1.3449367088607556E-2</v>
      </c>
      <c r="AF237" s="60">
        <f>IF(ISNUMBER(AD237),AD237/MAX(AD$22:AD237)-1,"")</f>
        <v>-0.15221707478491064</v>
      </c>
      <c r="AH237" s="62">
        <v>15.36</v>
      </c>
      <c r="AI237" s="60">
        <f>IF(AND(ISNUMBER(AH236),ISNUMBER(AH237)),AH237/AH236-1,"")</f>
        <v>5.2356020942407877E-3</v>
      </c>
      <c r="AJ237" s="60">
        <f>IF(ISNUMBER(AH237),AH237/MAX(AH$22:AH237)-1,"")</f>
        <v>-8.9508002371073037E-2</v>
      </c>
      <c r="AL237" s="62">
        <v>18.96</v>
      </c>
      <c r="AM237" s="60">
        <f>IF(AND(ISNUMBER(AL236),ISNUMBER(AL237)),AL237/AL236-1,"")</f>
        <v>1.4989293361884481E-2</v>
      </c>
      <c r="AN237" s="60">
        <f>IF(ISNUMBER(AL237),AL237/MAX(AL$22:AL237)-1,"")</f>
        <v>-3.8539553752535372E-2</v>
      </c>
      <c r="AP237" s="62">
        <v>100.23</v>
      </c>
      <c r="AQ237" s="60">
        <f>IF(AND(ISNUMBER(AP236),ISNUMBER(AP237)),AP237/AP236-1,"")</f>
        <v>9.9780482937683601E-5</v>
      </c>
      <c r="AR237" s="60">
        <f>IF(ISNUMBER(AP237),AP237/MAX(AP$22:AP237)-1,"")</f>
        <v>-1.2953367875647714E-3</v>
      </c>
      <c r="AT237" s="62">
        <v>50.09</v>
      </c>
      <c r="AU237" s="60">
        <f>IF(AND(ISNUMBER(AT236),ISNUMBER(AT237)),AT237/AT236-1,"")</f>
        <v>0</v>
      </c>
      <c r="AV237" s="60">
        <f>IF(ISNUMBER(AT237),AT237/MAX(AT$22:AT237)-1,"")</f>
        <v>-1.7935432443203503E-3</v>
      </c>
      <c r="AX237" s="62">
        <v>16.084</v>
      </c>
      <c r="AY237" s="60">
        <f>IF(AND(ISNUMBER(AX236),ISNUMBER(AX237)),AX237/AX236-1,"")</f>
        <v>-6.1175307421368341E-3</v>
      </c>
      <c r="AZ237" s="60">
        <f>IF(ISNUMBER(AX237),AX237/MAX(AX$22:AX237)-1,"")</f>
        <v>-4.8284023668639042E-2</v>
      </c>
      <c r="BB237" s="62">
        <v>49.55</v>
      </c>
      <c r="BC237" s="60">
        <f>IF(AND(ISNUMBER(BB236),ISNUMBER(BB237)),BB237/BB236-1,"")</f>
        <v>-1.4107214832729253E-3</v>
      </c>
      <c r="BD237" s="60">
        <f>IF(ISNUMBER(BB237),BB237/MAX(BB$22:BB237)-1,"")</f>
        <v>-1.5497715080468932E-2</v>
      </c>
      <c r="BF237" s="62">
        <v>50.56</v>
      </c>
      <c r="BG237" s="60">
        <f>IF(AND(ISNUMBER(BF236),ISNUMBER(BF237)),BF237/BF236-1,"")</f>
        <v>1.7832375668713762E-3</v>
      </c>
      <c r="BH237" s="60">
        <f>IF(ISNUMBER(BF237),BF237/MAX(BF$22:BF237)-1,"")</f>
        <v>-4.5284504823783767E-3</v>
      </c>
      <c r="BK237" s="61">
        <f>BK236*(1+BL237)</f>
        <v>104.30271064719668</v>
      </c>
      <c r="BL237" s="60">
        <f>$L$12*N(AQ237)+$L$13*N(S237)+$L$14*N(AA237)+$L$15*N(AE237)+$L$16*N(AY237)+$L$17*N(BC237)+$L$18*N(AM237)+$L$19*N(AU237)+$L$20*N(W237)</f>
        <v>4.1261266162849093E-3</v>
      </c>
      <c r="BM237" s="60">
        <f>IF(ISNUMBER(BK237),BK237/MAX(BK$22:BK237)-1,"")</f>
        <v>-4.0715067187330312E-2</v>
      </c>
      <c r="BO237" s="61">
        <f>BO236*(1+BP237)</f>
        <v>103.85962846755324</v>
      </c>
      <c r="BP237" s="60">
        <f>$L$36*N(S237)+$L$37*N(AQ237)+$L$38*N(AA237)+$L$39*N(AE237)+$L$40*N(AM237)+$L$41*N(W237)+$L$42*N(AI237)+$L$43*N(BG237)+$L$44*N(AY237)</f>
        <v>5.58077281389461E-3</v>
      </c>
      <c r="BQ237" s="60">
        <f>IF(ISNUMBER(BO237),BO237/MAX(BO$22:BO237)-1,"")</f>
        <v>-4.9085607553311927E-2</v>
      </c>
      <c r="BS237" s="61">
        <f>BS236*(1+BT237)</f>
        <v>102.28660788108027</v>
      </c>
      <c r="BT237" s="60">
        <f>$L$60*N(S237)+$L$61*N(AE237)+$L$62*N(AQ237)+$L$63*N(AM237)+$L$64*N(AI237)+$L$65*N(AA237)+$L$66*N(BG237)+$L$67*N(W237)+$L$68*N(AY237)</f>
        <v>7.4723057753598703E-3</v>
      </c>
      <c r="BU237" s="60">
        <f>IF(ISNUMBER(BS237),BS237/MAX(BS$22:BS237)-1,"")</f>
        <v>-4.927185827866154E-2</v>
      </c>
    </row>
    <row r="238" spans="17:73" ht="16" customHeight="1">
      <c r="Q238" s="63">
        <v>43411</v>
      </c>
      <c r="R238" s="62">
        <v>380.5</v>
      </c>
      <c r="S238" s="60">
        <f>IF(AND(ISNUMBER(R237),ISNUMBER(R238)),R238/R237-1,"")</f>
        <v>3.4177248468592047E-4</v>
      </c>
      <c r="T238" s="60">
        <f>IF(ISNUMBER(R238),R238/MAX(R$22:R238)-1,"")</f>
        <v>-7.2833158702697354E-2</v>
      </c>
      <c r="V238" s="62">
        <v>195.01</v>
      </c>
      <c r="W238" s="60">
        <f>IF(AND(ISNUMBER(V237),ISNUMBER(V238)),V238/V237-1,"")</f>
        <v>2.570561924836845E-3</v>
      </c>
      <c r="X238" s="60">
        <f>IF(ISNUMBER(V238),V238/MAX(V$22:V238)-1,"")</f>
        <v>-7.4817345099155608E-2</v>
      </c>
      <c r="Z238" s="62">
        <v>7.73</v>
      </c>
      <c r="AA238" s="60">
        <f>IF(AND(ISNUMBER(Z237),ISNUMBER(Z238)),Z238/Z237-1,"")</f>
        <v>0</v>
      </c>
      <c r="AB238" s="60">
        <f>IF(ISNUMBER(Z238),Z238/MAX(Z$22:Z238)-1,"")</f>
        <v>-7.535885167464107E-2</v>
      </c>
      <c r="AD238" s="62">
        <v>12.74</v>
      </c>
      <c r="AE238" s="60">
        <f>IF(AND(ISNUMBER(AD237),ISNUMBER(AD238)),AD238/AD237-1,"")</f>
        <v>-5.464480874316946E-3</v>
      </c>
      <c r="AF238" s="60">
        <f>IF(ISNUMBER(AD238),AD238/MAX(AD$22:AD238)-1,"")</f>
        <v>-0.15684976836532094</v>
      </c>
      <c r="AH238" s="62">
        <v>15.41</v>
      </c>
      <c r="AI238" s="60">
        <f>IF(AND(ISNUMBER(AH237),ISNUMBER(AH238)),AH238/AH237-1,"")</f>
        <v>3.2552083333334814E-3</v>
      </c>
      <c r="AJ238" s="60">
        <f>IF(ISNUMBER(AH238),AH238/MAX(AH$22:AH238)-1,"")</f>
        <v>-8.6544161232957939E-2</v>
      </c>
      <c r="AL238" s="62">
        <v>19.05</v>
      </c>
      <c r="AM238" s="60">
        <f>IF(AND(ISNUMBER(AL237),ISNUMBER(AL238)),AL238/AL237-1,"")</f>
        <v>4.746835443038E-3</v>
      </c>
      <c r="AN238" s="60">
        <f>IF(ISNUMBER(AL238),AL238/MAX(AL$22:AL238)-1,"")</f>
        <v>-3.3975659229208865E-2</v>
      </c>
      <c r="AP238" s="62">
        <v>100.22</v>
      </c>
      <c r="AQ238" s="60">
        <f>IF(AND(ISNUMBER(AP237),ISNUMBER(AP238)),AP238/AP237-1,"")</f>
        <v>-9.9770527786091634E-5</v>
      </c>
      <c r="AR238" s="60">
        <f>IF(ISNUMBER(AP238),AP238/MAX(AP$22:AP238)-1,"")</f>
        <v>-1.394978078915865E-3</v>
      </c>
      <c r="AT238" s="62">
        <v>50.09</v>
      </c>
      <c r="AU238" s="60">
        <f>IF(AND(ISNUMBER(AT237),ISNUMBER(AT238)),AT238/AT237-1,"")</f>
        <v>0</v>
      </c>
      <c r="AV238" s="60">
        <f>IF(ISNUMBER(AT238),AT238/MAX(AT$22:AT238)-1,"")</f>
        <v>-1.7935432443203503E-3</v>
      </c>
      <c r="AX238" s="62">
        <v>16</v>
      </c>
      <c r="AY238" s="60">
        <f>IF(AND(ISNUMBER(AX237),ISNUMBER(AX238)),AX238/AX237-1,"")</f>
        <v>-5.2225814474011756E-3</v>
      </c>
      <c r="AZ238" s="60">
        <f>IF(ISNUMBER(AX238),AX238/MAX(AX$22:AX238)-1,"")</f>
        <v>-5.3254437869822424E-2</v>
      </c>
      <c r="BB238" s="62">
        <v>49.57</v>
      </c>
      <c r="BC238" s="60">
        <f>IF(AND(ISNUMBER(BB237),ISNUMBER(BB238)),BB238/BB237-1,"")</f>
        <v>4.036326942482571E-4</v>
      </c>
      <c r="BD238" s="60">
        <f>IF(ISNUMBER(BB238),BB238/MAX(BB$22:BB238)-1,"")</f>
        <v>-1.510033777071329E-2</v>
      </c>
      <c r="BF238" s="62">
        <v>50.56</v>
      </c>
      <c r="BG238" s="60">
        <f>IF(AND(ISNUMBER(BF237),ISNUMBER(BF238)),BF238/BF237-1,"")</f>
        <v>0</v>
      </c>
      <c r="BH238" s="60">
        <f>IF(ISNUMBER(BF238),BF238/MAX(BF$22:BF238)-1,"")</f>
        <v>-4.5284504823783767E-3</v>
      </c>
      <c r="BK238" s="61">
        <f>BK237*(1+BL238)</f>
        <v>104.19920389490795</v>
      </c>
      <c r="BL238" s="60">
        <f>$L$12*N(AQ238)+$L$13*N(S238)+$L$14*N(AA238)+$L$15*N(AE238)+$L$16*N(AY238)+$L$17*N(BC238)+$L$18*N(AM238)+$L$19*N(AU238)+$L$20*N(W238)</f>
        <v>-9.9236876631934065E-4</v>
      </c>
      <c r="BM238" s="60">
        <f>IF(ISNUMBER(BK238),BK238/MAX(BK$22:BK238)-1,"")</f>
        <v>-4.166703159265428E-2</v>
      </c>
      <c r="BO238" s="61">
        <f>BO237*(1+BP238)</f>
        <v>103.75284839407466</v>
      </c>
      <c r="BP238" s="60">
        <f>$L$36*N(S238)+$L$37*N(AQ238)+$L$38*N(AA238)+$L$39*N(AE238)+$L$40*N(AM238)+$L$41*N(W238)+$L$42*N(AI238)+$L$43*N(BG238)+$L$44*N(AY238)</f>
        <v>-1.0281191551916096E-3</v>
      </c>
      <c r="BQ238" s="60">
        <f>IF(ISNUMBER(BO238),BO238/MAX(BO$22:BO238)-1,"")</f>
        <v>-5.0063260855133684E-2</v>
      </c>
      <c r="BS238" s="61">
        <f>BS237*(1+BT238)</f>
        <v>102.27655456385887</v>
      </c>
      <c r="BT238" s="60">
        <f>$L$60*N(S238)+$L$61*N(AE238)+$L$62*N(AQ238)+$L$63*N(AM238)+$L$64*N(AI238)+$L$65*N(AA238)+$L$66*N(BG238)+$L$67*N(W238)+$L$68*N(AY238)</f>
        <v>-9.8285762228902214E-5</v>
      </c>
      <c r="BU238" s="60">
        <f>IF(ISNUMBER(BS238),BS238/MAX(BS$22:BS238)-1,"")</f>
        <v>-4.936530131874306E-2</v>
      </c>
    </row>
    <row r="239" spans="17:73" ht="16" customHeight="1">
      <c r="Q239" s="63">
        <v>43412</v>
      </c>
      <c r="R239" s="62">
        <v>380.5</v>
      </c>
      <c r="S239" s="60">
        <f>IF(AND(ISNUMBER(R238),ISNUMBER(R239)),R239/R238-1,"")</f>
        <v>0</v>
      </c>
      <c r="T239" s="60">
        <f>IF(ISNUMBER(R239),R239/MAX(R$22:R239)-1,"")</f>
        <v>-7.2833158702697354E-2</v>
      </c>
      <c r="V239" s="62">
        <v>197.99</v>
      </c>
      <c r="W239" s="60">
        <f>IF(AND(ISNUMBER(V238),ISNUMBER(V239)),V239/V238-1,"")</f>
        <v>1.5281267627301309E-2</v>
      </c>
      <c r="X239" s="60">
        <f>IF(ISNUMBER(V239),V239/MAX(V$22:V239)-1,"")</f>
        <v>-6.0679381345478678E-2</v>
      </c>
      <c r="Z239" s="62">
        <v>7.88</v>
      </c>
      <c r="AA239" s="60">
        <f>IF(AND(ISNUMBER(Z238),ISNUMBER(Z239)),Z239/Z238-1,"")</f>
        <v>1.9404915912031084E-2</v>
      </c>
      <c r="AB239" s="60">
        <f>IF(ISNUMBER(Z239),Z239/MAX(Z$22:Z239)-1,"")</f>
        <v>-5.7416267942583699E-2</v>
      </c>
      <c r="AD239" s="62">
        <v>12.87</v>
      </c>
      <c r="AE239" s="60">
        <f>IF(AND(ISNUMBER(AD238),ISNUMBER(AD239)),AD239/AD238-1,"")</f>
        <v>1.0204081632652962E-2</v>
      </c>
      <c r="AF239" s="60">
        <f>IF(ISNUMBER(AD239),AD239/MAX(AD$22:AD239)-1,"")</f>
        <v>-0.14824619457313037</v>
      </c>
      <c r="AH239" s="62">
        <v>15.61</v>
      </c>
      <c r="AI239" s="60">
        <f>IF(AND(ISNUMBER(AH238),ISNUMBER(AH239)),AH239/AH238-1,"")</f>
        <v>1.29785853341986E-2</v>
      </c>
      <c r="AJ239" s="60">
        <f>IF(ISNUMBER(AH239),AH239/MAX(AH$22:AH239)-1,"")</f>
        <v>-7.4688796680497993E-2</v>
      </c>
      <c r="AL239" s="62">
        <v>19.260000000000002</v>
      </c>
      <c r="AM239" s="60">
        <f>IF(AND(ISNUMBER(AL238),ISNUMBER(AL239)),AL239/AL238-1,"")</f>
        <v>1.1023622047244164E-2</v>
      </c>
      <c r="AN239" s="60">
        <f>IF(ISNUMBER(AL239),AL239/MAX(AL$22:AL239)-1,"")</f>
        <v>-2.33265720081135E-2</v>
      </c>
      <c r="AP239" s="62">
        <v>100.22</v>
      </c>
      <c r="AQ239" s="60">
        <f>IF(AND(ISNUMBER(AP238),ISNUMBER(AP239)),AP239/AP238-1,"")</f>
        <v>0</v>
      </c>
      <c r="AR239" s="60">
        <f>IF(ISNUMBER(AP239),AP239/MAX(AP$22:AP239)-1,"")</f>
        <v>-1.394978078915865E-3</v>
      </c>
      <c r="AT239" s="62">
        <v>50.08</v>
      </c>
      <c r="AU239" s="60">
        <f>IF(AND(ISNUMBER(AT238),ISNUMBER(AT239)),AT239/AT238-1,"")</f>
        <v>-1.9964064683575256E-4</v>
      </c>
      <c r="AV239" s="60">
        <f>IF(ISNUMBER(AT239),AT239/MAX(AT$22:AT239)-1,"")</f>
        <v>-1.9928258270227595E-3</v>
      </c>
      <c r="AX239" s="62">
        <v>15.874000000000001</v>
      </c>
      <c r="AY239" s="60">
        <f>IF(AND(ISNUMBER(AX238),ISNUMBER(AX239)),AX239/AX238-1,"")</f>
        <v>-7.8749999999999654E-3</v>
      </c>
      <c r="AZ239" s="60">
        <f>IF(ISNUMBER(AX239),AX239/MAX(AX$22:AX239)-1,"")</f>
        <v>-6.0710059171597552E-2</v>
      </c>
      <c r="BB239" s="62">
        <v>49.51</v>
      </c>
      <c r="BC239" s="60">
        <f>IF(AND(ISNUMBER(BB238),ISNUMBER(BB239)),BB239/BB238-1,"")</f>
        <v>-1.2104095218883337E-3</v>
      </c>
      <c r="BD239" s="60">
        <f>IF(ISNUMBER(BB239),BB239/MAX(BB$22:BB239)-1,"")</f>
        <v>-1.6292469699980106E-2</v>
      </c>
      <c r="BF239" s="62">
        <v>50.42</v>
      </c>
      <c r="BG239" s="60">
        <f>IF(AND(ISNUMBER(BF238),ISNUMBER(BF239)),BF239/BF238-1,"")</f>
        <v>-2.7689873417721111E-3</v>
      </c>
      <c r="BH239" s="60">
        <f>IF(ISNUMBER(BF239),BF239/MAX(BF$22:BF239)-1,"")</f>
        <v>-7.28489860208692E-3</v>
      </c>
      <c r="BK239" s="61">
        <f>BK238*(1+BL239)</f>
        <v>104.55768606724541</v>
      </c>
      <c r="BL239" s="60">
        <f>$L$12*N(AQ239)+$L$13*N(S239)+$L$14*N(AA239)+$L$15*N(AE239)+$L$16*N(AY239)+$L$17*N(BC239)+$L$18*N(AM239)+$L$19*N(AU239)+$L$20*N(W239)</f>
        <v>3.4403542343663571E-3</v>
      </c>
      <c r="BM239" s="60">
        <f>IF(ISNUMBER(BK239),BK239/MAX(BK$22:BK239)-1,"")</f>
        <v>-3.8370026706861182E-2</v>
      </c>
      <c r="BO239" s="61">
        <f>BO238*(1+BP239)</f>
        <v>104.31108451764675</v>
      </c>
      <c r="BP239" s="60">
        <f>$L$36*N(S239)+$L$37*N(AQ239)+$L$38*N(AA239)+$L$39*N(AE239)+$L$40*N(AM239)+$L$41*N(W239)+$L$42*N(AI239)+$L$43*N(BG239)+$L$44*N(AY239)</f>
        <v>5.3804414260684207E-3</v>
      </c>
      <c r="BQ239" s="60">
        <f>IF(ISNUMBER(BO239),BO239/MAX(BO$22:BO239)-1,"")</f>
        <v>-4.4952181871694252E-2</v>
      </c>
      <c r="BS239" s="61">
        <f>BS238*(1+BT239)</f>
        <v>102.92828565621848</v>
      </c>
      <c r="BT239" s="60">
        <f>$L$60*N(S239)+$L$61*N(AE239)+$L$62*N(AQ239)+$L$63*N(AM239)+$L$64*N(AI239)+$L$65*N(AA239)+$L$66*N(BG239)+$L$67*N(W239)+$L$68*N(AY239)</f>
        <v>6.3722433273081525E-3</v>
      </c>
      <c r="BU239" s="60">
        <f>IF(ISNUMBER(BS239),BS239/MAX(BS$22:BS239)-1,"")</f>
        <v>-4.3307625703363883E-2</v>
      </c>
    </row>
    <row r="240" spans="17:73" ht="16" customHeight="1">
      <c r="Q240" s="63">
        <v>43413</v>
      </c>
      <c r="R240" s="62">
        <v>387.15</v>
      </c>
      <c r="S240" s="60">
        <f>IF(AND(ISNUMBER(R239),ISNUMBER(R240)),R240/R239-1,"")</f>
        <v>1.7477003942181213E-2</v>
      </c>
      <c r="T240" s="60">
        <f>IF(ISNUMBER(R240),R240/MAX(R$22:R240)-1,"")</f>
        <v>-5.6629060162284639E-2</v>
      </c>
      <c r="V240" s="62">
        <v>198.5</v>
      </c>
      <c r="W240" s="60">
        <f>IF(AND(ISNUMBER(V239),ISNUMBER(V240)),V240/V239-1,"")</f>
        <v>2.5758876710944012E-3</v>
      </c>
      <c r="X240" s="60">
        <f>IF(ISNUMBER(V240),V240/MAX(V$22:V240)-1,"")</f>
        <v>-5.8259796944681641E-2</v>
      </c>
      <c r="Z240" s="62">
        <v>7.89</v>
      </c>
      <c r="AA240" s="60">
        <f>IF(AND(ISNUMBER(Z239),ISNUMBER(Z240)),Z240/Z239-1,"")</f>
        <v>1.2690355329949554E-3</v>
      </c>
      <c r="AB240" s="60">
        <f>IF(ISNUMBER(Z240),Z240/MAX(Z$22:Z240)-1,"")</f>
        <v>-5.6220095693779837E-2</v>
      </c>
      <c r="AD240" s="62">
        <v>12.77</v>
      </c>
      <c r="AE240" s="60">
        <f>IF(AND(ISNUMBER(AD239),ISNUMBER(AD240)),AD240/AD239-1,"")</f>
        <v>-7.7700077700076919E-3</v>
      </c>
      <c r="AF240" s="60">
        <f>IF(ISNUMBER(AD240),AD240/MAX(AD$22:AD240)-1,"")</f>
        <v>-0.15486432825943086</v>
      </c>
      <c r="AH240" s="62">
        <v>15.59</v>
      </c>
      <c r="AI240" s="60">
        <f>IF(AND(ISNUMBER(AH239),ISNUMBER(AH240)),AH240/AH239-1,"")</f>
        <v>-1.2812299807815064E-3</v>
      </c>
      <c r="AJ240" s="60">
        <f>IF(ISNUMBER(AH240),AH240/MAX(AH$22:AH240)-1,"")</f>
        <v>-7.5874333135743988E-2</v>
      </c>
      <c r="AL240" s="62">
        <v>19.21</v>
      </c>
      <c r="AM240" s="60">
        <f>IF(AND(ISNUMBER(AL239),ISNUMBER(AL240)),AL240/AL239-1,"")</f>
        <v>-2.5960539979231756E-3</v>
      </c>
      <c r="AN240" s="60">
        <f>IF(ISNUMBER(AL240),AL240/MAX(AL$22:AL240)-1,"")</f>
        <v>-2.5862068965517127E-2</v>
      </c>
      <c r="AP240" s="62">
        <v>100.25</v>
      </c>
      <c r="AQ240" s="60">
        <f>IF(AND(ISNUMBER(AP239),ISNUMBER(AP240)),AP240/AP239-1,"")</f>
        <v>2.9934144881260671E-4</v>
      </c>
      <c r="AR240" s="60">
        <f>IF(ISNUMBER(AP240),AP240/MAX(AP$22:AP240)-1,"")</f>
        <v>-1.0960542048624733E-3</v>
      </c>
      <c r="AT240" s="62">
        <v>50.1</v>
      </c>
      <c r="AU240" s="60">
        <f>IF(AND(ISNUMBER(AT239),ISNUMBER(AT240)),AT240/AT239-1,"")</f>
        <v>3.9936102236426407E-4</v>
      </c>
      <c r="AV240" s="60">
        <f>IF(ISNUMBER(AT240),AT240/MAX(AT$22:AT240)-1,"")</f>
        <v>-1.5942606616181632E-3</v>
      </c>
      <c r="AX240" s="62">
        <v>15.864000000000001</v>
      </c>
      <c r="AY240" s="60">
        <f>IF(AND(ISNUMBER(AX239),ISNUMBER(AX240)),AX240/AX239-1,"")</f>
        <v>-6.2996094242151468E-4</v>
      </c>
      <c r="AZ240" s="60">
        <f>IF(ISNUMBER(AX240),AX240/MAX(AX$22:AX240)-1,"")</f>
        <v>-6.1301775147928894E-2</v>
      </c>
      <c r="BB240" s="62">
        <v>49.45</v>
      </c>
      <c r="BC240" s="60">
        <f>IF(AND(ISNUMBER(BB239),ISNUMBER(BB240)),BB240/BB239-1,"")</f>
        <v>-1.2118763886083128E-3</v>
      </c>
      <c r="BD240" s="60">
        <f>IF(ISNUMBER(BB240),BB240/MAX(BB$22:BB240)-1,"")</f>
        <v>-1.7484601629246921E-2</v>
      </c>
      <c r="BF240" s="62">
        <v>50.39</v>
      </c>
      <c r="BG240" s="60">
        <f>IF(AND(ISNUMBER(BF239),ISNUMBER(BF240)),BF240/BF239-1,"")</f>
        <v>-5.9500198333994891E-4</v>
      </c>
      <c r="BH240" s="60">
        <f>IF(ISNUMBER(BF240),BF240/MAX(BF$22:BF240)-1,"")</f>
        <v>-7.8755660563102348E-3</v>
      </c>
      <c r="BK240" s="61">
        <f>BK239*(1+BL240)</f>
        <v>105.0089090451981</v>
      </c>
      <c r="BL240" s="60">
        <f>$L$12*N(AQ240)+$L$13*N(S240)+$L$14*N(AA240)+$L$15*N(AE240)+$L$16*N(AY240)+$L$17*N(BC240)+$L$18*N(AM240)+$L$19*N(AU240)+$L$20*N(W240)</f>
        <v>4.3155409700104553E-3</v>
      </c>
      <c r="BM240" s="60">
        <f>IF(ISNUMBER(BK240),BK240/MAX(BK$22:BK240)-1,"")</f>
        <v>-3.4220073159124564E-2</v>
      </c>
      <c r="BO240" s="61">
        <f>BO239*(1+BP240)</f>
        <v>104.72314509126458</v>
      </c>
      <c r="BP240" s="60">
        <f>$L$36*N(S240)+$L$37*N(AQ240)+$L$38*N(AA240)+$L$39*N(AE240)+$L$40*N(AM240)+$L$41*N(W240)+$L$42*N(AI240)+$L$43*N(BG240)+$L$44*N(AY240)</f>
        <v>3.9503047593003751E-3</v>
      </c>
      <c r="BQ240" s="60">
        <f>IF(ISNUMBER(BO240),BO240/MAX(BO$22:BO240)-1,"")</f>
        <v>-4.1179451930382638E-2</v>
      </c>
      <c r="BS240" s="61">
        <f>BS239*(1+BT240)</f>
        <v>103.27306652247013</v>
      </c>
      <c r="BT240" s="60">
        <f>$L$60*N(S240)+$L$61*N(AE240)+$L$62*N(AQ240)+$L$63*N(AM240)+$L$64*N(AI240)+$L$65*N(AA240)+$L$66*N(BG240)+$L$67*N(W240)+$L$68*N(AY240)</f>
        <v>3.3497193123687625E-3</v>
      </c>
      <c r="BU240" s="60">
        <f>IF(ISNUMBER(BS240),BS240/MAX(BS$22:BS240)-1,"")</f>
        <v>-4.0102974781186518E-2</v>
      </c>
    </row>
    <row r="241" spans="17:73" ht="16" customHeight="1">
      <c r="Q241" s="63">
        <v>43416</v>
      </c>
      <c r="R241" s="62">
        <v>387.15</v>
      </c>
      <c r="S241" s="60">
        <f>IF(AND(ISNUMBER(R240),ISNUMBER(R241)),R241/R240-1,"")</f>
        <v>0</v>
      </c>
      <c r="T241" s="60">
        <f>IF(ISNUMBER(R241),R241/MAX(R$22:R241)-1,"")</f>
        <v>-5.6629060162284639E-2</v>
      </c>
      <c r="V241" s="62">
        <v>197.67</v>
      </c>
      <c r="W241" s="60">
        <f>IF(AND(ISNUMBER(V240),ISNUMBER(V241)),V241/V240-1,"")</f>
        <v>-4.181360201511386E-3</v>
      </c>
      <c r="X241" s="60">
        <f>IF(ISNUMBER(V241),V241/MAX(V$22:V241)-1,"")</f>
        <v>-6.2197551949900398E-2</v>
      </c>
      <c r="Z241" s="62">
        <v>7.87</v>
      </c>
      <c r="AA241" s="60">
        <f>IF(AND(ISNUMBER(Z240),ISNUMBER(Z241)),Z241/Z240-1,"")</f>
        <v>-2.5348542458808465E-3</v>
      </c>
      <c r="AB241" s="60">
        <f>IF(ISNUMBER(Z241),Z241/MAX(Z$22:Z241)-1,"")</f>
        <v>-5.8612440191387449E-2</v>
      </c>
      <c r="AD241" s="62">
        <v>12.76</v>
      </c>
      <c r="AE241" s="60">
        <f>IF(AND(ISNUMBER(AD240),ISNUMBER(AD241)),AD241/AD240-1,"")</f>
        <v>-7.8308535630378096E-4</v>
      </c>
      <c r="AF241" s="60">
        <f>IF(ISNUMBER(AD241),AD241/MAX(AD$22:AD241)-1,"")</f>
        <v>-0.15552614162806089</v>
      </c>
      <c r="AH241" s="62">
        <v>15.7</v>
      </c>
      <c r="AI241" s="60">
        <f>IF(AND(ISNUMBER(AH240),ISNUMBER(AH241)),AH241/AH240-1,"")</f>
        <v>7.0558050032072384E-3</v>
      </c>
      <c r="AJ241" s="60">
        <f>IF(ISNUMBER(AH241),AH241/MAX(AH$22:AH241)-1,"")</f>
        <v>-6.9353882631891017E-2</v>
      </c>
      <c r="AL241" s="62">
        <v>19.329999999999998</v>
      </c>
      <c r="AM241" s="60">
        <f>IF(AND(ISNUMBER(AL240),ISNUMBER(AL241)),AL241/AL240-1,"")</f>
        <v>6.2467464862050459E-3</v>
      </c>
      <c r="AN241" s="60">
        <f>IF(ISNUMBER(AL241),AL241/MAX(AL$22:AL241)-1,"")</f>
        <v>-1.9776876267748489E-2</v>
      </c>
      <c r="AP241" s="62">
        <v>100.25</v>
      </c>
      <c r="AQ241" s="60">
        <f>IF(AND(ISNUMBER(AP240),ISNUMBER(AP241)),AP241/AP240-1,"")</f>
        <v>0</v>
      </c>
      <c r="AR241" s="60">
        <f>IF(ISNUMBER(AP241),AP241/MAX(AP$22:AP241)-1,"")</f>
        <v>-1.0960542048624733E-3</v>
      </c>
      <c r="AT241" s="62">
        <v>50.1</v>
      </c>
      <c r="AU241" s="60">
        <f>IF(AND(ISNUMBER(AT240),ISNUMBER(AT241)),AT241/AT240-1,"")</f>
        <v>0</v>
      </c>
      <c r="AV241" s="60">
        <f>IF(ISNUMBER(AT241),AT241/MAX(AT$22:AT241)-1,"")</f>
        <v>-1.5942606616181632E-3</v>
      </c>
      <c r="AX241" s="62">
        <v>15.787000000000001</v>
      </c>
      <c r="AY241" s="60">
        <f>IF(AND(ISNUMBER(AX240),ISNUMBER(AX241)),AX241/AX240-1,"")</f>
        <v>-4.8537569339385245E-3</v>
      </c>
      <c r="AZ241" s="60">
        <f>IF(ISNUMBER(AX241),AX241/MAX(AX$22:AX241)-1,"")</f>
        <v>-6.5857988165680337E-2</v>
      </c>
      <c r="BB241" s="62">
        <v>49.68</v>
      </c>
      <c r="BC241" s="60">
        <f>IF(AND(ISNUMBER(BB240),ISNUMBER(BB241)),BB241/BB240-1,"")</f>
        <v>4.6511627906975495E-3</v>
      </c>
      <c r="BD241" s="60">
        <f>IF(ISNUMBER(BB241),BB241/MAX(BB$22:BB241)-1,"")</f>
        <v>-1.291476256705737E-2</v>
      </c>
      <c r="BF241" s="62">
        <v>50.38</v>
      </c>
      <c r="BG241" s="60">
        <f>IF(AND(ISNUMBER(BF240),ISNUMBER(BF241)),BF241/BF240-1,"")</f>
        <v>-1.9845207382418462E-4</v>
      </c>
      <c r="BH241" s="60">
        <f>IF(ISNUMBER(BF241),BF241/MAX(BF$22:BF241)-1,"")</f>
        <v>-8.0724552077179323E-3</v>
      </c>
      <c r="BK241" s="61">
        <f>BK240*(1+BL241)</f>
        <v>104.92819194979138</v>
      </c>
      <c r="BL241" s="60">
        <f>$L$12*N(AQ241)+$L$13*N(S241)+$L$14*N(AA241)+$L$15*N(AE241)+$L$16*N(AY241)+$L$17*N(BC241)+$L$18*N(AM241)+$L$19*N(AU241)+$L$20*N(W241)</f>
        <v>-7.6866902190142136E-4</v>
      </c>
      <c r="BM241" s="60">
        <f>IF(ISNUMBER(BK241),BK241/MAX(BK$22:BK241)-1,"")</f>
        <v>-3.4962438270861429E-2</v>
      </c>
      <c r="BO241" s="61">
        <f>BO240*(1+BP241)</f>
        <v>104.64340169348857</v>
      </c>
      <c r="BP241" s="60">
        <f>$L$36*N(S241)+$L$37*N(AQ241)+$L$38*N(AA241)+$L$39*N(AE241)+$L$40*N(AM241)+$L$41*N(W241)+$L$42*N(AI241)+$L$43*N(BG241)+$L$44*N(AY241)</f>
        <v>-7.6146870595343303E-4</v>
      </c>
      <c r="BQ241" s="60">
        <f>IF(ISNUMBER(BO241),BO241/MAX(BO$22:BO241)-1,"")</f>
        <v>-4.1909563772362657E-2</v>
      </c>
      <c r="BS241" s="61">
        <f>BS240*(1+BT241)</f>
        <v>103.376085205519</v>
      </c>
      <c r="BT241" s="60">
        <f>$L$60*N(S241)+$L$61*N(AE241)+$L$62*N(AQ241)+$L$63*N(AM241)+$L$64*N(AI241)+$L$65*N(AA241)+$L$66*N(BG241)+$L$67*N(W241)+$L$68*N(AY241)</f>
        <v>9.9753678783687022E-4</v>
      </c>
      <c r="BU241" s="60">
        <f>IF(ISNUMBER(BS241),BS241/MAX(BS$22:BS241)-1,"")</f>
        <v>-3.9145442185995694E-2</v>
      </c>
    </row>
    <row r="242" spans="17:73" ht="16" customHeight="1">
      <c r="Q242" s="63">
        <v>43417</v>
      </c>
      <c r="R242" s="62">
        <v>379.75</v>
      </c>
      <c r="S242" s="60">
        <f>IF(AND(ISNUMBER(R241),ISNUMBER(R242)),R242/R241-1,"")</f>
        <v>-1.9114038486374718E-2</v>
      </c>
      <c r="T242" s="60">
        <f>IF(ISNUMBER(R242),R242/MAX(R$22:R242)-1,"")</f>
        <v>-7.4660688613270243E-2</v>
      </c>
      <c r="V242" s="62">
        <v>194.28</v>
      </c>
      <c r="W242" s="60">
        <f>IF(AND(ISNUMBER(V241),ISNUMBER(V242)),V242/V241-1,"")</f>
        <v>-1.7149795113067134E-2</v>
      </c>
      <c r="X242" s="60">
        <f>IF(ISNUMBER(V242),V242/MAX(V$22:V242)-1,"")</f>
        <v>-7.8280671790492473E-2</v>
      </c>
      <c r="Z242" s="62">
        <v>7.7</v>
      </c>
      <c r="AA242" s="60">
        <f>IF(AND(ISNUMBER(Z241),ISNUMBER(Z242)),Z242/Z241-1,"")</f>
        <v>-2.1601016518424387E-2</v>
      </c>
      <c r="AB242" s="60">
        <f>IF(ISNUMBER(Z242),Z242/MAX(Z$22:Z242)-1,"")</f>
        <v>-7.8947368421052544E-2</v>
      </c>
      <c r="AD242" s="62">
        <v>12.48</v>
      </c>
      <c r="AE242" s="60">
        <f>IF(AND(ISNUMBER(AD241),ISNUMBER(AD242)),AD242/AD241-1,"")</f>
        <v>-2.1943573667711602E-2</v>
      </c>
      <c r="AF242" s="60">
        <f>IF(ISNUMBER(AD242),AD242/MAX(AD$22:AD242)-1,"")</f>
        <v>-0.17405691594970207</v>
      </c>
      <c r="AH242" s="62">
        <v>15.49</v>
      </c>
      <c r="AI242" s="60">
        <f>IF(AND(ISNUMBER(AH241),ISNUMBER(AH242)),AH242/AH241-1,"")</f>
        <v>-1.3375796178343946E-2</v>
      </c>
      <c r="AJ242" s="60">
        <f>IF(ISNUMBER(AH242),AH242/MAX(AH$22:AH242)-1,"")</f>
        <v>-8.1802015411973961E-2</v>
      </c>
      <c r="AL242" s="62">
        <v>19.149999999999999</v>
      </c>
      <c r="AM242" s="60">
        <f>IF(AND(ISNUMBER(AL241),ISNUMBER(AL242)),AL242/AL241-1,"")</f>
        <v>-9.3119503362648626E-3</v>
      </c>
      <c r="AN242" s="60">
        <f>IF(ISNUMBER(AL242),AL242/MAX(AL$22:AL242)-1,"")</f>
        <v>-2.8904665314401612E-2</v>
      </c>
      <c r="AP242" s="62">
        <v>100.25</v>
      </c>
      <c r="AQ242" s="60">
        <f>IF(AND(ISNUMBER(AP241),ISNUMBER(AP242)),AP242/AP241-1,"")</f>
        <v>0</v>
      </c>
      <c r="AR242" s="60">
        <f>IF(ISNUMBER(AP242),AP242/MAX(AP$22:AP242)-1,"")</f>
        <v>-1.0960542048624733E-3</v>
      </c>
      <c r="AT242" s="62">
        <v>50.1</v>
      </c>
      <c r="AU242" s="60">
        <f>IF(AND(ISNUMBER(AT241),ISNUMBER(AT242)),AT242/AT241-1,"")</f>
        <v>0</v>
      </c>
      <c r="AV242" s="60">
        <f>IF(ISNUMBER(AT242),AT242/MAX(AT$22:AT242)-1,"")</f>
        <v>-1.5942606616181632E-3</v>
      </c>
      <c r="AX242" s="62">
        <v>15.76</v>
      </c>
      <c r="AY242" s="60">
        <f>IF(AND(ISNUMBER(AX241),ISNUMBER(AX242)),AX242/AX241-1,"")</f>
        <v>-1.7102679419775946E-3</v>
      </c>
      <c r="AZ242" s="60">
        <f>IF(ISNUMBER(AX242),AX242/MAX(AX$22:AX242)-1,"")</f>
        <v>-6.7455621301775071E-2</v>
      </c>
      <c r="BB242" s="62">
        <v>49.6</v>
      </c>
      <c r="BC242" s="60">
        <f>IF(AND(ISNUMBER(BB241),ISNUMBER(BB242)),BB242/BB241-1,"")</f>
        <v>-1.6103059581320522E-3</v>
      </c>
      <c r="BD242" s="60">
        <f>IF(ISNUMBER(BB242),BB242/MAX(BB$22:BB242)-1,"")</f>
        <v>-1.4504271806079827E-2</v>
      </c>
      <c r="BF242" s="62">
        <v>50.55</v>
      </c>
      <c r="BG242" s="60">
        <f>IF(AND(ISNUMBER(BF241),ISNUMBER(BF242)),BF242/BF241-1,"")</f>
        <v>3.374354902739185E-3</v>
      </c>
      <c r="BH242" s="60">
        <f>IF(ISNUMBER(BF242),BF242/MAX(BF$22:BF242)-1,"")</f>
        <v>-4.7253396337861853E-3</v>
      </c>
      <c r="BK242" s="61">
        <f>BK241*(1+BL242)</f>
        <v>103.67013432342118</v>
      </c>
      <c r="BL242" s="60">
        <f>$L$12*N(AQ242)+$L$13*N(S242)+$L$14*N(AA242)+$L$15*N(AE242)+$L$16*N(AY242)+$L$17*N(BC242)+$L$18*N(AM242)+$L$19*N(AU242)+$L$20*N(W242)</f>
        <v>-1.1989700794350824E-2</v>
      </c>
      <c r="BM242" s="60">
        <f>IF(ISNUMBER(BK242),BK242/MAX(BK$22:BK242)-1,"")</f>
        <v>-4.6532949891303632E-2</v>
      </c>
      <c r="BO242" s="61">
        <f>BO241*(1+BP242)</f>
        <v>103.17670922715119</v>
      </c>
      <c r="BP242" s="60">
        <f>$L$36*N(S242)+$L$37*N(AQ242)+$L$38*N(AA242)+$L$39*N(AE242)+$L$40*N(AM242)+$L$41*N(W242)+$L$42*N(AI242)+$L$43*N(BG242)+$L$44*N(AY242)</f>
        <v>-1.4016100801400505E-2</v>
      </c>
      <c r="BQ242" s="60">
        <f>IF(ISNUMBER(BO242),BO242/MAX(BO$22:BO242)-1,"")</f>
        <v>-5.5338255903387035E-2</v>
      </c>
      <c r="BS242" s="61">
        <f>BS241*(1+BT242)</f>
        <v>101.89774154005755</v>
      </c>
      <c r="BT242" s="60">
        <f>$L$60*N(S242)+$L$61*N(AE242)+$L$62*N(AQ242)+$L$63*N(AM242)+$L$64*N(AI242)+$L$65*N(AA242)+$L$66*N(BG242)+$L$67*N(W242)+$L$68*N(AY242)</f>
        <v>-1.4300635031036369E-2</v>
      </c>
      <c r="BU242" s="60">
        <f>IF(ISNUMBER(BS242),BS242/MAX(BS$22:BS242)-1,"")</f>
        <v>-5.2886272535201617E-2</v>
      </c>
    </row>
    <row r="243" spans="17:73" ht="16" customHeight="1">
      <c r="Q243" s="63">
        <v>43418</v>
      </c>
      <c r="R243" s="62">
        <v>378</v>
      </c>
      <c r="S243" s="60">
        <f>IF(AND(ISNUMBER(R242),ISNUMBER(R243)),R243/R242-1,"")</f>
        <v>-4.6082949308755561E-3</v>
      </c>
      <c r="T243" s="60">
        <f>IF(ISNUMBER(R243),R243/MAX(R$22:R243)-1,"")</f>
        <v>-7.8924925071273688E-2</v>
      </c>
      <c r="V243" s="62">
        <v>193.47</v>
      </c>
      <c r="W243" s="60">
        <f>IF(AND(ISNUMBER(V242),ISNUMBER(V243)),V243/V242-1,"")</f>
        <v>-4.1692402717726784E-3</v>
      </c>
      <c r="X243" s="60">
        <f>IF(ISNUMBER(V243),V243/MAX(V$22:V243)-1,"")</f>
        <v>-8.2123541132934852E-2</v>
      </c>
      <c r="Z243" s="62">
        <v>7.71</v>
      </c>
      <c r="AA243" s="60">
        <f>IF(AND(ISNUMBER(Z242),ISNUMBER(Z243)),Z243/Z242-1,"")</f>
        <v>1.2987012987013546E-3</v>
      </c>
      <c r="AB243" s="60">
        <f>IF(ISNUMBER(Z243),Z243/MAX(Z$22:Z243)-1,"")</f>
        <v>-7.7751196172248793E-2</v>
      </c>
      <c r="AD243" s="62">
        <v>12.51</v>
      </c>
      <c r="AE243" s="60">
        <f>IF(AND(ISNUMBER(AD242),ISNUMBER(AD243)),AD243/AD242-1,"")</f>
        <v>2.4038461538460343E-3</v>
      </c>
      <c r="AF243" s="60">
        <f>IF(ISNUMBER(AD243),AD243/MAX(AD$22:AD243)-1,"")</f>
        <v>-0.17207147584381199</v>
      </c>
      <c r="AH243" s="62">
        <v>15.28</v>
      </c>
      <c r="AI243" s="60">
        <f>IF(AND(ISNUMBER(AH242),ISNUMBER(AH243)),AH243/AH242-1,"")</f>
        <v>-1.355713363460298E-2</v>
      </c>
      <c r="AJ243" s="60">
        <f>IF(ISNUMBER(AH243),AH243/MAX(AH$22:AH243)-1,"")</f>
        <v>-9.4250148192057015E-2</v>
      </c>
      <c r="AL243" s="62">
        <v>19.16</v>
      </c>
      <c r="AM243" s="60">
        <f>IF(AND(ISNUMBER(AL242),ISNUMBER(AL243)),AL243/AL242-1,"")</f>
        <v>5.2219321148827547E-4</v>
      </c>
      <c r="AN243" s="60">
        <f>IF(ISNUMBER(AL243),AL243/MAX(AL$22:AL243)-1,"")</f>
        <v>-2.8397565922920864E-2</v>
      </c>
      <c r="AP243" s="62">
        <v>100.26</v>
      </c>
      <c r="AQ243" s="60">
        <f>IF(AND(ISNUMBER(AP242),ISNUMBER(AP243)),AP243/AP242-1,"")</f>
        <v>9.9750623441474673E-5</v>
      </c>
      <c r="AR243" s="60">
        <f>IF(ISNUMBER(AP243),AP243/MAX(AP$22:AP243)-1,"")</f>
        <v>-9.9641291351126871E-4</v>
      </c>
      <c r="AT243" s="62">
        <v>50.11</v>
      </c>
      <c r="AU243" s="60">
        <f>IF(AND(ISNUMBER(AT242),ISNUMBER(AT243)),AT243/AT242-1,"")</f>
        <v>1.9960079840308786E-4</v>
      </c>
      <c r="AV243" s="60">
        <f>IF(ISNUMBER(AT243),AT243/MAX(AT$22:AT243)-1,"")</f>
        <v>-1.394978078915865E-3</v>
      </c>
      <c r="AX243" s="62">
        <v>15.689</v>
      </c>
      <c r="AY243" s="60">
        <f>IF(AND(ISNUMBER(AX242),ISNUMBER(AX243)),AX243/AX242-1,"")</f>
        <v>-4.5050761421319141E-3</v>
      </c>
      <c r="AZ243" s="60">
        <f>IF(ISNUMBER(AX243),AX243/MAX(AX$22:AX243)-1,"")</f>
        <v>-7.1656804733727708E-2</v>
      </c>
      <c r="BB243" s="62">
        <v>49.53</v>
      </c>
      <c r="BC243" s="60">
        <f>IF(AND(ISNUMBER(BB242),ISNUMBER(BB243)),BB243/BB242-1,"")</f>
        <v>-1.4112903225806939E-3</v>
      </c>
      <c r="BD243" s="60">
        <f>IF(ISNUMBER(BB243),BB243/MAX(BB$22:BB243)-1,"")</f>
        <v>-1.5895092390224463E-2</v>
      </c>
      <c r="BF243" s="62">
        <v>50.52</v>
      </c>
      <c r="BG243" s="60">
        <f>IF(AND(ISNUMBER(BF242),ISNUMBER(BF243)),BF243/BF242-1,"")</f>
        <v>-5.9347181008895245E-4</v>
      </c>
      <c r="BH243" s="60">
        <f>IF(ISNUMBER(BF243),BF243/MAX(BF$22:BF243)-1,"")</f>
        <v>-5.316007088009389E-3</v>
      </c>
      <c r="BK243" s="61">
        <f>BK242*(1+BL243)</f>
        <v>103.5018104417084</v>
      </c>
      <c r="BL243" s="60">
        <f>$L$12*N(AQ243)+$L$13*N(S243)+$L$14*N(AA243)+$L$15*N(AE243)+$L$16*N(AY243)+$L$17*N(BC243)+$L$18*N(AM243)+$L$19*N(AU243)+$L$20*N(W243)</f>
        <v>-1.623648727874369E-3</v>
      </c>
      <c r="BM243" s="60">
        <f>IF(ISNUMBER(BK243),BK243/MAX(BK$22:BK243)-1,"")</f>
        <v>-4.8081045454282711E-2</v>
      </c>
      <c r="BO243" s="61">
        <f>BO242*(1+BP243)</f>
        <v>103.05337921716992</v>
      </c>
      <c r="BP243" s="60">
        <f>$L$36*N(S243)+$L$37*N(AQ243)+$L$38*N(AA243)+$L$39*N(AE243)+$L$40*N(AM243)+$L$41*N(W243)+$L$42*N(AI243)+$L$43*N(BG243)+$L$44*N(AY243)</f>
        <v>-1.1953280047898645E-3</v>
      </c>
      <c r="BQ243" s="60">
        <f>IF(ISNUMBER(BO243),BO243/MAX(BO$22:BO243)-1,"")</f>
        <v>-5.6467436541159377E-2</v>
      </c>
      <c r="BS243" s="61">
        <f>BS242*(1+BT243)</f>
        <v>101.66619943576062</v>
      </c>
      <c r="BT243" s="60">
        <f>$L$60*N(S243)+$L$61*N(AE243)+$L$62*N(AQ243)+$L$63*N(AM243)+$L$64*N(AI243)+$L$65*N(AA243)+$L$66*N(BG243)+$L$67*N(W243)+$L$68*N(AY243)</f>
        <v>-2.272298686874309E-3</v>
      </c>
      <c r="BU243" s="60">
        <f>IF(ISNUMBER(BS243),BS243/MAX(BS$22:BS243)-1,"")</f>
        <v>-5.5038397814440532E-2</v>
      </c>
    </row>
    <row r="244" spans="17:73" ht="16" customHeight="1">
      <c r="Q244" s="63">
        <v>43419</v>
      </c>
      <c r="R244" s="62">
        <v>370.2</v>
      </c>
      <c r="S244" s="60">
        <f>IF(AND(ISNUMBER(R243),ISNUMBER(R244)),R244/R243-1,"")</f>
        <v>-2.0634920634920673E-2</v>
      </c>
      <c r="T244" s="60">
        <f>IF(ISNUMBER(R244),R244/MAX(R$22:R244)-1,"")</f>
        <v>-9.7931236141231559E-2</v>
      </c>
      <c r="V244" s="62">
        <v>189.46</v>
      </c>
      <c r="W244" s="60">
        <f>IF(AND(ISNUMBER(V243),ISNUMBER(V244)),V244/V243-1,"")</f>
        <v>-2.0726727658034738E-2</v>
      </c>
      <c r="X244" s="60">
        <f>IF(ISNUMBER(V244),V244/MAX(V$22:V244)-1,"")</f>
        <v>-0.10114811651959388</v>
      </c>
      <c r="Z244" s="62">
        <v>7.57</v>
      </c>
      <c r="AA244" s="60">
        <f>IF(AND(ISNUMBER(Z243),ISNUMBER(Z244)),Z244/Z243-1,"")</f>
        <v>-1.8158236057068677E-2</v>
      </c>
      <c r="AB244" s="60">
        <f>IF(ISNUMBER(Z244),Z244/MAX(Z$22:Z244)-1,"")</f>
        <v>-9.4497607655502303E-2</v>
      </c>
      <c r="AD244" s="62">
        <v>12.45</v>
      </c>
      <c r="AE244" s="60">
        <f>IF(AND(ISNUMBER(AD243),ISNUMBER(AD244)),AD244/AD243-1,"")</f>
        <v>-4.7961630695444457E-3</v>
      </c>
      <c r="AF244" s="60">
        <f>IF(ISNUMBER(AD244),AD244/MAX(AD$22:AD244)-1,"")</f>
        <v>-0.17604235605559237</v>
      </c>
      <c r="AH244" s="62">
        <v>15.21</v>
      </c>
      <c r="AI244" s="60">
        <f>IF(AND(ISNUMBER(AH243),ISNUMBER(AH244)),AH244/AH243-1,"")</f>
        <v>-4.5811518324606615E-3</v>
      </c>
      <c r="AJ244" s="60">
        <f>IF(ISNUMBER(AH244),AH244/MAX(AH$22:AH244)-1,"")</f>
        <v>-9.8399525785417885E-2</v>
      </c>
      <c r="AL244" s="62">
        <v>19.079999999999998</v>
      </c>
      <c r="AM244" s="60">
        <f>IF(AND(ISNUMBER(AL243),ISNUMBER(AL244)),AL244/AL243-1,"")</f>
        <v>-4.1753653444677186E-3</v>
      </c>
      <c r="AN244" s="60">
        <f>IF(ISNUMBER(AL244),AL244/MAX(AL$22:AL244)-1,"")</f>
        <v>-3.2454361054766734E-2</v>
      </c>
      <c r="AP244" s="62">
        <v>100.28</v>
      </c>
      <c r="AQ244" s="60">
        <f>IF(AND(ISNUMBER(AP243),ISNUMBER(AP244)),AP244/AP243-1,"")</f>
        <v>1.9948134849379073E-4</v>
      </c>
      <c r="AR244" s="60">
        <f>IF(ISNUMBER(AP244),AP244/MAX(AP$22:AP244)-1,"")</f>
        <v>-7.9713033080908158E-4</v>
      </c>
      <c r="AT244" s="62">
        <v>50.11</v>
      </c>
      <c r="AU244" s="60">
        <f>IF(AND(ISNUMBER(AT243),ISNUMBER(AT244)),AT244/AT243-1,"")</f>
        <v>0</v>
      </c>
      <c r="AV244" s="60">
        <f>IF(ISNUMBER(AT244),AT244/MAX(AT$22:AT244)-1,"")</f>
        <v>-1.394978078915865E-3</v>
      </c>
      <c r="AX244" s="62">
        <v>15.75</v>
      </c>
      <c r="AY244" s="60">
        <f>IF(AND(ISNUMBER(AX243),ISNUMBER(AX244)),AX244/AX243-1,"")</f>
        <v>3.8880744470648487E-3</v>
      </c>
      <c r="AZ244" s="60">
        <f>IF(ISNUMBER(AX244),AX244/MAX(AX$22:AX244)-1,"")</f>
        <v>-6.8047337278106412E-2</v>
      </c>
      <c r="BB244" s="62">
        <v>49.62</v>
      </c>
      <c r="BC244" s="60">
        <f>IF(AND(ISNUMBER(BB243),ISNUMBER(BB244)),BB244/BB243-1,"")</f>
        <v>1.8170805572379489E-3</v>
      </c>
      <c r="BD244" s="60">
        <f>IF(ISNUMBER(BB244),BB244/MAX(BB$22:BB244)-1,"")</f>
        <v>-1.4106894496324296E-2</v>
      </c>
      <c r="BF244" s="62">
        <v>50.44</v>
      </c>
      <c r="BG244" s="60">
        <f>IF(AND(ISNUMBER(BF243),ISNUMBER(BF244)),BF244/BF243-1,"")</f>
        <v>-1.5835312747427555E-3</v>
      </c>
      <c r="BH244" s="60">
        <f>IF(ISNUMBER(BF244),BF244/MAX(BF$22:BF244)-1,"")</f>
        <v>-6.8911202992715248E-3</v>
      </c>
      <c r="BK244" s="61">
        <f>BK243*(1+BL244)</f>
        <v>102.57347701309968</v>
      </c>
      <c r="BL244" s="60">
        <f>$L$12*N(AQ244)+$L$13*N(S244)+$L$14*N(AA244)+$L$15*N(AE244)+$L$16*N(AY244)+$L$17*N(BC244)+$L$18*N(AM244)+$L$19*N(AU244)+$L$20*N(W244)</f>
        <v>-8.969248215532917E-3</v>
      </c>
      <c r="BM244" s="60">
        <f>IF(ISNUMBER(BK244),BK244/MAX(BK$22:BK244)-1,"")</f>
        <v>-5.6619042838673805E-2</v>
      </c>
      <c r="BO244" s="61">
        <f>BO243*(1+BP244)</f>
        <v>101.993129315861</v>
      </c>
      <c r="BP244" s="60">
        <f>$L$36*N(S244)+$L$37*N(AQ244)+$L$38*N(AA244)+$L$39*N(AE244)+$L$40*N(AM244)+$L$41*N(W244)+$L$42*N(AI244)+$L$43*N(BG244)+$L$44*N(AY244)</f>
        <v>-1.028835647470233E-2</v>
      </c>
      <c r="BQ244" s="60">
        <f>IF(ISNUMBER(BO244),BO244/MAX(BO$22:BO244)-1,"")</f>
        <v>-6.6174835899513562E-2</v>
      </c>
      <c r="BS244" s="61">
        <f>BS243*(1+BT244)</f>
        <v>100.68604974823968</v>
      </c>
      <c r="BT244" s="60">
        <f>$L$60*N(S244)+$L$61*N(AE244)+$L$62*N(AQ244)+$L$63*N(AM244)+$L$64*N(AI244)+$L$65*N(AA244)+$L$66*N(BG244)+$L$67*N(W244)+$L$68*N(AY244)</f>
        <v>-9.6408609052044472E-3</v>
      </c>
      <c r="BU244" s="60">
        <f>IF(ISNUMBER(BS244),BS244/MAX(BS$22:BS244)-1,"")</f>
        <v>-6.414864118187058E-2</v>
      </c>
    </row>
    <row r="245" spans="17:73" ht="16" customHeight="1">
      <c r="Q245" s="63">
        <v>43420</v>
      </c>
      <c r="R245" s="62">
        <v>374</v>
      </c>
      <c r="S245" s="60">
        <f>IF(AND(ISNUMBER(R244),ISNUMBER(R245)),R245/R244-1,"")</f>
        <v>1.0264721772015095E-2</v>
      </c>
      <c r="T245" s="60">
        <f>IF(ISNUMBER(R245),R245/MAX(R$22:R245)-1,"")</f>
        <v>-8.8671751260995579E-2</v>
      </c>
      <c r="V245" s="62">
        <v>192.21</v>
      </c>
      <c r="W245" s="60">
        <f>IF(AND(ISNUMBER(V244),ISNUMBER(V245)),V245/V244-1,"")</f>
        <v>1.4514937189908261E-2</v>
      </c>
      <c r="X245" s="60">
        <f>IF(ISNUMBER(V245),V245/MAX(V$22:V245)-1,"")</f>
        <v>-8.8101337887845133E-2</v>
      </c>
      <c r="Z245" s="62">
        <v>7.63</v>
      </c>
      <c r="AA245" s="60">
        <f>IF(AND(ISNUMBER(Z244),ISNUMBER(Z245)),Z245/Z244-1,"")</f>
        <v>7.9260237780713894E-3</v>
      </c>
      <c r="AB245" s="60">
        <f>IF(ISNUMBER(Z245),Z245/MAX(Z$22:Z245)-1,"")</f>
        <v>-8.7320574162679354E-2</v>
      </c>
      <c r="AD245" s="62">
        <v>12.44</v>
      </c>
      <c r="AE245" s="60">
        <f>IF(AND(ISNUMBER(AD244),ISNUMBER(AD245)),AD245/AD244-1,"")</f>
        <v>-8.0321285140561027E-4</v>
      </c>
      <c r="AF245" s="60">
        <f>IF(ISNUMBER(AD245),AD245/MAX(AD$22:AD245)-1,"")</f>
        <v>-0.1767041694242224</v>
      </c>
      <c r="AH245" s="62">
        <v>15.36</v>
      </c>
      <c r="AI245" s="60">
        <f>IF(AND(ISNUMBER(AH244),ISNUMBER(AH245)),AH245/AH244-1,"")</f>
        <v>9.8619329388558441E-3</v>
      </c>
      <c r="AJ245" s="60">
        <f>IF(ISNUMBER(AH245),AH245/MAX(AH$22:AH245)-1,"")</f>
        <v>-8.9508002371073037E-2</v>
      </c>
      <c r="AL245" s="62">
        <v>19.11</v>
      </c>
      <c r="AM245" s="60">
        <f>IF(AND(ISNUMBER(AL244),ISNUMBER(AL245)),AL245/AL244-1,"")</f>
        <v>1.5723270440253234E-3</v>
      </c>
      <c r="AN245" s="60">
        <f>IF(ISNUMBER(AL245),AL245/MAX(AL$22:AL245)-1,"")</f>
        <v>-3.0933062880324491E-2</v>
      </c>
      <c r="AP245" s="62">
        <v>100.29</v>
      </c>
      <c r="AQ245" s="60">
        <f>IF(AND(ISNUMBER(AP244),ISNUMBER(AP245)),AP245/AP244-1,"")</f>
        <v>9.9720781810974657E-5</v>
      </c>
      <c r="AR245" s="60">
        <f>IF(ISNUMBER(AP245),AP245/MAX(AP$22:AP245)-1,"")</f>
        <v>-6.9748903945787699E-4</v>
      </c>
      <c r="AT245" s="62">
        <v>50.12</v>
      </c>
      <c r="AU245" s="60">
        <f>IF(AND(ISNUMBER(AT244),ISNUMBER(AT245)),AT245/AT244-1,"")</f>
        <v>1.9956096587514516E-4</v>
      </c>
      <c r="AV245" s="60">
        <f>IF(ISNUMBER(AT245),AT245/MAX(AT$22:AT245)-1,"")</f>
        <v>-1.1956954962136779E-3</v>
      </c>
      <c r="AX245" s="62">
        <v>15.77</v>
      </c>
      <c r="AY245" s="60">
        <f>IF(AND(ISNUMBER(AX244),ISNUMBER(AX245)),AX245/AX244-1,"")</f>
        <v>1.2698412698413097E-3</v>
      </c>
      <c r="AZ245" s="60">
        <f>IF(ISNUMBER(AX245),AX245/MAX(AX$22:AX245)-1,"")</f>
        <v>-6.6863905325443729E-2</v>
      </c>
      <c r="BB245" s="62">
        <v>49.64</v>
      </c>
      <c r="BC245" s="60">
        <f>IF(AND(ISNUMBER(BB244),ISNUMBER(BB245)),BB245/BB244-1,"")</f>
        <v>4.0306328093508981E-4</v>
      </c>
      <c r="BD245" s="60">
        <f>IF(ISNUMBER(BB245),BB245/MAX(BB$22:BB245)-1,"")</f>
        <v>-1.3709517186568654E-2</v>
      </c>
      <c r="BF245" s="62">
        <v>50.55</v>
      </c>
      <c r="BG245" s="60">
        <f>IF(AND(ISNUMBER(BF244),ISNUMBER(BF245)),BF245/BF244-1,"")</f>
        <v>2.1808088818398019E-3</v>
      </c>
      <c r="BH245" s="60">
        <f>IF(ISNUMBER(BF245),BF245/MAX(BF$22:BF245)-1,"")</f>
        <v>-4.7253396337861853E-3</v>
      </c>
      <c r="BK245" s="61">
        <f>BK244*(1+BL245)</f>
        <v>103.04178771811198</v>
      </c>
      <c r="BL245" s="60">
        <f>$L$12*N(AQ245)+$L$13*N(S245)+$L$14*N(AA245)+$L$15*N(AE245)+$L$16*N(AY245)+$L$17*N(BC245)+$L$18*N(AM245)+$L$19*N(AU245)+$L$20*N(W245)</f>
        <v>4.5656120729192229E-3</v>
      </c>
      <c r="BM245" s="60">
        <f>IF(ISNUMBER(BK245),BK245/MAX(BK$22:BK245)-1,"")</f>
        <v>-5.2311931351296082E-2</v>
      </c>
      <c r="BO245" s="61">
        <f>BO244*(1+BP245)</f>
        <v>102.48174856743891</v>
      </c>
      <c r="BP245" s="60">
        <f>$L$36*N(S245)+$L$37*N(AQ245)+$L$38*N(AA245)+$L$39*N(AE245)+$L$40*N(AM245)+$L$41*N(W245)+$L$42*N(AI245)+$L$43*N(BG245)+$L$44*N(AY245)</f>
        <v>4.790707519765576E-3</v>
      </c>
      <c r="BQ245" s="60">
        <f>IF(ISNUMBER(BO245),BO245/MAX(BO$22:BO245)-1,"")</f>
        <v>-6.1701152663711012E-2</v>
      </c>
      <c r="BS245" s="61">
        <f>BS244*(1+BT245)</f>
        <v>101.18888222333469</v>
      </c>
      <c r="BT245" s="60">
        <f>$L$60*N(S245)+$L$61*N(AE245)+$L$62*N(AQ245)+$L$63*N(AM245)+$L$64*N(AI245)+$L$65*N(AA245)+$L$66*N(BG245)+$L$67*N(W245)+$L$68*N(AY245)</f>
        <v>4.9940629943502493E-3</v>
      </c>
      <c r="BU245" s="60">
        <f>IF(ISNUMBER(BS245),BS245/MAX(BS$22:BS245)-1,"")</f>
        <v>-5.9474940542584509E-2</v>
      </c>
    </row>
    <row r="246" spans="17:73" ht="16" customHeight="1">
      <c r="Q246" s="63">
        <v>43423</v>
      </c>
      <c r="R246" s="62">
        <v>374</v>
      </c>
      <c r="S246" s="60">
        <f>IF(AND(ISNUMBER(R245),ISNUMBER(R246)),R246/R245-1,"")</f>
        <v>0</v>
      </c>
      <c r="T246" s="60">
        <f>IF(ISNUMBER(R246),R246/MAX(R$22:R246)-1,"")</f>
        <v>-8.8671751260995579E-2</v>
      </c>
      <c r="V246" s="62">
        <v>191.57</v>
      </c>
      <c r="W246" s="60">
        <f>IF(AND(ISNUMBER(V245),ISNUMBER(V246)),V246/V245-1,"")</f>
        <v>-3.3296914832735558E-3</v>
      </c>
      <c r="X246" s="60">
        <f>IF(ISNUMBER(V246),V246/MAX(V$22:V246)-1,"")</f>
        <v>-9.1137679096688573E-2</v>
      </c>
      <c r="Z246" s="62">
        <v>7.61</v>
      </c>
      <c r="AA246" s="60">
        <f>IF(AND(ISNUMBER(Z245),ISNUMBER(Z246)),Z246/Z245-1,"")</f>
        <v>-2.6212319790300809E-3</v>
      </c>
      <c r="AB246" s="60">
        <f>IF(ISNUMBER(Z246),Z246/MAX(Z$22:Z246)-1,"")</f>
        <v>-8.9712918660286967E-2</v>
      </c>
      <c r="AD246" s="62">
        <v>12.41</v>
      </c>
      <c r="AE246" s="60">
        <f>IF(AND(ISNUMBER(AD245),ISNUMBER(AD246)),AD246/AD245-1,"")</f>
        <v>-2.411575562700885E-3</v>
      </c>
      <c r="AF246" s="60">
        <f>IF(ISNUMBER(AD246),AD246/MAX(AD$22:AD246)-1,"")</f>
        <v>-0.17868960953011248</v>
      </c>
      <c r="AH246" s="62">
        <v>15.26</v>
      </c>
      <c r="AI246" s="60">
        <f>IF(AND(ISNUMBER(AH245),ISNUMBER(AH246)),AH246/AH245-1,"")</f>
        <v>-6.5104166666666297E-3</v>
      </c>
      <c r="AJ246" s="60">
        <f>IF(ISNUMBER(AH246),AH246/MAX(AH$22:AH246)-1,"")</f>
        <v>-9.543568464730301E-2</v>
      </c>
      <c r="AL246" s="62">
        <v>19.170000000000002</v>
      </c>
      <c r="AM246" s="60">
        <f>IF(AND(ISNUMBER(AL245),ISNUMBER(AL246)),AL246/AL245-1,"")</f>
        <v>3.1397174254317317E-3</v>
      </c>
      <c r="AN246" s="60">
        <f>IF(ISNUMBER(AL246),AL246/MAX(AL$22:AL246)-1,"")</f>
        <v>-2.7890466531440006E-2</v>
      </c>
      <c r="AP246" s="62">
        <v>100.27</v>
      </c>
      <c r="AQ246" s="60">
        <f>IF(AND(ISNUMBER(AP245),ISNUMBER(AP246)),AP246/AP245-1,"")</f>
        <v>-1.9942167713637993E-4</v>
      </c>
      <c r="AR246" s="60">
        <f>IF(ISNUMBER(AP246),AP246/MAX(AP$22:AP246)-1,"")</f>
        <v>-8.9677162216028616E-4</v>
      </c>
      <c r="AT246" s="62">
        <v>50.12</v>
      </c>
      <c r="AU246" s="60">
        <f>IF(AND(ISNUMBER(AT245),ISNUMBER(AT246)),AT246/AT245-1,"")</f>
        <v>0</v>
      </c>
      <c r="AV246" s="60">
        <f>IF(ISNUMBER(AT246),AT246/MAX(AT$22:AT246)-1,"")</f>
        <v>-1.1956954962136779E-3</v>
      </c>
      <c r="AX246" s="62">
        <v>15.736000000000001</v>
      </c>
      <c r="AY246" s="60">
        <f>IF(AND(ISNUMBER(AX245),ISNUMBER(AX246)),AX246/AX245-1,"")</f>
        <v>-2.1559923906150358E-3</v>
      </c>
      <c r="AZ246" s="60">
        <f>IF(ISNUMBER(AX246),AX246/MAX(AX$22:AX246)-1,"")</f>
        <v>-6.8875739644970291E-2</v>
      </c>
      <c r="BB246" s="62">
        <v>49.6</v>
      </c>
      <c r="BC246" s="60">
        <f>IF(AND(ISNUMBER(BB245),ISNUMBER(BB246)),BB246/BB245-1,"")</f>
        <v>-8.058017727639033E-4</v>
      </c>
      <c r="BD246" s="60">
        <f>IF(ISNUMBER(BB246),BB246/MAX(BB$22:BB246)-1,"")</f>
        <v>-1.4504271806079827E-2</v>
      </c>
      <c r="BF246" s="62">
        <v>50.59</v>
      </c>
      <c r="BG246" s="60">
        <f>IF(AND(ISNUMBER(BF245),ISNUMBER(BF246)),BF246/BF245-1,"")</f>
        <v>7.9129574678549197E-4</v>
      </c>
      <c r="BH246" s="60">
        <f>IF(ISNUMBER(BF246),BF246/MAX(BF$22:BF246)-1,"")</f>
        <v>-3.9377830281550619E-3</v>
      </c>
      <c r="BK246" s="61">
        <f>BK245*(1+BL246)</f>
        <v>102.94580255773235</v>
      </c>
      <c r="BL246" s="60">
        <f>$L$12*N(AQ246)+$L$13*N(S246)+$L$14*N(AA246)+$L$15*N(AE246)+$L$16*N(AY246)+$L$17*N(BC246)+$L$18*N(AM246)+$L$19*N(AU246)+$L$20*N(W246)</f>
        <v>-9.315168389954692E-4</v>
      </c>
      <c r="BM246" s="60">
        <f>IF(ISNUMBER(BK246),BK246/MAX(BK$22:BK246)-1,"")</f>
        <v>-5.3194718745357528E-2</v>
      </c>
      <c r="BO246" s="61">
        <f>BO245*(1+BP246)</f>
        <v>102.36932543094457</v>
      </c>
      <c r="BP246" s="60">
        <f>$L$36*N(S246)+$L$37*N(AQ246)+$L$38*N(AA246)+$L$39*N(AE246)+$L$40*N(AM246)+$L$41*N(W246)+$L$42*N(AI246)+$L$43*N(BG246)+$L$44*N(AY246)</f>
        <v>-1.0970064237375862E-3</v>
      </c>
      <c r="BQ246" s="60">
        <f>IF(ISNUMBER(BO246),BO246/MAX(BO$22:BO246)-1,"")</f>
        <v>-6.2730472526624559E-2</v>
      </c>
      <c r="BS246" s="61">
        <f>BS245*(1+BT246)</f>
        <v>101.07302588227921</v>
      </c>
      <c r="BT246" s="60">
        <f>$L$60*N(S246)+$L$61*N(AE246)+$L$62*N(AQ246)+$L$63*N(AM246)+$L$64*N(AI246)+$L$65*N(AA246)+$L$66*N(BG246)+$L$67*N(W246)+$L$68*N(AY246)</f>
        <v>-1.1449512882232274E-3</v>
      </c>
      <c r="BU246" s="60">
        <f>IF(ISNUMBER(BS246),BS246/MAX(BS$22:BS246)-1,"")</f>
        <v>-6.0551795921016449E-2</v>
      </c>
    </row>
    <row r="247" spans="17:73" ht="16" customHeight="1">
      <c r="Q247" s="63">
        <v>43424</v>
      </c>
      <c r="R247" s="62">
        <v>369.4</v>
      </c>
      <c r="S247" s="60">
        <f>IF(AND(ISNUMBER(R246),ISNUMBER(R247)),R247/R246-1,"")</f>
        <v>-1.2299465240641738E-2</v>
      </c>
      <c r="T247" s="60">
        <f>IF(ISNUMBER(R247),R247/MAX(R$22:R247)-1,"")</f>
        <v>-9.9880601379175982E-2</v>
      </c>
      <c r="V247" s="62">
        <v>188.84</v>
      </c>
      <c r="W247" s="60">
        <f>IF(AND(ISNUMBER(V246),ISNUMBER(V247)),V247/V246-1,"")</f>
        <v>-1.4250665553061537E-2</v>
      </c>
      <c r="X247" s="60">
        <f>IF(ISNUMBER(V247),V247/MAX(V$22:V247)-1,"")</f>
        <v>-0.10408957206566083</v>
      </c>
      <c r="Z247" s="62">
        <v>7.46</v>
      </c>
      <c r="AA247" s="60">
        <f>IF(AND(ISNUMBER(Z246),ISNUMBER(Z247)),Z247/Z246-1,"")</f>
        <v>-1.9710906701708275E-2</v>
      </c>
      <c r="AB247" s="60">
        <f>IF(ISNUMBER(Z247),Z247/MAX(Z$22:Z247)-1,"")</f>
        <v>-0.10765550239234445</v>
      </c>
      <c r="AD247" s="62">
        <v>12.31</v>
      </c>
      <c r="AE247" s="60">
        <f>IF(AND(ISNUMBER(AD246),ISNUMBER(AD247)),AD247/AD246-1,"")</f>
        <v>-8.058017727638922E-3</v>
      </c>
      <c r="AF247" s="60">
        <f>IF(ISNUMBER(AD247),AD247/MAX(AD$22:AD247)-1,"")</f>
        <v>-0.18530774321641286</v>
      </c>
      <c r="AH247" s="62">
        <v>15.05</v>
      </c>
      <c r="AI247" s="60">
        <f>IF(AND(ISNUMBER(AH246),ISNUMBER(AH247)),AH247/AH246-1,"")</f>
        <v>-1.3761467889908174E-2</v>
      </c>
      <c r="AJ247" s="60">
        <f>IF(ISNUMBER(AH247),AH247/MAX(AH$22:AH247)-1,"")</f>
        <v>-0.10788381742738595</v>
      </c>
      <c r="AL247" s="62">
        <v>19.21</v>
      </c>
      <c r="AM247" s="60">
        <f>IF(AND(ISNUMBER(AL246),ISNUMBER(AL247)),AL247/AL246-1,"")</f>
        <v>2.0865936358893666E-3</v>
      </c>
      <c r="AN247" s="60">
        <f>IF(ISNUMBER(AL247),AL247/MAX(AL$22:AL247)-1,"")</f>
        <v>-2.5862068965517127E-2</v>
      </c>
      <c r="AP247" s="62">
        <v>100.29</v>
      </c>
      <c r="AQ247" s="60">
        <f>IF(AND(ISNUMBER(AP246),ISNUMBER(AP247)),AP247/AP246-1,"")</f>
        <v>1.9946145407412352E-4</v>
      </c>
      <c r="AR247" s="60">
        <f>IF(ISNUMBER(AP247),AP247/MAX(AP$22:AP247)-1,"")</f>
        <v>-6.9748903945787699E-4</v>
      </c>
      <c r="AT247" s="62">
        <v>50.13</v>
      </c>
      <c r="AU247" s="60">
        <f>IF(AND(ISNUMBER(AT246),ISNUMBER(AT247)),AT247/AT246-1,"")</f>
        <v>1.995211492418214E-4</v>
      </c>
      <c r="AV247" s="60">
        <f>IF(ISNUMBER(AT247),AT247/MAX(AT$22:AT247)-1,"")</f>
        <v>-9.9641291351126871E-4</v>
      </c>
      <c r="AX247" s="62">
        <v>15.864000000000001</v>
      </c>
      <c r="AY247" s="60">
        <f>IF(AND(ISNUMBER(AX246),ISNUMBER(AX247)),AX247/AX246-1,"")</f>
        <v>8.1342145399085908E-3</v>
      </c>
      <c r="AZ247" s="60">
        <f>IF(ISNUMBER(AX247),AX247/MAX(AX$22:AX247)-1,"")</f>
        <v>-6.1301775147928894E-2</v>
      </c>
      <c r="BB247" s="62">
        <v>49.69</v>
      </c>
      <c r="BC247" s="60">
        <f>IF(AND(ISNUMBER(BB246),ISNUMBER(BB247)),BB247/BB246-1,"")</f>
        <v>1.8145161290321621E-3</v>
      </c>
      <c r="BD247" s="60">
        <f>IF(ISNUMBER(BB247),BB247/MAX(BB$22:BB247)-1,"")</f>
        <v>-1.271607391217966E-2</v>
      </c>
      <c r="BF247" s="62">
        <v>50.51</v>
      </c>
      <c r="BG247" s="60">
        <f>IF(AND(ISNUMBER(BF246),ISNUMBER(BF247)),BF247/BF246-1,"")</f>
        <v>-1.5813401858075782E-3</v>
      </c>
      <c r="BH247" s="60">
        <f>IF(ISNUMBER(BF247),BF247/MAX(BF$22:BF247)-1,"")</f>
        <v>-5.5128962394171976E-3</v>
      </c>
      <c r="BK247" s="61">
        <f>BK246*(1+BL247)</f>
        <v>102.31487158180985</v>
      </c>
      <c r="BL247" s="60">
        <f>$L$12*N(AQ247)+$L$13*N(S247)+$L$14*N(AA247)+$L$15*N(AE247)+$L$16*N(AY247)+$L$17*N(BC247)+$L$18*N(AM247)+$L$19*N(AU247)+$L$20*N(W247)</f>
        <v>-6.1287683445729957E-3</v>
      </c>
      <c r="BM247" s="60">
        <f>IF(ISNUMBER(BK247),BK247/MAX(BK$22:BK247)-1,"")</f>
        <v>-5.8997468981585532E-2</v>
      </c>
      <c r="BO247" s="61">
        <f>BO246*(1+BP247)</f>
        <v>101.53164450085754</v>
      </c>
      <c r="BP247" s="60">
        <f>$L$36*N(S247)+$L$37*N(AQ247)+$L$38*N(AA247)+$L$39*N(AE247)+$L$40*N(AM247)+$L$41*N(W247)+$L$42*N(AI247)+$L$43*N(BG247)+$L$44*N(AY247)</f>
        <v>-8.1829290811543717E-3</v>
      </c>
      <c r="BQ247" s="60">
        <f>IF(ISNUMBER(BO247),BO247/MAX(BO$22:BO247)-1,"")</f>
        <v>-7.0400082599866298E-2</v>
      </c>
      <c r="BS247" s="61">
        <f>BS246*(1+BT247)</f>
        <v>100.24502669880673</v>
      </c>
      <c r="BT247" s="60">
        <f>$L$60*N(S247)+$L$61*N(AE247)+$L$62*N(AQ247)+$L$63*N(AM247)+$L$64*N(AI247)+$L$65*N(AA247)+$L$66*N(BG247)+$L$67*N(W247)+$L$68*N(AY247)</f>
        <v>-8.1920886037078096E-3</v>
      </c>
      <c r="BU247" s="60">
        <f>IF(ISNUMBER(BS247),BS247/MAX(BS$22:BS247)-1,"")</f>
        <v>-6.824783884742569E-2</v>
      </c>
    </row>
    <row r="248" spans="17:73" ht="16" customHeight="1">
      <c r="Q248" s="63">
        <v>43425</v>
      </c>
      <c r="R248" s="62">
        <v>366.44</v>
      </c>
      <c r="S248" s="60">
        <f>IF(AND(ISNUMBER(R247),ISNUMBER(R248)),R248/R247-1,"")</f>
        <v>-8.01299404439626E-3</v>
      </c>
      <c r="T248" s="60">
        <f>IF(ISNUMBER(R248),R248/MAX(R$22:R248)-1,"")</f>
        <v>-0.10709325275957016</v>
      </c>
      <c r="V248" s="62">
        <v>187.41</v>
      </c>
      <c r="W248" s="60">
        <f>IF(AND(ISNUMBER(V247),ISNUMBER(V248)),V248/V247-1,"")</f>
        <v>-7.5725481889430402E-3</v>
      </c>
      <c r="X248" s="60">
        <f>IF(ISNUMBER(V248),V248/MAX(V$22:V248)-1,"")</f>
        <v>-0.11087389695417027</v>
      </c>
      <c r="Z248" s="62">
        <v>7.41</v>
      </c>
      <c r="AA248" s="60">
        <f>IF(AND(ISNUMBER(Z247),ISNUMBER(Z248)),Z248/Z247-1,"")</f>
        <v>-6.7024128686327122E-3</v>
      </c>
      <c r="AB248" s="60">
        <f>IF(ISNUMBER(Z248),Z248/MAX(Z$22:Z248)-1,"")</f>
        <v>-0.11363636363636354</v>
      </c>
      <c r="AD248" s="62">
        <v>12.29</v>
      </c>
      <c r="AE248" s="60">
        <f>IF(AND(ISNUMBER(AD247),ISNUMBER(AD248)),AD248/AD247-1,"")</f>
        <v>-1.6246953696182898E-3</v>
      </c>
      <c r="AF248" s="60">
        <f>IF(ISNUMBER(AD248),AD248/MAX(AD$22:AD248)-1,"")</f>
        <v>-0.18663136995367313</v>
      </c>
      <c r="AH248" s="62">
        <v>15.07</v>
      </c>
      <c r="AI248" s="60">
        <f>IF(AND(ISNUMBER(AH247),ISNUMBER(AH248)),AH248/AH247-1,"")</f>
        <v>1.3289036544850141E-3</v>
      </c>
      <c r="AJ248" s="60">
        <f>IF(ISNUMBER(AH248),AH248/MAX(AH$22:AH248)-1,"")</f>
        <v>-0.10669828097213996</v>
      </c>
      <c r="AL248" s="62">
        <v>19.07</v>
      </c>
      <c r="AM248" s="60">
        <f>IF(AND(ISNUMBER(AL247),ISNUMBER(AL248)),AL248/AL247-1,"")</f>
        <v>-7.2878709005727016E-3</v>
      </c>
      <c r="AN248" s="60">
        <f>IF(ISNUMBER(AL248),AL248/MAX(AL$22:AL248)-1,"")</f>
        <v>-3.296146044624737E-2</v>
      </c>
      <c r="AP248" s="62">
        <v>100.31</v>
      </c>
      <c r="AQ248" s="60">
        <f>IF(AND(ISNUMBER(AP247),ISNUMBER(AP248)),AP248/AP247-1,"")</f>
        <v>1.9942167713615788E-4</v>
      </c>
      <c r="AR248" s="60">
        <f>IF(ISNUMBER(AP248),AP248/MAX(AP$22:AP248)-1,"")</f>
        <v>-4.9820645675568986E-4</v>
      </c>
      <c r="AT248" s="62">
        <v>50.13</v>
      </c>
      <c r="AU248" s="60">
        <f>IF(AND(ISNUMBER(AT247),ISNUMBER(AT248)),AT248/AT247-1,"")</f>
        <v>0</v>
      </c>
      <c r="AV248" s="60">
        <f>IF(ISNUMBER(AT248),AT248/MAX(AT$22:AT248)-1,"")</f>
        <v>-9.9641291351126871E-4</v>
      </c>
      <c r="AX248" s="62">
        <v>15.932</v>
      </c>
      <c r="AY248" s="60">
        <f>IF(AND(ISNUMBER(AX247),ISNUMBER(AX248)),AX248/AX247-1,"")</f>
        <v>4.2864346949067489E-3</v>
      </c>
      <c r="AZ248" s="60">
        <f>IF(ISNUMBER(AX248),AX248/MAX(AX$22:AX248)-1,"")</f>
        <v>-5.7278106508875659E-2</v>
      </c>
      <c r="BB248" s="62">
        <v>49.64</v>
      </c>
      <c r="BC248" s="60">
        <f>IF(AND(ISNUMBER(BB247),ISNUMBER(BB248)),BB248/BB247-1,"")</f>
        <v>-1.0062386798147527E-3</v>
      </c>
      <c r="BD248" s="60">
        <f>IF(ISNUMBER(BB248),BB248/MAX(BB$22:BB248)-1,"")</f>
        <v>-1.3709517186568654E-2</v>
      </c>
      <c r="BF248" s="62">
        <v>50.52</v>
      </c>
      <c r="BG248" s="60">
        <f>IF(AND(ISNUMBER(BF247),ISNUMBER(BF248)),BF248/BF247-1,"")</f>
        <v>1.9798059790154809E-4</v>
      </c>
      <c r="BH248" s="60">
        <f>IF(ISNUMBER(BF248),BF248/MAX(BF$22:BF248)-1,"")</f>
        <v>-5.316007088009389E-3</v>
      </c>
      <c r="BK248" s="61">
        <f>BK247*(1+BL248)</f>
        <v>101.97860938145023</v>
      </c>
      <c r="BL248" s="60">
        <f>$L$12*N(AQ248)+$L$13*N(S248)+$L$14*N(AA248)+$L$15*N(AE248)+$L$16*N(AY248)+$L$17*N(BC248)+$L$18*N(AM248)+$L$19*N(AU248)+$L$20*N(W248)</f>
        <v>-3.286542759238527E-3</v>
      </c>
      <c r="BM248" s="60">
        <f>IF(ISNUMBER(BK248),BK248/MAX(BK$22:BK248)-1,"")</f>
        <v>-6.2090114036329358E-2</v>
      </c>
      <c r="BO248" s="61">
        <f>BO247*(1+BP248)</f>
        <v>101.14685878266576</v>
      </c>
      <c r="BP248" s="60">
        <f>$L$36*N(S248)+$L$37*N(AQ248)+$L$38*N(AA248)+$L$39*N(AE248)+$L$40*N(AM248)+$L$41*N(W248)+$L$42*N(AI248)+$L$43*N(BG248)+$L$44*N(AY248)</f>
        <v>-3.7898107539125754E-3</v>
      </c>
      <c r="BQ248" s="60">
        <f>IF(ISNUMBER(BO248),BO248/MAX(BO$22:BO248)-1,"")</f>
        <v>-7.3923090363665511E-2</v>
      </c>
      <c r="BS248" s="61">
        <f>BS247*(1+BT248)</f>
        <v>99.855175698320451</v>
      </c>
      <c r="BT248" s="60">
        <f>$L$60*N(S248)+$L$61*N(AE248)+$L$62*N(AQ248)+$L$63*N(AM248)+$L$64*N(AI248)+$L$65*N(AA248)+$L$66*N(BG248)+$L$67*N(W248)+$L$68*N(AY248)</f>
        <v>-3.8889809631912969E-3</v>
      </c>
      <c r="BU248" s="60">
        <f>IF(ISNUMBER(BS248),BS248/MAX(BS$22:BS248)-1,"")</f>
        <v>-7.1871405264560484E-2</v>
      </c>
    </row>
    <row r="249" spans="17:73" ht="16" customHeight="1">
      <c r="Q249" s="63">
        <v>43426</v>
      </c>
      <c r="R249" s="62">
        <v>365.28</v>
      </c>
      <c r="S249" s="60">
        <f>IF(AND(ISNUMBER(R248),ISNUMBER(R249)),R249/R248-1,"")</f>
        <v>-3.1655932758433147E-3</v>
      </c>
      <c r="T249" s="60">
        <f>IF(ISNUMBER(R249),R249/MAX(R$22:R249)-1,"")</f>
        <v>-0.10991983235458958</v>
      </c>
      <c r="V249" s="62">
        <v>187.5</v>
      </c>
      <c r="W249" s="60">
        <f>IF(AND(ISNUMBER(V248),ISNUMBER(V249)),V249/V248-1,"")</f>
        <v>4.8023051064505218E-4</v>
      </c>
      <c r="X249" s="60">
        <f>IF(ISNUMBER(V249),V249/MAX(V$22:V249)-1,"")</f>
        <v>-0.11044691147167662</v>
      </c>
      <c r="Z249" s="62">
        <v>7.42</v>
      </c>
      <c r="AA249" s="60">
        <f>IF(AND(ISNUMBER(Z248),ISNUMBER(Z249)),Z249/Z248-1,"")</f>
        <v>1.3495276653170407E-3</v>
      </c>
      <c r="AB249" s="60">
        <f>IF(ISNUMBER(Z249),Z249/MAX(Z$22:Z249)-1,"")</f>
        <v>-0.11244019138755978</v>
      </c>
      <c r="AD249" s="62">
        <v>12.33</v>
      </c>
      <c r="AE249" s="60">
        <f>IF(AND(ISNUMBER(AD248),ISNUMBER(AD249)),AD249/AD248-1,"")</f>
        <v>3.2546786004883366E-3</v>
      </c>
      <c r="AF249" s="60">
        <f>IF(ISNUMBER(AD249),AD249/MAX(AD$22:AD249)-1,"")</f>
        <v>-0.1839841164791528</v>
      </c>
      <c r="AH249" s="62">
        <v>15.13</v>
      </c>
      <c r="AI249" s="60">
        <f>IF(AND(ISNUMBER(AH248),ISNUMBER(AH249)),AH249/AH248-1,"")</f>
        <v>3.9814200398142763E-3</v>
      </c>
      <c r="AJ249" s="60">
        <f>IF(ISNUMBER(AH249),AH249/MAX(AH$22:AH249)-1,"")</f>
        <v>-0.10314167160640186</v>
      </c>
      <c r="AL249" s="62">
        <v>18.989999999999998</v>
      </c>
      <c r="AM249" s="60">
        <f>IF(AND(ISNUMBER(AL248),ISNUMBER(AL249)),AL249/AL248-1,"")</f>
        <v>-4.1950707918196883E-3</v>
      </c>
      <c r="AN249" s="60">
        <f>IF(ISNUMBER(AL249),AL249/MAX(AL$22:AL249)-1,"")</f>
        <v>-3.7018255578093351E-2</v>
      </c>
      <c r="AP249" s="62">
        <v>100.3</v>
      </c>
      <c r="AQ249" s="60">
        <f>IF(AND(ISNUMBER(AP248),ISNUMBER(AP249)),AP249/AP248-1,"")</f>
        <v>-9.9690958030196342E-5</v>
      </c>
      <c r="AR249" s="60">
        <f>IF(ISNUMBER(AP249),AP249/MAX(AP$22:AP249)-1,"")</f>
        <v>-5.9784774810678343E-4</v>
      </c>
      <c r="AT249" s="62">
        <v>50.12</v>
      </c>
      <c r="AU249" s="60">
        <f>IF(AND(ISNUMBER(AT248),ISNUMBER(AT249)),AT249/AT248-1,"")</f>
        <v>-1.9948134849401278E-4</v>
      </c>
      <c r="AV249" s="60">
        <f>IF(ISNUMBER(AT249),AT249/MAX(AT$22:AT249)-1,"")</f>
        <v>-1.1956954962136779E-3</v>
      </c>
      <c r="AX249" s="62">
        <v>15.962999999999999</v>
      </c>
      <c r="AY249" s="60">
        <f>IF(AND(ISNUMBER(AX248),ISNUMBER(AX249)),AX249/AX248-1,"")</f>
        <v>1.9457695204618819E-3</v>
      </c>
      <c r="AZ249" s="60">
        <f>IF(ISNUMBER(AX249),AX249/MAX(AX$22:AX249)-1,"")</f>
        <v>-5.54437869822485E-2</v>
      </c>
      <c r="BB249" s="62">
        <v>49.64</v>
      </c>
      <c r="BC249" s="60">
        <f>IF(AND(ISNUMBER(BB248),ISNUMBER(BB249)),BB249/BB248-1,"")</f>
        <v>0</v>
      </c>
      <c r="BD249" s="60">
        <f>IF(ISNUMBER(BB249),BB249/MAX(BB$22:BB249)-1,"")</f>
        <v>-1.3709517186568654E-2</v>
      </c>
      <c r="BF249" s="62">
        <v>50.59</v>
      </c>
      <c r="BG249" s="60">
        <f>IF(AND(ISNUMBER(BF248),ISNUMBER(BF249)),BF249/BF248-1,"")</f>
        <v>1.3855898653998278E-3</v>
      </c>
      <c r="BH249" s="60">
        <f>IF(ISNUMBER(BF249),BF249/MAX(BF$22:BF249)-1,"")</f>
        <v>-3.9377830281550619E-3</v>
      </c>
      <c r="BK249" s="61">
        <f>BK248*(1+BL249)</f>
        <v>101.94793955754662</v>
      </c>
      <c r="BL249" s="60">
        <f>$L$12*N(AQ249)+$L$13*N(S249)+$L$14*N(AA249)+$L$15*N(AE249)+$L$16*N(AY249)+$L$17*N(BC249)+$L$18*N(AM249)+$L$19*N(AU249)+$L$20*N(W249)</f>
        <v>-3.0074761844300088E-4</v>
      </c>
      <c r="BM249" s="60">
        <f>IF(ISNUMBER(BK249),BK249/MAX(BK$22:BK249)-1,"")</f>
        <v>-6.2372188200847112E-2</v>
      </c>
      <c r="BO249" s="61">
        <f>BO248*(1+BP249)</f>
        <v>101.13977610402752</v>
      </c>
      <c r="BP249" s="60">
        <f>$L$36*N(S249)+$L$37*N(AQ249)+$L$38*N(AA249)+$L$39*N(AE249)+$L$40*N(AM249)+$L$41*N(W249)+$L$42*N(AI249)+$L$43*N(BG249)+$L$44*N(AY249)</f>
        <v>-7.0023713276697367E-5</v>
      </c>
      <c r="BQ249" s="60">
        <f>IF(ISNUMBER(BO249),BO249/MAX(BO$22:BO249)-1,"")</f>
        <v>-7.3987937707658102E-2</v>
      </c>
      <c r="BS249" s="61">
        <f>BS248*(1+BT249)</f>
        <v>99.836679468514475</v>
      </c>
      <c r="BT249" s="60">
        <f>$L$60*N(S249)+$L$61*N(AE249)+$L$62*N(AQ249)+$L$63*N(AM249)+$L$64*N(AI249)+$L$65*N(AA249)+$L$66*N(BG249)+$L$67*N(W249)+$L$68*N(AY249)</f>
        <v>-1.8523055692036064E-4</v>
      </c>
      <c r="BU249" s="60">
        <f>IF(ISNUMBER(BS249),BS249/MAX(BS$22:BS249)-1,"")</f>
        <v>-7.2043323041056984E-2</v>
      </c>
    </row>
    <row r="250" spans="17:73" ht="16" customHeight="1">
      <c r="Q250" s="63">
        <v>43427</v>
      </c>
      <c r="R250" s="62">
        <v>364.23</v>
      </c>
      <c r="S250" s="60">
        <f>IF(AND(ISNUMBER(R249),ISNUMBER(R250)),R250/R249-1,"")</f>
        <v>-2.8745072273322902E-3</v>
      </c>
      <c r="T250" s="60">
        <f>IF(ISNUMBER(R250),R250/MAX(R$22:R250)-1,"")</f>
        <v>-0.11247837422939144</v>
      </c>
      <c r="V250" s="62">
        <v>186.69</v>
      </c>
      <c r="W250" s="60">
        <f>IF(AND(ISNUMBER(V249),ISNUMBER(V250)),V250/V249-1,"")</f>
        <v>-4.3199999999999905E-3</v>
      </c>
      <c r="X250" s="60">
        <f>IF(ISNUMBER(V250),V250/MAX(V$22:V250)-1,"")</f>
        <v>-0.114289780814119</v>
      </c>
      <c r="Z250" s="62">
        <v>7.39</v>
      </c>
      <c r="AA250" s="60">
        <f>IF(AND(ISNUMBER(Z249),ISNUMBER(Z250)),Z250/Z249-1,"")</f>
        <v>-4.0431266846361336E-3</v>
      </c>
      <c r="AB250" s="60">
        <f>IF(ISNUMBER(Z250),Z250/MAX(Z$22:Z250)-1,"")</f>
        <v>-0.11602870813397126</v>
      </c>
      <c r="AD250" s="62">
        <v>12.32</v>
      </c>
      <c r="AE250" s="60">
        <f>IF(AND(ISNUMBER(AD249),ISNUMBER(AD250)),AD250/AD249-1,"")</f>
        <v>-8.110300081103361E-4</v>
      </c>
      <c r="AF250" s="60">
        <f>IF(ISNUMBER(AD250),AD250/MAX(AD$22:AD250)-1,"")</f>
        <v>-0.18464592984778283</v>
      </c>
      <c r="AH250" s="62">
        <v>15.15</v>
      </c>
      <c r="AI250" s="60">
        <f>IF(AND(ISNUMBER(AH249),ISNUMBER(AH250)),AH250/AH249-1,"")</f>
        <v>1.3218770654328527E-3</v>
      </c>
      <c r="AJ250" s="60">
        <f>IF(ISNUMBER(AH250),AH250/MAX(AH$22:AH250)-1,"")</f>
        <v>-0.10195613515115598</v>
      </c>
      <c r="AL250" s="62">
        <v>18.989999999999998</v>
      </c>
      <c r="AM250" s="60">
        <f>IF(AND(ISNUMBER(AL249),ISNUMBER(AL250)),AL250/AL249-1,"")</f>
        <v>0</v>
      </c>
      <c r="AN250" s="60">
        <f>IF(ISNUMBER(AL250),AL250/MAX(AL$22:AL250)-1,"")</f>
        <v>-3.7018255578093351E-2</v>
      </c>
      <c r="AP250" s="62">
        <v>100.32</v>
      </c>
      <c r="AQ250" s="60">
        <f>IF(AND(ISNUMBER(AP249),ISNUMBER(AP250)),AP250/AP249-1,"")</f>
        <v>1.9940179461608309E-4</v>
      </c>
      <c r="AR250" s="60">
        <f>IF(ISNUMBER(AP250),AP250/MAX(AP$22:AP250)-1,"")</f>
        <v>-3.985651654045963E-4</v>
      </c>
      <c r="AT250" s="62">
        <v>50.13</v>
      </c>
      <c r="AU250" s="60">
        <f>IF(AND(ISNUMBER(AT249),ISNUMBER(AT250)),AT250/AT249-1,"")</f>
        <v>1.995211492418214E-4</v>
      </c>
      <c r="AV250" s="60">
        <f>IF(ISNUMBER(AT250),AT250/MAX(AT$22:AT250)-1,"")</f>
        <v>-9.9641291351126871E-4</v>
      </c>
      <c r="AX250" s="62">
        <v>15.972</v>
      </c>
      <c r="AY250" s="60">
        <f>IF(AND(ISNUMBER(AX249),ISNUMBER(AX250)),AX250/AX249-1,"")</f>
        <v>5.6380379627896104E-4</v>
      </c>
      <c r="AZ250" s="60">
        <f>IF(ISNUMBER(AX250),AX250/MAX(AX$22:AX250)-1,"")</f>
        <v>-5.4911242603550292E-2</v>
      </c>
      <c r="BB250" s="62">
        <v>49.54</v>
      </c>
      <c r="BC250" s="60">
        <f>IF(AND(ISNUMBER(BB249),ISNUMBER(BB250)),BB250/BB249-1,"")</f>
        <v>-2.0145044319097583E-3</v>
      </c>
      <c r="BD250" s="60">
        <f>IF(ISNUMBER(BB250),BB250/MAX(BB$22:BB250)-1,"")</f>
        <v>-1.5696403735346642E-2</v>
      </c>
      <c r="BF250" s="62">
        <v>50.59</v>
      </c>
      <c r="BG250" s="60">
        <f>IF(AND(ISNUMBER(BF249),ISNUMBER(BF250)),BF250/BF249-1,"")</f>
        <v>0</v>
      </c>
      <c r="BH250" s="60">
        <f>IF(ISNUMBER(BF250),BF250/MAX(BF$22:BF250)-1,"")</f>
        <v>-3.9377830281550619E-3</v>
      </c>
      <c r="BK250" s="61">
        <f>BK249*(1+BL250)</f>
        <v>101.7913166429401</v>
      </c>
      <c r="BL250" s="60">
        <f>$L$12*N(AQ250)+$L$13*N(S250)+$L$14*N(AA250)+$L$15*N(AE250)+$L$16*N(AY250)+$L$17*N(BC250)+$L$18*N(AM250)+$L$19*N(AU250)+$L$20*N(W250)</f>
        <v>-1.5363028942641283E-3</v>
      </c>
      <c r="BM250" s="60">
        <f>IF(ISNUMBER(BK250),BK250/MAX(BK$22:BK250)-1,"")</f>
        <v>-6.381266852185663E-2</v>
      </c>
      <c r="BO250" s="61">
        <f>BO249*(1+BP250)</f>
        <v>100.96991025214051</v>
      </c>
      <c r="BP250" s="60">
        <f>$L$36*N(S250)+$L$37*N(AQ250)+$L$38*N(AA250)+$L$39*N(AE250)+$L$40*N(AM250)+$L$41*N(W250)+$L$42*N(AI250)+$L$43*N(BG250)+$L$44*N(AY250)</f>
        <v>-1.6795157991283335E-3</v>
      </c>
      <c r="BQ250" s="60">
        <f>IF(ISNUMBER(BO250),BO250/MAX(BO$22:BO250)-1,"")</f>
        <v>-7.5543189596461446E-2</v>
      </c>
      <c r="BS250" s="61">
        <f>BS249*(1+BT250)</f>
        <v>99.71613248396956</v>
      </c>
      <c r="BT250" s="60">
        <f>$L$60*N(S250)+$L$61*N(AE250)+$L$62*N(AQ250)+$L$63*N(AM250)+$L$64*N(AI250)+$L$65*N(AA250)+$L$66*N(BG250)+$L$67*N(W250)+$L$68*N(AY250)</f>
        <v>-1.2074418458892261E-3</v>
      </c>
      <c r="BU250" s="60">
        <f>IF(ISNUMBER(BS250),BS250/MAX(BS$22:BS250)-1,"")</f>
        <v>-7.3163776763989552E-2</v>
      </c>
    </row>
    <row r="251" spans="17:73" ht="16" customHeight="1">
      <c r="Q251" s="63">
        <v>43430</v>
      </c>
      <c r="R251" s="62">
        <v>364.85</v>
      </c>
      <c r="S251" s="60">
        <f>IF(AND(ISNUMBER(R250),ISNUMBER(R251)),R251/R250-1,"")</f>
        <v>1.7022211240149687E-3</v>
      </c>
      <c r="T251" s="60">
        <f>IF(ISNUMBER(R251),R251/MAX(R$22:R251)-1,"")</f>
        <v>-0.11096761616998452</v>
      </c>
      <c r="V251" s="62">
        <v>187.17</v>
      </c>
      <c r="W251" s="60">
        <f>IF(AND(ISNUMBER(V250),ISNUMBER(V251)),V251/V250-1,"")</f>
        <v>2.5711071830305521E-3</v>
      </c>
      <c r="X251" s="60">
        <f>IF(ISNUMBER(V251),V251/MAX(V$22:V251)-1,"")</f>
        <v>-0.11201252490748659</v>
      </c>
      <c r="Z251" s="62">
        <v>7.42</v>
      </c>
      <c r="AA251" s="60">
        <f>IF(AND(ISNUMBER(Z250),ISNUMBER(Z251)),Z251/Z250-1,"")</f>
        <v>4.0595399188092518E-3</v>
      </c>
      <c r="AB251" s="60">
        <f>IF(ISNUMBER(Z251),Z251/MAX(Z$22:Z251)-1,"")</f>
        <v>-0.11244019138755978</v>
      </c>
      <c r="AD251" s="62">
        <v>12.33</v>
      </c>
      <c r="AE251" s="60">
        <f>IF(AND(ISNUMBER(AD250),ISNUMBER(AD251)),AD251/AD250-1,"")</f>
        <v>8.1168831168820788E-4</v>
      </c>
      <c r="AF251" s="60">
        <f>IF(ISNUMBER(AD251),AD251/MAX(AD$22:AD251)-1,"")</f>
        <v>-0.1839841164791528</v>
      </c>
      <c r="AH251" s="62">
        <v>15.1</v>
      </c>
      <c r="AI251" s="60">
        <f>IF(AND(ISNUMBER(AH250),ISNUMBER(AH251)),AH251/AH250-1,"")</f>
        <v>-3.3003300330033403E-3</v>
      </c>
      <c r="AJ251" s="60">
        <f>IF(ISNUMBER(AH251),AH251/MAX(AH$22:AH251)-1,"")</f>
        <v>-0.10491997628927097</v>
      </c>
      <c r="AL251" s="62">
        <v>19.010000000000002</v>
      </c>
      <c r="AM251" s="60">
        <f>IF(AND(ISNUMBER(AL250),ISNUMBER(AL251)),AL251/AL250-1,"")</f>
        <v>1.0531858873092936E-3</v>
      </c>
      <c r="AN251" s="60">
        <f>IF(ISNUMBER(AL251),AL251/MAX(AL$22:AL251)-1,"")</f>
        <v>-3.6004056795131745E-2</v>
      </c>
      <c r="AP251" s="62">
        <v>100.31</v>
      </c>
      <c r="AQ251" s="60">
        <f>IF(AND(ISNUMBER(AP250),ISNUMBER(AP251)),AP251/AP250-1,"")</f>
        <v>-9.9681020733544123E-5</v>
      </c>
      <c r="AR251" s="60">
        <f>IF(ISNUMBER(AP251),AP251/MAX(AP$22:AP251)-1,"")</f>
        <v>-4.9820645675568986E-4</v>
      </c>
      <c r="AT251" s="62">
        <v>50.14</v>
      </c>
      <c r="AU251" s="60">
        <f>IF(AND(ISNUMBER(AT250),ISNUMBER(AT251)),AT251/AT250-1,"")</f>
        <v>1.9948134849379073E-4</v>
      </c>
      <c r="AV251" s="60">
        <f>IF(ISNUMBER(AT251),AT251/MAX(AT$22:AT251)-1,"")</f>
        <v>-7.9713033080908158E-4</v>
      </c>
      <c r="AX251" s="62">
        <v>16.027999999999999</v>
      </c>
      <c r="AY251" s="60">
        <f>IF(AND(ISNUMBER(AX250),ISNUMBER(AX251)),AX251/AX250-1,"")</f>
        <v>3.50613573754055E-3</v>
      </c>
      <c r="AZ251" s="60">
        <f>IF(ISNUMBER(AX251),AX251/MAX(AX$22:AX251)-1,"")</f>
        <v>-5.1597633136094667E-2</v>
      </c>
      <c r="BB251" s="62">
        <v>49.74</v>
      </c>
      <c r="BC251" s="60">
        <f>IF(AND(ISNUMBER(BB250),ISNUMBER(BB251)),BB251/BB250-1,"")</f>
        <v>4.0371417036737522E-3</v>
      </c>
      <c r="BD251" s="60">
        <f>IF(ISNUMBER(BB251),BB251/MAX(BB$22:BB251)-1,"")</f>
        <v>-1.1722630637790554E-2</v>
      </c>
      <c r="BF251" s="62">
        <v>50.63</v>
      </c>
      <c r="BG251" s="60">
        <f>IF(AND(ISNUMBER(BF250),ISNUMBER(BF251)),BF251/BF250-1,"")</f>
        <v>7.9067009290367807E-4</v>
      </c>
      <c r="BH251" s="60">
        <f>IF(ISNUMBER(BF251),BF251/MAX(BF$22:BF251)-1,"")</f>
        <v>-3.1502264225240495E-3</v>
      </c>
      <c r="BK251" s="61">
        <f>BK250*(1+BL251)</f>
        <v>101.98928109862044</v>
      </c>
      <c r="BL251" s="60">
        <f>$L$12*N(AQ251)+$L$13*N(S251)+$L$14*N(AA251)+$L$15*N(AE251)+$L$16*N(AY251)+$L$17*N(BC251)+$L$18*N(AM251)+$L$19*N(AU251)+$L$20*N(W251)</f>
        <v>1.9448069070051811E-3</v>
      </c>
      <c r="BM251" s="60">
        <f>IF(ISNUMBER(BK251),BK251/MAX(BK$22:BK251)-1,"")</f>
        <v>-6.1991964933347243E-2</v>
      </c>
      <c r="BO251" s="61">
        <f>BO250*(1+BP251)</f>
        <v>101.14112022959006</v>
      </c>
      <c r="BP251" s="60">
        <f>$L$36*N(S251)+$L$37*N(AQ251)+$L$38*N(AA251)+$L$39*N(AE251)+$L$40*N(AM251)+$L$41*N(W251)+$L$42*N(AI251)+$L$43*N(BG251)+$L$44*N(AY251)</f>
        <v>1.6956534577678036E-3</v>
      </c>
      <c r="BQ251" s="60">
        <f>IF(ISNUMBER(BO251),BO251/MAX(BO$22:BO251)-1,"")</f>
        <v>-7.3975631209343695E-2</v>
      </c>
      <c r="BS251" s="61">
        <f>BS250*(1+BT251)</f>
        <v>99.797590087737134</v>
      </c>
      <c r="BT251" s="60">
        <f>$L$60*N(S251)+$L$61*N(AE251)+$L$62*N(AQ251)+$L$63*N(AM251)+$L$64*N(AI251)+$L$65*N(AA251)+$L$66*N(BG251)+$L$67*N(W251)+$L$68*N(AY251)</f>
        <v>8.1689493704210838E-4</v>
      </c>
      <c r="BU251" s="60">
        <f>IF(ISNUMBER(BS251),BS251/MAX(BS$22:BS251)-1,"")</f>
        <v>-7.2406648945760876E-2</v>
      </c>
    </row>
    <row r="252" spans="17:73" ht="16" customHeight="1">
      <c r="Q252" s="63">
        <v>43431</v>
      </c>
      <c r="R252" s="62">
        <v>368.95</v>
      </c>
      <c r="S252" s="60">
        <f>IF(AND(ISNUMBER(R251),ISNUMBER(R252)),R252/R251-1,"")</f>
        <v>1.1237494860901753E-2</v>
      </c>
      <c r="T252" s="60">
        <f>IF(ISNUMBER(R252),R252/MAX(R$22:R252)-1,"")</f>
        <v>-0.10097711932551967</v>
      </c>
      <c r="V252" s="62">
        <v>189.49</v>
      </c>
      <c r="W252" s="60">
        <f>IF(AND(ISNUMBER(V251),ISNUMBER(V252)),V252/V251-1,"")</f>
        <v>1.2395148795212974E-2</v>
      </c>
      <c r="X252" s="60">
        <f>IF(ISNUMBER(V252),V252/MAX(V$22:V252)-1,"")</f>
        <v>-0.10100578802542937</v>
      </c>
      <c r="Z252" s="62">
        <v>7.51</v>
      </c>
      <c r="AA252" s="60">
        <f>IF(AND(ISNUMBER(Z251),ISNUMBER(Z252)),Z252/Z251-1,"")</f>
        <v>1.2129380053908401E-2</v>
      </c>
      <c r="AB252" s="60">
        <f>IF(ISNUMBER(Z252),Z252/MAX(Z$22:Z252)-1,"")</f>
        <v>-0.10167464114832536</v>
      </c>
      <c r="AD252" s="62">
        <v>12.46</v>
      </c>
      <c r="AE252" s="60">
        <f>IF(AND(ISNUMBER(AD251),ISNUMBER(AD252)),AD252/AD251-1,"")</f>
        <v>1.0543390105433925E-2</v>
      </c>
      <c r="AF252" s="60">
        <f>IF(ISNUMBER(AD252),AD252/MAX(AD$22:AD252)-1,"")</f>
        <v>-0.17538054268696224</v>
      </c>
      <c r="AH252" s="62">
        <v>15.28</v>
      </c>
      <c r="AI252" s="60">
        <f>IF(AND(ISNUMBER(AH251),ISNUMBER(AH252)),AH252/AH251-1,"")</f>
        <v>1.192052980132452E-2</v>
      </c>
      <c r="AJ252" s="60">
        <f>IF(ISNUMBER(AH252),AH252/MAX(AH$22:AH252)-1,"")</f>
        <v>-9.4250148192057015E-2</v>
      </c>
      <c r="AL252" s="62">
        <v>19.07</v>
      </c>
      <c r="AM252" s="60">
        <f>IF(AND(ISNUMBER(AL251),ISNUMBER(AL252)),AL252/AL251-1,"")</f>
        <v>3.1562335612833614E-3</v>
      </c>
      <c r="AN252" s="60">
        <f>IF(ISNUMBER(AL252),AL252/MAX(AL$22:AL252)-1,"")</f>
        <v>-3.296146044624737E-2</v>
      </c>
      <c r="AP252" s="62">
        <v>100.33</v>
      </c>
      <c r="AQ252" s="60">
        <f>IF(AND(ISNUMBER(AP251),ISNUMBER(AP252)),AP252/AP251-1,"")</f>
        <v>1.9938191606017064E-4</v>
      </c>
      <c r="AR252" s="60">
        <f>IF(ISNUMBER(AP252),AP252/MAX(AP$22:AP252)-1,"")</f>
        <v>-2.9892387405339171E-4</v>
      </c>
      <c r="AT252" s="62">
        <v>50.145000000000003</v>
      </c>
      <c r="AU252" s="60">
        <f>IF(AND(ISNUMBER(AT251),ISNUMBER(AT252)),AT252/AT251-1,"")</f>
        <v>9.9720781810974657E-5</v>
      </c>
      <c r="AV252" s="60">
        <f>IF(ISNUMBER(AT252),AT252/MAX(AT$22:AT252)-1,"")</f>
        <v>-6.9748903945787699E-4</v>
      </c>
      <c r="AX252" s="62">
        <v>15.952999999999999</v>
      </c>
      <c r="AY252" s="60">
        <f>IF(AND(ISNUMBER(AX251),ISNUMBER(AX252)),AX252/AX251-1,"")</f>
        <v>-4.6793112053905572E-3</v>
      </c>
      <c r="AZ252" s="60">
        <f>IF(ISNUMBER(AX252),AX252/MAX(AX$22:AX252)-1,"")</f>
        <v>-5.6035502958579841E-2</v>
      </c>
      <c r="BB252" s="62">
        <v>49.75</v>
      </c>
      <c r="BC252" s="60">
        <f>IF(AND(ISNUMBER(BB251),ISNUMBER(BB252)),BB252/BB251-1,"")</f>
        <v>2.0104543626864313E-4</v>
      </c>
      <c r="BD252" s="60">
        <f>IF(ISNUMBER(BB252),BB252/MAX(BB$22:BB252)-1,"")</f>
        <v>-1.1523941982912733E-2</v>
      </c>
      <c r="BF252" s="62">
        <v>50.69</v>
      </c>
      <c r="BG252" s="60">
        <f>IF(AND(ISNUMBER(BF251),ISNUMBER(BF252)),BF252/BF251-1,"")</f>
        <v>1.1850681414180553E-3</v>
      </c>
      <c r="BH252" s="60">
        <f>IF(ISNUMBER(BF252),BF252/MAX(BF$22:BF252)-1,"")</f>
        <v>-1.968891514077642E-3</v>
      </c>
      <c r="BK252" s="61">
        <f>BK251*(1+BL252)</f>
        <v>102.58090901271261</v>
      </c>
      <c r="BL252" s="60">
        <f>$L$12*N(AQ252)+$L$13*N(S252)+$L$14*N(AA252)+$L$15*N(AE252)+$L$16*N(AY252)+$L$17*N(BC252)+$L$18*N(AM252)+$L$19*N(AU252)+$L$20*N(W252)</f>
        <v>5.8008832665473143E-3</v>
      </c>
      <c r="BM252" s="60">
        <f>IF(ISNUMBER(BK252),BK252/MAX(BK$22:BK252)-1,"")</f>
        <v>-5.6550689818842259E-2</v>
      </c>
      <c r="BO252" s="61">
        <f>BO251*(1+BP252)</f>
        <v>101.88392508334819</v>
      </c>
      <c r="BP252" s="60">
        <f>$L$36*N(S252)+$L$37*N(AQ252)+$L$38*N(AA252)+$L$39*N(AE252)+$L$40*N(AM252)+$L$41*N(W252)+$L$42*N(AI252)+$L$43*N(BG252)+$L$44*N(AY252)</f>
        <v>7.3442419074651313E-3</v>
      </c>
      <c r="BQ252" s="60">
        <f>IF(ISNUMBER(BO252),BO252/MAX(BO$22:BO252)-1,"")</f>
        <v>-6.7174684232737314E-2</v>
      </c>
      <c r="BS252" s="61">
        <f>BS251*(1+BT252)</f>
        <v>100.60928480776326</v>
      </c>
      <c r="BT252" s="60">
        <f>$L$60*N(S252)+$L$61*N(AE252)+$L$62*N(AQ252)+$L$63*N(AM252)+$L$64*N(AI252)+$L$65*N(AA252)+$L$66*N(BG252)+$L$67*N(W252)+$L$68*N(AY252)</f>
        <v>8.1334100283637373E-3</v>
      </c>
      <c r="BU252" s="60">
        <f>IF(ISNUMBER(BS252),BS252/MAX(BS$22:BS252)-1,"")</f>
        <v>-6.486215188205291E-2</v>
      </c>
    </row>
    <row r="253" spans="17:73" ht="16" customHeight="1">
      <c r="Q253" s="63">
        <v>43432</v>
      </c>
      <c r="R253" s="62">
        <v>371.42</v>
      </c>
      <c r="S253" s="60">
        <f>IF(AND(ISNUMBER(R252),ISNUMBER(R253)),R253/R252-1,"")</f>
        <v>6.6946740750779554E-3</v>
      </c>
      <c r="T253" s="60">
        <f>IF(ISNUMBER(R253),R253/MAX(R$22:R253)-1,"")</f>
        <v>-9.4958454153366234E-2</v>
      </c>
      <c r="V253" s="62">
        <v>190.31</v>
      </c>
      <c r="W253" s="60">
        <f>IF(AND(ISNUMBER(V252),ISNUMBER(V253)),V253/V252-1,"")</f>
        <v>4.3274051401129832E-3</v>
      </c>
      <c r="X253" s="60">
        <f>IF(ISNUMBER(V253),V253/MAX(V$22:V253)-1,"")</f>
        <v>-9.7115475851598854E-2</v>
      </c>
      <c r="Z253" s="62">
        <v>7.55</v>
      </c>
      <c r="AA253" s="60">
        <f>IF(AND(ISNUMBER(Z252),ISNUMBER(Z253)),Z253/Z252-1,"")</f>
        <v>5.3262316910784868E-3</v>
      </c>
      <c r="AB253" s="60">
        <f>IF(ISNUMBER(Z253),Z253/MAX(Z$22:Z253)-1,"")</f>
        <v>-9.6889952153110026E-2</v>
      </c>
      <c r="AD253" s="62">
        <v>12.47</v>
      </c>
      <c r="AE253" s="60">
        <f>IF(AND(ISNUMBER(AD252),ISNUMBER(AD253)),AD253/AD252-1,"")</f>
        <v>8.0256821829860492E-4</v>
      </c>
      <c r="AF253" s="60">
        <f>IF(ISNUMBER(AD253),AD253/MAX(AD$22:AD253)-1,"")</f>
        <v>-0.17471872931833221</v>
      </c>
      <c r="AH253" s="62">
        <v>15.33</v>
      </c>
      <c r="AI253" s="60">
        <f>IF(AND(ISNUMBER(AH252),ISNUMBER(AH253)),AH253/AH252-1,"")</f>
        <v>3.2722513089005201E-3</v>
      </c>
      <c r="AJ253" s="60">
        <f>IF(ISNUMBER(AH253),AH253/MAX(AH$22:AH253)-1,"")</f>
        <v>-9.1286307053941917E-2</v>
      </c>
      <c r="AL253" s="62">
        <v>19.239999999999998</v>
      </c>
      <c r="AM253" s="60">
        <f>IF(AND(ISNUMBER(AL252),ISNUMBER(AL253)),AL253/AL252-1,"")</f>
        <v>8.9145254326166157E-3</v>
      </c>
      <c r="AN253" s="60">
        <f>IF(ISNUMBER(AL253),AL253/MAX(AL$22:AL253)-1,"")</f>
        <v>-2.4340770791075106E-2</v>
      </c>
      <c r="AP253" s="62">
        <v>100.34</v>
      </c>
      <c r="AQ253" s="60">
        <f>IF(AND(ISNUMBER(AP252),ISNUMBER(AP253)),AP253/AP252-1,"")</f>
        <v>9.9671085418195915E-5</v>
      </c>
      <c r="AR253" s="60">
        <f>IF(ISNUMBER(AP253),AP253/MAX(AP$22:AP253)-1,"")</f>
        <v>-1.9928258270218713E-4</v>
      </c>
      <c r="AT253" s="62">
        <v>50.15</v>
      </c>
      <c r="AU253" s="60">
        <f>IF(AND(ISNUMBER(AT252),ISNUMBER(AT253)),AT253/AT252-1,"")</f>
        <v>9.9710838568078941E-5</v>
      </c>
      <c r="AV253" s="60">
        <f>IF(ISNUMBER(AT253),AT253/MAX(AT$22:AT253)-1,"")</f>
        <v>-5.9784774810678343E-4</v>
      </c>
      <c r="AX253" s="62">
        <v>15.843999999999999</v>
      </c>
      <c r="AY253" s="60">
        <f>IF(AND(ISNUMBER(AX252),ISNUMBER(AX253)),AX253/AX252-1,"")</f>
        <v>-6.8325706763617822E-3</v>
      </c>
      <c r="AZ253" s="60">
        <f>IF(ISNUMBER(AX253),AX253/MAX(AX$22:AX253)-1,"")</f>
        <v>-6.2485207100591689E-2</v>
      </c>
      <c r="BB253" s="62">
        <v>49.84</v>
      </c>
      <c r="BC253" s="60">
        <f>IF(AND(ISNUMBER(BB252),ISNUMBER(BB253)),BB253/BB252-1,"")</f>
        <v>1.8090452261307899E-3</v>
      </c>
      <c r="BD253" s="60">
        <f>IF(ISNUMBER(BB253),BB253/MAX(BB$22:BB253)-1,"")</f>
        <v>-9.7357440890124547E-3</v>
      </c>
      <c r="BF253" s="62">
        <v>50.65</v>
      </c>
      <c r="BG253" s="60">
        <f>IF(AND(ISNUMBER(BF252),ISNUMBER(BF253)),BF253/BF252-1,"")</f>
        <v>-7.8911027816130908E-4</v>
      </c>
      <c r="BH253" s="60">
        <f>IF(ISNUMBER(BF253),BF253/MAX(BF$22:BF253)-1,"")</f>
        <v>-2.7564481197086543E-3</v>
      </c>
      <c r="BK253" s="61">
        <f>BK252*(1+BL253)</f>
        <v>102.82323244949809</v>
      </c>
      <c r="BL253" s="60">
        <f>$L$12*N(AQ253)+$L$13*N(S253)+$L$14*N(AA253)+$L$15*N(AE253)+$L$16*N(AY253)+$L$17*N(BC253)+$L$18*N(AM253)+$L$19*N(AU253)+$L$20*N(W253)</f>
        <v>2.3622664208937179E-3</v>
      </c>
      <c r="BM253" s="60">
        <f>IF(ISNUMBER(BK253),BK253/MAX(BK$22:BK253)-1,"")</f>
        <v>-5.4322011193585928E-2</v>
      </c>
      <c r="BO253" s="61">
        <f>BO252*(1+BP253)</f>
        <v>102.18258550539585</v>
      </c>
      <c r="BP253" s="60">
        <f>$L$36*N(S253)+$L$37*N(AQ253)+$L$38*N(AA253)+$L$39*N(AE253)+$L$40*N(AM253)+$L$41*N(W253)+$L$42*N(AI253)+$L$43*N(BG253)+$L$44*N(AY253)</f>
        <v>2.9313792318400207E-3</v>
      </c>
      <c r="BQ253" s="60">
        <f>IF(ISNUMBER(BO253),BO253/MAX(BO$22:BO253)-1,"")</f>
        <v>-6.4440219475162652E-2</v>
      </c>
      <c r="BS253" s="61">
        <f>BS252*(1+BT253)</f>
        <v>101.00195316301118</v>
      </c>
      <c r="BT253" s="60">
        <f>$L$60*N(S253)+$L$61*N(AE253)+$L$62*N(AQ253)+$L$63*N(AM253)+$L$64*N(AI253)+$L$65*N(AA253)+$L$66*N(BG253)+$L$67*N(W253)+$L$68*N(AY253)</f>
        <v>3.9029037528516245E-3</v>
      </c>
      <c r="BU253" s="60">
        <f>IF(ISNUMBER(BS253),BS253/MAX(BS$22:BS253)-1,"")</f>
        <v>-6.1212398865199913E-2</v>
      </c>
    </row>
    <row r="254" spans="17:73" ht="16" customHeight="1">
      <c r="Q254" s="63">
        <v>43433</v>
      </c>
      <c r="R254" s="62">
        <v>375.42</v>
      </c>
      <c r="S254" s="60">
        <f>IF(AND(ISNUMBER(R253),ISNUMBER(R254)),R254/R253-1,"")</f>
        <v>1.0769479295676065E-2</v>
      </c>
      <c r="T254" s="60">
        <f>IF(ISNUMBER(R254),R254/MAX(R$22:R254)-1,"")</f>
        <v>-8.5211627963644232E-2</v>
      </c>
      <c r="V254" s="62">
        <v>192.16</v>
      </c>
      <c r="W254" s="60">
        <f>IF(AND(ISNUMBER(V253),ISNUMBER(V254)),V254/V253-1,"")</f>
        <v>9.7209815564078816E-3</v>
      </c>
      <c r="X254" s="60">
        <f>IF(ISNUMBER(V254),V254/MAX(V$22:V254)-1,"")</f>
        <v>-8.8338552044786023E-2</v>
      </c>
      <c r="Z254" s="62">
        <v>7.65</v>
      </c>
      <c r="AA254" s="60">
        <f>IF(AND(ISNUMBER(Z253),ISNUMBER(Z254)),Z254/Z253-1,"")</f>
        <v>1.3245033112582849E-2</v>
      </c>
      <c r="AB254" s="60">
        <f>IF(ISNUMBER(Z254),Z254/MAX(Z$22:Z254)-1,"")</f>
        <v>-8.4928229665071631E-2</v>
      </c>
      <c r="AD254" s="62">
        <v>12.57</v>
      </c>
      <c r="AE254" s="60">
        <f>IF(AND(ISNUMBER(AD253),ISNUMBER(AD254)),AD254/AD253-1,"")</f>
        <v>8.0192461908579205E-3</v>
      </c>
      <c r="AF254" s="60">
        <f>IF(ISNUMBER(AD254),AD254/MAX(AD$22:AD254)-1,"")</f>
        <v>-0.16810059563203172</v>
      </c>
      <c r="AH254" s="62">
        <v>15.5</v>
      </c>
      <c r="AI254" s="60">
        <f>IF(AND(ISNUMBER(AH253),ISNUMBER(AH254)),AH254/AH253-1,"")</f>
        <v>1.108936725375087E-2</v>
      </c>
      <c r="AJ254" s="60">
        <f>IF(ISNUMBER(AH254),AH254/MAX(AH$22:AH254)-1,"")</f>
        <v>-8.1209247184350963E-2</v>
      </c>
      <c r="AL254" s="62">
        <v>19.28</v>
      </c>
      <c r="AM254" s="60">
        <f>IF(AND(ISNUMBER(AL253),ISNUMBER(AL254)),AL254/AL253-1,"")</f>
        <v>2.0790020790022457E-3</v>
      </c>
      <c r="AN254" s="60">
        <f>IF(ISNUMBER(AL254),AL254/MAX(AL$22:AL254)-1,"")</f>
        <v>-2.2312373225152005E-2</v>
      </c>
      <c r="AP254" s="62">
        <v>100.35</v>
      </c>
      <c r="AQ254" s="60">
        <f>IF(AND(ISNUMBER(AP253),ISNUMBER(AP254)),AP254/AP253-1,"")</f>
        <v>9.9661152082930471E-5</v>
      </c>
      <c r="AR254" s="60">
        <f>IF(ISNUMBER(AP254),AP254/MAX(AP$22:AP254)-1,"")</f>
        <v>-9.9641291351204586E-5</v>
      </c>
      <c r="AT254" s="62">
        <v>50.14</v>
      </c>
      <c r="AU254" s="60">
        <f>IF(AND(ISNUMBER(AT253),ISNUMBER(AT254)),AT254/AT253-1,"")</f>
        <v>-1.9940179461608309E-4</v>
      </c>
      <c r="AV254" s="60">
        <f>IF(ISNUMBER(AT254),AT254/MAX(AT$22:AT254)-1,"")</f>
        <v>-7.9713033080908158E-4</v>
      </c>
      <c r="AX254" s="62">
        <v>15.79</v>
      </c>
      <c r="AY254" s="60">
        <f>IF(AND(ISNUMBER(AX253),ISNUMBER(AX254)),AX254/AX253-1,"")</f>
        <v>-3.4082302448876778E-3</v>
      </c>
      <c r="AZ254" s="60">
        <f>IF(ISNUMBER(AX254),AX254/MAX(AX$22:AX254)-1,"")</f>
        <v>-6.5680473372781045E-2</v>
      </c>
      <c r="BB254" s="62">
        <v>49.84</v>
      </c>
      <c r="BC254" s="60">
        <f>IF(AND(ISNUMBER(BB253),ISNUMBER(BB254)),BB254/BB253-1,"")</f>
        <v>0</v>
      </c>
      <c r="BD254" s="60">
        <f>IF(ISNUMBER(BB254),BB254/MAX(BB$22:BB254)-1,"")</f>
        <v>-9.7357440890124547E-3</v>
      </c>
      <c r="BF254" s="62">
        <v>50.69</v>
      </c>
      <c r="BG254" s="60">
        <f>IF(AND(ISNUMBER(BF253),ISNUMBER(BF254)),BF254/BF253-1,"")</f>
        <v>7.8973346495558872E-4</v>
      </c>
      <c r="BH254" s="60">
        <f>IF(ISNUMBER(BF254),BF254/MAX(BF$22:BF254)-1,"")</f>
        <v>-1.968891514077642E-3</v>
      </c>
      <c r="BK254" s="61">
        <f>BK253*(1+BL254)</f>
        <v>103.4061191250852</v>
      </c>
      <c r="BL254" s="60">
        <f>$L$12*N(AQ254)+$L$13*N(S254)+$L$14*N(AA254)+$L$15*N(AE254)+$L$16*N(AY254)+$L$17*N(BC254)+$L$18*N(AM254)+$L$19*N(AU254)+$L$20*N(W254)</f>
        <v>5.6688227135184973E-3</v>
      </c>
      <c r="BM254" s="60">
        <f>IF(ISNUMBER(BK254),BK254/MAX(BK$22:BK254)-1,"")</f>
        <v>-4.8961130330965719E-2</v>
      </c>
      <c r="BO254" s="61">
        <f>BO253*(1+BP254)</f>
        <v>102.89852283437453</v>
      </c>
      <c r="BP254" s="60">
        <f>$L$36*N(S254)+$L$37*N(AQ254)+$L$38*N(AA254)+$L$39*N(AE254)+$L$40*N(AM254)+$L$41*N(W254)+$L$42*N(AI254)+$L$43*N(BG254)+$L$44*N(AY254)</f>
        <v>7.0064514950140232E-3</v>
      </c>
      <c r="BQ254" s="60">
        <f>IF(ISNUMBER(BO254),BO254/MAX(BO$22:BO254)-1,"")</f>
        <v>-5.7885265252229368E-2</v>
      </c>
      <c r="BS254" s="61">
        <f>BS253*(1+BT254)</f>
        <v>101.74667824870545</v>
      </c>
      <c r="BT254" s="60">
        <f>$L$60*N(S254)+$L$61*N(AE254)+$L$62*N(AQ254)+$L$63*N(AM254)+$L$64*N(AI254)+$L$65*N(AA254)+$L$66*N(BG254)+$L$67*N(W254)+$L$68*N(AY254)</f>
        <v>7.3733731118281213E-3</v>
      </c>
      <c r="BU254" s="60">
        <f>IF(ISNUMBER(BS254),BS254/MAX(BS$22:BS254)-1,"")</f>
        <v>-5.429036760927497E-2</v>
      </c>
    </row>
    <row r="255" spans="17:73" ht="16" customHeight="1">
      <c r="Q255" s="63">
        <v>43434</v>
      </c>
      <c r="R255" s="62">
        <v>374.34</v>
      </c>
      <c r="S255" s="60">
        <f>IF(AND(ISNUMBER(R254),ISNUMBER(R255)),R255/R254-1,"")</f>
        <v>-2.8767780086303985E-3</v>
      </c>
      <c r="T255" s="60">
        <f>IF(ISNUMBER(R255),R255/MAX(R$22:R255)-1,"")</f>
        <v>-8.784327103486933E-2</v>
      </c>
      <c r="V255" s="62">
        <v>191.95</v>
      </c>
      <c r="W255" s="60">
        <f>IF(AND(ISNUMBER(V254),ISNUMBER(V255)),V255/V254-1,"")</f>
        <v>-1.092839300582904E-3</v>
      </c>
      <c r="X255" s="60">
        <f>IF(ISNUMBER(V255),V255/MAX(V$22:V255)-1,"")</f>
        <v>-8.9334851503937829E-2</v>
      </c>
      <c r="Z255" s="62">
        <v>7.61</v>
      </c>
      <c r="AA255" s="60">
        <f>IF(AND(ISNUMBER(Z254),ISNUMBER(Z255)),Z255/Z254-1,"")</f>
        <v>-5.2287581699346219E-3</v>
      </c>
      <c r="AB255" s="60">
        <f>IF(ISNUMBER(Z255),Z255/MAX(Z$22:Z255)-1,"")</f>
        <v>-8.9712918660286967E-2</v>
      </c>
      <c r="AD255" s="62">
        <v>12.59</v>
      </c>
      <c r="AE255" s="60">
        <f>IF(AND(ISNUMBER(AD254),ISNUMBER(AD255)),AD255/AD254-1,"")</f>
        <v>1.5910898965791898E-3</v>
      </c>
      <c r="AF255" s="60">
        <f>IF(ISNUMBER(AD255),AD255/MAX(AD$22:AD255)-1,"")</f>
        <v>-0.16677696889477167</v>
      </c>
      <c r="AH255" s="62">
        <v>15.3</v>
      </c>
      <c r="AI255" s="60">
        <f>IF(AND(ISNUMBER(AH254),ISNUMBER(AH255)),AH255/AH254-1,"")</f>
        <v>-1.2903225806451535E-2</v>
      </c>
      <c r="AJ255" s="60">
        <f>IF(ISNUMBER(AH255),AH255/MAX(AH$22:AH255)-1,"")</f>
        <v>-9.3064611736810909E-2</v>
      </c>
      <c r="AL255" s="62">
        <v>19.25</v>
      </c>
      <c r="AM255" s="60">
        <f>IF(AND(ISNUMBER(AL254),ISNUMBER(AL255)),AL255/AL254-1,"")</f>
        <v>-1.5560165975104789E-3</v>
      </c>
      <c r="AN255" s="60">
        <f>IF(ISNUMBER(AL255),AL255/MAX(AL$22:AL255)-1,"")</f>
        <v>-2.3833671399594247E-2</v>
      </c>
      <c r="AP255" s="62">
        <v>100.34</v>
      </c>
      <c r="AQ255" s="60">
        <f>IF(AND(ISNUMBER(AP254),ISNUMBER(AP255)),AP255/AP254-1,"")</f>
        <v>-9.9651220727414724E-5</v>
      </c>
      <c r="AR255" s="60">
        <f>IF(ISNUMBER(AP255),AP255/MAX(AP$22:AP255)-1,"")</f>
        <v>-1.9928258270218713E-4</v>
      </c>
      <c r="AT255" s="62">
        <v>50.16</v>
      </c>
      <c r="AU255" s="60">
        <f>IF(AND(ISNUMBER(AT254),ISNUMBER(AT255)),AT255/AT254-1,"")</f>
        <v>3.9888312724367658E-4</v>
      </c>
      <c r="AV255" s="60">
        <f>IF(ISNUMBER(AT255),AT255/MAX(AT$22:AT255)-1,"")</f>
        <v>-3.985651654045963E-4</v>
      </c>
      <c r="AX255" s="62">
        <v>15.795</v>
      </c>
      <c r="AY255" s="60">
        <f>IF(AND(ISNUMBER(AX254),ISNUMBER(AX255)),AX255/AX254-1,"")</f>
        <v>3.1665611146292072E-4</v>
      </c>
      <c r="AZ255" s="60">
        <f>IF(ISNUMBER(AX255),AX255/MAX(AX$22:AX255)-1,"")</f>
        <v>-6.5384615384615263E-2</v>
      </c>
      <c r="BB255" s="62">
        <v>49.79</v>
      </c>
      <c r="BC255" s="60">
        <f>IF(AND(ISNUMBER(BB254),ISNUMBER(BB255)),BB255/BB254-1,"")</f>
        <v>-1.0032102728733117E-3</v>
      </c>
      <c r="BD255" s="60">
        <f>IF(ISNUMBER(BB255),BB255/MAX(BB$22:BB255)-1,"")</f>
        <v>-1.072918736340156E-2</v>
      </c>
      <c r="BF255" s="62">
        <v>50.62</v>
      </c>
      <c r="BG255" s="60">
        <f>IF(AND(ISNUMBER(BF254),ISNUMBER(BF255)),BF255/BF254-1,"")</f>
        <v>-1.3809429867823741E-3</v>
      </c>
      <c r="BH255" s="60">
        <f>IF(ISNUMBER(BF255),BF255/MAX(BF$22:BF255)-1,"")</f>
        <v>-3.3471155739318581E-3</v>
      </c>
      <c r="BK255" s="61">
        <f>BK254*(1+BL255)</f>
        <v>103.24346842942889</v>
      </c>
      <c r="BL255" s="60">
        <f>$L$12*N(AQ255)+$L$13*N(S255)+$L$14*N(AA255)+$L$15*N(AE255)+$L$16*N(AY255)+$L$17*N(BC255)+$L$18*N(AM255)+$L$19*N(AU255)+$L$20*N(W255)</f>
        <v>-1.5729310512036495E-3</v>
      </c>
      <c r="BM255" s="60">
        <f>IF(ISNUMBER(BK255),BK255/MAX(BK$22:BK255)-1,"")</f>
        <v>-5.0457048899969714E-2</v>
      </c>
      <c r="BO255" s="61">
        <f>BO254*(1+BP255)</f>
        <v>102.71684901443703</v>
      </c>
      <c r="BP255" s="60">
        <f>$L$36*N(S255)+$L$37*N(AQ255)+$L$38*N(AA255)+$L$39*N(AE255)+$L$40*N(AM255)+$L$41*N(W255)+$L$42*N(AI255)+$L$43*N(BG255)+$L$44*N(AY255)</f>
        <v>-1.7655629539980869E-3</v>
      </c>
      <c r="BQ255" s="60">
        <f>IF(ISNUMBER(BO255),BO255/MAX(BO$22:BO255)-1,"")</f>
        <v>-5.9548628126315895E-2</v>
      </c>
      <c r="BS255" s="61">
        <f>BS254*(1+BT255)</f>
        <v>101.47866269643555</v>
      </c>
      <c r="BT255" s="60">
        <f>$L$60*N(S255)+$L$61*N(AE255)+$L$62*N(AQ255)+$L$63*N(AM255)+$L$64*N(AI255)+$L$65*N(AA255)+$L$66*N(BG255)+$L$67*N(W255)+$L$68*N(AY255)</f>
        <v>-2.6341454766197099E-3</v>
      </c>
      <c r="BU255" s="60">
        <f>IF(ISNUMBER(BS255),BS255/MAX(BS$22:BS255)-1,"")</f>
        <v>-5.6781504359632584E-2</v>
      </c>
    </row>
    <row r="256" spans="17:73" ht="16" customHeight="1">
      <c r="Q256" s="63">
        <v>43437</v>
      </c>
      <c r="R256" s="62">
        <v>381.1</v>
      </c>
      <c r="S256" s="60">
        <f>IF(AND(ISNUMBER(R255),ISNUMBER(R256)),R256/R255-1,"")</f>
        <v>1.8058449537853516E-2</v>
      </c>
      <c r="T256" s="60">
        <f>IF(ISNUMBER(R256),R256/MAX(R$22:R256)-1,"")</f>
        <v>-7.1371134774239064E-2</v>
      </c>
      <c r="V256" s="62">
        <v>195.1</v>
      </c>
      <c r="W256" s="60">
        <f>IF(AND(ISNUMBER(V255),ISNUMBER(V256)),V256/V255-1,"")</f>
        <v>1.6410523573847424E-2</v>
      </c>
      <c r="X256" s="60">
        <f>IF(ISNUMBER(V256),V256/MAX(V$22:V256)-1,"")</f>
        <v>-7.4390359616661961E-2</v>
      </c>
      <c r="Z256" s="62">
        <v>7.76</v>
      </c>
      <c r="AA256" s="60">
        <f>IF(AND(ISNUMBER(Z255),ISNUMBER(Z256)),Z256/Z255-1,"")</f>
        <v>1.9710906701708275E-2</v>
      </c>
      <c r="AB256" s="60">
        <f>IF(ISNUMBER(Z256),Z256/MAX(Z$22:Z256)-1,"")</f>
        <v>-7.1770334928229595E-2</v>
      </c>
      <c r="AD256" s="62">
        <v>12.81</v>
      </c>
      <c r="AE256" s="60">
        <f>IF(AND(ISNUMBER(AD255),ISNUMBER(AD256)),AD256/AD255-1,"")</f>
        <v>1.7474185861795055E-2</v>
      </c>
      <c r="AF256" s="60">
        <f>IF(ISNUMBER(AD256),AD256/MAX(AD$22:AD256)-1,"")</f>
        <v>-0.15221707478491064</v>
      </c>
      <c r="AH256" s="62">
        <v>15.53</v>
      </c>
      <c r="AI256" s="60">
        <f>IF(AND(ISNUMBER(AH255),ISNUMBER(AH256)),AH256/AH255-1,"")</f>
        <v>1.5032679738562038E-2</v>
      </c>
      <c r="AJ256" s="60">
        <f>IF(ISNUMBER(AH256),AH256/MAX(AH$22:AH256)-1,"")</f>
        <v>-7.9430942501481971E-2</v>
      </c>
      <c r="AL256" s="62">
        <v>19.53</v>
      </c>
      <c r="AM256" s="60">
        <f>IF(AND(ISNUMBER(AL255),ISNUMBER(AL256)),AL256/AL255-1,"")</f>
        <v>1.4545454545454639E-2</v>
      </c>
      <c r="AN256" s="60">
        <f>IF(ISNUMBER(AL256),AL256/MAX(AL$22:AL256)-1,"")</f>
        <v>-9.6348884381337596E-3</v>
      </c>
      <c r="AP256" s="62">
        <v>100.2</v>
      </c>
      <c r="AQ256" s="60">
        <f>IF(AND(ISNUMBER(AP255),ISNUMBER(AP256)),AP256/AP255-1,"")</f>
        <v>-1.3952561291608045E-3</v>
      </c>
      <c r="AR256" s="60">
        <f>IF(ISNUMBER(AP256),AP256/MAX(AP$22:AP256)-1,"")</f>
        <v>-1.5942606616181632E-3</v>
      </c>
      <c r="AT256" s="62">
        <v>50.08</v>
      </c>
      <c r="AU256" s="60">
        <f>IF(AND(ISNUMBER(AT255),ISNUMBER(AT256)),AT256/AT255-1,"")</f>
        <v>-1.5948963317383713E-3</v>
      </c>
      <c r="AV256" s="60">
        <f>IF(ISNUMBER(AT256),AT256/MAX(AT$22:AT256)-1,"")</f>
        <v>-1.9928258270227595E-3</v>
      </c>
      <c r="AX256" s="62">
        <v>15.683999999999999</v>
      </c>
      <c r="AY256" s="60">
        <f>IF(AND(ISNUMBER(AX255),ISNUMBER(AX256)),AX256/AX255-1,"")</f>
        <v>-7.0275403608737186E-3</v>
      </c>
      <c r="AZ256" s="60">
        <f>IF(ISNUMBER(AX256),AX256/MAX(AX$22:AX256)-1,"")</f>
        <v>-7.195266272189349E-2</v>
      </c>
      <c r="BB256" s="62">
        <v>49.77</v>
      </c>
      <c r="BC256" s="60">
        <f>IF(AND(ISNUMBER(BB255),ISNUMBER(BB256)),BB256/BB255-1,"")</f>
        <v>-4.0168708576016066E-4</v>
      </c>
      <c r="BD256" s="60">
        <f>IF(ISNUMBER(BB256),BB256/MAX(BB$22:BB256)-1,"")</f>
        <v>-1.1126564673157091E-2</v>
      </c>
      <c r="BF256" s="62">
        <v>50.62</v>
      </c>
      <c r="BG256" s="60">
        <f>IF(AND(ISNUMBER(BF255),ISNUMBER(BF256)),BF256/BF255-1,"")</f>
        <v>0</v>
      </c>
      <c r="BH256" s="60">
        <f>IF(ISNUMBER(BF256),BF256/MAX(BF$22:BF256)-1,"")</f>
        <v>-3.3471155739318581E-3</v>
      </c>
      <c r="BK256" s="61">
        <f>BK255*(1+BL256)</f>
        <v>104.22323987831325</v>
      </c>
      <c r="BL256" s="60">
        <f>$L$12*N(AQ256)+$L$13*N(S256)+$L$14*N(AA256)+$L$15*N(AE256)+$L$16*N(AY256)+$L$17*N(BC256)+$L$18*N(AM256)+$L$19*N(AU256)+$L$20*N(W256)</f>
        <v>9.4899121832009783E-3</v>
      </c>
      <c r="BM256" s="60">
        <f>IF(ISNUMBER(BK256),BK256/MAX(BK$22:BK256)-1,"")</f>
        <v>-4.1445969679852923E-2</v>
      </c>
      <c r="BO256" s="61">
        <f>BO255*(1+BP256)</f>
        <v>103.93268789884235</v>
      </c>
      <c r="BP256" s="60">
        <f>$L$36*N(S256)+$L$37*N(AQ256)+$L$38*N(AA256)+$L$39*N(AE256)+$L$40*N(AM256)+$L$41*N(W256)+$L$42*N(AI256)+$L$43*N(BG256)+$L$44*N(AY256)</f>
        <v>1.183680083716759E-2</v>
      </c>
      <c r="BQ256" s="60">
        <f>IF(ISNUMBER(BO256),BO256/MAX(BO$22:BO256)-1,"")</f>
        <v>-4.8416692540405926E-2</v>
      </c>
      <c r="BS256" s="61">
        <f>BS255*(1+BT256)</f>
        <v>102.8410991290413</v>
      </c>
      <c r="BT256" s="60">
        <f>$L$60*N(S256)+$L$61*N(AE256)+$L$62*N(AQ256)+$L$63*N(AM256)+$L$64*N(AI256)+$L$65*N(AA256)+$L$66*N(BG256)+$L$67*N(W256)+$L$68*N(AY256)</f>
        <v>1.3425841417336784E-2</v>
      </c>
      <c r="BU256" s="60">
        <f>IF(ISNUMBER(BS256),BS256/MAX(BS$22:BS256)-1,"")</f>
        <v>-4.4118002415266089E-2</v>
      </c>
    </row>
    <row r="257" spans="17:73" ht="16" customHeight="1">
      <c r="Q257" s="63">
        <v>43438</v>
      </c>
      <c r="R257" s="62">
        <v>376.8</v>
      </c>
      <c r="S257" s="60">
        <f>IF(AND(ISNUMBER(R256),ISNUMBER(R257)),R257/R256-1,"")</f>
        <v>-1.1283127787982239E-2</v>
      </c>
      <c r="T257" s="60">
        <f>IF(ISNUMBER(R257),R257/MAX(R$22:R257)-1,"")</f>
        <v>-8.1848972928190156E-2</v>
      </c>
      <c r="V257" s="62">
        <v>192.83</v>
      </c>
      <c r="W257" s="60">
        <f>IF(AND(ISNUMBER(V256),ISNUMBER(V257)),V257/V256-1,"")</f>
        <v>-1.1635058944131083E-2</v>
      </c>
      <c r="X257" s="60">
        <f>IF(ISNUMBER(V257),V257/MAX(V$22:V257)-1,"")</f>
        <v>-8.515988234177807E-2</v>
      </c>
      <c r="Z257" s="62">
        <v>7.69</v>
      </c>
      <c r="AA257" s="60">
        <f>IF(AND(ISNUMBER(Z256),ISNUMBER(Z257)),Z257/Z256-1,"")</f>
        <v>-9.0206185567009989E-3</v>
      </c>
      <c r="AB257" s="60">
        <f>IF(ISNUMBER(Z257),Z257/MAX(Z$22:Z257)-1,"")</f>
        <v>-8.0143540669856295E-2</v>
      </c>
      <c r="AD257" s="62">
        <v>12.52</v>
      </c>
      <c r="AE257" s="60">
        <f>IF(AND(ISNUMBER(AD256),ISNUMBER(AD257)),AD257/AD256-1,"")</f>
        <v>-2.2638563622170205E-2</v>
      </c>
      <c r="AF257" s="60">
        <f>IF(ISNUMBER(AD257),AD257/MAX(AD$22:AD257)-1,"")</f>
        <v>-0.17140966247518197</v>
      </c>
      <c r="AH257" s="62">
        <v>15.46</v>
      </c>
      <c r="AI257" s="60">
        <f>IF(AND(ISNUMBER(AH256),ISNUMBER(AH257)),AH257/AH256-1,"")</f>
        <v>-4.5074050225368811E-3</v>
      </c>
      <c r="AJ257" s="60">
        <f>IF(ISNUMBER(AH257),AH257/MAX(AH$22:AH257)-1,"")</f>
        <v>-8.3580320094842953E-2</v>
      </c>
      <c r="AL257" s="62">
        <v>19.43</v>
      </c>
      <c r="AM257" s="60">
        <f>IF(AND(ISNUMBER(AL256),ISNUMBER(AL257)),AL257/AL256-1,"")</f>
        <v>-5.1203277009729264E-3</v>
      </c>
      <c r="AN257" s="60">
        <f>IF(ISNUMBER(AL257),AL257/MAX(AL$22:AL257)-1,"")</f>
        <v>-1.4705882352941124E-2</v>
      </c>
      <c r="AP257" s="62">
        <v>100.19</v>
      </c>
      <c r="AQ257" s="60">
        <f>IF(AND(ISNUMBER(AP256),ISNUMBER(AP257)),AP257/AP256-1,"")</f>
        <v>-9.9800399201654955E-5</v>
      </c>
      <c r="AR257" s="60">
        <f>IF(ISNUMBER(AP257),AP257/MAX(AP$22:AP257)-1,"")</f>
        <v>-1.6939019529693677E-3</v>
      </c>
      <c r="AT257" s="62">
        <v>50.07</v>
      </c>
      <c r="AU257" s="60">
        <f>IF(AND(ISNUMBER(AT256),ISNUMBER(AT257)),AT257/AT256-1,"")</f>
        <v>-1.9968051118202101E-4</v>
      </c>
      <c r="AV257" s="60">
        <f>IF(ISNUMBER(AT257),AT257/MAX(AT$22:AT257)-1,"")</f>
        <v>-2.1921084097249466E-3</v>
      </c>
      <c r="AX257" s="62">
        <v>15.81</v>
      </c>
      <c r="AY257" s="60">
        <f>IF(AND(ISNUMBER(AX256),ISNUMBER(AX257)),AX257/AX256-1,"")</f>
        <v>8.033664881407887E-3</v>
      </c>
      <c r="AZ257" s="60">
        <f>IF(ISNUMBER(AX257),AX257/MAX(AX$22:AX257)-1,"")</f>
        <v>-6.4497041420118251E-2</v>
      </c>
      <c r="BB257" s="62">
        <v>49.81</v>
      </c>
      <c r="BC257" s="60">
        <f>IF(AND(ISNUMBER(BB256),ISNUMBER(BB257)),BB257/BB256-1,"")</f>
        <v>8.0369700622862084E-4</v>
      </c>
      <c r="BD257" s="60">
        <f>IF(ISNUMBER(BB257),BB257/MAX(BB$22:BB257)-1,"")</f>
        <v>-1.0331810053645807E-2</v>
      </c>
      <c r="BF257" s="62">
        <v>50.79</v>
      </c>
      <c r="BG257" s="60">
        <f>IF(AND(ISNUMBER(BF256),ISNUMBER(BF257)),BF257/BF256-1,"")</f>
        <v>3.3583563808772254E-3</v>
      </c>
      <c r="BH257" s="60">
        <f>IF(ISNUMBER(BF257),BF257/MAX(BF$22:BF257)-1,"")</f>
        <v>0</v>
      </c>
      <c r="BK257" s="61">
        <f>BK256*(1+BL257)</f>
        <v>103.59129855017423</v>
      </c>
      <c r="BL257" s="60">
        <f>$L$12*N(AQ257)+$L$13*N(S257)+$L$14*N(AA257)+$L$15*N(AE257)+$L$16*N(AY257)+$L$17*N(BC257)+$L$18*N(AM257)+$L$19*N(AU257)+$L$20*N(W257)</f>
        <v>-6.063343730984003E-3</v>
      </c>
      <c r="BM257" s="60">
        <f>IF(ISNUMBER(BK257),BK257/MAX(BK$22:BK257)-1,"")</f>
        <v>-4.7258012250404158E-2</v>
      </c>
      <c r="BO257" s="61">
        <f>BO256*(1+BP257)</f>
        <v>103.0569536605915</v>
      </c>
      <c r="BP257" s="60">
        <f>$L$36*N(S257)+$L$37*N(AQ257)+$L$38*N(AA257)+$L$39*N(AE257)+$L$40*N(AM257)+$L$41*N(W257)+$L$42*N(AI257)+$L$43*N(BG257)+$L$44*N(AY257)</f>
        <v>-8.425975080171115E-3</v>
      </c>
      <c r="BQ257" s="60">
        <f>IF(ISNUMBER(BO257),BO257/MAX(BO$22:BO257)-1,"")</f>
        <v>-5.6434709775767256E-2</v>
      </c>
      <c r="BS257" s="61">
        <f>BS256*(1+BT257)</f>
        <v>101.86863618986884</v>
      </c>
      <c r="BT257" s="60">
        <f>$L$60*N(S257)+$L$61*N(AE257)+$L$62*N(AQ257)+$L$63*N(AM257)+$L$64*N(AI257)+$L$65*N(AA257)+$L$66*N(BG257)+$L$67*N(W257)+$L$68*N(AY257)</f>
        <v>-9.4559757471305139E-3</v>
      </c>
      <c r="BU257" s="60">
        <f>IF(ISNUMBER(BS257),BS257/MAX(BS$22:BS257)-1,"")</f>
        <v>-5.3156799401546051E-2</v>
      </c>
    </row>
    <row r="258" spans="17:73" ht="16" customHeight="1">
      <c r="Q258" s="63">
        <v>43439</v>
      </c>
      <c r="R258" s="62">
        <v>368.22</v>
      </c>
      <c r="S258" s="60">
        <f>IF(AND(ISNUMBER(R257),ISNUMBER(R258)),R258/R257-1,"")</f>
        <v>-2.2770700636942642E-2</v>
      </c>
      <c r="T258" s="60">
        <f>IF(ISNUMBER(R258),R258/MAX(R$22:R258)-1,"")</f>
        <v>-0.10275591510514381</v>
      </c>
      <c r="V258" s="62">
        <v>190.47</v>
      </c>
      <c r="W258" s="60">
        <f>IF(AND(ISNUMBER(V257),ISNUMBER(V258)),V258/V257-1,"")</f>
        <v>-1.2238759529119014E-2</v>
      </c>
      <c r="X258" s="60">
        <f>IF(ISNUMBER(V258),V258/MAX(V$22:V258)-1,"")</f>
        <v>-9.6356390549388049E-2</v>
      </c>
      <c r="Z258" s="62">
        <v>7.61</v>
      </c>
      <c r="AA258" s="60">
        <f>IF(AND(ISNUMBER(Z257),ISNUMBER(Z258)),Z258/Z257-1,"")</f>
        <v>-1.040312093628093E-2</v>
      </c>
      <c r="AB258" s="60">
        <f>IF(ISNUMBER(Z258),Z258/MAX(Z$22:Z258)-1,"")</f>
        <v>-8.9712918660286967E-2</v>
      </c>
      <c r="AD258" s="62">
        <v>12.41</v>
      </c>
      <c r="AE258" s="60">
        <f>IF(AND(ISNUMBER(AD257),ISNUMBER(AD258)),AD258/AD257-1,"")</f>
        <v>-8.7859424920126994E-3</v>
      </c>
      <c r="AF258" s="60">
        <f>IF(ISNUMBER(AD258),AD258/MAX(AD$22:AD258)-1,"")</f>
        <v>-0.17868960953011248</v>
      </c>
      <c r="AH258" s="62">
        <v>15.3</v>
      </c>
      <c r="AI258" s="60">
        <f>IF(AND(ISNUMBER(AH257),ISNUMBER(AH258)),AH258/AH257-1,"")</f>
        <v>-1.0349288486416586E-2</v>
      </c>
      <c r="AJ258" s="60">
        <f>IF(ISNUMBER(AH258),AH258/MAX(AH$22:AH258)-1,"")</f>
        <v>-9.3064611736810909E-2</v>
      </c>
      <c r="AL258" s="62">
        <v>19.38</v>
      </c>
      <c r="AM258" s="60">
        <f>IF(AND(ISNUMBER(AL257),ISNUMBER(AL258)),AL258/AL257-1,"")</f>
        <v>-2.5733401955738699E-3</v>
      </c>
      <c r="AN258" s="60">
        <f>IF(ISNUMBER(AL258),AL258/MAX(AL$22:AL258)-1,"")</f>
        <v>-1.7241379310344862E-2</v>
      </c>
      <c r="AP258" s="62">
        <v>100.2</v>
      </c>
      <c r="AQ258" s="60">
        <f>IF(AND(ISNUMBER(AP257),ISNUMBER(AP258)),AP258/AP257-1,"")</f>
        <v>9.9810360315366609E-5</v>
      </c>
      <c r="AR258" s="60">
        <f>IF(ISNUMBER(AP258),AP258/MAX(AP$22:AP258)-1,"")</f>
        <v>-1.5942606616181632E-3</v>
      </c>
      <c r="AT258" s="62">
        <v>50.09</v>
      </c>
      <c r="AU258" s="60">
        <f>IF(AND(ISNUMBER(AT257),ISNUMBER(AT258)),AT258/AT257-1,"")</f>
        <v>3.9944078290399254E-4</v>
      </c>
      <c r="AV258" s="60">
        <f>IF(ISNUMBER(AT258),AT258/MAX(AT$22:AT258)-1,"")</f>
        <v>-1.7935432443203503E-3</v>
      </c>
      <c r="AX258" s="62">
        <v>15.97</v>
      </c>
      <c r="AY258" s="60">
        <f>IF(AND(ISNUMBER(AX257),ISNUMBER(AX258)),AX258/AX257-1,"")</f>
        <v>1.0120177103099204E-2</v>
      </c>
      <c r="AZ258" s="60">
        <f>IF(ISNUMBER(AX258),AX258/MAX(AX$22:AX258)-1,"")</f>
        <v>-5.5029585798816449E-2</v>
      </c>
      <c r="BB258" s="62">
        <v>49.98</v>
      </c>
      <c r="BC258" s="60">
        <f>IF(AND(ISNUMBER(BB257),ISNUMBER(BB258)),BB258/BB257-1,"")</f>
        <v>3.4129692832762792E-3</v>
      </c>
      <c r="BD258" s="60">
        <f>IF(ISNUMBER(BB258),BB258/MAX(BB$22:BB258)-1,"")</f>
        <v>-6.9541029207232929E-3</v>
      </c>
      <c r="BF258" s="62">
        <v>50.84</v>
      </c>
      <c r="BG258" s="60">
        <f>IF(AND(ISNUMBER(BF257),ISNUMBER(BF258)),BF258/BF257-1,"")</f>
        <v>9.84445757038932E-4</v>
      </c>
      <c r="BH258" s="60">
        <f>IF(ISNUMBER(BF258),BF258/MAX(BF$22:BF258)-1,"")</f>
        <v>0</v>
      </c>
      <c r="BK258" s="61">
        <f>BK257*(1+BL258)</f>
        <v>102.79886972288597</v>
      </c>
      <c r="BL258" s="60">
        <f>$L$12*N(AQ258)+$L$13*N(S258)+$L$14*N(AA258)+$L$15*N(AE258)+$L$16*N(AY258)+$L$17*N(BC258)+$L$18*N(AM258)+$L$19*N(AU258)+$L$20*N(W258)</f>
        <v>-7.6495693979977252E-3</v>
      </c>
      <c r="BM258" s="60">
        <f>IF(ISNUMBER(BK258),BK258/MAX(BK$22:BK258)-1,"")</f>
        <v>-5.4546078204080972E-2</v>
      </c>
      <c r="BO258" s="61">
        <f>BO257*(1+BP258)</f>
        <v>102.07666157989989</v>
      </c>
      <c r="BP258" s="60">
        <f>$L$36*N(S258)+$L$37*N(AQ258)+$L$38*N(AA258)+$L$39*N(AE258)+$L$40*N(AM258)+$L$41*N(W258)+$L$42*N(AI258)+$L$43*N(BG258)+$L$44*N(AY258)</f>
        <v>-9.5121391218308069E-3</v>
      </c>
      <c r="BQ258" s="60">
        <f>IF(ISNUMBER(BO258),BO258/MAX(BO$22:BO258)-1,"")</f>
        <v>-6.5410034086910707E-2</v>
      </c>
      <c r="BS258" s="61">
        <f>BS257*(1+BT258)</f>
        <v>100.78670249520295</v>
      </c>
      <c r="BT258" s="60">
        <f>$L$60*N(S258)+$L$61*N(AE258)+$L$62*N(AQ258)+$L$63*N(AM258)+$L$64*N(AI258)+$L$65*N(AA258)+$L$66*N(BG258)+$L$67*N(W258)+$L$68*N(AY258)</f>
        <v>-1.0620871498164835E-2</v>
      </c>
      <c r="BU258" s="60">
        <f>IF(ISNUMBER(BS258),BS258/MAX(BS$22:BS258)-1,"")</f>
        <v>-6.3213099364013203E-2</v>
      </c>
    </row>
    <row r="259" spans="17:73" ht="16" customHeight="1">
      <c r="Q259" s="63">
        <v>43440</v>
      </c>
      <c r="R259" s="62">
        <v>368.22</v>
      </c>
      <c r="S259" s="60">
        <f>IF(AND(ISNUMBER(R258),ISNUMBER(R259)),R259/R258-1,"")</f>
        <v>0</v>
      </c>
      <c r="T259" s="60">
        <f>IF(ISNUMBER(R259),R259/MAX(R$22:R259)-1,"")</f>
        <v>-0.10275591510514381</v>
      </c>
      <c r="V259" s="62">
        <v>188.64</v>
      </c>
      <c r="W259" s="60">
        <f>IF(AND(ISNUMBER(V258),ISNUMBER(V259)),V259/V258-1,"")</f>
        <v>-9.6078122538982846E-3</v>
      </c>
      <c r="X259" s="60">
        <f>IF(ISNUMBER(V259),V259/MAX(V$22:V259)-1,"")</f>
        <v>-0.1050384286934245</v>
      </c>
      <c r="Z259" s="62">
        <v>7.55</v>
      </c>
      <c r="AA259" s="60">
        <f>IF(AND(ISNUMBER(Z258),ISNUMBER(Z259)),Z259/Z258-1,"")</f>
        <v>-7.8843626806833766E-3</v>
      </c>
      <c r="AB259" s="60">
        <f>IF(ISNUMBER(Z259),Z259/MAX(Z$22:Z259)-1,"")</f>
        <v>-9.6889952153110026E-2</v>
      </c>
      <c r="AD259" s="62">
        <v>12.1</v>
      </c>
      <c r="AE259" s="60">
        <f>IF(AND(ISNUMBER(AD258),ISNUMBER(AD259)),AD259/AD258-1,"")</f>
        <v>-2.4979854955680891E-2</v>
      </c>
      <c r="AF259" s="60">
        <f>IF(ISNUMBER(AD259),AD259/MAX(AD$22:AD259)-1,"")</f>
        <v>-0.19920582395764397</v>
      </c>
      <c r="AH259" s="62">
        <v>15.31</v>
      </c>
      <c r="AI259" s="60">
        <f>IF(AND(ISNUMBER(AH258),ISNUMBER(AH259)),AH259/AH258-1,"")</f>
        <v>6.5359477124182774E-4</v>
      </c>
      <c r="AJ259" s="60">
        <f>IF(ISNUMBER(AH259),AH259/MAX(AH$22:AH259)-1,"")</f>
        <v>-9.2471843509187912E-2</v>
      </c>
      <c r="AL259" s="62">
        <v>19.27</v>
      </c>
      <c r="AM259" s="60">
        <f>IF(AND(ISNUMBER(AL258),ISNUMBER(AL259)),AL259/AL258-1,"")</f>
        <v>-5.6759545923632526E-3</v>
      </c>
      <c r="AN259" s="60">
        <f>IF(ISNUMBER(AL259),AL259/MAX(AL$22:AL259)-1,"")</f>
        <v>-2.2819472616632863E-2</v>
      </c>
      <c r="AP259" s="62">
        <v>100.2</v>
      </c>
      <c r="AQ259" s="60">
        <f>IF(AND(ISNUMBER(AP258),ISNUMBER(AP259)),AP259/AP258-1,"")</f>
        <v>0</v>
      </c>
      <c r="AR259" s="60">
        <f>IF(ISNUMBER(AP259),AP259/MAX(AP$22:AP259)-1,"")</f>
        <v>-1.5942606616181632E-3</v>
      </c>
      <c r="AT259" s="62">
        <v>50.08</v>
      </c>
      <c r="AU259" s="60">
        <f>IF(AND(ISNUMBER(AT258),ISNUMBER(AT259)),AT259/AT258-1,"")</f>
        <v>-1.9964064683575256E-4</v>
      </c>
      <c r="AV259" s="60">
        <f>IF(ISNUMBER(AT259),AT259/MAX(AT$22:AT259)-1,"")</f>
        <v>-1.9928258270227595E-3</v>
      </c>
      <c r="AX259" s="62">
        <v>16.187000000000001</v>
      </c>
      <c r="AY259" s="60">
        <f>IF(AND(ISNUMBER(AX258),ISNUMBER(AX259)),AX259/AX258-1,"")</f>
        <v>1.3587977457733214E-2</v>
      </c>
      <c r="AZ259" s="60">
        <f>IF(ISNUMBER(AX259),AX259/MAX(AX$22:AX259)-1,"")</f>
        <v>-4.2189349112425889E-2</v>
      </c>
      <c r="BB259" s="62">
        <v>49.98</v>
      </c>
      <c r="BC259" s="60">
        <f>IF(AND(ISNUMBER(BB258),ISNUMBER(BB259)),BB259/BB258-1,"")</f>
        <v>0</v>
      </c>
      <c r="BD259" s="60">
        <f>IF(ISNUMBER(BB259),BB259/MAX(BB$22:BB259)-1,"")</f>
        <v>-6.9541029207232929E-3</v>
      </c>
      <c r="BF259" s="62">
        <v>50.85</v>
      </c>
      <c r="BG259" s="60">
        <f>IF(AND(ISNUMBER(BF258),ISNUMBER(BF259)),BF259/BF258-1,"")</f>
        <v>1.9669551534229335E-4</v>
      </c>
      <c r="BH259" s="60">
        <f>IF(ISNUMBER(BF259),BF259/MAX(BF$22:BF259)-1,"")</f>
        <v>0</v>
      </c>
      <c r="BK259" s="61">
        <f>BK258*(1+BL259)</f>
        <v>102.58977347749088</v>
      </c>
      <c r="BL259" s="60">
        <f>$L$12*N(AQ259)+$L$13*N(S259)+$L$14*N(AA259)+$L$15*N(AE259)+$L$16*N(AY259)+$L$17*N(BC259)+$L$18*N(AM259)+$L$19*N(AU259)+$L$20*N(W259)</f>
        <v>-2.0340325332247255E-3</v>
      </c>
      <c r="BM259" s="60">
        <f>IF(ISNUMBER(BK259),BK259/MAX(BK$22:BK259)-1,"")</f>
        <v>-5.6469162239678905E-2</v>
      </c>
      <c r="BO259" s="61">
        <f>BO258*(1+BP259)</f>
        <v>101.58259678800395</v>
      </c>
      <c r="BP259" s="60">
        <f>$L$36*N(S259)+$L$37*N(AQ259)+$L$38*N(AA259)+$L$39*N(AE259)+$L$40*N(AM259)+$L$41*N(W259)+$L$42*N(AI259)+$L$43*N(BG259)+$L$44*N(AY259)</f>
        <v>-4.8401347012040352E-3</v>
      </c>
      <c r="BQ259" s="60">
        <f>IF(ISNUMBER(BO259),BO259/MAX(BO$22:BO259)-1,"")</f>
        <v>-6.9933575412323812E-2</v>
      </c>
      <c r="BS259" s="61">
        <f>BS258*(1+BT259)</f>
        <v>100.1863358519704</v>
      </c>
      <c r="BT259" s="60">
        <f>$L$60*N(S259)+$L$61*N(AE259)+$L$62*N(AQ259)+$L$63*N(AM259)+$L$64*N(AI259)+$L$65*N(AA259)+$L$66*N(BG259)+$L$67*N(W259)+$L$68*N(AY259)</f>
        <v>-5.9568041057907984E-3</v>
      </c>
      <c r="BU259" s="60">
        <f>IF(ISNUMBER(BS259),BS259/MAX(BS$22:BS259)-1,"")</f>
        <v>-6.8793355419972779E-2</v>
      </c>
    </row>
    <row r="260" spans="17:73" ht="16" customHeight="1">
      <c r="Q260" s="63">
        <v>43441</v>
      </c>
      <c r="R260" s="62">
        <v>371.5</v>
      </c>
      <c r="S260" s="60">
        <f>IF(AND(ISNUMBER(R259),ISNUMBER(R260)),R260/R259-1,"")</f>
        <v>8.9077182119383647E-3</v>
      </c>
      <c r="T260" s="60">
        <f>IF(ISNUMBER(R260),R260/MAX(R$22:R260)-1,"")</f>
        <v>-9.4763517629571803E-2</v>
      </c>
      <c r="V260" s="62">
        <v>190.4</v>
      </c>
      <c r="W260" s="60">
        <f>IF(AND(ISNUMBER(V259),ISNUMBER(V260)),V260/V259-1,"")</f>
        <v>9.3299406276505792E-3</v>
      </c>
      <c r="X260" s="60">
        <f>IF(ISNUMBER(V260),V260/MAX(V$22:V260)-1,"")</f>
        <v>-9.6688490369105207E-2</v>
      </c>
      <c r="Z260" s="62">
        <v>7.61</v>
      </c>
      <c r="AA260" s="60">
        <f>IF(AND(ISNUMBER(Z259),ISNUMBER(Z260)),Z260/Z259-1,"")</f>
        <v>7.9470198675497539E-3</v>
      </c>
      <c r="AB260" s="60">
        <f>IF(ISNUMBER(Z260),Z260/MAX(Z$22:Z260)-1,"")</f>
        <v>-8.9712918660286967E-2</v>
      </c>
      <c r="AD260" s="62">
        <v>12.17</v>
      </c>
      <c r="AE260" s="60">
        <f>IF(AND(ISNUMBER(AD259),ISNUMBER(AD260)),AD260/AD259-1,"")</f>
        <v>5.7851239669421961E-3</v>
      </c>
      <c r="AF260" s="60">
        <f>IF(ISNUMBER(AD260),AD260/MAX(AD$22:AD260)-1,"")</f>
        <v>-0.19457313037723356</v>
      </c>
      <c r="AH260" s="62">
        <v>15.42</v>
      </c>
      <c r="AI260" s="60">
        <f>IF(AND(ISNUMBER(AH259),ISNUMBER(AH260)),AH260/AH259-1,"")</f>
        <v>7.1848465055519561E-3</v>
      </c>
      <c r="AJ260" s="60">
        <f>IF(ISNUMBER(AH260),AH260/MAX(AH$22:AH260)-1,"")</f>
        <v>-8.5951393005334942E-2</v>
      </c>
      <c r="AL260" s="62">
        <v>19.399999999999999</v>
      </c>
      <c r="AM260" s="60">
        <f>IF(AND(ISNUMBER(AL259),ISNUMBER(AL260)),AL260/AL259-1,"")</f>
        <v>6.7462376751425968E-3</v>
      </c>
      <c r="AN260" s="60">
        <f>IF(ISNUMBER(AL260),AL260/MAX(AL$22:AL260)-1,"")</f>
        <v>-1.6227180527383367E-2</v>
      </c>
      <c r="AP260" s="62">
        <v>100.23</v>
      </c>
      <c r="AQ260" s="60">
        <f>IF(AND(ISNUMBER(AP259),ISNUMBER(AP260)),AP260/AP259-1,"")</f>
        <v>2.9940119760474282E-4</v>
      </c>
      <c r="AR260" s="60">
        <f>IF(ISNUMBER(AP260),AP260/MAX(AP$22:AP260)-1,"")</f>
        <v>-1.2953367875647714E-3</v>
      </c>
      <c r="AT260" s="62">
        <v>50.09</v>
      </c>
      <c r="AU260" s="60">
        <f>IF(AND(ISNUMBER(AT259),ISNUMBER(AT260)),AT260/AT259-1,"")</f>
        <v>1.9968051118213204E-4</v>
      </c>
      <c r="AV260" s="60">
        <f>IF(ISNUMBER(AT260),AT260/MAX(AT$22:AT260)-1,"")</f>
        <v>-1.7935432443203503E-3</v>
      </c>
      <c r="AX260" s="62">
        <v>16.172999999999998</v>
      </c>
      <c r="AY260" s="60">
        <f>IF(AND(ISNUMBER(AX259),ISNUMBER(AX260)),AX260/AX259-1,"")</f>
        <v>-8.6489157966285202E-4</v>
      </c>
      <c r="AZ260" s="60">
        <f>IF(ISNUMBER(AX260),AX260/MAX(AX$22:AX260)-1,"")</f>
        <v>-4.301775147928999E-2</v>
      </c>
      <c r="BB260" s="62">
        <v>49.99</v>
      </c>
      <c r="BC260" s="60">
        <f>IF(AND(ISNUMBER(BB259),ISNUMBER(BB260)),BB260/BB259-1,"")</f>
        <v>2.0008003201299474E-4</v>
      </c>
      <c r="BD260" s="60">
        <f>IF(ISNUMBER(BB260),BB260/MAX(BB$22:BB260)-1,"")</f>
        <v>-6.7554142658453609E-3</v>
      </c>
      <c r="BF260" s="62">
        <v>50.98</v>
      </c>
      <c r="BG260" s="60">
        <f>IF(AND(ISNUMBER(BF259),ISNUMBER(BF260)),BF260/BF259-1,"")</f>
        <v>2.5565388397246203E-3</v>
      </c>
      <c r="BH260" s="60">
        <f>IF(ISNUMBER(BF260),BF260/MAX(BF$22:BF260)-1,"")</f>
        <v>0</v>
      </c>
      <c r="BK260" s="61">
        <f>BK259*(1+BL260)</f>
        <v>103.07500719425606</v>
      </c>
      <c r="BL260" s="60">
        <f>$L$12*N(AQ260)+$L$13*N(S260)+$L$14*N(AA260)+$L$15*N(AE260)+$L$16*N(AY260)+$L$17*N(BC260)+$L$18*N(AM260)+$L$19*N(AU260)+$L$20*N(W260)</f>
        <v>4.7298448989328981E-3</v>
      </c>
      <c r="BM260" s="60">
        <f>IF(ISNUMBER(BK260),BK260/MAX(BK$22:BK260)-1,"")</f>
        <v>-5.2006407719712433E-2</v>
      </c>
      <c r="BO260" s="61">
        <f>BO259*(1+BP260)</f>
        <v>102.1379666001895</v>
      </c>
      <c r="BP260" s="60">
        <f>$L$36*N(S260)+$L$37*N(AQ260)+$L$38*N(AA260)+$L$39*N(AE260)+$L$40*N(AM260)+$L$41*N(W260)+$L$42*N(AI260)+$L$43*N(BG260)+$L$44*N(AY260)</f>
        <v>5.4671747892462525E-3</v>
      </c>
      <c r="BQ260" s="60">
        <f>IF(ISNUMBER(BO260),BO260/MAX(BO$22:BO260)-1,"")</f>
        <v>-6.4848739703493585E-2</v>
      </c>
      <c r="BS260" s="61">
        <f>BS259*(1+BT260)</f>
        <v>100.79693665750024</v>
      </c>
      <c r="BT260" s="60">
        <f>$L$60*N(S260)+$L$61*N(AE260)+$L$62*N(AQ260)+$L$63*N(AM260)+$L$64*N(AI260)+$L$65*N(AA260)+$L$66*N(BG260)+$L$67*N(W260)+$L$68*N(AY260)</f>
        <v>6.0946515344371E-3</v>
      </c>
      <c r="BU260" s="60">
        <f>IF(ISNUMBER(BS260),BS260/MAX(BS$22:BS260)-1,"")</f>
        <v>-6.3117975414705096E-2</v>
      </c>
    </row>
    <row r="261" spans="17:73" ht="16" customHeight="1">
      <c r="Q261" s="63">
        <v>43444</v>
      </c>
      <c r="R261" s="62">
        <v>365</v>
      </c>
      <c r="S261" s="60">
        <f>IF(AND(ISNUMBER(R260),ISNUMBER(R261)),R261/R260-1,"")</f>
        <v>-1.7496635262449489E-2</v>
      </c>
      <c r="T261" s="60">
        <f>IF(ISNUMBER(R261),R261/MAX(R$22:R261)-1,"")</f>
        <v>-0.11060211018787003</v>
      </c>
      <c r="V261" s="62">
        <v>185.8</v>
      </c>
      <c r="W261" s="60">
        <f>IF(AND(ISNUMBER(V260),ISNUMBER(V261)),V261/V260-1,"")</f>
        <v>-2.4159663865546133E-2</v>
      </c>
      <c r="X261" s="60">
        <f>IF(ISNUMBER(V261),V261/MAX(V$22:V261)-1,"")</f>
        <v>-0.11851219280766667</v>
      </c>
      <c r="Z261" s="62">
        <v>7.44</v>
      </c>
      <c r="AA261" s="60">
        <f>IF(AND(ISNUMBER(Z260),ISNUMBER(Z261)),Z261/Z260-1,"")</f>
        <v>-2.2339027595269401E-2</v>
      </c>
      <c r="AB261" s="60">
        <f>IF(ISNUMBER(Z261),Z261/MAX(Z$22:Z261)-1,"")</f>
        <v>-0.11004784688995206</v>
      </c>
      <c r="AD261" s="62">
        <v>11.96</v>
      </c>
      <c r="AE261" s="60">
        <f>IF(AND(ISNUMBER(AD260),ISNUMBER(AD261)),AD261/AD260-1,"")</f>
        <v>-1.7255546425636759E-2</v>
      </c>
      <c r="AF261" s="60">
        <f>IF(ISNUMBER(AD261),AD261/MAX(AD$22:AD261)-1,"")</f>
        <v>-0.20847121111846456</v>
      </c>
      <c r="AH261" s="62">
        <v>15.02</v>
      </c>
      <c r="AI261" s="60">
        <f>IF(AND(ISNUMBER(AH260),ISNUMBER(AH261)),AH261/AH260-1,"")</f>
        <v>-2.5940337224383936E-2</v>
      </c>
      <c r="AJ261" s="60">
        <f>IF(ISNUMBER(AH261),AH261/MAX(AH$22:AH261)-1,"")</f>
        <v>-0.10966212211025494</v>
      </c>
      <c r="AL261" s="62">
        <v>19.28</v>
      </c>
      <c r="AM261" s="60">
        <f>IF(AND(ISNUMBER(AL260),ISNUMBER(AL261)),AL261/AL260-1,"")</f>
        <v>-6.1855670103091454E-3</v>
      </c>
      <c r="AN261" s="60">
        <f>IF(ISNUMBER(AL261),AL261/MAX(AL$22:AL261)-1,"")</f>
        <v>-2.2312373225152005E-2</v>
      </c>
      <c r="AP261" s="62">
        <v>100.23</v>
      </c>
      <c r="AQ261" s="60">
        <f>IF(AND(ISNUMBER(AP260),ISNUMBER(AP261)),AP261/AP260-1,"")</f>
        <v>0</v>
      </c>
      <c r="AR261" s="60">
        <f>IF(ISNUMBER(AP261),AP261/MAX(AP$22:AP261)-1,"")</f>
        <v>-1.2953367875647714E-3</v>
      </c>
      <c r="AT261" s="62">
        <v>50.1</v>
      </c>
      <c r="AU261" s="60">
        <f>IF(AND(ISNUMBER(AT260),ISNUMBER(AT261)),AT261/AT260-1,"")</f>
        <v>1.9964064683564153E-4</v>
      </c>
      <c r="AV261" s="60">
        <f>IF(ISNUMBER(AT261),AT261/MAX(AT$22:AT261)-1,"")</f>
        <v>-1.5942606616181632E-3</v>
      </c>
      <c r="AX261" s="62">
        <v>16.327000000000002</v>
      </c>
      <c r="AY261" s="60">
        <f>IF(AND(ISNUMBER(AX260),ISNUMBER(AX261)),AX261/AX260-1,"")</f>
        <v>9.522042911024764E-3</v>
      </c>
      <c r="AZ261" s="60">
        <f>IF(ISNUMBER(AX261),AX261/MAX(AX$22:AX261)-1,"")</f>
        <v>-3.3905325443786771E-2</v>
      </c>
      <c r="BB261" s="62">
        <v>50.16</v>
      </c>
      <c r="BC261" s="60">
        <f>IF(AND(ISNUMBER(BB260),ISNUMBER(BB261)),BB261/BB260-1,"")</f>
        <v>3.4006801360271233E-3</v>
      </c>
      <c r="BD261" s="60">
        <f>IF(ISNUMBER(BB261),BB261/MAX(BB$22:BB261)-1,"")</f>
        <v>-3.3777071329227359E-3</v>
      </c>
      <c r="BF261" s="62">
        <v>51.01</v>
      </c>
      <c r="BG261" s="60">
        <f>IF(AND(ISNUMBER(BF260),ISNUMBER(BF261)),BF261/BF260-1,"")</f>
        <v>5.8846606512363842E-4</v>
      </c>
      <c r="BH261" s="60">
        <f>IF(ISNUMBER(BF261),BF261/MAX(BF$22:BF261)-1,"")</f>
        <v>0</v>
      </c>
      <c r="BK261" s="61">
        <f>BK260*(1+BL261)</f>
        <v>102.12609319699718</v>
      </c>
      <c r="BL261" s="60">
        <f>$L$12*N(AQ261)+$L$13*N(S261)+$L$14*N(AA261)+$L$15*N(AE261)+$L$16*N(AY261)+$L$17*N(BC261)+$L$18*N(AM261)+$L$19*N(AU261)+$L$20*N(W261)</f>
        <v>-9.2060531751460284E-3</v>
      </c>
      <c r="BM261" s="60">
        <f>IF(ISNUMBER(BK261),BK261/MAX(BK$22:BK261)-1,"")</f>
        <v>-6.0733687139942538E-2</v>
      </c>
      <c r="BO261" s="61">
        <f>BO260*(1+BP261)</f>
        <v>100.89927529884341</v>
      </c>
      <c r="BP261" s="60">
        <f>$L$36*N(S261)+$L$37*N(AQ261)+$L$38*N(AA261)+$L$39*N(AE261)+$L$40*N(AM261)+$L$41*N(W261)+$L$42*N(AI261)+$L$43*N(BG261)+$L$44*N(AY261)</f>
        <v>-1.212762836952537E-2</v>
      </c>
      <c r="BQ261" s="60">
        <f>IF(ISNUMBER(BO261),BO261/MAX(BO$22:BO261)-1,"")</f>
        <v>-7.6189906657662898E-2</v>
      </c>
      <c r="BS261" s="61">
        <f>BS260*(1+BT261)</f>
        <v>99.38256446920505</v>
      </c>
      <c r="BT261" s="60">
        <f>$L$60*N(S261)+$L$61*N(AE261)+$L$62*N(AQ261)+$L$63*N(AM261)+$L$64*N(AI261)+$L$65*N(AA261)+$L$66*N(BG261)+$L$67*N(W261)+$L$68*N(AY261)</f>
        <v>-1.4031896555558135E-2</v>
      </c>
      <c r="BU261" s="60">
        <f>IF(ISNUMBER(BS261),BS261/MAX(BS$22:BS261)-1,"")</f>
        <v>-7.6264207068447831E-2</v>
      </c>
    </row>
    <row r="262" spans="17:73" ht="16" customHeight="1">
      <c r="Q262" s="63">
        <v>43445</v>
      </c>
      <c r="R262" s="62">
        <v>366.69</v>
      </c>
      <c r="S262" s="60">
        <f>IF(AND(ISNUMBER(R261),ISNUMBER(R262)),R262/R261-1,"")</f>
        <v>4.6301369863013253E-3</v>
      </c>
      <c r="T262" s="60">
        <f>IF(ISNUMBER(R262),R262/MAX(R$22:R262)-1,"")</f>
        <v>-0.10648407612271249</v>
      </c>
      <c r="V262" s="62">
        <v>187.3</v>
      </c>
      <c r="W262" s="60">
        <f>IF(AND(ISNUMBER(V261),ISNUMBER(V262)),V262/V261-1,"")</f>
        <v>8.0731969860063924E-3</v>
      </c>
      <c r="X262" s="60">
        <f>IF(ISNUMBER(V262),V262/MAX(V$22:V262)-1,"")</f>
        <v>-0.11139576809944007</v>
      </c>
      <c r="Z262" s="62">
        <v>7.51</v>
      </c>
      <c r="AA262" s="60">
        <f>IF(AND(ISNUMBER(Z261),ISNUMBER(Z262)),Z262/Z261-1,"")</f>
        <v>9.408602150537515E-3</v>
      </c>
      <c r="AB262" s="60">
        <f>IF(ISNUMBER(Z262),Z262/MAX(Z$22:Z262)-1,"")</f>
        <v>-0.10167464114832536</v>
      </c>
      <c r="AD262" s="62">
        <v>11.8</v>
      </c>
      <c r="AE262" s="60">
        <f>IF(AND(ISNUMBER(AD261),ISNUMBER(AD262)),AD262/AD261-1,"")</f>
        <v>-1.3377926421404673E-2</v>
      </c>
      <c r="AF262" s="60">
        <f>IF(ISNUMBER(AD262),AD262/MAX(AD$22:AD262)-1,"")</f>
        <v>-0.21906022501654521</v>
      </c>
      <c r="AH262" s="62">
        <v>15.09</v>
      </c>
      <c r="AI262" s="60">
        <f>IF(AND(ISNUMBER(AH261),ISNUMBER(AH262)),AH262/AH261-1,"")</f>
        <v>4.6604527296938425E-3</v>
      </c>
      <c r="AJ262" s="60">
        <f>IF(ISNUMBER(AH262),AH262/MAX(AH$22:AH262)-1,"")</f>
        <v>-0.10551274451689396</v>
      </c>
      <c r="AL262" s="62">
        <v>19.3</v>
      </c>
      <c r="AM262" s="60">
        <f>IF(AND(ISNUMBER(AL261),ISNUMBER(AL262)),AL262/AL261-1,"")</f>
        <v>1.0373443983402453E-3</v>
      </c>
      <c r="AN262" s="60">
        <f>IF(ISNUMBER(AL262),AL262/MAX(AL$22:AL262)-1,"")</f>
        <v>-2.1298174442190621E-2</v>
      </c>
      <c r="AP262" s="62">
        <v>100.25</v>
      </c>
      <c r="AQ262" s="60">
        <f>IF(AND(ISNUMBER(AP261),ISNUMBER(AP262)),AP262/AP261-1,"")</f>
        <v>1.9954105557218327E-4</v>
      </c>
      <c r="AR262" s="60">
        <f>IF(ISNUMBER(AP262),AP262/MAX(AP$22:AP262)-1,"")</f>
        <v>-1.0960542048624733E-3</v>
      </c>
      <c r="AT262" s="62">
        <v>50.1</v>
      </c>
      <c r="AU262" s="60">
        <f>IF(AND(ISNUMBER(AT261),ISNUMBER(AT262)),AT262/AT261-1,"")</f>
        <v>0</v>
      </c>
      <c r="AV262" s="60">
        <f>IF(ISNUMBER(AT262),AT262/MAX(AT$22:AT262)-1,"")</f>
        <v>-1.5942606616181632E-3</v>
      </c>
      <c r="AX262" s="62">
        <v>16.324000000000002</v>
      </c>
      <c r="AY262" s="60">
        <f>IF(AND(ISNUMBER(AX261),ISNUMBER(AX262)),AX262/AX261-1,"")</f>
        <v>-1.8374471733939579E-4</v>
      </c>
      <c r="AZ262" s="60">
        <f>IF(ISNUMBER(AX262),AX262/MAX(AX$22:AX262)-1,"")</f>
        <v>-3.4082840236686174E-2</v>
      </c>
      <c r="BB262" s="62">
        <v>50.2</v>
      </c>
      <c r="BC262" s="60">
        <f>IF(AND(ISNUMBER(BB261),ISNUMBER(BB262)),BB262/BB261-1,"")</f>
        <v>7.9744816586924117E-4</v>
      </c>
      <c r="BD262" s="60">
        <f>IF(ISNUMBER(BB262),BB262/MAX(BB$22:BB262)-1,"")</f>
        <v>-2.5829525134113407E-3</v>
      </c>
      <c r="BF262" s="62">
        <v>50.98</v>
      </c>
      <c r="BG262" s="60">
        <f>IF(AND(ISNUMBER(BF261),ISNUMBER(BF262)),BF262/BF261-1,"")</f>
        <v>-5.8811997647523206E-4</v>
      </c>
      <c r="BH262" s="60">
        <f>IF(ISNUMBER(BF262),BF262/MAX(BF$22:BF262)-1,"")</f>
        <v>-5.8811997647523206E-4</v>
      </c>
      <c r="BK262" s="61">
        <f>BK261*(1+BL262)</f>
        <v>102.2925500033062</v>
      </c>
      <c r="BL262" s="60">
        <f>$L$12*N(AQ262)+$L$13*N(S262)+$L$14*N(AA262)+$L$15*N(AE262)+$L$16*N(AY262)+$L$17*N(BC262)+$L$18*N(AM262)+$L$19*N(AU262)+$L$20*N(W262)</f>
        <v>1.6299145605025848E-3</v>
      </c>
      <c r="BM262" s="60">
        <f>IF(ISNUMBER(BK262),BK262/MAX(BK$22:BK262)-1,"")</f>
        <v>-5.9202763300422401E-2</v>
      </c>
      <c r="BO262" s="61">
        <f>BO261*(1+BP262)</f>
        <v>101.00947000794537</v>
      </c>
      <c r="BP262" s="60">
        <f>$L$36*N(S262)+$L$37*N(AQ262)+$L$38*N(AA262)+$L$39*N(AE262)+$L$40*N(AM262)+$L$41*N(W262)+$L$42*N(AI262)+$L$43*N(BG262)+$L$44*N(AY262)</f>
        <v>1.092125872813187E-3</v>
      </c>
      <c r="BQ262" s="60">
        <f>IF(ISNUMBER(BO262),BO262/MAX(BO$22:BO262)-1,"")</f>
        <v>-7.5180989753157901E-2</v>
      </c>
      <c r="BS262" s="61">
        <f>BS261*(1+BT262)</f>
        <v>99.421383689651762</v>
      </c>
      <c r="BT262" s="60">
        <f>$L$60*N(S262)+$L$61*N(AE262)+$L$62*N(AQ262)+$L$63*N(AM262)+$L$64*N(AI262)+$L$65*N(AA262)+$L$66*N(BG262)+$L$67*N(W262)+$L$68*N(AY262)</f>
        <v>3.9060393192740547E-4</v>
      </c>
      <c r="BU262" s="60">
        <f>IF(ISNUMBER(BS262),BS262/MAX(BS$22:BS262)-1,"")</f>
        <v>-7.5903392235666556E-2</v>
      </c>
    </row>
    <row r="263" spans="17:73" ht="16" customHeight="1">
      <c r="Q263" s="63">
        <v>43446</v>
      </c>
      <c r="R263" s="62">
        <v>366.5</v>
      </c>
      <c r="S263" s="60">
        <f>IF(AND(ISNUMBER(R262),ISNUMBER(R263)),R263/R262-1,"")</f>
        <v>-5.1814884507350722E-4</v>
      </c>
      <c r="T263" s="60">
        <f>IF(ISNUMBER(R263),R263/MAX(R$22:R263)-1,"")</f>
        <v>-0.10694705036672436</v>
      </c>
      <c r="V263" s="62">
        <v>188.25</v>
      </c>
      <c r="W263" s="60">
        <f>IF(AND(ISNUMBER(V262),ISNUMBER(V263)),V263/V262-1,"")</f>
        <v>5.0720768820073925E-3</v>
      </c>
      <c r="X263" s="60">
        <f>IF(ISNUMBER(V263),V263/MAX(V$22:V263)-1,"")</f>
        <v>-0.10688869911756338</v>
      </c>
      <c r="Z263" s="62">
        <v>7.55</v>
      </c>
      <c r="AA263" s="60">
        <f>IF(AND(ISNUMBER(Z262),ISNUMBER(Z263)),Z263/Z262-1,"")</f>
        <v>5.3262316910784868E-3</v>
      </c>
      <c r="AB263" s="60">
        <f>IF(ISNUMBER(Z263),Z263/MAX(Z$22:Z263)-1,"")</f>
        <v>-9.6889952153110026E-2</v>
      </c>
      <c r="AD263" s="62">
        <v>12.04</v>
      </c>
      <c r="AE263" s="60">
        <f>IF(AND(ISNUMBER(AD262),ISNUMBER(AD263)),AD263/AD262-1,"")</f>
        <v>2.0338983050847359E-2</v>
      </c>
      <c r="AF263" s="60">
        <f>IF(ISNUMBER(AD263),AD263/MAX(AD$22:AD263)-1,"")</f>
        <v>-0.20317670416942424</v>
      </c>
      <c r="AH263" s="62">
        <v>15.3</v>
      </c>
      <c r="AI263" s="60">
        <f>IF(AND(ISNUMBER(AH262),ISNUMBER(AH263)),AH263/AH262-1,"")</f>
        <v>1.3916500994035852E-2</v>
      </c>
      <c r="AJ263" s="60">
        <f>IF(ISNUMBER(AH263),AH263/MAX(AH$22:AH263)-1,"")</f>
        <v>-9.3064611736810909E-2</v>
      </c>
      <c r="AL263" s="62">
        <v>19.48</v>
      </c>
      <c r="AM263" s="60">
        <f>IF(AND(ISNUMBER(AL262),ISNUMBER(AL263)),AL263/AL262-1,"")</f>
        <v>9.32642487046631E-3</v>
      </c>
      <c r="AN263" s="60">
        <f>IF(ISNUMBER(AL263),AL263/MAX(AL$22:AL263)-1,"")</f>
        <v>-1.2170385395537497E-2</v>
      </c>
      <c r="AP263" s="62">
        <v>100.25</v>
      </c>
      <c r="AQ263" s="60">
        <f>IF(AND(ISNUMBER(AP262),ISNUMBER(AP263)),AP263/AP262-1,"")</f>
        <v>0</v>
      </c>
      <c r="AR263" s="60">
        <f>IF(ISNUMBER(AP263),AP263/MAX(AP$22:AP263)-1,"")</f>
        <v>-1.0960542048624733E-3</v>
      </c>
      <c r="AT263" s="62">
        <v>50.11</v>
      </c>
      <c r="AU263" s="60">
        <f>IF(AND(ISNUMBER(AT262),ISNUMBER(AT263)),AT263/AT262-1,"")</f>
        <v>1.9960079840308786E-4</v>
      </c>
      <c r="AV263" s="60">
        <f>IF(ISNUMBER(AT263),AT263/MAX(AT$22:AT263)-1,"")</f>
        <v>-1.394978078915865E-3</v>
      </c>
      <c r="AX263" s="62">
        <v>16.277000000000001</v>
      </c>
      <c r="AY263" s="60">
        <f>IF(AND(ISNUMBER(AX262),ISNUMBER(AX263)),AX263/AX262-1,"")</f>
        <v>-2.8791962754227685E-3</v>
      </c>
      <c r="AZ263" s="60">
        <f>IF(ISNUMBER(AX263),AX263/MAX(AX$22:AX263)-1,"")</f>
        <v>-3.6863905325443591E-2</v>
      </c>
      <c r="BB263" s="62">
        <v>50.23</v>
      </c>
      <c r="BC263" s="60">
        <f>IF(AND(ISNUMBER(BB262),ISNUMBER(BB263)),BB263/BB262-1,"")</f>
        <v>5.9760956175280988E-4</v>
      </c>
      <c r="BD263" s="60">
        <f>IF(ISNUMBER(BB263),BB263/MAX(BB$22:BB263)-1,"")</f>
        <v>-1.9868865487780996E-3</v>
      </c>
      <c r="BF263" s="62">
        <v>50.88</v>
      </c>
      <c r="BG263" s="60">
        <f>IF(AND(ISNUMBER(BF262),ISNUMBER(BF263)),BF263/BF262-1,"")</f>
        <v>-1.961553550411832E-3</v>
      </c>
      <c r="BH263" s="60">
        <f>IF(ISNUMBER(BF263),BF263/MAX(BF$22:BF263)-1,"")</f>
        <v>-2.5485198980591539E-3</v>
      </c>
      <c r="BK263" s="61">
        <f>BK262*(1+BL263)</f>
        <v>102.57651739600583</v>
      </c>
      <c r="BL263" s="60">
        <f>$L$12*N(AQ263)+$L$13*N(S263)+$L$14*N(AA263)+$L$15*N(AE263)+$L$16*N(AY263)+$L$17*N(BC263)+$L$18*N(AM263)+$L$19*N(AU263)+$L$20*N(W263)</f>
        <v>2.7760320051700028E-3</v>
      </c>
      <c r="BM263" s="60">
        <f>IF(ISNUMBER(BK263),BK263/MAX(BK$22:BK263)-1,"")</f>
        <v>-5.6591080060968912E-2</v>
      </c>
      <c r="BO263" s="61">
        <f>BO262*(1+BP263)</f>
        <v>101.4636213411134</v>
      </c>
      <c r="BP263" s="60">
        <f>$L$36*N(S263)+$L$37*N(AQ263)+$L$38*N(AA263)+$L$39*N(AE263)+$L$40*N(AM263)+$L$41*N(W263)+$L$42*N(AI263)+$L$43*N(BG263)+$L$44*N(AY263)</f>
        <v>4.4961262853106428E-3</v>
      </c>
      <c r="BQ263" s="60">
        <f>IF(ISNUMBER(BO263),BO263/MAX(BO$22:BO263)-1,"")</f>
        <v>-7.102288669203205E-2</v>
      </c>
      <c r="BS263" s="61">
        <f>BS262*(1+BT263)</f>
        <v>100.09218307647133</v>
      </c>
      <c r="BT263" s="60">
        <f>$L$60*N(S263)+$L$61*N(AE263)+$L$62*N(AQ263)+$L$63*N(AM263)+$L$64*N(AI263)+$L$65*N(AA263)+$L$66*N(BG263)+$L$67*N(W263)+$L$68*N(AY263)</f>
        <v>6.7470333033535206E-3</v>
      </c>
      <c r="BU263" s="60">
        <f>IF(ISNUMBER(BS263),BS263/MAX(BS$22:BS263)-1,"")</f>
        <v>-6.9668481647564673E-2</v>
      </c>
    </row>
    <row r="264" spans="17:73" ht="16" customHeight="1">
      <c r="Q264" s="63">
        <v>43447</v>
      </c>
      <c r="R264" s="62">
        <v>366.5</v>
      </c>
      <c r="S264" s="60">
        <f>IF(AND(ISNUMBER(R263),ISNUMBER(R264)),R264/R263-1,"")</f>
        <v>0</v>
      </c>
      <c r="T264" s="60">
        <f>IF(ISNUMBER(R264),R264/MAX(R$22:R264)-1,"")</f>
        <v>-0.10694705036672436</v>
      </c>
      <c r="V264" s="62">
        <v>188.93</v>
      </c>
      <c r="W264" s="60">
        <f>IF(AND(ISNUMBER(V263),ISNUMBER(V264)),V264/V263-1,"")</f>
        <v>3.6122177954847068E-3</v>
      </c>
      <c r="X264" s="60">
        <f>IF(ISNUMBER(V264),V264/MAX(V$22:V264)-1,"")</f>
        <v>-0.10366258658316729</v>
      </c>
      <c r="Z264" s="62">
        <v>7.6</v>
      </c>
      <c r="AA264" s="60">
        <f>IF(AND(ISNUMBER(Z263),ISNUMBER(Z264)),Z264/Z263-1,"")</f>
        <v>6.6225165562914245E-3</v>
      </c>
      <c r="AB264" s="60">
        <f>IF(ISNUMBER(Z264),Z264/MAX(Z$22:Z264)-1,"")</f>
        <v>-9.0909090909090939E-2</v>
      </c>
      <c r="AD264" s="62">
        <v>12.13</v>
      </c>
      <c r="AE264" s="60">
        <f>IF(AND(ISNUMBER(AD263),ISNUMBER(AD264)),AD264/AD263-1,"")</f>
        <v>7.475083056478482E-3</v>
      </c>
      <c r="AF264" s="60">
        <f>IF(ISNUMBER(AD264),AD264/MAX(AD$22:AD264)-1,"")</f>
        <v>-0.19722038385175378</v>
      </c>
      <c r="AH264" s="62">
        <v>15.33</v>
      </c>
      <c r="AI264" s="60">
        <f>IF(AND(ISNUMBER(AH263),ISNUMBER(AH264)),AH264/AH263-1,"")</f>
        <v>1.9607843137254832E-3</v>
      </c>
      <c r="AJ264" s="60">
        <f>IF(ISNUMBER(AH264),AH264/MAX(AH$22:AH264)-1,"")</f>
        <v>-9.1286307053941917E-2</v>
      </c>
      <c r="AL264" s="62">
        <v>19.46</v>
      </c>
      <c r="AM264" s="60">
        <f>IF(AND(ISNUMBER(AL263),ISNUMBER(AL264)),AL264/AL263-1,"")</f>
        <v>-1.0266940451745254E-3</v>
      </c>
      <c r="AN264" s="60">
        <f>IF(ISNUMBER(AL264),AL264/MAX(AL$22:AL264)-1,"")</f>
        <v>-1.3184584178498882E-2</v>
      </c>
      <c r="AP264" s="62">
        <v>100.24</v>
      </c>
      <c r="AQ264" s="60">
        <f>IF(AND(ISNUMBER(AP263),ISNUMBER(AP264)),AP264/AP263-1,"")</f>
        <v>-9.9750623441474673E-5</v>
      </c>
      <c r="AR264" s="60">
        <f>IF(ISNUMBER(AP264),AP264/MAX(AP$22:AP264)-1,"")</f>
        <v>-1.1956954962136779E-3</v>
      </c>
      <c r="AT264" s="62">
        <v>50.11</v>
      </c>
      <c r="AU264" s="60">
        <f>IF(AND(ISNUMBER(AT263),ISNUMBER(AT264)),AT264/AT263-1,"")</f>
        <v>0</v>
      </c>
      <c r="AV264" s="60">
        <f>IF(ISNUMBER(AT264),AT264/MAX(AT$22:AT264)-1,"")</f>
        <v>-1.394978078915865E-3</v>
      </c>
      <c r="AX264" s="62">
        <v>16.239999999999998</v>
      </c>
      <c r="AY264" s="60">
        <f>IF(AND(ISNUMBER(AX263),ISNUMBER(AX264)),AX264/AX263-1,"")</f>
        <v>-2.2731461571544598E-3</v>
      </c>
      <c r="AZ264" s="60">
        <f>IF(ISNUMBER(AX264),AX264/MAX(AX$22:AX264)-1,"")</f>
        <v>-3.9053254437869889E-2</v>
      </c>
      <c r="BB264" s="62">
        <v>50.03</v>
      </c>
      <c r="BC264" s="60">
        <f>IF(AND(ISNUMBER(BB263),ISNUMBER(BB264)),BB264/BB263-1,"")</f>
        <v>-3.9816842524387219E-3</v>
      </c>
      <c r="BD264" s="60">
        <f>IF(ISNUMBER(BB264),BB264/MAX(BB$22:BB264)-1,"")</f>
        <v>-5.9606596463341877E-3</v>
      </c>
      <c r="BF264" s="62">
        <v>50.82</v>
      </c>
      <c r="BG264" s="60">
        <f>IF(AND(ISNUMBER(BF263),ISNUMBER(BF264)),BF264/BF263-1,"")</f>
        <v>-1.1792452830189371E-3</v>
      </c>
      <c r="BH264" s="60">
        <f>IF(ISNUMBER(BF264),BF264/MAX(BF$22:BF264)-1,"")</f>
        <v>-3.724759851009507E-3</v>
      </c>
      <c r="BK264" s="61">
        <f>BK263*(1+BL264)</f>
        <v>102.70362410004066</v>
      </c>
      <c r="BL264" s="60">
        <f>$L$12*N(AQ264)+$L$13*N(S264)+$L$14*N(AA264)+$L$15*N(AE264)+$L$16*N(AY264)+$L$17*N(BC264)+$L$18*N(AM264)+$L$19*N(AU264)+$L$20*N(W264)</f>
        <v>1.2391403730751202E-3</v>
      </c>
      <c r="BM264" s="60">
        <f>IF(ISNUMBER(BK264),BK264/MAX(BK$22:BK264)-1,"")</f>
        <v>-5.5422063979953307E-2</v>
      </c>
      <c r="BO264" s="61">
        <f>BO263*(1+BP264)</f>
        <v>101.69761905376058</v>
      </c>
      <c r="BP264" s="60">
        <f>$L$36*N(S264)+$L$37*N(AQ264)+$L$38*N(AA264)+$L$39*N(AE264)+$L$40*N(AM264)+$L$41*N(W264)+$L$42*N(AI264)+$L$43*N(BG264)+$L$44*N(AY264)</f>
        <v>2.3062227580118765E-3</v>
      </c>
      <c r="BQ264" s="60">
        <f>IF(ISNUMBER(BO264),BO264/MAX(BO$22:BO264)-1,"")</f>
        <v>-6.8880458531648925E-2</v>
      </c>
      <c r="BS264" s="61">
        <f>BS263*(1+BT264)</f>
        <v>100.30221996292796</v>
      </c>
      <c r="BT264" s="60">
        <f>$L$60*N(S264)+$L$61*N(AE264)+$L$62*N(AQ264)+$L$63*N(AM264)+$L$64*N(AI264)+$L$65*N(AA264)+$L$66*N(BG264)+$L$67*N(W264)+$L$68*N(AY264)</f>
        <v>2.0984344631205664E-3</v>
      </c>
      <c r="BU264" s="60">
        <f>IF(ISNUMBER(BS264),BS264/MAX(BS$22:BS264)-1,"")</f>
        <v>-6.7716241927326615E-2</v>
      </c>
    </row>
    <row r="265" spans="17:73" ht="16" customHeight="1">
      <c r="Q265" s="63">
        <v>43448</v>
      </c>
      <c r="R265" s="62">
        <v>366.54</v>
      </c>
      <c r="S265" s="60">
        <f>IF(AND(ISNUMBER(R264),ISNUMBER(R265)),R265/R264-1,"")</f>
        <v>1.0914051841748318E-4</v>
      </c>
      <c r="T265" s="60">
        <f>IF(ISNUMBER(R265),R265/MAX(R$22:R265)-1,"")</f>
        <v>-0.10684958210482709</v>
      </c>
      <c r="V265" s="62">
        <v>186.75</v>
      </c>
      <c r="W265" s="60">
        <f>IF(AND(ISNUMBER(V264),ISNUMBER(V265)),V265/V264-1,"")</f>
        <v>-1.1538665114063429E-2</v>
      </c>
      <c r="X265" s="60">
        <f>IF(ISNUMBER(V265),V265/MAX(V$22:V265)-1,"")</f>
        <v>-0.11400512382578998</v>
      </c>
      <c r="Z265" s="62">
        <v>7.54</v>
      </c>
      <c r="AA265" s="60">
        <f>IF(AND(ISNUMBER(Z264),ISNUMBER(Z265)),Z265/Z264-1,"")</f>
        <v>-7.8947368421051767E-3</v>
      </c>
      <c r="AB265" s="60">
        <f>IF(ISNUMBER(Z265),Z265/MAX(Z$22:Z265)-1,"")</f>
        <v>-9.8086124401913777E-2</v>
      </c>
      <c r="AD265" s="62">
        <v>11.99</v>
      </c>
      <c r="AE265" s="60">
        <f>IF(AND(ISNUMBER(AD264),ISNUMBER(AD265)),AD265/AD264-1,"")</f>
        <v>-1.1541632316570571E-2</v>
      </c>
      <c r="AF265" s="60">
        <f>IF(ISNUMBER(AD265),AD265/MAX(AD$22:AD265)-1,"")</f>
        <v>-0.20648577101257437</v>
      </c>
      <c r="AH265" s="62">
        <v>15.2</v>
      </c>
      <c r="AI265" s="60">
        <f>IF(AND(ISNUMBER(AH264),ISNUMBER(AH265)),AH265/AH264-1,"")</f>
        <v>-8.4801043705153845E-3</v>
      </c>
      <c r="AJ265" s="60">
        <f>IF(ISNUMBER(AH265),AH265/MAX(AH$22:AH265)-1,"")</f>
        <v>-9.8992294013040993E-2</v>
      </c>
      <c r="AL265" s="62">
        <v>19.41</v>
      </c>
      <c r="AM265" s="60">
        <f>IF(AND(ISNUMBER(AL264),ISNUMBER(AL265)),AL265/AL264-1,"")</f>
        <v>-2.5693730729702269E-3</v>
      </c>
      <c r="AN265" s="60">
        <f>IF(ISNUMBER(AL265),AL265/MAX(AL$22:AL265)-1,"")</f>
        <v>-1.5720081135902619E-2</v>
      </c>
      <c r="AP265" s="62">
        <v>100.25</v>
      </c>
      <c r="AQ265" s="60">
        <f>IF(AND(ISNUMBER(AP264),ISNUMBER(AP265)),AP265/AP264-1,"")</f>
        <v>9.9760574620910702E-5</v>
      </c>
      <c r="AR265" s="60">
        <f>IF(ISNUMBER(AP265),AP265/MAX(AP$22:AP265)-1,"")</f>
        <v>-1.0960542048624733E-3</v>
      </c>
      <c r="AT265" s="62">
        <v>50.1</v>
      </c>
      <c r="AU265" s="60">
        <f>IF(AND(ISNUMBER(AT264),ISNUMBER(AT265)),AT265/AT264-1,"")</f>
        <v>-1.9956096587503414E-4</v>
      </c>
      <c r="AV265" s="60">
        <f>IF(ISNUMBER(AT265),AT265/MAX(AT$22:AT265)-1,"")</f>
        <v>-1.5942606616181632E-3</v>
      </c>
      <c r="AX265" s="62">
        <v>16.271999999999998</v>
      </c>
      <c r="AY265" s="60">
        <f>IF(AND(ISNUMBER(AX264),ISNUMBER(AX265)),AX265/AX264-1,"")</f>
        <v>1.9704433497536034E-3</v>
      </c>
      <c r="AZ265" s="60">
        <f>IF(ISNUMBER(AX265),AX265/MAX(AX$22:AX265)-1,"")</f>
        <v>-3.7159763313609484E-2</v>
      </c>
      <c r="BB265" s="62">
        <v>50.13</v>
      </c>
      <c r="BC265" s="60">
        <f>IF(AND(ISNUMBER(BB264),ISNUMBER(BB265)),BB265/BB264-1,"")</f>
        <v>1.9988007195683721E-3</v>
      </c>
      <c r="BD265" s="60">
        <f>IF(ISNUMBER(BB265),BB265/MAX(BB$22:BB265)-1,"")</f>
        <v>-3.9737730975560881E-3</v>
      </c>
      <c r="BF265" s="62">
        <v>50.88</v>
      </c>
      <c r="BG265" s="60">
        <f>IF(AND(ISNUMBER(BF264),ISNUMBER(BF265)),BF265/BF264-1,"")</f>
        <v>1.1806375442739991E-3</v>
      </c>
      <c r="BH265" s="60">
        <f>IF(ISNUMBER(BF265),BF265/MAX(BF$22:BF265)-1,"")</f>
        <v>-2.5485198980591539E-3</v>
      </c>
      <c r="BK265" s="61">
        <f>BK264*(1+BL265)</f>
        <v>102.4796752657482</v>
      </c>
      <c r="BL265" s="60">
        <f>$L$12*N(AQ265)+$L$13*N(S265)+$L$14*N(AA265)+$L$15*N(AE265)+$L$16*N(AY265)+$L$17*N(BC265)+$L$18*N(AM265)+$L$19*N(AU265)+$L$20*N(W265)</f>
        <v>-2.1805348764938957E-3</v>
      </c>
      <c r="BM265" s="60">
        <f>IF(ISNUMBER(BK265),BK265/MAX(BK$22:BK265)-1,"")</f>
        <v>-5.7481749113011626E-2</v>
      </c>
      <c r="BO265" s="61">
        <f>BO264*(1+BP265)</f>
        <v>101.34347618858799</v>
      </c>
      <c r="BP265" s="60">
        <f>$L$36*N(S265)+$L$37*N(AQ265)+$L$38*N(AA265)+$L$39*N(AE265)+$L$40*N(AM265)+$L$41*N(W265)+$L$42*N(AI265)+$L$43*N(BG265)+$L$44*N(AY265)</f>
        <v>-3.4823122553673445E-3</v>
      </c>
      <c r="BQ265" s="60">
        <f>IF(ISNUMBER(BO265),BO265/MAX(BO$22:BO265)-1,"")</f>
        <v>-7.2122907522116253E-2</v>
      </c>
      <c r="BS265" s="61">
        <f>BS264*(1+BT265)</f>
        <v>99.886100051391509</v>
      </c>
      <c r="BT265" s="60">
        <f>$L$60*N(S265)+$L$61*N(AE265)+$L$62*N(AQ265)+$L$63*N(AM265)+$L$64*N(AI265)+$L$65*N(AA265)+$L$66*N(BG265)+$L$67*N(W265)+$L$68*N(AY265)</f>
        <v>-4.1486610335270159E-3</v>
      </c>
      <c r="BU265" s="60">
        <f>IF(ISNUMBER(BS265),BS265/MAX(BS$22:BS265)-1,"")</f>
        <v>-7.1583971226632848E-2</v>
      </c>
    </row>
    <row r="266" spans="17:73" ht="16" customHeight="1">
      <c r="Q266" s="63">
        <v>43451</v>
      </c>
      <c r="R266" s="62">
        <v>362.43</v>
      </c>
      <c r="S266" s="60">
        <f>IF(AND(ISNUMBER(R265),ISNUMBER(R266)),R266/R265-1,"")</f>
        <v>-1.1212964478638066E-2</v>
      </c>
      <c r="T266" s="60">
        <f>IF(ISNUMBER(R266),R266/MAX(R$22:R266)-1,"")</f>
        <v>-0.11686444601476642</v>
      </c>
      <c r="V266" s="62">
        <v>186.19</v>
      </c>
      <c r="W266" s="60">
        <f>IF(AND(ISNUMBER(V265),ISNUMBER(V266)),V266/V265-1,"")</f>
        <v>-2.9986613119142858E-3</v>
      </c>
      <c r="X266" s="60">
        <f>IF(ISNUMBER(V266),V266/MAX(V$22:V266)-1,"")</f>
        <v>-0.11666192238352791</v>
      </c>
      <c r="Z266" s="62">
        <v>7.52</v>
      </c>
      <c r="AA266" s="60">
        <f>IF(AND(ISNUMBER(Z265),ISNUMBER(Z266)),Z266/Z265-1,"")</f>
        <v>-2.6525198938992522E-3</v>
      </c>
      <c r="AB266" s="60">
        <f>IF(ISNUMBER(Z266),Z266/MAX(Z$22:Z266)-1,"")</f>
        <v>-0.1004784688995215</v>
      </c>
      <c r="AD266" s="62">
        <v>11.95</v>
      </c>
      <c r="AE266" s="60">
        <f>IF(AND(ISNUMBER(AD265),ISNUMBER(AD266)),AD266/AD265-1,"")</f>
        <v>-3.3361134278566684E-3</v>
      </c>
      <c r="AF266" s="60">
        <f>IF(ISNUMBER(AD266),AD266/MAX(AD$22:AD266)-1,"")</f>
        <v>-0.2091330244870947</v>
      </c>
      <c r="AH266" s="62">
        <v>15.4</v>
      </c>
      <c r="AI266" s="60">
        <f>IF(AND(ISNUMBER(AH265),ISNUMBER(AH266)),AH266/AH265-1,"")</f>
        <v>1.3157894736842257E-2</v>
      </c>
      <c r="AJ266" s="60">
        <f>IF(ISNUMBER(AH266),AH266/MAX(AH$22:AH266)-1,"")</f>
        <v>-8.7136929460580936E-2</v>
      </c>
      <c r="AL266" s="62">
        <v>19.510000000000002</v>
      </c>
      <c r="AM266" s="60">
        <f>IF(AND(ISNUMBER(AL265),ISNUMBER(AL266)),AL266/AL265-1,"")</f>
        <v>5.1519835136528691E-3</v>
      </c>
      <c r="AN266" s="60">
        <f>IF(ISNUMBER(AL266),AL266/MAX(AL$22:AL266)-1,"")</f>
        <v>-1.0649087221095144E-2</v>
      </c>
      <c r="AP266" s="62">
        <v>100.26</v>
      </c>
      <c r="AQ266" s="60">
        <f>IF(AND(ISNUMBER(AP265),ISNUMBER(AP266)),AP266/AP265-1,"")</f>
        <v>9.9750623441474673E-5</v>
      </c>
      <c r="AR266" s="60">
        <f>IF(ISNUMBER(AP266),AP266/MAX(AP$22:AP266)-1,"")</f>
        <v>-9.9641291351126871E-4</v>
      </c>
      <c r="AT266" s="62">
        <v>50.12</v>
      </c>
      <c r="AU266" s="60">
        <f>IF(AND(ISNUMBER(AT265),ISNUMBER(AT266)),AT266/AT265-1,"")</f>
        <v>3.9920159680639777E-4</v>
      </c>
      <c r="AV266" s="60">
        <f>IF(ISNUMBER(AT266),AT266/MAX(AT$22:AT266)-1,"")</f>
        <v>-1.1956954962136779E-3</v>
      </c>
      <c r="AX266" s="62">
        <v>16.257000000000001</v>
      </c>
      <c r="AY266" s="60">
        <f>IF(AND(ISNUMBER(AX265),ISNUMBER(AX266)),AX266/AX265-1,"")</f>
        <v>-9.218289085544118E-4</v>
      </c>
      <c r="AZ266" s="60">
        <f>IF(ISNUMBER(AX266),AX266/MAX(AX$22:AX266)-1,"")</f>
        <v>-3.8047337278106386E-2</v>
      </c>
      <c r="BB266" s="62">
        <v>50.13</v>
      </c>
      <c r="BC266" s="60">
        <f>IF(AND(ISNUMBER(BB265),ISNUMBER(BB266)),BB266/BB265-1,"")</f>
        <v>0</v>
      </c>
      <c r="BD266" s="60">
        <f>IF(ISNUMBER(BB266),BB266/MAX(BB$22:BB266)-1,"")</f>
        <v>-3.9737730975560881E-3</v>
      </c>
      <c r="BF266" s="62">
        <v>50.76</v>
      </c>
      <c r="BG266" s="60">
        <f>IF(AND(ISNUMBER(BF265),ISNUMBER(BF266)),BF266/BF265-1,"")</f>
        <v>-2.3584905660378741E-3</v>
      </c>
      <c r="BH266" s="60">
        <f>IF(ISNUMBER(BF266),BF266/MAX(BF$22:BF266)-1,"")</f>
        <v>-4.9009998039599711E-3</v>
      </c>
      <c r="BK266" s="61">
        <f>BK265*(1+BL266)</f>
        <v>102.07956300122282</v>
      </c>
      <c r="BL266" s="60">
        <f>$L$12*N(AQ266)+$L$13*N(S266)+$L$14*N(AA266)+$L$15*N(AE266)+$L$16*N(AY266)+$L$17*N(BC266)+$L$18*N(AM266)+$L$19*N(AU266)+$L$20*N(W266)</f>
        <v>-3.9043084737321251E-3</v>
      </c>
      <c r="BM266" s="60">
        <f>IF(ISNUMBER(BK266),BK266/MAX(BK$22:BK266)-1,"")</f>
        <v>-6.1161631106596892E-2</v>
      </c>
      <c r="BO266" s="61">
        <f>BO265*(1+BP266)</f>
        <v>100.92695390037736</v>
      </c>
      <c r="BP266" s="60">
        <f>$L$36*N(S266)+$L$37*N(AQ266)+$L$38*N(AA266)+$L$39*N(AE266)+$L$40*N(AM266)+$L$41*N(W266)+$L$42*N(AI266)+$L$43*N(BG266)+$L$44*N(AY266)</f>
        <v>-4.1100059310727995E-3</v>
      </c>
      <c r="BQ266" s="60">
        <f>IF(ISNUMBER(BO266),BO266/MAX(BO$22:BO266)-1,"")</f>
        <v>-7.5936487875506886E-2</v>
      </c>
      <c r="BS266" s="61">
        <f>BS265*(1+BT266)</f>
        <v>99.671259825316</v>
      </c>
      <c r="BT266" s="60">
        <f>$L$60*N(S266)+$L$61*N(AE266)+$L$62*N(AQ266)+$L$63*N(AM266)+$L$64*N(AI266)+$L$65*N(AA266)+$L$66*N(BG266)+$L$67*N(W266)+$L$68*N(AY266)</f>
        <v>-2.15085208016912E-3</v>
      </c>
      <c r="BU266" s="60">
        <f>IF(ISNUMBER(BS266),BS266/MAX(BS$22:BS266)-1,"")</f>
        <v>-7.358085677338233E-2</v>
      </c>
    </row>
    <row r="267" spans="17:73" ht="16" customHeight="1">
      <c r="Q267" s="63">
        <v>43452</v>
      </c>
      <c r="R267" s="62">
        <v>357</v>
      </c>
      <c r="S267" s="60">
        <f>IF(AND(ISNUMBER(R266),ISNUMBER(R267)),R267/R266-1,"")</f>
        <v>-1.4982203459978471E-2</v>
      </c>
      <c r="T267" s="60">
        <f>IF(ISNUMBER(R267),R267/MAX(R$22:R267)-1,"")</f>
        <v>-0.13009576256731403</v>
      </c>
      <c r="V267" s="62">
        <v>181.54</v>
      </c>
      <c r="W267" s="60">
        <f>IF(AND(ISNUMBER(V266),ISNUMBER(V267)),V267/V266-1,"")</f>
        <v>-2.4974488425801633E-2</v>
      </c>
      <c r="X267" s="60">
        <f>IF(ISNUMBER(V267),V267/MAX(V$22:V267)-1,"")</f>
        <v>-0.13872283897903026</v>
      </c>
      <c r="Z267" s="62">
        <v>7.36</v>
      </c>
      <c r="AA267" s="60">
        <f>IF(AND(ISNUMBER(Z266),ISNUMBER(Z267)),Z267/Z266-1,"")</f>
        <v>-2.1276595744680771E-2</v>
      </c>
      <c r="AB267" s="60">
        <f>IF(ISNUMBER(Z267),Z267/MAX(Z$22:Z267)-1,"")</f>
        <v>-0.11961722488038262</v>
      </c>
      <c r="AD267" s="62">
        <v>11.81</v>
      </c>
      <c r="AE267" s="60">
        <f>IF(AND(ISNUMBER(AD266),ISNUMBER(AD267)),AD267/AD266-1,"")</f>
        <v>-1.171548117154797E-2</v>
      </c>
      <c r="AF267" s="60">
        <f>IF(ISNUMBER(AD267),AD267/MAX(AD$22:AD267)-1,"")</f>
        <v>-0.21839841164791518</v>
      </c>
      <c r="AH267" s="62">
        <v>15.27</v>
      </c>
      <c r="AI267" s="60">
        <f>IF(AND(ISNUMBER(AH266),ISNUMBER(AH267)),AH267/AH266-1,"")</f>
        <v>-8.4415584415584721E-3</v>
      </c>
      <c r="AJ267" s="60">
        <f>IF(ISNUMBER(AH267),AH267/MAX(AH$22:AH267)-1,"")</f>
        <v>-9.4842916419680012E-2</v>
      </c>
      <c r="AL267" s="62">
        <v>19.04</v>
      </c>
      <c r="AM267" s="60">
        <f>IF(AND(ISNUMBER(AL266),ISNUMBER(AL267)),AL267/AL266-1,"")</f>
        <v>-2.4090210148641877E-2</v>
      </c>
      <c r="AN267" s="60">
        <f>IF(ISNUMBER(AL267),AL267/MAX(AL$22:AL267)-1,"")</f>
        <v>-3.4482758620689613E-2</v>
      </c>
      <c r="AP267" s="62">
        <v>100.29</v>
      </c>
      <c r="AQ267" s="60">
        <f>IF(AND(ISNUMBER(AP266),ISNUMBER(AP267)),AP267/AP266-1,"")</f>
        <v>2.9922202274090814E-4</v>
      </c>
      <c r="AR267" s="60">
        <f>IF(ISNUMBER(AP267),AP267/MAX(AP$22:AP267)-1,"")</f>
        <v>-6.9748903945787699E-4</v>
      </c>
      <c r="AT267" s="62">
        <v>50.11</v>
      </c>
      <c r="AU267" s="60">
        <f>IF(AND(ISNUMBER(AT266),ISNUMBER(AT267)),AT267/AT266-1,"")</f>
        <v>-1.995211492418214E-4</v>
      </c>
      <c r="AV267" s="60">
        <f>IF(ISNUMBER(AT267),AT267/MAX(AT$22:AT267)-1,"")</f>
        <v>-1.394978078915865E-3</v>
      </c>
      <c r="AX267" s="62">
        <v>16.364999999999998</v>
      </c>
      <c r="AY267" s="60">
        <f>IF(AND(ISNUMBER(AX266),ISNUMBER(AX267)),AX267/AX266-1,"")</f>
        <v>6.6432921203172235E-3</v>
      </c>
      <c r="AZ267" s="60">
        <f>IF(ISNUMBER(AX267),AX267/MAX(AX$22:AX267)-1,"")</f>
        <v>-3.1656804733727784E-2</v>
      </c>
      <c r="BB267" s="62">
        <v>50.15</v>
      </c>
      <c r="BC267" s="60">
        <f>IF(AND(ISNUMBER(BB266),ISNUMBER(BB267)),BB267/BB266-1,"")</f>
        <v>3.9896269698780351E-4</v>
      </c>
      <c r="BD267" s="60">
        <f>IF(ISNUMBER(BB267),BB267/MAX(BB$22:BB267)-1,"")</f>
        <v>-3.576395787800557E-3</v>
      </c>
      <c r="BF267" s="62">
        <v>50.87</v>
      </c>
      <c r="BG267" s="60">
        <f>IF(AND(ISNUMBER(BF266),ISNUMBER(BF267)),BF267/BF266-1,"")</f>
        <v>2.1670606776988954E-3</v>
      </c>
      <c r="BH267" s="60">
        <f>IF(ISNUMBER(BF267),BF267/MAX(BF$22:BF267)-1,"")</f>
        <v>-2.7445598902176016E-3</v>
      </c>
      <c r="BK267" s="61">
        <f>BK266*(1+BL267)</f>
        <v>101.15273666683423</v>
      </c>
      <c r="BL267" s="60">
        <f>$L$12*N(AQ267)+$L$13*N(S267)+$L$14*N(AA267)+$L$15*N(AE267)+$L$16*N(AY267)+$L$17*N(BC267)+$L$18*N(AM267)+$L$19*N(AU267)+$L$20*N(W267)</f>
        <v>-9.0794504515804945E-3</v>
      </c>
      <c r="BM267" s="60">
        <f>IF(ISNUMBER(BK267),BK267/MAX(BK$22:BK267)-1,"")</f>
        <v>-6.9685767559007128E-2</v>
      </c>
      <c r="BO267" s="61">
        <f>BO266*(1+BP267)</f>
        <v>99.830061436143694</v>
      </c>
      <c r="BP267" s="60">
        <f>$L$36*N(S267)+$L$37*N(AQ267)+$L$38*N(AA267)+$L$39*N(AE267)+$L$40*N(AM267)+$L$41*N(W267)+$L$42*N(AI267)+$L$43*N(BG267)+$L$44*N(AY267)</f>
        <v>-1.0868181609011823E-2</v>
      </c>
      <c r="BQ267" s="60">
        <f>IF(ISNUMBER(BO267),BO267/MAX(BO$22:BO267)-1,"")</f>
        <v>-8.5979377943537161E-2</v>
      </c>
      <c r="BS267" s="61">
        <f>BS266*(1+BT267)</f>
        <v>98.457449533853563</v>
      </c>
      <c r="BT267" s="60">
        <f>$L$60*N(S267)+$L$61*N(AE267)+$L$62*N(AQ267)+$L$63*N(AM267)+$L$64*N(AI267)+$L$65*N(AA267)+$L$66*N(BG267)+$L$67*N(W267)+$L$68*N(AY267)</f>
        <v>-1.2178137344604217E-2</v>
      </c>
      <c r="BU267" s="60">
        <f>IF(ISNUMBER(BS267),BS267/MAX(BS$22:BS267)-1,"")</f>
        <v>-8.4862916338266703E-2</v>
      </c>
    </row>
    <row r="268" spans="17:73" ht="16" customHeight="1">
      <c r="Q268" s="63">
        <v>43453</v>
      </c>
      <c r="R268" s="62">
        <v>353.5</v>
      </c>
      <c r="S268" s="60">
        <f>IF(AND(ISNUMBER(R267),ISNUMBER(R268)),R268/R267-1,"")</f>
        <v>-9.8039215686274161E-3</v>
      </c>
      <c r="T268" s="60">
        <f>IF(ISNUMBER(R268),R268/MAX(R$22:R268)-1,"")</f>
        <v>-0.1386242354833207</v>
      </c>
      <c r="V268" s="62">
        <v>181.63</v>
      </c>
      <c r="W268" s="60">
        <f>IF(AND(ISNUMBER(V267),ISNUMBER(V268)),V268/V267-1,"")</f>
        <v>4.9575851052119368E-4</v>
      </c>
      <c r="X268" s="60">
        <f>IF(ISNUMBER(V268),V268/MAX(V$22:V268)-1,"")</f>
        <v>-0.13829585349653672</v>
      </c>
      <c r="Z268" s="62">
        <v>7.37</v>
      </c>
      <c r="AA268" s="60">
        <f>IF(AND(ISNUMBER(Z267),ISNUMBER(Z268)),Z268/Z267-1,"")</f>
        <v>1.3586956521738358E-3</v>
      </c>
      <c r="AB268" s="60">
        <f>IF(ISNUMBER(Z268),Z268/MAX(Z$22:Z268)-1,"")</f>
        <v>-0.11842105263157887</v>
      </c>
      <c r="AD268" s="62">
        <v>11.67</v>
      </c>
      <c r="AE268" s="60">
        <f>IF(AND(ISNUMBER(AD267),ISNUMBER(AD268)),AD268/AD267-1,"")</f>
        <v>-1.1854360711261669E-2</v>
      </c>
      <c r="AF268" s="60">
        <f>IF(ISNUMBER(AD268),AD268/MAX(AD$22:AD268)-1,"")</f>
        <v>-0.22766379880873588</v>
      </c>
      <c r="AH268" s="62">
        <v>15.1</v>
      </c>
      <c r="AI268" s="60">
        <f>IF(AND(ISNUMBER(AH267),ISNUMBER(AH268)),AH268/AH267-1,"")</f>
        <v>-1.113294040602486E-2</v>
      </c>
      <c r="AJ268" s="60">
        <f>IF(ISNUMBER(AH268),AH268/MAX(AH$22:AH268)-1,"")</f>
        <v>-0.10491997628927097</v>
      </c>
      <c r="AL268" s="62">
        <v>18.850000000000001</v>
      </c>
      <c r="AM268" s="60">
        <f>IF(AND(ISNUMBER(AL267),ISNUMBER(AL268)),AL268/AL267-1,"")</f>
        <v>-9.978991596638509E-3</v>
      </c>
      <c r="AN268" s="60">
        <f>IF(ISNUMBER(AL268),AL268/MAX(AL$22:AL268)-1,"")</f>
        <v>-4.4117647058823373E-2</v>
      </c>
      <c r="AP268" s="62">
        <v>100.27</v>
      </c>
      <c r="AQ268" s="60">
        <f>IF(AND(ISNUMBER(AP267),ISNUMBER(AP268)),AP268/AP267-1,"")</f>
        <v>-1.9942167713637993E-4</v>
      </c>
      <c r="AR268" s="60">
        <f>IF(ISNUMBER(AP268),AP268/MAX(AP$22:AP268)-1,"")</f>
        <v>-8.9677162216028616E-4</v>
      </c>
      <c r="AT268" s="62">
        <v>50.13</v>
      </c>
      <c r="AU268" s="60">
        <f>IF(AND(ISNUMBER(AT267),ISNUMBER(AT268)),AT268/AT267-1,"")</f>
        <v>3.9912193175029032E-4</v>
      </c>
      <c r="AV268" s="60">
        <f>IF(ISNUMBER(AT268),AT268/MAX(AT$22:AT268)-1,"")</f>
        <v>-9.9641291351126871E-4</v>
      </c>
      <c r="AX268" s="62">
        <v>16.404</v>
      </c>
      <c r="AY268" s="60">
        <f>IF(AND(ISNUMBER(AX267),ISNUMBER(AX268)),AX268/AX267-1,"")</f>
        <v>2.3831347387719415E-3</v>
      </c>
      <c r="AZ268" s="60">
        <f>IF(ISNUMBER(AX268),AX268/MAX(AX$22:AX268)-1,"")</f>
        <v>-2.934911242603544E-2</v>
      </c>
      <c r="BB268" s="62">
        <v>50.35</v>
      </c>
      <c r="BC268" s="60">
        <f>IF(AND(ISNUMBER(BB267),ISNUMBER(BB268)),BB268/BB267-1,"")</f>
        <v>3.9880358923229942E-3</v>
      </c>
      <c r="BD268" s="60">
        <f>IF(ISNUMBER(BB268),BB268/MAX(BB$22:BB268)-1,"")</f>
        <v>0</v>
      </c>
      <c r="BF268" s="62">
        <v>50.94</v>
      </c>
      <c r="BG268" s="60">
        <f>IF(AND(ISNUMBER(BF267),ISNUMBER(BF268)),BF268/BF267-1,"")</f>
        <v>1.3760566149008113E-3</v>
      </c>
      <c r="BH268" s="60">
        <f>IF(ISNUMBER(BF268),BF268/MAX(BF$22:BF268)-1,"")</f>
        <v>-1.3722799451088008E-3</v>
      </c>
      <c r="BK268" s="61">
        <f>BK267*(1+BL268)</f>
        <v>100.76959269597664</v>
      </c>
      <c r="BL268" s="60">
        <f>$L$12*N(AQ268)+$L$13*N(S268)+$L$14*N(AA268)+$L$15*N(AE268)+$L$16*N(AY268)+$L$17*N(BC268)+$L$18*N(AM268)+$L$19*N(AU268)+$L$20*N(W268)</f>
        <v>-3.7877766186350426E-3</v>
      </c>
      <c r="BM268" s="60">
        <f>IF(ISNUMBER(BK268),BK268/MAX(BK$22:BK268)-1,"")</f>
        <v>-7.3209590056630636E-2</v>
      </c>
      <c r="BO268" s="61">
        <f>BO267*(1+BP268)</f>
        <v>99.347271156025357</v>
      </c>
      <c r="BP268" s="60">
        <f>$L$36*N(S268)+$L$37*N(AQ268)+$L$38*N(AA268)+$L$39*N(AE268)+$L$40*N(AM268)+$L$41*N(W268)+$L$42*N(AI268)+$L$43*N(BG268)+$L$44*N(AY268)</f>
        <v>-4.836121236158444E-3</v>
      </c>
      <c r="BQ268" s="60">
        <f>IF(ISNUMBER(BO268),BO268/MAX(BO$22:BO268)-1,"")</f>
        <v>-9.039969248415114E-2</v>
      </c>
      <c r="BS268" s="61">
        <f>BS267*(1+BT268)</f>
        <v>97.739901052181935</v>
      </c>
      <c r="BT268" s="60">
        <f>$L$60*N(S268)+$L$61*N(AE268)+$L$62*N(AQ268)+$L$63*N(AM268)+$L$64*N(AI268)+$L$65*N(AA268)+$L$66*N(BG268)+$L$67*N(W268)+$L$68*N(AY268)</f>
        <v>-7.2879044203242914E-3</v>
      </c>
      <c r="BU268" s="60">
        <f>IF(ISNUMBER(BS268),BS268/MAX(BS$22:BS268)-1,"")</f>
        <v>-9.1532347935487812E-2</v>
      </c>
    </row>
    <row r="269" spans="17:73" ht="16" customHeight="1">
      <c r="Q269" s="63">
        <v>43454</v>
      </c>
      <c r="R269" s="62">
        <v>353.25</v>
      </c>
      <c r="S269" s="60">
        <f>IF(AND(ISNUMBER(R268),ISNUMBER(R269)),R269/R268-1,"")</f>
        <v>-7.0721357850067612E-4</v>
      </c>
      <c r="T269" s="60">
        <f>IF(ISNUMBER(R269),R269/MAX(R$22:R269)-1,"")</f>
        <v>-0.13923341212017837</v>
      </c>
      <c r="V269" s="62">
        <v>178.99</v>
      </c>
      <c r="W269" s="60">
        <f>IF(AND(ISNUMBER(V268),ISNUMBER(V269)),V269/V268-1,"")</f>
        <v>-1.4535043770302236E-2</v>
      </c>
      <c r="X269" s="60">
        <f>IF(ISNUMBER(V269),V269/MAX(V$22:V269)-1,"")</f>
        <v>-0.15082076098301544</v>
      </c>
      <c r="Z269" s="62">
        <v>7.3</v>
      </c>
      <c r="AA269" s="60">
        <f>IF(AND(ISNUMBER(Z268),ISNUMBER(Z269)),Z269/Z268-1,"")</f>
        <v>-9.4979647218453866E-3</v>
      </c>
      <c r="AB269" s="60">
        <f>IF(ISNUMBER(Z269),Z269/MAX(Z$22:Z269)-1,"")</f>
        <v>-0.12679425837320568</v>
      </c>
      <c r="AD269" s="62">
        <v>11.4</v>
      </c>
      <c r="AE269" s="60">
        <f>IF(AND(ISNUMBER(AD268),ISNUMBER(AD269)),AD269/AD268-1,"")</f>
        <v>-2.3136246786632397E-2</v>
      </c>
      <c r="AF269" s="60">
        <f>IF(ISNUMBER(AD269),AD269/MAX(AD$22:AD269)-1,"")</f>
        <v>-0.24553275976174715</v>
      </c>
      <c r="AH269" s="62">
        <v>15.06</v>
      </c>
      <c r="AI269" s="60">
        <f>IF(AND(ISNUMBER(AH268),ISNUMBER(AH269)),AH269/AH268-1,"")</f>
        <v>-2.6490066225165476E-3</v>
      </c>
      <c r="AJ269" s="60">
        <f>IF(ISNUMBER(AH269),AH269/MAX(AH$22:AH269)-1,"")</f>
        <v>-0.10729104919976296</v>
      </c>
      <c r="AL269" s="62">
        <v>18.68</v>
      </c>
      <c r="AM269" s="60">
        <f>IF(AND(ISNUMBER(AL268),ISNUMBER(AL269)),AL269/AL268-1,"")</f>
        <v>-9.0185676392573466E-3</v>
      </c>
      <c r="AN269" s="60">
        <f>IF(ISNUMBER(AL269),AL269/MAX(AL$22:AL269)-1,"")</f>
        <v>-5.2738336713995859E-2</v>
      </c>
      <c r="AP269" s="62">
        <v>100.29</v>
      </c>
      <c r="AQ269" s="60">
        <f>IF(AND(ISNUMBER(AP268),ISNUMBER(AP269)),AP269/AP268-1,"")</f>
        <v>1.9946145407412352E-4</v>
      </c>
      <c r="AR269" s="60">
        <f>IF(ISNUMBER(AP269),AP269/MAX(AP$22:AP269)-1,"")</f>
        <v>-6.9748903945787699E-4</v>
      </c>
      <c r="AT269" s="62">
        <v>50.13</v>
      </c>
      <c r="AU269" s="60">
        <f>IF(AND(ISNUMBER(AT268),ISNUMBER(AT269)),AT269/AT268-1,"")</f>
        <v>0</v>
      </c>
      <c r="AV269" s="60">
        <f>IF(ISNUMBER(AT269),AT269/MAX(AT$22:AT269)-1,"")</f>
        <v>-9.9641291351126871E-4</v>
      </c>
      <c r="AX269" s="62">
        <v>16.547999999999998</v>
      </c>
      <c r="AY269" s="60">
        <f>IF(AND(ISNUMBER(AX268),ISNUMBER(AX269)),AX269/AX268-1,"")</f>
        <v>8.7783467446962415E-3</v>
      </c>
      <c r="AZ269" s="60">
        <f>IF(ISNUMBER(AX269),AX269/MAX(AX$22:AX269)-1,"")</f>
        <v>-2.0828402366863896E-2</v>
      </c>
      <c r="BB269" s="62">
        <v>50.45</v>
      </c>
      <c r="BC269" s="60">
        <f>IF(AND(ISNUMBER(BB268),ISNUMBER(BB269)),BB269/BB268-1,"")</f>
        <v>1.9860973187686426E-3</v>
      </c>
      <c r="BD269" s="60">
        <f>IF(ISNUMBER(BB269),BB269/MAX(BB$22:BB269)-1,"")</f>
        <v>0</v>
      </c>
      <c r="BF269" s="62">
        <v>50.89</v>
      </c>
      <c r="BG269" s="60">
        <f>IF(AND(ISNUMBER(BF268),ISNUMBER(BF269)),BF269/BF268-1,"")</f>
        <v>-9.8154691794261062E-4</v>
      </c>
      <c r="BH269" s="60">
        <f>IF(ISNUMBER(BF269),BF269/MAX(BF$22:BF269)-1,"")</f>
        <v>-2.3524799059007062E-3</v>
      </c>
      <c r="BK269" s="61">
        <f>BK268*(1+BL269)</f>
        <v>100.45663143362077</v>
      </c>
      <c r="BL269" s="60">
        <f>$L$12*N(AQ269)+$L$13*N(S269)+$L$14*N(AA269)+$L$15*N(AE269)+$L$16*N(AY269)+$L$17*N(BC269)+$L$18*N(AM269)+$L$19*N(AU269)+$L$20*N(W269)</f>
        <v>-3.1057112962645148E-3</v>
      </c>
      <c r="BM269" s="60">
        <f>IF(ISNUMBER(BK269),BK269/MAX(BK$22:BK269)-1,"")</f>
        <v>-7.6087933502061333E-2</v>
      </c>
      <c r="BO269" s="61">
        <f>BO268*(1+BP269)</f>
        <v>98.79133707982821</v>
      </c>
      <c r="BP269" s="60">
        <f>$L$36*N(S269)+$L$37*N(AQ269)+$L$38*N(AA269)+$L$39*N(AE269)+$L$40*N(AM269)+$L$41*N(W269)+$L$42*N(AI269)+$L$43*N(BG269)+$L$44*N(AY269)</f>
        <v>-5.5958665973226329E-3</v>
      </c>
      <c r="BQ269" s="60">
        <f>IF(ISNUMBER(BO269),BO269/MAX(BO$22:BO269)-1,"")</f>
        <v>-9.5489694461893371E-2</v>
      </c>
      <c r="BS269" s="61">
        <f>BS268*(1+BT269)</f>
        <v>97.078822633070388</v>
      </c>
      <c r="BT269" s="60">
        <f>$L$60*N(S269)+$L$61*N(AE269)+$L$62*N(AQ269)+$L$63*N(AM269)+$L$64*N(AI269)+$L$65*N(AA269)+$L$66*N(BG269)+$L$67*N(W269)+$L$68*N(AY269)</f>
        <v>-6.7636493591150216E-3</v>
      </c>
      <c r="BU269" s="60">
        <f>IF(ISNUMBER(BS269),BS269/MAX(BS$22:BS269)-1,"")</f>
        <v>-9.7676904588150593E-2</v>
      </c>
    </row>
    <row r="270" spans="17:73" ht="16" customHeight="1">
      <c r="Q270" s="63">
        <v>43455</v>
      </c>
      <c r="R270" s="62">
        <v>350</v>
      </c>
      <c r="S270" s="60">
        <f>IF(AND(ISNUMBER(R269),ISNUMBER(R270)),R270/R269-1,"")</f>
        <v>-9.2002830856333651E-3</v>
      </c>
      <c r="T270" s="60">
        <f>IF(ISNUMBER(R270),R270/MAX(R$22:R270)-1,"")</f>
        <v>-0.14715270839932748</v>
      </c>
      <c r="V270" s="62">
        <v>178.25</v>
      </c>
      <c r="W270" s="60">
        <f>IF(AND(ISNUMBER(V269),ISNUMBER(V270)),V270/V269-1,"")</f>
        <v>-4.1343091792838127E-3</v>
      </c>
      <c r="X270" s="60">
        <f>IF(ISNUMBER(V270),V270/MAX(V$22:V270)-1,"")</f>
        <v>-0.15433153050574056</v>
      </c>
      <c r="Z270" s="62">
        <v>7.22</v>
      </c>
      <c r="AA270" s="60">
        <f>IF(AND(ISNUMBER(Z269),ISNUMBER(Z270)),Z270/Z269-1,"")</f>
        <v>-1.0958904109588996E-2</v>
      </c>
      <c r="AB270" s="60">
        <f>IF(ISNUMBER(Z270),Z270/MAX(Z$22:Z270)-1,"")</f>
        <v>-0.13636363636363635</v>
      </c>
      <c r="AD270" s="62">
        <v>11.14</v>
      </c>
      <c r="AE270" s="60">
        <f>IF(AND(ISNUMBER(AD269),ISNUMBER(AD270)),AD270/AD269-1,"")</f>
        <v>-2.2807017543859609E-2</v>
      </c>
      <c r="AF270" s="60">
        <f>IF(ISNUMBER(AD270),AD270/MAX(AD$22:AD270)-1,"")</f>
        <v>-0.26273990734612829</v>
      </c>
      <c r="AH270" s="62">
        <v>14.91</v>
      </c>
      <c r="AI270" s="60">
        <f>IF(AND(ISNUMBER(AH269),ISNUMBER(AH270)),AH270/AH269-1,"")</f>
        <v>-9.960159362549792E-3</v>
      </c>
      <c r="AJ270" s="60">
        <f>IF(ISNUMBER(AH270),AH270/MAX(AH$22:AH270)-1,"")</f>
        <v>-0.11618257261410792</v>
      </c>
      <c r="AL270" s="62">
        <v>18.75</v>
      </c>
      <c r="AM270" s="60">
        <f>IF(AND(ISNUMBER(AL269),ISNUMBER(AL270)),AL270/AL269-1,"")</f>
        <v>3.7473233404710093E-3</v>
      </c>
      <c r="AN270" s="60">
        <f>IF(ISNUMBER(AL270),AL270/MAX(AL$22:AL270)-1,"")</f>
        <v>-4.9188640973630737E-2</v>
      </c>
      <c r="AP270" s="62">
        <v>100.3</v>
      </c>
      <c r="AQ270" s="60">
        <f>IF(AND(ISNUMBER(AP269),ISNUMBER(AP270)),AP270/AP269-1,"")</f>
        <v>9.9710838568078941E-5</v>
      </c>
      <c r="AR270" s="60">
        <f>IF(ISNUMBER(AP270),AP270/MAX(AP$22:AP270)-1,"")</f>
        <v>-5.9784774810678343E-4</v>
      </c>
      <c r="AT270" s="62">
        <v>50.12</v>
      </c>
      <c r="AU270" s="60">
        <f>IF(AND(ISNUMBER(AT269),ISNUMBER(AT270)),AT270/AT269-1,"")</f>
        <v>-1.9948134849401278E-4</v>
      </c>
      <c r="AV270" s="60">
        <f>IF(ISNUMBER(AT270),AT270/MAX(AT$22:AT270)-1,"")</f>
        <v>-1.1956954962136779E-3</v>
      </c>
      <c r="AX270" s="62">
        <v>16.7</v>
      </c>
      <c r="AY270" s="60">
        <f>IF(AND(ISNUMBER(AX269),ISNUMBER(AX270)),AX270/AX269-1,"")</f>
        <v>9.1854000483442277E-3</v>
      </c>
      <c r="AZ270" s="60">
        <f>IF(ISNUMBER(AX270),AX270/MAX(AX$22:AX270)-1,"")</f>
        <v>-1.1834319526627168E-2</v>
      </c>
      <c r="BB270" s="62">
        <v>50.28</v>
      </c>
      <c r="BC270" s="60">
        <f>IF(AND(ISNUMBER(BB269),ISNUMBER(BB270)),BB270/BB269-1,"")</f>
        <v>-3.3696729435084283E-3</v>
      </c>
      <c r="BD270" s="60">
        <f>IF(ISNUMBER(BB270),BB270/MAX(BB$22:BB270)-1,"")</f>
        <v>-3.3696729435084283E-3</v>
      </c>
      <c r="BF270" s="62">
        <v>50.984999999999999</v>
      </c>
      <c r="BG270" s="60">
        <f>IF(AND(ISNUMBER(BF269),ISNUMBER(BF270)),BF270/BF269-1,"")</f>
        <v>1.8667714678719527E-3</v>
      </c>
      <c r="BH270" s="60">
        <f>IF(ISNUMBER(BF270),BF270/MAX(BF$22:BF270)-1,"")</f>
        <v>-4.9009998039595271E-4</v>
      </c>
      <c r="BK270" s="61">
        <f>BK269*(1+BL270)</f>
        <v>99.929200631630565</v>
      </c>
      <c r="BL270" s="60">
        <f>$L$12*N(AQ270)+$L$13*N(S270)+$L$14*N(AA270)+$L$15*N(AE270)+$L$16*N(AY270)+$L$17*N(BC270)+$L$18*N(AM270)+$L$19*N(AU270)+$L$20*N(W270)</f>
        <v>-5.2503333474675645E-3</v>
      </c>
      <c r="BM270" s="60">
        <f>IF(ISNUMBER(BK270),BK270/MAX(BK$22:BK270)-1,"")</f>
        <v>-8.0938779834923258E-2</v>
      </c>
      <c r="BO270" s="61">
        <f>BO269*(1+BP270)</f>
        <v>98.022938957123557</v>
      </c>
      <c r="BP270" s="60">
        <f>$L$36*N(S270)+$L$37*N(AQ270)+$L$38*N(AA270)+$L$39*N(AE270)+$L$40*N(AM270)+$L$41*N(W270)+$L$42*N(AI270)+$L$43*N(BG270)+$L$44*N(AY270)</f>
        <v>-7.7779909192214796E-3</v>
      </c>
      <c r="BQ270" s="60">
        <f>IF(ISNUMBER(BO270),BO270/MAX(BO$22:BO270)-1,"")</f>
        <v>-0.10252496740471106</v>
      </c>
      <c r="BS270" s="61">
        <f>BS269*(1+BT270)</f>
        <v>96.246786739433958</v>
      </c>
      <c r="BT270" s="60">
        <f>$L$60*N(S270)+$L$61*N(AE270)+$L$62*N(AQ270)+$L$63*N(AM270)+$L$64*N(AI270)+$L$65*N(AA270)+$L$66*N(BG270)+$L$67*N(W270)+$L$68*N(AY270)</f>
        <v>-8.5707250157049351E-3</v>
      </c>
      <c r="BU270" s="60">
        <f>IF(ISNUMBER(BS270),BS270/MAX(BS$22:BS270)-1,"")</f>
        <v>-0.10541046771424512</v>
      </c>
    </row>
    <row r="271" spans="17:73" ht="16" customHeight="1">
      <c r="Q271" s="63">
        <v>43458</v>
      </c>
      <c r="R271" s="62">
        <v>342.42</v>
      </c>
      <c r="S271" s="60">
        <f>IF(AND(ISNUMBER(R270),ISNUMBER(R271)),R271/R270-1,"")</f>
        <v>-2.1657142857142819E-2</v>
      </c>
      <c r="T271" s="60">
        <f>IF(ISNUMBER(R271),R271/MAX(R$22:R271)-1,"")</f>
        <v>-0.16562294402885058</v>
      </c>
      <c r="V271" s="62">
        <v>174.25</v>
      </c>
      <c r="W271" s="60">
        <f>IF(AND(ISNUMBER(V270),ISNUMBER(V271)),V271/V270-1,"")</f>
        <v>-2.244039270687237E-2</v>
      </c>
      <c r="X271" s="60">
        <f>IF(ISNUMBER(V271),V271/MAX(V$22:V271)-1,"")</f>
        <v>-0.17330866306101145</v>
      </c>
      <c r="Z271" s="62">
        <v>7.12</v>
      </c>
      <c r="AA271" s="60">
        <f>IF(AND(ISNUMBER(Z270),ISNUMBER(Z271)),Z271/Z270-1,"")</f>
        <v>-1.3850415512465353E-2</v>
      </c>
      <c r="AB271" s="60">
        <f>IF(ISNUMBER(Z271),Z271/MAX(Z$22:Z271)-1,"")</f>
        <v>-0.14832535885167453</v>
      </c>
      <c r="AD271" s="62">
        <v>11.03</v>
      </c>
      <c r="AE271" s="60">
        <f>IF(AND(ISNUMBER(AD270),ISNUMBER(AD271)),AD271/AD270-1,"")</f>
        <v>-9.8743267504489696E-3</v>
      </c>
      <c r="AF271" s="60">
        <f>IF(ISNUMBER(AD271),AD271/MAX(AD$22:AD271)-1,"")</f>
        <v>-0.27001985440105891</v>
      </c>
      <c r="AH271" s="62">
        <v>14.84</v>
      </c>
      <c r="AI271" s="60">
        <f>IF(AND(ISNUMBER(AH270),ISNUMBER(AH271)),AH271/AH270-1,"")</f>
        <v>-4.6948356807512415E-3</v>
      </c>
      <c r="AJ271" s="60">
        <f>IF(ISNUMBER(AH271),AH271/MAX(AH$22:AH271)-1,"")</f>
        <v>-0.1203319502074689</v>
      </c>
      <c r="AL271" s="62">
        <v>18.55</v>
      </c>
      <c r="AM271" s="60">
        <f>IF(AND(ISNUMBER(AL270),ISNUMBER(AL271)),AL271/AL270-1,"")</f>
        <v>-1.0666666666666602E-2</v>
      </c>
      <c r="AN271" s="60">
        <f>IF(ISNUMBER(AL271),AL271/MAX(AL$22:AL271)-1,"")</f>
        <v>-5.9330628803245355E-2</v>
      </c>
      <c r="AP271" s="62">
        <v>100.3</v>
      </c>
      <c r="AQ271" s="60">
        <f>IF(AND(ISNUMBER(AP270),ISNUMBER(AP271)),AP271/AP270-1,"")</f>
        <v>0</v>
      </c>
      <c r="AR271" s="60">
        <f>IF(ISNUMBER(AP271),AP271/MAX(AP$22:AP271)-1,"")</f>
        <v>-5.9784774810678343E-4</v>
      </c>
      <c r="AT271" s="62">
        <v>50.13</v>
      </c>
      <c r="AU271" s="60">
        <f>IF(AND(ISNUMBER(AT270),ISNUMBER(AT271)),AT271/AT270-1,"")</f>
        <v>1.995211492418214E-4</v>
      </c>
      <c r="AV271" s="60">
        <f>IF(ISNUMBER(AT271),AT271/MAX(AT$22:AT271)-1,"")</f>
        <v>-9.9641291351126871E-4</v>
      </c>
      <c r="AX271" s="62">
        <v>16.867999999999999</v>
      </c>
      <c r="AY271" s="60">
        <f>IF(AND(ISNUMBER(AX270),ISNUMBER(AX271)),AX271/AX270-1,"")</f>
        <v>1.0059880239520869E-2</v>
      </c>
      <c r="AZ271" s="60">
        <f>IF(ISNUMBER(AX271),AX271/MAX(AX$22:AX271)-1,"")</f>
        <v>-1.8934911242604047E-3</v>
      </c>
      <c r="BB271" s="62">
        <v>50.45</v>
      </c>
      <c r="BC271" s="60">
        <f>IF(AND(ISNUMBER(BB270),ISNUMBER(BB271)),BB271/BB270-1,"")</f>
        <v>3.381066030230695E-3</v>
      </c>
      <c r="BD271" s="60">
        <f>IF(ISNUMBER(BB271),BB271/MAX(BB$22:BB271)-1,"")</f>
        <v>0</v>
      </c>
      <c r="BF271" s="62">
        <v>51</v>
      </c>
      <c r="BG271" s="60">
        <f>IF(AND(ISNUMBER(BF270),ISNUMBER(BF271)),BF271/BF270-1,"")</f>
        <v>2.9420417769943086E-4</v>
      </c>
      <c r="BH271" s="60">
        <f>IF(ISNUMBER(BF271),BF271/MAX(BF$22:BF271)-1,"")</f>
        <v>-1.9603999215833667E-4</v>
      </c>
      <c r="BK271" s="61">
        <f>BK270*(1+BL271)</f>
        <v>99.082691149896618</v>
      </c>
      <c r="BL271" s="60">
        <f>$L$12*N(AQ271)+$L$13*N(S271)+$L$14*N(AA271)+$L$15*N(AE271)+$L$16*N(AY271)+$L$17*N(BC271)+$L$18*N(AM271)+$L$19*N(AU271)+$L$20*N(W271)</f>
        <v>-8.4710922971799087E-3</v>
      </c>
      <c r="BM271" s="60">
        <f>IF(ISNUMBER(BK271),BK271/MAX(BK$22:BK271)-1,"")</f>
        <v>-8.872423225770032E-2</v>
      </c>
      <c r="BO271" s="61">
        <f>BO270*(1+BP271)</f>
        <v>97.005706312722253</v>
      </c>
      <c r="BP271" s="60">
        <f>$L$36*N(S271)+$L$37*N(AQ271)+$L$38*N(AA271)+$L$39*N(AE271)+$L$40*N(AM271)+$L$41*N(W271)+$L$42*N(AI271)+$L$43*N(BG271)+$L$44*N(AY271)</f>
        <v>-1.0377495872126979E-2</v>
      </c>
      <c r="BQ271" s="60">
        <f>IF(ISNUMBER(BO271),BO271/MAX(BO$22:BO271)-1,"")</f>
        <v>-0.11183851085080565</v>
      </c>
      <c r="BS271" s="61">
        <f>BS270*(1+BT271)</f>
        <v>95.167450689742566</v>
      </c>
      <c r="BT271" s="60">
        <f>$L$60*N(S271)+$L$61*N(AE271)+$L$62*N(AQ271)+$L$63*N(AM271)+$L$64*N(AI271)+$L$65*N(AA271)+$L$66*N(BG271)+$L$67*N(W271)+$L$68*N(AY271)</f>
        <v>-1.1214255418349198E-2</v>
      </c>
      <c r="BU271" s="60">
        <f>IF(ISNUMBER(BS271),BS271/MAX(BS$22:BS271)-1,"")</f>
        <v>-0.1154426232238791</v>
      </c>
    </row>
    <row r="272" spans="17:73" ht="16" customHeight="1">
      <c r="Q272" s="63">
        <v>43461</v>
      </c>
      <c r="R272" s="62">
        <v>348.01</v>
      </c>
      <c r="S272" s="60">
        <f>IF(AND(ISNUMBER(R271),ISNUMBER(R272)),R272/R271-1,"")</f>
        <v>1.6324981017463935E-2</v>
      </c>
      <c r="T272" s="60">
        <f>IF(ISNUMBER(R272),R272/MAX(R$22:R272)-1,"")</f>
        <v>-0.15200175442871411</v>
      </c>
      <c r="V272" s="62">
        <v>177.99</v>
      </c>
      <c r="W272" s="60">
        <f>IF(AND(ISNUMBER(V271),ISNUMBER(V272)),V272/V271-1,"")</f>
        <v>2.1463414634146361E-2</v>
      </c>
      <c r="X272" s="60">
        <f>IF(ISNUMBER(V272),V272/MAX(V$22:V272)-1,"")</f>
        <v>-0.15556504412183314</v>
      </c>
      <c r="Z272" s="62">
        <v>7.31</v>
      </c>
      <c r="AA272" s="60">
        <f>IF(AND(ISNUMBER(Z271),ISNUMBER(Z272)),Z272/Z271-1,"")</f>
        <v>2.6685393258427004E-2</v>
      </c>
      <c r="AB272" s="60">
        <f>IF(ISNUMBER(Z272),Z272/MAX(Z$22:Z272)-1,"")</f>
        <v>-0.12559808612440193</v>
      </c>
      <c r="AD272" s="62">
        <v>11.17</v>
      </c>
      <c r="AE272" s="60">
        <f>IF(AND(ISNUMBER(AD271),ISNUMBER(AD272)),AD272/AD271-1,"")</f>
        <v>1.2692656391659174E-2</v>
      </c>
      <c r="AF272" s="60">
        <f>IF(ISNUMBER(AD272),AD272/MAX(AD$22:AD272)-1,"")</f>
        <v>-0.26075446724023821</v>
      </c>
      <c r="AH272" s="62">
        <v>15.13</v>
      </c>
      <c r="AI272" s="60">
        <f>IF(AND(ISNUMBER(AH271),ISNUMBER(AH272)),AH272/AH271-1,"")</f>
        <v>1.9541778975741275E-2</v>
      </c>
      <c r="AJ272" s="60">
        <f>IF(ISNUMBER(AH272),AH272/MAX(AH$22:AH272)-1,"")</f>
        <v>-0.10314167160640186</v>
      </c>
      <c r="AL272" s="62">
        <v>18.39</v>
      </c>
      <c r="AM272" s="60">
        <f>IF(AND(ISNUMBER(AL271),ISNUMBER(AL272)),AL272/AL271-1,"")</f>
        <v>-8.6253369272237812E-3</v>
      </c>
      <c r="AN272" s="60">
        <f>IF(ISNUMBER(AL272),AL272/MAX(AL$22:AL272)-1,"")</f>
        <v>-6.7444219066936983E-2</v>
      </c>
      <c r="AP272" s="62">
        <v>100.3</v>
      </c>
      <c r="AQ272" s="60">
        <f>IF(AND(ISNUMBER(AP271),ISNUMBER(AP272)),AP272/AP271-1,"")</f>
        <v>0</v>
      </c>
      <c r="AR272" s="60">
        <f>IF(ISNUMBER(AP272),AP272/MAX(AP$22:AP272)-1,"")</f>
        <v>-5.9784774810678343E-4</v>
      </c>
      <c r="AT272" s="62">
        <v>50.14</v>
      </c>
      <c r="AU272" s="60">
        <f>IF(AND(ISNUMBER(AT271),ISNUMBER(AT272)),AT272/AT271-1,"")</f>
        <v>1.9948134849379073E-4</v>
      </c>
      <c r="AV272" s="60">
        <f>IF(ISNUMBER(AT272),AT272/MAX(AT$22:AT272)-1,"")</f>
        <v>-7.9713033080908158E-4</v>
      </c>
      <c r="AX272" s="62">
        <v>16.928999999999998</v>
      </c>
      <c r="AY272" s="60">
        <f>IF(AND(ISNUMBER(AX271),ISNUMBER(AX272)),AX272/AX271-1,"")</f>
        <v>3.6163149158168206E-3</v>
      </c>
      <c r="AZ272" s="60">
        <f>IF(ISNUMBER(AX272),AX272/MAX(AX$22:AX272)-1,"")</f>
        <v>0</v>
      </c>
      <c r="BB272" s="62">
        <v>50.23</v>
      </c>
      <c r="BC272" s="60">
        <f>IF(AND(ISNUMBER(BB271),ISNUMBER(BB272)),BB272/BB271-1,"")</f>
        <v>-4.3607532210110378E-3</v>
      </c>
      <c r="BD272" s="60">
        <f>IF(ISNUMBER(BB272),BB272/MAX(BB$22:BB272)-1,"")</f>
        <v>-4.3607532210110378E-3</v>
      </c>
      <c r="BF272" s="62">
        <v>51.08</v>
      </c>
      <c r="BG272" s="60">
        <f>IF(AND(ISNUMBER(BF271),ISNUMBER(BF272)),BF272/BF271-1,"")</f>
        <v>1.5686274509802978E-3</v>
      </c>
      <c r="BH272" s="60">
        <f>IF(ISNUMBER(BF272),BF272/MAX(BF$22:BF272)-1,"")</f>
        <v>0</v>
      </c>
      <c r="BK272" s="61">
        <f>BK271*(1+BL272)</f>
        <v>100.10473560475191</v>
      </c>
      <c r="BL272" s="60">
        <f>$L$12*N(AQ272)+$L$13*N(S272)+$L$14*N(AA272)+$L$15*N(AE272)+$L$16*N(AY272)+$L$17*N(BC272)+$L$18*N(AM272)+$L$19*N(AU272)+$L$20*N(W272)</f>
        <v>1.0315065557808666E-2</v>
      </c>
      <c r="BM272" s="60">
        <f>IF(ISNUMBER(BK272),BK272/MAX(BK$22:BK272)-1,"")</f>
        <v>-7.9324362972196139E-2</v>
      </c>
      <c r="BO272" s="61">
        <f>BO271*(1+BP272)</f>
        <v>98.202307002683895</v>
      </c>
      <c r="BP272" s="60">
        <f>$L$36*N(S272)+$L$37*N(AQ272)+$L$38*N(AA272)+$L$39*N(AE272)+$L$40*N(AM272)+$L$41*N(W272)+$L$42*N(AI272)+$L$43*N(BG272)+$L$44*N(AY272)</f>
        <v>1.2335363922861397E-2</v>
      </c>
      <c r="BQ272" s="60">
        <f>IF(ISNUMBER(BO272),BO272/MAX(BO$22:BO272)-1,"")</f>
        <v>-0.10088271565987983</v>
      </c>
      <c r="BS272" s="61">
        <f>BS271*(1+BT272)</f>
        <v>96.214689286366351</v>
      </c>
      <c r="BT272" s="60">
        <f>$L$60*N(S272)+$L$61*N(AE272)+$L$62*N(AQ272)+$L$63*N(AM272)+$L$64*N(AI272)+$L$65*N(AA272)+$L$66*N(BG272)+$L$67*N(W272)+$L$68*N(AY272)</f>
        <v>1.1004167801425132E-2</v>
      </c>
      <c r="BU272" s="60">
        <f>IF(ISNUMBER(BS272),BS272/MAX(BS$22:BS272)-1,"")</f>
        <v>-0.10570880541984617</v>
      </c>
    </row>
    <row r="273" spans="17:73" ht="16" customHeight="1">
      <c r="Q273" s="63">
        <v>43462</v>
      </c>
      <c r="R273" s="62">
        <v>354.25</v>
      </c>
      <c r="S273" s="60">
        <f>IF(AND(ISNUMBER(R272),ISNUMBER(R273)),R273/R272-1,"")</f>
        <v>1.7930519237952858E-2</v>
      </c>
      <c r="T273" s="60">
        <f>IF(ISNUMBER(R273),R273/MAX(R$22:R273)-1,"")</f>
        <v>-0.13679670557274781</v>
      </c>
      <c r="V273" s="62">
        <v>180.5</v>
      </c>
      <c r="W273" s="60">
        <f>IF(AND(ISNUMBER(V272),ISNUMBER(V273)),V273/V272-1,"")</f>
        <v>1.4101915837968271E-2</v>
      </c>
      <c r="X273" s="60">
        <f>IF(ISNUMBER(V273),V273/MAX(V$22:V273)-1,"")</f>
        <v>-0.14365689344340071</v>
      </c>
      <c r="Z273" s="62">
        <v>7.35</v>
      </c>
      <c r="AA273" s="60">
        <f>IF(AND(ISNUMBER(Z272),ISNUMBER(Z273)),Z273/Z272-1,"")</f>
        <v>5.4719562243501496E-3</v>
      </c>
      <c r="AB273" s="60">
        <f>IF(ISNUMBER(Z273),Z273/MAX(Z$22:Z273)-1,"")</f>
        <v>-0.12081339712918659</v>
      </c>
      <c r="AD273" s="62">
        <v>11.2</v>
      </c>
      <c r="AE273" s="60">
        <f>IF(AND(ISNUMBER(AD272),ISNUMBER(AD273)),AD273/AD272-1,"")</f>
        <v>2.6857654431511335E-3</v>
      </c>
      <c r="AF273" s="60">
        <f>IF(ISNUMBER(AD273),AD273/MAX(AD$22:AD273)-1,"")</f>
        <v>-0.25876902713434813</v>
      </c>
      <c r="AH273" s="62">
        <v>15.25</v>
      </c>
      <c r="AI273" s="60">
        <f>IF(AND(ISNUMBER(AH272),ISNUMBER(AH273)),AH273/AH272-1,"")</f>
        <v>7.931262392597338E-3</v>
      </c>
      <c r="AJ273" s="60">
        <f>IF(ISNUMBER(AH273),AH273/MAX(AH$22:AH273)-1,"")</f>
        <v>-9.6028452874926007E-2</v>
      </c>
      <c r="AL273" s="62">
        <v>18.5</v>
      </c>
      <c r="AM273" s="60">
        <f>IF(AND(ISNUMBER(AL272),ISNUMBER(AL273)),AL273/AL272-1,"")</f>
        <v>5.9815116911363653E-3</v>
      </c>
      <c r="AN273" s="60">
        <f>IF(ISNUMBER(AL273),AL273/MAX(AL$22:AL273)-1,"")</f>
        <v>-6.1866125760648982E-2</v>
      </c>
      <c r="AP273" s="62">
        <v>100.31</v>
      </c>
      <c r="AQ273" s="60">
        <f>IF(AND(ISNUMBER(AP272),ISNUMBER(AP273)),AP273/AP272-1,"")</f>
        <v>9.9700897308041547E-5</v>
      </c>
      <c r="AR273" s="60">
        <f>IF(ISNUMBER(AP273),AP273/MAX(AP$22:AP273)-1,"")</f>
        <v>-4.9820645675568986E-4</v>
      </c>
      <c r="AT273" s="62">
        <v>50.14</v>
      </c>
      <c r="AU273" s="60">
        <f>IF(AND(ISNUMBER(AT272),ISNUMBER(AT273)),AT273/AT272-1,"")</f>
        <v>0</v>
      </c>
      <c r="AV273" s="60">
        <f>IF(ISNUMBER(AT273),AT273/MAX(AT$22:AT273)-1,"")</f>
        <v>-7.9713033080908158E-4</v>
      </c>
      <c r="AX273" s="62">
        <v>17.085999999999999</v>
      </c>
      <c r="AY273" s="60">
        <f>IF(AND(ISNUMBER(AX272),ISNUMBER(AX273)),AX273/AX272-1,"")</f>
        <v>9.2740268178863605E-3</v>
      </c>
      <c r="AZ273" s="60">
        <f>IF(ISNUMBER(AX273),AX273/MAX(AX$22:AX273)-1,"")</f>
        <v>0</v>
      </c>
      <c r="BB273" s="62">
        <v>50.23</v>
      </c>
      <c r="BC273" s="60">
        <f>IF(AND(ISNUMBER(BB272),ISNUMBER(BB273)),BB273/BB272-1,"")</f>
        <v>0</v>
      </c>
      <c r="BD273" s="60">
        <f>IF(ISNUMBER(BB273),BB273/MAX(BB$22:BB273)-1,"")</f>
        <v>-4.3607532210110378E-3</v>
      </c>
      <c r="BF273" s="62">
        <v>51.05</v>
      </c>
      <c r="BG273" s="60">
        <f>IF(AND(ISNUMBER(BF272),ISNUMBER(BF273)),BF273/BF272-1,"")</f>
        <v>-5.8731401722789123E-4</v>
      </c>
      <c r="BH273" s="60">
        <f>IF(ISNUMBER(BF273),BF273/MAX(BF$22:BF273)-1,"")</f>
        <v>-5.8731401722789123E-4</v>
      </c>
      <c r="BK273" s="61">
        <f>BK272*(1+BL273)</f>
        <v>100.91939970120552</v>
      </c>
      <c r="BL273" s="60">
        <f>$L$12*N(AQ273)+$L$13*N(S273)+$L$14*N(AA273)+$L$15*N(AE273)+$L$16*N(AY273)+$L$17*N(BC273)+$L$18*N(AM273)+$L$19*N(AU273)+$L$20*N(W273)</f>
        <v>8.1381174580011702E-3</v>
      </c>
      <c r="BM273" s="60">
        <f>IF(ISNUMBER(BK273),BK273/MAX(BK$22:BK273)-1,"")</f>
        <v>-7.1831796497343947E-2</v>
      </c>
      <c r="BO273" s="61">
        <f>BO272*(1+BP273)</f>
        <v>98.974738766902576</v>
      </c>
      <c r="BP273" s="60">
        <f>$L$36*N(S273)+$L$37*N(AQ273)+$L$38*N(AA273)+$L$39*N(AE273)+$L$40*N(AM273)+$L$41*N(W273)+$L$42*N(AI273)+$L$43*N(BG273)+$L$44*N(AY273)</f>
        <v>7.8657191240687572E-3</v>
      </c>
      <c r="BQ273" s="60">
        <f>IF(ISNUMBER(BO273),BO273/MAX(BO$22:BO273)-1,"")</f>
        <v>-9.3810511641664984E-2</v>
      </c>
      <c r="BS273" s="61">
        <f>BS272*(1+BT273)</f>
        <v>96.982531340024508</v>
      </c>
      <c r="BT273" s="60">
        <f>$L$60*N(S273)+$L$61*N(AE273)+$L$62*N(AQ273)+$L$63*N(AM273)+$L$64*N(AI273)+$L$65*N(AA273)+$L$66*N(BG273)+$L$67*N(W273)+$L$68*N(AY273)</f>
        <v>7.9805075436329732E-3</v>
      </c>
      <c r="BU273" s="60">
        <f>IF(ISNUMBER(BS273),BS273/MAX(BS$22:BS273)-1,"")</f>
        <v>-9.8571907795294567E-2</v>
      </c>
    </row>
    <row r="274" spans="17:73" ht="16" customHeight="1">
      <c r="Q274" s="63">
        <v>43465</v>
      </c>
      <c r="R274" s="62">
        <v>353.5</v>
      </c>
      <c r="S274" s="60">
        <f>IF(AND(ISNUMBER(R273),ISNUMBER(R274)),R274/R273-1,"")</f>
        <v>-2.1171489061396764E-3</v>
      </c>
      <c r="T274" s="60">
        <f>IF(ISNUMBER(R274),R274/MAX(R$22:R274)-1,"")</f>
        <v>-0.1386242354833207</v>
      </c>
      <c r="V274" s="62">
        <v>180.75</v>
      </c>
      <c r="W274" s="60">
        <f>IF(AND(ISNUMBER(V273),ISNUMBER(V274)),V274/V273-1,"")</f>
        <v>1.3850415512466352E-3</v>
      </c>
      <c r="X274" s="60">
        <f>IF(ISNUMBER(V274),V274/MAX(V$22:V274)-1,"")</f>
        <v>-0.14247082265869626</v>
      </c>
      <c r="Z274" s="62">
        <v>7.38</v>
      </c>
      <c r="AA274" s="60">
        <f>IF(AND(ISNUMBER(Z273),ISNUMBER(Z274)),Z274/Z273-1,"")</f>
        <v>4.0816326530612734E-3</v>
      </c>
      <c r="AB274" s="60">
        <f>IF(ISNUMBER(Z274),Z274/MAX(Z$22:Z274)-1,"")</f>
        <v>-0.11722488038277512</v>
      </c>
      <c r="AD274" s="62">
        <v>11.18</v>
      </c>
      <c r="AE274" s="60">
        <f>IF(AND(ISNUMBER(AD273),ISNUMBER(AD274)),AD274/AD273-1,"")</f>
        <v>-1.7857142857142794E-3</v>
      </c>
      <c r="AF274" s="60">
        <f>IF(ISNUMBER(AD274),AD274/MAX(AD$22:AD274)-1,"")</f>
        <v>-0.26009265387160818</v>
      </c>
      <c r="AH274" s="62">
        <v>15.25</v>
      </c>
      <c r="AI274" s="60">
        <f>IF(AND(ISNUMBER(AH273),ISNUMBER(AH274)),AH274/AH273-1,"")</f>
        <v>0</v>
      </c>
      <c r="AJ274" s="60">
        <f>IF(ISNUMBER(AH274),AH274/MAX(AH$22:AH274)-1,"")</f>
        <v>-9.6028452874926007E-2</v>
      </c>
      <c r="AL274" s="62">
        <v>18.55</v>
      </c>
      <c r="AM274" s="60">
        <f>IF(AND(ISNUMBER(AL273),ISNUMBER(AL274)),AL274/AL273-1,"")</f>
        <v>2.7027027027026751E-3</v>
      </c>
      <c r="AN274" s="60">
        <f>IF(ISNUMBER(AL274),AL274/MAX(AL$22:AL274)-1,"")</f>
        <v>-5.9330628803245355E-2</v>
      </c>
      <c r="AP274" s="62">
        <v>100.32</v>
      </c>
      <c r="AQ274" s="60">
        <f>IF(AND(ISNUMBER(AP273),ISNUMBER(AP274)),AP274/AP273-1,"")</f>
        <v>9.9690958029974297E-5</v>
      </c>
      <c r="AR274" s="60">
        <f>IF(ISNUMBER(AP274),AP274/MAX(AP$22:AP274)-1,"")</f>
        <v>-3.985651654045963E-4</v>
      </c>
      <c r="AT274" s="62">
        <v>50.15</v>
      </c>
      <c r="AU274" s="60">
        <f>IF(AND(ISNUMBER(AT273),ISNUMBER(AT274)),AT274/AT273-1,"")</f>
        <v>1.9944156362172727E-4</v>
      </c>
      <c r="AV274" s="60">
        <f>IF(ISNUMBER(AT274),AT274/MAX(AT$22:AT274)-1,"")</f>
        <v>-5.9784774810678343E-4</v>
      </c>
      <c r="AX274" s="62">
        <v>17.05</v>
      </c>
      <c r="AY274" s="60">
        <f>IF(AND(ISNUMBER(AX273),ISNUMBER(AX274)),AX274/AX273-1,"")</f>
        <v>-2.106988177455138E-3</v>
      </c>
      <c r="AZ274" s="60">
        <f>IF(ISNUMBER(AX274),AX274/MAX(AX$22:AX274)-1,"")</f>
        <v>-2.106988177455138E-3</v>
      </c>
      <c r="BB274" s="62">
        <v>50.23</v>
      </c>
      <c r="BC274" s="60">
        <f>IF(AND(ISNUMBER(BB273),ISNUMBER(BB274)),BB274/BB273-1,"")</f>
        <v>0</v>
      </c>
      <c r="BD274" s="60">
        <f>IF(ISNUMBER(BB274),BB274/MAX(BB$22:BB274)-1,"")</f>
        <v>-4.3607532210110378E-3</v>
      </c>
      <c r="BF274" s="62">
        <v>51.08</v>
      </c>
      <c r="BG274" s="60">
        <f>IF(AND(ISNUMBER(BF273),ISNUMBER(BF274)),BF274/BF273-1,"")</f>
        <v>5.8765915768854704E-4</v>
      </c>
      <c r="BH274" s="60">
        <f>IF(ISNUMBER(BF274),BF274/MAX(BF$22:BF274)-1,"")</f>
        <v>0</v>
      </c>
      <c r="BK274" s="61">
        <f>BK273*(1+BL274)</f>
        <v>100.88716983039336</v>
      </c>
      <c r="BL274" s="60">
        <f>$L$12*N(AQ274)+$L$13*N(S274)+$L$14*N(AA274)+$L$15*N(AE274)+$L$16*N(AY274)+$L$17*N(BC274)+$L$18*N(AM274)+$L$19*N(AU274)+$L$20*N(W274)</f>
        <v>-3.1936249033962346E-4</v>
      </c>
      <c r="BM274" s="60">
        <f>IF(ISNUMBER(BK274),BK274/MAX(BK$22:BK274)-1,"")</f>
        <v>-7.2128218606268613E-2</v>
      </c>
      <c r="BO274" s="61">
        <f>BO273*(1+BP274)</f>
        <v>98.957779896160162</v>
      </c>
      <c r="BP274" s="60">
        <f>$L$36*N(S274)+$L$37*N(AQ274)+$L$38*N(AA274)+$L$39*N(AE274)+$L$40*N(AM274)+$L$41*N(W274)+$L$42*N(AI274)+$L$43*N(BG274)+$L$44*N(AY274)</f>
        <v>-1.7134544585514983E-4</v>
      </c>
      <c r="BQ274" s="60">
        <f>IF(ISNUMBER(BO274),BO274/MAX(BO$22:BO274)-1,"")</f>
        <v>-9.3965783083577059E-2</v>
      </c>
      <c r="BS274" s="61">
        <f>BS273*(1+BT274)</f>
        <v>96.956368463916974</v>
      </c>
      <c r="BT274" s="60">
        <f>$L$60*N(S274)+$L$61*N(AE274)+$L$62*N(AQ274)+$L$63*N(AM274)+$L$64*N(AI274)+$L$65*N(AA274)+$L$66*N(BG274)+$L$67*N(W274)+$L$68*N(AY274)</f>
        <v>-2.6976895473900594E-4</v>
      </c>
      <c r="BU274" s="60">
        <f>IF(ISNUMBER(BS274),BS274/MAX(BS$22:BS274)-1,"")</f>
        <v>-9.8815085109500989E-2</v>
      </c>
    </row>
    <row r="275" spans="17:73" ht="16" customHeight="1">
      <c r="Q275" s="63">
        <v>43467</v>
      </c>
      <c r="R275" s="62">
        <v>353.27</v>
      </c>
      <c r="S275" s="60">
        <f>IF(AND(ISNUMBER(R274),ISNUMBER(R275)),R275/R274-1,"")</f>
        <v>-6.5063649222074638E-4</v>
      </c>
      <c r="T275" s="60">
        <f>IF(ISNUMBER(R275),R275/MAX(R$22:R275)-1,"")</f>
        <v>-0.13918467798922973</v>
      </c>
      <c r="V275" s="62">
        <v>180.2</v>
      </c>
      <c r="W275" s="60">
        <f>IF(AND(ISNUMBER(V274),ISNUMBER(V275)),V275/V274-1,"")</f>
        <v>-3.0428769017981638E-3</v>
      </c>
      <c r="X275" s="60">
        <f>IF(ISNUMBER(V275),V275/MAX(V$22:V275)-1,"")</f>
        <v>-0.14508017838504605</v>
      </c>
      <c r="Z275" s="62">
        <v>7.4</v>
      </c>
      <c r="AA275" s="60">
        <f>IF(AND(ISNUMBER(Z274),ISNUMBER(Z275)),Z275/Z274-1,"")</f>
        <v>2.7100271002711285E-3</v>
      </c>
      <c r="AB275" s="60">
        <f>IF(ISNUMBER(Z275),Z275/MAX(Z$22:Z275)-1,"")</f>
        <v>-0.1148325358851674</v>
      </c>
      <c r="AD275" s="62">
        <v>10.88</v>
      </c>
      <c r="AE275" s="60">
        <f>IF(AND(ISNUMBER(AD274),ISNUMBER(AD275)),AD275/AD274-1,"")</f>
        <v>-2.6833631484794229E-2</v>
      </c>
      <c r="AF275" s="60">
        <f>IF(ISNUMBER(AD275),AD275/MAX(AD$22:AD275)-1,"")</f>
        <v>-0.27994705493050953</v>
      </c>
      <c r="AH275" s="62">
        <v>14.99</v>
      </c>
      <c r="AI275" s="60">
        <f>IF(AND(ISNUMBER(AH274),ISNUMBER(AH275)),AH275/AH274-1,"")</f>
        <v>-1.704918032786884E-2</v>
      </c>
      <c r="AJ275" s="60">
        <f>IF(ISNUMBER(AH275),AH275/MAX(AH$22:AH275)-1,"")</f>
        <v>-0.11144042679312394</v>
      </c>
      <c r="AL275" s="62">
        <v>18.27</v>
      </c>
      <c r="AM275" s="60">
        <f>IF(AND(ISNUMBER(AL274),ISNUMBER(AL275)),AL275/AL274-1,"")</f>
        <v>-1.5094339622641617E-2</v>
      </c>
      <c r="AN275" s="60">
        <f>IF(ISNUMBER(AL275),AL275/MAX(AL$22:AL275)-1,"")</f>
        <v>-7.3529411764705843E-2</v>
      </c>
      <c r="AP275" s="62">
        <v>100.36</v>
      </c>
      <c r="AQ275" s="60">
        <f>IF(AND(ISNUMBER(AP274),ISNUMBER(AP275)),AP275/AP274-1,"")</f>
        <v>3.9872408293462058E-4</v>
      </c>
      <c r="AR275" s="60">
        <f>IF(ISNUMBER(AP275),AP275/MAX(AP$22:AP275)-1,"")</f>
        <v>0</v>
      </c>
      <c r="AT275" s="62">
        <v>50.08</v>
      </c>
      <c r="AU275" s="60">
        <f>IF(AND(ISNUMBER(AT274),ISNUMBER(AT275)),AT275/AT274-1,"")</f>
        <v>-1.3958125623130258E-3</v>
      </c>
      <c r="AV275" s="60">
        <f>IF(ISNUMBER(AT275),AT275/MAX(AT$22:AT275)-1,"")</f>
        <v>-1.9928258270227595E-3</v>
      </c>
      <c r="AX275" s="62">
        <v>17.234999999999999</v>
      </c>
      <c r="AY275" s="60">
        <f>IF(AND(ISNUMBER(AX274),ISNUMBER(AX275)),AX275/AX274-1,"")</f>
        <v>1.0850439882697849E-2</v>
      </c>
      <c r="AZ275" s="60">
        <f>IF(ISNUMBER(AX275),AX275/MAX(AX$22:AX275)-1,"")</f>
        <v>0</v>
      </c>
      <c r="BB275" s="62">
        <v>50.31</v>
      </c>
      <c r="BC275" s="60">
        <f>IF(AND(ISNUMBER(BB274),ISNUMBER(BB275)),BB275/BB274-1,"")</f>
        <v>1.5926737009757108E-3</v>
      </c>
      <c r="BD275" s="60">
        <f>IF(ISNUMBER(BB275),BB275/MAX(BB$22:BB275)-1,"")</f>
        <v>-2.7750247770069736E-3</v>
      </c>
      <c r="BF275" s="62">
        <v>51.08</v>
      </c>
      <c r="BG275" s="60">
        <f>IF(AND(ISNUMBER(BF274),ISNUMBER(BF275)),BF275/BF274-1,"")</f>
        <v>0</v>
      </c>
      <c r="BH275" s="60">
        <f>IF(ISNUMBER(BF275),BF275/MAX(BF$22:BF275)-1,"")</f>
        <v>0</v>
      </c>
      <c r="BK275" s="61">
        <f>BK274*(1+BL275)</f>
        <v>100.7443851691539</v>
      </c>
      <c r="BL275" s="60">
        <f>$L$12*N(AQ275)+$L$13*N(S275)+$L$14*N(AA275)+$L$15*N(AE275)+$L$16*N(AY275)+$L$17*N(BC275)+$L$18*N(AM275)+$L$19*N(AU275)+$L$20*N(W275)</f>
        <v>-1.4152905813445171E-3</v>
      </c>
      <c r="BM275" s="60">
        <f>IF(ISNUMBER(BK275),BK275/MAX(BK$22:BK275)-1,"")</f>
        <v>-7.3441426799170539E-2</v>
      </c>
      <c r="BO275" s="61">
        <f>BO274*(1+BP275)</f>
        <v>98.572666194996074</v>
      </c>
      <c r="BP275" s="60">
        <f>$L$36*N(S275)+$L$37*N(AQ275)+$L$38*N(AA275)+$L$39*N(AE275)+$L$40*N(AM275)+$L$41*N(W275)+$L$42*N(AI275)+$L$43*N(BG275)+$L$44*N(AY275)</f>
        <v>-3.8916970607889467E-3</v>
      </c>
      <c r="BQ275" s="60">
        <f>IF(ISNUMBER(BO275),BO275/MAX(BO$22:BO275)-1,"")</f>
        <v>-9.7491793782524927E-2</v>
      </c>
      <c r="BS275" s="61">
        <f>BS274*(1+BT275)</f>
        <v>96.139681343136147</v>
      </c>
      <c r="BT275" s="60">
        <f>$L$60*N(S275)+$L$61*N(AE275)+$L$62*N(AQ275)+$L$63*N(AM275)+$L$64*N(AI275)+$L$65*N(AA275)+$L$66*N(BG275)+$L$67*N(W275)+$L$68*N(AY275)</f>
        <v>-8.4232437097183643E-3</v>
      </c>
      <c r="BU275" s="60">
        <f>IF(ISNUMBER(BS275),BS275/MAX(BS$22:BS275)-1,"")</f>
        <v>-0.10640598527514544</v>
      </c>
    </row>
    <row r="276" spans="17:73" ht="16" customHeight="1">
      <c r="Q276" s="63">
        <v>43468</v>
      </c>
      <c r="R276" s="62">
        <v>356.58</v>
      </c>
      <c r="S276" s="60">
        <f>IF(AND(ISNUMBER(R275),ISNUMBER(R276)),R276/R275-1,"")</f>
        <v>9.3696039856201452E-3</v>
      </c>
      <c r="T276" s="60">
        <f>IF(ISNUMBER(R276),R276/MAX(R$22:R276)-1,"")</f>
        <v>-0.13111917931723482</v>
      </c>
      <c r="V276" s="62">
        <v>181.73</v>
      </c>
      <c r="W276" s="60">
        <f>IF(AND(ISNUMBER(V275),ISNUMBER(V276)),V276/V275-1,"")</f>
        <v>8.4905660377359027E-3</v>
      </c>
      <c r="X276" s="60">
        <f>IF(ISNUMBER(V276),V276/MAX(V$22:V276)-1,"")</f>
        <v>-0.13782142518265494</v>
      </c>
      <c r="Z276" s="62">
        <v>7.38</v>
      </c>
      <c r="AA276" s="60">
        <f>IF(AND(ISNUMBER(Z275),ISNUMBER(Z276)),Z276/Z275-1,"")</f>
        <v>-2.7027027027027861E-3</v>
      </c>
      <c r="AB276" s="60">
        <f>IF(ISNUMBER(Z276),Z276/MAX(Z$22:Z276)-1,"")</f>
        <v>-0.11722488038277512</v>
      </c>
      <c r="AD276" s="62">
        <v>10.83</v>
      </c>
      <c r="AE276" s="60">
        <f>IF(AND(ISNUMBER(AD275),ISNUMBER(AD276)),AD276/AD275-1,"")</f>
        <v>-4.5955882352941568E-3</v>
      </c>
      <c r="AF276" s="60">
        <f>IF(ISNUMBER(AD276),AD276/MAX(AD$22:AD276)-1,"")</f>
        <v>-0.28325612177365977</v>
      </c>
      <c r="AH276" s="62">
        <v>15.03</v>
      </c>
      <c r="AI276" s="60">
        <f>IF(AND(ISNUMBER(AH275),ISNUMBER(AH276)),AH276/AH275-1,"")</f>
        <v>2.6684456304202353E-3</v>
      </c>
      <c r="AJ276" s="60">
        <f>IF(ISNUMBER(AH276),AH276/MAX(AH$22:AH276)-1,"")</f>
        <v>-0.10906935388263195</v>
      </c>
      <c r="AL276" s="62">
        <v>18.22</v>
      </c>
      <c r="AM276" s="60">
        <f>IF(AND(ISNUMBER(AL275),ISNUMBER(AL276)),AL276/AL275-1,"")</f>
        <v>-2.7367268746579798E-3</v>
      </c>
      <c r="AN276" s="60">
        <f>IF(ISNUMBER(AL276),AL276/MAX(AL$22:AL276)-1,"")</f>
        <v>-7.6064908722109581E-2</v>
      </c>
      <c r="AP276" s="62">
        <v>100.37</v>
      </c>
      <c r="AQ276" s="60">
        <f>IF(AND(ISNUMBER(AP275),ISNUMBER(AP276)),AP276/AP275-1,"")</f>
        <v>9.9641291351204586E-5</v>
      </c>
      <c r="AR276" s="60">
        <f>IF(ISNUMBER(AP276),AP276/MAX(AP$22:AP276)-1,"")</f>
        <v>0</v>
      </c>
      <c r="AT276" s="62">
        <v>50.08</v>
      </c>
      <c r="AU276" s="60">
        <f>IF(AND(ISNUMBER(AT275),ISNUMBER(AT276)),AT276/AT275-1,"")</f>
        <v>0</v>
      </c>
      <c r="AV276" s="60">
        <f>IF(ISNUMBER(AT276),AT276/MAX(AT$22:AT276)-1,"")</f>
        <v>-1.9928258270227595E-3</v>
      </c>
      <c r="AX276" s="62">
        <v>17.481999999999999</v>
      </c>
      <c r="AY276" s="60">
        <f>IF(AND(ISNUMBER(AX275),ISNUMBER(AX276)),AX276/AX275-1,"")</f>
        <v>1.4331302581955363E-2</v>
      </c>
      <c r="AZ276" s="60">
        <f>IF(ISNUMBER(AX276),AX276/MAX(AX$22:AX276)-1,"")</f>
        <v>0</v>
      </c>
      <c r="BB276" s="62">
        <v>50.46</v>
      </c>
      <c r="BC276" s="60">
        <f>IF(AND(ISNUMBER(BB275),ISNUMBER(BB276)),BB276/BB275-1,"")</f>
        <v>2.9815146094216427E-3</v>
      </c>
      <c r="BD276" s="60">
        <f>IF(ISNUMBER(BB276),BB276/MAX(BB$22:BB276)-1,"")</f>
        <v>0</v>
      </c>
      <c r="BF276" s="62">
        <v>50.88</v>
      </c>
      <c r="BG276" s="60">
        <f>IF(AND(ISNUMBER(BF275),ISNUMBER(BF276)),BF276/BF275-1,"")</f>
        <v>-3.9154267815191268E-3</v>
      </c>
      <c r="BH276" s="60">
        <f>IF(ISNUMBER(BF276),BF276/MAX(BF$22:BF276)-1,"")</f>
        <v>-3.9154267815191268E-3</v>
      </c>
      <c r="BK276" s="61">
        <f>BK275*(1+BL276)</f>
        <v>101.15636161940888</v>
      </c>
      <c r="BL276" s="60">
        <f>$L$12*N(AQ276)+$L$13*N(S276)+$L$14*N(AA276)+$L$15*N(AE276)+$L$16*N(AY276)+$L$17*N(BC276)+$L$18*N(AM276)+$L$19*N(AU276)+$L$20*N(W276)</f>
        <v>4.0893241798364826E-3</v>
      </c>
      <c r="BM276" s="60">
        <f>IF(ISNUMBER(BK276),BK276/MAX(BK$22:BK276)-1,"")</f>
        <v>-6.9652428421745571E-2</v>
      </c>
      <c r="BO276" s="61">
        <f>BO275*(1+BP276)</f>
        <v>98.827716475004493</v>
      </c>
      <c r="BP276" s="60">
        <f>$L$36*N(S276)+$L$37*N(AQ276)+$L$38*N(AA276)+$L$39*N(AE276)+$L$40*N(AM276)+$L$41*N(W276)+$L$42*N(AI276)+$L$43*N(BG276)+$L$44*N(AY276)</f>
        <v>2.5874341219896003E-3</v>
      </c>
      <c r="BQ276" s="60">
        <f>IF(ISNUMBER(BO276),BO276/MAX(BO$22:BO276)-1,"")</f>
        <v>-9.5156613254382183E-2</v>
      </c>
      <c r="BS276" s="61">
        <f>BS275*(1+BT276)</f>
        <v>96.312847992242723</v>
      </c>
      <c r="BT276" s="60">
        <f>$L$60*N(S276)+$L$61*N(AE276)+$L$62*N(AQ276)+$L$63*N(AM276)+$L$64*N(AI276)+$L$65*N(AA276)+$L$66*N(BG276)+$L$67*N(W276)+$L$68*N(AY276)</f>
        <v>1.8011984925198059E-3</v>
      </c>
      <c r="BU276" s="60">
        <f>IF(ISNUMBER(BS276),BS276/MAX(BS$22:BS276)-1,"")</f>
        <v>-0.10479644508289854</v>
      </c>
    </row>
    <row r="277" spans="17:73" ht="16" customHeight="1">
      <c r="Q277" s="63">
        <v>43469</v>
      </c>
      <c r="R277" s="62">
        <v>347.69</v>
      </c>
      <c r="S277" s="60">
        <f>IF(AND(ISNUMBER(R276),ISNUMBER(R277)),R277/R276-1,"")</f>
        <v>-2.4931291715743931E-2</v>
      </c>
      <c r="T277" s="60">
        <f>IF(ISNUMBER(R277),R277/MAX(R$22:R277)-1,"")</f>
        <v>-0.15278150052389183</v>
      </c>
      <c r="V277" s="62">
        <v>178.6</v>
      </c>
      <c r="W277" s="60">
        <f>IF(AND(ISNUMBER(V276),ISNUMBER(V277)),V277/V276-1,"")</f>
        <v>-1.7223353326363267E-2</v>
      </c>
      <c r="X277" s="60">
        <f>IF(ISNUMBER(V277),V277/MAX(V$22:V277)-1,"")</f>
        <v>-0.15267103140715443</v>
      </c>
      <c r="Z277" s="62">
        <v>7.24</v>
      </c>
      <c r="AA277" s="60">
        <f>IF(AND(ISNUMBER(Z276),ISNUMBER(Z277)),Z277/Z276-1,"")</f>
        <v>-1.8970189701897011E-2</v>
      </c>
      <c r="AB277" s="60">
        <f>IF(ISNUMBER(Z277),Z277/MAX(Z$22:Z277)-1,"")</f>
        <v>-0.13397129186602863</v>
      </c>
      <c r="AD277" s="62">
        <v>10.9</v>
      </c>
      <c r="AE277" s="60">
        <f>IF(AND(ISNUMBER(AD276),ISNUMBER(AD277)),AD277/AD276-1,"")</f>
        <v>6.4635272391504461E-3</v>
      </c>
      <c r="AF277" s="60">
        <f>IF(ISNUMBER(AD277),AD277/MAX(AD$22:AD277)-1,"")</f>
        <v>-0.27862342819324948</v>
      </c>
      <c r="AH277" s="62">
        <v>14.8</v>
      </c>
      <c r="AI277" s="60">
        <f>IF(AND(ISNUMBER(AH276),ISNUMBER(AH277)),AH277/AH276-1,"")</f>
        <v>-1.5302727877578137E-2</v>
      </c>
      <c r="AJ277" s="60">
        <f>IF(ISNUMBER(AH277),AH277/MAX(AH$22:AH277)-1,"")</f>
        <v>-0.12270302311796089</v>
      </c>
      <c r="AL277" s="62">
        <v>18.36</v>
      </c>
      <c r="AM277" s="60">
        <f>IF(AND(ISNUMBER(AL276),ISNUMBER(AL277)),AL277/AL276-1,"")</f>
        <v>7.6838638858398589E-3</v>
      </c>
      <c r="AN277" s="60">
        <f>IF(ISNUMBER(AL277),AL277/MAX(AL$22:AL277)-1,"")</f>
        <v>-6.8965517241379337E-2</v>
      </c>
      <c r="AP277" s="62">
        <v>100.21</v>
      </c>
      <c r="AQ277" s="60">
        <f>IF(AND(ISNUMBER(AP276),ISNUMBER(AP277)),AP277/AP276-1,"")</f>
        <v>-1.5941018232540349E-3</v>
      </c>
      <c r="AR277" s="60">
        <f>IF(ISNUMBER(AP277),AP277/MAX(AP$22:AP277)-1,"")</f>
        <v>-1.5941018232540349E-3</v>
      </c>
      <c r="AT277" s="62">
        <v>50.08</v>
      </c>
      <c r="AU277" s="60">
        <f>IF(AND(ISNUMBER(AT276),ISNUMBER(AT277)),AT277/AT276-1,"")</f>
        <v>0</v>
      </c>
      <c r="AV277" s="60">
        <f>IF(ISNUMBER(AT277),AT277/MAX(AT$22:AT277)-1,"")</f>
        <v>-1.9928258270227595E-3</v>
      </c>
      <c r="AX277" s="62">
        <v>17.378</v>
      </c>
      <c r="AY277" s="60">
        <f>IF(AND(ISNUMBER(AX276),ISNUMBER(AX277)),AX277/AX276-1,"")</f>
        <v>-5.9489760896922483E-3</v>
      </c>
      <c r="AZ277" s="60">
        <f>IF(ISNUMBER(AX277),AX277/MAX(AX$22:AX277)-1,"")</f>
        <v>-5.9489760896922483E-3</v>
      </c>
      <c r="BB277" s="62">
        <v>50.44</v>
      </c>
      <c r="BC277" s="60">
        <f>IF(AND(ISNUMBER(BB276),ISNUMBER(BB277)),BB277/BB276-1,"")</f>
        <v>-3.9635354736433648E-4</v>
      </c>
      <c r="BD277" s="60">
        <f>IF(ISNUMBER(BB277),BB277/MAX(BB$22:BB277)-1,"")</f>
        <v>-3.9635354736433648E-4</v>
      </c>
      <c r="BF277" s="62">
        <v>50.9</v>
      </c>
      <c r="BG277" s="60">
        <f>IF(AND(ISNUMBER(BF276),ISNUMBER(BF277)),BF277/BF276-1,"")</f>
        <v>3.9308176100627534E-4</v>
      </c>
      <c r="BH277" s="60">
        <f>IF(ISNUMBER(BF277),BF277/MAX(BF$22:BF277)-1,"")</f>
        <v>-3.5238841033672363E-3</v>
      </c>
      <c r="BK277" s="61">
        <f>BK276*(1+BL277)</f>
        <v>100.08798966039016</v>
      </c>
      <c r="BL277" s="60">
        <f>$L$12*N(AQ277)+$L$13*N(S277)+$L$14*N(AA277)+$L$15*N(AE277)+$L$16*N(AY277)+$L$17*N(BC277)+$L$18*N(AM277)+$L$19*N(AU277)+$L$20*N(W277)</f>
        <v>-1.0561589423692145E-2</v>
      </c>
      <c r="BM277" s="60">
        <f>IF(ISNUMBER(BK277),BK277/MAX(BK$22:BK277)-1,"")</f>
        <v>-7.947837749408404E-2</v>
      </c>
      <c r="BO277" s="61">
        <f>BO276*(1+BP277)</f>
        <v>97.77694607364144</v>
      </c>
      <c r="BP277" s="60">
        <f>$L$36*N(S277)+$L$37*N(AQ277)+$L$38*N(AA277)+$L$39*N(AE277)+$L$40*N(AM277)+$L$41*N(W277)+$L$42*N(AI277)+$L$43*N(BG277)+$L$44*N(AY277)</f>
        <v>-1.0632345245261391E-2</v>
      </c>
      <c r="BQ277" s="60">
        <f>IF(ISNUMBER(BO277),BO277/MAX(BO$22:BO277)-1,"")</f>
        <v>-0.10477722053515315</v>
      </c>
      <c r="BS277" s="61">
        <f>BS276*(1+BT277)</f>
        <v>95.440107466392178</v>
      </c>
      <c r="BT277" s="60">
        <f>$L$60*N(S277)+$L$61*N(AE277)+$L$62*N(AQ277)+$L$63*N(AM277)+$L$64*N(AI277)+$L$65*N(AA277)+$L$66*N(BG277)+$L$67*N(W277)+$L$68*N(AY277)</f>
        <v>-9.0615171708019714E-3</v>
      </c>
      <c r="BU277" s="60">
        <f>IF(ISNUMBER(BS277),BS277/MAX(BS$22:BS277)-1,"")</f>
        <v>-0.11290834746714273</v>
      </c>
    </row>
    <row r="278" spans="17:73" ht="16" customHeight="1">
      <c r="Q278" s="63">
        <v>43472</v>
      </c>
      <c r="R278" s="62">
        <v>356.3</v>
      </c>
      <c r="S278" s="60">
        <f>IF(AND(ISNUMBER(R277),ISNUMBER(R278)),R278/R277-1,"")</f>
        <v>2.4763438695389661E-2</v>
      </c>
      <c r="T278" s="60">
        <f>IF(ISNUMBER(R278),R278/MAX(R$22:R278)-1,"")</f>
        <v>-0.13180145715051528</v>
      </c>
      <c r="V278" s="62">
        <v>181.57</v>
      </c>
      <c r="W278" s="60">
        <f>IF(AND(ISNUMBER(V277),ISNUMBER(V278)),V278/V277-1,"")</f>
        <v>1.6629339305711088E-2</v>
      </c>
      <c r="X278" s="60">
        <f>IF(ISNUMBER(V278),V278/MAX(V$22:V278)-1,"")</f>
        <v>-0.13858051048486575</v>
      </c>
      <c r="Z278" s="62">
        <v>7.36</v>
      </c>
      <c r="AA278" s="60">
        <f>IF(AND(ISNUMBER(Z277),ISNUMBER(Z278)),Z278/Z277-1,"")</f>
        <v>1.6574585635359185E-2</v>
      </c>
      <c r="AB278" s="60">
        <f>IF(ISNUMBER(Z278),Z278/MAX(Z$22:Z278)-1,"")</f>
        <v>-0.11961722488038262</v>
      </c>
      <c r="AD278" s="62">
        <v>11.32</v>
      </c>
      <c r="AE278" s="60">
        <f>IF(AND(ISNUMBER(AD277),ISNUMBER(AD278)),AD278/AD277-1,"")</f>
        <v>3.8532110091743066E-2</v>
      </c>
      <c r="AF278" s="60">
        <f>IF(ISNUMBER(AD278),AD278/MAX(AD$22:AD278)-1,"")</f>
        <v>-0.25082726671078748</v>
      </c>
      <c r="AH278" s="62">
        <v>14.99</v>
      </c>
      <c r="AI278" s="60">
        <f>IF(AND(ISNUMBER(AH277),ISNUMBER(AH278)),AH278/AH277-1,"")</f>
        <v>1.2837837837837762E-2</v>
      </c>
      <c r="AJ278" s="60">
        <f>IF(ISNUMBER(AH278),AH278/MAX(AH$22:AH278)-1,"")</f>
        <v>-0.11144042679312394</v>
      </c>
      <c r="AL278" s="62">
        <v>18.55</v>
      </c>
      <c r="AM278" s="60">
        <f>IF(AND(ISNUMBER(AL277),ISNUMBER(AL278)),AL278/AL277-1,"")</f>
        <v>1.0348583877995754E-2</v>
      </c>
      <c r="AN278" s="60">
        <f>IF(ISNUMBER(AL278),AL278/MAX(AL$22:AL278)-1,"")</f>
        <v>-5.9330628803245355E-2</v>
      </c>
      <c r="AP278" s="62">
        <v>100.22</v>
      </c>
      <c r="AQ278" s="60">
        <f>IF(AND(ISNUMBER(AP277),ISNUMBER(AP278)),AP278/AP277-1,"")</f>
        <v>9.9790440075908649E-5</v>
      </c>
      <c r="AR278" s="60">
        <f>IF(ISNUMBER(AP278),AP278/MAX(AP$22:AP278)-1,"")</f>
        <v>-1.4944704593006231E-3</v>
      </c>
      <c r="AT278" s="62">
        <v>50.08</v>
      </c>
      <c r="AU278" s="60">
        <f>IF(AND(ISNUMBER(AT277),ISNUMBER(AT278)),AT278/AT277-1,"")</f>
        <v>0</v>
      </c>
      <c r="AV278" s="60">
        <f>IF(ISNUMBER(AT278),AT278/MAX(AT$22:AT278)-1,"")</f>
        <v>-1.9928258270227595E-3</v>
      </c>
      <c r="AX278" s="62">
        <v>17.03</v>
      </c>
      <c r="AY278" s="60">
        <f>IF(AND(ISNUMBER(AX277),ISNUMBER(AX278)),AX278/AX277-1,"")</f>
        <v>-2.0025319369317507E-2</v>
      </c>
      <c r="AZ278" s="60">
        <f>IF(ISNUMBER(AX278),AX278/MAX(AX$22:AX278)-1,"")</f>
        <v>-2.5855165312893114E-2</v>
      </c>
      <c r="BB278" s="62">
        <v>50.15</v>
      </c>
      <c r="BC278" s="60">
        <f>IF(AND(ISNUMBER(BB277),ISNUMBER(BB278)),BB278/BB277-1,"")</f>
        <v>-5.749405233941296E-3</v>
      </c>
      <c r="BD278" s="60">
        <f>IF(ISNUMBER(BB278),BB278/MAX(BB$22:BB278)-1,"")</f>
        <v>-6.1434799841458831E-3</v>
      </c>
      <c r="BF278" s="62">
        <v>50.83</v>
      </c>
      <c r="BG278" s="60">
        <f>IF(AND(ISNUMBER(BF277),ISNUMBER(BF278)),BF278/BF277-1,"")</f>
        <v>-1.3752455795678076E-3</v>
      </c>
      <c r="BH278" s="60">
        <f>IF(ISNUMBER(BF278),BF278/MAX(BF$22:BF278)-1,"")</f>
        <v>-4.8942834768990195E-3</v>
      </c>
      <c r="BK278" s="61">
        <f>BK277*(1+BL278)</f>
        <v>101.19076884341625</v>
      </c>
      <c r="BL278" s="60">
        <f>$L$12*N(AQ278)+$L$13*N(S278)+$L$14*N(AA278)+$L$15*N(AE278)+$L$16*N(AY278)+$L$17*N(BC278)+$L$18*N(AM278)+$L$19*N(AU278)+$L$20*N(W278)</f>
        <v>1.1018097044090389E-2</v>
      </c>
      <c r="BM278" s="60">
        <f>IF(ISNUMBER(BK278),BK278/MAX(BK$22:BK278)-1,"")</f>
        <v>-6.9335980926130358E-2</v>
      </c>
      <c r="BO278" s="61">
        <f>BO277*(1+BP278)</f>
        <v>99.320005001828306</v>
      </c>
      <c r="BP278" s="60">
        <f>$L$36*N(S278)+$L$37*N(AQ278)+$L$38*N(AA278)+$L$39*N(AE278)+$L$40*N(AM278)+$L$41*N(W278)+$L$42*N(AI278)+$L$43*N(BG278)+$L$44*N(AY278)</f>
        <v>1.5781418730594181E-2</v>
      </c>
      <c r="BQ278" s="60">
        <f>IF(ISNUMBER(BO278),BO278/MAX(BO$22:BO278)-1,"")</f>
        <v>-9.0649334995252073E-2</v>
      </c>
      <c r="BS278" s="61">
        <f>BS277*(1+BT278)</f>
        <v>97.205833011828034</v>
      </c>
      <c r="BT278" s="60">
        <f>$L$60*N(S278)+$L$61*N(AE278)+$L$62*N(AQ278)+$L$63*N(AM278)+$L$64*N(AI278)+$L$65*N(AA278)+$L$66*N(BG278)+$L$67*N(W278)+$L$68*N(AY278)</f>
        <v>1.8500875494693248E-2</v>
      </c>
      <c r="BU278" s="60">
        <f>IF(ISNUMBER(BS278),BS278/MAX(BS$22:BS278)-1,"")</f>
        <v>-9.6496375251250766E-2</v>
      </c>
    </row>
    <row r="279" spans="17:73" ht="16" customHeight="1">
      <c r="Q279" s="63">
        <v>43473</v>
      </c>
      <c r="R279" s="62">
        <v>357.07</v>
      </c>
      <c r="S279" s="60">
        <f>IF(AND(ISNUMBER(R278),ISNUMBER(R279)),R279/R278-1,"")</f>
        <v>2.16110019646365E-3</v>
      </c>
      <c r="T279" s="60">
        <f>IF(ISNUMBER(R279),R279/MAX(R$22:R279)-1,"")</f>
        <v>-0.12992519310899386</v>
      </c>
      <c r="V279" s="62">
        <v>183.31</v>
      </c>
      <c r="W279" s="60">
        <f>IF(AND(ISNUMBER(V278),ISNUMBER(V279)),V279/V278-1,"")</f>
        <v>9.5830809054360255E-3</v>
      </c>
      <c r="X279" s="60">
        <f>IF(ISNUMBER(V279),V279/MAX(V$22:V279)-1,"")</f>
        <v>-0.13032545782332294</v>
      </c>
      <c r="Z279" s="62">
        <v>7.45</v>
      </c>
      <c r="AA279" s="60">
        <f>IF(AND(ISNUMBER(Z278),ISNUMBER(Z279)),Z279/Z278-1,"")</f>
        <v>1.2228260869565188E-2</v>
      </c>
      <c r="AB279" s="60">
        <f>IF(ISNUMBER(Z279),Z279/MAX(Z$22:Z279)-1,"")</f>
        <v>-0.1088516746411482</v>
      </c>
      <c r="AD279" s="62">
        <v>11.35</v>
      </c>
      <c r="AE279" s="60">
        <f>IF(AND(ISNUMBER(AD278),ISNUMBER(AD279)),AD279/AD278-1,"")</f>
        <v>2.6501766784452485E-3</v>
      </c>
      <c r="AF279" s="60">
        <f>IF(ISNUMBER(AD279),AD279/MAX(AD$22:AD279)-1,"")</f>
        <v>-0.2488418266048974</v>
      </c>
      <c r="AH279" s="62">
        <v>15.02</v>
      </c>
      <c r="AI279" s="60">
        <f>IF(AND(ISNUMBER(AH278),ISNUMBER(AH279)),AH279/AH278-1,"")</f>
        <v>2.001334222815121E-3</v>
      </c>
      <c r="AJ279" s="60">
        <f>IF(ISNUMBER(AH279),AH279/MAX(AH$22:AH279)-1,"")</f>
        <v>-0.10966212211025494</v>
      </c>
      <c r="AL279" s="62">
        <v>18.64</v>
      </c>
      <c r="AM279" s="60">
        <f>IF(AND(ISNUMBER(AL278),ISNUMBER(AL279)),AL279/AL278-1,"")</f>
        <v>4.8517520215634047E-3</v>
      </c>
      <c r="AN279" s="60">
        <f>IF(ISNUMBER(AL279),AL279/MAX(AL$22:AL279)-1,"")</f>
        <v>-5.4766734279918738E-2</v>
      </c>
      <c r="AP279" s="62">
        <v>100.22</v>
      </c>
      <c r="AQ279" s="60">
        <f>IF(AND(ISNUMBER(AP278),ISNUMBER(AP279)),AP279/AP278-1,"")</f>
        <v>0</v>
      </c>
      <c r="AR279" s="60">
        <f>IF(ISNUMBER(AP279),AP279/MAX(AP$22:AP279)-1,"")</f>
        <v>-1.4944704593006231E-3</v>
      </c>
      <c r="AT279" s="62">
        <v>50.09</v>
      </c>
      <c r="AU279" s="60">
        <f>IF(AND(ISNUMBER(AT278),ISNUMBER(AT279)),AT279/AT278-1,"")</f>
        <v>1.9968051118213204E-4</v>
      </c>
      <c r="AV279" s="60">
        <f>IF(ISNUMBER(AT279),AT279/MAX(AT$22:AT279)-1,"")</f>
        <v>-1.7935432443203503E-3</v>
      </c>
      <c r="AX279" s="62">
        <v>16.957999999999998</v>
      </c>
      <c r="AY279" s="60">
        <f>IF(AND(ISNUMBER(AX278),ISNUMBER(AX279)),AX279/AX278-1,"")</f>
        <v>-4.2278332354669379E-3</v>
      </c>
      <c r="AZ279" s="60">
        <f>IF(ISNUMBER(AX279),AX279/MAX(AX$22:AX279)-1,"")</f>
        <v>-2.9973687221141798E-2</v>
      </c>
      <c r="BB279" s="62">
        <v>50.3</v>
      </c>
      <c r="BC279" s="60">
        <f>IF(AND(ISNUMBER(BB278),ISNUMBER(BB279)),BB279/BB278-1,"")</f>
        <v>2.9910269192421346E-3</v>
      </c>
      <c r="BD279" s="60">
        <f>IF(ISNUMBER(BB279),BB279/MAX(BB$22:BB279)-1,"")</f>
        <v>-3.1708283789140257E-3</v>
      </c>
      <c r="BF279" s="62">
        <v>50.75</v>
      </c>
      <c r="BG279" s="60">
        <f>IF(AND(ISNUMBER(BF278),ISNUMBER(BF279)),BF279/BF278-1,"")</f>
        <v>-1.5738736966358635E-3</v>
      </c>
      <c r="BH279" s="60">
        <f>IF(ISNUMBER(BF279),BF279/MAX(BF$22:BF279)-1,"")</f>
        <v>-6.4604541895065815E-3</v>
      </c>
      <c r="BK279" s="61">
        <f>BK278*(1+BL279)</f>
        <v>101.45227754385985</v>
      </c>
      <c r="BL279" s="60">
        <f>$L$12*N(AQ279)+$L$13*N(S279)+$L$14*N(AA279)+$L$15*N(AE279)+$L$16*N(AY279)+$L$17*N(BC279)+$L$18*N(AM279)+$L$19*N(AU279)+$L$20*N(W279)</f>
        <v>2.584313800878966E-3</v>
      </c>
      <c r="BM279" s="60">
        <f>IF(ISNUMBER(BK279),BK279/MAX(BK$22:BK279)-1,"")</f>
        <v>-6.6930853057656226E-2</v>
      </c>
      <c r="BO279" s="61">
        <f>BO278*(1+BP279)</f>
        <v>99.6494133176068</v>
      </c>
      <c r="BP279" s="60">
        <f>$L$36*N(S279)+$L$37*N(AQ279)+$L$38*N(AA279)+$L$39*N(AE279)+$L$40*N(AM279)+$L$41*N(W279)+$L$42*N(AI279)+$L$43*N(BG279)+$L$44*N(AY279)</f>
        <v>3.3166361174913977E-3</v>
      </c>
      <c r="BQ279" s="60">
        <f>IF(ISNUMBER(BO279),BO279/MAX(BO$22:BO279)-1,"")</f>
        <v>-8.7633349736232491E-2</v>
      </c>
      <c r="BS279" s="61">
        <f>BS278*(1+BT279)</f>
        <v>97.499739719742678</v>
      </c>
      <c r="BT279" s="60">
        <f>$L$60*N(S279)+$L$61*N(AE279)+$L$62*N(AQ279)+$L$63*N(AM279)+$L$64*N(AI279)+$L$65*N(AA279)+$L$66*N(BG279)+$L$67*N(W279)+$L$68*N(AY279)</f>
        <v>3.0235501184264517E-3</v>
      </c>
      <c r="BU279" s="60">
        <f>IF(ISNUMBER(BS279),BS279/MAX(BS$22:BS279)-1,"")</f>
        <v>-9.3764586759643054E-2</v>
      </c>
    </row>
    <row r="280" spans="17:73" ht="16" customHeight="1">
      <c r="Q280" s="63">
        <v>43474</v>
      </c>
      <c r="R280" s="62">
        <v>357.07</v>
      </c>
      <c r="S280" s="60">
        <f>IF(AND(ISNUMBER(R279),ISNUMBER(R280)),R280/R279-1,"")</f>
        <v>0</v>
      </c>
      <c r="T280" s="60">
        <f>IF(ISNUMBER(R280),R280/MAX(R$22:R280)-1,"")</f>
        <v>-0.12992519310899386</v>
      </c>
      <c r="V280" s="62">
        <v>184.57</v>
      </c>
      <c r="W280" s="60">
        <f>IF(AND(ISNUMBER(V279),ISNUMBER(V280)),V280/V279-1,"")</f>
        <v>6.8736020948119148E-3</v>
      </c>
      <c r="X280" s="60">
        <f>IF(ISNUMBER(V280),V280/MAX(V$22:V280)-1,"")</f>
        <v>-0.12434766106841255</v>
      </c>
      <c r="Z280" s="62">
        <v>7.46</v>
      </c>
      <c r="AA280" s="60">
        <f>IF(AND(ISNUMBER(Z279),ISNUMBER(Z280)),Z280/Z279-1,"")</f>
        <v>1.3422818791946067E-3</v>
      </c>
      <c r="AB280" s="60">
        <f>IF(ISNUMBER(Z280),Z280/MAX(Z$22:Z280)-1,"")</f>
        <v>-0.10765550239234445</v>
      </c>
      <c r="AD280" s="62">
        <v>11.49</v>
      </c>
      <c r="AE280" s="60">
        <f>IF(AND(ISNUMBER(AD279),ISNUMBER(AD280)),AD280/AD279-1,"")</f>
        <v>1.2334801762114544E-2</v>
      </c>
      <c r="AF280" s="60">
        <f>IF(ISNUMBER(AD280),AD280/MAX(AD$22:AD280)-1,"")</f>
        <v>-0.23957643944407669</v>
      </c>
      <c r="AH280" s="62">
        <v>15.25</v>
      </c>
      <c r="AI280" s="60">
        <f>IF(AND(ISNUMBER(AH279),ISNUMBER(AH280)),AH280/AH279-1,"")</f>
        <v>1.5312916111850816E-2</v>
      </c>
      <c r="AJ280" s="60">
        <f>IF(ISNUMBER(AH280),AH280/MAX(AH$22:AH280)-1,"")</f>
        <v>-9.6028452874926007E-2</v>
      </c>
      <c r="AL280" s="62">
        <v>18.88</v>
      </c>
      <c r="AM280" s="60">
        <f>IF(AND(ISNUMBER(AL279),ISNUMBER(AL280)),AL280/AL279-1,"")</f>
        <v>1.2875536480686511E-2</v>
      </c>
      <c r="AN280" s="60">
        <f>IF(ISNUMBER(AL280),AL280/MAX(AL$22:AL280)-1,"")</f>
        <v>-4.2596348884381352E-2</v>
      </c>
      <c r="AP280" s="62">
        <v>100.25</v>
      </c>
      <c r="AQ280" s="60">
        <f>IF(AND(ISNUMBER(AP279),ISNUMBER(AP280)),AP280/AP279-1,"")</f>
        <v>2.9934144881260671E-4</v>
      </c>
      <c r="AR280" s="60">
        <f>IF(ISNUMBER(AP280),AP280/MAX(AP$22:AP280)-1,"")</f>
        <v>-1.1955763674404984E-3</v>
      </c>
      <c r="AT280" s="62">
        <v>50.09</v>
      </c>
      <c r="AU280" s="60">
        <f>IF(AND(ISNUMBER(AT279),ISNUMBER(AT280)),AT280/AT279-1,"")</f>
        <v>0</v>
      </c>
      <c r="AV280" s="60">
        <f>IF(ISNUMBER(AT280),AT280/MAX(AT$22:AT280)-1,"")</f>
        <v>-1.7935432443203503E-3</v>
      </c>
      <c r="AX280" s="62">
        <v>16.902000000000001</v>
      </c>
      <c r="AY280" s="60">
        <f>IF(AND(ISNUMBER(AX279),ISNUMBER(AX280)),AX280/AX279-1,"")</f>
        <v>-3.3022762118172233E-3</v>
      </c>
      <c r="AZ280" s="60">
        <f>IF(ISNUMBER(AX280),AX280/MAX(AX$22:AX280)-1,"")</f>
        <v>-3.3176982038668257E-2</v>
      </c>
      <c r="BB280" s="62">
        <v>50.28</v>
      </c>
      <c r="BC280" s="60">
        <f>IF(AND(ISNUMBER(BB279),ISNUMBER(BB280)),BB280/BB279-1,"")</f>
        <v>-3.9761431411522441E-4</v>
      </c>
      <c r="BD280" s="60">
        <f>IF(ISNUMBER(BB280),BB280/MAX(BB$22:BB280)-1,"")</f>
        <v>-3.5671819262782511E-3</v>
      </c>
      <c r="BF280" s="62">
        <v>50.76</v>
      </c>
      <c r="BG280" s="60">
        <f>IF(AND(ISNUMBER(BF279),ISNUMBER(BF280)),BF280/BF279-1,"")</f>
        <v>1.9704433497524931E-4</v>
      </c>
      <c r="BH280" s="60">
        <f>IF(ISNUMBER(BF280),BF280/MAX(BF$22:BF280)-1,"")</f>
        <v>-6.2646828504306917E-3</v>
      </c>
      <c r="BK280" s="61">
        <f>BK279*(1+BL280)</f>
        <v>101.61918797406483</v>
      </c>
      <c r="BL280" s="60">
        <f>$L$12*N(AQ280)+$L$13*N(S280)+$L$14*N(AA280)+$L$15*N(AE280)+$L$16*N(AY280)+$L$17*N(BC280)+$L$18*N(AM280)+$L$19*N(AU280)+$L$20*N(W280)</f>
        <v>1.6452112682518547E-3</v>
      </c>
      <c r="BM280" s="60">
        <f>IF(ISNUMBER(BK280),BK280/MAX(BK$22:BK280)-1,"")</f>
        <v>-6.5395757183048464E-2</v>
      </c>
      <c r="BO280" s="61">
        <f>BO279*(1+BP280)</f>
        <v>99.924728707595094</v>
      </c>
      <c r="BP280" s="60">
        <f>$L$36*N(S280)+$L$37*N(AQ280)+$L$38*N(AA280)+$L$39*N(AE280)+$L$40*N(AM280)+$L$41*N(W280)+$L$42*N(AI280)+$L$43*N(BG280)+$L$44*N(AY280)</f>
        <v>2.7628400491511228E-3</v>
      </c>
      <c r="BQ280" s="60">
        <f>IF(ISNUMBER(BO280),BO280/MAX(BO$22:BO280)-1,"")</f>
        <v>-8.5112626615373888E-2</v>
      </c>
      <c r="BS280" s="61">
        <f>BS279*(1+BT280)</f>
        <v>98.051294091736466</v>
      </c>
      <c r="BT280" s="60">
        <f>$L$60*N(S280)+$L$61*N(AE280)+$L$62*N(AQ280)+$L$63*N(AM280)+$L$64*N(AI280)+$L$65*N(AA280)+$L$66*N(BG280)+$L$67*N(W280)+$L$68*N(AY280)</f>
        <v>5.6569830194336387E-3</v>
      </c>
      <c r="BU280" s="60">
        <f>IF(ISNUMBER(BS280),BS280/MAX(BS$22:BS280)-1,"")</f>
        <v>-8.8638028415332859E-2</v>
      </c>
    </row>
    <row r="281" spans="17:73" ht="16" customHeight="1">
      <c r="Q281" s="63">
        <v>43475</v>
      </c>
      <c r="R281" s="62">
        <v>357.05</v>
      </c>
      <c r="S281" s="60">
        <f>IF(AND(ISNUMBER(R280),ISNUMBER(R281)),R281/R280-1,"")</f>
        <v>-5.6011426330937475E-5</v>
      </c>
      <c r="T281" s="60">
        <f>IF(ISNUMBER(R281),R281/MAX(R$22:R281)-1,"")</f>
        <v>-0.12997392723994239</v>
      </c>
      <c r="V281" s="62">
        <v>182.96</v>
      </c>
      <c r="W281" s="60">
        <f>IF(AND(ISNUMBER(V280),ISNUMBER(V281)),V281/V280-1,"")</f>
        <v>-8.7229777320256829E-3</v>
      </c>
      <c r="X281" s="60">
        <f>IF(ISNUMBER(V281),V281/MAX(V$22:V281)-1,"")</f>
        <v>-0.13198595692190906</v>
      </c>
      <c r="Z281" s="62">
        <v>7.45</v>
      </c>
      <c r="AA281" s="60">
        <f>IF(AND(ISNUMBER(Z280),ISNUMBER(Z281)),Z281/Z280-1,"")</f>
        <v>-1.3404825737265424E-3</v>
      </c>
      <c r="AB281" s="60">
        <f>IF(ISNUMBER(Z281),Z281/MAX(Z$22:Z281)-1,"")</f>
        <v>-0.1088516746411482</v>
      </c>
      <c r="AD281" s="62">
        <v>11.38</v>
      </c>
      <c r="AE281" s="60">
        <f>IF(AND(ISNUMBER(AD280),ISNUMBER(AD281)),AD281/AD280-1,"")</f>
        <v>-9.5735422106179024E-3</v>
      </c>
      <c r="AF281" s="60">
        <f>IF(ISNUMBER(AD281),AD281/MAX(AD$22:AD281)-1,"")</f>
        <v>-0.24685638649900721</v>
      </c>
      <c r="AH281" s="62">
        <v>15.26</v>
      </c>
      <c r="AI281" s="60">
        <f>IF(AND(ISNUMBER(AH280),ISNUMBER(AH281)),AH281/AH280-1,"")</f>
        <v>6.5573770491811345E-4</v>
      </c>
      <c r="AJ281" s="60">
        <f>IF(ISNUMBER(AH281),AH281/MAX(AH$22:AH281)-1,"")</f>
        <v>-9.543568464730301E-2</v>
      </c>
      <c r="AL281" s="62">
        <v>18.75</v>
      </c>
      <c r="AM281" s="60">
        <f>IF(AND(ISNUMBER(AL280),ISNUMBER(AL281)),AL281/AL280-1,"")</f>
        <v>-6.8855932203388814E-3</v>
      </c>
      <c r="AN281" s="60">
        <f>IF(ISNUMBER(AL281),AL281/MAX(AL$22:AL281)-1,"")</f>
        <v>-4.9188640973630737E-2</v>
      </c>
      <c r="AP281" s="62">
        <v>100.25</v>
      </c>
      <c r="AQ281" s="60">
        <f>IF(AND(ISNUMBER(AP280),ISNUMBER(AP281)),AP281/AP280-1,"")</f>
        <v>0</v>
      </c>
      <c r="AR281" s="60">
        <f>IF(ISNUMBER(AP281),AP281/MAX(AP$22:AP281)-1,"")</f>
        <v>-1.1955763674404984E-3</v>
      </c>
      <c r="AT281" s="62">
        <v>50.1</v>
      </c>
      <c r="AU281" s="60">
        <f>IF(AND(ISNUMBER(AT280),ISNUMBER(AT281)),AT281/AT280-1,"")</f>
        <v>1.9964064683564153E-4</v>
      </c>
      <c r="AV281" s="60">
        <f>IF(ISNUMBER(AT281),AT281/MAX(AT$22:AT281)-1,"")</f>
        <v>-1.5942606616181632E-3</v>
      </c>
      <c r="AX281" s="62">
        <v>17</v>
      </c>
      <c r="AY281" s="60">
        <f>IF(AND(ISNUMBER(AX280),ISNUMBER(AX281)),AX281/AX280-1,"")</f>
        <v>5.7981303987693078E-3</v>
      </c>
      <c r="AZ281" s="60">
        <f>IF(ISNUMBER(AX281),AX281/MAX(AX$22:AX281)-1,"")</f>
        <v>-2.7571216107996732E-2</v>
      </c>
      <c r="BB281" s="62">
        <v>50.19</v>
      </c>
      <c r="BC281" s="60">
        <f>IF(AND(ISNUMBER(BB280),ISNUMBER(BB281)),BB281/BB280-1,"")</f>
        <v>-1.7899761336516162E-3</v>
      </c>
      <c r="BD281" s="60">
        <f>IF(ISNUMBER(BB281),BB281/MAX(BB$22:BB281)-1,"")</f>
        <v>-5.3507728894174322E-3</v>
      </c>
      <c r="BF281" s="62">
        <v>50.73</v>
      </c>
      <c r="BG281" s="60">
        <f>IF(AND(ISNUMBER(BF280),ISNUMBER(BF281)),BF281/BF280-1,"")</f>
        <v>-5.9101654846338558E-4</v>
      </c>
      <c r="BH281" s="60">
        <f>IF(ISNUMBER(BF281),BF281/MAX(BF$22:BF281)-1,"")</f>
        <v>-6.851996867658583E-3</v>
      </c>
      <c r="BK281" s="61">
        <f>BK280*(1+BL281)</f>
        <v>101.53975591806399</v>
      </c>
      <c r="BL281" s="60">
        <f>$L$12*N(AQ281)+$L$13*N(S281)+$L$14*N(AA281)+$L$15*N(AE281)+$L$16*N(AY281)+$L$17*N(BC281)+$L$18*N(AM281)+$L$19*N(AU281)+$L$20*N(W281)</f>
        <v>-7.8166395131116226E-4</v>
      </c>
      <c r="BM281" s="60">
        <f>IF(ISNUMBER(BK281),BK281/MAX(BK$22:BK281)-1,"")</f>
        <v>-6.6126303628400995E-2</v>
      </c>
      <c r="BO281" s="61">
        <f>BO280*(1+BP281)</f>
        <v>99.753132556746053</v>
      </c>
      <c r="BP281" s="60">
        <f>$L$36*N(S281)+$L$37*N(AQ281)+$L$38*N(AA281)+$L$39*N(AE281)+$L$40*N(AM281)+$L$41*N(W281)+$L$42*N(AI281)+$L$43*N(BG281)+$L$44*N(AY281)</f>
        <v>-1.7172541078513013E-3</v>
      </c>
      <c r="BQ281" s="60">
        <f>IF(ISNUMBER(BO281),BO281/MAX(BO$22:BO281)-1,"")</f>
        <v>-8.6683720715539869E-2</v>
      </c>
      <c r="BS281" s="61">
        <f>BS280*(1+BT281)</f>
        <v>97.789010945609817</v>
      </c>
      <c r="BT281" s="60">
        <f>$L$60*N(S281)+$L$61*N(AE281)+$L$62*N(AQ281)+$L$63*N(AM281)+$L$64*N(AI281)+$L$65*N(AA281)+$L$66*N(BG281)+$L$67*N(W281)+$L$68*N(AY281)</f>
        <v>-2.6749585363071045E-3</v>
      </c>
      <c r="BU281" s="60">
        <f>IF(ISNUMBER(BS281),BS281/MAX(BS$22:BS281)-1,"")</f>
        <v>-9.1075883900888943E-2</v>
      </c>
    </row>
    <row r="282" spans="17:73" ht="16" customHeight="1">
      <c r="Q282" s="63">
        <v>43476</v>
      </c>
      <c r="R282" s="62">
        <v>358</v>
      </c>
      <c r="S282" s="60">
        <f>IF(AND(ISNUMBER(R281),ISNUMBER(R282)),R282/R281-1,"")</f>
        <v>2.6606917798628338E-3</v>
      </c>
      <c r="T282" s="60">
        <f>IF(ISNUMBER(R282),R282/MAX(R$22:R282)-1,"")</f>
        <v>-0.12765905601988348</v>
      </c>
      <c r="V282" s="62">
        <v>183.77</v>
      </c>
      <c r="W282" s="60">
        <f>IF(AND(ISNUMBER(V281),ISNUMBER(V282)),V282/V281-1,"")</f>
        <v>4.4271972015741401E-3</v>
      </c>
      <c r="X282" s="60">
        <f>IF(ISNUMBER(V282),V282/MAX(V$22:V282)-1,"")</f>
        <v>-0.12814308757946669</v>
      </c>
      <c r="Z282" s="62">
        <v>7.46</v>
      </c>
      <c r="AA282" s="60">
        <f>IF(AND(ISNUMBER(Z281),ISNUMBER(Z282)),Z282/Z281-1,"")</f>
        <v>1.3422818791946067E-3</v>
      </c>
      <c r="AB282" s="60">
        <f>IF(ISNUMBER(Z282),Z282/MAX(Z$22:Z282)-1,"")</f>
        <v>-0.10765550239234445</v>
      </c>
      <c r="AD282" s="62">
        <v>11.43</v>
      </c>
      <c r="AE282" s="60">
        <f>IF(AND(ISNUMBER(AD281),ISNUMBER(AD282)),AD282/AD281-1,"")</f>
        <v>4.3936731107203641E-3</v>
      </c>
      <c r="AF282" s="60">
        <f>IF(ISNUMBER(AD282),AD282/MAX(AD$22:AD282)-1,"")</f>
        <v>-0.24354731965585708</v>
      </c>
      <c r="AH282" s="62">
        <v>15.36</v>
      </c>
      <c r="AI282" s="60">
        <f>IF(AND(ISNUMBER(AH281),ISNUMBER(AH282)),AH282/AH281-1,"")</f>
        <v>6.5530799475752577E-3</v>
      </c>
      <c r="AJ282" s="60">
        <f>IF(ISNUMBER(AH282),AH282/MAX(AH$22:AH282)-1,"")</f>
        <v>-8.9508002371073037E-2</v>
      </c>
      <c r="AL282" s="62">
        <v>18.93</v>
      </c>
      <c r="AM282" s="60">
        <f>IF(AND(ISNUMBER(AL281),ISNUMBER(AL282)),AL282/AL281-1,"")</f>
        <v>9.6000000000000529E-3</v>
      </c>
      <c r="AN282" s="60">
        <f>IF(ISNUMBER(AL282),AL282/MAX(AL$22:AL282)-1,"")</f>
        <v>-4.0060851926977614E-2</v>
      </c>
      <c r="AP282" s="62">
        <v>100.26</v>
      </c>
      <c r="AQ282" s="60">
        <f>IF(AND(ISNUMBER(AP281),ISNUMBER(AP282)),AP282/AP281-1,"")</f>
        <v>9.9750623441474673E-5</v>
      </c>
      <c r="AR282" s="60">
        <f>IF(ISNUMBER(AP282),AP282/MAX(AP$22:AP282)-1,"")</f>
        <v>-1.0959450034870866E-3</v>
      </c>
      <c r="AT282" s="62">
        <v>50.09</v>
      </c>
      <c r="AU282" s="60">
        <f>IF(AND(ISNUMBER(AT281),ISNUMBER(AT282)),AT282/AT281-1,"")</f>
        <v>-1.9960079840319889E-4</v>
      </c>
      <c r="AV282" s="60">
        <f>IF(ISNUMBER(AT282),AT282/MAX(AT$22:AT282)-1,"")</f>
        <v>-1.7935432443203503E-3</v>
      </c>
      <c r="AX282" s="62">
        <v>16.867000000000001</v>
      </c>
      <c r="AY282" s="60">
        <f>IF(AND(ISNUMBER(AX281),ISNUMBER(AX282)),AX282/AX281-1,"")</f>
        <v>-7.8235294117646736E-3</v>
      </c>
      <c r="AZ282" s="60">
        <f>IF(ISNUMBER(AX282),AX282/MAX(AX$22:AX282)-1,"")</f>
        <v>-3.5179041299622349E-2</v>
      </c>
      <c r="BB282" s="62">
        <v>50.31</v>
      </c>
      <c r="BC282" s="60">
        <f>IF(AND(ISNUMBER(BB281),ISNUMBER(BB282)),BB282/BB281-1,"")</f>
        <v>2.3909145248057762E-3</v>
      </c>
      <c r="BD282" s="60">
        <f>IF(ISNUMBER(BB282),BB282/MAX(BB$22:BB282)-1,"")</f>
        <v>-2.9726516052318575E-3</v>
      </c>
      <c r="BF282" s="62">
        <v>50.77</v>
      </c>
      <c r="BG282" s="60">
        <f>IF(AND(ISNUMBER(BF281),ISNUMBER(BF282)),BF282/BF281-1,"")</f>
        <v>7.8848807411802113E-4</v>
      </c>
      <c r="BH282" s="60">
        <f>IF(ISNUMBER(BF282),BF282/MAX(BF$22:BF282)-1,"")</f>
        <v>-6.068911511354691E-3</v>
      </c>
      <c r="BK282" s="61">
        <f>BK281*(1+BL282)</f>
        <v>101.62508074033366</v>
      </c>
      <c r="BL282" s="60">
        <f>$L$12*N(AQ282)+$L$13*N(S282)+$L$14*N(AA282)+$L$15*N(AE282)+$L$16*N(AY282)+$L$17*N(BC282)+$L$18*N(AM282)+$L$19*N(AU282)+$L$20*N(W282)</f>
        <v>8.4030950732744201E-4</v>
      </c>
      <c r="BM282" s="60">
        <f>IF(ISNUMBER(BK282),BK282/MAX(BK$22:BK282)-1,"")</f>
        <v>-6.5341560682696809E-2</v>
      </c>
      <c r="BO282" s="61">
        <f>BO281*(1+BP282)</f>
        <v>99.912200518631238</v>
      </c>
      <c r="BP282" s="60">
        <f>$L$36*N(S282)+$L$37*N(AQ282)+$L$38*N(AA282)+$L$39*N(AE282)+$L$40*N(AM282)+$L$41*N(W282)+$L$42*N(AI282)+$L$43*N(BG282)+$L$44*N(AY282)</f>
        <v>1.5946162071120611E-3</v>
      </c>
      <c r="BQ282" s="60">
        <f>IF(ISNUMBER(BO282),BO282/MAX(BO$22:BO282)-1,"")</f>
        <v>-8.5227331774373583E-2</v>
      </c>
      <c r="BS282" s="61">
        <f>BS281*(1+BT282)</f>
        <v>98.131128001131174</v>
      </c>
      <c r="BT282" s="60">
        <f>$L$60*N(S282)+$L$61*N(AE282)+$L$62*N(AQ282)+$L$63*N(AM282)+$L$64*N(AI282)+$L$65*N(AA282)+$L$66*N(BG282)+$L$67*N(W282)+$L$68*N(AY282)</f>
        <v>3.49852250486127E-3</v>
      </c>
      <c r="BU282" s="60">
        <f>IF(ISNUMBER(BS282),BS282/MAX(BS$22:BS282)-1,"")</f>
        <v>-8.7895992425504943E-2</v>
      </c>
    </row>
    <row r="283" spans="17:73" ht="16" customHeight="1">
      <c r="Q283" s="63">
        <v>43479</v>
      </c>
      <c r="R283" s="62">
        <v>358</v>
      </c>
      <c r="S283" s="60">
        <f>IF(AND(ISNUMBER(R282),ISNUMBER(R283)),R283/R282-1,"")</f>
        <v>0</v>
      </c>
      <c r="T283" s="60">
        <f>IF(ISNUMBER(R283),R283/MAX(R$22:R283)-1,"")</f>
        <v>-0.12765905601988348</v>
      </c>
      <c r="V283" s="62">
        <v>183.47</v>
      </c>
      <c r="W283" s="60">
        <f>IF(AND(ISNUMBER(V282),ISNUMBER(V283)),V283/V282-1,"")</f>
        <v>-1.6324753768297562E-3</v>
      </c>
      <c r="X283" s="60">
        <f>IF(ISNUMBER(V283),V283/MAX(V$22:V283)-1,"")</f>
        <v>-0.12956637252111203</v>
      </c>
      <c r="Z283" s="62">
        <v>7.45</v>
      </c>
      <c r="AA283" s="60">
        <f>IF(AND(ISNUMBER(Z282),ISNUMBER(Z283)),Z283/Z282-1,"")</f>
        <v>-1.3404825737265424E-3</v>
      </c>
      <c r="AB283" s="60">
        <f>IF(ISNUMBER(Z283),Z283/MAX(Z$22:Z283)-1,"")</f>
        <v>-0.1088516746411482</v>
      </c>
      <c r="AD283" s="62">
        <v>11.3</v>
      </c>
      <c r="AE283" s="60">
        <f>IF(AND(ISNUMBER(AD282),ISNUMBER(AD283)),AD283/AD282-1,"")</f>
        <v>-1.1373578302712128E-2</v>
      </c>
      <c r="AF283" s="60">
        <f>IF(ISNUMBER(AD283),AD283/MAX(AD$22:AD283)-1,"")</f>
        <v>-0.25215089344804753</v>
      </c>
      <c r="AH283" s="62">
        <v>15.29</v>
      </c>
      <c r="AI283" s="60">
        <f>IF(AND(ISNUMBER(AH282),ISNUMBER(AH283)),AH283/AH282-1,"")</f>
        <v>-4.5572916666667407E-3</v>
      </c>
      <c r="AJ283" s="60">
        <f>IF(ISNUMBER(AH283),AH283/MAX(AH$22:AH283)-1,"")</f>
        <v>-9.3657379964434018E-2</v>
      </c>
      <c r="AL283" s="62">
        <v>18.82</v>
      </c>
      <c r="AM283" s="60">
        <f>IF(AND(ISNUMBER(AL282),ISNUMBER(AL283)),AL283/AL282-1,"")</f>
        <v>-5.8108821975699776E-3</v>
      </c>
      <c r="AN283" s="60">
        <f>IF(ISNUMBER(AL283),AL283/MAX(AL$22:AL283)-1,"")</f>
        <v>-4.5638945233265615E-2</v>
      </c>
      <c r="AP283" s="62">
        <v>100.24</v>
      </c>
      <c r="AQ283" s="60">
        <f>IF(AND(ISNUMBER(AP282),ISNUMBER(AP283)),AP283/AP282-1,"")</f>
        <v>-1.9948134849401278E-4</v>
      </c>
      <c r="AR283" s="60">
        <f>IF(ISNUMBER(AP283),AP283/MAX(AP$22:AP283)-1,"")</f>
        <v>-1.2952077313939103E-3</v>
      </c>
      <c r="AT283" s="62">
        <v>50.1</v>
      </c>
      <c r="AU283" s="60">
        <f>IF(AND(ISNUMBER(AT282),ISNUMBER(AT283)),AT283/AT282-1,"")</f>
        <v>1.9964064683564153E-4</v>
      </c>
      <c r="AV283" s="60">
        <f>IF(ISNUMBER(AT283),AT283/MAX(AT$22:AT283)-1,"")</f>
        <v>-1.5942606616181632E-3</v>
      </c>
      <c r="AX283" s="62">
        <v>16.920000000000002</v>
      </c>
      <c r="AY283" s="60">
        <f>IF(AND(ISNUMBER(AX282),ISNUMBER(AX283)),AX283/AX282-1,"")</f>
        <v>3.1422303907038263E-3</v>
      </c>
      <c r="AZ283" s="60">
        <f>IF(ISNUMBER(AX283),AX283/MAX(AX$22:AX283)-1,"")</f>
        <v>-3.2147351561606086E-2</v>
      </c>
      <c r="BB283" s="62">
        <v>50.42</v>
      </c>
      <c r="BC283" s="60">
        <f>IF(AND(ISNUMBER(BB282),ISNUMBER(BB283)),BB283/BB282-1,"")</f>
        <v>2.1864440469090418E-3</v>
      </c>
      <c r="BD283" s="60">
        <f>IF(ISNUMBER(BB283),BB283/MAX(BB$22:BB283)-1,"")</f>
        <v>-7.9270709472845091E-4</v>
      </c>
      <c r="BF283" s="62">
        <v>50.83</v>
      </c>
      <c r="BG283" s="60">
        <f>IF(AND(ISNUMBER(BF282),ISNUMBER(BF283)),BF283/BF282-1,"")</f>
        <v>1.1818002757533197E-3</v>
      </c>
      <c r="BH283" s="60">
        <f>IF(ISNUMBER(BF283),BF283/MAX(BF$22:BF283)-1,"")</f>
        <v>-4.8942834768990195E-3</v>
      </c>
      <c r="BK283" s="61">
        <f>BK282*(1+BL283)</f>
        <v>101.51281176729415</v>
      </c>
      <c r="BL283" s="60">
        <f>$L$12*N(AQ283)+$L$13*N(S283)+$L$14*N(AA283)+$L$15*N(AE283)+$L$16*N(AY283)+$L$17*N(BC283)+$L$18*N(AM283)+$L$19*N(AU283)+$L$20*N(W283)</f>
        <v>-1.1047368643805902E-3</v>
      </c>
      <c r="BM283" s="60">
        <f>IF(ISNUMBER(BK283),BK283/MAX(BK$22:BK283)-1,"")</f>
        <v>-6.637411231621515E-2</v>
      </c>
      <c r="BO283" s="61">
        <f>BO282*(1+BP283)</f>
        <v>99.694249619431787</v>
      </c>
      <c r="BP283" s="60">
        <f>$L$36*N(S283)+$L$37*N(AQ283)+$L$38*N(AA283)+$L$39*N(AE283)+$L$40*N(AM283)+$L$41*N(W283)+$L$42*N(AI283)+$L$43*N(BG283)+$L$44*N(AY283)</f>
        <v>-2.1814242711910179E-3</v>
      </c>
      <c r="BQ283" s="60">
        <f>IF(ISNUMBER(BO283),BO283/MAX(BO$22:BO283)-1,"")</f>
        <v>-8.7222839075463243E-2</v>
      </c>
      <c r="BS283" s="61">
        <f>BS282*(1+BT283)</f>
        <v>97.794701897538033</v>
      </c>
      <c r="BT283" s="60">
        <f>$L$60*N(S283)+$L$61*N(AE283)+$L$62*N(AQ283)+$L$63*N(AM283)+$L$64*N(AI283)+$L$65*N(AA283)+$L$66*N(BG283)+$L$67*N(W283)+$L$68*N(AY283)</f>
        <v>-3.4283321759968101E-3</v>
      </c>
      <c r="BU283" s="60">
        <f>IF(ISNUMBER(BS283),BS283/MAX(BS$22:BS283)-1,"")</f>
        <v>-9.1022987942528277E-2</v>
      </c>
    </row>
    <row r="284" spans="17:73" ht="16" customHeight="1">
      <c r="Q284" s="63">
        <v>43480</v>
      </c>
      <c r="R284" s="62">
        <v>358.12</v>
      </c>
      <c r="S284" s="60">
        <f>IF(AND(ISNUMBER(R283),ISNUMBER(R284)),R284/R283-1,"")</f>
        <v>3.3519553072625108E-4</v>
      </c>
      <c r="T284" s="60">
        <f>IF(ISNUMBER(R284),R284/MAX(R$22:R284)-1,"")</f>
        <v>-0.12736665123419177</v>
      </c>
      <c r="V284" s="62">
        <v>184.27</v>
      </c>
      <c r="W284" s="60">
        <f>IF(AND(ISNUMBER(V283),ISNUMBER(V284)),V284/V283-1,"")</f>
        <v>4.3603858941516638E-3</v>
      </c>
      <c r="X284" s="60">
        <f>IF(ISNUMBER(V284),V284/MAX(V$22:V284)-1,"")</f>
        <v>-0.12577094601005778</v>
      </c>
      <c r="Z284" s="62">
        <v>7.49</v>
      </c>
      <c r="AA284" s="60">
        <f>IF(AND(ISNUMBER(Z283),ISNUMBER(Z284)),Z284/Z283-1,"")</f>
        <v>5.3691275167784269E-3</v>
      </c>
      <c r="AB284" s="60">
        <f>IF(ISNUMBER(Z284),Z284/MAX(Z$22:Z284)-1,"")</f>
        <v>-0.10406698564593297</v>
      </c>
      <c r="AD284" s="62">
        <v>11.58</v>
      </c>
      <c r="AE284" s="60">
        <f>IF(AND(ISNUMBER(AD283),ISNUMBER(AD284)),AD284/AD283-1,"")</f>
        <v>2.4778761061946764E-2</v>
      </c>
      <c r="AF284" s="60">
        <f>IF(ISNUMBER(AD284),AD284/MAX(AD$22:AD284)-1,"")</f>
        <v>-0.23362011912640634</v>
      </c>
      <c r="AH284" s="62">
        <v>15.4</v>
      </c>
      <c r="AI284" s="60">
        <f>IF(AND(ISNUMBER(AH283),ISNUMBER(AH284)),AH284/AH283-1,"")</f>
        <v>7.1942446043167241E-3</v>
      </c>
      <c r="AJ284" s="60">
        <f>IF(ISNUMBER(AH284),AH284/MAX(AH$22:AH284)-1,"")</f>
        <v>-8.7136929460580936E-2</v>
      </c>
      <c r="AL284" s="62">
        <v>18.79</v>
      </c>
      <c r="AM284" s="60">
        <f>IF(AND(ISNUMBER(AL283),ISNUMBER(AL284)),AL284/AL283-1,"")</f>
        <v>-1.5940488841658107E-3</v>
      </c>
      <c r="AN284" s="60">
        <f>IF(ISNUMBER(AL284),AL284/MAX(AL$22:AL284)-1,"")</f>
        <v>-4.7160243407707858E-2</v>
      </c>
      <c r="AP284" s="62">
        <v>100.28</v>
      </c>
      <c r="AQ284" s="60">
        <f>IF(AND(ISNUMBER(AP283),ISNUMBER(AP284)),AP284/AP283-1,"")</f>
        <v>3.9904229848364281E-4</v>
      </c>
      <c r="AR284" s="60">
        <f>IF(ISNUMBER(AP284),AP284/MAX(AP$22:AP284)-1,"")</f>
        <v>-8.9668227558037383E-4</v>
      </c>
      <c r="AT284" s="62">
        <v>50.11</v>
      </c>
      <c r="AU284" s="60">
        <f>IF(AND(ISNUMBER(AT283),ISNUMBER(AT284)),AT284/AT283-1,"")</f>
        <v>1.9960079840308786E-4</v>
      </c>
      <c r="AV284" s="60">
        <f>IF(ISNUMBER(AT284),AT284/MAX(AT$22:AT284)-1,"")</f>
        <v>-1.394978078915865E-3</v>
      </c>
      <c r="AX284" s="62">
        <v>16.875</v>
      </c>
      <c r="AY284" s="60">
        <f>IF(AND(ISNUMBER(AX283),ISNUMBER(AX284)),AX284/AX283-1,"")</f>
        <v>-2.6595744680851796E-3</v>
      </c>
      <c r="AZ284" s="60">
        <f>IF(ISNUMBER(AX284),AX284/MAX(AX$22:AX284)-1,"")</f>
        <v>-3.4721427754261458E-2</v>
      </c>
      <c r="BB284" s="62">
        <v>50.19</v>
      </c>
      <c r="BC284" s="60">
        <f>IF(AND(ISNUMBER(BB283),ISNUMBER(BB284)),BB284/BB283-1,"")</f>
        <v>-4.5616818722730157E-3</v>
      </c>
      <c r="BD284" s="60">
        <f>IF(ISNUMBER(BB284),BB284/MAX(BB$22:BB284)-1,"")</f>
        <v>-5.3507728894174322E-3</v>
      </c>
      <c r="BF284" s="62">
        <v>50.84</v>
      </c>
      <c r="BG284" s="60">
        <f>IF(AND(ISNUMBER(BF283),ISNUMBER(BF284)),BF284/BF283-1,"")</f>
        <v>1.9673421207966335E-4</v>
      </c>
      <c r="BH284" s="60">
        <f>IF(ISNUMBER(BF284),BF284/MAX(BF$22:BF284)-1,"")</f>
        <v>-4.6985121378229078E-3</v>
      </c>
      <c r="BK284" s="61">
        <f>BK283*(1+BL284)</f>
        <v>101.80470092978813</v>
      </c>
      <c r="BL284" s="60">
        <f>$L$12*N(AQ284)+$L$13*N(S284)+$L$14*N(AA284)+$L$15*N(AE284)+$L$16*N(AY284)+$L$17*N(BC284)+$L$18*N(AM284)+$L$19*N(AU284)+$L$20*N(W284)</f>
        <v>2.8753923510964957E-3</v>
      </c>
      <c r="BM284" s="60">
        <f>IF(ISNUMBER(BK284),BK284/MAX(BK$22:BK284)-1,"")</f>
        <v>-6.3689571579983451E-2</v>
      </c>
      <c r="BO284" s="61">
        <f>BO283*(1+BP284)</f>
        <v>100.20942976928436</v>
      </c>
      <c r="BP284" s="60">
        <f>$L$36*N(S284)+$L$37*N(AQ284)+$L$38*N(AA284)+$L$39*N(AE284)+$L$40*N(AM284)+$L$41*N(W284)+$L$42*N(AI284)+$L$43*N(BG284)+$L$44*N(AY284)</f>
        <v>5.1676014596548801E-3</v>
      </c>
      <c r="BQ284" s="60">
        <f>IF(ISNUMBER(BO284),BO284/MAX(BO$22:BO284)-1,"")</f>
        <v>-8.2505970486330016E-2</v>
      </c>
      <c r="BS284" s="61">
        <f>BS283*(1+BT284)</f>
        <v>98.379712833630862</v>
      </c>
      <c r="BT284" s="60">
        <f>$L$60*N(S284)+$L$61*N(AE284)+$L$62*N(AQ284)+$L$63*N(AM284)+$L$64*N(AI284)+$L$65*N(AA284)+$L$66*N(BG284)+$L$67*N(W284)+$L$68*N(AY284)</f>
        <v>5.9820309765426169E-3</v>
      </c>
      <c r="BU284" s="60">
        <f>IF(ISNUMBER(BS284),BS284/MAX(BS$22:BS284)-1,"")</f>
        <v>-8.5585459299435285E-2</v>
      </c>
    </row>
    <row r="285" spans="17:73" ht="16" customHeight="1">
      <c r="Q285" s="63">
        <v>43481</v>
      </c>
      <c r="R285" s="62">
        <v>361.4</v>
      </c>
      <c r="S285" s="60">
        <f>IF(AND(ISNUMBER(R284),ISNUMBER(R285)),R285/R284-1,"")</f>
        <v>9.1589411370489593E-3</v>
      </c>
      <c r="T285" s="60">
        <f>IF(ISNUMBER(R285),R285/MAX(R$22:R285)-1,"")</f>
        <v>-0.11937425375861987</v>
      </c>
      <c r="V285" s="62">
        <v>185.6</v>
      </c>
      <c r="W285" s="60">
        <f>IF(AND(ISNUMBER(V284),ISNUMBER(V285)),V285/V284-1,"")</f>
        <v>7.217669723774911E-3</v>
      </c>
      <c r="X285" s="60">
        <f>IF(ISNUMBER(V285),V285/MAX(V$22:V285)-1,"")</f>
        <v>-0.11946104943543034</v>
      </c>
      <c r="Z285" s="62">
        <v>7.54</v>
      </c>
      <c r="AA285" s="60">
        <f>IF(AND(ISNUMBER(Z284),ISNUMBER(Z285)),Z285/Z284-1,"")</f>
        <v>6.6755674232310547E-3</v>
      </c>
      <c r="AB285" s="60">
        <f>IF(ISNUMBER(Z285),Z285/MAX(Z$22:Z285)-1,"")</f>
        <v>-9.8086124401913777E-2</v>
      </c>
      <c r="AD285" s="62">
        <v>11.51</v>
      </c>
      <c r="AE285" s="60">
        <f>IF(AND(ISNUMBER(AD284),ISNUMBER(AD285)),AD285/AD284-1,"")</f>
        <v>-6.0449050086356371E-3</v>
      </c>
      <c r="AF285" s="60">
        <f>IF(ISNUMBER(AD285),AD285/MAX(AD$22:AD285)-1,"")</f>
        <v>-0.23825281270681664</v>
      </c>
      <c r="AH285" s="62">
        <v>15.52</v>
      </c>
      <c r="AI285" s="60">
        <f>IF(AND(ISNUMBER(AH284),ISNUMBER(AH285)),AH285/AH284-1,"")</f>
        <v>7.7922077922076838E-3</v>
      </c>
      <c r="AJ285" s="60">
        <f>IF(ISNUMBER(AH285),AH285/MAX(AH$22:AH285)-1,"")</f>
        <v>-8.0023710729104969E-2</v>
      </c>
      <c r="AL285" s="62">
        <v>18.88</v>
      </c>
      <c r="AM285" s="60">
        <f>IF(AND(ISNUMBER(AL284),ISNUMBER(AL285)),AL285/AL284-1,"")</f>
        <v>4.7897817988291624E-3</v>
      </c>
      <c r="AN285" s="60">
        <f>IF(ISNUMBER(AL285),AL285/MAX(AL$22:AL285)-1,"")</f>
        <v>-4.2596348884381352E-2</v>
      </c>
      <c r="AP285" s="62">
        <v>100.28</v>
      </c>
      <c r="AQ285" s="60">
        <f>IF(AND(ISNUMBER(AP284),ISNUMBER(AP285)),AP285/AP284-1,"")</f>
        <v>0</v>
      </c>
      <c r="AR285" s="60">
        <f>IF(ISNUMBER(AP285),AP285/MAX(AP$22:AP285)-1,"")</f>
        <v>-8.9668227558037383E-4</v>
      </c>
      <c r="AT285" s="62">
        <v>50.11</v>
      </c>
      <c r="AU285" s="60">
        <f>IF(AND(ISNUMBER(AT284),ISNUMBER(AT285)),AT285/AT284-1,"")</f>
        <v>0</v>
      </c>
      <c r="AV285" s="60">
        <f>IF(ISNUMBER(AT285),AT285/MAX(AT$22:AT285)-1,"")</f>
        <v>-1.394978078915865E-3</v>
      </c>
      <c r="AX285" s="62">
        <v>16.872</v>
      </c>
      <c r="AY285" s="60">
        <f>IF(AND(ISNUMBER(AX284),ISNUMBER(AX285)),AX285/AX284-1,"")</f>
        <v>-1.7777777777783221E-4</v>
      </c>
      <c r="AZ285" s="60">
        <f>IF(ISNUMBER(AX285),AX285/MAX(AX$22:AX285)-1,"")</f>
        <v>-3.4893032833771875E-2</v>
      </c>
      <c r="BB285" s="62">
        <v>50.37</v>
      </c>
      <c r="BC285" s="60">
        <f>IF(AND(ISNUMBER(BB284),ISNUMBER(BB285)),BB285/BB284-1,"")</f>
        <v>3.5863717872086642E-3</v>
      </c>
      <c r="BD285" s="60">
        <f>IF(ISNUMBER(BB285),BB285/MAX(BB$22:BB285)-1,"")</f>
        <v>-1.7835909631391811E-3</v>
      </c>
      <c r="BF285" s="62">
        <v>50.76</v>
      </c>
      <c r="BG285" s="60">
        <f>IF(AND(ISNUMBER(BF284),ISNUMBER(BF285)),BF285/BF284-1,"")</f>
        <v>-1.5735641227381247E-3</v>
      </c>
      <c r="BH285" s="60">
        <f>IF(ISNUMBER(BF285),BF285/MAX(BF$22:BF285)-1,"")</f>
        <v>-6.2646828504306917E-3</v>
      </c>
      <c r="BK285" s="61">
        <f>BK284*(1+BL285)</f>
        <v>102.15996767386642</v>
      </c>
      <c r="BL285" s="60">
        <f>$L$12*N(AQ285)+$L$13*N(S285)+$L$14*N(AA285)+$L$15*N(AE285)+$L$16*N(AY285)+$L$17*N(BC285)+$L$18*N(AM285)+$L$19*N(AU285)+$L$20*N(W285)</f>
        <v>3.4896889911135397E-3</v>
      </c>
      <c r="BM285" s="60">
        <f>IF(ISNUMBER(BK285),BK285/MAX(BK$22:BK285)-1,"")</f>
        <v>-6.0422139385661322E-2</v>
      </c>
      <c r="BO285" s="61">
        <f>BO284*(1+BP285)</f>
        <v>100.53039120655201</v>
      </c>
      <c r="BP285" s="60">
        <f>$L$36*N(S285)+$L$37*N(AQ285)+$L$38*N(AA285)+$L$39*N(AE285)+$L$40*N(AM285)+$L$41*N(W285)+$L$42*N(AI285)+$L$43*N(BG285)+$L$44*N(AY285)</f>
        <v>3.2029065329142459E-3</v>
      </c>
      <c r="BQ285" s="60">
        <f>IF(ISNUMBER(BO285),BO285/MAX(BO$22:BO285)-1,"")</f>
        <v>-7.9567322865290779E-2</v>
      </c>
      <c r="BS285" s="61">
        <f>BS284*(1+BT285)</f>
        <v>98.729202978100844</v>
      </c>
      <c r="BT285" s="60">
        <f>$L$60*N(S285)+$L$61*N(AE285)+$L$62*N(AQ285)+$L$63*N(AM285)+$L$64*N(AI285)+$L$65*N(AA285)+$L$66*N(BG285)+$L$67*N(W285)+$L$68*N(AY285)</f>
        <v>3.5524615228445969E-3</v>
      </c>
      <c r="BU285" s="60">
        <f>IF(ISNUMBER(BS285),BS285/MAX(BS$22:BS285)-1,"")</f>
        <v>-8.2337036827666799E-2</v>
      </c>
    </row>
    <row r="286" spans="17:73" ht="16" customHeight="1">
      <c r="Q286" s="63">
        <v>43482</v>
      </c>
      <c r="R286" s="62">
        <v>363.54</v>
      </c>
      <c r="S286" s="60">
        <f>IF(AND(ISNUMBER(R285),ISNUMBER(R286)),R286/R285-1,"")</f>
        <v>5.9214167127836781E-3</v>
      </c>
      <c r="T286" s="60">
        <f>IF(ISNUMBER(R286),R286/MAX(R$22:R286)-1,"")</f>
        <v>-0.11415970174711854</v>
      </c>
      <c r="V286" s="62">
        <v>186.6</v>
      </c>
      <c r="W286" s="60">
        <f>IF(AND(ISNUMBER(V285),ISNUMBER(V286)),V286/V285-1,"")</f>
        <v>5.3879310344826514E-3</v>
      </c>
      <c r="X286" s="60">
        <f>IF(ISNUMBER(V286),V286/MAX(V$22:V286)-1,"")</f>
        <v>-0.11471676629661265</v>
      </c>
      <c r="Z286" s="62">
        <v>7.57</v>
      </c>
      <c r="AA286" s="60">
        <f>IF(AND(ISNUMBER(Z285),ISNUMBER(Z286)),Z286/Z285-1,"")</f>
        <v>3.9787798408488229E-3</v>
      </c>
      <c r="AB286" s="60">
        <f>IF(ISNUMBER(Z286),Z286/MAX(Z$22:Z286)-1,"")</f>
        <v>-9.4497607655502303E-2</v>
      </c>
      <c r="AD286" s="62">
        <v>11.6</v>
      </c>
      <c r="AE286" s="60">
        <f>IF(AND(ISNUMBER(AD285),ISNUMBER(AD286)),AD286/AD285-1,"")</f>
        <v>7.8192875760207947E-3</v>
      </c>
      <c r="AF286" s="60">
        <f>IF(ISNUMBER(AD286),AD286/MAX(AD$22:AD286)-1,"")</f>
        <v>-0.23229649238914629</v>
      </c>
      <c r="AH286" s="62">
        <v>15.52</v>
      </c>
      <c r="AI286" s="60">
        <f>IF(AND(ISNUMBER(AH285),ISNUMBER(AH286)),AH286/AH285-1,"")</f>
        <v>0</v>
      </c>
      <c r="AJ286" s="60">
        <f>IF(ISNUMBER(AH286),AH286/MAX(AH$22:AH286)-1,"")</f>
        <v>-8.0023710729104969E-2</v>
      </c>
      <c r="AL286" s="62">
        <v>18.96</v>
      </c>
      <c r="AM286" s="60">
        <f>IF(AND(ISNUMBER(AL285),ISNUMBER(AL286)),AL286/AL285-1,"")</f>
        <v>4.237288135593209E-3</v>
      </c>
      <c r="AN286" s="60">
        <f>IF(ISNUMBER(AL286),AL286/MAX(AL$22:AL286)-1,"")</f>
        <v>-3.8539553752535372E-2</v>
      </c>
      <c r="AP286" s="62">
        <v>100.29</v>
      </c>
      <c r="AQ286" s="60">
        <f>IF(AND(ISNUMBER(AP285),ISNUMBER(AP286)),AP286/AP285-1,"")</f>
        <v>9.9720781810974657E-5</v>
      </c>
      <c r="AR286" s="60">
        <f>IF(ISNUMBER(AP286),AP286/MAX(AP$22:AP286)-1,"")</f>
        <v>-7.9705091162696196E-4</v>
      </c>
      <c r="AT286" s="62">
        <v>50.12</v>
      </c>
      <c r="AU286" s="60">
        <f>IF(AND(ISNUMBER(AT285),ISNUMBER(AT286)),AT286/AT285-1,"")</f>
        <v>1.9956096587514516E-4</v>
      </c>
      <c r="AV286" s="60">
        <f>IF(ISNUMBER(AT286),AT286/MAX(AT$22:AT286)-1,"")</f>
        <v>-1.1956954962136779E-3</v>
      </c>
      <c r="AX286" s="62">
        <v>17.027000000000001</v>
      </c>
      <c r="AY286" s="60">
        <f>IF(AND(ISNUMBER(AX285),ISNUMBER(AX286)),AX286/AX285-1,"")</f>
        <v>9.1868183973446982E-3</v>
      </c>
      <c r="AZ286" s="60">
        <f>IF(ISNUMBER(AX286),AX286/MAX(AX$22:AX286)-1,"")</f>
        <v>-2.6026770392403531E-2</v>
      </c>
      <c r="BB286" s="62">
        <v>50.37</v>
      </c>
      <c r="BC286" s="60">
        <f>IF(AND(ISNUMBER(BB285),ISNUMBER(BB286)),BB286/BB285-1,"")</f>
        <v>0</v>
      </c>
      <c r="BD286" s="60">
        <f>IF(ISNUMBER(BB286),BB286/MAX(BB$22:BB286)-1,"")</f>
        <v>-1.7835909631391811E-3</v>
      </c>
      <c r="BF286" s="62">
        <v>50.84</v>
      </c>
      <c r="BG286" s="60">
        <f>IF(AND(ISNUMBER(BF285),ISNUMBER(BF286)),BF286/BF285-1,"")</f>
        <v>1.5760441292356209E-3</v>
      </c>
      <c r="BH286" s="60">
        <f>IF(ISNUMBER(BF286),BF286/MAX(BF$22:BF286)-1,"")</f>
        <v>-4.6985121378229078E-3</v>
      </c>
      <c r="BK286" s="61">
        <f>BK285*(1+BL286)</f>
        <v>102.64630279348097</v>
      </c>
      <c r="BL286" s="60">
        <f>$L$12*N(AQ286)+$L$13*N(S286)+$L$14*N(AA286)+$L$15*N(AE286)+$L$16*N(AY286)+$L$17*N(BC286)+$L$18*N(AM286)+$L$19*N(AU286)+$L$20*N(W286)</f>
        <v>4.7605253866869323E-3</v>
      </c>
      <c r="BM286" s="60">
        <f>IF(ISNUMBER(BK286),BK286/MAX(BK$22:BK286)-1,"")</f>
        <v>-5.5949255127437758E-2</v>
      </c>
      <c r="BO286" s="61">
        <f>BO285*(1+BP286)</f>
        <v>101.00701919580843</v>
      </c>
      <c r="BP286" s="60">
        <f>$L$36*N(S286)+$L$37*N(AQ286)+$L$38*N(AA286)+$L$39*N(AE286)+$L$40*N(AM286)+$L$41*N(W286)+$L$42*N(AI286)+$L$43*N(BG286)+$L$44*N(AY286)</f>
        <v>4.7411333382472694E-3</v>
      </c>
      <c r="BQ286" s="60">
        <f>IF(ISNUMBER(BO286),BO286/MAX(BO$22:BO286)-1,"")</f>
        <v>-7.5203428814115347E-2</v>
      </c>
      <c r="BS286" s="61">
        <f>BS285*(1+BT286)</f>
        <v>99.144333018936592</v>
      </c>
      <c r="BT286" s="60">
        <f>$L$60*N(S286)+$L$61*N(AE286)+$L$62*N(AQ286)+$L$63*N(AM286)+$L$64*N(AI286)+$L$65*N(AA286)+$L$66*N(BG286)+$L$67*N(W286)+$L$68*N(AY286)</f>
        <v>4.2047340433592562E-3</v>
      </c>
      <c r="BU286" s="60">
        <f>IF(ISNUMBER(BS286),BS286/MAX(BS$22:BS286)-1,"")</f>
        <v>-7.8478508126086144E-2</v>
      </c>
    </row>
    <row r="287" spans="17:73" ht="16" customHeight="1">
      <c r="Q287" s="63">
        <v>43483</v>
      </c>
      <c r="R287" s="62">
        <v>363.54</v>
      </c>
      <c r="S287" s="60">
        <f>IF(AND(ISNUMBER(R286),ISNUMBER(R287)),R287/R286-1,"")</f>
        <v>0</v>
      </c>
      <c r="T287" s="60">
        <f>IF(ISNUMBER(R287),R287/MAX(R$22:R287)-1,"")</f>
        <v>-0.11415970174711854</v>
      </c>
      <c r="V287" s="62">
        <v>187.91</v>
      </c>
      <c r="W287" s="60">
        <f>IF(AND(ISNUMBER(V286),ISNUMBER(V287)),V287/V286-1,"")</f>
        <v>7.0203644158628453E-3</v>
      </c>
      <c r="X287" s="60">
        <f>IF(ISNUMBER(V287),V287/MAX(V$22:V287)-1,"")</f>
        <v>-0.10850175538476137</v>
      </c>
      <c r="Z287" s="62">
        <v>7.59</v>
      </c>
      <c r="AA287" s="60">
        <f>IF(AND(ISNUMBER(Z286),ISNUMBER(Z287)),Z287/Z286-1,"")</f>
        <v>2.6420079260236484E-3</v>
      </c>
      <c r="AB287" s="60">
        <f>IF(ISNUMBER(Z287),Z287/MAX(Z$22:Z287)-1,"")</f>
        <v>-9.210526315789469E-2</v>
      </c>
      <c r="AD287" s="62">
        <v>11.73</v>
      </c>
      <c r="AE287" s="60">
        <f>IF(AND(ISNUMBER(AD286),ISNUMBER(AD287)),AD287/AD286-1,"")</f>
        <v>1.1206896551724244E-2</v>
      </c>
      <c r="AF287" s="60">
        <f>IF(ISNUMBER(AD287),AD287/MAX(AD$22:AD287)-1,"")</f>
        <v>-0.22369291859695561</v>
      </c>
      <c r="AH287" s="62">
        <v>15.61</v>
      </c>
      <c r="AI287" s="60">
        <f>IF(AND(ISNUMBER(AH286),ISNUMBER(AH287)),AH287/AH286-1,"")</f>
        <v>5.7989690721649279E-3</v>
      </c>
      <c r="AJ287" s="60">
        <f>IF(ISNUMBER(AH287),AH287/MAX(AH$22:AH287)-1,"")</f>
        <v>-7.4688796680497993E-2</v>
      </c>
      <c r="AL287" s="62">
        <v>19.100000000000001</v>
      </c>
      <c r="AM287" s="60">
        <f>IF(AND(ISNUMBER(AL286),ISNUMBER(AL287)),AL287/AL286-1,"")</f>
        <v>7.3839662447257037E-3</v>
      </c>
      <c r="AN287" s="60">
        <f>IF(ISNUMBER(AL287),AL287/MAX(AL$22:AL287)-1,"")</f>
        <v>-3.1440162271805128E-2</v>
      </c>
      <c r="AP287" s="62">
        <v>100.3</v>
      </c>
      <c r="AQ287" s="60">
        <f>IF(AND(ISNUMBER(AP286),ISNUMBER(AP287)),AP287/AP286-1,"")</f>
        <v>9.9710838568078941E-5</v>
      </c>
      <c r="AR287" s="60">
        <f>IF(ISNUMBER(AP287),AP287/MAX(AP$22:AP287)-1,"")</f>
        <v>-6.974195476736611E-4</v>
      </c>
      <c r="AT287" s="62">
        <v>50.12</v>
      </c>
      <c r="AU287" s="60">
        <f>IF(AND(ISNUMBER(AT286),ISNUMBER(AT287)),AT287/AT286-1,"")</f>
        <v>0</v>
      </c>
      <c r="AV287" s="60">
        <f>IF(ISNUMBER(AT287),AT287/MAX(AT$22:AT287)-1,"")</f>
        <v>-1.1956954962136779E-3</v>
      </c>
      <c r="AX287" s="62">
        <v>16.920000000000002</v>
      </c>
      <c r="AY287" s="60">
        <f>IF(AND(ISNUMBER(AX286),ISNUMBER(AX287)),AX287/AX286-1,"")</f>
        <v>-6.2841369589474727E-3</v>
      </c>
      <c r="AZ287" s="60">
        <f>IF(ISNUMBER(AX287),AX287/MAX(AX$22:AX287)-1,"")</f>
        <v>-3.2147351561606086E-2</v>
      </c>
      <c r="BB287" s="62">
        <v>50.2</v>
      </c>
      <c r="BC287" s="60">
        <f>IF(AND(ISNUMBER(BB286),ISNUMBER(BB287)),BB287/BB286-1,"")</f>
        <v>-3.3750248163588736E-3</v>
      </c>
      <c r="BD287" s="60">
        <f>IF(ISNUMBER(BB287),BB287/MAX(BB$22:BB287)-1,"")</f>
        <v>-5.152596115735153E-3</v>
      </c>
      <c r="BF287" s="62">
        <v>50.8</v>
      </c>
      <c r="BG287" s="60">
        <f>IF(AND(ISNUMBER(BF286),ISNUMBER(BF287)),BF287/BF286-1,"")</f>
        <v>-7.8678206136917339E-4</v>
      </c>
      <c r="BH287" s="60">
        <f>IF(ISNUMBER(BF287),BF287/MAX(BF$22:BF287)-1,"")</f>
        <v>-5.4815974941269108E-3</v>
      </c>
      <c r="BK287" s="61">
        <f>BK286*(1+BL287)</f>
        <v>102.73641072876117</v>
      </c>
      <c r="BL287" s="60">
        <f>$L$12*N(AQ287)+$L$13*N(S287)+$L$14*N(AA287)+$L$15*N(AE287)+$L$16*N(AY287)+$L$17*N(BC287)+$L$18*N(AM287)+$L$19*N(AU287)+$L$20*N(W287)</f>
        <v>8.7784881508573629E-4</v>
      </c>
      <c r="BM287" s="60">
        <f>IF(ISNUMBER(BK287),BK287/MAX(BK$22:BK287)-1,"")</f>
        <v>-5.5120521299670489E-2</v>
      </c>
      <c r="BO287" s="61">
        <f>BO286*(1+BP287)</f>
        <v>101.23451703369003</v>
      </c>
      <c r="BP287" s="60">
        <f>$L$36*N(S287)+$L$37*N(AQ287)+$L$38*N(AA287)+$L$39*N(AE287)+$L$40*N(AM287)+$L$41*N(W287)+$L$42*N(AI287)+$L$43*N(BG287)+$L$44*N(AY287)</f>
        <v>2.2522973125321758E-3</v>
      </c>
      <c r="BQ287" s="60">
        <f>IF(ISNUMBER(BO287),BO287/MAX(BO$22:BO287)-1,"")</f>
        <v>-7.3120511982194381E-2</v>
      </c>
      <c r="BS287" s="61">
        <f>BS286*(1+BT287)</f>
        <v>99.524327953970754</v>
      </c>
      <c r="BT287" s="60">
        <f>$L$60*N(S287)+$L$61*N(AE287)+$L$62*N(AQ287)+$L$63*N(AM287)+$L$64*N(AI287)+$L$65*N(AA287)+$L$66*N(BG287)+$L$67*N(W287)+$L$68*N(AY287)</f>
        <v>3.8327448827719214E-3</v>
      </c>
      <c r="BU287" s="60">
        <f>IF(ISNUMBER(BS287),BS287/MAX(BS$22:BS287)-1,"")</f>
        <v>-7.4946551343742063E-2</v>
      </c>
    </row>
    <row r="288" spans="17:73" ht="16" customHeight="1">
      <c r="Q288" s="63">
        <v>43486</v>
      </c>
      <c r="R288" s="62">
        <v>371.84</v>
      </c>
      <c r="S288" s="60">
        <f>IF(AND(ISNUMBER(R287),ISNUMBER(R288)),R288/R287-1,"")</f>
        <v>2.2831050228310446E-2</v>
      </c>
      <c r="T288" s="60">
        <f>IF(ISNUMBER(R288),R288/MAX(R$22:R288)-1,"")</f>
        <v>-9.3935037403445554E-2</v>
      </c>
      <c r="V288" s="62">
        <v>190.2</v>
      </c>
      <c r="W288" s="60">
        <f>IF(AND(ISNUMBER(V287),ISNUMBER(V288)),V288/V287-1,"")</f>
        <v>1.2186685115214591E-2</v>
      </c>
      <c r="X288" s="60">
        <f>IF(ISNUMBER(V288),V288/MAX(V$22:V288)-1,"")</f>
        <v>-9.7637346996868879E-2</v>
      </c>
      <c r="Z288" s="62">
        <v>7.69</v>
      </c>
      <c r="AA288" s="60">
        <f>IF(AND(ISNUMBER(Z287),ISNUMBER(Z288)),Z288/Z287-1,"")</f>
        <v>1.3175230566534912E-2</v>
      </c>
      <c r="AB288" s="60">
        <f>IF(ISNUMBER(Z288),Z288/MAX(Z$22:Z288)-1,"")</f>
        <v>-8.0143540669856295E-2</v>
      </c>
      <c r="AD288" s="62">
        <v>11.8</v>
      </c>
      <c r="AE288" s="60">
        <f>IF(AND(ISNUMBER(AD287),ISNUMBER(AD288)),AD288/AD287-1,"")</f>
        <v>5.9676044330776445E-3</v>
      </c>
      <c r="AF288" s="60">
        <f>IF(ISNUMBER(AD288),AD288/MAX(AD$22:AD288)-1,"")</f>
        <v>-0.21906022501654521</v>
      </c>
      <c r="AH288" s="62">
        <v>15.68</v>
      </c>
      <c r="AI288" s="60">
        <f>IF(AND(ISNUMBER(AH287),ISNUMBER(AH288)),AH288/AH287-1,"")</f>
        <v>4.484304932735439E-3</v>
      </c>
      <c r="AJ288" s="60">
        <f>IF(ISNUMBER(AH288),AH288/MAX(AH$22:AH288)-1,"")</f>
        <v>-7.0539419087137012E-2</v>
      </c>
      <c r="AL288" s="62">
        <v>19.11</v>
      </c>
      <c r="AM288" s="60">
        <f>IF(AND(ISNUMBER(AL287),ISNUMBER(AL288)),AL288/AL287-1,"")</f>
        <v>5.2356020942401216E-4</v>
      </c>
      <c r="AN288" s="60">
        <f>IF(ISNUMBER(AL288),AL288/MAX(AL$22:AL288)-1,"")</f>
        <v>-3.0933062880324491E-2</v>
      </c>
      <c r="AP288" s="62">
        <v>100.3</v>
      </c>
      <c r="AQ288" s="60">
        <f>IF(AND(ISNUMBER(AP287),ISNUMBER(AP288)),AP288/AP287-1,"")</f>
        <v>0</v>
      </c>
      <c r="AR288" s="60">
        <f>IF(ISNUMBER(AP288),AP288/MAX(AP$22:AP288)-1,"")</f>
        <v>-6.974195476736611E-4</v>
      </c>
      <c r="AT288" s="62">
        <v>50.12</v>
      </c>
      <c r="AU288" s="60">
        <f>IF(AND(ISNUMBER(AT287),ISNUMBER(AT288)),AT288/AT287-1,"")</f>
        <v>0</v>
      </c>
      <c r="AV288" s="60">
        <f>IF(ISNUMBER(AT288),AT288/MAX(AT$22:AT288)-1,"")</f>
        <v>-1.1956954962136779E-3</v>
      </c>
      <c r="AX288" s="62">
        <v>16.858000000000001</v>
      </c>
      <c r="AY288" s="60">
        <f>IF(AND(ISNUMBER(AX287),ISNUMBER(AX288)),AX288/AX287-1,"")</f>
        <v>-3.6643026004729018E-3</v>
      </c>
      <c r="AZ288" s="60">
        <f>IF(ISNUMBER(AX288),AX288/MAX(AX$22:AX288)-1,"")</f>
        <v>-3.569385653815349E-2</v>
      </c>
      <c r="BB288" s="62">
        <v>50.28</v>
      </c>
      <c r="BC288" s="60">
        <f>IF(AND(ISNUMBER(BB287),ISNUMBER(BB288)),BB288/BB287-1,"")</f>
        <v>1.5936254980080111E-3</v>
      </c>
      <c r="BD288" s="60">
        <f>IF(ISNUMBER(BB288),BB288/MAX(BB$22:BB288)-1,"")</f>
        <v>-3.5671819262782511E-3</v>
      </c>
      <c r="BF288" s="62">
        <v>50.76</v>
      </c>
      <c r="BG288" s="60">
        <f>IF(AND(ISNUMBER(BF287),ISNUMBER(BF288)),BF288/BF287-1,"")</f>
        <v>-7.8740157480317041E-4</v>
      </c>
      <c r="BH288" s="60">
        <f>IF(ISNUMBER(BF288),BF288/MAX(BF$22:BF288)-1,"")</f>
        <v>-6.2646828504306917E-3</v>
      </c>
      <c r="BK288" s="61">
        <f>BK287*(1+BL288)</f>
        <v>103.65198338556084</v>
      </c>
      <c r="BL288" s="60">
        <f>$L$12*N(AQ288)+$L$13*N(S288)+$L$14*N(AA288)+$L$15*N(AE288)+$L$16*N(AY288)+$L$17*N(BC288)+$L$18*N(AM288)+$L$19*N(AU288)+$L$20*N(W288)</f>
        <v>8.9118614355420504E-3</v>
      </c>
      <c r="BM288" s="60">
        <f>IF(ISNUMBER(BK288),BK288/MAX(BK$22:BK288)-1,"")</f>
        <v>-4.6699886312205896E-2</v>
      </c>
      <c r="BO288" s="61">
        <f>BO287*(1+BP288)</f>
        <v>102.24675670125805</v>
      </c>
      <c r="BP288" s="60">
        <f>$L$36*N(S288)+$L$37*N(AQ288)+$L$38*N(AA288)+$L$39*N(AE288)+$L$40*N(AM288)+$L$41*N(W288)+$L$42*N(AI288)+$L$43*N(BG288)+$L$44*N(AY288)</f>
        <v>9.9989578379789702E-3</v>
      </c>
      <c r="BQ288" s="60">
        <f>IF(ISNUMBER(BO288),BO288/MAX(BO$22:BO288)-1,"")</f>
        <v>-6.3852683060616866E-2</v>
      </c>
      <c r="BS288" s="61">
        <f>BS287*(1+BT288)</f>
        <v>100.47638893261484</v>
      </c>
      <c r="BT288" s="60">
        <f>$L$60*N(S288)+$L$61*N(AE288)+$L$62*N(AQ288)+$L$63*N(AM288)+$L$64*N(AI288)+$L$65*N(AA288)+$L$66*N(BG288)+$L$67*N(W288)+$L$68*N(AY288)</f>
        <v>9.5661131124080232E-3</v>
      </c>
      <c r="BU288" s="60">
        <f>IF(ISNUMBER(BS288),BS288/MAX(BS$22:BS288)-1,"")</f>
        <v>-6.6097385418873111E-2</v>
      </c>
    </row>
    <row r="289" spans="17:73" ht="16" customHeight="1">
      <c r="Q289" s="63">
        <v>43487</v>
      </c>
      <c r="R289" s="62">
        <v>370.42</v>
      </c>
      <c r="S289" s="60">
        <f>IF(AND(ISNUMBER(R288),ISNUMBER(R289)),R289/R288-1,"")</f>
        <v>-3.8188468158346645E-3</v>
      </c>
      <c r="T289" s="60">
        <f>IF(ISNUMBER(R289),R289/MAX(R$22:R289)-1,"")</f>
        <v>-9.7395160700796679E-2</v>
      </c>
      <c r="V289" s="62">
        <v>190.4</v>
      </c>
      <c r="W289" s="60">
        <f>IF(AND(ISNUMBER(V288),ISNUMBER(V289)),V289/V288-1,"")</f>
        <v>1.051524710830698E-3</v>
      </c>
      <c r="X289" s="60">
        <f>IF(ISNUMBER(V289),V289/MAX(V$22:V289)-1,"")</f>
        <v>-9.6688490369105207E-2</v>
      </c>
      <c r="Z289" s="62">
        <v>7.69</v>
      </c>
      <c r="AA289" s="60">
        <f>IF(AND(ISNUMBER(Z288),ISNUMBER(Z289)),Z289/Z288-1,"")</f>
        <v>0</v>
      </c>
      <c r="AB289" s="60">
        <f>IF(ISNUMBER(Z289),Z289/MAX(Z$22:Z289)-1,"")</f>
        <v>-8.0143540669856295E-2</v>
      </c>
      <c r="AD289" s="62">
        <v>11.7</v>
      </c>
      <c r="AE289" s="60">
        <f>IF(AND(ISNUMBER(AD288),ISNUMBER(AD289)),AD289/AD288-1,"")</f>
        <v>-8.4745762711865291E-3</v>
      </c>
      <c r="AF289" s="60">
        <f>IF(ISNUMBER(AD289),AD289/MAX(AD$22:AD289)-1,"")</f>
        <v>-0.2256783587028458</v>
      </c>
      <c r="AH289" s="62">
        <v>15.64</v>
      </c>
      <c r="AI289" s="60">
        <f>IF(AND(ISNUMBER(AH288),ISNUMBER(AH289)),AH289/AH288-1,"")</f>
        <v>-2.5510204081632404E-3</v>
      </c>
      <c r="AJ289" s="60">
        <f>IF(ISNUMBER(AH289),AH289/MAX(AH$22:AH289)-1,"")</f>
        <v>-7.2910491997629001E-2</v>
      </c>
      <c r="AL289" s="62">
        <v>19.13</v>
      </c>
      <c r="AM289" s="60">
        <f>IF(AND(ISNUMBER(AL288),ISNUMBER(AL289)),AL289/AL288-1,"")</f>
        <v>1.0465724751438366E-3</v>
      </c>
      <c r="AN289" s="60">
        <f>IF(ISNUMBER(AL289),AL289/MAX(AL$22:AL289)-1,"")</f>
        <v>-2.9918864097363107E-2</v>
      </c>
      <c r="AP289" s="62">
        <v>100.32</v>
      </c>
      <c r="AQ289" s="60">
        <f>IF(AND(ISNUMBER(AP288),ISNUMBER(AP289)),AP289/AP288-1,"")</f>
        <v>1.9940179461608309E-4</v>
      </c>
      <c r="AR289" s="60">
        <f>IF(ISNUMBER(AP289),AP289/MAX(AP$22:AP289)-1,"")</f>
        <v>-4.9815681976694837E-4</v>
      </c>
      <c r="AT289" s="62">
        <v>50.12</v>
      </c>
      <c r="AU289" s="60">
        <f>IF(AND(ISNUMBER(AT288),ISNUMBER(AT289)),AT289/AT288-1,"")</f>
        <v>0</v>
      </c>
      <c r="AV289" s="60">
        <f>IF(ISNUMBER(AT289),AT289/MAX(AT$22:AT289)-1,"")</f>
        <v>-1.1956954962136779E-3</v>
      </c>
      <c r="AX289" s="62">
        <v>16.869</v>
      </c>
      <c r="AY289" s="60">
        <f>IF(AND(ISNUMBER(AX288),ISNUMBER(AX289)),AX289/AX288-1,"")</f>
        <v>6.5250919444759248E-4</v>
      </c>
      <c r="AZ289" s="60">
        <f>IF(ISNUMBER(AX289),AX289/MAX(AX$22:AX289)-1,"")</f>
        <v>-3.5064637913282182E-2</v>
      </c>
      <c r="BB289" s="62">
        <v>50.27</v>
      </c>
      <c r="BC289" s="60">
        <f>IF(AND(ISNUMBER(BB288),ISNUMBER(BB289)),BB289/BB288-1,"")</f>
        <v>-1.9888623707231545E-4</v>
      </c>
      <c r="BD289" s="60">
        <f>IF(ISNUMBER(BB289),BB289/MAX(BB$22:BB289)-1,"")</f>
        <v>-3.7653586999603084E-3</v>
      </c>
      <c r="BF289" s="62">
        <v>50.75</v>
      </c>
      <c r="BG289" s="60">
        <f>IF(AND(ISNUMBER(BF288),ISNUMBER(BF289)),BF289/BF288-1,"")</f>
        <v>-1.9700551615442485E-4</v>
      </c>
      <c r="BH289" s="60">
        <f>IF(ISNUMBER(BF289),BF289/MAX(BF$22:BF289)-1,"")</f>
        <v>-6.4604541895065815E-3</v>
      </c>
      <c r="BK289" s="61">
        <f>BK288*(1+BL289)</f>
        <v>103.46884246202244</v>
      </c>
      <c r="BL289" s="60">
        <f>$L$12*N(AQ289)+$L$13*N(S289)+$L$14*N(AA289)+$L$15*N(AE289)+$L$16*N(AY289)+$L$17*N(BC289)+$L$18*N(AM289)+$L$19*N(AU289)+$L$20*N(W289)</f>
        <v>-1.766882963128377E-3</v>
      </c>
      <c r="BM289" s="60">
        <f>IF(ISNUMBER(BK289),BK289/MAX(BK$22:BK289)-1,"")</f>
        <v>-4.8384256041829055E-2</v>
      </c>
      <c r="BO289" s="61">
        <f>BO288*(1+BP289)</f>
        <v>102.00110848096864</v>
      </c>
      <c r="BP289" s="60">
        <f>$L$36*N(S289)+$L$37*N(AQ289)+$L$38*N(AA289)+$L$39*N(AE289)+$L$40*N(AM289)+$L$41*N(W289)+$L$42*N(AI289)+$L$43*N(BG289)+$L$44*N(AY289)</f>
        <v>-2.4025037880384438E-3</v>
      </c>
      <c r="BQ289" s="60">
        <f>IF(ISNUMBER(BO289),BO289/MAX(BO$22:BO289)-1,"")</f>
        <v>-6.6101780535725796E-2</v>
      </c>
      <c r="BS289" s="61">
        <f>BS288*(1+BT289)</f>
        <v>100.19230187404898</v>
      </c>
      <c r="BT289" s="60">
        <f>$L$60*N(S289)+$L$61*N(AE289)+$L$62*N(AQ289)+$L$63*N(AM289)+$L$64*N(AI289)+$L$65*N(AA289)+$L$66*N(BG289)+$L$67*N(W289)+$L$68*N(AY289)</f>
        <v>-2.8274011594543289E-3</v>
      </c>
      <c r="BU289" s="60">
        <f>IF(ISNUMBER(BS289),BS289/MAX(BS$22:BS289)-1,"")</f>
        <v>-6.8737902754157254E-2</v>
      </c>
    </row>
    <row r="290" spans="17:73" ht="16" customHeight="1">
      <c r="Q290" s="63">
        <v>43488</v>
      </c>
      <c r="R290" s="62">
        <v>368.31</v>
      </c>
      <c r="S290" s="60">
        <f>IF(AND(ISNUMBER(R289),ISNUMBER(R290)),R290/R289-1,"")</f>
        <v>-5.6962367042816542E-3</v>
      </c>
      <c r="T290" s="60">
        <f>IF(ISNUMBER(R290),R290/MAX(R$22:R290)-1,"")</f>
        <v>-0.10253661151587512</v>
      </c>
      <c r="V290" s="62">
        <v>189</v>
      </c>
      <c r="W290" s="60">
        <f>IF(AND(ISNUMBER(V289),ISNUMBER(V290)),V290/V289-1,"")</f>
        <v>-7.3529411764706731E-3</v>
      </c>
      <c r="X290" s="60">
        <f>IF(ISNUMBER(V290),V290/MAX(V$22:V290)-1,"")</f>
        <v>-0.10333048676345002</v>
      </c>
      <c r="Z290" s="62">
        <v>7.67</v>
      </c>
      <c r="AA290" s="60">
        <f>IF(AND(ISNUMBER(Z289),ISNUMBER(Z290)),Z290/Z289-1,"")</f>
        <v>-2.6007802340702879E-3</v>
      </c>
      <c r="AB290" s="60">
        <f>IF(ISNUMBER(Z290),Z290/MAX(Z$22:Z290)-1,"")</f>
        <v>-8.2535885167464018E-2</v>
      </c>
      <c r="AD290" s="62">
        <v>11.72</v>
      </c>
      <c r="AE290" s="60">
        <f>IF(AND(ISNUMBER(AD289),ISNUMBER(AD290)),AD290/AD289-1,"")</f>
        <v>1.7094017094019254E-3</v>
      </c>
      <c r="AF290" s="60">
        <f>IF(ISNUMBER(AD290),AD290/MAX(AD$22:AD290)-1,"")</f>
        <v>-0.22435473196558564</v>
      </c>
      <c r="AH290" s="62">
        <v>15.68</v>
      </c>
      <c r="AI290" s="60">
        <f>IF(AND(ISNUMBER(AH289),ISNUMBER(AH290)),AH290/AH289-1,"")</f>
        <v>2.5575447570331811E-3</v>
      </c>
      <c r="AJ290" s="60">
        <f>IF(ISNUMBER(AH290),AH290/MAX(AH$22:AH290)-1,"")</f>
        <v>-7.0539419087137012E-2</v>
      </c>
      <c r="AL290" s="62">
        <v>19.14</v>
      </c>
      <c r="AM290" s="60">
        <f>IF(AND(ISNUMBER(AL289),ISNUMBER(AL290)),AL290/AL289-1,"")</f>
        <v>5.2273915316258801E-4</v>
      </c>
      <c r="AN290" s="60">
        <f>IF(ISNUMBER(AL290),AL290/MAX(AL$22:AL290)-1,"")</f>
        <v>-2.9411764705882248E-2</v>
      </c>
      <c r="AP290" s="62">
        <v>100.32</v>
      </c>
      <c r="AQ290" s="60">
        <f>IF(AND(ISNUMBER(AP289),ISNUMBER(AP290)),AP290/AP289-1,"")</f>
        <v>0</v>
      </c>
      <c r="AR290" s="60">
        <f>IF(ISNUMBER(AP290),AP290/MAX(AP$22:AP290)-1,"")</f>
        <v>-4.9815681976694837E-4</v>
      </c>
      <c r="AT290" s="62">
        <v>50.14</v>
      </c>
      <c r="AU290" s="60">
        <f>IF(AND(ISNUMBER(AT289),ISNUMBER(AT290)),AT290/AT289-1,"")</f>
        <v>3.9904229848364281E-4</v>
      </c>
      <c r="AV290" s="60">
        <f>IF(ISNUMBER(AT290),AT290/MAX(AT$22:AT290)-1,"")</f>
        <v>-7.9713033080908158E-4</v>
      </c>
      <c r="AX290" s="62">
        <v>16.954000000000001</v>
      </c>
      <c r="AY290" s="60">
        <f>IF(AND(ISNUMBER(AX289),ISNUMBER(AX290)),AX290/AX289-1,"")</f>
        <v>5.0388286205467203E-3</v>
      </c>
      <c r="AZ290" s="60">
        <f>IF(ISNUMBER(AX290),AX290/MAX(AX$22:AX290)-1,"")</f>
        <v>-3.0202493993822133E-2</v>
      </c>
      <c r="BB290" s="62">
        <v>50.27</v>
      </c>
      <c r="BC290" s="60">
        <f>IF(AND(ISNUMBER(BB289),ISNUMBER(BB290)),BB290/BB289-1,"")</f>
        <v>0</v>
      </c>
      <c r="BD290" s="60">
        <f>IF(ISNUMBER(BB290),BB290/MAX(BB$22:BB290)-1,"")</f>
        <v>-3.7653586999603084E-3</v>
      </c>
      <c r="BF290" s="62">
        <v>50.82</v>
      </c>
      <c r="BG290" s="60">
        <f>IF(AND(ISNUMBER(BF289),ISNUMBER(BF290)),BF290/BF289-1,"")</f>
        <v>1.3793103448276334E-3</v>
      </c>
      <c r="BH290" s="60">
        <f>IF(ISNUMBER(BF290),BF290/MAX(BF$22:BF290)-1,"")</f>
        <v>-5.0900548159749093E-3</v>
      </c>
      <c r="BK290" s="61">
        <f>BK289*(1+BL290)</f>
        <v>103.34753489459301</v>
      </c>
      <c r="BL290" s="60">
        <f>$L$12*N(AQ290)+$L$13*N(S290)+$L$14*N(AA290)+$L$15*N(AE290)+$L$16*N(AY290)+$L$17*N(BC290)+$L$18*N(AM290)+$L$19*N(AU290)+$L$20*N(W290)</f>
        <v>-1.1724067317555882E-3</v>
      </c>
      <c r="BM290" s="60">
        <f>IF(ISNUMBER(BK290),BK290/MAX(BK$22:BK290)-1,"")</f>
        <v>-4.9499936746090212E-2</v>
      </c>
      <c r="BO290" s="61">
        <f>BO289*(1+BP290)</f>
        <v>101.85061002963391</v>
      </c>
      <c r="BP290" s="60">
        <f>$L$36*N(S290)+$L$37*N(AQ290)+$L$38*N(AA290)+$L$39*N(AE290)+$L$40*N(AM290)+$L$41*N(W290)+$L$42*N(AI290)+$L$43*N(BG290)+$L$44*N(AY290)</f>
        <v>-1.4754589785935233E-3</v>
      </c>
      <c r="BQ290" s="60">
        <f>IF(ISNUMBER(BO290),BO290/MAX(BO$22:BO290)-1,"")</f>
        <v>-6.7479709048726688E-2</v>
      </c>
      <c r="BS290" s="61">
        <f>BS289*(1+BT290)</f>
        <v>100.06883463355842</v>
      </c>
      <c r="BT290" s="60">
        <f>$L$60*N(S290)+$L$61*N(AE290)+$L$62*N(AQ290)+$L$63*N(AM290)+$L$64*N(AI290)+$L$65*N(AA290)+$L$66*N(BG290)+$L$67*N(W290)+$L$68*N(AY290)</f>
        <v>-1.2323026637891877E-3</v>
      </c>
      <c r="BU290" s="60">
        <f>IF(ISNUMBER(BS290),BS290/MAX(BS$22:BS290)-1,"")</f>
        <v>-6.9885499517279071E-2</v>
      </c>
    </row>
    <row r="291" spans="17:73" ht="16" customHeight="1">
      <c r="Q291" s="63">
        <v>43489</v>
      </c>
      <c r="R291" s="62">
        <v>368.28</v>
      </c>
      <c r="S291" s="60">
        <f>IF(AND(ISNUMBER(R290),ISNUMBER(R291)),R291/R290-1,"")</f>
        <v>-8.1453123727426302E-5</v>
      </c>
      <c r="T291" s="60">
        <f>IF(ISNUMBER(R291),R291/MAX(R$22:R291)-1,"")</f>
        <v>-0.10260971271229813</v>
      </c>
      <c r="V291" s="62">
        <v>189.7</v>
      </c>
      <c r="W291" s="60">
        <f>IF(AND(ISNUMBER(V290),ISNUMBER(V291)),V291/V290-1,"")</f>
        <v>3.7037037037035425E-3</v>
      </c>
      <c r="X291" s="60">
        <f>IF(ISNUMBER(V291),V291/MAX(V$22:V291)-1,"")</f>
        <v>-0.10000948856627767</v>
      </c>
      <c r="Z291" s="62">
        <v>7.66</v>
      </c>
      <c r="AA291" s="60">
        <f>IF(AND(ISNUMBER(Z290),ISNUMBER(Z291)),Z291/Z290-1,"")</f>
        <v>-1.3037809647978849E-3</v>
      </c>
      <c r="AB291" s="60">
        <f>IF(ISNUMBER(Z291),Z291/MAX(Z$22:Z291)-1,"")</f>
        <v>-8.373205741626788E-2</v>
      </c>
      <c r="AD291" s="62">
        <v>11.72</v>
      </c>
      <c r="AE291" s="60">
        <f>IF(AND(ISNUMBER(AD290),ISNUMBER(AD291)),AD291/AD290-1,"")</f>
        <v>0</v>
      </c>
      <c r="AF291" s="60">
        <f>IF(ISNUMBER(AD291),AD291/MAX(AD$22:AD291)-1,"")</f>
        <v>-0.22435473196558564</v>
      </c>
      <c r="AH291" s="62">
        <v>15.73</v>
      </c>
      <c r="AI291" s="60">
        <f>IF(AND(ISNUMBER(AH290),ISNUMBER(AH291)),AH291/AH290-1,"")</f>
        <v>3.1887755102040227E-3</v>
      </c>
      <c r="AJ291" s="60">
        <f>IF(ISNUMBER(AH291),AH291/MAX(AH$22:AH291)-1,"")</f>
        <v>-6.7575577949021914E-2</v>
      </c>
      <c r="AL291" s="62">
        <v>19.22</v>
      </c>
      <c r="AM291" s="60">
        <f>IF(AND(ISNUMBER(AL290),ISNUMBER(AL291)),AL291/AL290-1,"")</f>
        <v>4.1797283176592259E-3</v>
      </c>
      <c r="AN291" s="60">
        <f>IF(ISNUMBER(AL291),AL291/MAX(AL$22:AL291)-1,"")</f>
        <v>-2.535496957403649E-2</v>
      </c>
      <c r="AP291" s="62">
        <v>100.31</v>
      </c>
      <c r="AQ291" s="60">
        <f>IF(AND(ISNUMBER(AP290),ISNUMBER(AP291)),AP291/AP290-1,"")</f>
        <v>-9.9681020733544123E-5</v>
      </c>
      <c r="AR291" s="60">
        <f>IF(ISNUMBER(AP291),AP291/MAX(AP$22:AP291)-1,"")</f>
        <v>-5.9778818372024922E-4</v>
      </c>
      <c r="AT291" s="62">
        <v>50.13</v>
      </c>
      <c r="AU291" s="60">
        <f>IF(AND(ISNUMBER(AT290),ISNUMBER(AT291)),AT291/AT290-1,"")</f>
        <v>-1.9944156362183829E-4</v>
      </c>
      <c r="AV291" s="60">
        <f>IF(ISNUMBER(AT291),AT291/MAX(AT$22:AT291)-1,"")</f>
        <v>-9.9641291351126871E-4</v>
      </c>
      <c r="AX291" s="62">
        <v>16.995999999999999</v>
      </c>
      <c r="AY291" s="60">
        <f>IF(AND(ISNUMBER(AX290),ISNUMBER(AX291)),AX291/AX290-1,"")</f>
        <v>2.4772914946324942E-3</v>
      </c>
      <c r="AZ291" s="60">
        <f>IF(ISNUMBER(AX291),AX291/MAX(AX$22:AX291)-1,"")</f>
        <v>-2.7800022880677289E-2</v>
      </c>
      <c r="BB291" s="62">
        <v>50.42</v>
      </c>
      <c r="BC291" s="60">
        <f>IF(AND(ISNUMBER(BB290),ISNUMBER(BB291)),BB291/BB290-1,"")</f>
        <v>2.9838870101452919E-3</v>
      </c>
      <c r="BD291" s="60">
        <f>IF(ISNUMBER(BB291),BB291/MAX(BB$22:BB291)-1,"")</f>
        <v>-7.9270709472845091E-4</v>
      </c>
      <c r="BF291" s="62">
        <v>50.87</v>
      </c>
      <c r="BG291" s="60">
        <f>IF(AND(ISNUMBER(BF290),ISNUMBER(BF291)),BF291/BF290-1,"")</f>
        <v>9.838646202282586E-4</v>
      </c>
      <c r="BH291" s="60">
        <f>IF(ISNUMBER(BF291),BF291/MAX(BF$22:BF291)-1,"")</f>
        <v>-4.1111981205951276E-3</v>
      </c>
      <c r="BK291" s="61">
        <f>BK290*(1+BL291)</f>
        <v>103.39628661862309</v>
      </c>
      <c r="BL291" s="60">
        <f>$L$12*N(AQ291)+$L$13*N(S291)+$L$14*N(AA291)+$L$15*N(AE291)+$L$16*N(AY291)+$L$17*N(BC291)+$L$18*N(AM291)+$L$19*N(AU291)+$L$20*N(W291)</f>
        <v>4.7172604629430764E-4</v>
      </c>
      <c r="BM291" s="60">
        <f>IF(ISNUMBER(BK291),BK291/MAX(BK$22:BK291)-1,"")</f>
        <v>-4.9051561109248909E-2</v>
      </c>
      <c r="BO291" s="61">
        <f>BO290*(1+BP291)</f>
        <v>101.8634805596318</v>
      </c>
      <c r="BP291" s="60">
        <f>$L$36*N(S291)+$L$37*N(AQ291)+$L$38*N(AA291)+$L$39*N(AE291)+$L$40*N(AM291)+$L$41*N(W291)+$L$42*N(AI291)+$L$43*N(BG291)+$L$44*N(AY291)</f>
        <v>1.2636674433400951E-4</v>
      </c>
      <c r="BQ291" s="60">
        <f>IF(ISNUMBER(BO291),BO291/MAX(BO$22:BO291)-1,"")</f>
        <v>-6.7361869495533799E-2</v>
      </c>
      <c r="BS291" s="61">
        <f>BS290*(1+BT291)</f>
        <v>100.14142152480598</v>
      </c>
      <c r="BT291" s="60">
        <f>$L$60*N(S291)+$L$61*N(AE291)+$L$62*N(AQ291)+$L$63*N(AM291)+$L$64*N(AI291)+$L$65*N(AA291)+$L$66*N(BG291)+$L$67*N(W291)+$L$68*N(AY291)</f>
        <v>7.2536960696462864E-4</v>
      </c>
      <c r="BU291" s="60">
        <f>IF(ISNUMBER(BS291),BS291/MAX(BS$22:BS291)-1,"")</f>
        <v>-6.9210822727631793E-2</v>
      </c>
    </row>
    <row r="292" spans="17:73" ht="16" customHeight="1">
      <c r="Q292" s="63">
        <v>43490</v>
      </c>
      <c r="R292" s="62">
        <v>370.78</v>
      </c>
      <c r="S292" s="60">
        <f>IF(AND(ISNUMBER(R291),ISNUMBER(R292)),R292/R291-1,"")</f>
        <v>6.7883132399262358E-3</v>
      </c>
      <c r="T292" s="60">
        <f>IF(ISNUMBER(R292),R292/MAX(R$22:R292)-1,"")</f>
        <v>-9.6517946343721905E-2</v>
      </c>
      <c r="V292" s="62">
        <v>191.2</v>
      </c>
      <c r="W292" s="60">
        <f>IF(AND(ISNUMBER(V291),ISNUMBER(V292)),V292/V291-1,"")</f>
        <v>7.9072219293621071E-3</v>
      </c>
      <c r="X292" s="60">
        <f>IF(ISNUMBER(V292),V292/MAX(V$22:V292)-1,"")</f>
        <v>-9.2893063858051073E-2</v>
      </c>
      <c r="Z292" s="62">
        <v>7.73</v>
      </c>
      <c r="AA292" s="60">
        <f>IF(AND(ISNUMBER(Z291),ISNUMBER(Z292)),Z292/Z291-1,"")</f>
        <v>9.1383812010443766E-3</v>
      </c>
      <c r="AB292" s="60">
        <f>IF(ISNUMBER(Z292),Z292/MAX(Z$22:Z292)-1,"")</f>
        <v>-7.535885167464107E-2</v>
      </c>
      <c r="AD292" s="62">
        <v>11.89</v>
      </c>
      <c r="AE292" s="60">
        <f>IF(AND(ISNUMBER(AD291),ISNUMBER(AD292)),AD292/AD291-1,"")</f>
        <v>1.4505119453924964E-2</v>
      </c>
      <c r="AF292" s="60">
        <f>IF(ISNUMBER(AD292),AD292/MAX(AD$22:AD292)-1,"")</f>
        <v>-0.21310390469887486</v>
      </c>
      <c r="AH292" s="62">
        <v>15.79</v>
      </c>
      <c r="AI292" s="60">
        <f>IF(AND(ISNUMBER(AH291),ISNUMBER(AH292)),AH292/AH291-1,"")</f>
        <v>3.8143674507309377E-3</v>
      </c>
      <c r="AJ292" s="60">
        <f>IF(ISNUMBER(AH292),AH292/MAX(AH$22:AH292)-1,"")</f>
        <v>-6.4018968583284042E-2</v>
      </c>
      <c r="AL292" s="62">
        <v>19.48</v>
      </c>
      <c r="AM292" s="60">
        <f>IF(AND(ISNUMBER(AL291),ISNUMBER(AL292)),AL292/AL291-1,"")</f>
        <v>1.3527575442247697E-2</v>
      </c>
      <c r="AN292" s="60">
        <f>IF(ISNUMBER(AL292),AL292/MAX(AL$22:AL292)-1,"")</f>
        <v>-1.2170385395537497E-2</v>
      </c>
      <c r="AP292" s="62">
        <v>100.34</v>
      </c>
      <c r="AQ292" s="60">
        <f>IF(AND(ISNUMBER(AP291),ISNUMBER(AP292)),AP292/AP291-1,"")</f>
        <v>2.9907287409036698E-4</v>
      </c>
      <c r="AR292" s="60">
        <f>IF(ISNUMBER(AP292),AP292/MAX(AP$22:AP292)-1,"")</f>
        <v>-2.9889409186012461E-4</v>
      </c>
      <c r="AT292" s="62">
        <v>50.13</v>
      </c>
      <c r="AU292" s="60">
        <f>IF(AND(ISNUMBER(AT291),ISNUMBER(AT292)),AT292/AT291-1,"")</f>
        <v>0</v>
      </c>
      <c r="AV292" s="60">
        <f>IF(ISNUMBER(AT292),AT292/MAX(AT$22:AT292)-1,"")</f>
        <v>-9.9641291351126871E-4</v>
      </c>
      <c r="AX292" s="62">
        <v>17.010000000000002</v>
      </c>
      <c r="AY292" s="60">
        <f>IF(AND(ISNUMBER(AX291),ISNUMBER(AX292)),AX292/AX291-1,"")</f>
        <v>8.237232289951546E-4</v>
      </c>
      <c r="AZ292" s="60">
        <f>IF(ISNUMBER(AX292),AX292/MAX(AX$22:AX292)-1,"")</f>
        <v>-2.6999199176295452E-2</v>
      </c>
      <c r="BB292" s="62">
        <v>50.54</v>
      </c>
      <c r="BC292" s="60">
        <f>IF(AND(ISNUMBER(BB291),ISNUMBER(BB292)),BB292/BB291-1,"")</f>
        <v>2.3800079333597957E-3</v>
      </c>
      <c r="BD292" s="60">
        <f>IF(ISNUMBER(BB292),BB292/MAX(BB$22:BB292)-1,"")</f>
        <v>0</v>
      </c>
      <c r="BF292" s="62">
        <v>50.9</v>
      </c>
      <c r="BG292" s="60">
        <f>IF(AND(ISNUMBER(BF291),ISNUMBER(BF292)),BF292/BF291-1,"")</f>
        <v>5.897385492432683E-4</v>
      </c>
      <c r="BH292" s="60">
        <f>IF(ISNUMBER(BF292),BF292/MAX(BF$22:BF292)-1,"")</f>
        <v>-3.5238841033672363E-3</v>
      </c>
      <c r="BK292" s="61">
        <f>BK291*(1+BL292)</f>
        <v>103.99645986418361</v>
      </c>
      <c r="BL292" s="60">
        <f>$L$12*N(AQ292)+$L$13*N(S292)+$L$14*N(AA292)+$L$15*N(AE292)+$L$16*N(AY292)+$L$17*N(BC292)+$L$18*N(AM292)+$L$19*N(AU292)+$L$20*N(W292)</f>
        <v>5.8045918783742115E-3</v>
      </c>
      <c r="BM292" s="60">
        <f>IF(ISNUMBER(BK292),BK292/MAX(BK$22:BK292)-1,"")</f>
        <v>-4.3531693524111015E-2</v>
      </c>
      <c r="BO292" s="61">
        <f>BO291*(1+BP292)</f>
        <v>102.55865856388516</v>
      </c>
      <c r="BP292" s="60">
        <f>$L$36*N(S292)+$L$37*N(AQ292)+$L$38*N(AA292)+$L$39*N(AE292)+$L$40*N(AM292)+$L$41*N(W292)+$L$42*N(AI292)+$L$43*N(BG292)+$L$44*N(AY292)</f>
        <v>6.8246048577381251E-3</v>
      </c>
      <c r="BQ292" s="60">
        <f>IF(ISNUMBER(BO292),BO292/MAX(BO$22:BO292)-1,"")</f>
        <v>-6.0996982779581321E-2</v>
      </c>
      <c r="BS292" s="61">
        <f>BS291*(1+BT292)</f>
        <v>100.90261677294372</v>
      </c>
      <c r="BT292" s="60">
        <f>$L$60*N(S292)+$L$61*N(AE292)+$L$62*N(AQ292)+$L$63*N(AM292)+$L$64*N(AI292)+$L$65*N(AA292)+$L$66*N(BG292)+$L$67*N(W292)+$L$68*N(AY292)</f>
        <v>7.6012027445524289E-3</v>
      </c>
      <c r="BU292" s="60">
        <f>IF(ISNUMBER(BS292),BS292/MAX(BS$22:BS292)-1,"")</f>
        <v>-6.2135705478749359E-2</v>
      </c>
    </row>
    <row r="293" spans="17:73" ht="16" customHeight="1">
      <c r="Q293" s="63">
        <v>43494</v>
      </c>
      <c r="R293" s="62">
        <v>368.2</v>
      </c>
      <c r="S293" s="60">
        <f>IF(AND(ISNUMBER(R292),ISNUMBER(R293)),R293/R292-1,"")</f>
        <v>-6.9583041156480174E-3</v>
      </c>
      <c r="T293" s="60">
        <f>IF(ISNUMBER(R293),R293/MAX(R$22:R293)-1,"")</f>
        <v>-0.10280464923609245</v>
      </c>
      <c r="V293" s="62">
        <v>188.77</v>
      </c>
      <c r="W293" s="60">
        <f>IF(AND(ISNUMBER(V292),ISNUMBER(V293)),V293/V292-1,"")</f>
        <v>-1.2709205020920433E-2</v>
      </c>
      <c r="X293" s="60">
        <f>IF(ISNUMBER(V293),V293/MAX(V$22:V293)-1,"")</f>
        <v>-0.1044216718853781</v>
      </c>
      <c r="Z293" s="62">
        <v>7.64</v>
      </c>
      <c r="AA293" s="60">
        <f>IF(AND(ISNUMBER(Z292),ISNUMBER(Z293)),Z293/Z292-1,"")</f>
        <v>-1.1642949547218673E-2</v>
      </c>
      <c r="AB293" s="60">
        <f>IF(ISNUMBER(Z293),Z293/MAX(Z$22:Z293)-1,"")</f>
        <v>-8.6124401913875603E-2</v>
      </c>
      <c r="AD293" s="62">
        <v>11.71</v>
      </c>
      <c r="AE293" s="60">
        <f>IF(AND(ISNUMBER(AD292),ISNUMBER(AD293)),AD293/AD292-1,"")</f>
        <v>-1.5138772077375906E-2</v>
      </c>
      <c r="AF293" s="60">
        <f>IF(ISNUMBER(AD293),AD293/MAX(AD$22:AD293)-1,"")</f>
        <v>-0.22501654533421567</v>
      </c>
      <c r="AH293" s="62">
        <v>15.65</v>
      </c>
      <c r="AI293" s="60">
        <f>IF(AND(ISNUMBER(AH292),ISNUMBER(AH293)),AH293/AH292-1,"")</f>
        <v>-8.8663711209625573E-3</v>
      </c>
      <c r="AJ293" s="60">
        <f>IF(ISNUMBER(AH293),AH293/MAX(AH$22:AH293)-1,"")</f>
        <v>-7.2317723770006004E-2</v>
      </c>
      <c r="AL293" s="62">
        <v>19.27</v>
      </c>
      <c r="AM293" s="60">
        <f>IF(AND(ISNUMBER(AL292),ISNUMBER(AL293)),AL293/AL292-1,"")</f>
        <v>-1.0780287474332684E-2</v>
      </c>
      <c r="AN293" s="60">
        <f>IF(ISNUMBER(AL293),AL293/MAX(AL$22:AL293)-1,"")</f>
        <v>-2.2819472616632863E-2</v>
      </c>
      <c r="AP293" s="62">
        <v>100.34</v>
      </c>
      <c r="AQ293" s="60">
        <f>IF(AND(ISNUMBER(AP292),ISNUMBER(AP293)),AP293/AP292-1,"")</f>
        <v>0</v>
      </c>
      <c r="AR293" s="60">
        <f>IF(ISNUMBER(AP293),AP293/MAX(AP$22:AP293)-1,"")</f>
        <v>-2.9889409186012461E-4</v>
      </c>
      <c r="AT293" s="62">
        <v>50.15</v>
      </c>
      <c r="AU293" s="60">
        <f>IF(AND(ISNUMBER(AT292),ISNUMBER(AT293)),AT293/AT292-1,"")</f>
        <v>3.9896269698780351E-4</v>
      </c>
      <c r="AV293" s="60">
        <f>IF(ISNUMBER(AT293),AT293/MAX(AT$22:AT293)-1,"")</f>
        <v>-5.9784774810678343E-4</v>
      </c>
      <c r="AX293" s="62">
        <v>17.140999999999998</v>
      </c>
      <c r="AY293" s="60">
        <f>IF(AND(ISNUMBER(AX292),ISNUMBER(AX293)),AX293/AX292-1,"")</f>
        <v>7.7013521457964806E-3</v>
      </c>
      <c r="AZ293" s="60">
        <f>IF(ISNUMBER(AX293),AX293/MAX(AX$22:AX293)-1,"")</f>
        <v>-1.9505777371010224E-2</v>
      </c>
      <c r="BB293" s="62">
        <v>50.57</v>
      </c>
      <c r="BC293" s="60">
        <f>IF(AND(ISNUMBER(BB292),ISNUMBER(BB293)),BB293/BB292-1,"")</f>
        <v>5.9358923624852622E-4</v>
      </c>
      <c r="BD293" s="60">
        <f>IF(ISNUMBER(BB293),BB293/MAX(BB$22:BB293)-1,"")</f>
        <v>0</v>
      </c>
      <c r="BF293" s="62">
        <v>50.98</v>
      </c>
      <c r="BG293" s="60">
        <f>IF(AND(ISNUMBER(BF292),ISNUMBER(BF293)),BF293/BF292-1,"")</f>
        <v>1.5717092337916849E-3</v>
      </c>
      <c r="BH293" s="60">
        <f>IF(ISNUMBER(BF293),BF293/MAX(BF$22:BF293)-1,"")</f>
        <v>-1.9577133907596744E-3</v>
      </c>
      <c r="BK293" s="61">
        <f>BK292*(1+BL293)</f>
        <v>103.50089656259736</v>
      </c>
      <c r="BL293" s="60">
        <f>$L$12*N(AQ293)+$L$13*N(S293)+$L$14*N(AA293)+$L$15*N(AE293)+$L$16*N(AY293)+$L$17*N(BC293)+$L$18*N(AM293)+$L$19*N(AU293)+$L$20*N(W293)</f>
        <v>-4.7651939521155618E-3</v>
      </c>
      <c r="BM293" s="60">
        <f>IF(ISNUMBER(BK293),BK293/MAX(BK$22:BK293)-1,"")</f>
        <v>-4.8089450513520315E-2</v>
      </c>
      <c r="BO293" s="61">
        <f>BO292*(1+BP293)</f>
        <v>101.8721308119394</v>
      </c>
      <c r="BP293" s="60">
        <f>$L$36*N(S293)+$L$37*N(AQ293)+$L$38*N(AA293)+$L$39*N(AE293)+$L$40*N(AM293)+$L$41*N(W293)+$L$42*N(AI293)+$L$43*N(BG293)+$L$44*N(AY293)</f>
        <v>-6.6940008923586829E-3</v>
      </c>
      <c r="BQ293" s="60">
        <f>IF(ISNUMBER(BO293),BO293/MAX(BO$22:BO293)-1,"")</f>
        <v>-6.7282669814782259E-2</v>
      </c>
      <c r="BS293" s="61">
        <f>BS292*(1+BT293)</f>
        <v>100.08172807610852</v>
      </c>
      <c r="BT293" s="60">
        <f>$L$60*N(S293)+$L$61*N(AE293)+$L$62*N(AQ293)+$L$63*N(AM293)+$L$64*N(AI293)+$L$65*N(AA293)+$L$66*N(BG293)+$L$67*N(W293)+$L$68*N(AY293)</f>
        <v>-8.1354549870833043E-3</v>
      </c>
      <c r="BU293" s="60">
        <f>IF(ISNUMBER(BS293),BS293/MAX(BS$22:BS293)-1,"")</f>
        <v>-6.9765658230819705E-2</v>
      </c>
    </row>
    <row r="294" spans="17:73" ht="16" customHeight="1">
      <c r="Q294" s="63">
        <v>43495</v>
      </c>
      <c r="R294" s="62">
        <v>367.14</v>
      </c>
      <c r="S294" s="60">
        <f>IF(AND(ISNUMBER(R293),ISNUMBER(R294)),R294/R293-1,"")</f>
        <v>-2.8788701792503701E-3</v>
      </c>
      <c r="T294" s="60">
        <f>IF(ISNUMBER(R294),R294/MAX(R$22:R294)-1,"")</f>
        <v>-0.1053875581763688</v>
      </c>
      <c r="V294" s="62">
        <v>188.33</v>
      </c>
      <c r="W294" s="60">
        <f>IF(AND(ISNUMBER(V293),ISNUMBER(V294)),V294/V293-1,"")</f>
        <v>-2.3308788472744535E-3</v>
      </c>
      <c r="X294" s="60">
        <f>IF(ISNUMBER(V294),V294/MAX(V$22:V294)-1,"")</f>
        <v>-0.10650915646645787</v>
      </c>
      <c r="Z294" s="62">
        <v>7.63</v>
      </c>
      <c r="AA294" s="60">
        <f>IF(AND(ISNUMBER(Z293),ISNUMBER(Z294)),Z294/Z293-1,"")</f>
        <v>-1.3089005235601414E-3</v>
      </c>
      <c r="AB294" s="60">
        <f>IF(ISNUMBER(Z294),Z294/MAX(Z$22:Z294)-1,"")</f>
        <v>-8.7320574162679354E-2</v>
      </c>
      <c r="AD294" s="62">
        <v>11.76</v>
      </c>
      <c r="AE294" s="60">
        <f>IF(AND(ISNUMBER(AD293),ISNUMBER(AD294)),AD294/AD293-1,"")</f>
        <v>4.2698548249358037E-3</v>
      </c>
      <c r="AF294" s="60">
        <f>IF(ISNUMBER(AD294),AD294/MAX(AD$22:AD294)-1,"")</f>
        <v>-0.22170747849106553</v>
      </c>
      <c r="AH294" s="62">
        <v>15.56</v>
      </c>
      <c r="AI294" s="60">
        <f>IF(AND(ISNUMBER(AH293),ISNUMBER(AH294)),AH294/AH293-1,"")</f>
        <v>-5.7507987220447587E-3</v>
      </c>
      <c r="AJ294" s="60">
        <f>IF(ISNUMBER(AH294),AH294/MAX(AH$22:AH294)-1,"")</f>
        <v>-7.765263781861298E-2</v>
      </c>
      <c r="AL294" s="62">
        <v>19.399999999999999</v>
      </c>
      <c r="AM294" s="60">
        <f>IF(AND(ISNUMBER(AL293),ISNUMBER(AL294)),AL294/AL293-1,"")</f>
        <v>6.7462376751425968E-3</v>
      </c>
      <c r="AN294" s="60">
        <f>IF(ISNUMBER(AL294),AL294/MAX(AL$22:AL294)-1,"")</f>
        <v>-1.6227180527383367E-2</v>
      </c>
      <c r="AP294" s="62">
        <v>100.36</v>
      </c>
      <c r="AQ294" s="60">
        <f>IF(AND(ISNUMBER(AP293),ISNUMBER(AP294)),AP294/AP293-1,"")</f>
        <v>1.9932230416586094E-4</v>
      </c>
      <c r="AR294" s="60">
        <f>IF(ISNUMBER(AP294),AP294/MAX(AP$22:AP294)-1,"")</f>
        <v>-9.9631363953411878E-5</v>
      </c>
      <c r="AT294" s="62">
        <v>50.14</v>
      </c>
      <c r="AU294" s="60">
        <f>IF(AND(ISNUMBER(AT293),ISNUMBER(AT294)),AT294/AT293-1,"")</f>
        <v>-1.9940179461608309E-4</v>
      </c>
      <c r="AV294" s="60">
        <f>IF(ISNUMBER(AT294),AT294/MAX(AT$22:AT294)-1,"")</f>
        <v>-7.9713033080908158E-4</v>
      </c>
      <c r="AX294" s="62">
        <v>17.213999999999999</v>
      </c>
      <c r="AY294" s="60">
        <f>IF(AND(ISNUMBER(AX293),ISNUMBER(AX294)),AX294/AX293-1,"")</f>
        <v>4.2587947027594719E-3</v>
      </c>
      <c r="AZ294" s="60">
        <f>IF(ISNUMBER(AX294),AX294/MAX(AX$22:AX294)-1,"")</f>
        <v>-1.5330053769591623E-2</v>
      </c>
      <c r="BB294" s="62">
        <v>50.6</v>
      </c>
      <c r="BC294" s="60">
        <f>IF(AND(ISNUMBER(BB293),ISNUMBER(BB294)),BB294/BB293-1,"")</f>
        <v>5.9323709709313555E-4</v>
      </c>
      <c r="BD294" s="60">
        <f>IF(ISNUMBER(BB294),BB294/MAX(BB$22:BB294)-1,"")</f>
        <v>0</v>
      </c>
      <c r="BF294" s="62">
        <v>50.97</v>
      </c>
      <c r="BG294" s="60">
        <f>IF(AND(ISNUMBER(BF293),ISNUMBER(BF294)),BF294/BF293-1,"")</f>
        <v>-1.9615535504113879E-4</v>
      </c>
      <c r="BH294" s="60">
        <f>IF(ISNUMBER(BF294),BF294/MAX(BF$22:BF294)-1,"")</f>
        <v>-2.1534847298355642E-3</v>
      </c>
      <c r="BK294" s="61">
        <f>BK293*(1+BL294)</f>
        <v>103.53968431757805</v>
      </c>
      <c r="BL294" s="60">
        <f>$L$12*N(AQ294)+$L$13*N(S294)+$L$14*N(AA294)+$L$15*N(AE294)+$L$16*N(AY294)+$L$17*N(BC294)+$L$18*N(AM294)+$L$19*N(AU294)+$L$20*N(W294)</f>
        <v>3.7475767137170262E-4</v>
      </c>
      <c r="BM294" s="60">
        <f>IF(ISNUMBER(BK294),BK294/MAX(BK$22:BK294)-1,"")</f>
        <v>-4.7732714732640513E-2</v>
      </c>
      <c r="BO294" s="61">
        <f>BO293*(1+BP294)</f>
        <v>101.88783336415159</v>
      </c>
      <c r="BP294" s="60">
        <f>$L$36*N(S294)+$L$37*N(AQ294)+$L$38*N(AA294)+$L$39*N(AE294)+$L$40*N(AM294)+$L$41*N(W294)+$L$42*N(AI294)+$L$43*N(BG294)+$L$44*N(AY294)</f>
        <v>1.5413982300212188E-4</v>
      </c>
      <c r="BQ294" s="60">
        <f>IF(ISNUMBER(BO294),BO294/MAX(BO$22:BO294)-1,"")</f>
        <v>-6.7138900930596601E-2</v>
      </c>
      <c r="BS294" s="61">
        <f>BS293*(1+BT294)</f>
        <v>100.08398302889859</v>
      </c>
      <c r="BT294" s="60">
        <f>$L$60*N(S294)+$L$61*N(AE294)+$L$62*N(AQ294)+$L$63*N(AM294)+$L$64*N(AI294)+$L$65*N(AA294)+$L$66*N(BG294)+$L$67*N(W294)+$L$68*N(AY294)</f>
        <v>2.2531113654942088E-5</v>
      </c>
      <c r="BU294" s="60">
        <f>IF(ISNUMBER(BS294),BS294/MAX(BS$22:BS294)-1,"")</f>
        <v>-6.9744699015139466E-2</v>
      </c>
    </row>
    <row r="295" spans="17:73" ht="16" customHeight="1">
      <c r="Q295" s="63">
        <v>43496</v>
      </c>
      <c r="R295" s="62">
        <v>369.47</v>
      </c>
      <c r="S295" s="60">
        <f>IF(AND(ISNUMBER(R294),ISNUMBER(R295)),R295/R294-1,"")</f>
        <v>6.3463528899059263E-3</v>
      </c>
      <c r="T295" s="60">
        <f>IF(ISNUMBER(R295),R295/MAX(R$22:R295)-1,"")</f>
        <v>-9.9710031920855702E-2</v>
      </c>
      <c r="V295" s="62">
        <v>189.55</v>
      </c>
      <c r="W295" s="60">
        <f>IF(AND(ISNUMBER(V294),ISNUMBER(V295)),V295/V294-1,"")</f>
        <v>6.4779907608984999E-3</v>
      </c>
      <c r="X295" s="60">
        <f>IF(ISNUMBER(V295),V295/MAX(V$22:V295)-1,"")</f>
        <v>-0.10072113103710023</v>
      </c>
      <c r="Z295" s="62">
        <v>7.69</v>
      </c>
      <c r="AA295" s="60">
        <f>IF(AND(ISNUMBER(Z294),ISNUMBER(Z295)),Z295/Z294-1,"")</f>
        <v>7.8636959370905757E-3</v>
      </c>
      <c r="AB295" s="60">
        <f>IF(ISNUMBER(Z295),Z295/MAX(Z$22:Z295)-1,"")</f>
        <v>-8.0143540669856295E-2</v>
      </c>
      <c r="AD295" s="62">
        <v>11.87</v>
      </c>
      <c r="AE295" s="60">
        <f>IF(AND(ISNUMBER(AD294),ISNUMBER(AD295)),AD295/AD294-1,"")</f>
        <v>9.3537414965985111E-3</v>
      </c>
      <c r="AF295" s="60">
        <f>IF(ISNUMBER(AD295),AD295/MAX(AD$22:AD295)-1,"")</f>
        <v>-0.21442753143613502</v>
      </c>
      <c r="AH295" s="62">
        <v>15.66</v>
      </c>
      <c r="AI295" s="60">
        <f>IF(AND(ISNUMBER(AH294),ISNUMBER(AH295)),AH295/AH294-1,"")</f>
        <v>6.4267352185090054E-3</v>
      </c>
      <c r="AJ295" s="60">
        <f>IF(ISNUMBER(AH295),AH295/MAX(AH$22:AH295)-1,"")</f>
        <v>-7.1724955542383007E-2</v>
      </c>
      <c r="AL295" s="62">
        <v>19.45</v>
      </c>
      <c r="AM295" s="60">
        <f>IF(AND(ISNUMBER(AL294),ISNUMBER(AL295)),AL295/AL294-1,"")</f>
        <v>2.5773195876288568E-3</v>
      </c>
      <c r="AN295" s="60">
        <f>IF(ISNUMBER(AL295),AL295/MAX(AL$22:AL295)-1,"")</f>
        <v>-1.369168356997974E-2</v>
      </c>
      <c r="AP295" s="62">
        <v>100.35</v>
      </c>
      <c r="AQ295" s="60">
        <f>IF(AND(ISNUMBER(AP294),ISNUMBER(AP295)),AP295/AP294-1,"")</f>
        <v>-9.9641291351204586E-5</v>
      </c>
      <c r="AR295" s="60">
        <f>IF(ISNUMBER(AP295),AP295/MAX(AP$22:AP295)-1,"")</f>
        <v>-1.9926272790682376E-4</v>
      </c>
      <c r="AT295" s="62">
        <v>50.15</v>
      </c>
      <c r="AU295" s="60">
        <f>IF(AND(ISNUMBER(AT294),ISNUMBER(AT295)),AT295/AT294-1,"")</f>
        <v>1.9944156362172727E-4</v>
      </c>
      <c r="AV295" s="60">
        <f>IF(ISNUMBER(AT295),AT295/MAX(AT$22:AT295)-1,"")</f>
        <v>-5.9784774810678343E-4</v>
      </c>
      <c r="AX295" s="62">
        <v>17.117000000000001</v>
      </c>
      <c r="AY295" s="60">
        <f>IF(AND(ISNUMBER(AX294),ISNUMBER(AX295)),AX295/AX294-1,"")</f>
        <v>-5.6349482978969023E-3</v>
      </c>
      <c r="AZ295" s="60">
        <f>IF(ISNUMBER(AX295),AX295/MAX(AX$22:AX295)-1,"")</f>
        <v>-2.0878618007092897E-2</v>
      </c>
      <c r="BB295" s="62">
        <v>50.69</v>
      </c>
      <c r="BC295" s="60">
        <f>IF(AND(ISNUMBER(BB294),ISNUMBER(BB295)),BB295/BB294-1,"")</f>
        <v>1.7786561264820921E-3</v>
      </c>
      <c r="BD295" s="60">
        <f>IF(ISNUMBER(BB295),BB295/MAX(BB$22:BB295)-1,"")</f>
        <v>0</v>
      </c>
      <c r="BF295" s="62">
        <v>50.98</v>
      </c>
      <c r="BG295" s="60">
        <f>IF(AND(ISNUMBER(BF294),ISNUMBER(BF295)),BF295/BF294-1,"")</f>
        <v>1.961938395134144E-4</v>
      </c>
      <c r="BH295" s="60">
        <f>IF(ISNUMBER(BF295),BF295/MAX(BF$22:BF295)-1,"")</f>
        <v>-1.9577133907596744E-3</v>
      </c>
      <c r="BK295" s="61">
        <f>BK294*(1+BL295)</f>
        <v>103.88967402269553</v>
      </c>
      <c r="BL295" s="60">
        <f>$L$12*N(AQ295)+$L$13*N(S295)+$L$14*N(AA295)+$L$15*N(AE295)+$L$16*N(AY295)+$L$17*N(BC295)+$L$18*N(AM295)+$L$19*N(AU295)+$L$20*N(W295)</f>
        <v>3.3802469789649412E-3</v>
      </c>
      <c r="BM295" s="60">
        <f>IF(ISNUMBER(BK295),BK295/MAX(BK$22:BK295)-1,"")</f>
        <v>-4.4513816118448291E-2</v>
      </c>
      <c r="BO295" s="61">
        <f>BO294*(1+BP295)</f>
        <v>102.36006929164685</v>
      </c>
      <c r="BP295" s="60">
        <f>$L$36*N(S295)+$L$37*N(AQ295)+$L$38*N(AA295)+$L$39*N(AE295)+$L$40*N(AM295)+$L$41*N(W295)+$L$42*N(AI295)+$L$43*N(BG295)+$L$44*N(AY295)</f>
        <v>4.6348608258992632E-3</v>
      </c>
      <c r="BQ295" s="60">
        <f>IF(ISNUMBER(BO295),BO295/MAX(BO$22:BO295)-1,"")</f>
        <v>-6.281521956651448E-2</v>
      </c>
      <c r="BS295" s="61">
        <f>BS294*(1+BT295)</f>
        <v>100.61491861102613</v>
      </c>
      <c r="BT295" s="60">
        <f>$L$60*N(S295)+$L$61*N(AE295)+$L$62*N(AQ295)+$L$63*N(AM295)+$L$64*N(AI295)+$L$65*N(AA295)+$L$66*N(BG295)+$L$67*N(W295)+$L$68*N(AY295)</f>
        <v>5.3049006050672008E-3</v>
      </c>
      <c r="BU295" s="60">
        <f>IF(ISNUMBER(BS295),BS295/MAX(BS$22:BS295)-1,"")</f>
        <v>-6.4809787106077987E-2</v>
      </c>
    </row>
    <row r="296" spans="17:73" ht="16" customHeight="1">
      <c r="Q296" s="63">
        <v>43497</v>
      </c>
      <c r="R296" s="62">
        <v>373.16</v>
      </c>
      <c r="S296" s="60">
        <f>IF(AND(ISNUMBER(R295),ISNUMBER(R296)),R296/R295-1,"")</f>
        <v>9.9872790754322871E-3</v>
      </c>
      <c r="T296" s="60">
        <f>IF(ISNUMBER(R296),R296/MAX(R$22:R296)-1,"")</f>
        <v>-9.0718584760837162E-2</v>
      </c>
      <c r="V296" s="62">
        <v>191.42</v>
      </c>
      <c r="W296" s="60">
        <f>IF(AND(ISNUMBER(V295),ISNUMBER(V296)),V296/V295-1,"")</f>
        <v>9.8654708520178325E-3</v>
      </c>
      <c r="X296" s="60">
        <f>IF(ISNUMBER(V296),V296/MAX(V$22:V296)-1,"")</f>
        <v>-9.1849321567511244E-2</v>
      </c>
      <c r="Z296" s="62">
        <v>7.72</v>
      </c>
      <c r="AA296" s="60">
        <f>IF(AND(ISNUMBER(Z295),ISNUMBER(Z296)),Z296/Z295-1,"")</f>
        <v>3.9011703511051543E-3</v>
      </c>
      <c r="AB296" s="60">
        <f>IF(ISNUMBER(Z296),Z296/MAX(Z$22:Z296)-1,"")</f>
        <v>-7.6555023923444931E-2</v>
      </c>
      <c r="AD296" s="62">
        <v>11.75</v>
      </c>
      <c r="AE296" s="60">
        <f>IF(AND(ISNUMBER(AD295),ISNUMBER(AD296)),AD296/AD295-1,"")</f>
        <v>-1.0109519797809496E-2</v>
      </c>
      <c r="AF296" s="60">
        <f>IF(ISNUMBER(AD296),AD296/MAX(AD$22:AD296)-1,"")</f>
        <v>-0.22236929185969556</v>
      </c>
      <c r="AH296" s="62">
        <v>15.65</v>
      </c>
      <c r="AI296" s="60">
        <f>IF(AND(ISNUMBER(AH295),ISNUMBER(AH296)),AH296/AH295-1,"")</f>
        <v>-6.3856960408681385E-4</v>
      </c>
      <c r="AJ296" s="60">
        <f>IF(ISNUMBER(AH296),AH296/MAX(AH$22:AH296)-1,"")</f>
        <v>-7.2317723770006004E-2</v>
      </c>
      <c r="AL296" s="62">
        <v>19.63</v>
      </c>
      <c r="AM296" s="60">
        <f>IF(AND(ISNUMBER(AL295),ISNUMBER(AL296)),AL296/AL295-1,"")</f>
        <v>9.2544987146530033E-3</v>
      </c>
      <c r="AN296" s="60">
        <f>IF(ISNUMBER(AL296),AL296/MAX(AL$22:AL296)-1,"")</f>
        <v>-4.563894523326617E-3</v>
      </c>
      <c r="AP296" s="62">
        <v>100.37</v>
      </c>
      <c r="AQ296" s="60">
        <f>IF(AND(ISNUMBER(AP295),ISNUMBER(AP296)),AP296/AP295-1,"")</f>
        <v>1.9930244145505149E-4</v>
      </c>
      <c r="AR296" s="60">
        <f>IF(ISNUMBER(AP296),AP296/MAX(AP$22:AP296)-1,"")</f>
        <v>0</v>
      </c>
      <c r="AT296" s="62">
        <v>50.08</v>
      </c>
      <c r="AU296" s="60">
        <f>IF(AND(ISNUMBER(AT295),ISNUMBER(AT296)),AT296/AT295-1,"")</f>
        <v>-1.3958125623130258E-3</v>
      </c>
      <c r="AV296" s="60">
        <f>IF(ISNUMBER(AT296),AT296/MAX(AT$22:AT296)-1,"")</f>
        <v>-1.9928258270227595E-3</v>
      </c>
      <c r="AX296" s="62">
        <v>17.149999999999999</v>
      </c>
      <c r="AY296" s="60">
        <f>IF(AND(ISNUMBER(AX295),ISNUMBER(AX296)),AX296/AX295-1,"")</f>
        <v>1.9279079277909617E-3</v>
      </c>
      <c r="AZ296" s="60">
        <f>IF(ISNUMBER(AX296),AX296/MAX(AX$22:AX296)-1,"")</f>
        <v>-1.8990962132479194E-2</v>
      </c>
      <c r="BB296" s="62">
        <v>50.69</v>
      </c>
      <c r="BC296" s="60">
        <f>IF(AND(ISNUMBER(BB295),ISNUMBER(BB296)),BB296/BB295-1,"")</f>
        <v>0</v>
      </c>
      <c r="BD296" s="60">
        <f>IF(ISNUMBER(BB296),BB296/MAX(BB$22:BB296)-1,"")</f>
        <v>0</v>
      </c>
      <c r="BF296" s="62">
        <v>51.03</v>
      </c>
      <c r="BG296" s="60">
        <f>IF(AND(ISNUMBER(BF295),ISNUMBER(BF296)),BF296/BF295-1,"")</f>
        <v>9.8077677520613804E-4</v>
      </c>
      <c r="BH296" s="60">
        <f>IF(ISNUMBER(BF296),BF296/MAX(BF$22:BF296)-1,"")</f>
        <v>-9.788566953797817E-4</v>
      </c>
      <c r="BK296" s="61">
        <f>BK295*(1+BL296)</f>
        <v>104.23494595786993</v>
      </c>
      <c r="BL296" s="60">
        <f>$L$12*N(AQ296)+$L$13*N(S296)+$L$14*N(AA296)+$L$15*N(AE296)+$L$16*N(AY296)+$L$17*N(BC296)+$L$18*N(AM296)+$L$19*N(AU296)+$L$20*N(W296)</f>
        <v>3.3234480560499283E-3</v>
      </c>
      <c r="BM296" s="60">
        <f>IF(ISNUMBER(BK296),BK296/MAX(BK$22:BK296)-1,"")</f>
        <v>-4.1338307418044562E-2</v>
      </c>
      <c r="BO296" s="61">
        <f>BO295*(1+BP296)</f>
        <v>102.62315846780338</v>
      </c>
      <c r="BP296" s="60">
        <f>$L$36*N(S296)+$L$37*N(AQ296)+$L$38*N(AA296)+$L$39*N(AE296)+$L$40*N(AM296)+$L$41*N(W296)+$L$42*N(AI296)+$L$43*N(BG296)+$L$44*N(AY296)</f>
        <v>2.570232493756131E-3</v>
      </c>
      <c r="BQ296" s="60">
        <f>IF(ISNUMBER(BO296),BO296/MAX(BO$22:BO296)-1,"")</f>
        <v>-6.0406436791190621E-2</v>
      </c>
      <c r="BS296" s="61">
        <f>BS295*(1+BT296)</f>
        <v>100.86118949213656</v>
      </c>
      <c r="BT296" s="60">
        <f>$L$60*N(S296)+$L$61*N(AE296)+$L$62*N(AQ296)+$L$63*N(AM296)+$L$64*N(AI296)+$L$65*N(AA296)+$L$66*N(BG296)+$L$67*N(W296)+$L$68*N(AY296)</f>
        <v>2.447657708321593E-3</v>
      </c>
      <c r="BU296" s="60">
        <f>IF(ISNUMBER(BS296),BS296/MAX(BS$22:BS296)-1,"")</f>
        <v>-6.2520761572741113E-2</v>
      </c>
    </row>
    <row r="297" spans="17:73" ht="16" customHeight="1">
      <c r="Q297" s="63">
        <v>43500</v>
      </c>
      <c r="R297" s="62">
        <v>373</v>
      </c>
      <c r="S297" s="60">
        <f>IF(AND(ISNUMBER(R296),ISNUMBER(R297)),R297/R296-1,"")</f>
        <v>-4.2877050058964805E-4</v>
      </c>
      <c r="T297" s="60">
        <f>IF(ISNUMBER(R297),R297/MAX(R$22:R297)-1,"")</f>
        <v>-9.1108457808426135E-2</v>
      </c>
      <c r="V297" s="62">
        <v>192.22</v>
      </c>
      <c r="W297" s="60">
        <f>IF(AND(ISNUMBER(V296),ISNUMBER(V297)),V297/V296-1,"")</f>
        <v>4.1792916100722444E-3</v>
      </c>
      <c r="X297" s="60">
        <f>IF(ISNUMBER(V297),V297/MAX(V$22:V297)-1,"")</f>
        <v>-8.8053895056456999E-2</v>
      </c>
      <c r="Z297" s="62">
        <v>7.82</v>
      </c>
      <c r="AA297" s="60">
        <f>IF(AND(ISNUMBER(Z296),ISNUMBER(Z297)),Z297/Z296-1,"")</f>
        <v>1.2953367875647714E-2</v>
      </c>
      <c r="AB297" s="60">
        <f>IF(ISNUMBER(Z297),Z297/MAX(Z$22:Z297)-1,"")</f>
        <v>-6.4593301435406647E-2</v>
      </c>
      <c r="AD297" s="62">
        <v>11.9</v>
      </c>
      <c r="AE297" s="60">
        <f>IF(AND(ISNUMBER(AD296),ISNUMBER(AD297)),AD297/AD296-1,"")</f>
        <v>1.276595744680864E-2</v>
      </c>
      <c r="AF297" s="60">
        <f>IF(ISNUMBER(AD297),AD297/MAX(AD$22:AD297)-1,"")</f>
        <v>-0.21244209133024483</v>
      </c>
      <c r="AH297" s="62">
        <v>15.72</v>
      </c>
      <c r="AI297" s="60">
        <f>IF(AND(ISNUMBER(AH296),ISNUMBER(AH297)),AH297/AH296-1,"")</f>
        <v>4.4728434504792691E-3</v>
      </c>
      <c r="AJ297" s="60">
        <f>IF(ISNUMBER(AH297),AH297/MAX(AH$22:AH297)-1,"")</f>
        <v>-6.8168346176644912E-2</v>
      </c>
      <c r="AL297" s="62">
        <v>19.559999999999999</v>
      </c>
      <c r="AM297" s="60">
        <f>IF(AND(ISNUMBER(AL296),ISNUMBER(AL297)),AL297/AL296-1,"")</f>
        <v>-3.5659704533876901E-3</v>
      </c>
      <c r="AN297" s="60">
        <f>IF(ISNUMBER(AL297),AL297/MAX(AL$22:AL297)-1,"")</f>
        <v>-8.113590263691739E-3</v>
      </c>
      <c r="AP297" s="62">
        <v>100.38</v>
      </c>
      <c r="AQ297" s="60">
        <f>IF(AND(ISNUMBER(AP296),ISNUMBER(AP297)),AP297/AP296-1,"")</f>
        <v>9.9631363953189833E-5</v>
      </c>
      <c r="AR297" s="60">
        <f>IF(ISNUMBER(AP297),AP297/MAX(AP$22:AP297)-1,"")</f>
        <v>0</v>
      </c>
      <c r="AT297" s="62">
        <v>50.07</v>
      </c>
      <c r="AU297" s="60">
        <f>IF(AND(ISNUMBER(AT296),ISNUMBER(AT297)),AT297/AT296-1,"")</f>
        <v>-1.9968051118202101E-4</v>
      </c>
      <c r="AV297" s="60">
        <f>IF(ISNUMBER(AT297),AT297/MAX(AT$22:AT297)-1,"")</f>
        <v>-2.1921084097249466E-3</v>
      </c>
      <c r="AX297" s="62">
        <v>17.106999999999999</v>
      </c>
      <c r="AY297" s="60">
        <f>IF(AND(ISNUMBER(AX296),ISNUMBER(AX297)),AX297/AX296-1,"")</f>
        <v>-2.5072886297375918E-3</v>
      </c>
      <c r="AZ297" s="60">
        <f>IF(ISNUMBER(AX297),AX297/MAX(AX$22:AX297)-1,"")</f>
        <v>-2.1450634938794177E-2</v>
      </c>
      <c r="BB297" s="62">
        <v>50.69</v>
      </c>
      <c r="BC297" s="60">
        <f>IF(AND(ISNUMBER(BB296),ISNUMBER(BB297)),BB297/BB296-1,"")</f>
        <v>0</v>
      </c>
      <c r="BD297" s="60">
        <f>IF(ISNUMBER(BB297),BB297/MAX(BB$22:BB297)-1,"")</f>
        <v>0</v>
      </c>
      <c r="BF297" s="62">
        <v>51.07</v>
      </c>
      <c r="BG297" s="60">
        <f>IF(AND(ISNUMBER(BF296),ISNUMBER(BF297)),BF297/BF296-1,"")</f>
        <v>7.8385263570446284E-4</v>
      </c>
      <c r="BH297" s="60">
        <f>IF(ISNUMBER(BF297),BF297/MAX(BF$22:BF297)-1,"")</f>
        <v>-1.9577133907588973E-4</v>
      </c>
      <c r="BK297" s="61">
        <f>BK296*(1+BL297)</f>
        <v>104.51359443874759</v>
      </c>
      <c r="BL297" s="60">
        <f>$L$12*N(AQ297)+$L$13*N(S297)+$L$14*N(AA297)+$L$15*N(AE297)+$L$16*N(AY297)+$L$17*N(BC297)+$L$18*N(AM297)+$L$19*N(AU297)+$L$20*N(W297)</f>
        <v>2.6732731361542961E-3</v>
      </c>
      <c r="BM297" s="60">
        <f>IF(ISNUMBER(BK297),BK297/MAX(BK$22:BK297)-1,"")</f>
        <v>-3.8775542868605073E-2</v>
      </c>
      <c r="BO297" s="61">
        <f>BO296*(1+BP297)</f>
        <v>103.05941310192586</v>
      </c>
      <c r="BP297" s="60">
        <f>$L$36*N(S297)+$L$37*N(AQ297)+$L$38*N(AA297)+$L$39*N(AE297)+$L$40*N(AM297)+$L$41*N(W297)+$L$42*N(AI297)+$L$43*N(BG297)+$L$44*N(AY297)</f>
        <v>4.2510349577608618E-3</v>
      </c>
      <c r="BQ297" s="60">
        <f>IF(ISNUMBER(BO297),BO297/MAX(BO$22:BO297)-1,"")</f>
        <v>-5.6412191707902681E-2</v>
      </c>
      <c r="BS297" s="61">
        <f>BS296*(1+BT297)</f>
        <v>101.22439808368638</v>
      </c>
      <c r="BT297" s="60">
        <f>$L$60*N(S297)+$L$61*N(AE297)+$L$62*N(AQ297)+$L$63*N(AM297)+$L$64*N(AI297)+$L$65*N(AA297)+$L$66*N(BG297)+$L$67*N(W297)+$L$68*N(AY297)</f>
        <v>3.6010738459328782E-3</v>
      </c>
      <c r="BU297" s="60">
        <f>IF(ISNUMBER(BS297),BS297/MAX(BS$22:BS297)-1,"")</f>
        <v>-5.9144829606135652E-2</v>
      </c>
    </row>
    <row r="298" spans="17:73" ht="16" customHeight="1">
      <c r="Q298" s="63">
        <v>43501</v>
      </c>
      <c r="R298" s="62">
        <v>376.15</v>
      </c>
      <c r="S298" s="60">
        <f>IF(AND(ISNUMBER(R297),ISNUMBER(R298)),R298/R297-1,"")</f>
        <v>8.4450402144771175E-3</v>
      </c>
      <c r="T298" s="60">
        <f>IF(ISNUMBER(R298),R298/MAX(R$22:R298)-1,"")</f>
        <v>-8.3432832184020089E-2</v>
      </c>
      <c r="V298" s="62">
        <v>192.15</v>
      </c>
      <c r="W298" s="60">
        <f>IF(AND(ISNUMBER(V297),ISNUMBER(V298)),V298/V297-1,"")</f>
        <v>-3.6416605972322547E-4</v>
      </c>
      <c r="X298" s="60">
        <f>IF(ISNUMBER(V298),V298/MAX(V$22:V298)-1,"")</f>
        <v>-8.8385994876174157E-2</v>
      </c>
      <c r="Z298" s="62">
        <v>7.89</v>
      </c>
      <c r="AA298" s="60">
        <f>IF(AND(ISNUMBER(Z297),ISNUMBER(Z298)),Z298/Z297-1,"")</f>
        <v>8.9514066496163558E-3</v>
      </c>
      <c r="AB298" s="60">
        <f>IF(ISNUMBER(Z298),Z298/MAX(Z$22:Z298)-1,"")</f>
        <v>-5.6220095693779837E-2</v>
      </c>
      <c r="AD298" s="62">
        <v>11.92</v>
      </c>
      <c r="AE298" s="60">
        <f>IF(AND(ISNUMBER(AD297),ISNUMBER(AD298)),AD298/AD297-1,"")</f>
        <v>1.6806722689075571E-3</v>
      </c>
      <c r="AF298" s="60">
        <f>IF(ISNUMBER(AD298),AD298/MAX(AD$22:AD298)-1,"")</f>
        <v>-0.21111846459298478</v>
      </c>
      <c r="AH298" s="62">
        <v>15.84</v>
      </c>
      <c r="AI298" s="60">
        <f>IF(AND(ISNUMBER(AH297),ISNUMBER(AH298)),AH298/AH297-1,"")</f>
        <v>7.6335877862594437E-3</v>
      </c>
      <c r="AJ298" s="60">
        <f>IF(ISNUMBER(AH298),AH298/MAX(AH$22:AH298)-1,"")</f>
        <v>-6.1055127445169055E-2</v>
      </c>
      <c r="AL298" s="62">
        <v>19.61</v>
      </c>
      <c r="AM298" s="60">
        <f>IF(AND(ISNUMBER(AL297),ISNUMBER(AL298)),AL298/AL297-1,"")</f>
        <v>2.5562372188139282E-3</v>
      </c>
      <c r="AN298" s="60">
        <f>IF(ISNUMBER(AL298),AL298/MAX(AL$22:AL298)-1,"")</f>
        <v>-5.5780933062880012E-3</v>
      </c>
      <c r="AP298" s="62">
        <v>100.22</v>
      </c>
      <c r="AQ298" s="60">
        <f>IF(AND(ISNUMBER(AP297),ISNUMBER(AP298)),AP298/AP297-1,"")</f>
        <v>-1.5939430165371471E-3</v>
      </c>
      <c r="AR298" s="60">
        <f>IF(ISNUMBER(AP298),AP298/MAX(AP$22:AP298)-1,"")</f>
        <v>-1.5939430165371471E-3</v>
      </c>
      <c r="AT298" s="62">
        <v>50.09</v>
      </c>
      <c r="AU298" s="60">
        <f>IF(AND(ISNUMBER(AT297),ISNUMBER(AT298)),AT298/AT297-1,"")</f>
        <v>3.9944078290399254E-4</v>
      </c>
      <c r="AV298" s="60">
        <f>IF(ISNUMBER(AT298),AT298/MAX(AT$22:AT298)-1,"")</f>
        <v>-1.7935432443203503E-3</v>
      </c>
      <c r="AX298" s="62">
        <v>17.056000000000001</v>
      </c>
      <c r="AY298" s="60">
        <f>IF(AND(ISNUMBER(AX297),ISNUMBER(AX298)),AX298/AX297-1,"")</f>
        <v>-2.9812357514467092E-3</v>
      </c>
      <c r="AZ298" s="60">
        <f>IF(ISNUMBER(AX298),AX298/MAX(AX$22:AX298)-1,"")</f>
        <v>-2.4367921290470052E-2</v>
      </c>
      <c r="BB298" s="62">
        <v>50.67</v>
      </c>
      <c r="BC298" s="60">
        <f>IF(AND(ISNUMBER(BB297),ISNUMBER(BB298)),BB298/BB297-1,"")</f>
        <v>-3.9455513908059903E-4</v>
      </c>
      <c r="BD298" s="60">
        <f>IF(ISNUMBER(BB298),BB298/MAX(BB$22:BB298)-1,"")</f>
        <v>-3.9455513908059903E-4</v>
      </c>
      <c r="BF298" s="62">
        <v>51.01</v>
      </c>
      <c r="BG298" s="60">
        <f>IF(AND(ISNUMBER(BF297),ISNUMBER(BF298)),BF298/BF297-1,"")</f>
        <v>-1.1748580379871143E-3</v>
      </c>
      <c r="BH298" s="60">
        <f>IF(ISNUMBER(BF298),BF298/MAX(BF$22:BF298)-1,"")</f>
        <v>-1.3703993735316722E-3</v>
      </c>
      <c r="BK298" s="61">
        <f>BK297*(1+BL298)</f>
        <v>104.86208321653831</v>
      </c>
      <c r="BL298" s="60">
        <f>$L$12*N(AQ298)+$L$13*N(S298)+$L$14*N(AA298)+$L$15*N(AE298)+$L$16*N(AY298)+$L$17*N(BC298)+$L$18*N(AM298)+$L$19*N(AU298)+$L$20*N(W298)</f>
        <v>3.334387068611948E-3</v>
      </c>
      <c r="BM298" s="60">
        <f>IF(ISNUMBER(BK298),BK298/MAX(BK$22:BK298)-1,"")</f>
        <v>-3.557044846871249E-2</v>
      </c>
      <c r="BO298" s="61">
        <f>BO297*(1+BP298)</f>
        <v>103.47199742295993</v>
      </c>
      <c r="BP298" s="60">
        <f>$L$36*N(S298)+$L$37*N(AQ298)+$L$38*N(AA298)+$L$39*N(AE298)+$L$40*N(AM298)+$L$41*N(W298)+$L$42*N(AI298)+$L$43*N(BG298)+$L$44*N(AY298)</f>
        <v>4.0033637745057627E-3</v>
      </c>
      <c r="BQ298" s="60">
        <f>IF(ISNUMBER(BO298),BO298/MAX(BO$22:BO298)-1,"")</f>
        <v>-5.2634666458120871E-2</v>
      </c>
      <c r="BS298" s="61">
        <f>BS297*(1+BT298)</f>
        <v>101.66606262289844</v>
      </c>
      <c r="BT298" s="60">
        <f>$L$60*N(S298)+$L$61*N(AE298)+$L$62*N(AQ298)+$L$63*N(AM298)+$L$64*N(AI298)+$L$65*N(AA298)+$L$66*N(BG298)+$L$67*N(W298)+$L$68*N(AY298)</f>
        <v>4.3632221833210388E-3</v>
      </c>
      <c r="BU298" s="60">
        <f>IF(ISNUMBER(BS298),BS298/MAX(BS$22:BS298)-1,"")</f>
        <v>-5.5039669455380857E-2</v>
      </c>
    </row>
    <row r="299" spans="17:73" ht="16" customHeight="1">
      <c r="Q299" s="63">
        <v>43502</v>
      </c>
      <c r="R299" s="62">
        <v>381.1</v>
      </c>
      <c r="S299" s="60">
        <f>IF(AND(ISNUMBER(R298),ISNUMBER(R299)),R299/R298-1,"")</f>
        <v>1.3159643759138806E-2</v>
      </c>
      <c r="T299" s="60">
        <f>IF(ISNUMBER(R299),R299/MAX(R$22:R299)-1,"")</f>
        <v>-7.1371134774239064E-2</v>
      </c>
      <c r="V299" s="62">
        <v>196.22</v>
      </c>
      <c r="W299" s="60">
        <f>IF(AND(ISNUMBER(V298),ISNUMBER(V299)),V299/V298-1,"")</f>
        <v>2.1181368722352323E-2</v>
      </c>
      <c r="X299" s="60">
        <f>IF(ISNUMBER(V299),V299/MAX(V$22:V299)-1,"")</f>
        <v>-6.9076762501186106E-2</v>
      </c>
      <c r="Z299" s="62">
        <v>8</v>
      </c>
      <c r="AA299" s="60">
        <f>IF(AND(ISNUMBER(Z298),ISNUMBER(Z299)),Z299/Z298-1,"")</f>
        <v>1.3941698352344822E-2</v>
      </c>
      <c r="AB299" s="60">
        <f>IF(ISNUMBER(Z299),Z299/MAX(Z$22:Z299)-1,"")</f>
        <v>-4.3062200956937691E-2</v>
      </c>
      <c r="AD299" s="62">
        <v>11.94</v>
      </c>
      <c r="AE299" s="60">
        <f>IF(AND(ISNUMBER(AD298),ISNUMBER(AD299)),AD299/AD298-1,"")</f>
        <v>1.6778523489933139E-3</v>
      </c>
      <c r="AF299" s="60">
        <f>IF(ISNUMBER(AD299),AD299/MAX(AD$22:AD299)-1,"")</f>
        <v>-0.20979483785572473</v>
      </c>
      <c r="AH299" s="62">
        <v>16.010000000000002</v>
      </c>
      <c r="AI299" s="60">
        <f>IF(AND(ISNUMBER(AH298),ISNUMBER(AH299)),AH299/AH298-1,"")</f>
        <v>1.0732323232323315E-2</v>
      </c>
      <c r="AJ299" s="60">
        <f>IF(ISNUMBER(AH299),AH299/MAX(AH$22:AH299)-1,"")</f>
        <v>-5.0978067575577879E-2</v>
      </c>
      <c r="AL299" s="62">
        <v>19.75</v>
      </c>
      <c r="AM299" s="60">
        <f>IF(AND(ISNUMBER(AL298),ISNUMBER(AL299)),AL299/AL298-1,"")</f>
        <v>7.1392146863844541E-3</v>
      </c>
      <c r="AN299" s="60">
        <f>IF(ISNUMBER(AL299),AL299/MAX(AL$22:AL299)-1,"")</f>
        <v>0</v>
      </c>
      <c r="AP299" s="62">
        <v>100.24</v>
      </c>
      <c r="AQ299" s="60">
        <f>IF(AND(ISNUMBER(AP298),ISNUMBER(AP299)),AP299/AP298-1,"")</f>
        <v>1.9956096587514516E-4</v>
      </c>
      <c r="AR299" s="60">
        <f>IF(ISNUMBER(AP299),AP299/MAX(AP$22:AP299)-1,"")</f>
        <v>-1.3947001394700731E-3</v>
      </c>
      <c r="AT299" s="62">
        <v>50.09</v>
      </c>
      <c r="AU299" s="60">
        <f>IF(AND(ISNUMBER(AT298),ISNUMBER(AT299)),AT299/AT298-1,"")</f>
        <v>0</v>
      </c>
      <c r="AV299" s="60">
        <f>IF(ISNUMBER(AT299),AT299/MAX(AT$22:AT299)-1,"")</f>
        <v>-1.7935432443203503E-3</v>
      </c>
      <c r="AX299" s="62">
        <v>17.3</v>
      </c>
      <c r="AY299" s="60">
        <f>IF(AND(ISNUMBER(AX298),ISNUMBER(AX299)),AX299/AX298-1,"")</f>
        <v>1.4305816135084415E-2</v>
      </c>
      <c r="AZ299" s="60">
        <f>IF(ISNUMBER(AX299),AX299/MAX(AX$22:AX299)-1,"")</f>
        <v>-1.0410708156961324E-2</v>
      </c>
      <c r="BB299" s="62">
        <v>50.67</v>
      </c>
      <c r="BC299" s="60">
        <f>IF(AND(ISNUMBER(BB298),ISNUMBER(BB299)),BB299/BB298-1,"")</f>
        <v>0</v>
      </c>
      <c r="BD299" s="60">
        <f>IF(ISNUMBER(BB299),BB299/MAX(BB$22:BB299)-1,"")</f>
        <v>-3.9455513908059903E-4</v>
      </c>
      <c r="BF299" s="62">
        <v>51.16</v>
      </c>
      <c r="BG299" s="60">
        <f>IF(AND(ISNUMBER(BF298),ISNUMBER(BF299)),BF299/BF298-1,"")</f>
        <v>2.9405998823759383E-3</v>
      </c>
      <c r="BH299" s="60">
        <f>IF(ISNUMBER(BF299),BF299/MAX(BF$22:BF299)-1,"")</f>
        <v>0</v>
      </c>
      <c r="BK299" s="61">
        <f>BK298*(1+BL299)</f>
        <v>105.79114309505222</v>
      </c>
      <c r="BL299" s="60">
        <f>$L$12*N(AQ299)+$L$13*N(S299)+$L$14*N(AA299)+$L$15*N(AE299)+$L$16*N(AY299)+$L$17*N(BC299)+$L$18*N(AM299)+$L$19*N(AU299)+$L$20*N(W299)</f>
        <v>8.8598266410119704E-3</v>
      </c>
      <c r="BM299" s="60">
        <f>IF(ISNUMBER(BK299),BK299/MAX(BK$22:BK299)-1,"")</f>
        <v>-2.7025769834676305E-2</v>
      </c>
      <c r="BO299" s="61">
        <f>BO298*(1+BP299)</f>
        <v>104.35366638267399</v>
      </c>
      <c r="BP299" s="60">
        <f>$L$36*N(S299)+$L$37*N(AQ299)+$L$38*N(AA299)+$L$39*N(AE299)+$L$40*N(AM299)+$L$41*N(W299)+$L$42*N(AI299)+$L$43*N(BG299)+$L$44*N(AY299)</f>
        <v>8.5208460421430411E-3</v>
      </c>
      <c r="BQ299" s="60">
        <f>IF(ISNUMBER(BO299),BO299/MAX(BO$22:BO299)-1,"")</f>
        <v>-4.4562312305347018E-2</v>
      </c>
      <c r="BS299" s="61">
        <f>BS298*(1+BT299)</f>
        <v>102.45688634069396</v>
      </c>
      <c r="BT299" s="60">
        <f>$L$60*N(S299)+$L$61*N(AE299)+$L$62*N(AQ299)+$L$63*N(AM299)+$L$64*N(AI299)+$L$65*N(AA299)+$L$66*N(BG299)+$L$67*N(W299)+$L$68*N(AY299)</f>
        <v>7.778640161652221E-3</v>
      </c>
      <c r="BU299" s="60">
        <f>IF(ISNUMBER(BS299),BS299/MAX(BS$22:BS299)-1,"")</f>
        <v>-4.768916307703841E-2</v>
      </c>
    </row>
    <row r="300" spans="17:73" ht="16" customHeight="1">
      <c r="Q300" s="63">
        <v>43503</v>
      </c>
      <c r="R300" s="62">
        <v>383.29</v>
      </c>
      <c r="S300" s="60">
        <f>IF(AND(ISNUMBER(R299),ISNUMBER(R300)),R300/R299-1,"")</f>
        <v>5.7465232222513318E-3</v>
      </c>
      <c r="T300" s="60">
        <f>IF(ISNUMBER(R300),R300/MAX(R$22:R300)-1,"")</f>
        <v>-6.6034747435366303E-2</v>
      </c>
      <c r="V300" s="62">
        <v>197</v>
      </c>
      <c r="W300" s="60">
        <f>IF(AND(ISNUMBER(V299),ISNUMBER(V300)),V300/V299-1,"")</f>
        <v>3.9751299561716635E-3</v>
      </c>
      <c r="X300" s="60">
        <f>IF(ISNUMBER(V300),V300/MAX(V$22:V300)-1,"")</f>
        <v>-6.537622165290824E-2</v>
      </c>
      <c r="Z300" s="62">
        <v>8.0399999999999991</v>
      </c>
      <c r="AA300" s="60">
        <f>IF(AND(ISNUMBER(Z299),ISNUMBER(Z300)),Z300/Z299-1,"")</f>
        <v>4.9999999999998934E-3</v>
      </c>
      <c r="AB300" s="60">
        <f>IF(ISNUMBER(Z300),Z300/MAX(Z$22:Z300)-1,"")</f>
        <v>-3.8277511961722577E-2</v>
      </c>
      <c r="AD300" s="62">
        <v>11.79</v>
      </c>
      <c r="AE300" s="60">
        <f>IF(AND(ISNUMBER(AD299),ISNUMBER(AD300)),AD300/AD299-1,"")</f>
        <v>-1.2562814070351758E-2</v>
      </c>
      <c r="AF300" s="60">
        <f>IF(ISNUMBER(AD300),AD300/MAX(AD$22:AD300)-1,"")</f>
        <v>-0.21972203838517546</v>
      </c>
      <c r="AH300" s="62">
        <v>16.190000000000001</v>
      </c>
      <c r="AI300" s="60">
        <f>IF(AND(ISNUMBER(AH299),ISNUMBER(AH300)),AH300/AH299-1,"")</f>
        <v>1.1242973141786461E-2</v>
      </c>
      <c r="AJ300" s="60">
        <f>IF(ISNUMBER(AH300),AH300/MAX(AH$22:AH300)-1,"")</f>
        <v>-4.0308239478363928E-2</v>
      </c>
      <c r="AL300" s="62">
        <v>19.690000000000001</v>
      </c>
      <c r="AM300" s="60">
        <f>IF(AND(ISNUMBER(AL299),ISNUMBER(AL300)),AL300/AL299-1,"")</f>
        <v>-3.0379746835442756E-3</v>
      </c>
      <c r="AN300" s="60">
        <f>IF(ISNUMBER(AL300),AL300/MAX(AL$22:AL300)-1,"")</f>
        <v>-3.0379746835442756E-3</v>
      </c>
      <c r="AP300" s="62">
        <v>100.25</v>
      </c>
      <c r="AQ300" s="60">
        <f>IF(AND(ISNUMBER(AP299),ISNUMBER(AP300)),AP300/AP299-1,"")</f>
        <v>9.9760574620910702E-5</v>
      </c>
      <c r="AR300" s="60">
        <f>IF(ISNUMBER(AP300),AP300/MAX(AP$22:AP300)-1,"")</f>
        <v>-1.2950787009363696E-3</v>
      </c>
      <c r="AT300" s="62">
        <v>50.08</v>
      </c>
      <c r="AU300" s="60">
        <f>IF(AND(ISNUMBER(AT299),ISNUMBER(AT300)),AT300/AT299-1,"")</f>
        <v>-1.9964064683575256E-4</v>
      </c>
      <c r="AV300" s="60">
        <f>IF(ISNUMBER(AT300),AT300/MAX(AT$22:AT300)-1,"")</f>
        <v>-1.9928258270227595E-3</v>
      </c>
      <c r="AX300" s="62">
        <v>17.29</v>
      </c>
      <c r="AY300" s="60">
        <f>IF(AND(ISNUMBER(AX299),ISNUMBER(AX300)),AX300/AX299-1,"")</f>
        <v>-5.7803468208106334E-4</v>
      </c>
      <c r="AZ300" s="60">
        <f>IF(ISNUMBER(AX300),AX300/MAX(AX$22:AX300)-1,"")</f>
        <v>-1.0982725088662604E-2</v>
      </c>
      <c r="BB300" s="62">
        <v>50.64</v>
      </c>
      <c r="BC300" s="60">
        <f>IF(AND(ISNUMBER(BB299),ISNUMBER(BB300)),BB300/BB299-1,"")</f>
        <v>-5.9206631142694199E-4</v>
      </c>
      <c r="BD300" s="60">
        <f>IF(ISNUMBER(BB300),BB300/MAX(BB$22:BB300)-1,"")</f>
        <v>-9.863878477016641E-4</v>
      </c>
      <c r="BF300" s="62">
        <v>51.25</v>
      </c>
      <c r="BG300" s="60">
        <f>IF(AND(ISNUMBER(BF299),ISNUMBER(BF300)),BF300/BF299-1,"")</f>
        <v>1.7591868647381936E-3</v>
      </c>
      <c r="BH300" s="60">
        <f>IF(ISNUMBER(BF300),BF300/MAX(BF$22:BF300)-1,"")</f>
        <v>0</v>
      </c>
      <c r="BK300" s="61">
        <f>BK299*(1+BL300)</f>
        <v>105.89598188883178</v>
      </c>
      <c r="BL300" s="60">
        <f>$L$12*N(AQ300)+$L$13*N(S300)+$L$14*N(AA300)+$L$15*N(AE300)+$L$16*N(AY300)+$L$17*N(BC300)+$L$18*N(AM300)+$L$19*N(AU300)+$L$20*N(W300)</f>
        <v>9.9099783509637874E-4</v>
      </c>
      <c r="BM300" s="60">
        <f>IF(ISNUMBER(BK300),BK300/MAX(BK$22:BK300)-1,"")</f>
        <v>-2.6061554478977955E-2</v>
      </c>
      <c r="BO300" s="61">
        <f>BO299*(1+BP300)</f>
        <v>104.41328371798681</v>
      </c>
      <c r="BP300" s="60">
        <f>$L$36*N(S300)+$L$37*N(AQ300)+$L$38*N(AA300)+$L$39*N(AE300)+$L$40*N(AM300)+$L$41*N(W300)+$L$42*N(AI300)+$L$43*N(BG300)+$L$44*N(AY300)</f>
        <v>5.7130082132615754E-4</v>
      </c>
      <c r="BQ300" s="60">
        <f>IF(ISNUMBER(BO300),BO300/MAX(BO$22:BO300)-1,"")</f>
        <v>-4.4016469969641037E-2</v>
      </c>
      <c r="BS300" s="61">
        <f>BS299*(1+BT300)</f>
        <v>102.52926076186836</v>
      </c>
      <c r="BT300" s="60">
        <f>$L$60*N(S300)+$L$61*N(AE300)+$L$62*N(AQ300)+$L$63*N(AM300)+$L$64*N(AI300)+$L$65*N(AA300)+$L$66*N(BG300)+$L$67*N(W300)+$L$68*N(AY300)</f>
        <v>7.0638903600613848E-4</v>
      </c>
      <c r="BU300" s="60">
        <f>IF(ISNUMBER(BS300),BS300/MAX(BS$22:BS300)-1,"")</f>
        <v>-4.7016461142966093E-2</v>
      </c>
    </row>
    <row r="301" spans="17:73" ht="16" customHeight="1">
      <c r="Q301" s="63">
        <v>43504</v>
      </c>
      <c r="R301" s="62">
        <v>380.11</v>
      </c>
      <c r="S301" s="60">
        <f>IF(AND(ISNUMBER(R300),ISNUMBER(R301)),R301/R300-1,"")</f>
        <v>-8.2965900493099376E-3</v>
      </c>
      <c r="T301" s="60">
        <f>IF(ISNUMBER(R301),R301/MAX(R$22:R301)-1,"")</f>
        <v>-7.3783474256195247E-2</v>
      </c>
      <c r="V301" s="62">
        <v>195.5</v>
      </c>
      <c r="W301" s="60">
        <f>IF(AND(ISNUMBER(V300),ISNUMBER(V301)),V301/V300-1,"")</f>
        <v>-7.6142131979695105E-3</v>
      </c>
      <c r="X301" s="60">
        <f>IF(ISNUMBER(V301),V301/MAX(V$22:V301)-1,"")</f>
        <v>-7.2492646361134838E-2</v>
      </c>
      <c r="Z301" s="62">
        <v>7.98</v>
      </c>
      <c r="AA301" s="60">
        <f>IF(AND(ISNUMBER(Z300),ISNUMBER(Z301)),Z301/Z300-1,"")</f>
        <v>-7.4626865671639786E-3</v>
      </c>
      <c r="AB301" s="60">
        <f>IF(ISNUMBER(Z301),Z301/MAX(Z$22:Z301)-1,"")</f>
        <v>-4.5454545454545303E-2</v>
      </c>
      <c r="AD301" s="62">
        <v>11.52</v>
      </c>
      <c r="AE301" s="60">
        <f>IF(AND(ISNUMBER(AD300),ISNUMBER(AD301)),AD301/AD300-1,"")</f>
        <v>-2.2900763358778553E-2</v>
      </c>
      <c r="AF301" s="60">
        <f>IF(ISNUMBER(AD301),AD301/MAX(AD$22:AD301)-1,"")</f>
        <v>-0.23759099933818661</v>
      </c>
      <c r="AH301" s="62">
        <v>16.170000000000002</v>
      </c>
      <c r="AI301" s="60">
        <f>IF(AND(ISNUMBER(AH300),ISNUMBER(AH301)),AH301/AH300-1,"")</f>
        <v>-1.2353304508956331E-3</v>
      </c>
      <c r="AJ301" s="60">
        <f>IF(ISNUMBER(AH301),AH301/MAX(AH$22:AH301)-1,"")</f>
        <v>-4.1493775933609922E-2</v>
      </c>
      <c r="AL301" s="62">
        <v>19.760000000000002</v>
      </c>
      <c r="AM301" s="60">
        <f>IF(AND(ISNUMBER(AL300),ISNUMBER(AL301)),AL301/AL300-1,"")</f>
        <v>3.5551041137633632E-3</v>
      </c>
      <c r="AN301" s="60">
        <f>IF(ISNUMBER(AL301),AL301/MAX(AL$22:AL301)-1,"")</f>
        <v>0</v>
      </c>
      <c r="AP301" s="62">
        <v>100.25</v>
      </c>
      <c r="AQ301" s="60">
        <f>IF(AND(ISNUMBER(AP300),ISNUMBER(AP301)),AP301/AP300-1,"")</f>
        <v>0</v>
      </c>
      <c r="AR301" s="60">
        <f>IF(ISNUMBER(AP301),AP301/MAX(AP$22:AP301)-1,"")</f>
        <v>-1.2950787009363696E-3</v>
      </c>
      <c r="AT301" s="62">
        <v>50.09</v>
      </c>
      <c r="AU301" s="60">
        <f>IF(AND(ISNUMBER(AT300),ISNUMBER(AT301)),AT301/AT300-1,"")</f>
        <v>1.9968051118213204E-4</v>
      </c>
      <c r="AV301" s="60">
        <f>IF(ISNUMBER(AT301),AT301/MAX(AT$22:AT301)-1,"")</f>
        <v>-1.7935432443203503E-3</v>
      </c>
      <c r="AX301" s="62">
        <v>17.445</v>
      </c>
      <c r="AY301" s="60">
        <f>IF(AND(ISNUMBER(AX300),ISNUMBER(AX301)),AX301/AX300-1,"")</f>
        <v>8.9647194910353889E-3</v>
      </c>
      <c r="AZ301" s="60">
        <f>IF(ISNUMBER(AX301),AX301/MAX(AX$22:AX301)-1,"")</f>
        <v>-2.1164626472942594E-3</v>
      </c>
      <c r="BB301" s="62">
        <v>50.84</v>
      </c>
      <c r="BC301" s="60">
        <f>IF(AND(ISNUMBER(BB300),ISNUMBER(BB301)),BB301/BB300-1,"")</f>
        <v>3.949447077409296E-3</v>
      </c>
      <c r="BD301" s="60">
        <f>IF(ISNUMBER(BB301),BB301/MAX(BB$22:BB301)-1,"")</f>
        <v>0</v>
      </c>
      <c r="BF301" s="62">
        <v>51.32</v>
      </c>
      <c r="BG301" s="60">
        <f>IF(AND(ISNUMBER(BF300),ISNUMBER(BF301)),BF301/BF300-1,"")</f>
        <v>1.3658536585365866E-3</v>
      </c>
      <c r="BH301" s="60">
        <f>IF(ISNUMBER(BF301),BF301/MAX(BF$22:BF301)-1,"")</f>
        <v>0</v>
      </c>
      <c r="BK301" s="61">
        <f>BK300*(1+BL301)</f>
        <v>105.44511142289851</v>
      </c>
      <c r="BL301" s="60">
        <f>$L$12*N(AQ301)+$L$13*N(S301)+$L$14*N(AA301)+$L$15*N(AE301)+$L$16*N(AY301)+$L$17*N(BC301)+$L$18*N(AM301)+$L$19*N(AU301)+$L$20*N(W301)</f>
        <v>-4.2576730286764388E-3</v>
      </c>
      <c r="BM301" s="60">
        <f>IF(ISNUMBER(BK301),BK301/MAX(BK$22:BK301)-1,"")</f>
        <v>-3.020826593006376E-2</v>
      </c>
      <c r="BO301" s="61">
        <f>BO300*(1+BP301)</f>
        <v>103.69649908961418</v>
      </c>
      <c r="BP301" s="60">
        <f>$L$36*N(S301)+$L$37*N(AQ301)+$L$38*N(AA301)+$L$39*N(AE301)+$L$40*N(AM301)+$L$41*N(W301)+$L$42*N(AI301)+$L$43*N(BG301)+$L$44*N(AY301)</f>
        <v>-6.8648796671180309E-3</v>
      </c>
      <c r="BQ301" s="60">
        <f>IF(ISNUMBER(BO301),BO301/MAX(BO$22:BO301)-1,"")</f>
        <v>-5.0579181867046241E-2</v>
      </c>
      <c r="BS301" s="61">
        <f>BS300*(1+BT301)</f>
        <v>101.79789582908288</v>
      </c>
      <c r="BT301" s="60">
        <f>$L$60*N(S301)+$L$61*N(AE301)+$L$62*N(AQ301)+$L$63*N(AM301)+$L$64*N(AI301)+$L$65*N(AA301)+$L$66*N(BG301)+$L$67*N(W301)+$L$68*N(AY301)</f>
        <v>-7.1332313073448192E-3</v>
      </c>
      <c r="BU301" s="60">
        <f>IF(ISNUMBER(BS301),BS301/MAX(BS$22:BS301)-1,"")</f>
        <v>-5.3814313157725335E-2</v>
      </c>
    </row>
    <row r="302" spans="17:73" ht="16" customHeight="1">
      <c r="Q302" s="63">
        <v>43507</v>
      </c>
      <c r="R302" s="62">
        <v>381.25</v>
      </c>
      <c r="S302" s="60">
        <f>IF(AND(ISNUMBER(R301),ISNUMBER(R302)),R302/R301-1,"")</f>
        <v>2.9991318302595715E-3</v>
      </c>
      <c r="T302" s="60">
        <f>IF(ISNUMBER(R302),R302/MAX(R$22:R302)-1,"")</f>
        <v>-7.1005628792124575E-2</v>
      </c>
      <c r="V302" s="62">
        <v>195.75</v>
      </c>
      <c r="W302" s="60">
        <f>IF(AND(ISNUMBER(V301),ISNUMBER(V302)),V302/V301-1,"")</f>
        <v>1.2787723785165905E-3</v>
      </c>
      <c r="X302" s="60">
        <f>IF(ISNUMBER(V302),V302/MAX(V$22:V302)-1,"")</f>
        <v>-7.1306575576430387E-2</v>
      </c>
      <c r="Z302" s="62">
        <v>7.97</v>
      </c>
      <c r="AA302" s="60">
        <f>IF(AND(ISNUMBER(Z301),ISNUMBER(Z302)),Z302/Z301-1,"")</f>
        <v>-1.2531328320802837E-3</v>
      </c>
      <c r="AB302" s="60">
        <f>IF(ISNUMBER(Z302),Z302/MAX(Z$22:Z302)-1,"")</f>
        <v>-4.6650717703349276E-2</v>
      </c>
      <c r="AD302" s="62">
        <v>11.53</v>
      </c>
      <c r="AE302" s="60">
        <f>IF(AND(ISNUMBER(AD301),ISNUMBER(AD302)),AD302/AD301-1,"")</f>
        <v>8.6805555555558023E-4</v>
      </c>
      <c r="AF302" s="60">
        <f>IF(ISNUMBER(AD302),AD302/MAX(AD$22:AD302)-1,"")</f>
        <v>-0.23692918596955659</v>
      </c>
      <c r="AH302" s="62">
        <v>16.14</v>
      </c>
      <c r="AI302" s="60">
        <f>IF(AND(ISNUMBER(AH301),ISNUMBER(AH302)),AH302/AH301-1,"")</f>
        <v>-1.8552875695733162E-3</v>
      </c>
      <c r="AJ302" s="60">
        <f>IF(ISNUMBER(AH302),AH302/MAX(AH$22:AH302)-1,"")</f>
        <v>-4.3272080616479025E-2</v>
      </c>
      <c r="AL302" s="62">
        <v>19.760000000000002</v>
      </c>
      <c r="AM302" s="60">
        <f>IF(AND(ISNUMBER(AL301),ISNUMBER(AL302)),AL302/AL301-1,"")</f>
        <v>0</v>
      </c>
      <c r="AN302" s="60">
        <f>IF(ISNUMBER(AL302),AL302/MAX(AL$22:AL302)-1,"")</f>
        <v>0</v>
      </c>
      <c r="AP302" s="62">
        <v>100.24</v>
      </c>
      <c r="AQ302" s="60">
        <f>IF(AND(ISNUMBER(AP301),ISNUMBER(AP302)),AP302/AP301-1,"")</f>
        <v>-9.9750623441474673E-5</v>
      </c>
      <c r="AR302" s="60">
        <f>IF(ISNUMBER(AP302),AP302/MAX(AP$22:AP302)-1,"")</f>
        <v>-1.3947001394700731E-3</v>
      </c>
      <c r="AT302" s="62">
        <v>50.09</v>
      </c>
      <c r="AU302" s="60">
        <f>IF(AND(ISNUMBER(AT301),ISNUMBER(AT302)),AT302/AT301-1,"")</f>
        <v>0</v>
      </c>
      <c r="AV302" s="60">
        <f>IF(ISNUMBER(AT302),AT302/MAX(AT$22:AT302)-1,"")</f>
        <v>-1.7935432443203503E-3</v>
      </c>
      <c r="AX302" s="62">
        <v>17.411999999999999</v>
      </c>
      <c r="AY302" s="60">
        <f>IF(AND(ISNUMBER(AX301),ISNUMBER(AX302)),AX302/AX301-1,"")</f>
        <v>-1.8916595012898885E-3</v>
      </c>
      <c r="AZ302" s="60">
        <f>IF(ISNUMBER(AX302),AX302/MAX(AX$22:AX302)-1,"")</f>
        <v>-4.0041185219082953E-3</v>
      </c>
      <c r="BB302" s="62">
        <v>50.85</v>
      </c>
      <c r="BC302" s="60">
        <f>IF(AND(ISNUMBER(BB301),ISNUMBER(BB302)),BB302/BB301-1,"")</f>
        <v>1.9669551534229335E-4</v>
      </c>
      <c r="BD302" s="60">
        <f>IF(ISNUMBER(BB302),BB302/MAX(BB$22:BB302)-1,"")</f>
        <v>0</v>
      </c>
      <c r="BF302" s="62">
        <v>51.33</v>
      </c>
      <c r="BG302" s="60">
        <f>IF(AND(ISNUMBER(BF301),ISNUMBER(BF302)),BF302/BF301-1,"")</f>
        <v>1.94855806703087E-4</v>
      </c>
      <c r="BH302" s="60">
        <f>IF(ISNUMBER(BF302),BF302/MAX(BF$22:BF302)-1,"")</f>
        <v>0</v>
      </c>
      <c r="BK302" s="61">
        <f>BK301*(1+BL302)</f>
        <v>105.49572787822416</v>
      </c>
      <c r="BL302" s="60">
        <f>$L$12*N(AQ302)+$L$13*N(S302)+$L$14*N(AA302)+$L$15*N(AE302)+$L$16*N(AY302)+$L$17*N(BC302)+$L$18*N(AM302)+$L$19*N(AU302)+$L$20*N(W302)</f>
        <v>4.8002657157471739E-4</v>
      </c>
      <c r="BM302" s="60">
        <f>IF(ISNUMBER(BK302),BK302/MAX(BK$22:BK302)-1,"")</f>
        <v>-2.9742740128816614E-2</v>
      </c>
      <c r="BO302" s="61">
        <f>BO301*(1+BP302)</f>
        <v>103.75869003166858</v>
      </c>
      <c r="BP302" s="60">
        <f>$L$36*N(S302)+$L$37*N(AQ302)+$L$38*N(AA302)+$L$39*N(AE302)+$L$40*N(AM302)+$L$41*N(W302)+$L$42*N(AI302)+$L$43*N(BG302)+$L$44*N(AY302)</f>
        <v>5.9974003558836643E-4</v>
      </c>
      <c r="BQ302" s="60">
        <f>IF(ISNUMBER(BO302),BO302/MAX(BO$22:BO302)-1,"")</f>
        <v>-5.0009776191790811E-2</v>
      </c>
      <c r="BS302" s="61">
        <f>BS301*(1+BT302)</f>
        <v>101.8686703830724</v>
      </c>
      <c r="BT302" s="60">
        <f>$L$60*N(S302)+$L$61*N(AE302)+$L$62*N(AQ302)+$L$63*N(AM302)+$L$64*N(AI302)+$L$65*N(AA302)+$L$66*N(BG302)+$L$67*N(W302)+$L$68*N(AY302)</f>
        <v>6.9524574563260019E-4</v>
      </c>
      <c r="BU302" s="60">
        <f>IF(ISNUMBER(BS302),BS302/MAX(BS$22:BS302)-1,"")</f>
        <v>-5.3156481584369808E-2</v>
      </c>
    </row>
    <row r="303" spans="17:73" ht="16" customHeight="1">
      <c r="Q303" s="63">
        <v>43508</v>
      </c>
      <c r="R303" s="62">
        <v>384.29</v>
      </c>
      <c r="S303" s="60">
        <f>IF(AND(ISNUMBER(R302),ISNUMBER(R303)),R303/R302-1,"")</f>
        <v>7.9737704918032559E-3</v>
      </c>
      <c r="T303" s="60">
        <f>IF(ISNUMBER(R303),R303/MAX(R$22:R303)-1,"")</f>
        <v>-6.3598040887935747E-2</v>
      </c>
      <c r="V303" s="62">
        <v>197.84</v>
      </c>
      <c r="W303" s="60">
        <f>IF(AND(ISNUMBER(V302),ISNUMBER(V303)),V303/V302-1,"")</f>
        <v>1.0676883780332158E-2</v>
      </c>
      <c r="X303" s="60">
        <f>IF(ISNUMBER(V303),V303/MAX(V$22:V303)-1,"")</f>
        <v>-6.1391023816301349E-2</v>
      </c>
      <c r="Z303" s="62">
        <v>8.06</v>
      </c>
      <c r="AA303" s="60">
        <f>IF(AND(ISNUMBER(Z302),ISNUMBER(Z303)),Z303/Z302-1,"")</f>
        <v>1.129234629861986E-2</v>
      </c>
      <c r="AB303" s="60">
        <f>IF(ISNUMBER(Z303),Z303/MAX(Z$22:Z303)-1,"")</f>
        <v>-3.5885167464114742E-2</v>
      </c>
      <c r="AD303" s="62">
        <v>11.83</v>
      </c>
      <c r="AE303" s="60">
        <f>IF(AND(ISNUMBER(AD302),ISNUMBER(AD303)),AD303/AD302-1,"")</f>
        <v>2.601908065915004E-2</v>
      </c>
      <c r="AF303" s="60">
        <f>IF(ISNUMBER(AD303),AD303/MAX(AD$22:AD303)-1,"")</f>
        <v>-0.21707478491065513</v>
      </c>
      <c r="AH303" s="62">
        <v>16.22</v>
      </c>
      <c r="AI303" s="60">
        <f>IF(AND(ISNUMBER(AH302),ISNUMBER(AH303)),AH303/AH302-1,"")</f>
        <v>4.956629491945419E-3</v>
      </c>
      <c r="AJ303" s="60">
        <f>IF(ISNUMBER(AH303),AH303/MAX(AH$22:AH303)-1,"")</f>
        <v>-3.8529934795495047E-2</v>
      </c>
      <c r="AL303" s="62">
        <v>19.850000000000001</v>
      </c>
      <c r="AM303" s="60">
        <f>IF(AND(ISNUMBER(AL302),ISNUMBER(AL303)),AL303/AL302-1,"")</f>
        <v>4.5546558704452345E-3</v>
      </c>
      <c r="AN303" s="60">
        <f>IF(ISNUMBER(AL303),AL303/MAX(AL$22:AL303)-1,"")</f>
        <v>0</v>
      </c>
      <c r="AP303" s="62">
        <v>100.26</v>
      </c>
      <c r="AQ303" s="60">
        <f>IF(AND(ISNUMBER(AP302),ISNUMBER(AP303)),AP303/AP302-1,"")</f>
        <v>1.995211492418214E-4</v>
      </c>
      <c r="AR303" s="60">
        <f>IF(ISNUMBER(AP303),AP303/MAX(AP$22:AP303)-1,"")</f>
        <v>-1.1954572624027771E-3</v>
      </c>
      <c r="AT303" s="62">
        <v>50.1</v>
      </c>
      <c r="AU303" s="60">
        <f>IF(AND(ISNUMBER(AT302),ISNUMBER(AT303)),AT303/AT302-1,"")</f>
        <v>1.9964064683564153E-4</v>
      </c>
      <c r="AV303" s="60">
        <f>IF(ISNUMBER(AT303),AT303/MAX(AT$22:AT303)-1,"")</f>
        <v>-1.5942606616181632E-3</v>
      </c>
      <c r="AX303" s="62">
        <v>17.457000000000001</v>
      </c>
      <c r="AY303" s="60">
        <f>IF(AND(ISNUMBER(AX302),ISNUMBER(AX303)),AX303/AX302-1,"")</f>
        <v>2.5844245348036754E-3</v>
      </c>
      <c r="AZ303" s="60">
        <f>IF(ISNUMBER(AX303),AX303/MAX(AX$22:AX303)-1,"")</f>
        <v>-1.4300423292528119E-3</v>
      </c>
      <c r="BB303" s="62">
        <v>50.83</v>
      </c>
      <c r="BC303" s="60">
        <f>IF(AND(ISNUMBER(BB302),ISNUMBER(BB303)),BB303/BB302-1,"")</f>
        <v>-3.933136676500526E-4</v>
      </c>
      <c r="BD303" s="60">
        <f>IF(ISNUMBER(BB303),BB303/MAX(BB$22:BB303)-1,"")</f>
        <v>-3.933136676500526E-4</v>
      </c>
      <c r="BF303" s="62">
        <v>51.32</v>
      </c>
      <c r="BG303" s="60">
        <f>IF(AND(ISNUMBER(BF302),ISNUMBER(BF303)),BF303/BF302-1,"")</f>
        <v>-1.9481784531460988E-4</v>
      </c>
      <c r="BH303" s="60">
        <f>IF(ISNUMBER(BF303),BF303/MAX(BF$22:BF303)-1,"")</f>
        <v>-1.9481784531460988E-4</v>
      </c>
      <c r="BK303" s="61">
        <f>BK302*(1+BL303)</f>
        <v>106.27493332281105</v>
      </c>
      <c r="BL303" s="60">
        <f>$L$12*N(AQ303)+$L$13*N(S303)+$L$14*N(AA303)+$L$15*N(AE303)+$L$16*N(AY303)+$L$17*N(BC303)+$L$18*N(AM303)+$L$19*N(AU303)+$L$20*N(W303)</f>
        <v>7.3861326923717495E-3</v>
      </c>
      <c r="BM303" s="60">
        <f>IF(ISNUMBER(BK303),BK303/MAX(BK$22:BK303)-1,"")</f>
        <v>-2.2576291261671155E-2</v>
      </c>
      <c r="BO303" s="61">
        <f>BO302*(1+BP303)</f>
        <v>104.72750066372232</v>
      </c>
      <c r="BP303" s="60">
        <f>$L$36*N(S303)+$L$37*N(AQ303)+$L$38*N(AA303)+$L$39*N(AE303)+$L$40*N(AM303)+$L$41*N(W303)+$L$42*N(AI303)+$L$43*N(BG303)+$L$44*N(AY303)</f>
        <v>9.3371517292483389E-3</v>
      </c>
      <c r="BQ303" s="60">
        <f>IF(ISNUMBER(BO303),BO303/MAX(BO$22:BO303)-1,"")</f>
        <v>-4.113957333079088E-2</v>
      </c>
      <c r="BS303" s="61">
        <f>BS302*(1+BT303)</f>
        <v>102.83381672943328</v>
      </c>
      <c r="BT303" s="60">
        <f>$L$60*N(S303)+$L$61*N(AE303)+$L$62*N(AQ303)+$L$63*N(AM303)+$L$64*N(AI303)+$L$65*N(AA303)+$L$66*N(BG303)+$L$67*N(W303)+$L$68*N(AY303)</f>
        <v>9.4744178237675999E-3</v>
      </c>
      <c r="BU303" s="60">
        <f>IF(ISNUMBER(BS303),BS303/MAX(BS$22:BS303)-1,"")</f>
        <v>-4.4185690477174022E-2</v>
      </c>
    </row>
    <row r="304" spans="17:73" ht="16" customHeight="1">
      <c r="Q304" s="63">
        <v>43509</v>
      </c>
      <c r="R304" s="62">
        <v>385.76</v>
      </c>
      <c r="S304" s="60">
        <f>IF(AND(ISNUMBER(R303),ISNUMBER(R304)),R304/R303-1,"")</f>
        <v>3.8252361497825849E-3</v>
      </c>
      <c r="T304" s="60">
        <f>IF(ISNUMBER(R304),R304/MAX(R$22:R304)-1,"")</f>
        <v>-6.0016082263212978E-2</v>
      </c>
      <c r="V304" s="62">
        <v>198.35</v>
      </c>
      <c r="W304" s="60">
        <f>IF(AND(ISNUMBER(V303),ISNUMBER(V304)),V304/V303-1,"")</f>
        <v>2.5778406793368625E-3</v>
      </c>
      <c r="X304" s="60">
        <f>IF(ISNUMBER(V304),V304/MAX(V$22:V304)-1,"")</f>
        <v>-5.8971439415504312E-2</v>
      </c>
      <c r="Z304" s="62">
        <v>8.08</v>
      </c>
      <c r="AA304" s="60">
        <f>IF(AND(ISNUMBER(Z303),ISNUMBER(Z304)),Z304/Z303-1,"")</f>
        <v>2.4813895781636841E-3</v>
      </c>
      <c r="AB304" s="60">
        <f>IF(ISNUMBER(Z304),Z304/MAX(Z$22:Z304)-1,"")</f>
        <v>-3.349282296650713E-2</v>
      </c>
      <c r="AD304" s="62">
        <v>11.96</v>
      </c>
      <c r="AE304" s="60">
        <f>IF(AND(ISNUMBER(AD303),ISNUMBER(AD304)),AD304/AD303-1,"")</f>
        <v>1.098901098901095E-2</v>
      </c>
      <c r="AF304" s="60">
        <f>IF(ISNUMBER(AD304),AD304/MAX(AD$22:AD304)-1,"")</f>
        <v>-0.20847121111846456</v>
      </c>
      <c r="AH304" s="62">
        <v>16.23</v>
      </c>
      <c r="AI304" s="60">
        <f>IF(AND(ISNUMBER(AH303),ISNUMBER(AH304)),AH304/AH303-1,"")</f>
        <v>6.1652281134416675E-4</v>
      </c>
      <c r="AJ304" s="60">
        <f>IF(ISNUMBER(AH304),AH304/MAX(AH$22:AH304)-1,"")</f>
        <v>-3.7937166567871938E-2</v>
      </c>
      <c r="AL304" s="62">
        <v>19.88</v>
      </c>
      <c r="AM304" s="60">
        <f>IF(AND(ISNUMBER(AL303),ISNUMBER(AL304)),AL304/AL303-1,"")</f>
        <v>1.5113350125943725E-3</v>
      </c>
      <c r="AN304" s="60">
        <f>IF(ISNUMBER(AL304),AL304/MAX(AL$22:AL304)-1,"")</f>
        <v>0</v>
      </c>
      <c r="AP304" s="62">
        <v>100.29</v>
      </c>
      <c r="AQ304" s="60">
        <f>IF(AND(ISNUMBER(AP303),ISNUMBER(AP304)),AP304/AP303-1,"")</f>
        <v>2.9922202274090814E-4</v>
      </c>
      <c r="AR304" s="60">
        <f>IF(ISNUMBER(AP304),AP304/MAX(AP$22:AP304)-1,"")</f>
        <v>-8.9659294680199952E-4</v>
      </c>
      <c r="AT304" s="62">
        <v>50.1</v>
      </c>
      <c r="AU304" s="60">
        <f>IF(AND(ISNUMBER(AT303),ISNUMBER(AT304)),AT304/AT303-1,"")</f>
        <v>0</v>
      </c>
      <c r="AV304" s="60">
        <f>IF(ISNUMBER(AT304),AT304/MAX(AT$22:AT304)-1,"")</f>
        <v>-1.5942606616181632E-3</v>
      </c>
      <c r="AX304" s="62">
        <v>17.36</v>
      </c>
      <c r="AY304" s="60">
        <f>IF(AND(ISNUMBER(AX303),ISNUMBER(AX304)),AX304/AX303-1,"")</f>
        <v>-5.5565102824082224E-3</v>
      </c>
      <c r="AZ304" s="60">
        <f>IF(ISNUMBER(AX304),AX304/MAX(AX$22:AX304)-1,"")</f>
        <v>-6.9786065667544195E-3</v>
      </c>
      <c r="BB304" s="62">
        <v>50.8</v>
      </c>
      <c r="BC304" s="60">
        <f>IF(AND(ISNUMBER(BB303),ISNUMBER(BB304)),BB304/BB303-1,"")</f>
        <v>-5.9020263623843494E-4</v>
      </c>
      <c r="BD304" s="60">
        <f>IF(ISNUMBER(BB304),BB304/MAX(BB$22:BB304)-1,"")</f>
        <v>-9.8328416912496497E-4</v>
      </c>
      <c r="BF304" s="62">
        <v>51.27</v>
      </c>
      <c r="BG304" s="60">
        <f>IF(AND(ISNUMBER(BF303),ISNUMBER(BF304)),BF304/BF303-1,"")</f>
        <v>-9.7427903351510192E-4</v>
      </c>
      <c r="BH304" s="60">
        <f>IF(ISNUMBER(BF304),BF304/MAX(BF$22:BF304)-1,"")</f>
        <v>-1.1689070718876593E-3</v>
      </c>
      <c r="BK304" s="61">
        <f>BK303*(1+BL304)</f>
        <v>106.47566554156479</v>
      </c>
      <c r="BL304" s="60">
        <f>$L$12*N(AQ304)+$L$13*N(S304)+$L$14*N(AA304)+$L$15*N(AE304)+$L$16*N(AY304)+$L$17*N(BC304)+$L$18*N(AM304)+$L$19*N(AU304)+$L$20*N(W304)</f>
        <v>1.8888011733116006E-3</v>
      </c>
      <c r="BM304" s="60">
        <f>IF(ISNUMBER(BK304),BK304/MAX(BK$22:BK304)-1,"")</f>
        <v>-2.0730132213783614E-2</v>
      </c>
      <c r="BO304" s="61">
        <f>BO303*(1+BP304)</f>
        <v>105.05192636694802</v>
      </c>
      <c r="BP304" s="60">
        <f>$L$36*N(S304)+$L$37*N(AQ304)+$L$38*N(AA304)+$L$39*N(AE304)+$L$40*N(AM304)+$L$41*N(W304)+$L$42*N(AI304)+$L$43*N(BG304)+$L$44*N(AY304)</f>
        <v>3.0978081322443093E-3</v>
      </c>
      <c r="BQ304" s="60">
        <f>IF(ISNUMBER(BO304),BO304/MAX(BO$22:BO304)-1,"")</f>
        <v>-3.8169207703367736E-2</v>
      </c>
      <c r="BS304" s="61">
        <f>BS303*(1+BT304)</f>
        <v>103.21062159703682</v>
      </c>
      <c r="BT304" s="60">
        <f>$L$60*N(S304)+$L$61*N(AE304)+$L$62*N(AQ304)+$L$63*N(AM304)+$L$64*N(AI304)+$L$65*N(AA304)+$L$66*N(BG304)+$L$67*N(W304)+$L$68*N(AY304)</f>
        <v>3.6642116337562915E-3</v>
      </c>
      <c r="BU304" s="60">
        <f>IF(ISNUMBER(BS304),BS304/MAX(BS$22:BS304)-1,"")</f>
        <v>-4.0683384564509817E-2</v>
      </c>
    </row>
    <row r="305" spans="17:73" ht="16" customHeight="1">
      <c r="Q305" s="63">
        <v>43510</v>
      </c>
      <c r="R305" s="62">
        <v>386.5</v>
      </c>
      <c r="S305" s="60">
        <f>IF(AND(ISNUMBER(R304),ISNUMBER(R305)),R305/R304-1,"")</f>
        <v>1.9182911654915813E-3</v>
      </c>
      <c r="T305" s="60">
        <f>IF(ISNUMBER(R305),R305/MAX(R$22:R305)-1,"")</f>
        <v>-5.8212919418114462E-2</v>
      </c>
      <c r="V305" s="62">
        <v>199.04</v>
      </c>
      <c r="W305" s="60">
        <f>IF(AND(ISNUMBER(V304),ISNUMBER(V305)),V305/V304-1,"")</f>
        <v>3.4786992689690432E-3</v>
      </c>
      <c r="X305" s="60">
        <f>IF(ISNUMBER(V305),V305/MAX(V$22:V305)-1,"")</f>
        <v>-5.5697884049720092E-2</v>
      </c>
      <c r="Z305" s="62">
        <v>8.1</v>
      </c>
      <c r="AA305" s="60">
        <f>IF(AND(ISNUMBER(Z304),ISNUMBER(Z305)),Z305/Z304-1,"")</f>
        <v>2.4752475247524774E-3</v>
      </c>
      <c r="AB305" s="60">
        <f>IF(ISNUMBER(Z305),Z305/MAX(Z$22:Z305)-1,"")</f>
        <v>-3.1100478468899517E-2</v>
      </c>
      <c r="AD305" s="62">
        <v>11.95</v>
      </c>
      <c r="AE305" s="60">
        <f>IF(AND(ISNUMBER(AD304),ISNUMBER(AD305)),AD305/AD304-1,"")</f>
        <v>-8.3612040133795862E-4</v>
      </c>
      <c r="AF305" s="60">
        <f>IF(ISNUMBER(AD305),AD305/MAX(AD$22:AD305)-1,"")</f>
        <v>-0.2091330244870947</v>
      </c>
      <c r="AH305" s="62">
        <v>16.2</v>
      </c>
      <c r="AI305" s="60">
        <f>IF(AND(ISNUMBER(AH304),ISNUMBER(AH305)),AH305/AH304-1,"")</f>
        <v>-1.848428835489857E-3</v>
      </c>
      <c r="AJ305" s="60">
        <f>IF(ISNUMBER(AH305),AH305/MAX(AH$22:AH305)-1,"")</f>
        <v>-3.9715471250741041E-2</v>
      </c>
      <c r="AL305" s="62">
        <v>19.82</v>
      </c>
      <c r="AM305" s="60">
        <f>IF(AND(ISNUMBER(AL304),ISNUMBER(AL305)),AL305/AL304-1,"")</f>
        <v>-3.0181086519114331E-3</v>
      </c>
      <c r="AN305" s="60">
        <f>IF(ISNUMBER(AL305),AL305/MAX(AL$22:AL305)-1,"")</f>
        <v>-3.0181086519114331E-3</v>
      </c>
      <c r="AP305" s="62">
        <v>100.29</v>
      </c>
      <c r="AQ305" s="60">
        <f>IF(AND(ISNUMBER(AP304),ISNUMBER(AP305)),AP305/AP304-1,"")</f>
        <v>0</v>
      </c>
      <c r="AR305" s="60">
        <f>IF(ISNUMBER(AP305),AP305/MAX(AP$22:AP305)-1,"")</f>
        <v>-8.9659294680199952E-4</v>
      </c>
      <c r="AT305" s="62">
        <v>50.11</v>
      </c>
      <c r="AU305" s="60">
        <f>IF(AND(ISNUMBER(AT304),ISNUMBER(AT305)),AT305/AT304-1,"")</f>
        <v>1.9960079840308786E-4</v>
      </c>
      <c r="AV305" s="60">
        <f>IF(ISNUMBER(AT305),AT305/MAX(AT$22:AT305)-1,"")</f>
        <v>-1.394978078915865E-3</v>
      </c>
      <c r="AX305" s="62">
        <v>17.309999999999999</v>
      </c>
      <c r="AY305" s="60">
        <f>IF(AND(ISNUMBER(AX304),ISNUMBER(AX305)),AX305/AX304-1,"")</f>
        <v>-2.8801843317972642E-3</v>
      </c>
      <c r="AZ305" s="60">
        <f>IF(ISNUMBER(AX305),AX305/MAX(AX$22:AX305)-1,"")</f>
        <v>-9.8386912252602654E-3</v>
      </c>
      <c r="BB305" s="62">
        <v>50.59</v>
      </c>
      <c r="BC305" s="60">
        <f>IF(AND(ISNUMBER(BB304),ISNUMBER(BB305)),BB305/BB304-1,"")</f>
        <v>-4.1338582677163949E-3</v>
      </c>
      <c r="BD305" s="60">
        <f>IF(ISNUMBER(BB305),BB305/MAX(BB$22:BB305)-1,"")</f>
        <v>-5.1130776794493515E-3</v>
      </c>
      <c r="BF305" s="62">
        <v>51.26</v>
      </c>
      <c r="BG305" s="60">
        <f>IF(AND(ISNUMBER(BF304),ISNUMBER(BF305)),BF305/BF304-1,"")</f>
        <v>-1.9504583577145684E-4</v>
      </c>
      <c r="BH305" s="60">
        <f>IF(ISNUMBER(BF305),BF305/MAX(BF$22:BF305)-1,"")</f>
        <v>-1.3637249172023802E-3</v>
      </c>
      <c r="BK305" s="61">
        <f>BK304*(1+BL305)</f>
        <v>106.49234451603576</v>
      </c>
      <c r="BL305" s="60">
        <f>$L$12*N(AQ305)+$L$13*N(S305)+$L$14*N(AA305)+$L$15*N(AE305)+$L$16*N(AY305)+$L$17*N(BC305)+$L$18*N(AM305)+$L$19*N(AU305)+$L$20*N(W305)</f>
        <v>1.5664588134885974E-4</v>
      </c>
      <c r="BM305" s="60">
        <f>IF(ISNUMBER(BK305),BK305/MAX(BK$22:BK305)-1,"")</f>
        <v>-2.0576733622265864E-2</v>
      </c>
      <c r="BO305" s="61">
        <f>BO304*(1+BP305)</f>
        <v>105.11173720693311</v>
      </c>
      <c r="BP305" s="60">
        <f>$L$36*N(S305)+$L$37*N(AQ305)+$L$38*N(AA305)+$L$39*N(AE305)+$L$40*N(AM305)+$L$41*N(W305)+$L$42*N(AI305)+$L$43*N(BG305)+$L$44*N(AY305)</f>
        <v>5.6934548516679277E-4</v>
      </c>
      <c r="BQ305" s="60">
        <f>IF(ISNUMBER(BO305),BO305/MAX(BO$22:BO305)-1,"")</f>
        <v>-3.7621593684279309E-2</v>
      </c>
      <c r="BS305" s="61">
        <f>BS304*(1+BT305)</f>
        <v>103.21968745416427</v>
      </c>
      <c r="BT305" s="60">
        <f>$L$60*N(S305)+$L$61*N(AE305)+$L$62*N(AQ305)+$L$63*N(AM305)+$L$64*N(AI305)+$L$65*N(AA305)+$L$66*N(BG305)+$L$67*N(W305)+$L$68*N(AY305)</f>
        <v>8.7838412240643905E-5</v>
      </c>
      <c r="BU305" s="60">
        <f>IF(ISNUMBER(BS305),BS305/MAX(BS$22:BS305)-1,"")</f>
        <v>-4.0599119716173915E-2</v>
      </c>
    </row>
    <row r="306" spans="17:73" ht="16" customHeight="1">
      <c r="Q306" s="63">
        <v>43511</v>
      </c>
      <c r="R306" s="62">
        <v>385.67</v>
      </c>
      <c r="S306" s="60">
        <f>IF(AND(ISNUMBER(R305),ISNUMBER(R306)),R306/R305-1,"")</f>
        <v>-2.1474773609313491E-3</v>
      </c>
      <c r="T306" s="60">
        <f>IF(ISNUMBER(R306),R306/MAX(R$22:R306)-1,"")</f>
        <v>-6.0235385852481671E-2</v>
      </c>
      <c r="V306" s="62">
        <v>198.2</v>
      </c>
      <c r="W306" s="60">
        <f>IF(AND(ISNUMBER(V305),ISNUMBER(V306)),V306/V305-1,"")</f>
        <v>-4.2202572347267431E-3</v>
      </c>
      <c r="X306" s="60">
        <f>IF(ISNUMBER(V306),V306/MAX(V$22:V306)-1,"")</f>
        <v>-5.9683081886326983E-2</v>
      </c>
      <c r="Z306" s="62">
        <v>8.1199999999999992</v>
      </c>
      <c r="AA306" s="60">
        <f>IF(AND(ISNUMBER(Z305),ISNUMBER(Z306)),Z306/Z305-1,"")</f>
        <v>2.4691358024691024E-3</v>
      </c>
      <c r="AB306" s="60">
        <f>IF(ISNUMBER(Z306),Z306/MAX(Z$22:Z306)-1,"")</f>
        <v>-2.8708133971291905E-2</v>
      </c>
      <c r="AD306" s="62">
        <v>11.85</v>
      </c>
      <c r="AE306" s="60">
        <f>IF(AND(ISNUMBER(AD305),ISNUMBER(AD306)),AD306/AD305-1,"")</f>
        <v>-8.3682008368201055E-3</v>
      </c>
      <c r="AF306" s="60">
        <f>IF(ISNUMBER(AD306),AD306/MAX(AD$22:AD306)-1,"")</f>
        <v>-0.21575115817339507</v>
      </c>
      <c r="AH306" s="62">
        <v>16.2</v>
      </c>
      <c r="AI306" s="60">
        <f>IF(AND(ISNUMBER(AH305),ISNUMBER(AH306)),AH306/AH305-1,"")</f>
        <v>0</v>
      </c>
      <c r="AJ306" s="60">
        <f>IF(ISNUMBER(AH306),AH306/MAX(AH$22:AH306)-1,"")</f>
        <v>-3.9715471250741041E-2</v>
      </c>
      <c r="AL306" s="62">
        <v>19.84</v>
      </c>
      <c r="AM306" s="60">
        <f>IF(AND(ISNUMBER(AL305),ISNUMBER(AL306)),AL306/AL305-1,"")</f>
        <v>1.0090817356205317E-3</v>
      </c>
      <c r="AN306" s="60">
        <f>IF(ISNUMBER(AL306),AL306/MAX(AL$22:AL306)-1,"")</f>
        <v>-2.012072434607548E-3</v>
      </c>
      <c r="AP306" s="62">
        <v>100.3</v>
      </c>
      <c r="AQ306" s="60">
        <f>IF(AND(ISNUMBER(AP305),ISNUMBER(AP306)),AP306/AP305-1,"")</f>
        <v>9.9710838568078941E-5</v>
      </c>
      <c r="AR306" s="60">
        <f>IF(ISNUMBER(AP306),AP306/MAX(AP$22:AP306)-1,"")</f>
        <v>-7.9697150826851804E-4</v>
      </c>
      <c r="AT306" s="62">
        <v>50.11</v>
      </c>
      <c r="AU306" s="60">
        <f>IF(AND(ISNUMBER(AT305),ISNUMBER(AT306)),AT306/AT305-1,"")</f>
        <v>0</v>
      </c>
      <c r="AV306" s="60">
        <f>IF(ISNUMBER(AT306),AT306/MAX(AT$22:AT306)-1,"")</f>
        <v>-1.394978078915865E-3</v>
      </c>
      <c r="AX306" s="62">
        <v>17.454000000000001</v>
      </c>
      <c r="AY306" s="60">
        <f>IF(AND(ISNUMBER(AX305),ISNUMBER(AX306)),AX306/AX305-1,"")</f>
        <v>8.3188908145581664E-3</v>
      </c>
      <c r="AZ306" s="60">
        <f>IF(ISNUMBER(AX306),AX306/MAX(AX$22:AX306)-1,"")</f>
        <v>-1.6016474087632293E-3</v>
      </c>
      <c r="BB306" s="62">
        <v>50.69</v>
      </c>
      <c r="BC306" s="60">
        <f>IF(AND(ISNUMBER(BB305),ISNUMBER(BB306)),BB306/BB305-1,"")</f>
        <v>1.9766752322591952E-3</v>
      </c>
      <c r="BD306" s="60">
        <f>IF(ISNUMBER(BB306),BB306/MAX(BB$22:BB306)-1,"")</f>
        <v>-3.1465093411996437E-3</v>
      </c>
      <c r="BF306" s="62">
        <v>51.31</v>
      </c>
      <c r="BG306" s="60">
        <f>IF(AND(ISNUMBER(BF305),ISNUMBER(BF306)),BF306/BF305-1,"")</f>
        <v>9.7541943035506229E-4</v>
      </c>
      <c r="BH306" s="60">
        <f>IF(ISNUMBER(BF306),BF306/MAX(BF$22:BF306)-1,"")</f>
        <v>-3.8963569062921977E-4</v>
      </c>
      <c r="BK306" s="61">
        <f>BK305*(1+BL306)</f>
        <v>106.52134242442074</v>
      </c>
      <c r="BL306" s="60">
        <f>$L$12*N(AQ306)+$L$13*N(S306)+$L$14*N(AA306)+$L$15*N(AE306)+$L$16*N(AY306)+$L$17*N(BC306)+$L$18*N(AM306)+$L$19*N(AU306)+$L$20*N(W306)</f>
        <v>2.7230040353386507E-4</v>
      </c>
      <c r="BM306" s="60">
        <f>IF(ISNUMBER(BK306),BK306/MAX(BK$22:BK306)-1,"")</f>
        <v>-2.0310036271600773E-2</v>
      </c>
      <c r="BO306" s="61">
        <f>BO305*(1+BP306)</f>
        <v>105.02182664957685</v>
      </c>
      <c r="BP306" s="60">
        <f>$L$36*N(S306)+$L$37*N(AQ306)+$L$38*N(AA306)+$L$39*N(AE306)+$L$40*N(AM306)+$L$41*N(W306)+$L$42*N(AI306)+$L$43*N(BG306)+$L$44*N(AY306)</f>
        <v>-8.5538075713901217E-4</v>
      </c>
      <c r="BQ306" s="60">
        <f>IF(ISNUMBER(BO306),BO306/MAX(BO$22:BO306)-1,"")</f>
        <v>-3.8444793654127896E-2</v>
      </c>
      <c r="BS306" s="61">
        <f>BS305*(1+BT306)</f>
        <v>103.03325945985125</v>
      </c>
      <c r="BT306" s="60">
        <f>$L$60*N(S306)+$L$61*N(AE306)+$L$62*N(AQ306)+$L$63*N(AM306)+$L$64*N(AI306)+$L$65*N(AA306)+$L$66*N(BG306)+$L$67*N(W306)+$L$68*N(AY306)</f>
        <v>-1.8061282581950942E-3</v>
      </c>
      <c r="BU306" s="60">
        <f>IF(ISNUMBER(BS306),BS306/MAX(BS$22:BS306)-1,"")</f>
        <v>-4.2331920756991659E-2</v>
      </c>
    </row>
    <row r="307" spans="17:73" ht="16" customHeight="1">
      <c r="Q307" s="63">
        <v>43514</v>
      </c>
      <c r="R307" s="62">
        <v>388.15</v>
      </c>
      <c r="S307" s="60">
        <f>IF(AND(ISNUMBER(R306),ISNUMBER(R307)),R307/R306-1,"")</f>
        <v>6.4303679311328299E-3</v>
      </c>
      <c r="T307" s="60">
        <f>IF(ISNUMBER(R307),R307/MAX(R$22:R307)-1,"")</f>
        <v>-5.4192353614854194E-2</v>
      </c>
      <c r="V307" s="62">
        <v>199.92</v>
      </c>
      <c r="W307" s="60">
        <f>IF(AND(ISNUMBER(V306),ISNUMBER(V307)),V307/V306-1,"")</f>
        <v>8.6781029263369724E-3</v>
      </c>
      <c r="X307" s="60">
        <f>IF(ISNUMBER(V307),V307/MAX(V$22:V307)-1,"")</f>
        <v>-5.1522914887560556E-2</v>
      </c>
      <c r="Z307" s="62">
        <v>8.16</v>
      </c>
      <c r="AA307" s="60">
        <f>IF(AND(ISNUMBER(Z306),ISNUMBER(Z307)),Z307/Z306-1,"")</f>
        <v>4.9261083743843415E-3</v>
      </c>
      <c r="AB307" s="60">
        <f>IF(ISNUMBER(Z307),Z307/MAX(Z$22:Z307)-1,"")</f>
        <v>-2.3923444976076458E-2</v>
      </c>
      <c r="AD307" s="62">
        <v>12.03</v>
      </c>
      <c r="AE307" s="60">
        <f>IF(AND(ISNUMBER(AD306),ISNUMBER(AD307)),AD307/AD306-1,"")</f>
        <v>1.51898734177216E-2</v>
      </c>
      <c r="AF307" s="60">
        <f>IF(ISNUMBER(AD307),AD307/MAX(AD$22:AD307)-1,"")</f>
        <v>-0.20383851753805426</v>
      </c>
      <c r="AH307" s="62">
        <v>16.16</v>
      </c>
      <c r="AI307" s="60">
        <f>IF(AND(ISNUMBER(AH306),ISNUMBER(AH307)),AH307/AH306-1,"")</f>
        <v>-2.4691358024691024E-3</v>
      </c>
      <c r="AJ307" s="60">
        <f>IF(ISNUMBER(AH307),AH307/MAX(AH$22:AH307)-1,"")</f>
        <v>-4.208654416123303E-2</v>
      </c>
      <c r="AL307" s="62">
        <v>19.96</v>
      </c>
      <c r="AM307" s="60">
        <f>IF(AND(ISNUMBER(AL306),ISNUMBER(AL307)),AL307/AL306-1,"")</f>
        <v>6.0483870967742437E-3</v>
      </c>
      <c r="AN307" s="60">
        <f>IF(ISNUMBER(AL307),AL307/MAX(AL$22:AL307)-1,"")</f>
        <v>0</v>
      </c>
      <c r="AP307" s="62">
        <v>100.31</v>
      </c>
      <c r="AQ307" s="60">
        <f>IF(AND(ISNUMBER(AP306),ISNUMBER(AP307)),AP307/AP306-1,"")</f>
        <v>9.9700897308041547E-5</v>
      </c>
      <c r="AR307" s="60">
        <f>IF(ISNUMBER(AP307),AP307/MAX(AP$22:AP307)-1,"")</f>
        <v>-6.9735006973492553E-4</v>
      </c>
      <c r="AT307" s="62">
        <v>50.115000000000002</v>
      </c>
      <c r="AU307" s="60">
        <f>IF(AND(ISNUMBER(AT306),ISNUMBER(AT307)),AT307/AT306-1,"")</f>
        <v>9.9780482937683601E-5</v>
      </c>
      <c r="AV307" s="60">
        <f>IF(ISNUMBER(AT307),AT307/MAX(AT$22:AT307)-1,"")</f>
        <v>-1.2953367875647714E-3</v>
      </c>
      <c r="AX307" s="62">
        <v>17.446999999999999</v>
      </c>
      <c r="AY307" s="60">
        <f>IF(AND(ISNUMBER(AX306),ISNUMBER(AX307)),AX307/AX306-1,"")</f>
        <v>-4.0105419961045108E-4</v>
      </c>
      <c r="AZ307" s="60">
        <f>IF(ISNUMBER(AX307),AX307/MAX(AX$22:AX307)-1,"")</f>
        <v>-2.0020592609540921E-3</v>
      </c>
      <c r="BB307" s="62">
        <v>50.91</v>
      </c>
      <c r="BC307" s="60">
        <f>IF(AND(ISNUMBER(BB306),ISNUMBER(BB307)),BB307/BB306-1,"")</f>
        <v>4.3401065298875885E-3</v>
      </c>
      <c r="BD307" s="60">
        <f>IF(ISNUMBER(BB307),BB307/MAX(BB$22:BB307)-1,"")</f>
        <v>0</v>
      </c>
      <c r="BF307" s="62">
        <v>51.3</v>
      </c>
      <c r="BG307" s="60">
        <f>IF(AND(ISNUMBER(BF306),ISNUMBER(BF307)),BF307/BF306-1,"")</f>
        <v>-1.9489378288839454E-4</v>
      </c>
      <c r="BH307" s="60">
        <f>IF(ISNUMBER(BF307),BF307/MAX(BF$22:BF307)-1,"")</f>
        <v>-5.8445353594394067E-4</v>
      </c>
      <c r="BK307" s="61">
        <f>BK306*(1+BL307)</f>
        <v>107.0157459783625</v>
      </c>
      <c r="BL307" s="60">
        <f>$L$12*N(AQ307)+$L$13*N(S307)+$L$14*N(AA307)+$L$15*N(AE307)+$L$16*N(AY307)+$L$17*N(BC307)+$L$18*N(AM307)+$L$19*N(AU307)+$L$20*N(W307)</f>
        <v>4.6413567712268195E-3</v>
      </c>
      <c r="BM307" s="60">
        <f>IF(ISNUMBER(BK307),BK307/MAX(BK$22:BK307)-1,"")</f>
        <v>-1.5762945624746894E-2</v>
      </c>
      <c r="BO307" s="61">
        <f>BO306*(1+BP307)</f>
        <v>105.60762150841954</v>
      </c>
      <c r="BP307" s="60">
        <f>$L$36*N(S307)+$L$37*N(AQ307)+$L$38*N(AA307)+$L$39*N(AE307)+$L$40*N(AM307)+$L$41*N(W307)+$L$42*N(AI307)+$L$43*N(BG307)+$L$44*N(AY307)</f>
        <v>5.5778391743013982E-3</v>
      </c>
      <c r="BQ307" s="60">
        <f>IF(ISNUMBER(BO307),BO307/MAX(BO$22:BO307)-1,"")</f>
        <v>-3.3081393355918531E-2</v>
      </c>
      <c r="BS307" s="61">
        <f>BS306*(1+BT307)</f>
        <v>103.61870958735719</v>
      </c>
      <c r="BT307" s="60">
        <f>$L$60*N(S307)+$L$61*N(AE307)+$L$62*N(AQ307)+$L$63*N(AM307)+$L$64*N(AI307)+$L$65*N(AA307)+$L$66*N(BG307)+$L$67*N(W307)+$L$68*N(AY307)</f>
        <v>5.6821470132571369E-3</v>
      </c>
      <c r="BU307" s="60">
        <f>IF(ISNUMBER(BS307),BS307/MAX(BS$22:BS307)-1,"")</f>
        <v>-3.6890309940829424E-2</v>
      </c>
    </row>
    <row r="308" spans="17:73" ht="16" customHeight="1">
      <c r="Q308" s="63">
        <v>43515</v>
      </c>
      <c r="R308" s="62">
        <v>389.22</v>
      </c>
      <c r="S308" s="60">
        <f>IF(AND(ISNUMBER(R307),ISNUMBER(R308)),R308/R307-1,"")</f>
        <v>2.7566662372795481E-3</v>
      </c>
      <c r="T308" s="60">
        <f>IF(ISNUMBER(R308),R308/MAX(R$22:R308)-1,"")</f>
        <v>-5.1585077609103469E-2</v>
      </c>
      <c r="V308" s="62">
        <v>200.92</v>
      </c>
      <c r="W308" s="60">
        <f>IF(AND(ISNUMBER(V307),ISNUMBER(V308)),V308/V307-1,"")</f>
        <v>5.0020008003202054E-3</v>
      </c>
      <c r="X308" s="60">
        <f>IF(ISNUMBER(V308),V308/MAX(V$22:V308)-1,"")</f>
        <v>-4.677863174874286E-2</v>
      </c>
      <c r="Z308" s="62">
        <v>8.2200000000000006</v>
      </c>
      <c r="AA308" s="60">
        <f>IF(AND(ISNUMBER(Z307),ISNUMBER(Z308)),Z308/Z307-1,"")</f>
        <v>7.3529411764705621E-3</v>
      </c>
      <c r="AB308" s="60">
        <f>IF(ISNUMBER(Z308),Z308/MAX(Z$22:Z308)-1,"")</f>
        <v>-1.6746411483253398E-2</v>
      </c>
      <c r="AD308" s="62">
        <v>12.06</v>
      </c>
      <c r="AE308" s="60">
        <f>IF(AND(ISNUMBER(AD307),ISNUMBER(AD308)),AD308/AD307-1,"")</f>
        <v>2.4937655860350905E-3</v>
      </c>
      <c r="AF308" s="60">
        <f>IF(ISNUMBER(AD308),AD308/MAX(AD$22:AD308)-1,"")</f>
        <v>-0.20185307743216407</v>
      </c>
      <c r="AH308" s="62">
        <v>16.190000000000001</v>
      </c>
      <c r="AI308" s="60">
        <f>IF(AND(ISNUMBER(AH307),ISNUMBER(AH308)),AH308/AH307-1,"")</f>
        <v>1.8564356435644136E-3</v>
      </c>
      <c r="AJ308" s="60">
        <f>IF(ISNUMBER(AH308),AH308/MAX(AH$22:AH308)-1,"")</f>
        <v>-4.0308239478363928E-2</v>
      </c>
      <c r="AL308" s="62">
        <v>19.98</v>
      </c>
      <c r="AM308" s="60">
        <f>IF(AND(ISNUMBER(AL307),ISNUMBER(AL308)),AL308/AL307-1,"")</f>
        <v>1.0020040080160886E-3</v>
      </c>
      <c r="AN308" s="60">
        <f>IF(ISNUMBER(AL308),AL308/MAX(AL$22:AL308)-1,"")</f>
        <v>0</v>
      </c>
      <c r="AP308" s="62">
        <v>100.32</v>
      </c>
      <c r="AQ308" s="60">
        <f>IF(AND(ISNUMBER(AP307),ISNUMBER(AP308)),AP308/AP307-1,"")</f>
        <v>9.9690958029974297E-5</v>
      </c>
      <c r="AR308" s="60">
        <f>IF(ISNUMBER(AP308),AP308/MAX(AP$22:AP308)-1,"")</f>
        <v>-5.9772863120144404E-4</v>
      </c>
      <c r="AT308" s="62">
        <v>50.13</v>
      </c>
      <c r="AU308" s="60">
        <f>IF(AND(ISNUMBER(AT307),ISNUMBER(AT308)),AT308/AT307-1,"")</f>
        <v>2.993115833582749E-4</v>
      </c>
      <c r="AV308" s="60">
        <f>IF(ISNUMBER(AT308),AT308/MAX(AT$22:AT308)-1,"")</f>
        <v>-9.9641291351126871E-4</v>
      </c>
      <c r="AX308" s="62">
        <v>17.532</v>
      </c>
      <c r="AY308" s="60">
        <f>IF(AND(ISNUMBER(AX307),ISNUMBER(AX308)),AX308/AX307-1,"")</f>
        <v>4.8718977474637715E-3</v>
      </c>
      <c r="AZ308" s="60">
        <f>IF(ISNUMBER(AX308),AX308/MAX(AX$22:AX308)-1,"")</f>
        <v>0</v>
      </c>
      <c r="BB308" s="62">
        <v>50.71</v>
      </c>
      <c r="BC308" s="60">
        <f>IF(AND(ISNUMBER(BB307),ISNUMBER(BB308)),BB308/BB307-1,"")</f>
        <v>-3.928501276762808E-3</v>
      </c>
      <c r="BD308" s="60">
        <f>IF(ISNUMBER(BB308),BB308/MAX(BB$22:BB308)-1,"")</f>
        <v>-3.928501276762808E-3</v>
      </c>
      <c r="BF308" s="62">
        <v>51.3</v>
      </c>
      <c r="BG308" s="60">
        <f>IF(AND(ISNUMBER(BF307),ISNUMBER(BF308)),BF308/BF307-1,"")</f>
        <v>0</v>
      </c>
      <c r="BH308" s="60">
        <f>IF(ISNUMBER(BF308),BF308/MAX(BF$22:BF308)-1,"")</f>
        <v>-5.8445353594394067E-4</v>
      </c>
      <c r="BK308" s="61">
        <f>BK307*(1+BL308)</f>
        <v>107.32356512774815</v>
      </c>
      <c r="BL308" s="60">
        <f>$L$12*N(AQ308)+$L$13*N(S308)+$L$14*N(AA308)+$L$15*N(AE308)+$L$16*N(AY308)+$L$17*N(BC308)+$L$18*N(AM308)+$L$19*N(AU308)+$L$20*N(W308)</f>
        <v>2.8763911943189995E-3</v>
      </c>
      <c r="BM308" s="60">
        <f>IF(ISNUMBER(BK308),BK308/MAX(BK$22:BK308)-1,"")</f>
        <v>-1.2931894828419388E-2</v>
      </c>
      <c r="BO308" s="61">
        <f>BO307*(1+BP308)</f>
        <v>105.93753398536349</v>
      </c>
      <c r="BP308" s="60">
        <f>$L$36*N(S308)+$L$37*N(AQ308)+$L$38*N(AA308)+$L$39*N(AE308)+$L$40*N(AM308)+$L$41*N(W308)+$L$42*N(AI308)+$L$43*N(BG308)+$L$44*N(AY308)</f>
        <v>3.1239457174748915E-3</v>
      </c>
      <c r="BQ308" s="60">
        <f>IF(ISNUMBER(BO308),BO308/MAX(BO$22:BO308)-1,"")</f>
        <v>-3.0060792115545798E-2</v>
      </c>
      <c r="BS308" s="61">
        <f>BS307*(1+BT308)</f>
        <v>103.86380712928451</v>
      </c>
      <c r="BT308" s="60">
        <f>$L$60*N(S308)+$L$61*N(AE308)+$L$62*N(AQ308)+$L$63*N(AM308)+$L$64*N(AI308)+$L$65*N(AA308)+$L$66*N(BG308)+$L$67*N(W308)+$L$68*N(AY308)</f>
        <v>2.3653792148481674E-3</v>
      </c>
      <c r="BU308" s="60">
        <f>IF(ISNUMBER(BS308),BS308/MAX(BS$22:BS308)-1,"")</f>
        <v>-3.4612190298344614E-2</v>
      </c>
    </row>
    <row r="309" spans="17:73" ht="16" customHeight="1">
      <c r="Q309" s="63">
        <v>43516</v>
      </c>
      <c r="R309" s="62">
        <v>387.86</v>
      </c>
      <c r="S309" s="60">
        <f>IF(AND(ISNUMBER(R308),ISNUMBER(R309)),R309/R308-1,"")</f>
        <v>-3.4941678228251893E-3</v>
      </c>
      <c r="T309" s="60">
        <f>IF(ISNUMBER(R309),R309/MAX(R$22:R309)-1,"")</f>
        <v>-5.489899851360891E-2</v>
      </c>
      <c r="V309" s="62">
        <v>199.51</v>
      </c>
      <c r="W309" s="60">
        <f>IF(AND(ISNUMBER(V308),ISNUMBER(V309)),V309/V308-1,"")</f>
        <v>-7.0177184949233862E-3</v>
      </c>
      <c r="X309" s="60">
        <f>IF(ISNUMBER(V309),V309/MAX(V$22:V309)-1,"")</f>
        <v>-5.3468070974475812E-2</v>
      </c>
      <c r="Z309" s="62">
        <v>8.14</v>
      </c>
      <c r="AA309" s="60">
        <f>IF(AND(ISNUMBER(Z308),ISNUMBER(Z309)),Z309/Z308-1,"")</f>
        <v>-9.7323600973235891E-3</v>
      </c>
      <c r="AB309" s="60">
        <f>IF(ISNUMBER(Z309),Z309/MAX(Z$22:Z309)-1,"")</f>
        <v>-2.631578947368407E-2</v>
      </c>
      <c r="AD309" s="62">
        <v>12.08</v>
      </c>
      <c r="AE309" s="60">
        <f>IF(AND(ISNUMBER(AD308),ISNUMBER(AD309)),AD309/AD308-1,"")</f>
        <v>1.6583747927030323E-3</v>
      </c>
      <c r="AF309" s="60">
        <f>IF(ISNUMBER(AD309),AD309/MAX(AD$22:AD309)-1,"")</f>
        <v>-0.20052945069490402</v>
      </c>
      <c r="AH309" s="62">
        <v>16.05</v>
      </c>
      <c r="AI309" s="60">
        <f>IF(AND(ISNUMBER(AH308),ISNUMBER(AH309)),AH309/AH308-1,"")</f>
        <v>-8.6473131562693206E-3</v>
      </c>
      <c r="AJ309" s="60">
        <f>IF(ISNUMBER(AH309),AH309/MAX(AH$22:AH309)-1,"")</f>
        <v>-4.8606994665086001E-2</v>
      </c>
      <c r="AL309" s="62">
        <v>20.100000000000001</v>
      </c>
      <c r="AM309" s="60">
        <f>IF(AND(ISNUMBER(AL308),ISNUMBER(AL309)),AL309/AL308-1,"")</f>
        <v>6.0060060060060927E-3</v>
      </c>
      <c r="AN309" s="60">
        <f>IF(ISNUMBER(AL309),AL309/MAX(AL$22:AL309)-1,"")</f>
        <v>0</v>
      </c>
      <c r="AP309" s="62">
        <v>100.33</v>
      </c>
      <c r="AQ309" s="60">
        <f>IF(AND(ISNUMBER(AP308),ISNUMBER(AP309)),AP309/AP308-1,"")</f>
        <v>9.9681020733655146E-5</v>
      </c>
      <c r="AR309" s="60">
        <f>IF(ISNUMBER(AP309),AP309/MAX(AP$22:AP309)-1,"")</f>
        <v>-4.9810719266785153E-4</v>
      </c>
      <c r="AT309" s="62">
        <v>50.13</v>
      </c>
      <c r="AU309" s="60">
        <f>IF(AND(ISNUMBER(AT308),ISNUMBER(AT309)),AT309/AT308-1,"")</f>
        <v>0</v>
      </c>
      <c r="AV309" s="60">
        <f>IF(ISNUMBER(AT309),AT309/MAX(AT$22:AT309)-1,"")</f>
        <v>-9.9641291351126871E-4</v>
      </c>
      <c r="AX309" s="62">
        <v>17.646999999999998</v>
      </c>
      <c r="AY309" s="60">
        <f>IF(AND(ISNUMBER(AX308),ISNUMBER(AX309)),AX309/AX308-1,"")</f>
        <v>6.5594341775039311E-3</v>
      </c>
      <c r="AZ309" s="60">
        <f>IF(ISNUMBER(AX309),AX309/MAX(AX$22:AX309)-1,"")</f>
        <v>0</v>
      </c>
      <c r="BB309" s="62">
        <v>50.94</v>
      </c>
      <c r="BC309" s="60">
        <f>IF(AND(ISNUMBER(BB308),ISNUMBER(BB309)),BB309/BB308-1,"")</f>
        <v>4.5355945572864709E-3</v>
      </c>
      <c r="BD309" s="60">
        <f>IF(ISNUMBER(BB309),BB309/MAX(BB$22:BB309)-1,"")</f>
        <v>0</v>
      </c>
      <c r="BF309" s="62">
        <v>51.35</v>
      </c>
      <c r="BG309" s="60">
        <f>IF(AND(ISNUMBER(BF308),ISNUMBER(BF309)),BF309/BF308-1,"")</f>
        <v>9.746588693957392E-4</v>
      </c>
      <c r="BH309" s="60">
        <f>IF(ISNUMBER(BF309),BF309/MAX(BF$22:BF309)-1,"")</f>
        <v>0</v>
      </c>
      <c r="BK309" s="61">
        <f>BK308*(1+BL309)</f>
        <v>107.22040831563859</v>
      </c>
      <c r="BL309" s="60">
        <f>$L$12*N(AQ309)+$L$13*N(S309)+$L$14*N(AA309)+$L$15*N(AE309)+$L$16*N(AY309)+$L$17*N(BC309)+$L$18*N(AM309)+$L$19*N(AU309)+$L$20*N(W309)</f>
        <v>-9.6117578638734032E-4</v>
      </c>
      <c r="BM309" s="60">
        <f>IF(ISNUMBER(BK309),BK309/MAX(BK$22:BK309)-1,"")</f>
        <v>-1.3880640790625565E-2</v>
      </c>
      <c r="BO309" s="61">
        <f>BO308*(1+BP309)</f>
        <v>105.7272889348253</v>
      </c>
      <c r="BP309" s="60">
        <f>$L$36*N(S309)+$L$37*N(AQ309)+$L$38*N(AA309)+$L$39*N(AE309)+$L$40*N(AM309)+$L$41*N(W309)+$L$42*N(AI309)+$L$43*N(BG309)+$L$44*N(AY309)</f>
        <v>-1.9846134097027943E-3</v>
      </c>
      <c r="BQ309" s="60">
        <f>IF(ISNUMBER(BO309),BO309/MAX(BO$22:BO309)-1,"")</f>
        <v>-3.1985746474109789E-2</v>
      </c>
      <c r="BS309" s="61">
        <f>BS308*(1+BT309)</f>
        <v>103.67276071668952</v>
      </c>
      <c r="BT309" s="60">
        <f>$L$60*N(S309)+$L$61*N(AE309)+$L$62*N(AQ309)+$L$63*N(AM309)+$L$64*N(AI309)+$L$65*N(AA309)+$L$66*N(BG309)+$L$67*N(W309)+$L$68*N(AY309)</f>
        <v>-1.8393935084353343E-3</v>
      </c>
      <c r="BU309" s="60">
        <f>IF(ISNUMBER(BS309),BS309/MAX(BS$22:BS309)-1,"")</f>
        <v>-3.6387918368632421E-2</v>
      </c>
    </row>
    <row r="310" spans="17:73" ht="16" customHeight="1">
      <c r="Q310" s="63">
        <v>43517</v>
      </c>
      <c r="R310" s="62">
        <v>389</v>
      </c>
      <c r="S310" s="60">
        <f>IF(AND(ISNUMBER(R309),ISNUMBER(R310)),R310/R309-1,"")</f>
        <v>2.9392048677356897E-3</v>
      </c>
      <c r="T310" s="60">
        <f>IF(ISNUMBER(R310),R310/MAX(R$22:R310)-1,"")</f>
        <v>-5.2121153049538238E-2</v>
      </c>
      <c r="V310" s="62">
        <v>200.93</v>
      </c>
      <c r="W310" s="60">
        <f>IF(AND(ISNUMBER(V309),ISNUMBER(V310)),V310/V309-1,"")</f>
        <v>7.1174377224199059E-3</v>
      </c>
      <c r="X310" s="60">
        <f>IF(ISNUMBER(V310),V310/MAX(V$22:V310)-1,"")</f>
        <v>-4.6731188917354616E-2</v>
      </c>
      <c r="Z310" s="62">
        <v>8.19</v>
      </c>
      <c r="AA310" s="60">
        <f>IF(AND(ISNUMBER(Z309),ISNUMBER(Z310)),Z310/Z309-1,"")</f>
        <v>6.142506142505999E-3</v>
      </c>
      <c r="AB310" s="60">
        <f>IF(ISNUMBER(Z310),Z310/MAX(Z$22:Z310)-1,"")</f>
        <v>-2.0334928229665095E-2</v>
      </c>
      <c r="AD310" s="62">
        <v>12.13</v>
      </c>
      <c r="AE310" s="60">
        <f>IF(AND(ISNUMBER(AD309),ISNUMBER(AD310)),AD310/AD309-1,"")</f>
        <v>4.1390728476822236E-3</v>
      </c>
      <c r="AF310" s="60">
        <f>IF(ISNUMBER(AD310),AD310/MAX(AD$22:AD310)-1,"")</f>
        <v>-0.19722038385175378</v>
      </c>
      <c r="AH310" s="62">
        <v>16.04</v>
      </c>
      <c r="AI310" s="60">
        <f>IF(AND(ISNUMBER(AH309),ISNUMBER(AH310)),AH310/AH309-1,"")</f>
        <v>-6.2305295950160211E-4</v>
      </c>
      <c r="AJ310" s="60">
        <f>IF(ISNUMBER(AH310),AH310/MAX(AH$22:AH310)-1,"")</f>
        <v>-4.9199762892709109E-2</v>
      </c>
      <c r="AL310" s="62">
        <v>20.23</v>
      </c>
      <c r="AM310" s="60">
        <f>IF(AND(ISNUMBER(AL309),ISNUMBER(AL310)),AL310/AL309-1,"")</f>
        <v>6.4676616915422258E-3</v>
      </c>
      <c r="AN310" s="60">
        <f>IF(ISNUMBER(AL310),AL310/MAX(AL$22:AL310)-1,"")</f>
        <v>0</v>
      </c>
      <c r="AP310" s="62">
        <v>100.32</v>
      </c>
      <c r="AQ310" s="60">
        <f>IF(AND(ISNUMBER(AP309),ISNUMBER(AP310)),AP310/AP309-1,"")</f>
        <v>-9.9671085418195915E-5</v>
      </c>
      <c r="AR310" s="60">
        <f>IF(ISNUMBER(AP310),AP310/MAX(AP$22:AP310)-1,"")</f>
        <v>-5.9772863120144404E-4</v>
      </c>
      <c r="AT310" s="62">
        <v>50.12</v>
      </c>
      <c r="AU310" s="60">
        <f>IF(AND(ISNUMBER(AT309),ISNUMBER(AT310)),AT310/AT309-1,"")</f>
        <v>-1.9948134849401278E-4</v>
      </c>
      <c r="AV310" s="60">
        <f>IF(ISNUMBER(AT310),AT310/MAX(AT$22:AT310)-1,"")</f>
        <v>-1.1956954962136779E-3</v>
      </c>
      <c r="AX310" s="62">
        <v>17.670000000000002</v>
      </c>
      <c r="AY310" s="60">
        <f>IF(AND(ISNUMBER(AX309),ISNUMBER(AX310)),AX310/AX309-1,"")</f>
        <v>1.3033376777924488E-3</v>
      </c>
      <c r="AZ310" s="60">
        <f>IF(ISNUMBER(AX310),AX310/MAX(AX$22:AX310)-1,"")</f>
        <v>0</v>
      </c>
      <c r="BB310" s="62">
        <v>50.83</v>
      </c>
      <c r="BC310" s="60">
        <f>IF(AND(ISNUMBER(BB309),ISNUMBER(BB310)),BB310/BB309-1,"")</f>
        <v>-2.1594032194738322E-3</v>
      </c>
      <c r="BD310" s="60">
        <f>IF(ISNUMBER(BB310),BB310/MAX(BB$22:BB310)-1,"")</f>
        <v>-2.1594032194738322E-3</v>
      </c>
      <c r="BF310" s="62">
        <v>51.31</v>
      </c>
      <c r="BG310" s="60">
        <f>IF(AND(ISNUMBER(BF309),ISNUMBER(BF310)),BF310/BF309-1,"")</f>
        <v>-7.789678675754752E-4</v>
      </c>
      <c r="BH310" s="60">
        <f>IF(ISNUMBER(BF310),BF310/MAX(BF$22:BF310)-1,"")</f>
        <v>-7.789678675754752E-4</v>
      </c>
      <c r="BK310" s="61">
        <f>BK309*(1+BL310)</f>
        <v>107.5064696724516</v>
      </c>
      <c r="BL310" s="60">
        <f>$L$12*N(AQ310)+$L$13*N(S310)+$L$14*N(AA310)+$L$15*N(AE310)+$L$16*N(AY310)+$L$17*N(BC310)+$L$18*N(AM310)+$L$19*N(AU310)+$L$20*N(W310)</f>
        <v>2.6679748874943584E-3</v>
      </c>
      <c r="BM310" s="60">
        <f>IF(ISNUMBER(BK310),BK310/MAX(BK$22:BK310)-1,"")</f>
        <v>-1.1249699104182942E-2</v>
      </c>
      <c r="BO310" s="61">
        <f>BO309*(1+BP310)</f>
        <v>106.05152170856937</v>
      </c>
      <c r="BP310" s="60">
        <f>$L$36*N(S310)+$L$37*N(AQ310)+$L$38*N(AA310)+$L$39*N(AE310)+$L$40*N(AM310)+$L$41*N(W310)+$L$42*N(AI310)+$L$43*N(BG310)+$L$44*N(AY310)</f>
        <v>3.0666895653017915E-3</v>
      </c>
      <c r="BQ310" s="60">
        <f>IF(ISNUMBER(BO310),BO310/MAX(BO$22:BO310)-1,"")</f>
        <v>-2.9017147263758591E-2</v>
      </c>
      <c r="BS310" s="61">
        <f>BS309*(1+BT310)</f>
        <v>103.97280703484756</v>
      </c>
      <c r="BT310" s="60">
        <f>$L$60*N(S310)+$L$61*N(AE310)+$L$62*N(AQ310)+$L$63*N(AM310)+$L$64*N(AI310)+$L$65*N(AA310)+$L$66*N(BG310)+$L$67*N(W310)+$L$68*N(AY310)</f>
        <v>2.8941673404260042E-3</v>
      </c>
      <c r="BU310" s="60">
        <f>IF(ISNUMBER(BS310),BS310/MAX(BS$22:BS310)-1,"")</f>
        <v>-3.3599063753135039E-2</v>
      </c>
    </row>
    <row r="311" spans="17:73" ht="16" customHeight="1">
      <c r="Q311" s="63">
        <v>43518</v>
      </c>
      <c r="R311" s="62">
        <v>390.96</v>
      </c>
      <c r="S311" s="60">
        <f>IF(AND(ISNUMBER(R310),ISNUMBER(R311)),R311/R310-1,"")</f>
        <v>5.0385604113110105E-3</v>
      </c>
      <c r="T311" s="60">
        <f>IF(ISNUMBER(R311),R311/MAX(R$22:R311)-1,"")</f>
        <v>-4.7345208216574508E-2</v>
      </c>
      <c r="V311" s="62">
        <v>201.18</v>
      </c>
      <c r="W311" s="60">
        <f>IF(AND(ISNUMBER(V310),ISNUMBER(V311)),V311/V310-1,"")</f>
        <v>1.2442144030260227E-3</v>
      </c>
      <c r="X311" s="60">
        <f>IF(ISNUMBER(V311),V311/MAX(V$22:V311)-1,"")</f>
        <v>-4.5545118132650164E-2</v>
      </c>
      <c r="Z311" s="62">
        <v>8.19</v>
      </c>
      <c r="AA311" s="60">
        <f>IF(AND(ISNUMBER(Z310),ISNUMBER(Z311)),Z311/Z310-1,"")</f>
        <v>0</v>
      </c>
      <c r="AB311" s="60">
        <f>IF(ISNUMBER(Z311),Z311/MAX(Z$22:Z311)-1,"")</f>
        <v>-2.0334928229665095E-2</v>
      </c>
      <c r="AD311" s="62">
        <v>12.05</v>
      </c>
      <c r="AE311" s="60">
        <f>IF(AND(ISNUMBER(AD310),ISNUMBER(AD311)),AD311/AD310-1,"")</f>
        <v>-6.5952184666117075E-3</v>
      </c>
      <c r="AF311" s="60">
        <f>IF(ISNUMBER(AD311),AD311/MAX(AD$22:AD311)-1,"")</f>
        <v>-0.2025148908007941</v>
      </c>
      <c r="AH311" s="62">
        <v>16.260000000000002</v>
      </c>
      <c r="AI311" s="60">
        <f>IF(AND(ISNUMBER(AH310),ISNUMBER(AH311)),AH311/AH310-1,"")</f>
        <v>1.371571072319222E-2</v>
      </c>
      <c r="AJ311" s="60">
        <f>IF(ISNUMBER(AH311),AH311/MAX(AH$22:AH311)-1,"")</f>
        <v>-3.6158861885002946E-2</v>
      </c>
      <c r="AL311" s="62">
        <v>20.260000000000002</v>
      </c>
      <c r="AM311" s="60">
        <f>IF(AND(ISNUMBER(AL310),ISNUMBER(AL311)),AL311/AL310-1,"")</f>
        <v>1.4829461196244065E-3</v>
      </c>
      <c r="AN311" s="60">
        <f>IF(ISNUMBER(AL311),AL311/MAX(AL$22:AL311)-1,"")</f>
        <v>0</v>
      </c>
      <c r="AP311" s="62">
        <v>100.35</v>
      </c>
      <c r="AQ311" s="60">
        <f>IF(AND(ISNUMBER(AP310),ISNUMBER(AP311)),AP311/AP310-1,"")</f>
        <v>2.9904306220096544E-4</v>
      </c>
      <c r="AR311" s="60">
        <f>IF(ISNUMBER(AP311),AP311/MAX(AP$22:AP311)-1,"")</f>
        <v>-2.9886431560077753E-4</v>
      </c>
      <c r="AT311" s="62">
        <v>50.13</v>
      </c>
      <c r="AU311" s="60">
        <f>IF(AND(ISNUMBER(AT310),ISNUMBER(AT311)),AT311/AT310-1,"")</f>
        <v>1.995211492418214E-4</v>
      </c>
      <c r="AV311" s="60">
        <f>IF(ISNUMBER(AT311),AT311/MAX(AT$22:AT311)-1,"")</f>
        <v>-9.9641291351126871E-4</v>
      </c>
      <c r="AX311" s="62">
        <v>17.614000000000001</v>
      </c>
      <c r="AY311" s="60">
        <f>IF(AND(ISNUMBER(AX310),ISNUMBER(AX311)),AX311/AX310-1,"")</f>
        <v>-3.1692133559706459E-3</v>
      </c>
      <c r="AZ311" s="60">
        <f>IF(ISNUMBER(AX311),AX311/MAX(AX$22:AX311)-1,"")</f>
        <v>-3.1692133559706459E-3</v>
      </c>
      <c r="BB311" s="62">
        <v>50.85</v>
      </c>
      <c r="BC311" s="60">
        <f>IF(AND(ISNUMBER(BB310),ISNUMBER(BB311)),BB311/BB310-1,"")</f>
        <v>3.9346842415910466E-4</v>
      </c>
      <c r="BD311" s="60">
        <f>IF(ISNUMBER(BB311),BB311/MAX(BB$22:BB311)-1,"")</f>
        <v>-1.7667844522967213E-3</v>
      </c>
      <c r="BF311" s="62">
        <v>51.35</v>
      </c>
      <c r="BG311" s="60">
        <f>IF(AND(ISNUMBER(BF310),ISNUMBER(BF311)),BF311/BF310-1,"")</f>
        <v>7.7957513155335612E-4</v>
      </c>
      <c r="BH311" s="60">
        <f>IF(ISNUMBER(BF311),BF311/MAX(BF$22:BF311)-1,"")</f>
        <v>0</v>
      </c>
      <c r="BK311" s="61">
        <f>BK310*(1+BL311)</f>
        <v>107.55849051763352</v>
      </c>
      <c r="BL311" s="60">
        <f>$L$12*N(AQ311)+$L$13*N(S311)+$L$14*N(AA311)+$L$15*N(AE311)+$L$16*N(AY311)+$L$17*N(BC311)+$L$18*N(AM311)+$L$19*N(AU311)+$L$20*N(W311)</f>
        <v>4.8388571720753406E-4</v>
      </c>
      <c r="BM311" s="60">
        <f>IF(ISNUMBER(BK311),BK311/MAX(BK$22:BK311)-1,"")</f>
        <v>-1.0771256955694808E-2</v>
      </c>
      <c r="BO311" s="61">
        <f>BO310*(1+BP311)</f>
        <v>106.09210185487846</v>
      </c>
      <c r="BP311" s="60">
        <f>$L$36*N(S311)+$L$37*N(AQ311)+$L$38*N(AA311)+$L$39*N(AE311)+$L$40*N(AM311)+$L$41*N(W311)+$L$42*N(AI311)+$L$43*N(BG311)+$L$44*N(AY311)</f>
        <v>3.8264558259352283E-4</v>
      </c>
      <c r="BQ311" s="60">
        <f>IF(ISNUMBER(BO311),BO311/MAX(BO$22:BO311)-1,"")</f>
        <v>-2.8645604964385063E-2</v>
      </c>
      <c r="BS311" s="61">
        <f>BS310*(1+BT311)</f>
        <v>104.17309566081518</v>
      </c>
      <c r="BT311" s="60">
        <f>$L$60*N(S311)+$L$61*N(AE311)+$L$62*N(AQ311)+$L$63*N(AM311)+$L$64*N(AI311)+$L$65*N(AA311)+$L$66*N(BG311)+$L$67*N(W311)+$L$68*N(AY311)</f>
        <v>1.9263558586091766E-3</v>
      </c>
      <c r="BU311" s="60">
        <f>IF(ISNUMBER(BS311),BS311/MAX(BS$22:BS311)-1,"")</f>
        <v>-3.1737431647830494E-2</v>
      </c>
    </row>
    <row r="312" spans="17:73" ht="16" customHeight="1">
      <c r="Q312" s="63">
        <v>43521</v>
      </c>
      <c r="R312" s="62">
        <v>390.96</v>
      </c>
      <c r="S312" s="60">
        <f>IF(AND(ISNUMBER(R311),ISNUMBER(R312)),R312/R311-1,"")</f>
        <v>0</v>
      </c>
      <c r="T312" s="60">
        <f>IF(ISNUMBER(R312),R312/MAX(R$22:R312)-1,"")</f>
        <v>-4.7345208216574508E-2</v>
      </c>
      <c r="V312" s="62">
        <v>201.63</v>
      </c>
      <c r="W312" s="60">
        <f>IF(AND(ISNUMBER(V311),ISNUMBER(V312)),V312/V311-1,"")</f>
        <v>2.2368028631076786E-3</v>
      </c>
      <c r="X312" s="60">
        <f>IF(ISNUMBER(V312),V312/MAX(V$22:V312)-1,"")</f>
        <v>-4.3410190720182262E-2</v>
      </c>
      <c r="Z312" s="62">
        <v>8.2100000000000009</v>
      </c>
      <c r="AA312" s="60">
        <f>IF(AND(ISNUMBER(Z311),ISNUMBER(Z312)),Z312/Z311-1,"")</f>
        <v>2.4420024420026554E-3</v>
      </c>
      <c r="AB312" s="60">
        <f>IF(ISNUMBER(Z312),Z312/MAX(Z$22:Z312)-1,"")</f>
        <v>-1.794258373205726E-2</v>
      </c>
      <c r="AD312" s="62">
        <v>12.13</v>
      </c>
      <c r="AE312" s="60">
        <f>IF(AND(ISNUMBER(AD311),ISNUMBER(AD312)),AD312/AD311-1,"")</f>
        <v>6.6390041493775698E-3</v>
      </c>
      <c r="AF312" s="60">
        <f>IF(ISNUMBER(AD312),AD312/MAX(AD$22:AD312)-1,"")</f>
        <v>-0.19722038385175378</v>
      </c>
      <c r="AH312" s="62">
        <v>16.29</v>
      </c>
      <c r="AI312" s="60">
        <f>IF(AND(ISNUMBER(AH311),ISNUMBER(AH312)),AH312/AH311-1,"")</f>
        <v>1.8450184501843658E-3</v>
      </c>
      <c r="AJ312" s="60">
        <f>IF(ISNUMBER(AH312),AH312/MAX(AH$22:AH312)-1,"")</f>
        <v>-3.4380557202134066E-2</v>
      </c>
      <c r="AL312" s="62">
        <v>20.29</v>
      </c>
      <c r="AM312" s="60">
        <f>IF(AND(ISNUMBER(AL311),ISNUMBER(AL312)),AL312/AL311-1,"")</f>
        <v>1.4807502467915068E-3</v>
      </c>
      <c r="AN312" s="60">
        <f>IF(ISNUMBER(AL312),AL312/MAX(AL$22:AL312)-1,"")</f>
        <v>0</v>
      </c>
      <c r="AP312" s="62">
        <v>100.35</v>
      </c>
      <c r="AQ312" s="60">
        <f>IF(AND(ISNUMBER(AP311),ISNUMBER(AP312)),AP312/AP311-1,"")</f>
        <v>0</v>
      </c>
      <c r="AR312" s="60">
        <f>IF(ISNUMBER(AP312),AP312/MAX(AP$22:AP312)-1,"")</f>
        <v>-2.9886431560077753E-4</v>
      </c>
      <c r="AT312" s="62">
        <v>50.13</v>
      </c>
      <c r="AU312" s="60">
        <f>IF(AND(ISNUMBER(AT311),ISNUMBER(AT312)),AT312/AT311-1,"")</f>
        <v>0</v>
      </c>
      <c r="AV312" s="60">
        <f>IF(ISNUMBER(AT312),AT312/MAX(AT$22:AT312)-1,"")</f>
        <v>-9.9641291351126871E-4</v>
      </c>
      <c r="AX312" s="62">
        <v>17.542000000000002</v>
      </c>
      <c r="AY312" s="60">
        <f>IF(AND(ISNUMBER(AX311),ISNUMBER(AX312)),AX312/AX311-1,"")</f>
        <v>-4.0876575451345154E-3</v>
      </c>
      <c r="AZ312" s="60">
        <f>IF(ISNUMBER(AX312),AX312/MAX(AX$22:AX312)-1,"")</f>
        <v>-7.2439162422184289E-3</v>
      </c>
      <c r="BB312" s="62">
        <v>50.91</v>
      </c>
      <c r="BC312" s="60">
        <f>IF(AND(ISNUMBER(BB311),ISNUMBER(BB312)),BB312/BB311-1,"")</f>
        <v>1.1799410029498247E-3</v>
      </c>
      <c r="BD312" s="60">
        <f>IF(ISNUMBER(BB312),BB312/MAX(BB$22:BB312)-1,"")</f>
        <v>-5.8892815076561078E-4</v>
      </c>
      <c r="BF312" s="62">
        <v>51.44</v>
      </c>
      <c r="BG312" s="60">
        <f>IF(AND(ISNUMBER(BF311),ISNUMBER(BF312)),BF312/BF311-1,"")</f>
        <v>1.7526777020446804E-3</v>
      </c>
      <c r="BH312" s="60">
        <f>IF(ISNUMBER(BF312),BF312/MAX(BF$22:BF312)-1,"")</f>
        <v>0</v>
      </c>
      <c r="BK312" s="61">
        <f>BK311*(1+BL312)</f>
        <v>107.61924867836339</v>
      </c>
      <c r="BL312" s="60">
        <f>$L$12*N(AQ312)+$L$13*N(S312)+$L$14*N(AA312)+$L$15*N(AE312)+$L$16*N(AY312)+$L$17*N(BC312)+$L$18*N(AM312)+$L$19*N(AU312)+$L$20*N(W312)</f>
        <v>5.6488484021555239E-4</v>
      </c>
      <c r="BM312" s="60">
        <f>IF(ISNUMBER(BK312),BK312/MAX(BK$22:BK312)-1,"")</f>
        <v>-1.0212456635243616E-2</v>
      </c>
      <c r="BO312" s="61">
        <f>BO311*(1+BP312)</f>
        <v>106.23514041164921</v>
      </c>
      <c r="BP312" s="60">
        <f>$L$36*N(S312)+$L$37*N(AQ312)+$L$38*N(AA312)+$L$39*N(AE312)+$L$40*N(AM312)+$L$41*N(W312)+$L$42*N(AI312)+$L$43*N(BG312)+$L$44*N(AY312)</f>
        <v>1.348248873100957E-3</v>
      </c>
      <c r="BQ312" s="60">
        <f>IF(ISNUMBER(BO312),BO312/MAX(BO$22:BO312)-1,"")</f>
        <v>-2.7335977495896668E-2</v>
      </c>
      <c r="BS312" s="61">
        <f>BS311*(1+BT312)</f>
        <v>104.36513508203024</v>
      </c>
      <c r="BT312" s="60">
        <f>$L$60*N(S312)+$L$61*N(AE312)+$L$62*N(AQ312)+$L$63*N(AM312)+$L$64*N(AI312)+$L$65*N(AA312)+$L$66*N(BG312)+$L$67*N(W312)+$L$68*N(AY312)</f>
        <v>1.8434646680782086E-3</v>
      </c>
      <c r="BU312" s="60">
        <f>IF(ISNUMBER(BS312),BS312/MAX(BS$22:BS312)-1,"")</f>
        <v>-2.9952473813650515E-2</v>
      </c>
    </row>
    <row r="313" spans="17:73" ht="16" customHeight="1">
      <c r="Q313" s="63">
        <v>43522</v>
      </c>
      <c r="R313" s="62">
        <v>388.97</v>
      </c>
      <c r="S313" s="60">
        <f>IF(AND(ISNUMBER(R312),ISNUMBER(R313)),R313/R312-1,"")</f>
        <v>-5.0900347861672079E-3</v>
      </c>
      <c r="T313" s="60">
        <f>IF(ISNUMBER(R313),R313/MAX(R$22:R313)-1,"")</f>
        <v>-5.2194254245961025E-2</v>
      </c>
      <c r="V313" s="62">
        <v>200.5</v>
      </c>
      <c r="W313" s="60">
        <f>IF(AND(ISNUMBER(V312),ISNUMBER(V313)),V313/V312-1,"")</f>
        <v>-5.604324753260892E-3</v>
      </c>
      <c r="X313" s="60">
        <f>IF(ISNUMBER(V313),V313/MAX(V$22:V313)-1,"")</f>
        <v>-4.877123066704625E-2</v>
      </c>
      <c r="Z313" s="62">
        <v>8.14</v>
      </c>
      <c r="AA313" s="60">
        <f>IF(AND(ISNUMBER(Z312),ISNUMBER(Z313)),Z313/Z312-1,"")</f>
        <v>-8.5261875761266648E-3</v>
      </c>
      <c r="AB313" s="60">
        <f>IF(ISNUMBER(Z313),Z313/MAX(Z$22:Z313)-1,"")</f>
        <v>-2.631578947368407E-2</v>
      </c>
      <c r="AD313" s="62">
        <v>12.09</v>
      </c>
      <c r="AE313" s="60">
        <f>IF(AND(ISNUMBER(AD312),ISNUMBER(AD313)),AD313/AD312-1,"")</f>
        <v>-3.2976092333059093E-3</v>
      </c>
      <c r="AF313" s="60">
        <f>IF(ISNUMBER(AD313),AD313/MAX(AD$22:AD313)-1,"")</f>
        <v>-0.19986763732627399</v>
      </c>
      <c r="AH313" s="62">
        <v>16.14</v>
      </c>
      <c r="AI313" s="60">
        <f>IF(AND(ISNUMBER(AH312),ISNUMBER(AH313)),AH313/AH312-1,"")</f>
        <v>-9.2081031307549299E-3</v>
      </c>
      <c r="AJ313" s="60">
        <f>IF(ISNUMBER(AH313),AH313/MAX(AH$22:AH313)-1,"")</f>
        <v>-4.3272080616479025E-2</v>
      </c>
      <c r="AL313" s="62">
        <v>20.21</v>
      </c>
      <c r="AM313" s="60">
        <f>IF(AND(ISNUMBER(AL312),ISNUMBER(AL313)),AL313/AL312-1,"")</f>
        <v>-3.9428289797929228E-3</v>
      </c>
      <c r="AN313" s="60">
        <f>IF(ISNUMBER(AL313),AL313/MAX(AL$22:AL313)-1,"")</f>
        <v>-3.9428289797929228E-3</v>
      </c>
      <c r="AP313" s="62">
        <v>100.37</v>
      </c>
      <c r="AQ313" s="60">
        <f>IF(AND(ISNUMBER(AP312),ISNUMBER(AP313)),AP313/AP312-1,"")</f>
        <v>1.9930244145505149E-4</v>
      </c>
      <c r="AR313" s="60">
        <f>IF(ISNUMBER(AP313),AP313/MAX(AP$22:AP313)-1,"")</f>
        <v>-9.9621438533481488E-5</v>
      </c>
      <c r="AT313" s="62">
        <v>50.13</v>
      </c>
      <c r="AU313" s="60">
        <f>IF(AND(ISNUMBER(AT312),ISNUMBER(AT313)),AT313/AT312-1,"")</f>
        <v>0</v>
      </c>
      <c r="AV313" s="60">
        <f>IF(ISNUMBER(AT313),AT313/MAX(AT$22:AT313)-1,"")</f>
        <v>-9.9641291351126871E-4</v>
      </c>
      <c r="AX313" s="62">
        <v>17.5</v>
      </c>
      <c r="AY313" s="60">
        <f>IF(AND(ISNUMBER(AX312),ISNUMBER(AX313)),AX313/AX312-1,"")</f>
        <v>-2.3942537909019679E-3</v>
      </c>
      <c r="AZ313" s="60">
        <f>IF(ISNUMBER(AX313),AX313/MAX(AX$22:AX313)-1,"")</f>
        <v>-9.6208262591964688E-3</v>
      </c>
      <c r="BB313" s="62">
        <v>50.94</v>
      </c>
      <c r="BC313" s="60">
        <f>IF(AND(ISNUMBER(BB312),ISNUMBER(BB313)),BB313/BB312-1,"")</f>
        <v>5.8927519151441565E-4</v>
      </c>
      <c r="BD313" s="60">
        <f>IF(ISNUMBER(BB313),BB313/MAX(BB$22:BB313)-1,"")</f>
        <v>0</v>
      </c>
      <c r="BF313" s="62">
        <v>51.42</v>
      </c>
      <c r="BG313" s="60">
        <f>IF(AND(ISNUMBER(BF312),ISNUMBER(BF313)),BF313/BF312-1,"")</f>
        <v>-3.8880248833583764E-4</v>
      </c>
      <c r="BH313" s="60">
        <f>IF(ISNUMBER(BF313),BF313/MAX(BF$22:BF313)-1,"")</f>
        <v>-3.8880248833583764E-4</v>
      </c>
      <c r="BK313" s="61">
        <f>BK312*(1+BL313)</f>
        <v>107.22602331228443</v>
      </c>
      <c r="BL313" s="60">
        <f>$L$12*N(AQ313)+$L$13*N(S313)+$L$14*N(AA313)+$L$15*N(AE313)+$L$16*N(AY313)+$L$17*N(BC313)+$L$18*N(AM313)+$L$19*N(AU313)+$L$20*N(W313)</f>
        <v>-3.6538571947679127E-3</v>
      </c>
      <c r="BM313" s="60">
        <f>IF(ISNUMBER(BK313),BK313/MAX(BK$22:BK313)-1,"")</f>
        <v>-1.382899897185863E-2</v>
      </c>
      <c r="BO313" s="61">
        <f>BO312*(1+BP313)</f>
        <v>105.80178819218685</v>
      </c>
      <c r="BP313" s="60">
        <f>$L$36*N(S313)+$L$37*N(AQ313)+$L$38*N(AA313)+$L$39*N(AE313)+$L$40*N(AM313)+$L$41*N(W313)+$L$42*N(AI313)+$L$43*N(BG313)+$L$44*N(AY313)</f>
        <v>-4.0791796178097622E-3</v>
      </c>
      <c r="BQ313" s="60">
        <f>IF(ISNUMBER(BO313),BO313/MAX(BO$22:BO313)-1,"")</f>
        <v>-3.1303648751472291E-2</v>
      </c>
      <c r="BS313" s="61">
        <f>BS312*(1+BT313)</f>
        <v>103.90958781765941</v>
      </c>
      <c r="BT313" s="60">
        <f>$L$60*N(S313)+$L$61*N(AE313)+$L$62*N(AQ313)+$L$63*N(AM313)+$L$64*N(AI313)+$L$65*N(AA313)+$L$66*N(BG313)+$L$67*N(W313)+$L$68*N(AY313)</f>
        <v>-4.3649372370645964E-3</v>
      </c>
      <c r="BU313" s="60">
        <f>IF(ISNUMBER(BS313),BS313/MAX(BS$22:BS313)-1,"")</f>
        <v>-3.4186670382423623E-2</v>
      </c>
    </row>
    <row r="314" spans="17:73" ht="16" customHeight="1">
      <c r="Q314" s="63">
        <v>43523</v>
      </c>
      <c r="R314" s="62">
        <v>388.43</v>
      </c>
      <c r="S314" s="60">
        <f>IF(AND(ISNUMBER(R313),ISNUMBER(R314)),R314/R313-1,"")</f>
        <v>-1.3882818726380641E-3</v>
      </c>
      <c r="T314" s="60">
        <f>IF(ISNUMBER(R314),R314/MAX(R$22:R314)-1,"")</f>
        <v>-5.3510075781573629E-2</v>
      </c>
      <c r="V314" s="62">
        <v>199.96</v>
      </c>
      <c r="W314" s="60">
        <f>IF(AND(ISNUMBER(V313),ISNUMBER(V314)),V314/V313-1,"")</f>
        <v>-2.6932668329177067E-3</v>
      </c>
      <c r="X314" s="60">
        <f>IF(ISNUMBER(V314),V314/MAX(V$22:V314)-1,"")</f>
        <v>-5.1333143562007799E-2</v>
      </c>
      <c r="Z314" s="62">
        <v>8.17</v>
      </c>
      <c r="AA314" s="60">
        <f>IF(AND(ISNUMBER(Z313),ISNUMBER(Z314)),Z314/Z313-1,"")</f>
        <v>3.6855036855036882E-3</v>
      </c>
      <c r="AB314" s="60">
        <f>IF(ISNUMBER(Z314),Z314/MAX(Z$22:Z314)-1,"")</f>
        <v>-2.2727272727272707E-2</v>
      </c>
      <c r="AD314" s="62">
        <v>12.16</v>
      </c>
      <c r="AE314" s="60">
        <f>IF(AND(ISNUMBER(AD313),ISNUMBER(AD314)),AD314/AD313-1,"")</f>
        <v>5.7899090157154109E-3</v>
      </c>
      <c r="AF314" s="60">
        <f>IF(ISNUMBER(AD314),AD314/MAX(AD$22:AD314)-1,"")</f>
        <v>-0.19523494374586359</v>
      </c>
      <c r="AH314" s="62">
        <v>16.23</v>
      </c>
      <c r="AI314" s="60">
        <f>IF(AND(ISNUMBER(AH313),ISNUMBER(AH314)),AH314/AH313-1,"")</f>
        <v>5.5762081784387352E-3</v>
      </c>
      <c r="AJ314" s="60">
        <f>IF(ISNUMBER(AH314),AH314/MAX(AH$22:AH314)-1,"")</f>
        <v>-3.7937166567871938E-2</v>
      </c>
      <c r="AL314" s="62">
        <v>20.190000000000001</v>
      </c>
      <c r="AM314" s="60">
        <f>IF(AND(ISNUMBER(AL313),ISNUMBER(AL314)),AL314/AL313-1,"")</f>
        <v>-9.896091044037103E-4</v>
      </c>
      <c r="AN314" s="60">
        <f>IF(ISNUMBER(AL314),AL314/MAX(AL$22:AL314)-1,"")</f>
        <v>-4.928536224741098E-3</v>
      </c>
      <c r="AP314" s="62">
        <v>100.37</v>
      </c>
      <c r="AQ314" s="60">
        <f>IF(AND(ISNUMBER(AP313),ISNUMBER(AP314)),AP314/AP313-1,"")</f>
        <v>0</v>
      </c>
      <c r="AR314" s="60">
        <f>IF(ISNUMBER(AP314),AP314/MAX(AP$22:AP314)-1,"")</f>
        <v>-9.9621438533481488E-5</v>
      </c>
      <c r="AT314" s="62">
        <v>50.14</v>
      </c>
      <c r="AU314" s="60">
        <f>IF(AND(ISNUMBER(AT313),ISNUMBER(AT314)),AT314/AT313-1,"")</f>
        <v>1.9948134849379073E-4</v>
      </c>
      <c r="AV314" s="60">
        <f>IF(ISNUMBER(AT314),AT314/MAX(AT$22:AT314)-1,"")</f>
        <v>-7.9713033080908158E-4</v>
      </c>
      <c r="AX314" s="62">
        <v>17.408000000000001</v>
      </c>
      <c r="AY314" s="60">
        <f>IF(AND(ISNUMBER(AX313),ISNUMBER(AX314)),AX314/AX313-1,"")</f>
        <v>-5.2571428571427381E-3</v>
      </c>
      <c r="AZ314" s="60">
        <f>IF(ISNUMBER(AX314),AX314/MAX(AX$22:AX314)-1,"")</f>
        <v>-1.4827391058290895E-2</v>
      </c>
      <c r="BB314" s="62">
        <v>50.98</v>
      </c>
      <c r="BC314" s="60">
        <f>IF(AND(ISNUMBER(BB313),ISNUMBER(BB314)),BB314/BB313-1,"")</f>
        <v>7.8523753435422172E-4</v>
      </c>
      <c r="BD314" s="60">
        <f>IF(ISNUMBER(BB314),BB314/MAX(BB$22:BB314)-1,"")</f>
        <v>0</v>
      </c>
      <c r="BF314" s="62">
        <v>51.44</v>
      </c>
      <c r="BG314" s="60">
        <f>IF(AND(ISNUMBER(BF313),ISNUMBER(BF314)),BF314/BF313-1,"")</f>
        <v>3.8895371450786698E-4</v>
      </c>
      <c r="BH314" s="60">
        <f>IF(ISNUMBER(BF314),BF314/MAX(BF$22:BF314)-1,"")</f>
        <v>0</v>
      </c>
      <c r="BK314" s="61">
        <f>BK313*(1+BL314)</f>
        <v>107.21725275652791</v>
      </c>
      <c r="BL314" s="60">
        <f>$L$12*N(AQ314)+$L$13*N(S314)+$L$14*N(AA314)+$L$15*N(AE314)+$L$16*N(AY314)+$L$17*N(BC314)+$L$18*N(AM314)+$L$19*N(AU314)+$L$20*N(W314)</f>
        <v>-8.1795029654018253E-5</v>
      </c>
      <c r="BM314" s="60">
        <f>IF(ISNUMBER(BK314),BK314/MAX(BK$22:BK314)-1,"")</f>
        <v>-1.3909662858131666E-2</v>
      </c>
      <c r="BO314" s="61">
        <f>BO313*(1+BP314)</f>
        <v>105.89044454859116</v>
      </c>
      <c r="BP314" s="60">
        <f>$L$36*N(S314)+$L$37*N(AQ314)+$L$38*N(AA314)+$L$39*N(AE314)+$L$40*N(AM314)+$L$41*N(W314)+$L$42*N(AI314)+$L$43*N(BG314)+$L$44*N(AY314)</f>
        <v>8.37947618080576E-4</v>
      </c>
      <c r="BQ314" s="60">
        <f>IF(ISNUMBER(BO314),BO314/MAX(BO$22:BO314)-1,"")</f>
        <v>-3.0491931951300177E-2</v>
      </c>
      <c r="BS314" s="61">
        <f>BS313*(1+BT314)</f>
        <v>104.06074487486757</v>
      </c>
      <c r="BT314" s="60">
        <f>$L$60*N(S314)+$L$61*N(AE314)+$L$62*N(AQ314)+$L$63*N(AM314)+$L$64*N(AI314)+$L$65*N(AA314)+$L$66*N(BG314)+$L$67*N(W314)+$L$68*N(AY314)</f>
        <v>1.4546978809444888E-3</v>
      </c>
      <c r="BU314" s="60">
        <f>IF(ISNUMBER(BS314),BS314/MAX(BS$22:BS314)-1,"")</f>
        <v>-3.278170377844114E-2</v>
      </c>
    </row>
    <row r="315" spans="17:73" ht="16" customHeight="1">
      <c r="Q315" s="63">
        <v>43524</v>
      </c>
      <c r="R315" s="62">
        <v>390.76</v>
      </c>
      <c r="S315" s="60">
        <f>IF(AND(ISNUMBER(R314),ISNUMBER(R315)),R315/R314-1,"")</f>
        <v>5.9985068094636773E-3</v>
      </c>
      <c r="T315" s="60">
        <f>IF(ISNUMBER(R315),R315/MAX(R$22:R315)-1,"")</f>
        <v>-4.783254952606053E-2</v>
      </c>
      <c r="V315" s="62">
        <v>201.21</v>
      </c>
      <c r="W315" s="60">
        <f>IF(AND(ISNUMBER(V314),ISNUMBER(V315)),V315/V314-1,"")</f>
        <v>6.2512502500500222E-3</v>
      </c>
      <c r="X315" s="60">
        <f>IF(ISNUMBER(V315),V315/MAX(V$22:V315)-1,"")</f>
        <v>-4.5402789638485541E-2</v>
      </c>
      <c r="Z315" s="62">
        <v>8.17</v>
      </c>
      <c r="AA315" s="60">
        <f>IF(AND(ISNUMBER(Z314),ISNUMBER(Z315)),Z315/Z314-1,"")</f>
        <v>0</v>
      </c>
      <c r="AB315" s="60">
        <f>IF(ISNUMBER(Z315),Z315/MAX(Z$22:Z315)-1,"")</f>
        <v>-2.2727272727272707E-2</v>
      </c>
      <c r="AD315" s="62">
        <v>12.04</v>
      </c>
      <c r="AE315" s="60">
        <f>IF(AND(ISNUMBER(AD314),ISNUMBER(AD315)),AD315/AD314-1,"")</f>
        <v>-9.8684210526316374E-3</v>
      </c>
      <c r="AF315" s="60">
        <f>IF(ISNUMBER(AD315),AD315/MAX(AD$22:AD315)-1,"")</f>
        <v>-0.20317670416942424</v>
      </c>
      <c r="AH315" s="62">
        <v>16.3</v>
      </c>
      <c r="AI315" s="60">
        <f>IF(AND(ISNUMBER(AH314),ISNUMBER(AH315)),AH315/AH314-1,"")</f>
        <v>4.3130006161429257E-3</v>
      </c>
      <c r="AJ315" s="60">
        <f>IF(ISNUMBER(AH315),AH315/MAX(AH$22:AH315)-1,"")</f>
        <v>-3.3787788974510957E-2</v>
      </c>
      <c r="AL315" s="62">
        <v>20.239999999999998</v>
      </c>
      <c r="AM315" s="60">
        <f>IF(AND(ISNUMBER(AL314),ISNUMBER(AL315)),AL315/AL314-1,"")</f>
        <v>2.4764735017333006E-3</v>
      </c>
      <c r="AN315" s="60">
        <f>IF(ISNUMBER(AL315),AL315/MAX(AL$22:AL315)-1,"")</f>
        <v>-2.46426811237066E-3</v>
      </c>
      <c r="AP315" s="62">
        <v>100.36</v>
      </c>
      <c r="AQ315" s="60">
        <f>IF(AND(ISNUMBER(AP314),ISNUMBER(AP315)),AP315/AP314-1,"")</f>
        <v>-9.9631363953411878E-5</v>
      </c>
      <c r="AR315" s="60">
        <f>IF(ISNUMBER(AP315),AP315/MAX(AP$22:AP315)-1,"")</f>
        <v>-1.99242877067074E-4</v>
      </c>
      <c r="AT315" s="62">
        <v>50.14</v>
      </c>
      <c r="AU315" s="60">
        <f>IF(AND(ISNUMBER(AT314),ISNUMBER(AT315)),AT315/AT314-1,"")</f>
        <v>0</v>
      </c>
      <c r="AV315" s="60">
        <f>IF(ISNUMBER(AT315),AT315/MAX(AT$22:AT315)-1,"")</f>
        <v>-7.9713033080908158E-4</v>
      </c>
      <c r="AX315" s="62">
        <v>17.393999999999998</v>
      </c>
      <c r="AY315" s="60">
        <f>IF(AND(ISNUMBER(AX314),ISNUMBER(AX315)),AX315/AX314-1,"")</f>
        <v>-8.0422794117662733E-4</v>
      </c>
      <c r="AZ315" s="60">
        <f>IF(ISNUMBER(AX315),AX315/MAX(AX$22:AX315)-1,"")</f>
        <v>-1.5619694397283723E-2</v>
      </c>
      <c r="BB315" s="62">
        <v>50.82</v>
      </c>
      <c r="BC315" s="60">
        <f>IF(AND(ISNUMBER(BB314),ISNUMBER(BB315)),BB315/BB314-1,"")</f>
        <v>-3.1384856806589978E-3</v>
      </c>
      <c r="BD315" s="60">
        <f>IF(ISNUMBER(BB315),BB315/MAX(BB$22:BB315)-1,"")</f>
        <v>-3.1384856806589978E-3</v>
      </c>
      <c r="BF315" s="62">
        <v>51.42</v>
      </c>
      <c r="BG315" s="60">
        <f>IF(AND(ISNUMBER(BF314),ISNUMBER(BF315)),BF315/BF314-1,"")</f>
        <v>-3.8880248833583764E-4</v>
      </c>
      <c r="BH315" s="60">
        <f>IF(ISNUMBER(BF315),BF315/MAX(BF$22:BF315)-1,"")</f>
        <v>-3.8880248833583764E-4</v>
      </c>
      <c r="BK315" s="61">
        <f>BK314*(1+BL315)</f>
        <v>107.28823751185701</v>
      </c>
      <c r="BL315" s="60">
        <f>$L$12*N(AQ315)+$L$13*N(S315)+$L$14*N(AA315)+$L$15*N(AE315)+$L$16*N(AY315)+$L$17*N(BC315)+$L$18*N(AM315)+$L$19*N(AU315)+$L$20*N(W315)</f>
        <v>6.6206467246730479E-4</v>
      </c>
      <c r="BM315" s="60">
        <f>IF(ISNUMBER(BK315),BK315/MAX(BK$22:BK315)-1,"")</f>
        <v>-1.3256807282048699E-2</v>
      </c>
      <c r="BO315" s="61">
        <f>BO314*(1+BP315)</f>
        <v>105.91171458764475</v>
      </c>
      <c r="BP315" s="60">
        <f>$L$36*N(S315)+$L$37*N(AQ315)+$L$38*N(AA315)+$L$39*N(AE315)+$L$40*N(AM315)+$L$41*N(W315)+$L$42*N(AI315)+$L$43*N(BG315)+$L$44*N(AY315)</f>
        <v>2.0086835166533454E-4</v>
      </c>
      <c r="BQ315" s="60">
        <f>IF(ISNUMBER(BO315),BO315/MAX(BO$22:BO315)-1,"")</f>
        <v>-3.0297188463744962E-2</v>
      </c>
      <c r="BS315" s="61">
        <f>BS314*(1+BT315)</f>
        <v>104.12840830629422</v>
      </c>
      <c r="BT315" s="60">
        <f>$L$60*N(S315)+$L$61*N(AE315)+$L$62*N(AQ315)+$L$63*N(AM315)+$L$64*N(AI315)+$L$65*N(AA315)+$L$66*N(BG315)+$L$67*N(W315)+$L$68*N(AY315)</f>
        <v>6.5023012768178389E-4</v>
      </c>
      <c r="BU315" s="60">
        <f>IF(ISNUMBER(BS315),BS315/MAX(BS$22:BS315)-1,"")</f>
        <v>-3.2152789302192786E-2</v>
      </c>
    </row>
    <row r="316" spans="17:73" ht="16" customHeight="1">
      <c r="Q316" s="63">
        <v>43525</v>
      </c>
      <c r="R316" s="62">
        <v>394.29</v>
      </c>
      <c r="S316" s="60">
        <f>IF(AND(ISNUMBER(R315),ISNUMBER(R316)),R316/R315-1,"")</f>
        <v>9.0336779608968243E-3</v>
      </c>
      <c r="T316" s="60">
        <f>IF(ISNUMBER(R316),R316/MAX(R$22:R316)-1,"")</f>
        <v>-3.9230975413630853E-2</v>
      </c>
      <c r="V316" s="62">
        <v>202.92</v>
      </c>
      <c r="W316" s="60">
        <f>IF(AND(ISNUMBER(V315),ISNUMBER(V316)),V316/V315-1,"")</f>
        <v>8.4985835694049161E-3</v>
      </c>
      <c r="X316" s="60">
        <f>IF(ISNUMBER(V316),V316/MAX(V$22:V316)-1,"")</f>
        <v>-3.7290065471107359E-2</v>
      </c>
      <c r="Z316" s="62">
        <v>8.23</v>
      </c>
      <c r="AA316" s="60">
        <f>IF(AND(ISNUMBER(Z315),ISNUMBER(Z316)),Z316/Z315-1,"")</f>
        <v>7.3439412484701538E-3</v>
      </c>
      <c r="AB316" s="60">
        <f>IF(ISNUMBER(Z316),Z316/MAX(Z$22:Z316)-1,"")</f>
        <v>-1.5550239234449648E-2</v>
      </c>
      <c r="AD316" s="62">
        <v>12.06</v>
      </c>
      <c r="AE316" s="60">
        <f>IF(AND(ISNUMBER(AD315),ISNUMBER(AD316)),AD316/AD315-1,"")</f>
        <v>1.6611295681063787E-3</v>
      </c>
      <c r="AF316" s="60">
        <f>IF(ISNUMBER(AD316),AD316/MAX(AD$22:AD316)-1,"")</f>
        <v>-0.20185307743216407</v>
      </c>
      <c r="AH316" s="62">
        <v>16.489999999999998</v>
      </c>
      <c r="AI316" s="60">
        <f>IF(AND(ISNUMBER(AH315),ISNUMBER(AH316)),AH316/AH315-1,"")</f>
        <v>1.1656441717791344E-2</v>
      </c>
      <c r="AJ316" s="60">
        <f>IF(ISNUMBER(AH316),AH316/MAX(AH$22:AH316)-1,"")</f>
        <v>-2.2525192649674119E-2</v>
      </c>
      <c r="AL316" s="62">
        <v>20.3</v>
      </c>
      <c r="AM316" s="60">
        <f>IF(AND(ISNUMBER(AL315),ISNUMBER(AL316)),AL316/AL315-1,"")</f>
        <v>2.9644268774704496E-3</v>
      </c>
      <c r="AN316" s="60">
        <f>IF(ISNUMBER(AL316),AL316/MAX(AL$22:AL316)-1,"")</f>
        <v>0</v>
      </c>
      <c r="AP316" s="62">
        <v>100.37</v>
      </c>
      <c r="AQ316" s="60">
        <f>IF(AND(ISNUMBER(AP315),ISNUMBER(AP316)),AP316/AP315-1,"")</f>
        <v>9.9641291351204586E-5</v>
      </c>
      <c r="AR316" s="60">
        <f>IF(ISNUMBER(AP316),AP316/MAX(AP$22:AP316)-1,"")</f>
        <v>-9.9621438533481488E-5</v>
      </c>
      <c r="AT316" s="62">
        <v>50.07</v>
      </c>
      <c r="AU316" s="60">
        <f>IF(AND(ISNUMBER(AT315),ISNUMBER(AT316)),AT316/AT315-1,"")</f>
        <v>-1.3960909453529791E-3</v>
      </c>
      <c r="AV316" s="60">
        <f>IF(ISNUMBER(AT316),AT316/MAX(AT$22:AT316)-1,"")</f>
        <v>-2.1921084097249466E-3</v>
      </c>
      <c r="AX316" s="62">
        <v>17.422999999999998</v>
      </c>
      <c r="AY316" s="60">
        <f>IF(AND(ISNUMBER(AX315),ISNUMBER(AX316)),AX316/AX315-1,"")</f>
        <v>1.6672415775553784E-3</v>
      </c>
      <c r="AZ316" s="60">
        <f>IF(ISNUMBER(AX316),AX316/MAX(AX$22:AX316)-1,"")</f>
        <v>-1.3978494623656079E-2</v>
      </c>
      <c r="BB316" s="62">
        <v>50.78</v>
      </c>
      <c r="BC316" s="60">
        <f>IF(AND(ISNUMBER(BB315),ISNUMBER(BB316)),BB316/BB315-1,"")</f>
        <v>-7.8709169618262909E-4</v>
      </c>
      <c r="BD316" s="60">
        <f>IF(ISNUMBER(BB316),BB316/MAX(BB$22:BB316)-1,"")</f>
        <v>-3.923107100823775E-3</v>
      </c>
      <c r="BF316" s="62">
        <v>51.37</v>
      </c>
      <c r="BG316" s="60">
        <f>IF(AND(ISNUMBER(BF315),ISNUMBER(BF316)),BF316/BF315-1,"")</f>
        <v>-9.7238428627000051E-4</v>
      </c>
      <c r="BH316" s="60">
        <f>IF(ISNUMBER(BF316),BF316/MAX(BF$22:BF316)-1,"")</f>
        <v>-1.3608087091757648E-3</v>
      </c>
      <c r="BK316" s="61">
        <f>BK315*(1+BL316)</f>
        <v>107.7564989248895</v>
      </c>
      <c r="BL316" s="60">
        <f>$L$12*N(AQ316)+$L$13*N(S316)+$L$14*N(AA316)+$L$15*N(AE316)+$L$16*N(AY316)+$L$17*N(BC316)+$L$18*N(AM316)+$L$19*N(AU316)+$L$20*N(W316)</f>
        <v>4.3645177131439233E-3</v>
      </c>
      <c r="BM316" s="60">
        <f>IF(ISNUMBER(BK316),BK316/MAX(BK$22:BK316)-1,"")</f>
        <v>-8.9501491391069665E-3</v>
      </c>
      <c r="BO316" s="61">
        <f>BO315*(1+BP316)</f>
        <v>106.41348759778948</v>
      </c>
      <c r="BP316" s="60">
        <f>$L$36*N(S316)+$L$37*N(AQ316)+$L$38*N(AA316)+$L$39*N(AE316)+$L$40*N(AM316)+$L$41*N(W316)+$L$42*N(AI316)+$L$43*N(BG316)+$L$44*N(AY316)</f>
        <v>4.7376535456755704E-3</v>
      </c>
      <c r="BQ316" s="60">
        <f>IF(ISNUMBER(BO316),BO316/MAX(BO$22:BO316)-1,"")</f>
        <v>-2.57030725004187E-2</v>
      </c>
      <c r="BS316" s="61">
        <f>BS315*(1+BT316)</f>
        <v>104.68186672539653</v>
      </c>
      <c r="BT316" s="60">
        <f>$L$60*N(S316)+$L$61*N(AE316)+$L$62*N(AQ316)+$L$63*N(AM316)+$L$64*N(AI316)+$L$65*N(AA316)+$L$66*N(BG316)+$L$67*N(W316)+$L$68*N(AY316)</f>
        <v>5.315152974146203E-3</v>
      </c>
      <c r="BU316" s="60">
        <f>IF(ISNUMBER(BS316),BS316/MAX(BS$22:BS316)-1,"")</f>
        <v>-2.7008533321733141E-2</v>
      </c>
    </row>
    <row r="317" spans="17:73" ht="16" customHeight="1">
      <c r="Q317" s="63">
        <v>43528</v>
      </c>
      <c r="R317" s="62">
        <v>396.41</v>
      </c>
      <c r="S317" s="60">
        <f>IF(AND(ISNUMBER(R316),ISNUMBER(R317)),R317/R316-1,"")</f>
        <v>5.3767531512338707E-3</v>
      </c>
      <c r="T317" s="60">
        <f>IF(ISNUMBER(R317),R317/MAX(R$22:R317)-1,"")</f>
        <v>-3.406515753307815E-2</v>
      </c>
      <c r="V317" s="62">
        <v>204.52</v>
      </c>
      <c r="W317" s="60">
        <f>IF(AND(ISNUMBER(V316),ISNUMBER(V317)),V317/V316-1,"")</f>
        <v>7.884880741178879E-3</v>
      </c>
      <c r="X317" s="60">
        <f>IF(ISNUMBER(V317),V317/MAX(V$22:V317)-1,"")</f>
        <v>-2.9699212448998868E-2</v>
      </c>
      <c r="Z317" s="62">
        <v>8.31</v>
      </c>
      <c r="AA317" s="60">
        <f>IF(AND(ISNUMBER(Z316),ISNUMBER(Z317)),Z317/Z316-1,"")</f>
        <v>9.7205346294046979E-3</v>
      </c>
      <c r="AB317" s="60">
        <f>IF(ISNUMBER(Z317),Z317/MAX(Z$22:Z317)-1,"")</f>
        <v>-5.9808612440189757E-3</v>
      </c>
      <c r="AD317" s="62">
        <v>12.14</v>
      </c>
      <c r="AE317" s="60">
        <f>IF(AND(ISNUMBER(AD316),ISNUMBER(AD317)),AD317/AD316-1,"")</f>
        <v>6.6334991708125735E-3</v>
      </c>
      <c r="AF317" s="60">
        <f>IF(ISNUMBER(AD317),AD317/MAX(AD$22:AD317)-1,"")</f>
        <v>-0.19655857048312364</v>
      </c>
      <c r="AH317" s="62">
        <v>16.579999999999998</v>
      </c>
      <c r="AI317" s="60">
        <f>IF(AND(ISNUMBER(AH316),ISNUMBER(AH317)),AH317/AH316-1,"")</f>
        <v>5.4578532443905203E-3</v>
      </c>
      <c r="AJ317" s="60">
        <f>IF(ISNUMBER(AH317),AH317/MAX(AH$22:AH317)-1,"")</f>
        <v>-1.7190278601067144E-2</v>
      </c>
      <c r="AL317" s="62">
        <v>20.399999999999999</v>
      </c>
      <c r="AM317" s="60">
        <f>IF(AND(ISNUMBER(AL316),ISNUMBER(AL317)),AL317/AL316-1,"")</f>
        <v>4.9261083743841194E-3</v>
      </c>
      <c r="AN317" s="60">
        <f>IF(ISNUMBER(AL317),AL317/MAX(AL$22:AL317)-1,"")</f>
        <v>0</v>
      </c>
      <c r="AP317" s="62">
        <v>100.24</v>
      </c>
      <c r="AQ317" s="60">
        <f>IF(AND(ISNUMBER(AP316),ISNUMBER(AP317)),AP317/AP316-1,"")</f>
        <v>-1.2952077313939103E-3</v>
      </c>
      <c r="AR317" s="60">
        <f>IF(ISNUMBER(AP317),AP317/MAX(AP$22:AP317)-1,"")</f>
        <v>-1.3947001394700731E-3</v>
      </c>
      <c r="AT317" s="62">
        <v>50.07</v>
      </c>
      <c r="AU317" s="60">
        <f>IF(AND(ISNUMBER(AT316),ISNUMBER(AT317)),AT317/AT316-1,"")</f>
        <v>0</v>
      </c>
      <c r="AV317" s="60">
        <f>IF(ISNUMBER(AT317),AT317/MAX(AT$22:AT317)-1,"")</f>
        <v>-2.1921084097249466E-3</v>
      </c>
      <c r="AX317" s="62">
        <v>17.213999999999999</v>
      </c>
      <c r="AY317" s="60">
        <f>IF(AND(ISNUMBER(AX316),ISNUMBER(AX317)),AX317/AX316-1,"")</f>
        <v>-1.199563794983638E-2</v>
      </c>
      <c r="AZ317" s="60">
        <f>IF(ISNUMBER(AX317),AX317/MAX(AX$22:AX317)-1,"")</f>
        <v>-2.5806451612903403E-2</v>
      </c>
      <c r="BB317" s="62">
        <v>50.7</v>
      </c>
      <c r="BC317" s="60">
        <f>IF(AND(ISNUMBER(BB316),ISNUMBER(BB317)),BB317/BB316-1,"")</f>
        <v>-1.5754233950373564E-3</v>
      </c>
      <c r="BD317" s="60">
        <f>IF(ISNUMBER(BB317),BB317/MAX(BB$22:BB317)-1,"")</f>
        <v>-5.4923499411533294E-3</v>
      </c>
      <c r="BF317" s="62">
        <v>51.33</v>
      </c>
      <c r="BG317" s="60">
        <f>IF(AND(ISNUMBER(BF316),ISNUMBER(BF317)),BF317/BF316-1,"")</f>
        <v>-7.7866459022779555E-4</v>
      </c>
      <c r="BH317" s="60">
        <f>IF(ISNUMBER(BF317),BF317/MAX(BF$22:BF317)-1,"")</f>
        <v>-2.1384136858475511E-3</v>
      </c>
      <c r="BK317" s="61">
        <f>BK316*(1+BL317)</f>
        <v>107.96183260296337</v>
      </c>
      <c r="BL317" s="60">
        <f>$L$12*N(AQ317)+$L$13*N(S317)+$L$14*N(AA317)+$L$15*N(AE317)+$L$16*N(AY317)+$L$17*N(BC317)+$L$18*N(AM317)+$L$19*N(AU317)+$L$20*N(W317)</f>
        <v>1.9055340524471364E-3</v>
      </c>
      <c r="BM317" s="60">
        <f>IF(ISNUMBER(BK317),BK317/MAX(BK$22:BK317)-1,"")</f>
        <v>-7.0616699006188499E-3</v>
      </c>
      <c r="BO317" s="61">
        <f>BO316*(1+BP317)</f>
        <v>106.79327470810072</v>
      </c>
      <c r="BP317" s="60">
        <f>$L$36*N(S317)+$L$37*N(AQ317)+$L$38*N(AA317)+$L$39*N(AE317)+$L$40*N(AM317)+$L$41*N(W317)+$L$42*N(AI317)+$L$43*N(BG317)+$L$44*N(AY317)</f>
        <v>3.5689753139820897E-3</v>
      </c>
      <c r="BQ317" s="60">
        <f>IF(ISNUMBER(BO317),BO317/MAX(BO$22:BO317)-1,"")</f>
        <v>-2.2225830817684145E-2</v>
      </c>
      <c r="BS317" s="61">
        <f>BS316*(1+BT317)</f>
        <v>105.15856929696923</v>
      </c>
      <c r="BT317" s="60">
        <f>$L$60*N(S317)+$L$61*N(AE317)+$L$62*N(AQ317)+$L$63*N(AM317)+$L$64*N(AI317)+$L$65*N(AA317)+$L$66*N(BG317)+$L$67*N(W317)+$L$68*N(AY317)</f>
        <v>4.5538218459858729E-3</v>
      </c>
      <c r="BU317" s="60">
        <f>IF(ISNUMBER(BS317),BS317/MAX(BS$22:BS317)-1,"")</f>
        <v>-2.2577703524815695E-2</v>
      </c>
    </row>
    <row r="318" spans="17:73" ht="16" customHeight="1">
      <c r="Q318" s="63">
        <v>43529</v>
      </c>
      <c r="R318" s="62">
        <v>393.9</v>
      </c>
      <c r="S318" s="60">
        <f>IF(AND(ISNUMBER(R317),ISNUMBER(R318)),R318/R317-1,"")</f>
        <v>-6.3318281577156021E-3</v>
      </c>
      <c r="T318" s="60">
        <f>IF(ISNUMBER(R318),R318/MAX(R$22:R318)-1,"")</f>
        <v>-4.0181290967128858E-2</v>
      </c>
      <c r="V318" s="62">
        <v>202.92</v>
      </c>
      <c r="W318" s="60">
        <f>IF(AND(ISNUMBER(V317),ISNUMBER(V318)),V318/V317-1,"")</f>
        <v>-7.8231957754744119E-3</v>
      </c>
      <c r="X318" s="60">
        <f>IF(ISNUMBER(V318),V318/MAX(V$22:V318)-1,"")</f>
        <v>-3.7290065471107359E-2</v>
      </c>
      <c r="Z318" s="62">
        <v>8.1999999999999993</v>
      </c>
      <c r="AA318" s="60">
        <f>IF(AND(ISNUMBER(Z317),ISNUMBER(Z318)),Z318/Z317-1,"")</f>
        <v>-1.3237063778580138E-2</v>
      </c>
      <c r="AB318" s="60">
        <f>IF(ISNUMBER(Z318),Z318/MAX(Z$22:Z318)-1,"")</f>
        <v>-1.9138755980861233E-2</v>
      </c>
      <c r="AD318" s="62">
        <v>12.11</v>
      </c>
      <c r="AE318" s="60">
        <f>IF(AND(ISNUMBER(AD317),ISNUMBER(AD318)),AD318/AD317-1,"")</f>
        <v>-2.4711696869852418E-3</v>
      </c>
      <c r="AF318" s="60">
        <f>IF(ISNUMBER(AD318),AD318/MAX(AD$22:AD318)-1,"")</f>
        <v>-0.19854401058901394</v>
      </c>
      <c r="AH318" s="62">
        <v>16.52</v>
      </c>
      <c r="AI318" s="60">
        <f>IF(AND(ISNUMBER(AH317),ISNUMBER(AH318)),AH318/AH317-1,"")</f>
        <v>-3.6188178528346882E-3</v>
      </c>
      <c r="AJ318" s="60">
        <f>IF(ISNUMBER(AH318),AH318/MAX(AH$22:AH318)-1,"")</f>
        <v>-2.0746887966805017E-2</v>
      </c>
      <c r="AL318" s="62">
        <v>20.29</v>
      </c>
      <c r="AM318" s="60">
        <f>IF(AND(ISNUMBER(AL317),ISNUMBER(AL318)),AL318/AL317-1,"")</f>
        <v>-5.3921568627450789E-3</v>
      </c>
      <c r="AN318" s="60">
        <f>IF(ISNUMBER(AL318),AL318/MAX(AL$22:AL318)-1,"")</f>
        <v>-5.3921568627450789E-3</v>
      </c>
      <c r="AP318" s="62">
        <v>100.26</v>
      </c>
      <c r="AQ318" s="60">
        <f>IF(AND(ISNUMBER(AP317),ISNUMBER(AP318)),AP318/AP317-1,"")</f>
        <v>1.995211492418214E-4</v>
      </c>
      <c r="AR318" s="60">
        <f>IF(ISNUMBER(AP318),AP318/MAX(AP$22:AP318)-1,"")</f>
        <v>-1.1954572624027771E-3</v>
      </c>
      <c r="AT318" s="62">
        <v>50.085000000000001</v>
      </c>
      <c r="AU318" s="60">
        <f>IF(AND(ISNUMBER(AT317),ISNUMBER(AT318)),AT318/AT317-1,"")</f>
        <v>2.995805871779389E-4</v>
      </c>
      <c r="AV318" s="60">
        <f>IF(ISNUMBER(AT318),AT318/MAX(AT$22:AT318)-1,"")</f>
        <v>-1.8931845356715549E-3</v>
      </c>
      <c r="AX318" s="62">
        <v>17.148</v>
      </c>
      <c r="AY318" s="60">
        <f>IF(AND(ISNUMBER(AX317),ISNUMBER(AX318)),AX318/AX317-1,"")</f>
        <v>-3.8340885325897078E-3</v>
      </c>
      <c r="AZ318" s="60">
        <f>IF(ISNUMBER(AX318),AX318/MAX(AX$22:AX318)-1,"")</f>
        <v>-2.9541595925297259E-2</v>
      </c>
      <c r="BB318" s="62">
        <v>50.83</v>
      </c>
      <c r="BC318" s="60">
        <f>IF(AND(ISNUMBER(BB317),ISNUMBER(BB318)),BB318/BB317-1,"")</f>
        <v>2.564102564102555E-3</v>
      </c>
      <c r="BD318" s="60">
        <f>IF(ISNUMBER(BB318),BB318/MAX(BB$22:BB318)-1,"")</f>
        <v>-2.942330325617859E-3</v>
      </c>
      <c r="BF318" s="62">
        <v>51.3</v>
      </c>
      <c r="BG318" s="60">
        <f>IF(AND(ISNUMBER(BF317),ISNUMBER(BF318)),BF318/BF317-1,"")</f>
        <v>-5.8445353594394067E-4</v>
      </c>
      <c r="BH318" s="60">
        <f>IF(ISNUMBER(BF318),BF318/MAX(BF$22:BF318)-1,"")</f>
        <v>-2.7216174183515296E-3</v>
      </c>
      <c r="BK318" s="61">
        <f>BK317*(1+BL318)</f>
        <v>107.43488026542859</v>
      </c>
      <c r="BL318" s="60">
        <f>$L$12*N(AQ318)+$L$13*N(S318)+$L$14*N(AA318)+$L$15*N(AE318)+$L$16*N(AY318)+$L$17*N(BC318)+$L$18*N(AM318)+$L$19*N(AU318)+$L$20*N(W318)</f>
        <v>-4.8809132341489526E-3</v>
      </c>
      <c r="BM318" s="60">
        <f>IF(ISNUMBER(BK318),BK318/MAX(BK$22:BK318)-1,"")</f>
        <v>-1.1908115736694702E-2</v>
      </c>
      <c r="BO318" s="61">
        <f>BO317*(1+BP318)</f>
        <v>106.22410713543296</v>
      </c>
      <c r="BP318" s="60">
        <f>$L$36*N(S318)+$L$37*N(AQ318)+$L$38*N(AA318)+$L$39*N(AE318)+$L$40*N(AM318)+$L$41*N(W318)+$L$42*N(AI318)+$L$43*N(BG318)+$L$44*N(AY318)</f>
        <v>-5.3296199992319826E-3</v>
      </c>
      <c r="BQ318" s="60">
        <f>IF(ISNUMBER(BO318),BO318/MAX(BO$22:BO318)-1,"")</f>
        <v>-2.7436995584490642E-2</v>
      </c>
      <c r="BS318" s="61">
        <f>BS317*(1+BT318)</f>
        <v>104.67733640255605</v>
      </c>
      <c r="BT318" s="60">
        <f>$L$60*N(S318)+$L$61*N(AE318)+$L$62*N(AQ318)+$L$63*N(AM318)+$L$64*N(AI318)+$L$65*N(AA318)+$L$66*N(BG318)+$L$67*N(W318)+$L$68*N(AY318)</f>
        <v>-4.5762594302151405E-3</v>
      </c>
      <c r="BU318" s="60">
        <f>IF(ISNUMBER(BS318),BS318/MAX(BS$22:BS318)-1,"")</f>
        <v>-2.7050641526362829E-2</v>
      </c>
    </row>
    <row r="319" spans="17:73" ht="16" customHeight="1">
      <c r="Q319" s="63">
        <v>43530</v>
      </c>
      <c r="R319" s="62">
        <v>395.76</v>
      </c>
      <c r="S319" s="60">
        <f>IF(AND(ISNUMBER(R318),ISNUMBER(R319)),R319/R318-1,"")</f>
        <v>4.722010662604692E-3</v>
      </c>
      <c r="T319" s="60">
        <f>IF(ISNUMBER(R319),R319/MAX(R$22:R319)-1,"")</f>
        <v>-3.5649016788908083E-2</v>
      </c>
      <c r="V319" s="62">
        <v>203.56</v>
      </c>
      <c r="W319" s="60">
        <f>IF(AND(ISNUMBER(V318),ISNUMBER(V319)),V319/V318-1,"")</f>
        <v>3.1539522964716404E-3</v>
      </c>
      <c r="X319" s="60">
        <f>IF(ISNUMBER(V319),V319/MAX(V$22:V319)-1,"")</f>
        <v>-3.4253724262263918E-2</v>
      </c>
      <c r="Z319" s="62">
        <v>8.2200000000000006</v>
      </c>
      <c r="AA319" s="60">
        <f>IF(AND(ISNUMBER(Z318),ISNUMBER(Z319)),Z319/Z318-1,"")</f>
        <v>2.4390243902441266E-3</v>
      </c>
      <c r="AB319" s="60">
        <f>IF(ISNUMBER(Z319),Z319/MAX(Z$22:Z319)-1,"")</f>
        <v>-1.6746411483253398E-2</v>
      </c>
      <c r="AD319" s="62">
        <v>12.03</v>
      </c>
      <c r="AE319" s="60">
        <f>IF(AND(ISNUMBER(AD318),ISNUMBER(AD319)),AD319/AD318-1,"")</f>
        <v>-6.6061106523533919E-3</v>
      </c>
      <c r="AF319" s="60">
        <f>IF(ISNUMBER(AD319),AD319/MAX(AD$22:AD319)-1,"")</f>
        <v>-0.20383851753805426</v>
      </c>
      <c r="AH319" s="62">
        <v>16.66</v>
      </c>
      <c r="AI319" s="60">
        <f>IF(AND(ISNUMBER(AH318),ISNUMBER(AH319)),AH319/AH318-1,"")</f>
        <v>8.4745762711864181E-3</v>
      </c>
      <c r="AJ319" s="60">
        <f>IF(ISNUMBER(AH319),AH319/MAX(AH$22:AH319)-1,"")</f>
        <v>-1.2448132780083054E-2</v>
      </c>
      <c r="AL319" s="62">
        <v>20.29</v>
      </c>
      <c r="AM319" s="60">
        <f>IF(AND(ISNUMBER(AL318),ISNUMBER(AL319)),AL319/AL318-1,"")</f>
        <v>0</v>
      </c>
      <c r="AN319" s="60">
        <f>IF(ISNUMBER(AL319),AL319/MAX(AL$22:AL319)-1,"")</f>
        <v>-5.3921568627450789E-3</v>
      </c>
      <c r="AP319" s="62">
        <v>100.26</v>
      </c>
      <c r="AQ319" s="60">
        <f>IF(AND(ISNUMBER(AP318),ISNUMBER(AP319)),AP319/AP318-1,"")</f>
        <v>0</v>
      </c>
      <c r="AR319" s="60">
        <f>IF(ISNUMBER(AP319),AP319/MAX(AP$22:AP319)-1,"")</f>
        <v>-1.1954572624027771E-3</v>
      </c>
      <c r="AT319" s="62">
        <v>50.08</v>
      </c>
      <c r="AU319" s="60">
        <f>IF(AND(ISNUMBER(AT318),ISNUMBER(AT319)),AT319/AT318-1,"")</f>
        <v>-9.983028850957254E-5</v>
      </c>
      <c r="AV319" s="60">
        <f>IF(ISNUMBER(AT319),AT319/MAX(AT$22:AT319)-1,"")</f>
        <v>-1.9928258270227595E-3</v>
      </c>
      <c r="AX319" s="62">
        <v>17.234999999999999</v>
      </c>
      <c r="AY319" s="60">
        <f>IF(AND(ISNUMBER(AX318),ISNUMBER(AX319)),AX319/AX318-1,"")</f>
        <v>5.0734779566130594E-3</v>
      </c>
      <c r="AZ319" s="60">
        <f>IF(ISNUMBER(AX319),AX319/MAX(AX$22:AX319)-1,"")</f>
        <v>-2.4617996604414438E-2</v>
      </c>
      <c r="BB319" s="62">
        <v>50.82</v>
      </c>
      <c r="BC319" s="60">
        <f>IF(AND(ISNUMBER(BB318),ISNUMBER(BB319)),BB319/BB318-1,"")</f>
        <v>-1.9673421207944131E-4</v>
      </c>
      <c r="BD319" s="60">
        <f>IF(ISNUMBER(BB319),BB319/MAX(BB$22:BB319)-1,"")</f>
        <v>-3.1384856806589978E-3</v>
      </c>
      <c r="BF319" s="62">
        <v>51.42</v>
      </c>
      <c r="BG319" s="60">
        <f>IF(AND(ISNUMBER(BF318),ISNUMBER(BF319)),BF319/BF318-1,"")</f>
        <v>2.3391812865498629E-3</v>
      </c>
      <c r="BH319" s="60">
        <f>IF(ISNUMBER(BF319),BF319/MAX(BF$22:BF319)-1,"")</f>
        <v>-3.8880248833583764E-4</v>
      </c>
      <c r="BK319" s="61">
        <f>BK318*(1+BL319)</f>
        <v>107.63568152914779</v>
      </c>
      <c r="BL319" s="60">
        <f>$L$12*N(AQ319)+$L$13*N(S319)+$L$14*N(AA319)+$L$15*N(AE319)+$L$16*N(AY319)+$L$17*N(BC319)+$L$18*N(AM319)+$L$19*N(AU319)+$L$20*N(W319)</f>
        <v>1.8690509378621164E-3</v>
      </c>
      <c r="BM319" s="60">
        <f>IF(ISNUMBER(BK319),BK319/MAX(BK$22:BK319)-1,"")</f>
        <v>-1.0061321673718426E-2</v>
      </c>
      <c r="BO319" s="61">
        <f>BO318*(1+BP319)</f>
        <v>106.36018851086598</v>
      </c>
      <c r="BP319" s="60">
        <f>$L$36*N(S319)+$L$37*N(AQ319)+$L$38*N(AA319)+$L$39*N(AE319)+$L$40*N(AM319)+$L$41*N(W319)+$L$42*N(AI319)+$L$43*N(BG319)+$L$44*N(AY319)</f>
        <v>1.2810780820169702E-3</v>
      </c>
      <c r="BQ319" s="60">
        <f>IF(ISNUMBER(BO319),BO319/MAX(BO$22:BO319)-1,"")</f>
        <v>-2.6191066436153432E-2</v>
      </c>
      <c r="BS319" s="61">
        <f>BS318*(1+BT319)</f>
        <v>104.82125798668186</v>
      </c>
      <c r="BT319" s="60">
        <f>$L$60*N(S319)+$L$61*N(AE319)+$L$62*N(AQ319)+$L$63*N(AM319)+$L$64*N(AI319)+$L$65*N(AA319)+$L$66*N(BG319)+$L$67*N(W319)+$L$68*N(AY319)</f>
        <v>1.3749068238832159E-3</v>
      </c>
      <c r="BU319" s="60">
        <f>IF(ISNUMBER(BS319),BS319/MAX(BS$22:BS319)-1,"")</f>
        <v>-2.571292681410442E-2</v>
      </c>
    </row>
    <row r="320" spans="17:73" ht="16" customHeight="1">
      <c r="Q320" s="63">
        <v>43531</v>
      </c>
      <c r="R320" s="62">
        <v>393.94</v>
      </c>
      <c r="S320" s="60">
        <f>IF(AND(ISNUMBER(R319),ISNUMBER(R320)),R320/R319-1,"")</f>
        <v>-4.5987467151809014E-3</v>
      </c>
      <c r="T320" s="60">
        <f>IF(ISNUMBER(R320),R320/MAX(R$22:R320)-1,"")</f>
        <v>-4.0083822705231587E-2</v>
      </c>
      <c r="V320" s="62">
        <v>201.63</v>
      </c>
      <c r="W320" s="60">
        <f>IF(AND(ISNUMBER(V319),ISNUMBER(V320)),V320/V319-1,"")</f>
        <v>-9.4812340341914325E-3</v>
      </c>
      <c r="X320" s="60">
        <f>IF(ISNUMBER(V320),V320/MAX(V$22:V320)-1,"")</f>
        <v>-4.3410190720182262E-2</v>
      </c>
      <c r="Z320" s="62">
        <v>8.19</v>
      </c>
      <c r="AA320" s="60">
        <f>IF(AND(ISNUMBER(Z319),ISNUMBER(Z320)),Z320/Z319-1,"")</f>
        <v>-3.6496350364965124E-3</v>
      </c>
      <c r="AB320" s="60">
        <f>IF(ISNUMBER(Z320),Z320/MAX(Z$22:Z320)-1,"")</f>
        <v>-2.0334928229665095E-2</v>
      </c>
      <c r="AD320" s="62">
        <v>11.88</v>
      </c>
      <c r="AE320" s="60">
        <f>IF(AND(ISNUMBER(AD319),ISNUMBER(AD320)),AD320/AD319-1,"")</f>
        <v>-1.2468827930174453E-2</v>
      </c>
      <c r="AF320" s="60">
        <f>IF(ISNUMBER(AD320),AD320/MAX(AD$22:AD320)-1,"")</f>
        <v>-0.21376571806750488</v>
      </c>
      <c r="AH320" s="62">
        <v>16.72</v>
      </c>
      <c r="AI320" s="60">
        <f>IF(AND(ISNUMBER(AH319),ISNUMBER(AH320)),AH320/AH319-1,"")</f>
        <v>3.6014405762303525E-3</v>
      </c>
      <c r="AJ320" s="60">
        <f>IF(ISNUMBER(AH320),AH320/MAX(AH$22:AH320)-1,"")</f>
        <v>-8.8915234143450705E-3</v>
      </c>
      <c r="AL320" s="62">
        <v>20.37</v>
      </c>
      <c r="AM320" s="60">
        <f>IF(AND(ISNUMBER(AL319),ISNUMBER(AL320)),AL320/AL319-1,"")</f>
        <v>3.9428289797931448E-3</v>
      </c>
      <c r="AN320" s="60">
        <f>IF(ISNUMBER(AL320),AL320/MAX(AL$22:AL320)-1,"")</f>
        <v>-1.4705882352940014E-3</v>
      </c>
      <c r="AP320" s="62">
        <v>100.27</v>
      </c>
      <c r="AQ320" s="60">
        <f>IF(AND(ISNUMBER(AP319),ISNUMBER(AP320)),AP320/AP319-1,"")</f>
        <v>9.9740674246895367E-5</v>
      </c>
      <c r="AR320" s="60">
        <f>IF(ISNUMBER(AP320),AP320/MAX(AP$22:AP320)-1,"")</f>
        <v>-1.0958358238692956E-3</v>
      </c>
      <c r="AT320" s="62">
        <v>50.08</v>
      </c>
      <c r="AU320" s="60">
        <f>IF(AND(ISNUMBER(AT319),ISNUMBER(AT320)),AT320/AT319-1,"")</f>
        <v>0</v>
      </c>
      <c r="AV320" s="60">
        <f>IF(ISNUMBER(AT320),AT320/MAX(AT$22:AT320)-1,"")</f>
        <v>-1.9928258270227595E-3</v>
      </c>
      <c r="AX320" s="62">
        <v>17.18</v>
      </c>
      <c r="AY320" s="60">
        <f>IF(AND(ISNUMBER(AX319),ISNUMBER(AX320)),AX320/AX319-1,"")</f>
        <v>-3.1911807368726341E-3</v>
      </c>
      <c r="AZ320" s="60">
        <f>IF(ISNUMBER(AX320),AX320/MAX(AX$22:AX320)-1,"")</f>
        <v>-2.7730616864742652E-2</v>
      </c>
      <c r="BB320" s="62">
        <v>50.77</v>
      </c>
      <c r="BC320" s="60">
        <f>IF(AND(ISNUMBER(BB319),ISNUMBER(BB320)),BB320/BB319-1,"")</f>
        <v>-9.8386462022814758E-4</v>
      </c>
      <c r="BD320" s="60">
        <f>IF(ISNUMBER(BB320),BB320/MAX(BB$22:BB320)-1,"")</f>
        <v>-4.1192624558649138E-3</v>
      </c>
      <c r="BF320" s="62">
        <v>51.5</v>
      </c>
      <c r="BG320" s="60">
        <f>IF(AND(ISNUMBER(BF319),ISNUMBER(BF320)),BF320/BF319-1,"")</f>
        <v>1.555814858031912E-3</v>
      </c>
      <c r="BH320" s="60">
        <f>IF(ISNUMBER(BF320),BF320/MAX(BF$22:BF320)-1,"")</f>
        <v>0</v>
      </c>
      <c r="BK320" s="61">
        <f>BK319*(1+BL320)</f>
        <v>107.25280785975629</v>
      </c>
      <c r="BL320" s="60">
        <f>$L$12*N(AQ320)+$L$13*N(S320)+$L$14*N(AA320)+$L$15*N(AE320)+$L$16*N(AY320)+$L$17*N(BC320)+$L$18*N(AM320)+$L$19*N(AU320)+$L$20*N(W320)</f>
        <v>-3.557125889408957E-3</v>
      </c>
      <c r="BM320" s="60">
        <f>IF(ISNUMBER(BK320),BK320/MAX(BK$22:BK320)-1,"")</f>
        <v>-1.3582658175320117E-2</v>
      </c>
      <c r="BO320" s="61">
        <f>BO319*(1+BP320)</f>
        <v>105.90900153691858</v>
      </c>
      <c r="BP320" s="60">
        <f>$L$36*N(S320)+$L$37*N(AQ320)+$L$38*N(AA320)+$L$39*N(AE320)+$L$40*N(AM320)+$L$41*N(W320)+$L$42*N(AI320)+$L$43*N(BG320)+$L$44*N(AY320)</f>
        <v>-4.2420663244810428E-3</v>
      </c>
      <c r="BQ320" s="60">
        <f>IF(ISNUMBER(BO320),BO320/MAX(BO$22:BO320)-1,"")</f>
        <v>-3.0322028519703448E-2</v>
      </c>
      <c r="BS320" s="61">
        <f>BS319*(1+BT320)</f>
        <v>104.47678197822962</v>
      </c>
      <c r="BT320" s="60">
        <f>$L$60*N(S320)+$L$61*N(AE320)+$L$62*N(AQ320)+$L$63*N(AM320)+$L$64*N(AI320)+$L$65*N(AA320)+$L$66*N(BG320)+$L$67*N(W320)+$L$68*N(AY320)</f>
        <v>-3.2863182055686046E-3</v>
      </c>
      <c r="BU320" s="60">
        <f>IF(ISNUMBER(BS320),BS320/MAX(BS$22:BS320)-1,"")</f>
        <v>-2.8914744160165373E-2</v>
      </c>
    </row>
    <row r="321" spans="17:73" ht="16" customHeight="1">
      <c r="Q321" s="63">
        <v>43532</v>
      </c>
      <c r="R321" s="62">
        <v>391.8</v>
      </c>
      <c r="S321" s="60">
        <f>IF(AND(ISNUMBER(R320),ISNUMBER(R321)),R321/R320-1,"")</f>
        <v>-5.4322993349240623E-3</v>
      </c>
      <c r="T321" s="60">
        <f>IF(ISNUMBER(R321),R321/MAX(R$22:R321)-1,"")</f>
        <v>-4.5298374716732814E-2</v>
      </c>
      <c r="V321" s="62">
        <v>201.21</v>
      </c>
      <c r="W321" s="60">
        <f>IF(AND(ISNUMBER(V320),ISNUMBER(V321)),V321/V320-1,"")</f>
        <v>-2.0830233596190739E-3</v>
      </c>
      <c r="X321" s="60">
        <f>IF(ISNUMBER(V321),V321/MAX(V$22:V321)-1,"")</f>
        <v>-4.5402789638485541E-2</v>
      </c>
      <c r="Z321" s="62">
        <v>8.15</v>
      </c>
      <c r="AA321" s="60">
        <f>IF(AND(ISNUMBER(Z320),ISNUMBER(Z321)),Z321/Z320-1,"")</f>
        <v>-4.8840048840047556E-3</v>
      </c>
      <c r="AB321" s="60">
        <f>IF(ISNUMBER(Z321),Z321/MAX(Z$22:Z321)-1,"")</f>
        <v>-2.511961722488032E-2</v>
      </c>
      <c r="AD321" s="62">
        <v>11.67</v>
      </c>
      <c r="AE321" s="60">
        <f>IF(AND(ISNUMBER(AD320),ISNUMBER(AD321)),AD321/AD320-1,"")</f>
        <v>-1.7676767676767735E-2</v>
      </c>
      <c r="AF321" s="60">
        <f>IF(ISNUMBER(AD321),AD321/MAX(AD$22:AD321)-1,"")</f>
        <v>-0.22766379880873588</v>
      </c>
      <c r="AH321" s="62">
        <v>16.7</v>
      </c>
      <c r="AI321" s="60">
        <f>IF(AND(ISNUMBER(AH320),ISNUMBER(AH321)),AH321/AH320-1,"")</f>
        <v>-1.1961722488037507E-3</v>
      </c>
      <c r="AJ321" s="60">
        <f>IF(ISNUMBER(AH321),AH321/MAX(AH$22:AH321)-1,"")</f>
        <v>-1.0077059869591065E-2</v>
      </c>
      <c r="AL321" s="62">
        <v>20.38</v>
      </c>
      <c r="AM321" s="60">
        <f>IF(AND(ISNUMBER(AL320),ISNUMBER(AL321)),AL321/AL320-1,"")</f>
        <v>4.9091801669121082E-4</v>
      </c>
      <c r="AN321" s="60">
        <f>IF(ISNUMBER(AL321),AL321/MAX(AL$22:AL321)-1,"")</f>
        <v>-9.8039215686274161E-4</v>
      </c>
      <c r="AP321" s="62">
        <v>100.25</v>
      </c>
      <c r="AQ321" s="60">
        <f>IF(AND(ISNUMBER(AP320),ISNUMBER(AP321)),AP321/AP320-1,"")</f>
        <v>-1.994614540740125E-4</v>
      </c>
      <c r="AR321" s="60">
        <f>IF(ISNUMBER(AP321),AP321/MAX(AP$22:AP321)-1,"")</f>
        <v>-1.2950787009363696E-3</v>
      </c>
      <c r="AT321" s="62">
        <v>50.08</v>
      </c>
      <c r="AU321" s="60">
        <f>IF(AND(ISNUMBER(AT320),ISNUMBER(AT321)),AT321/AT320-1,"")</f>
        <v>0</v>
      </c>
      <c r="AV321" s="60">
        <f>IF(ISNUMBER(AT321),AT321/MAX(AT$22:AT321)-1,"")</f>
        <v>-1.9928258270227595E-3</v>
      </c>
      <c r="AX321" s="62">
        <v>17.324000000000002</v>
      </c>
      <c r="AY321" s="60">
        <f>IF(AND(ISNUMBER(AX320),ISNUMBER(AX321)),AX321/AX320-1,"")</f>
        <v>8.3818393480792341E-3</v>
      </c>
      <c r="AZ321" s="60">
        <f>IF(ISNUMBER(AX321),AX321/MAX(AX$22:AX321)-1,"")</f>
        <v>-1.9581211092246753E-2</v>
      </c>
      <c r="BB321" s="62">
        <v>50.9</v>
      </c>
      <c r="BC321" s="60">
        <f>IF(AND(ISNUMBER(BB320),ISNUMBER(BB321)),BB321/BB320-1,"")</f>
        <v>2.5605672641322297E-3</v>
      </c>
      <c r="BD321" s="60">
        <f>IF(ISNUMBER(BB321),BB321/MAX(BB$22:BB321)-1,"")</f>
        <v>-1.5692428403295544E-3</v>
      </c>
      <c r="BF321" s="62">
        <v>51.57</v>
      </c>
      <c r="BG321" s="60">
        <f>IF(AND(ISNUMBER(BF320),ISNUMBER(BF321)),BF321/BF320-1,"")</f>
        <v>1.3592233009709354E-3</v>
      </c>
      <c r="BH321" s="60">
        <f>IF(ISNUMBER(BF321),BF321/MAX(BF$22:BF321)-1,"")</f>
        <v>0</v>
      </c>
      <c r="BK321" s="61">
        <f>BK320*(1+BL321)</f>
        <v>106.95509851888851</v>
      </c>
      <c r="BL321" s="60">
        <f>$L$12*N(AQ321)+$L$13*N(S321)+$L$14*N(AA321)+$L$15*N(AE321)+$L$16*N(AY321)+$L$17*N(BC321)+$L$18*N(AM321)+$L$19*N(AU321)+$L$20*N(W321)</f>
        <v>-2.7757719989677863E-3</v>
      </c>
      <c r="BM321" s="60">
        <f>IF(ISNUMBER(BK321),BK321/MAX(BK$22:BK321)-1,"")</f>
        <v>-1.6320727812053293E-2</v>
      </c>
      <c r="BO321" s="61">
        <f>BO320*(1+BP321)</f>
        <v>105.39922590527773</v>
      </c>
      <c r="BP321" s="60">
        <f>$L$36*N(S321)+$L$37*N(AQ321)+$L$38*N(AA321)+$L$39*N(AE321)+$L$40*N(AM321)+$L$41*N(W321)+$L$42*N(AI321)+$L$43*N(BG321)+$L$44*N(AY321)</f>
        <v>-4.8133362060178925E-3</v>
      </c>
      <c r="BQ321" s="60">
        <f>IF(ISNUMBER(BO321),BO321/MAX(BO$22:BO321)-1,"")</f>
        <v>-3.4989414608007419E-2</v>
      </c>
      <c r="BS321" s="61">
        <f>BS320*(1+BT321)</f>
        <v>103.91246841220926</v>
      </c>
      <c r="BT321" s="60">
        <f>$L$60*N(S321)+$L$61*N(AE321)+$L$62*N(AQ321)+$L$63*N(AM321)+$L$64*N(AI321)+$L$65*N(AA321)+$L$66*N(BG321)+$L$67*N(W321)+$L$68*N(AY321)</f>
        <v>-5.4013298967989353E-3</v>
      </c>
      <c r="BU321" s="60">
        <f>IF(ISNUMBER(BS321),BS321/MAX(BS$22:BS321)-1,"")</f>
        <v>-3.4159895984873789E-2</v>
      </c>
    </row>
    <row r="322" spans="17:73" ht="16" customHeight="1">
      <c r="Q322" s="63">
        <v>43535</v>
      </c>
      <c r="R322" s="62">
        <v>389.89</v>
      </c>
      <c r="S322" s="60">
        <f>IF(AND(ISNUMBER(R321),ISNUMBER(R322)),R322/R321-1,"")</f>
        <v>-4.8749361919346867E-3</v>
      </c>
      <c r="T322" s="60">
        <f>IF(ISNUMBER(R322),R322/MAX(R$22:R322)-1,"")</f>
        <v>-4.9952484222325122E-2</v>
      </c>
      <c r="V322" s="62">
        <v>200.76</v>
      </c>
      <c r="W322" s="60">
        <f>IF(AND(ISNUMBER(V321),ISNUMBER(V322)),V322/V321-1,"")</f>
        <v>-2.2364693603698083E-3</v>
      </c>
      <c r="X322" s="60">
        <f>IF(ISNUMBER(V322),V322/MAX(V$22:V322)-1,"")</f>
        <v>-4.7537717050953665E-2</v>
      </c>
      <c r="Z322" s="62">
        <v>8.14</v>
      </c>
      <c r="AA322" s="60">
        <f>IF(AND(ISNUMBER(Z321),ISNUMBER(Z322)),Z322/Z321-1,"")</f>
        <v>-1.2269938650306678E-3</v>
      </c>
      <c r="AB322" s="60">
        <f>IF(ISNUMBER(Z322),Z322/MAX(Z$22:Z322)-1,"")</f>
        <v>-2.631578947368407E-2</v>
      </c>
      <c r="AD322" s="62">
        <v>11.77</v>
      </c>
      <c r="AE322" s="60">
        <f>IF(AND(ISNUMBER(AD321),ISNUMBER(AD322)),AD322/AD321-1,"")</f>
        <v>8.5689802913453406E-3</v>
      </c>
      <c r="AF322" s="60">
        <f>IF(ISNUMBER(AD322),AD322/MAX(AD$22:AD322)-1,"")</f>
        <v>-0.22104566512243551</v>
      </c>
      <c r="AH322" s="62">
        <v>16.61</v>
      </c>
      <c r="AI322" s="60">
        <f>IF(AND(ISNUMBER(AH321),ISNUMBER(AH322)),AH322/AH321-1,"")</f>
        <v>-5.3892215568862589E-3</v>
      </c>
      <c r="AJ322" s="60">
        <f>IF(ISNUMBER(AH322),AH322/MAX(AH$22:AH322)-1,"")</f>
        <v>-1.5411973918198041E-2</v>
      </c>
      <c r="AL322" s="62">
        <v>20.5</v>
      </c>
      <c r="AM322" s="60">
        <f>IF(AND(ISNUMBER(AL321),ISNUMBER(AL322)),AL322/AL321-1,"")</f>
        <v>5.8881256133465065E-3</v>
      </c>
      <c r="AN322" s="60">
        <f>IF(ISNUMBER(AL322),AL322/MAX(AL$22:AL322)-1,"")</f>
        <v>0</v>
      </c>
      <c r="AP322" s="62">
        <v>100.28</v>
      </c>
      <c r="AQ322" s="60">
        <f>IF(AND(ISNUMBER(AP321),ISNUMBER(AP322)),AP322/AP321-1,"")</f>
        <v>2.9925187032420197E-4</v>
      </c>
      <c r="AR322" s="60">
        <f>IF(ISNUMBER(AP322),AP322/MAX(AP$22:AP322)-1,"")</f>
        <v>-9.9621438533570306E-4</v>
      </c>
      <c r="AT322" s="62">
        <v>50.1</v>
      </c>
      <c r="AU322" s="60">
        <f>IF(AND(ISNUMBER(AT321),ISNUMBER(AT322)),AT322/AT321-1,"")</f>
        <v>3.9936102236426407E-4</v>
      </c>
      <c r="AV322" s="60">
        <f>IF(ISNUMBER(AT322),AT322/MAX(AT$22:AT322)-1,"")</f>
        <v>-1.5942606616181632E-3</v>
      </c>
      <c r="AX322" s="62">
        <v>17.36</v>
      </c>
      <c r="AY322" s="60">
        <f>IF(AND(ISNUMBER(AX321),ISNUMBER(AX322)),AX322/AX321-1,"")</f>
        <v>2.0780420226274021E-3</v>
      </c>
      <c r="AZ322" s="60">
        <f>IF(ISNUMBER(AX322),AX322/MAX(AX$22:AX322)-1,"")</f>
        <v>-1.7543859649122973E-2</v>
      </c>
      <c r="BB322" s="62">
        <v>51.02</v>
      </c>
      <c r="BC322" s="60">
        <f>IF(AND(ISNUMBER(BB321),ISNUMBER(BB322)),BB322/BB321-1,"")</f>
        <v>2.3575638506876384E-3</v>
      </c>
      <c r="BD322" s="60">
        <f>IF(ISNUMBER(BB322),BB322/MAX(BB$22:BB322)-1,"")</f>
        <v>0</v>
      </c>
      <c r="BF322" s="62">
        <v>51.57</v>
      </c>
      <c r="BG322" s="60">
        <f>IF(AND(ISNUMBER(BF321),ISNUMBER(BF322)),BF322/BF321-1,"")</f>
        <v>0</v>
      </c>
      <c r="BH322" s="60">
        <f>IF(ISNUMBER(BF322),BF322/MAX(BF$22:BF322)-1,"")</f>
        <v>0</v>
      </c>
      <c r="BK322" s="61">
        <f>BK321*(1+BL322)</f>
        <v>106.95185835233914</v>
      </c>
      <c r="BL322" s="60">
        <f>$L$12*N(AQ322)+$L$13*N(S322)+$L$14*N(AA322)+$L$15*N(AE322)+$L$16*N(AY322)+$L$17*N(BC322)+$L$18*N(AM322)+$L$19*N(AU322)+$L$20*N(W322)</f>
        <v>-3.0294643212258498E-5</v>
      </c>
      <c r="BM322" s="60">
        <f>IF(ISNUMBER(BK322),BK322/MAX(BK$22:BK322)-1,"")</f>
        <v>-1.6350528024639432E-2</v>
      </c>
      <c r="BO322" s="61">
        <f>BO321*(1+BP322)</f>
        <v>105.41281018965699</v>
      </c>
      <c r="BP322" s="60">
        <f>$L$36*N(S322)+$L$37*N(AQ322)+$L$38*N(AA322)+$L$39*N(AE322)+$L$40*N(AM322)+$L$41*N(W322)+$L$42*N(AI322)+$L$43*N(BG322)+$L$44*N(AY322)</f>
        <v>1.2888410007373574E-4</v>
      </c>
      <c r="BQ322" s="60">
        <f>IF(ISNUMBER(BO322),BO322/MAX(BO$22:BO322)-1,"")</f>
        <v>-3.4865040087147636E-2</v>
      </c>
      <c r="BS322" s="61">
        <f>BS321*(1+BT322)</f>
        <v>103.93426565208668</v>
      </c>
      <c r="BT322" s="60">
        <f>$L$60*N(S322)+$L$61*N(AE322)+$L$62*N(AQ322)+$L$63*N(AM322)+$L$64*N(AI322)+$L$65*N(AA322)+$L$66*N(BG322)+$L$67*N(W322)+$L$68*N(AY322)</f>
        <v>2.0976539399435564E-4</v>
      </c>
      <c r="BU322" s="60">
        <f>IF(ISNUMBER(BS322),BS322/MAX(BS$22:BS322)-1,"")</f>
        <v>-3.3957296154919492E-2</v>
      </c>
    </row>
    <row r="323" spans="17:73" ht="16" customHeight="1">
      <c r="Q323" s="63">
        <v>43536</v>
      </c>
      <c r="R323" s="62">
        <v>395.11</v>
      </c>
      <c r="S323" s="60">
        <f>IF(AND(ISNUMBER(R322),ISNUMBER(R323)),R323/R322-1,"")</f>
        <v>1.3388391597630278E-2</v>
      </c>
      <c r="T323" s="60">
        <f>IF(ISNUMBER(R323),R323/MAX(R$22:R323)-1,"")</f>
        <v>-3.7232876044737906E-2</v>
      </c>
      <c r="V323" s="62">
        <v>203.06</v>
      </c>
      <c r="W323" s="60">
        <f>IF(AND(ISNUMBER(V322),ISNUMBER(V323)),V323/V322-1,"")</f>
        <v>1.1456465431360918E-2</v>
      </c>
      <c r="X323" s="60">
        <f>IF(ISNUMBER(V323),V323/MAX(V$22:V323)-1,"")</f>
        <v>-3.6625865831672821E-2</v>
      </c>
      <c r="Z323" s="62">
        <v>8.2200000000000006</v>
      </c>
      <c r="AA323" s="60">
        <f>IF(AND(ISNUMBER(Z322),ISNUMBER(Z323)),Z323/Z322-1,"")</f>
        <v>9.8280098280099093E-3</v>
      </c>
      <c r="AB323" s="60">
        <f>IF(ISNUMBER(Z323),Z323/MAX(Z$22:Z323)-1,"")</f>
        <v>-1.6746411483253398E-2</v>
      </c>
      <c r="AD323" s="62">
        <v>11.97</v>
      </c>
      <c r="AE323" s="60">
        <f>IF(AND(ISNUMBER(AD322),ISNUMBER(AD323)),AD323/AD322-1,"")</f>
        <v>1.6992353440951735E-2</v>
      </c>
      <c r="AF323" s="60">
        <f>IF(ISNUMBER(AD323),AD323/MAX(AD$22:AD323)-1,"")</f>
        <v>-0.20780939774983442</v>
      </c>
      <c r="AH323" s="62">
        <v>16.600000000000001</v>
      </c>
      <c r="AI323" s="60">
        <f>IF(AND(ISNUMBER(AH322),ISNUMBER(AH323)),AH323/AH322-1,"")</f>
        <v>-6.0204695966270538E-4</v>
      </c>
      <c r="AJ323" s="60">
        <f>IF(ISNUMBER(AH323),AH323/MAX(AH$22:AH323)-1,"")</f>
        <v>-1.6004742145820927E-2</v>
      </c>
      <c r="AL323" s="62">
        <v>20.62</v>
      </c>
      <c r="AM323" s="60">
        <f>IF(AND(ISNUMBER(AL322),ISNUMBER(AL323)),AL323/AL322-1,"")</f>
        <v>5.8536585365853711E-3</v>
      </c>
      <c r="AN323" s="60">
        <f>IF(ISNUMBER(AL323),AL323/MAX(AL$22:AL323)-1,"")</f>
        <v>0</v>
      </c>
      <c r="AP323" s="62">
        <v>100.29</v>
      </c>
      <c r="AQ323" s="60">
        <f>IF(AND(ISNUMBER(AP322),ISNUMBER(AP323)),AP323/AP322-1,"")</f>
        <v>9.9720781810974657E-5</v>
      </c>
      <c r="AR323" s="60">
        <f>IF(ISNUMBER(AP323),AP323/MAX(AP$22:AP323)-1,"")</f>
        <v>-8.9659294680199952E-4</v>
      </c>
      <c r="AT323" s="62">
        <v>50.1</v>
      </c>
      <c r="AU323" s="60">
        <f>IF(AND(ISNUMBER(AT322),ISNUMBER(AT323)),AT323/AT322-1,"")</f>
        <v>0</v>
      </c>
      <c r="AV323" s="60">
        <f>IF(ISNUMBER(AT323),AT323/MAX(AT$22:AT323)-1,"")</f>
        <v>-1.5942606616181632E-3</v>
      </c>
      <c r="AX323" s="62">
        <v>17.29</v>
      </c>
      <c r="AY323" s="60">
        <f>IF(AND(ISNUMBER(AX322),ISNUMBER(AX323)),AX323/AX322-1,"")</f>
        <v>-4.0322580645161255E-3</v>
      </c>
      <c r="AZ323" s="60">
        <f>IF(ISNUMBER(AX323),AX323/MAX(AX$22:AX323)-1,"")</f>
        <v>-2.1505376344086113E-2</v>
      </c>
      <c r="BB323" s="62">
        <v>50.9</v>
      </c>
      <c r="BC323" s="60">
        <f>IF(AND(ISNUMBER(BB322),ISNUMBER(BB323)),BB323/BB322-1,"")</f>
        <v>-2.3520188161506583E-3</v>
      </c>
      <c r="BD323" s="60">
        <f>IF(ISNUMBER(BB323),BB323/MAX(BB$22:BB323)-1,"")</f>
        <v>-2.3520188161506583E-3</v>
      </c>
      <c r="BF323" s="62">
        <v>51.55</v>
      </c>
      <c r="BG323" s="60">
        <f>IF(AND(ISNUMBER(BF322),ISNUMBER(BF323)),BF323/BF322-1,"")</f>
        <v>-3.8782237735124347E-4</v>
      </c>
      <c r="BH323" s="60">
        <f>IF(ISNUMBER(BF323),BF323/MAX(BF$22:BF323)-1,"")</f>
        <v>-3.8782237735124347E-4</v>
      </c>
      <c r="BK323" s="61">
        <f>BK322*(1+BL323)</f>
        <v>107.67932668990998</v>
      </c>
      <c r="BL323" s="60">
        <f>$L$12*N(AQ323)+$L$13*N(S323)+$L$14*N(AA323)+$L$15*N(AE323)+$L$16*N(AY323)+$L$17*N(BC323)+$L$18*N(AM323)+$L$19*N(AU323)+$L$20*N(W323)</f>
        <v>6.8018298024733357E-3</v>
      </c>
      <c r="BM323" s="60">
        <f>IF(ISNUMBER(BK323),BK323/MAX(BK$22:BK323)-1,"")</f>
        <v>-9.6599117309703608E-3</v>
      </c>
      <c r="BO323" s="61">
        <f>BO322*(1+BP323)</f>
        <v>106.31660392209213</v>
      </c>
      <c r="BP323" s="60">
        <f>$L$36*N(S323)+$L$37*N(AQ323)+$L$38*N(AA323)+$L$39*N(AE323)+$L$40*N(AM323)+$L$41*N(W323)+$L$42*N(AI323)+$L$43*N(BG323)+$L$44*N(AY323)</f>
        <v>8.5738510415294747E-3</v>
      </c>
      <c r="BQ323" s="60">
        <f>IF(ISNUMBER(BO323),BO323/MAX(BO$22:BO323)-1,"")</f>
        <v>-2.6590116705882405E-2</v>
      </c>
      <c r="BS323" s="61">
        <f>BS322*(1+BT323)</f>
        <v>104.83393345177549</v>
      </c>
      <c r="BT323" s="60">
        <f>$L$60*N(S323)+$L$61*N(AE323)+$L$62*N(AQ323)+$L$63*N(AM323)+$L$64*N(AI323)+$L$65*N(AA323)+$L$66*N(BG323)+$L$67*N(W323)+$L$68*N(AY323)</f>
        <v>8.6561231182447247E-3</v>
      </c>
      <c r="BU323" s="60">
        <f>IF(ISNUMBER(BS323),BS323/MAX(BS$22:BS323)-1,"")</f>
        <v>-2.5595111572954465E-2</v>
      </c>
    </row>
    <row r="324" spans="17:73" ht="16" customHeight="1">
      <c r="Q324" s="63">
        <v>43537</v>
      </c>
      <c r="R324" s="62">
        <v>395.11</v>
      </c>
      <c r="S324" s="60">
        <f>IF(AND(ISNUMBER(R323),ISNUMBER(R324)),R324/R323-1,"")</f>
        <v>0</v>
      </c>
      <c r="T324" s="60">
        <f>IF(ISNUMBER(R324),R324/MAX(R$22:R324)-1,"")</f>
        <v>-3.7232876044737906E-2</v>
      </c>
      <c r="V324" s="62">
        <v>203.15</v>
      </c>
      <c r="W324" s="60">
        <f>IF(AND(ISNUMBER(V323),ISNUMBER(V324)),V324/V323-1,"")</f>
        <v>4.4321875307784531E-4</v>
      </c>
      <c r="X324" s="60">
        <f>IF(ISNUMBER(V324),V324/MAX(V$22:V324)-1,"")</f>
        <v>-3.6198880349179174E-2</v>
      </c>
      <c r="Z324" s="62">
        <v>8.24</v>
      </c>
      <c r="AA324" s="60">
        <f>IF(AND(ISNUMBER(Z323),ISNUMBER(Z324)),Z324/Z323-1,"")</f>
        <v>2.4330900243307862E-3</v>
      </c>
      <c r="AB324" s="60">
        <f>IF(ISNUMBER(Z324),Z324/MAX(Z$22:Z324)-1,"")</f>
        <v>-1.4354066985645786E-2</v>
      </c>
      <c r="AD324" s="62">
        <v>11.77</v>
      </c>
      <c r="AE324" s="60">
        <f>IF(AND(ISNUMBER(AD323),ISNUMBER(AD324)),AD324/AD323-1,"")</f>
        <v>-1.670843776106945E-2</v>
      </c>
      <c r="AF324" s="60">
        <f>IF(ISNUMBER(AD324),AD324/MAX(AD$22:AD324)-1,"")</f>
        <v>-0.22104566512243551</v>
      </c>
      <c r="AH324" s="62">
        <v>16.5</v>
      </c>
      <c r="AI324" s="60">
        <f>IF(AND(ISNUMBER(AH323),ISNUMBER(AH324)),AH324/AH323-1,"")</f>
        <v>-6.0240963855422436E-3</v>
      </c>
      <c r="AJ324" s="60">
        <f>IF(ISNUMBER(AH324),AH324/MAX(AH$22:AH324)-1,"")</f>
        <v>-2.1932424422051011E-2</v>
      </c>
      <c r="AL324" s="62">
        <v>20.58</v>
      </c>
      <c r="AM324" s="60">
        <f>IF(AND(ISNUMBER(AL323),ISNUMBER(AL324)),AL324/AL323-1,"")</f>
        <v>-1.9398642095054264E-3</v>
      </c>
      <c r="AN324" s="60">
        <f>IF(ISNUMBER(AL324),AL324/MAX(AL$22:AL324)-1,"")</f>
        <v>-1.9398642095054264E-3</v>
      </c>
      <c r="AP324" s="62">
        <v>100.3</v>
      </c>
      <c r="AQ324" s="60">
        <f>IF(AND(ISNUMBER(AP323),ISNUMBER(AP324)),AP324/AP323-1,"")</f>
        <v>9.9710838568078941E-5</v>
      </c>
      <c r="AR324" s="60">
        <f>IF(ISNUMBER(AP324),AP324/MAX(AP$22:AP324)-1,"")</f>
        <v>-7.9697150826851804E-4</v>
      </c>
      <c r="AT324" s="62">
        <v>50.104999999999997</v>
      </c>
      <c r="AU324" s="60">
        <f>IF(AND(ISNUMBER(AT323),ISNUMBER(AT324)),AT324/AT323-1,"")</f>
        <v>9.980039920143291E-5</v>
      </c>
      <c r="AV324" s="60">
        <f>IF(ISNUMBER(AT324),AT324/MAX(AT$22:AT324)-1,"")</f>
        <v>-1.4946193702670696E-3</v>
      </c>
      <c r="AX324" s="62">
        <v>17.402000000000001</v>
      </c>
      <c r="AY324" s="60">
        <f>IF(AND(ISNUMBER(AX323),ISNUMBER(AX324)),AX324/AX323-1,"")</f>
        <v>6.4777327935223727E-3</v>
      </c>
      <c r="AZ324" s="60">
        <f>IF(ISNUMBER(AX324),AX324/MAX(AX$22:AX324)-1,"")</f>
        <v>-1.5166949632144933E-2</v>
      </c>
      <c r="BB324" s="62">
        <v>51.12</v>
      </c>
      <c r="BC324" s="60">
        <f>IF(AND(ISNUMBER(BB323),ISNUMBER(BB324)),BB324/BB323-1,"")</f>
        <v>4.3222003929273001E-3</v>
      </c>
      <c r="BD324" s="60">
        <f>IF(ISNUMBER(BB324),BB324/MAX(BB$22:BB324)-1,"")</f>
        <v>0</v>
      </c>
      <c r="BF324" s="62">
        <v>51.7</v>
      </c>
      <c r="BG324" s="60">
        <f>IF(AND(ISNUMBER(BF323),ISNUMBER(BF324)),BF324/BF323-1,"")</f>
        <v>2.9097963142581396E-3</v>
      </c>
      <c r="BH324" s="60">
        <f>IF(ISNUMBER(BF324),BF324/MAX(BF$22:BF324)-1,"")</f>
        <v>0</v>
      </c>
      <c r="BK324" s="61">
        <f>BK323*(1+BL324)</f>
        <v>107.6563143051507</v>
      </c>
      <c r="BL324" s="60">
        <f>$L$12*N(AQ324)+$L$13*N(S324)+$L$14*N(AA324)+$L$15*N(AE324)+$L$16*N(AY324)+$L$17*N(BC324)+$L$18*N(AM324)+$L$19*N(AU324)+$L$20*N(W324)</f>
        <v>-2.1371219032186283E-4</v>
      </c>
      <c r="BM324" s="60">
        <f>IF(ISNUMBER(BK324),BK324/MAX(BK$22:BK324)-1,"")</f>
        <v>-9.8715594803978624E-3</v>
      </c>
      <c r="BO324" s="61">
        <f>BO323*(1+BP324)</f>
        <v>106.11818538051212</v>
      </c>
      <c r="BP324" s="60">
        <f>$L$36*N(S324)+$L$37*N(AQ324)+$L$38*N(AA324)+$L$39*N(AE324)+$L$40*N(AM324)+$L$41*N(W324)+$L$42*N(AI324)+$L$43*N(BG324)+$L$44*N(AY324)</f>
        <v>-1.8662987177939965E-3</v>
      </c>
      <c r="BQ324" s="60">
        <f>IF(ISNUMBER(BO324),BO324/MAX(BO$22:BO324)-1,"")</f>
        <v>-2.8406790322962228E-2</v>
      </c>
      <c r="BS324" s="61">
        <f>BS323*(1+BT324)</f>
        <v>104.44520702276537</v>
      </c>
      <c r="BT324" s="60">
        <f>$L$60*N(S324)+$L$61*N(AE324)+$L$62*N(AQ324)+$L$63*N(AM324)+$L$64*N(AI324)+$L$65*N(AA324)+$L$66*N(BG324)+$L$67*N(W324)+$L$68*N(AY324)</f>
        <v>-3.7080210215420478E-3</v>
      </c>
      <c r="BU324" s="60">
        <f>IF(ISNUMBER(BS324),BS324/MAX(BS$22:BS324)-1,"")</f>
        <v>-2.9208225382735264E-2</v>
      </c>
    </row>
    <row r="325" spans="17:73" ht="16" customHeight="1">
      <c r="Q325" s="63">
        <v>43538</v>
      </c>
      <c r="R325" s="62">
        <v>398</v>
      </c>
      <c r="S325" s="60">
        <f>IF(AND(ISNUMBER(R324),ISNUMBER(R325)),R325/R324-1,"")</f>
        <v>7.3144187694564877E-3</v>
      </c>
      <c r="T325" s="60">
        <f>IF(ISNUMBER(R325),R325/MAX(R$22:R325)-1,"")</f>
        <v>-3.0190794122663789E-2</v>
      </c>
      <c r="V325" s="62">
        <v>204.63</v>
      </c>
      <c r="W325" s="60">
        <f>IF(AND(ISNUMBER(V324),ISNUMBER(V325)),V325/V324-1,"")</f>
        <v>7.2852571991139925E-3</v>
      </c>
      <c r="X325" s="60">
        <f>IF(ISNUMBER(V325),V325/MAX(V$22:V325)-1,"")</f>
        <v>-2.9177341303729065E-2</v>
      </c>
      <c r="Z325" s="62">
        <v>8.31</v>
      </c>
      <c r="AA325" s="60">
        <f>IF(AND(ISNUMBER(Z324),ISNUMBER(Z325)),Z325/Z324-1,"")</f>
        <v>8.4951456310680129E-3</v>
      </c>
      <c r="AB325" s="60">
        <f>IF(ISNUMBER(Z325),Z325/MAX(Z$22:Z325)-1,"")</f>
        <v>-5.9808612440189757E-3</v>
      </c>
      <c r="AD325" s="62">
        <v>11.81</v>
      </c>
      <c r="AE325" s="60">
        <f>IF(AND(ISNUMBER(AD324),ISNUMBER(AD325)),AD325/AD324-1,"")</f>
        <v>3.3984706881904359E-3</v>
      </c>
      <c r="AF325" s="60">
        <f>IF(ISNUMBER(AD325),AD325/MAX(AD$22:AD325)-1,"")</f>
        <v>-0.21839841164791518</v>
      </c>
      <c r="AH325" s="62">
        <v>16.600000000000001</v>
      </c>
      <c r="AI325" s="60">
        <f>IF(AND(ISNUMBER(AH324),ISNUMBER(AH325)),AH325/AH324-1,"")</f>
        <v>6.0606060606060996E-3</v>
      </c>
      <c r="AJ325" s="60">
        <f>IF(ISNUMBER(AH325),AH325/MAX(AH$22:AH325)-1,"")</f>
        <v>-1.6004742145820927E-2</v>
      </c>
      <c r="AL325" s="62">
        <v>20.65</v>
      </c>
      <c r="AM325" s="60">
        <f>IF(AND(ISNUMBER(AL324),ISNUMBER(AL325)),AL325/AL324-1,"")</f>
        <v>3.4013605442178019E-3</v>
      </c>
      <c r="AN325" s="60">
        <f>IF(ISNUMBER(AL325),AL325/MAX(AL$22:AL325)-1,"")</f>
        <v>0</v>
      </c>
      <c r="AP325" s="62">
        <v>100.3</v>
      </c>
      <c r="AQ325" s="60">
        <f>IF(AND(ISNUMBER(AP324),ISNUMBER(AP325)),AP325/AP324-1,"")</f>
        <v>0</v>
      </c>
      <c r="AR325" s="60">
        <f>IF(ISNUMBER(AP325),AP325/MAX(AP$22:AP325)-1,"")</f>
        <v>-7.9697150826851804E-4</v>
      </c>
      <c r="AT325" s="62">
        <v>50.1</v>
      </c>
      <c r="AU325" s="60">
        <f>IF(AND(ISNUMBER(AT324),ISNUMBER(AT325)),AT325/AT324-1,"")</f>
        <v>-9.9790440075797626E-5</v>
      </c>
      <c r="AV325" s="60">
        <f>IF(ISNUMBER(AT325),AT325/MAX(AT$22:AT325)-1,"")</f>
        <v>-1.5942606616181632E-3</v>
      </c>
      <c r="AX325" s="62">
        <v>17.39</v>
      </c>
      <c r="AY325" s="60">
        <f>IF(AND(ISNUMBER(AX324),ISNUMBER(AX325)),AX325/AX324-1,"")</f>
        <v>-6.895759108148658E-4</v>
      </c>
      <c r="AZ325" s="60">
        <f>IF(ISNUMBER(AX325),AX325/MAX(AX$22:AX325)-1,"")</f>
        <v>-1.5846066779852896E-2</v>
      </c>
      <c r="BB325" s="62">
        <v>51.12</v>
      </c>
      <c r="BC325" s="60">
        <f>IF(AND(ISNUMBER(BB324),ISNUMBER(BB325)),BB325/BB324-1,"")</f>
        <v>0</v>
      </c>
      <c r="BD325" s="60">
        <f>IF(ISNUMBER(BB325),BB325/MAX(BB$22:BB325)-1,"")</f>
        <v>0</v>
      </c>
      <c r="BF325" s="62">
        <v>51.68</v>
      </c>
      <c r="BG325" s="60">
        <f>IF(AND(ISNUMBER(BF324),ISNUMBER(BF325)),BF325/BF324-1,"")</f>
        <v>-3.8684719535786449E-4</v>
      </c>
      <c r="BH325" s="60">
        <f>IF(ISNUMBER(BF325),BF325/MAX(BF$22:BF325)-1,"")</f>
        <v>-3.8684719535786449E-4</v>
      </c>
      <c r="BK325" s="61">
        <f>BK324*(1+BL325)</f>
        <v>108.07576476365216</v>
      </c>
      <c r="BL325" s="60">
        <f>$L$12*N(AQ325)+$L$13*N(S325)+$L$14*N(AA325)+$L$15*N(AE325)+$L$16*N(AY325)+$L$17*N(BC325)+$L$18*N(AM325)+$L$19*N(AU325)+$L$20*N(W325)</f>
        <v>3.8961993191828103E-3</v>
      </c>
      <c r="BM325" s="60">
        <f>IF(ISNUMBER(BK325),BK325/MAX(BK$22:BK325)-1,"")</f>
        <v>-6.0138217245419012E-3</v>
      </c>
      <c r="BO325" s="61">
        <f>BO324*(1+BP325)</f>
        <v>106.5946003531449</v>
      </c>
      <c r="BP325" s="60">
        <f>$L$36*N(S325)+$L$37*N(AQ325)+$L$38*N(AA325)+$L$39*N(AE325)+$L$40*N(AM325)+$L$41*N(W325)+$L$42*N(AI325)+$L$43*N(BG325)+$L$44*N(AY325)</f>
        <v>4.4894753045811525E-3</v>
      </c>
      <c r="BQ325" s="60">
        <f>IF(ISNUMBER(BO325),BO325/MAX(BO$22:BO325)-1,"")</f>
        <v>-2.4044846602018333E-2</v>
      </c>
      <c r="BS325" s="61">
        <f>BS324*(1+BT325)</f>
        <v>104.92924372210544</v>
      </c>
      <c r="BT325" s="60">
        <f>$L$60*N(S325)+$L$61*N(AE325)+$L$62*N(AQ325)+$L$63*N(AM325)+$L$64*N(AI325)+$L$65*N(AA325)+$L$66*N(BG325)+$L$67*N(W325)+$L$68*N(AY325)</f>
        <v>4.6343600930827409E-3</v>
      </c>
      <c r="BU325" s="60">
        <f>IF(ISNUMBER(BS325),BS325/MAX(BS$22:BS325)-1,"")</f>
        <v>-2.4709226723756084E-2</v>
      </c>
    </row>
    <row r="326" spans="17:73" ht="16" customHeight="1">
      <c r="Q326" s="63">
        <v>43539</v>
      </c>
      <c r="R326" s="62">
        <v>397.33</v>
      </c>
      <c r="S326" s="60">
        <f>IF(AND(ISNUMBER(R325),ISNUMBER(R326)),R326/R325-1,"")</f>
        <v>-1.6834170854271857E-3</v>
      </c>
      <c r="T326" s="60">
        <f>IF(ISNUMBER(R326),R326/MAX(R$22:R326)-1,"")</f>
        <v>-3.1823387509442247E-2</v>
      </c>
      <c r="V326" s="62">
        <v>204.23</v>
      </c>
      <c r="W326" s="60">
        <f>IF(AND(ISNUMBER(V325),ISNUMBER(V326)),V326/V325-1,"")</f>
        <v>-1.95474759321701E-3</v>
      </c>
      <c r="X326" s="60">
        <f>IF(ISNUMBER(V326),V326/MAX(V$22:V326)-1,"")</f>
        <v>-3.1075054559256188E-2</v>
      </c>
      <c r="Z326" s="62">
        <v>8.31</v>
      </c>
      <c r="AA326" s="60">
        <f>IF(AND(ISNUMBER(Z325),ISNUMBER(Z326)),Z326/Z325-1,"")</f>
        <v>0</v>
      </c>
      <c r="AB326" s="60">
        <f>IF(ISNUMBER(Z326),Z326/MAX(Z$22:Z326)-1,"")</f>
        <v>-5.9808612440189757E-3</v>
      </c>
      <c r="AD326" s="62">
        <v>11.93</v>
      </c>
      <c r="AE326" s="60">
        <f>IF(AND(ISNUMBER(AD325),ISNUMBER(AD326)),AD326/AD325-1,"")</f>
        <v>1.01608806096527E-2</v>
      </c>
      <c r="AF326" s="60">
        <f>IF(ISNUMBER(AD326),AD326/MAX(AD$22:AD326)-1,"")</f>
        <v>-0.21045665122435475</v>
      </c>
      <c r="AH326" s="62">
        <v>16.7</v>
      </c>
      <c r="AI326" s="60">
        <f>IF(AND(ISNUMBER(AH325),ISNUMBER(AH326)),AH326/AH325-1,"")</f>
        <v>6.0240963855420215E-3</v>
      </c>
      <c r="AJ326" s="60">
        <f>IF(ISNUMBER(AH326),AH326/MAX(AH$22:AH326)-1,"")</f>
        <v>-1.0077059869591065E-2</v>
      </c>
      <c r="AL326" s="62">
        <v>20.73</v>
      </c>
      <c r="AM326" s="60">
        <f>IF(AND(ISNUMBER(AL325),ISNUMBER(AL326)),AL326/AL325-1,"")</f>
        <v>3.8740920096853593E-3</v>
      </c>
      <c r="AN326" s="60">
        <f>IF(ISNUMBER(AL326),AL326/MAX(AL$22:AL326)-1,"")</f>
        <v>0</v>
      </c>
      <c r="AP326" s="62">
        <v>100.31</v>
      </c>
      <c r="AQ326" s="60">
        <f>IF(AND(ISNUMBER(AP325),ISNUMBER(AP326)),AP326/AP325-1,"")</f>
        <v>9.9700897308041547E-5</v>
      </c>
      <c r="AR326" s="60">
        <f>IF(ISNUMBER(AP326),AP326/MAX(AP$22:AP326)-1,"")</f>
        <v>-6.9735006973492553E-4</v>
      </c>
      <c r="AT326" s="62">
        <v>50.11</v>
      </c>
      <c r="AU326" s="60">
        <f>IF(AND(ISNUMBER(AT325),ISNUMBER(AT326)),AT326/AT325-1,"")</f>
        <v>1.9960079840308786E-4</v>
      </c>
      <c r="AV326" s="60">
        <f>IF(ISNUMBER(AT326),AT326/MAX(AT$22:AT326)-1,"")</f>
        <v>-1.394978078915865E-3</v>
      </c>
      <c r="AX326" s="62">
        <v>17.276</v>
      </c>
      <c r="AY326" s="60">
        <f>IF(AND(ISNUMBER(AX325),ISNUMBER(AX326)),AX326/AX325-1,"")</f>
        <v>-6.5554916618746351E-3</v>
      </c>
      <c r="AZ326" s="60">
        <f>IF(ISNUMBER(AX326),AX326/MAX(AX$22:AX326)-1,"")</f>
        <v>-2.2297679683078719E-2</v>
      </c>
      <c r="BB326" s="62">
        <v>51.12</v>
      </c>
      <c r="BC326" s="60">
        <f>IF(AND(ISNUMBER(BB325),ISNUMBER(BB326)),BB326/BB325-1,"")</f>
        <v>0</v>
      </c>
      <c r="BD326" s="60">
        <f>IF(ISNUMBER(BB326),BB326/MAX(BB$22:BB326)-1,"")</f>
        <v>0</v>
      </c>
      <c r="BF326" s="62">
        <v>51.74</v>
      </c>
      <c r="BG326" s="60">
        <f>IF(AND(ISNUMBER(BF325),ISNUMBER(BF326)),BF326/BF325-1,"")</f>
        <v>1.1609907120744278E-3</v>
      </c>
      <c r="BH326" s="60">
        <f>IF(ISNUMBER(BF326),BF326/MAX(BF$22:BF326)-1,"")</f>
        <v>0</v>
      </c>
      <c r="BK326" s="61">
        <f>BK325*(1+BL326)</f>
        <v>108.04589485555614</v>
      </c>
      <c r="BL326" s="60">
        <f>$L$12*N(AQ326)+$L$13*N(S326)+$L$14*N(AA326)+$L$15*N(AE326)+$L$16*N(AY326)+$L$17*N(BC326)+$L$18*N(AM326)+$L$19*N(AU326)+$L$20*N(W326)</f>
        <v>-2.7637933593468745E-4</v>
      </c>
      <c r="BM326" s="60">
        <f>IF(ISNUMBER(BK326),BK326/MAX(BK$22:BK326)-1,"")</f>
        <v>-6.2885389644219414E-3</v>
      </c>
      <c r="BO326" s="61">
        <f>BO325*(1+BP326)</f>
        <v>106.68836781595842</v>
      </c>
      <c r="BP326" s="60">
        <f>$L$36*N(S326)+$L$37*N(AQ326)+$L$38*N(AA326)+$L$39*N(AE326)+$L$40*N(AM326)+$L$41*N(W326)+$L$42*N(AI326)+$L$43*N(BG326)+$L$44*N(AY326)</f>
        <v>8.796642841464755E-4</v>
      </c>
      <c r="BQ326" s="60">
        <f>IF(ISNUMBER(BO326),BO326/MAX(BO$22:BO326)-1,"")</f>
        <v>-2.318633371064549E-2</v>
      </c>
      <c r="BS326" s="61">
        <f>BS325*(1+BT326)</f>
        <v>105.1886799515659</v>
      </c>
      <c r="BT326" s="60">
        <f>$L$60*N(S326)+$L$61*N(AE326)+$L$62*N(AQ326)+$L$63*N(AM326)+$L$64*N(AI326)+$L$65*N(AA326)+$L$66*N(BG326)+$L$67*N(W326)+$L$68*N(AY326)</f>
        <v>2.472487366320433E-3</v>
      </c>
      <c r="BU326" s="60">
        <f>IF(ISNUMBER(BS326),BS326/MAX(BS$22:BS326)-1,"")</f>
        <v>-2.2297832608341617E-2</v>
      </c>
    </row>
    <row r="327" spans="17:73" ht="16" customHeight="1">
      <c r="Q327" s="63">
        <v>43542</v>
      </c>
      <c r="R327" s="62">
        <v>396</v>
      </c>
      <c r="S327" s="60">
        <f>IF(AND(ISNUMBER(R326),ISNUMBER(R327)),R327/R326-1,"")</f>
        <v>-3.3473435179824929E-3</v>
      </c>
      <c r="T327" s="60">
        <f>IF(ISNUMBER(R327),R327/MAX(R$22:R327)-1,"")</f>
        <v>-3.506420721752479E-2</v>
      </c>
      <c r="V327" s="62">
        <v>204.04</v>
      </c>
      <c r="W327" s="60">
        <f>IF(AND(ISNUMBER(V326),ISNUMBER(V327)),V327/V326-1,"")</f>
        <v>-9.3032365470302469E-4</v>
      </c>
      <c r="X327" s="60">
        <f>IF(ISNUMBER(V327),V327/MAX(V$22:V327)-1,"")</f>
        <v>-3.1976468355631504E-2</v>
      </c>
      <c r="Z327" s="62">
        <v>8.32</v>
      </c>
      <c r="AA327" s="60">
        <f>IF(AND(ISNUMBER(Z326),ISNUMBER(Z327)),Z327/Z326-1,"")</f>
        <v>1.2033694344162349E-3</v>
      </c>
      <c r="AB327" s="60">
        <f>IF(ISNUMBER(Z327),Z327/MAX(Z$22:Z327)-1,"")</f>
        <v>-4.7846889952152249E-3</v>
      </c>
      <c r="AD327" s="62">
        <v>11.99</v>
      </c>
      <c r="AE327" s="60">
        <f>IF(AND(ISNUMBER(AD326),ISNUMBER(AD327)),AD327/AD326-1,"")</f>
        <v>5.0293378038559489E-3</v>
      </c>
      <c r="AF327" s="60">
        <f>IF(ISNUMBER(AD327),AD327/MAX(AD$22:AD327)-1,"")</f>
        <v>-0.20648577101257437</v>
      </c>
      <c r="AH327" s="62">
        <v>16.68</v>
      </c>
      <c r="AI327" s="60">
        <f>IF(AND(ISNUMBER(AH326),ISNUMBER(AH327)),AH327/AH326-1,"")</f>
        <v>-1.1976047904190823E-3</v>
      </c>
      <c r="AJ327" s="60">
        <f>IF(ISNUMBER(AH327),AH327/MAX(AH$22:AH327)-1,"")</f>
        <v>-1.126259632483706E-2</v>
      </c>
      <c r="AL327" s="62">
        <v>20.78</v>
      </c>
      <c r="AM327" s="60">
        <f>IF(AND(ISNUMBER(AL326),ISNUMBER(AL327)),AL327/AL326-1,"")</f>
        <v>2.4119633381571859E-3</v>
      </c>
      <c r="AN327" s="60">
        <f>IF(ISNUMBER(AL327),AL327/MAX(AL$22:AL327)-1,"")</f>
        <v>0</v>
      </c>
      <c r="AP327" s="62">
        <v>100.32</v>
      </c>
      <c r="AQ327" s="60">
        <f>IF(AND(ISNUMBER(AP326),ISNUMBER(AP327)),AP327/AP326-1,"")</f>
        <v>9.9690958029974297E-5</v>
      </c>
      <c r="AR327" s="60">
        <f>IF(ISNUMBER(AP327),AP327/MAX(AP$22:AP327)-1,"")</f>
        <v>-5.9772863120144404E-4</v>
      </c>
      <c r="AT327" s="62">
        <v>50.12</v>
      </c>
      <c r="AU327" s="60">
        <f>IF(AND(ISNUMBER(AT326),ISNUMBER(AT327)),AT327/AT326-1,"")</f>
        <v>1.9956096587514516E-4</v>
      </c>
      <c r="AV327" s="60">
        <f>IF(ISNUMBER(AT327),AT327/MAX(AT$22:AT327)-1,"")</f>
        <v>-1.1956954962136779E-3</v>
      </c>
      <c r="AX327" s="62">
        <v>17.209</v>
      </c>
      <c r="AY327" s="60">
        <f>IF(AND(ISNUMBER(AX326),ISNUMBER(AX327)),AX327/AX326-1,"")</f>
        <v>-3.8782125492011765E-3</v>
      </c>
      <c r="AZ327" s="60">
        <f>IF(ISNUMBER(AX327),AX327/MAX(AX$22:AX327)-1,"")</f>
        <v>-2.6089417091115008E-2</v>
      </c>
      <c r="BB327" s="62">
        <v>51.13</v>
      </c>
      <c r="BC327" s="60">
        <f>IF(AND(ISNUMBER(BB326),ISNUMBER(BB327)),BB327/BB326-1,"")</f>
        <v>1.9561815336466282E-4</v>
      </c>
      <c r="BD327" s="60">
        <f>IF(ISNUMBER(BB327),BB327/MAX(BB$22:BB327)-1,"")</f>
        <v>0</v>
      </c>
      <c r="BF327" s="62">
        <v>51.74</v>
      </c>
      <c r="BG327" s="60">
        <f>IF(AND(ISNUMBER(BF326),ISNUMBER(BF327)),BF327/BF326-1,"")</f>
        <v>0</v>
      </c>
      <c r="BH327" s="60">
        <f>IF(ISNUMBER(BF327),BF327/MAX(BF$22:BF327)-1,"")</f>
        <v>0</v>
      </c>
      <c r="BK327" s="61">
        <f>BK326*(1+BL327)</f>
        <v>107.96666624192464</v>
      </c>
      <c r="BL327" s="60">
        <f>$L$12*N(AQ327)+$L$13*N(S327)+$L$14*N(AA327)+$L$15*N(AE327)+$L$16*N(AY327)+$L$17*N(BC327)+$L$18*N(AM327)+$L$19*N(AU327)+$L$20*N(W327)</f>
        <v>-7.3328666246336746E-4</v>
      </c>
      <c r="BM327" s="60">
        <f>IF(ISNUMBER(BK327),BK327/MAX(BK$22:BK327)-1,"")</f>
        <v>-7.0172143251363561E-3</v>
      </c>
      <c r="BO327" s="61">
        <f>BO326*(1+BP327)</f>
        <v>106.67390598915061</v>
      </c>
      <c r="BP327" s="60">
        <f>$L$36*N(S327)+$L$37*N(AQ327)+$L$38*N(AA327)+$L$39*N(AE327)+$L$40*N(AM327)+$L$41*N(W327)+$L$42*N(AI327)+$L$43*N(BG327)+$L$44*N(AY327)</f>
        <v>-1.3555204849285713E-4</v>
      </c>
      <c r="BQ327" s="60">
        <f>IF(ISNUMBER(BO327),BO327/MAX(BO$22:BO327)-1,"")</f>
        <v>-2.3318742804106729E-2</v>
      </c>
      <c r="BS327" s="61">
        <f>BS326*(1+BT327)</f>
        <v>105.20922094190848</v>
      </c>
      <c r="BT327" s="60">
        <f>$L$60*N(S327)+$L$61*N(AE327)+$L$62*N(AQ327)+$L$63*N(AM327)+$L$64*N(AI327)+$L$65*N(AA327)+$L$66*N(BG327)+$L$67*N(W327)+$L$68*N(AY327)</f>
        <v>1.9527757503986389E-4</v>
      </c>
      <c r="BU327" s="60">
        <f>IF(ISNUMBER(BS327),BS327/MAX(BS$22:BS327)-1,"")</f>
        <v>-2.2106909299982269E-2</v>
      </c>
    </row>
    <row r="328" spans="17:73" ht="16" customHeight="1">
      <c r="Q328" s="63">
        <v>43543</v>
      </c>
      <c r="R328" s="62">
        <v>397.85</v>
      </c>
      <c r="S328" s="60">
        <f>IF(AND(ISNUMBER(R327),ISNUMBER(R328)),R328/R327-1,"")</f>
        <v>4.6717171717172157E-3</v>
      </c>
      <c r="T328" s="60">
        <f>IF(ISNUMBER(R328),R328/MAX(R$22:R328)-1,"")</f>
        <v>-3.0556300104778278E-2</v>
      </c>
      <c r="V328" s="62">
        <v>205.12</v>
      </c>
      <c r="W328" s="60">
        <f>IF(AND(ISNUMBER(V327),ISNUMBER(V328)),V328/V327-1,"")</f>
        <v>5.2930797882768665E-3</v>
      </c>
      <c r="X328" s="60">
        <f>IF(ISNUMBER(V328),V328/MAX(V$22:V328)-1,"")</f>
        <v>-2.6852642565708296E-2</v>
      </c>
      <c r="Z328" s="62">
        <v>8.35</v>
      </c>
      <c r="AA328" s="60">
        <f>IF(AND(ISNUMBER(Z327),ISNUMBER(Z328)),Z328/Z327-1,"")</f>
        <v>3.6057692307691624E-3</v>
      </c>
      <c r="AB328" s="60">
        <f>IF(ISNUMBER(Z328),Z328/MAX(Z$22:Z328)-1,"")</f>
        <v>-1.1961722488037507E-3</v>
      </c>
      <c r="AD328" s="62">
        <v>12.03</v>
      </c>
      <c r="AE328" s="60">
        <f>IF(AND(ISNUMBER(AD327),ISNUMBER(AD328)),AD328/AD327-1,"")</f>
        <v>3.3361134278564464E-3</v>
      </c>
      <c r="AF328" s="60">
        <f>IF(ISNUMBER(AD328),AD328/MAX(AD$22:AD328)-1,"")</f>
        <v>-0.20383851753805426</v>
      </c>
      <c r="AH328" s="62">
        <v>16.64</v>
      </c>
      <c r="AI328" s="60">
        <f>IF(AND(ISNUMBER(AH327),ISNUMBER(AH328)),AH328/AH327-1,"")</f>
        <v>-2.3980815347721673E-3</v>
      </c>
      <c r="AJ328" s="60">
        <f>IF(ISNUMBER(AH328),AH328/MAX(AH$22:AH328)-1,"")</f>
        <v>-1.3633669235329049E-2</v>
      </c>
      <c r="AL328" s="62">
        <v>20.83</v>
      </c>
      <c r="AM328" s="60">
        <f>IF(AND(ISNUMBER(AL327),ISNUMBER(AL328)),AL328/AL327-1,"")</f>
        <v>2.4061597690085978E-3</v>
      </c>
      <c r="AN328" s="60">
        <f>IF(ISNUMBER(AL328),AL328/MAX(AL$22:AL328)-1,"")</f>
        <v>0</v>
      </c>
      <c r="AP328" s="62">
        <v>100.33</v>
      </c>
      <c r="AQ328" s="60">
        <f>IF(AND(ISNUMBER(AP327),ISNUMBER(AP328)),AP328/AP327-1,"")</f>
        <v>9.9681020733655146E-5</v>
      </c>
      <c r="AR328" s="60">
        <f>IF(ISNUMBER(AP328),AP328/MAX(AP$22:AP328)-1,"")</f>
        <v>-4.9810719266785153E-4</v>
      </c>
      <c r="AT328" s="62">
        <v>50.13</v>
      </c>
      <c r="AU328" s="60">
        <f>IF(AND(ISNUMBER(AT327),ISNUMBER(AT328)),AT328/AT327-1,"")</f>
        <v>1.995211492418214E-4</v>
      </c>
      <c r="AV328" s="60">
        <f>IF(ISNUMBER(AT328),AT328/MAX(AT$22:AT328)-1,"")</f>
        <v>-9.9641291351126871E-4</v>
      </c>
      <c r="AX328" s="62">
        <v>17.359000000000002</v>
      </c>
      <c r="AY328" s="60">
        <f>IF(AND(ISNUMBER(AX327),ISNUMBER(AX328)),AX328/AX327-1,"")</f>
        <v>8.7163693416236754E-3</v>
      </c>
      <c r="AZ328" s="60">
        <f>IF(ISNUMBER(AX328),AX328/MAX(AX$22:AX328)-1,"")</f>
        <v>-1.7600452744765183E-2</v>
      </c>
      <c r="BB328" s="62">
        <v>51.06</v>
      </c>
      <c r="BC328" s="60">
        <f>IF(AND(ISNUMBER(BB327),ISNUMBER(BB328)),BB328/BB327-1,"")</f>
        <v>-1.369059260707961E-3</v>
      </c>
      <c r="BD328" s="60">
        <f>IF(ISNUMBER(BB328),BB328/MAX(BB$22:BB328)-1,"")</f>
        <v>-1.369059260707961E-3</v>
      </c>
      <c r="BF328" s="62">
        <v>51.77</v>
      </c>
      <c r="BG328" s="60">
        <f>IF(AND(ISNUMBER(BF327),ISNUMBER(BF328)),BF328/BF327-1,"")</f>
        <v>5.7982218786234441E-4</v>
      </c>
      <c r="BH328" s="60">
        <f>IF(ISNUMBER(BF328),BF328/MAX(BF$22:BF328)-1,"")</f>
        <v>0</v>
      </c>
      <c r="BK328" s="61">
        <f>BK327*(1+BL328)</f>
        <v>108.36424444508795</v>
      </c>
      <c r="BL328" s="60">
        <f>$L$12*N(AQ328)+$L$13*N(S328)+$L$14*N(AA328)+$L$15*N(AE328)+$L$16*N(AY328)+$L$17*N(BC328)+$L$18*N(AM328)+$L$19*N(AU328)+$L$20*N(W328)</f>
        <v>3.6824162216183387E-3</v>
      </c>
      <c r="BM328" s="60">
        <f>IF(ISNUMBER(BK328),BK328/MAX(BK$22:BK328)-1,"")</f>
        <v>-3.3606384073795459E-3</v>
      </c>
      <c r="BO328" s="61">
        <f>BO327*(1+BP328)</f>
        <v>107.0396462397655</v>
      </c>
      <c r="BP328" s="60">
        <f>$L$36*N(S328)+$L$37*N(AQ328)+$L$38*N(AA328)+$L$39*N(AE328)+$L$40*N(AM328)+$L$41*N(W328)+$L$42*N(AI328)+$L$43*N(BG328)+$L$44*N(AY328)</f>
        <v>3.4285821562781127E-3</v>
      </c>
      <c r="BQ328" s="60">
        <f>IF(ISNUMBER(BO328),BO328/MAX(BO$22:BO328)-1,"")</f>
        <v>-1.9970110873313685E-2</v>
      </c>
      <c r="BS328" s="61">
        <f>BS327*(1+BT328)</f>
        <v>105.46987023096418</v>
      </c>
      <c r="BT328" s="60">
        <f>$L$60*N(S328)+$L$61*N(AE328)+$L$62*N(AQ328)+$L$63*N(AM328)+$L$64*N(AI328)+$L$65*N(AA328)+$L$66*N(BG328)+$L$67*N(W328)+$L$68*N(AY328)</f>
        <v>2.4774376877062122E-3</v>
      </c>
      <c r="BU328" s="60">
        <f>IF(ISNUMBER(BS328),BS328/MAX(BS$22:BS328)-1,"")</f>
        <v>-1.9684240102534556E-2</v>
      </c>
    </row>
    <row r="329" spans="17:73" ht="16" customHeight="1">
      <c r="Q329" s="63">
        <v>43544</v>
      </c>
      <c r="R329" s="62">
        <v>398.43</v>
      </c>
      <c r="S329" s="60">
        <f>IF(AND(ISNUMBER(R328),ISNUMBER(R329)),R329/R328-1,"")</f>
        <v>1.4578358677892478E-3</v>
      </c>
      <c r="T329" s="60">
        <f>IF(ISNUMBER(R329),R329/MAX(R$22:R329)-1,"")</f>
        <v>-2.9143010307268624E-2</v>
      </c>
      <c r="V329" s="62">
        <v>205.27</v>
      </c>
      <c r="W329" s="60">
        <f>IF(AND(ISNUMBER(V328),ISNUMBER(V329)),V329/V328-1,"")</f>
        <v>7.3127925117000281E-4</v>
      </c>
      <c r="X329" s="60">
        <f>IF(ISNUMBER(V329),V329/MAX(V$22:V329)-1,"")</f>
        <v>-2.6141000094885625E-2</v>
      </c>
      <c r="Z329" s="62">
        <v>8.39</v>
      </c>
      <c r="AA329" s="60">
        <f>IF(AND(ISNUMBER(Z328),ISNUMBER(Z329)),Z329/Z328-1,"")</f>
        <v>4.7904191616767733E-3</v>
      </c>
      <c r="AB329" s="60">
        <f>IF(ISNUMBER(Z329),Z329/MAX(Z$22:Z329)-1,"")</f>
        <v>0</v>
      </c>
      <c r="AD329" s="62">
        <v>12.03</v>
      </c>
      <c r="AE329" s="60">
        <f>IF(AND(ISNUMBER(AD328),ISNUMBER(AD329)),AD329/AD328-1,"")</f>
        <v>0</v>
      </c>
      <c r="AF329" s="60">
        <f>IF(ISNUMBER(AD329),AD329/MAX(AD$22:AD329)-1,"")</f>
        <v>-0.20383851753805426</v>
      </c>
      <c r="AH329" s="62">
        <v>16.64</v>
      </c>
      <c r="AI329" s="60">
        <f>IF(AND(ISNUMBER(AH328),ISNUMBER(AH329)),AH329/AH328-1,"")</f>
        <v>0</v>
      </c>
      <c r="AJ329" s="60">
        <f>IF(ISNUMBER(AH329),AH329/MAX(AH$22:AH329)-1,"")</f>
        <v>-1.3633669235329049E-2</v>
      </c>
      <c r="AL329" s="62">
        <v>20.73</v>
      </c>
      <c r="AM329" s="60">
        <f>IF(AND(ISNUMBER(AL328),ISNUMBER(AL329)),AL329/AL328-1,"")</f>
        <v>-4.8007681228995347E-3</v>
      </c>
      <c r="AN329" s="60">
        <f>IF(ISNUMBER(AL329),AL329/MAX(AL$22:AL329)-1,"")</f>
        <v>-4.8007681228995347E-3</v>
      </c>
      <c r="AP329" s="62">
        <v>100.33</v>
      </c>
      <c r="AQ329" s="60">
        <f>IF(AND(ISNUMBER(AP328),ISNUMBER(AP329)),AP329/AP328-1,"")</f>
        <v>0</v>
      </c>
      <c r="AR329" s="60">
        <f>IF(ISNUMBER(AP329),AP329/MAX(AP$22:AP329)-1,"")</f>
        <v>-4.9810719266785153E-4</v>
      </c>
      <c r="AT329" s="62">
        <v>50.13</v>
      </c>
      <c r="AU329" s="60">
        <f>IF(AND(ISNUMBER(AT328),ISNUMBER(AT329)),AT329/AT328-1,"")</f>
        <v>0</v>
      </c>
      <c r="AV329" s="60">
        <f>IF(ISNUMBER(AT329),AT329/MAX(AT$22:AT329)-1,"")</f>
        <v>-9.9641291351126871E-4</v>
      </c>
      <c r="AX329" s="62">
        <v>17.366</v>
      </c>
      <c r="AY329" s="60">
        <f>IF(AND(ISNUMBER(AX328),ISNUMBER(AX329)),AX329/AX328-1,"")</f>
        <v>4.0324903508248688E-4</v>
      </c>
      <c r="AZ329" s="60">
        <f>IF(ISNUMBER(AX329),AX329/MAX(AX$22:AX329)-1,"")</f>
        <v>-1.7204301075268935E-2</v>
      </c>
      <c r="BB329" s="62">
        <v>51.21</v>
      </c>
      <c r="BC329" s="60">
        <f>IF(AND(ISNUMBER(BB328),ISNUMBER(BB329)),BB329/BB328-1,"")</f>
        <v>2.9377203290246179E-3</v>
      </c>
      <c r="BD329" s="60">
        <f>IF(ISNUMBER(BB329),BB329/MAX(BB$22:BB329)-1,"")</f>
        <v>0</v>
      </c>
      <c r="BF329" s="62">
        <v>51.81</v>
      </c>
      <c r="BG329" s="60">
        <f>IF(AND(ISNUMBER(BF328),ISNUMBER(BF329)),BF329/BF328-1,"")</f>
        <v>7.726482518832789E-4</v>
      </c>
      <c r="BH329" s="60">
        <f>IF(ISNUMBER(BF329),BF329/MAX(BF$22:BF329)-1,"")</f>
        <v>0</v>
      </c>
      <c r="BK329" s="61">
        <f>BK328*(1+BL329)</f>
        <v>108.4865667687005</v>
      </c>
      <c r="BL329" s="60">
        <f>$L$12*N(AQ329)+$L$13*N(S329)+$L$14*N(AA329)+$L$15*N(AE329)+$L$16*N(AY329)+$L$17*N(BC329)+$L$18*N(AM329)+$L$19*N(AU329)+$L$20*N(W329)</f>
        <v>1.1288070547526147E-3</v>
      </c>
      <c r="BM329" s="60">
        <f>IF(ISNUMBER(BK329),BK329/MAX(BK$22:BK329)-1,"")</f>
        <v>-2.2356248649696431E-3</v>
      </c>
      <c r="BO329" s="61">
        <f>BO328*(1+BP329)</f>
        <v>107.16996756575938</v>
      </c>
      <c r="BP329" s="60">
        <f>$L$36*N(S329)+$L$37*N(AQ329)+$L$38*N(AA329)+$L$39*N(AE329)+$L$40*N(AM329)+$L$41*N(W329)+$L$42*N(AI329)+$L$43*N(BG329)+$L$44*N(AY329)</f>
        <v>1.2175052008483065E-3</v>
      </c>
      <c r="BQ329" s="60">
        <f>IF(ISNUMBER(BO329),BO329/MAX(BO$22:BO329)-1,"")</f>
        <v>-1.8776919386315094E-2</v>
      </c>
      <c r="BS329" s="61">
        <f>BS328*(1+BT329)</f>
        <v>105.50599334658638</v>
      </c>
      <c r="BT329" s="60">
        <f>$L$60*N(S329)+$L$61*N(AE329)+$L$62*N(AQ329)+$L$63*N(AM329)+$L$64*N(AI329)+$L$65*N(AA329)+$L$66*N(BG329)+$L$67*N(W329)+$L$68*N(AY329)</f>
        <v>3.4249701401075055E-4</v>
      </c>
      <c r="BU329" s="60">
        <f>IF(ISNUMBER(BS329),BS329/MAX(BS$22:BS329)-1,"")</f>
        <v>-1.9348484881981931E-2</v>
      </c>
    </row>
    <row r="330" spans="17:73" ht="16" customHeight="1">
      <c r="Q330" s="63">
        <v>43545</v>
      </c>
      <c r="R330" s="62">
        <v>393.45</v>
      </c>
      <c r="S330" s="60">
        <f>IF(AND(ISNUMBER(R329),ISNUMBER(R330)),R330/R329-1,"")</f>
        <v>-1.2499058805812813E-2</v>
      </c>
      <c r="T330" s="60">
        <f>IF(ISNUMBER(R330),R330/MAX(R$22:R330)-1,"")</f>
        <v>-4.1277808913472547E-2</v>
      </c>
      <c r="V330" s="62">
        <v>202.9</v>
      </c>
      <c r="W330" s="60">
        <f>IF(AND(ISNUMBER(V329),ISNUMBER(V330)),V330/V329-1,"")</f>
        <v>-1.1545768987187621E-2</v>
      </c>
      <c r="X330" s="60">
        <f>IF(ISNUMBER(V330),V330/MAX(V$22:V330)-1,"")</f>
        <v>-3.7384951133883626E-2</v>
      </c>
      <c r="Z330" s="62">
        <v>8.31</v>
      </c>
      <c r="AA330" s="60">
        <f>IF(AND(ISNUMBER(Z329),ISNUMBER(Z330)),Z330/Z329-1,"")</f>
        <v>-9.5351609058402786E-3</v>
      </c>
      <c r="AB330" s="60">
        <f>IF(ISNUMBER(Z330),Z330/MAX(Z$22:Z330)-1,"")</f>
        <v>-9.5351609058402786E-3</v>
      </c>
      <c r="AD330" s="62">
        <v>11.95</v>
      </c>
      <c r="AE330" s="60">
        <f>IF(AND(ISNUMBER(AD329),ISNUMBER(AD330)),AD330/AD329-1,"")</f>
        <v>-6.6500415627597231E-3</v>
      </c>
      <c r="AF330" s="60">
        <f>IF(ISNUMBER(AD330),AD330/MAX(AD$22:AD330)-1,"")</f>
        <v>-0.2091330244870947</v>
      </c>
      <c r="AH330" s="62">
        <v>16.54</v>
      </c>
      <c r="AI330" s="60">
        <f>IF(AND(ISNUMBER(AH329),ISNUMBER(AH330)),AH330/AH329-1,"")</f>
        <v>-6.0096153846154188E-3</v>
      </c>
      <c r="AJ330" s="60">
        <f>IF(ISNUMBER(AH330),AH330/MAX(AH$22:AH330)-1,"")</f>
        <v>-1.9561351511559133E-2</v>
      </c>
      <c r="AL330" s="62">
        <v>20.72</v>
      </c>
      <c r="AM330" s="60">
        <f>IF(AND(ISNUMBER(AL329),ISNUMBER(AL330)),AL330/AL329-1,"")</f>
        <v>-4.8239266763150379E-4</v>
      </c>
      <c r="AN330" s="60">
        <f>IF(ISNUMBER(AL330),AL330/MAX(AL$22:AL330)-1,"")</f>
        <v>-5.2808449351896547E-3</v>
      </c>
      <c r="AP330" s="62">
        <v>100.34</v>
      </c>
      <c r="AQ330" s="60">
        <f>IF(AND(ISNUMBER(AP329),ISNUMBER(AP330)),AP330/AP329-1,"")</f>
        <v>9.9671085418195915E-5</v>
      </c>
      <c r="AR330" s="60">
        <f>IF(ISNUMBER(AP330),AP330/MAX(AP$22:AP330)-1,"")</f>
        <v>-3.9848575413425902E-4</v>
      </c>
      <c r="AT330" s="62">
        <v>50.13</v>
      </c>
      <c r="AU330" s="60">
        <f>IF(AND(ISNUMBER(AT329),ISNUMBER(AT330)),AT330/AT329-1,"")</f>
        <v>0</v>
      </c>
      <c r="AV330" s="60">
        <f>IF(ISNUMBER(AT330),AT330/MAX(AT$22:AT330)-1,"")</f>
        <v>-9.9641291351126871E-4</v>
      </c>
      <c r="AX330" s="62">
        <v>17.376000000000001</v>
      </c>
      <c r="AY330" s="60">
        <f>IF(AND(ISNUMBER(AX329),ISNUMBER(AX330)),AX330/AX329-1,"")</f>
        <v>5.7583784406323169E-4</v>
      </c>
      <c r="AZ330" s="60">
        <f>IF(ISNUMBER(AX330),AX330/MAX(AX$22:AX330)-1,"")</f>
        <v>-1.6638370118845502E-2</v>
      </c>
      <c r="BB330" s="62">
        <v>51.31</v>
      </c>
      <c r="BC330" s="60">
        <f>IF(AND(ISNUMBER(BB329),ISNUMBER(BB330)),BB330/BB329-1,"")</f>
        <v>1.9527436047648283E-3</v>
      </c>
      <c r="BD330" s="60">
        <f>IF(ISNUMBER(BB330),BB330/MAX(BB$22:BB330)-1,"")</f>
        <v>0</v>
      </c>
      <c r="BF330" s="62">
        <v>51.82</v>
      </c>
      <c r="BG330" s="60">
        <f>IF(AND(ISNUMBER(BF329),ISNUMBER(BF330)),BF330/BF329-1,"")</f>
        <v>1.9301293186635426E-4</v>
      </c>
      <c r="BH330" s="60">
        <f>IF(ISNUMBER(BF330),BF330/MAX(BF$22:BF330)-1,"")</f>
        <v>0</v>
      </c>
      <c r="BK330" s="61">
        <f>BK329*(1+BL330)</f>
        <v>107.86656655911013</v>
      </c>
      <c r="BL330" s="60">
        <f>$L$12*N(AQ330)+$L$13*N(S330)+$L$14*N(AA330)+$L$15*N(AE330)+$L$16*N(AY330)+$L$17*N(BC330)+$L$18*N(AM330)+$L$19*N(AU330)+$L$20*N(W330)</f>
        <v>-5.714995211455581E-3</v>
      </c>
      <c r="BM330" s="60">
        <f>IF(ISNUMBER(BK330),BK330/MAX(BK$22:BK330)-1,"")</f>
        <v>-7.9378434910273299E-3</v>
      </c>
      <c r="BO330" s="61">
        <f>BO329*(1+BP330)</f>
        <v>106.45579136019978</v>
      </c>
      <c r="BP330" s="60">
        <f>$L$36*N(S330)+$L$37*N(AQ330)+$L$38*N(AA330)+$L$39*N(AE330)+$L$40*N(AM330)+$L$41*N(W330)+$L$42*N(AI330)+$L$43*N(BG330)+$L$44*N(AY330)</f>
        <v>-6.663958399738954E-3</v>
      </c>
      <c r="BQ330" s="60">
        <f>IF(ISNUMBER(BO330),BO330/MAX(BO$22:BO330)-1,"")</f>
        <v>-2.5315749176388458E-2</v>
      </c>
      <c r="BS330" s="61">
        <f>BS329*(1+BT330)</f>
        <v>104.81521766170056</v>
      </c>
      <c r="BT330" s="60">
        <f>$L$60*N(S330)+$L$61*N(AE330)+$L$62*N(AQ330)+$L$63*N(AM330)+$L$64*N(AI330)+$L$65*N(AA330)+$L$66*N(BG330)+$L$67*N(W330)+$L$68*N(AY330)</f>
        <v>-6.5472648801725899E-3</v>
      </c>
      <c r="BU330" s="60">
        <f>IF(ISNUMBER(BS330),BS330/MAX(BS$22:BS330)-1,"")</f>
        <v>-2.5769070106602121E-2</v>
      </c>
    </row>
    <row r="331" spans="17:73" ht="16" customHeight="1">
      <c r="Q331" s="63">
        <v>43546</v>
      </c>
      <c r="R331" s="62">
        <v>393.45</v>
      </c>
      <c r="S331" s="60">
        <f>IF(AND(ISNUMBER(R330),ISNUMBER(R331)),R331/R330-1,"")</f>
        <v>0</v>
      </c>
      <c r="T331" s="60">
        <f>IF(ISNUMBER(R331),R331/MAX(R$22:R331)-1,"")</f>
        <v>-4.1277808913472547E-2</v>
      </c>
      <c r="V331" s="62">
        <v>206.13</v>
      </c>
      <c r="W331" s="60">
        <f>IF(AND(ISNUMBER(V330),ISNUMBER(V331)),V331/V330-1,"")</f>
        <v>1.5919172005914195E-2</v>
      </c>
      <c r="X331" s="60">
        <f>IF(ISNUMBER(V331),V331/MAX(V$22:V331)-1,"")</f>
        <v>-2.2060916595502467E-2</v>
      </c>
      <c r="Z331" s="62">
        <v>8.44</v>
      </c>
      <c r="AA331" s="60">
        <f>IF(AND(ISNUMBER(Z330),ISNUMBER(Z331)),Z331/Z330-1,"")</f>
        <v>1.5643802647412608E-2</v>
      </c>
      <c r="AB331" s="60">
        <f>IF(ISNUMBER(Z331),Z331/MAX(Z$22:Z331)-1,"")</f>
        <v>0</v>
      </c>
      <c r="AD331" s="62">
        <v>12</v>
      </c>
      <c r="AE331" s="60">
        <f>IF(AND(ISNUMBER(AD330),ISNUMBER(AD331)),AD331/AD330-1,"")</f>
        <v>4.1841004184099972E-3</v>
      </c>
      <c r="AF331" s="60">
        <f>IF(ISNUMBER(AD331),AD331/MAX(AD$22:AD331)-1,"")</f>
        <v>-0.20582395764394434</v>
      </c>
      <c r="AH331" s="62">
        <v>16.739999999999998</v>
      </c>
      <c r="AI331" s="60">
        <f>IF(AND(ISNUMBER(AH330),ISNUMBER(AH331)),AH331/AH330-1,"")</f>
        <v>1.2091898428053138E-2</v>
      </c>
      <c r="AJ331" s="60">
        <f>IF(ISNUMBER(AH331),AH331/MAX(AH$22:AH331)-1,"")</f>
        <v>-7.705986959099187E-3</v>
      </c>
      <c r="AL331" s="62">
        <v>20.88</v>
      </c>
      <c r="AM331" s="60">
        <f>IF(AND(ISNUMBER(AL330),ISNUMBER(AL331)),AL331/AL330-1,"")</f>
        <v>7.7220077220077066E-3</v>
      </c>
      <c r="AN331" s="60">
        <f>IF(ISNUMBER(AL331),AL331/MAX(AL$22:AL331)-1,"")</f>
        <v>0</v>
      </c>
      <c r="AP331" s="62">
        <v>100.35</v>
      </c>
      <c r="AQ331" s="60">
        <f>IF(AND(ISNUMBER(AP330),ISNUMBER(AP331)),AP331/AP330-1,"")</f>
        <v>9.9661152082930471E-5</v>
      </c>
      <c r="AR331" s="60">
        <f>IF(ISNUMBER(AP331),AP331/MAX(AP$22:AP331)-1,"")</f>
        <v>-2.9886431560077753E-4</v>
      </c>
      <c r="AT331" s="62">
        <v>50.12</v>
      </c>
      <c r="AU331" s="60">
        <f>IF(AND(ISNUMBER(AT330),ISNUMBER(AT331)),AT331/AT330-1,"")</f>
        <v>-1.9948134849401278E-4</v>
      </c>
      <c r="AV331" s="60">
        <f>IF(ISNUMBER(AT331),AT331/MAX(AT$22:AT331)-1,"")</f>
        <v>-1.1956954962136779E-3</v>
      </c>
      <c r="AX331" s="62">
        <v>17.326000000000001</v>
      </c>
      <c r="AY331" s="60">
        <f>IF(AND(ISNUMBER(AX330),ISNUMBER(AX331)),AX331/AX330-1,"")</f>
        <v>-2.8775322283609572E-3</v>
      </c>
      <c r="AZ331" s="60">
        <f>IF(ISNUMBER(AX331),AX331/MAX(AX$22:AX331)-1,"")</f>
        <v>-1.9468024900962111E-2</v>
      </c>
      <c r="BB331" s="62">
        <v>51.27</v>
      </c>
      <c r="BC331" s="60">
        <f>IF(AND(ISNUMBER(BB330),ISNUMBER(BB331)),BB331/BB330-1,"")</f>
        <v>-7.7957513155324509E-4</v>
      </c>
      <c r="BD331" s="60">
        <f>IF(ISNUMBER(BB331),BB331/MAX(BB$22:BB331)-1,"")</f>
        <v>-7.7957513155324509E-4</v>
      </c>
      <c r="BF331" s="62">
        <v>51.95</v>
      </c>
      <c r="BG331" s="60">
        <f>IF(AND(ISNUMBER(BF330),ISNUMBER(BF331)),BF331/BF330-1,"")</f>
        <v>2.5086839058279242E-3</v>
      </c>
      <c r="BH331" s="60">
        <f>IF(ISNUMBER(BF331),BF331/MAX(BF$22:BF331)-1,"")</f>
        <v>0</v>
      </c>
      <c r="BK331" s="61">
        <f>BK330*(1+BL331)</f>
        <v>108.17940689455175</v>
      </c>
      <c r="BL331" s="60">
        <f>$L$12*N(AQ331)+$L$13*N(S331)+$L$14*N(AA331)+$L$15*N(AE331)+$L$16*N(AY331)+$L$17*N(BC331)+$L$18*N(AM331)+$L$19*N(AU331)+$L$20*N(W331)</f>
        <v>2.9002530201995736E-3</v>
      </c>
      <c r="BM331" s="60">
        <f>IF(ISNUMBER(BK331),BK331/MAX(BK$22:BK331)-1,"")</f>
        <v>-5.0606122253864516E-3</v>
      </c>
      <c r="BO331" s="61">
        <f>BO330*(1+BP331)</f>
        <v>106.88427607492906</v>
      </c>
      <c r="BP331" s="60">
        <f>$L$36*N(S331)+$L$37*N(AQ331)+$L$38*N(AA331)+$L$39*N(AE331)+$L$40*N(AM331)+$L$41*N(W331)+$L$42*N(AI331)+$L$43*N(BG331)+$L$44*N(AY331)</f>
        <v>4.0250014513488483E-3</v>
      </c>
      <c r="BQ331" s="60">
        <f>IF(ISNUMBER(BO331),BO331/MAX(BO$22:BO331)-1,"")</f>
        <v>-2.1392643652216714E-2</v>
      </c>
      <c r="BS331" s="61">
        <f>BS330*(1+BT331)</f>
        <v>105.29293001639739</v>
      </c>
      <c r="BT331" s="60">
        <f>$L$60*N(S331)+$L$61*N(AE331)+$L$62*N(AQ331)+$L$63*N(AM331)+$L$64*N(AI331)+$L$65*N(AA331)+$L$66*N(BG331)+$L$67*N(W331)+$L$68*N(AY331)</f>
        <v>4.5576621921322655E-3</v>
      </c>
      <c r="BU331" s="60">
        <f>IF(ISNUMBER(BS331),BS331/MAX(BS$22:BS331)-1,"")</f>
        <v>-2.1328854631021299E-2</v>
      </c>
    </row>
    <row r="332" spans="17:73" ht="16" customHeight="1">
      <c r="Q332" s="63">
        <v>43549</v>
      </c>
      <c r="R332" s="62">
        <v>393.17</v>
      </c>
      <c r="S332" s="60">
        <f>IF(AND(ISNUMBER(R331),ISNUMBER(R332)),R332/R331-1,"")</f>
        <v>-7.1165332316680541E-4</v>
      </c>
      <c r="T332" s="60">
        <f>IF(ISNUMBER(R332),R332/MAX(R$22:R332)-1,"")</f>
        <v>-4.1960086746753E-2</v>
      </c>
      <c r="V332" s="62">
        <v>201.08</v>
      </c>
      <c r="W332" s="60">
        <f>IF(AND(ISNUMBER(V331),ISNUMBER(V332)),V332/V331-1,"")</f>
        <v>-2.4499102508125814E-2</v>
      </c>
      <c r="X332" s="60">
        <f>IF(ISNUMBER(V332),V332/MAX(V$22:V332)-1,"")</f>
        <v>-4.6019546446531834E-2</v>
      </c>
      <c r="Z332" s="62">
        <v>8.2799999999999994</v>
      </c>
      <c r="AA332" s="60">
        <f>IF(AND(ISNUMBER(Z331),ISNUMBER(Z332)),Z332/Z331-1,"")</f>
        <v>-1.8957345971563955E-2</v>
      </c>
      <c r="AB332" s="60">
        <f>IF(ISNUMBER(Z332),Z332/MAX(Z$22:Z332)-1,"")</f>
        <v>-1.8957345971563955E-2</v>
      </c>
      <c r="AD332" s="62">
        <v>11.68</v>
      </c>
      <c r="AE332" s="60">
        <f>IF(AND(ISNUMBER(AD331),ISNUMBER(AD332)),AD332/AD331-1,"")</f>
        <v>-2.6666666666666727E-2</v>
      </c>
      <c r="AF332" s="60">
        <f>IF(ISNUMBER(AD332),AD332/MAX(AD$22:AD332)-1,"")</f>
        <v>-0.22700198544010586</v>
      </c>
      <c r="AH332" s="62">
        <v>16.559999999999999</v>
      </c>
      <c r="AI332" s="60">
        <f>IF(AND(ISNUMBER(AH331),ISNUMBER(AH332)),AH332/AH331-1,"")</f>
        <v>-1.0752688172043001E-2</v>
      </c>
      <c r="AJ332" s="60">
        <f>IF(ISNUMBER(AH332),AH332/MAX(AH$22:AH332)-1,"")</f>
        <v>-1.8375815056313138E-2</v>
      </c>
      <c r="AL332" s="62">
        <v>20.81</v>
      </c>
      <c r="AM332" s="60">
        <f>IF(AND(ISNUMBER(AL331),ISNUMBER(AL332)),AL332/AL331-1,"")</f>
        <v>-3.3524904214559115E-3</v>
      </c>
      <c r="AN332" s="60">
        <f>IF(ISNUMBER(AL332),AL332/MAX(AL$22:AL332)-1,"")</f>
        <v>-3.3524904214559115E-3</v>
      </c>
      <c r="AP332" s="62">
        <v>100.35</v>
      </c>
      <c r="AQ332" s="60">
        <f>IF(AND(ISNUMBER(AP331),ISNUMBER(AP332)),AP332/AP331-1,"")</f>
        <v>0</v>
      </c>
      <c r="AR332" s="60">
        <f>IF(ISNUMBER(AP332),AP332/MAX(AP$22:AP332)-1,"")</f>
        <v>-2.9886431560077753E-4</v>
      </c>
      <c r="AT332" s="62">
        <v>50.13</v>
      </c>
      <c r="AU332" s="60">
        <f>IF(AND(ISNUMBER(AT331),ISNUMBER(AT332)),AT332/AT331-1,"")</f>
        <v>1.995211492418214E-4</v>
      </c>
      <c r="AV332" s="60">
        <f>IF(ISNUMBER(AT332),AT332/MAX(AT$22:AT332)-1,"")</f>
        <v>-9.9641291351126871E-4</v>
      </c>
      <c r="AX332" s="62">
        <v>17.52</v>
      </c>
      <c r="AY332" s="60">
        <f>IF(AND(ISNUMBER(AX331),ISNUMBER(AX332)),AX332/AX331-1,"")</f>
        <v>1.1197044903612952E-2</v>
      </c>
      <c r="AZ332" s="60">
        <f>IF(ISNUMBER(AX332),AX332/MAX(AX$22:AX332)-1,"")</f>
        <v>-8.4889643463498254E-3</v>
      </c>
      <c r="BB332" s="62">
        <v>51.6</v>
      </c>
      <c r="BC332" s="60">
        <f>IF(AND(ISNUMBER(BB331),ISNUMBER(BB332)),BB332/BB331-1,"")</f>
        <v>6.4365125804564105E-3</v>
      </c>
      <c r="BD332" s="60">
        <f>IF(ISNUMBER(BB332),BB332/MAX(BB$22:BB332)-1,"")</f>
        <v>0</v>
      </c>
      <c r="BF332" s="62">
        <v>52.06</v>
      </c>
      <c r="BG332" s="60">
        <f>IF(AND(ISNUMBER(BF331),ISNUMBER(BF332)),BF332/BF331-1,"")</f>
        <v>2.1174205967275928E-3</v>
      </c>
      <c r="BH332" s="60">
        <f>IF(ISNUMBER(BF332),BF332/MAX(BF$22:BF332)-1,"")</f>
        <v>0</v>
      </c>
      <c r="BK332" s="61">
        <f>BK331*(1+BL332)</f>
        <v>107.7186802677527</v>
      </c>
      <c r="BL332" s="60">
        <f>$L$12*N(AQ332)+$L$13*N(S332)+$L$14*N(AA332)+$L$15*N(AE332)+$L$16*N(AY332)+$L$17*N(BC332)+$L$18*N(AM332)+$L$19*N(AU332)+$L$20*N(W332)</f>
        <v>-4.2589124864415521E-3</v>
      </c>
      <c r="BM332" s="60">
        <f>IF(ISNUMBER(BK332),BK332/MAX(BK$22:BK332)-1,"")</f>
        <v>-9.297972007232147E-3</v>
      </c>
      <c r="BO332" s="61">
        <f>BO331*(1+BP332)</f>
        <v>106.05198552538735</v>
      </c>
      <c r="BP332" s="60">
        <f>$L$36*N(S332)+$L$37*N(AQ332)+$L$38*N(AA332)+$L$39*N(AE332)+$L$40*N(AM332)+$L$41*N(W332)+$L$42*N(AI332)+$L$43*N(BG332)+$L$44*N(AY332)</f>
        <v>-7.7868380654815984E-3</v>
      </c>
      <c r="BQ332" s="60">
        <f>IF(ISNUMBER(BO332),BO332/MAX(BO$22:BO332)-1,"")</f>
        <v>-2.901290066578599E-2</v>
      </c>
      <c r="BS332" s="61">
        <f>BS331*(1+BT332)</f>
        <v>104.38415029684641</v>
      </c>
      <c r="BT332" s="60">
        <f>$L$60*N(S332)+$L$61*N(AE332)+$L$62*N(AQ332)+$L$63*N(AM332)+$L$64*N(AI332)+$L$65*N(AA332)+$L$66*N(BG332)+$L$67*N(W332)+$L$68*N(AY332)</f>
        <v>-8.6309661950659342E-3</v>
      </c>
      <c r="BU332" s="60">
        <f>IF(ISNUMBER(BS332),BS332/MAX(BS$22:BS332)-1,"")</f>
        <v>-2.9775732202787508E-2</v>
      </c>
    </row>
    <row r="333" spans="17:73" ht="16" customHeight="1">
      <c r="Q333" s="63">
        <v>43550</v>
      </c>
      <c r="R333" s="62">
        <v>393.44</v>
      </c>
      <c r="S333" s="60">
        <f>IF(AND(ISNUMBER(R332),ISNUMBER(R333)),R333/R332-1,"")</f>
        <v>6.8672584378259849E-4</v>
      </c>
      <c r="T333" s="60">
        <f>IF(ISNUMBER(R333),R333/MAX(R$22:R333)-1,"")</f>
        <v>-4.1302175978946809E-2</v>
      </c>
      <c r="V333" s="62">
        <v>201.2</v>
      </c>
      <c r="W333" s="60">
        <f>IF(AND(ISNUMBER(V332),ISNUMBER(V333)),V333/V332-1,"")</f>
        <v>5.9677740202901397E-4</v>
      </c>
      <c r="X333" s="60">
        <f>IF(ISNUMBER(V333),V333/MAX(V$22:V333)-1,"")</f>
        <v>-4.5450232469873897E-2</v>
      </c>
      <c r="Z333" s="62">
        <v>8.31</v>
      </c>
      <c r="AA333" s="60">
        <f>IF(AND(ISNUMBER(Z332),ISNUMBER(Z333)),Z333/Z332-1,"")</f>
        <v>3.6231884057973396E-3</v>
      </c>
      <c r="AB333" s="60">
        <f>IF(ISNUMBER(Z333),Z333/MAX(Z$22:Z333)-1,"")</f>
        <v>-1.5402843601895588E-2</v>
      </c>
      <c r="AD333" s="62">
        <v>11.99</v>
      </c>
      <c r="AE333" s="60">
        <f>IF(AND(ISNUMBER(AD332),ISNUMBER(AD333)),AD333/AD332-1,"")</f>
        <v>2.6541095890411093E-2</v>
      </c>
      <c r="AF333" s="60">
        <f>IF(ISNUMBER(AD333),AD333/MAX(AD$22:AD333)-1,"")</f>
        <v>-0.20648577101257437</v>
      </c>
      <c r="AH333" s="62">
        <v>16.62</v>
      </c>
      <c r="AI333" s="60">
        <f>IF(AND(ISNUMBER(AH332),ISNUMBER(AH333)),AH333/AH332-1,"")</f>
        <v>3.6231884057973396E-3</v>
      </c>
      <c r="AJ333" s="60">
        <f>IF(ISNUMBER(AH333),AH333/MAX(AH$22:AH333)-1,"")</f>
        <v>-1.4819205690574933E-2</v>
      </c>
      <c r="AL333" s="62">
        <v>20.98</v>
      </c>
      <c r="AM333" s="60">
        <f>IF(AND(ISNUMBER(AL332),ISNUMBER(AL333)),AL333/AL332-1,"")</f>
        <v>8.1691494473812298E-3</v>
      </c>
      <c r="AN333" s="60">
        <f>IF(ISNUMBER(AL333),AL333/MAX(AL$22:AL333)-1,"")</f>
        <v>0</v>
      </c>
      <c r="AP333" s="62">
        <v>100.37</v>
      </c>
      <c r="AQ333" s="60">
        <f>IF(AND(ISNUMBER(AP332),ISNUMBER(AP333)),AP333/AP332-1,"")</f>
        <v>1.9930244145505149E-4</v>
      </c>
      <c r="AR333" s="60">
        <f>IF(ISNUMBER(AP333),AP333/MAX(AP$22:AP333)-1,"")</f>
        <v>-9.9621438533481488E-5</v>
      </c>
      <c r="AT333" s="62">
        <v>50.14</v>
      </c>
      <c r="AU333" s="60">
        <f>IF(AND(ISNUMBER(AT332),ISNUMBER(AT333)),AT333/AT332-1,"")</f>
        <v>1.9948134849379073E-4</v>
      </c>
      <c r="AV333" s="60">
        <f>IF(ISNUMBER(AT333),AT333/MAX(AT$22:AT333)-1,"")</f>
        <v>-7.9713033080908158E-4</v>
      </c>
      <c r="AX333" s="62">
        <v>17.433</v>
      </c>
      <c r="AY333" s="60">
        <f>IF(AND(ISNUMBER(AX332),ISNUMBER(AX333)),AX333/AX332-1,"")</f>
        <v>-4.9657534246575485E-3</v>
      </c>
      <c r="AZ333" s="60">
        <f>IF(ISNUMBER(AX333),AX333/MAX(AX$22:AX333)-1,"")</f>
        <v>-1.3412563667232758E-2</v>
      </c>
      <c r="BB333" s="62">
        <v>51.67</v>
      </c>
      <c r="BC333" s="60">
        <f>IF(AND(ISNUMBER(BB332),ISNUMBER(BB333)),BB333/BB332-1,"")</f>
        <v>1.3565891472868685E-3</v>
      </c>
      <c r="BD333" s="60">
        <f>IF(ISNUMBER(BB333),BB333/MAX(BB$22:BB333)-1,"")</f>
        <v>0</v>
      </c>
      <c r="BF333" s="62">
        <v>52.05</v>
      </c>
      <c r="BG333" s="60">
        <f>IF(AND(ISNUMBER(BF332),ISNUMBER(BF333)),BF333/BF332-1,"")</f>
        <v>-1.9208605455256489E-4</v>
      </c>
      <c r="BH333" s="60">
        <f>IF(ISNUMBER(BF333),BF333/MAX(BF$22:BF333)-1,"")</f>
        <v>-1.9208605455256489E-4</v>
      </c>
      <c r="BK333" s="61">
        <f>BK332*(1+BL333)</f>
        <v>108.05717730315212</v>
      </c>
      <c r="BL333" s="60">
        <f>$L$12*N(AQ333)+$L$13*N(S333)+$L$14*N(AA333)+$L$15*N(AE333)+$L$16*N(AY333)+$L$17*N(BC333)+$L$18*N(AM333)+$L$19*N(AU333)+$L$20*N(W333)</f>
        <v>3.1424172163828372E-3</v>
      </c>
      <c r="BM333" s="60">
        <f>IF(ISNUMBER(BK333),BK333/MAX(BK$22:BK333)-1,"")</f>
        <v>-6.1847728981624384E-3</v>
      </c>
      <c r="BO333" s="61">
        <f>BO332*(1+BP333)</f>
        <v>106.60958974018844</v>
      </c>
      <c r="BP333" s="60">
        <f>$L$36*N(S333)+$L$37*N(AQ333)+$L$38*N(AA333)+$L$39*N(AE333)+$L$40*N(AM333)+$L$41*N(W333)+$L$42*N(AI333)+$L$43*N(BG333)+$L$44*N(AY333)</f>
        <v>5.2578385217276497E-3</v>
      </c>
      <c r="BQ333" s="60">
        <f>IF(ISNUMBER(BO333),BO333/MAX(BO$22:BO333)-1,"")</f>
        <v>-2.3907607290805988E-2</v>
      </c>
      <c r="BS333" s="61">
        <f>BS332*(1+BT333)</f>
        <v>105.0987934882922</v>
      </c>
      <c r="BT333" s="60">
        <f>$L$60*N(S333)+$L$61*N(AE333)+$L$62*N(AQ333)+$L$63*N(AM333)+$L$64*N(AI333)+$L$65*N(AA333)+$L$66*N(BG333)+$L$67*N(W333)+$L$68*N(AY333)</f>
        <v>6.8462806797150496E-3</v>
      </c>
      <c r="BU333" s="60">
        <f>IF(ISNUMBER(BS333),BS333/MAX(BS$22:BS333)-1,"")</f>
        <v>-2.3133304543176636E-2</v>
      </c>
    </row>
    <row r="334" spans="17:73" ht="16" customHeight="1">
      <c r="Q334" s="63">
        <v>43551</v>
      </c>
      <c r="R334" s="62">
        <v>393.5</v>
      </c>
      <c r="S334" s="60">
        <f>IF(AND(ISNUMBER(R333),ISNUMBER(R334)),R334/R333-1,"")</f>
        <v>1.5250101667341198E-4</v>
      </c>
      <c r="T334" s="60">
        <f>IF(ISNUMBER(R334),R334/MAX(R$22:R334)-1,"")</f>
        <v>-4.1155973586101013E-2</v>
      </c>
      <c r="V334" s="62">
        <v>202.71</v>
      </c>
      <c r="W334" s="60">
        <f>IF(AND(ISNUMBER(V333),ISNUMBER(V334)),V334/V333-1,"")</f>
        <v>7.5049701789264844E-3</v>
      </c>
      <c r="X334" s="60">
        <f>IF(ISNUMBER(V334),V334/MAX(V$22:V334)-1,"")</f>
        <v>-3.8286364930259054E-2</v>
      </c>
      <c r="Z334" s="62">
        <v>8.35</v>
      </c>
      <c r="AA334" s="60">
        <f>IF(AND(ISNUMBER(Z333),ISNUMBER(Z334)),Z334/Z333-1,"")</f>
        <v>4.8134777376653837E-3</v>
      </c>
      <c r="AB334" s="60">
        <f>IF(ISNUMBER(Z334),Z334/MAX(Z$22:Z334)-1,"")</f>
        <v>-1.0663507109004766E-2</v>
      </c>
      <c r="AD334" s="62">
        <v>12.01</v>
      </c>
      <c r="AE334" s="60">
        <f>IF(AND(ISNUMBER(AD333),ISNUMBER(AD334)),AD334/AD333-1,"")</f>
        <v>1.6680567139282232E-3</v>
      </c>
      <c r="AF334" s="60">
        <f>IF(ISNUMBER(AD334),AD334/MAX(AD$22:AD334)-1,"")</f>
        <v>-0.20516214427531432</v>
      </c>
      <c r="AH334" s="62">
        <v>16.600000000000001</v>
      </c>
      <c r="AI334" s="60">
        <f>IF(AND(ISNUMBER(AH333),ISNUMBER(AH334)),AH334/AH333-1,"")</f>
        <v>-1.2033694344163459E-3</v>
      </c>
      <c r="AJ334" s="60">
        <f>IF(ISNUMBER(AH334),AH334/MAX(AH$22:AH334)-1,"")</f>
        <v>-1.6004742145820927E-2</v>
      </c>
      <c r="AL334" s="62">
        <v>21.05</v>
      </c>
      <c r="AM334" s="60">
        <f>IF(AND(ISNUMBER(AL333),ISNUMBER(AL334)),AL334/AL333-1,"")</f>
        <v>3.336510962821837E-3</v>
      </c>
      <c r="AN334" s="60">
        <f>IF(ISNUMBER(AL334),AL334/MAX(AL$22:AL334)-1,"")</f>
        <v>0</v>
      </c>
      <c r="AP334" s="62">
        <v>100.35</v>
      </c>
      <c r="AQ334" s="60">
        <f>IF(AND(ISNUMBER(AP333),ISNUMBER(AP334)),AP334/AP333-1,"")</f>
        <v>-1.9926272790682376E-4</v>
      </c>
      <c r="AR334" s="60">
        <f>IF(ISNUMBER(AP334),AP334/MAX(AP$22:AP334)-1,"")</f>
        <v>-2.9886431560077753E-4</v>
      </c>
      <c r="AT334" s="62">
        <v>50.15</v>
      </c>
      <c r="AU334" s="60">
        <f>IF(AND(ISNUMBER(AT333),ISNUMBER(AT334)),AT334/AT333-1,"")</f>
        <v>1.9944156362172727E-4</v>
      </c>
      <c r="AV334" s="60">
        <f>IF(ISNUMBER(AT334),AT334/MAX(AT$22:AT334)-1,"")</f>
        <v>-5.9784774810678343E-4</v>
      </c>
      <c r="AX334" s="62">
        <v>17.425999999999998</v>
      </c>
      <c r="AY334" s="60">
        <f>IF(AND(ISNUMBER(AX333),ISNUMBER(AX334)),AX334/AX333-1,"")</f>
        <v>-4.015373142890466E-4</v>
      </c>
      <c r="AZ334" s="60">
        <f>IF(ISNUMBER(AX334),AX334/MAX(AX$22:AX334)-1,"")</f>
        <v>-1.3808715336729116E-2</v>
      </c>
      <c r="BB334" s="62">
        <v>51.69</v>
      </c>
      <c r="BC334" s="60">
        <f>IF(AND(ISNUMBER(BB333),ISNUMBER(BB334)),BB334/BB333-1,"")</f>
        <v>3.8707180181907219E-4</v>
      </c>
      <c r="BD334" s="60">
        <f>IF(ISNUMBER(BB334),BB334/MAX(BB$22:BB334)-1,"")</f>
        <v>0</v>
      </c>
      <c r="BF334" s="62">
        <v>52.09</v>
      </c>
      <c r="BG334" s="60">
        <f>IF(AND(ISNUMBER(BF333),ISNUMBER(BF334)),BF334/BF333-1,"")</f>
        <v>7.6849183477434302E-4</v>
      </c>
      <c r="BH334" s="60">
        <f>IF(ISNUMBER(BF334),BF334/MAX(BF$22:BF334)-1,"")</f>
        <v>0</v>
      </c>
      <c r="BK334" s="61">
        <f>BK333*(1+BL334)</f>
        <v>108.17591276371998</v>
      </c>
      <c r="BL334" s="60">
        <f>$L$12*N(AQ334)+$L$13*N(S334)+$L$14*N(AA334)+$L$15*N(AE334)+$L$16*N(AY334)+$L$17*N(BC334)+$L$18*N(AM334)+$L$19*N(AU334)+$L$20*N(W334)</f>
        <v>1.0988206756018463E-3</v>
      </c>
      <c r="BM334" s="60">
        <f>IF(ISNUMBER(BK334),BK334/MAX(BK$22:BK334)-1,"")</f>
        <v>-5.0927481788951567E-3</v>
      </c>
      <c r="BO334" s="61">
        <f>BO333*(1+BP334)</f>
        <v>106.75305328158615</v>
      </c>
      <c r="BP334" s="60">
        <f>$L$36*N(S334)+$L$37*N(AQ334)+$L$38*N(AA334)+$L$39*N(AE334)+$L$40*N(AM334)+$L$41*N(W334)+$L$42*N(AI334)+$L$43*N(BG334)+$L$44*N(AY334)</f>
        <v>1.3456907746041387E-3</v>
      </c>
      <c r="BQ334" s="60">
        <f>IF(ISNUMBER(BO334),BO334/MAX(BO$22:BO334)-1,"")</f>
        <v>-2.259408876277591E-2</v>
      </c>
      <c r="BS334" s="61">
        <f>BS333*(1+BT334)</f>
        <v>105.21153305004752</v>
      </c>
      <c r="BT334" s="60">
        <f>$L$60*N(S334)+$L$61*N(AE334)+$L$62*N(AQ334)+$L$63*N(AM334)+$L$64*N(AI334)+$L$65*N(AA334)+$L$66*N(BG334)+$L$67*N(W334)+$L$68*N(AY334)</f>
        <v>1.0727008180914767E-3</v>
      </c>
      <c r="BU334" s="60">
        <f>IF(ISNUMBER(BS334),BS334/MAX(BS$22:BS334)-1,"")</f>
        <v>-2.2085418839793758E-2</v>
      </c>
    </row>
    <row r="335" spans="17:73" ht="16" customHeight="1">
      <c r="Q335" s="63">
        <v>43552</v>
      </c>
      <c r="R335" s="62">
        <v>393.55</v>
      </c>
      <c r="S335" s="60">
        <f>IF(AND(ISNUMBER(R334),ISNUMBER(R335)),R335/R334-1,"")</f>
        <v>1.2706480304958134E-4</v>
      </c>
      <c r="T335" s="60">
        <f>IF(ISNUMBER(R335),R335/MAX(R$22:R335)-1,"")</f>
        <v>-4.103413825872948E-2</v>
      </c>
      <c r="V335" s="62">
        <v>201.18</v>
      </c>
      <c r="W335" s="60">
        <f>IF(AND(ISNUMBER(V334),ISNUMBER(V335)),V335/V334-1,"")</f>
        <v>-7.5477282817818514E-3</v>
      </c>
      <c r="X335" s="60">
        <f>IF(ISNUMBER(V335),V335/MAX(V$22:V335)-1,"")</f>
        <v>-4.5545118132650164E-2</v>
      </c>
      <c r="Z335" s="62">
        <v>8.2799999999999994</v>
      </c>
      <c r="AA335" s="60">
        <f>IF(AND(ISNUMBER(Z334),ISNUMBER(Z335)),Z335/Z334-1,"")</f>
        <v>-8.3832335329341312E-3</v>
      </c>
      <c r="AB335" s="60">
        <f>IF(ISNUMBER(Z335),Z335/MAX(Z$22:Z335)-1,"")</f>
        <v>-1.8957345971563955E-2</v>
      </c>
      <c r="AD335" s="62">
        <v>11.88</v>
      </c>
      <c r="AE335" s="60">
        <f>IF(AND(ISNUMBER(AD334),ISNUMBER(AD335)),AD335/AD334-1,"")</f>
        <v>-1.0824313072439584E-2</v>
      </c>
      <c r="AF335" s="60">
        <f>IF(ISNUMBER(AD335),AD335/MAX(AD$22:AD335)-1,"")</f>
        <v>-0.21376571806750488</v>
      </c>
      <c r="AH335" s="62">
        <v>16.62</v>
      </c>
      <c r="AI335" s="60">
        <f>IF(AND(ISNUMBER(AH334),ISNUMBER(AH335)),AH335/AH334-1,"")</f>
        <v>1.2048192771083599E-3</v>
      </c>
      <c r="AJ335" s="60">
        <f>IF(ISNUMBER(AH335),AH335/MAX(AH$22:AH335)-1,"")</f>
        <v>-1.4819205690574933E-2</v>
      </c>
      <c r="AL335" s="62">
        <v>20.91</v>
      </c>
      <c r="AM335" s="60">
        <f>IF(AND(ISNUMBER(AL334),ISNUMBER(AL335)),AL335/AL334-1,"")</f>
        <v>-6.6508313539193065E-3</v>
      </c>
      <c r="AN335" s="60">
        <f>IF(ISNUMBER(AL335),AL335/MAX(AL$22:AL335)-1,"")</f>
        <v>-6.6508313539193065E-3</v>
      </c>
      <c r="AP335" s="62">
        <v>100.38</v>
      </c>
      <c r="AQ335" s="60">
        <f>IF(AND(ISNUMBER(AP334),ISNUMBER(AP335)),AP335/AP334-1,"")</f>
        <v>2.9895366218246622E-4</v>
      </c>
      <c r="AR335" s="60">
        <f>IF(ISNUMBER(AP335),AP335/MAX(AP$22:AP335)-1,"")</f>
        <v>0</v>
      </c>
      <c r="AT335" s="62">
        <v>50.15</v>
      </c>
      <c r="AU335" s="60">
        <f>IF(AND(ISNUMBER(AT334),ISNUMBER(AT335)),AT335/AT334-1,"")</f>
        <v>0</v>
      </c>
      <c r="AV335" s="60">
        <f>IF(ISNUMBER(AT335),AT335/MAX(AT$22:AT335)-1,"")</f>
        <v>-5.9784774810678343E-4</v>
      </c>
      <c r="AX335" s="62">
        <v>17.361999999999998</v>
      </c>
      <c r="AY335" s="60">
        <f>IF(AND(ISNUMBER(AX334),ISNUMBER(AX335)),AX335/AX334-1,"")</f>
        <v>-3.6726730173304301E-3</v>
      </c>
      <c r="AZ335" s="60">
        <f>IF(ISNUMBER(AX335),AX335/MAX(AX$22:AX335)-1,"")</f>
        <v>-1.743067345783833E-2</v>
      </c>
      <c r="BB335" s="62">
        <v>51.76</v>
      </c>
      <c r="BC335" s="60">
        <f>IF(AND(ISNUMBER(BB334),ISNUMBER(BB335)),BB335/BB334-1,"")</f>
        <v>1.3542271232347414E-3</v>
      </c>
      <c r="BD335" s="60">
        <f>IF(ISNUMBER(BB335),BB335/MAX(BB$22:BB335)-1,"")</f>
        <v>0</v>
      </c>
      <c r="BF335" s="62">
        <v>52.13</v>
      </c>
      <c r="BG335" s="60">
        <f>IF(AND(ISNUMBER(BF334),ISNUMBER(BF335)),BF335/BF334-1,"")</f>
        <v>7.6790170858132001E-4</v>
      </c>
      <c r="BH335" s="60">
        <f>IF(ISNUMBER(BF335),BF335/MAX(BF$22:BF335)-1,"")</f>
        <v>0</v>
      </c>
      <c r="BK335" s="61">
        <f>BK334*(1+BL335)</f>
        <v>107.83454743382906</v>
      </c>
      <c r="BL335" s="60">
        <f>$L$12*N(AQ335)+$L$13*N(S335)+$L$14*N(AA335)+$L$15*N(AE335)+$L$16*N(AY335)+$L$17*N(BC335)+$L$18*N(AM335)+$L$19*N(AU335)+$L$20*N(W335)</f>
        <v>-3.1556500996348302E-3</v>
      </c>
      <c r="BM335" s="60">
        <f>IF(ISNUMBER(BK335),BK335/MAX(BK$22:BK335)-1,"")</f>
        <v>-8.2323273472317826E-3</v>
      </c>
      <c r="BO335" s="61">
        <f>BO334*(1+BP335)</f>
        <v>106.34033201345765</v>
      </c>
      <c r="BP335" s="60">
        <f>$L$36*N(S335)+$L$37*N(AQ335)+$L$38*N(AA335)+$L$39*N(AE335)+$L$40*N(AM335)+$L$41*N(W335)+$L$42*N(AI335)+$L$43*N(BG335)+$L$44*N(AY335)</f>
        <v>-3.8661308078922238E-3</v>
      </c>
      <c r="BQ335" s="60">
        <f>IF(ISNUMBER(BO335),BO335/MAX(BO$22:BO335)-1,"")</f>
        <v>-2.6372867868026062E-2</v>
      </c>
      <c r="BS335" s="61">
        <f>BS334*(1+BT335)</f>
        <v>104.85150448312423</v>
      </c>
      <c r="BT335" s="60">
        <f>$L$60*N(S335)+$L$61*N(AE335)+$L$62*N(AQ335)+$L$63*N(AM335)+$L$64*N(AI335)+$L$65*N(AA335)+$L$66*N(BG335)+$L$67*N(W335)+$L$68*N(AY335)</f>
        <v>-3.4219496331456233E-3</v>
      </c>
      <c r="BU335" s="60">
        <f>IF(ISNUMBER(BS335),BS335/MAX(BS$22:BS335)-1,"")</f>
        <v>-2.5431793282042592E-2</v>
      </c>
    </row>
    <row r="336" spans="17:73" ht="16" customHeight="1">
      <c r="Q336" s="63">
        <v>43553</v>
      </c>
      <c r="R336" s="62">
        <v>397.43</v>
      </c>
      <c r="S336" s="60">
        <f>IF(AND(ISNUMBER(R335),ISNUMBER(R336)),R336/R335-1,"")</f>
        <v>9.8589759878033867E-3</v>
      </c>
      <c r="T336" s="60">
        <f>IF(ISNUMBER(R336),R336/MAX(R$22:R336)-1,"")</f>
        <v>-3.157971685469918E-2</v>
      </c>
      <c r="V336" s="62">
        <v>203.22</v>
      </c>
      <c r="W336" s="60">
        <f>IF(AND(ISNUMBER(V335),ISNUMBER(V336)),V336/V335-1,"")</f>
        <v>1.0140172979421269E-2</v>
      </c>
      <c r="X336" s="60">
        <f>IF(ISNUMBER(V336),V336/MAX(V$22:V336)-1,"")</f>
        <v>-3.5866780529462017E-2</v>
      </c>
      <c r="Z336" s="62">
        <v>8.36</v>
      </c>
      <c r="AA336" s="60">
        <f>IF(AND(ISNUMBER(Z335),ISNUMBER(Z336)),Z336/Z335-1,"")</f>
        <v>9.6618357487923134E-3</v>
      </c>
      <c r="AB336" s="60">
        <f>IF(ISNUMBER(Z336),Z336/MAX(Z$22:Z336)-1,"")</f>
        <v>-9.4786729857819774E-3</v>
      </c>
      <c r="AD336" s="62">
        <v>11.94</v>
      </c>
      <c r="AE336" s="60">
        <f>IF(AND(ISNUMBER(AD335),ISNUMBER(AD336)),AD336/AD335-1,"")</f>
        <v>5.050505050504972E-3</v>
      </c>
      <c r="AF336" s="60">
        <f>IF(ISNUMBER(AD336),AD336/MAX(AD$22:AD336)-1,"")</f>
        <v>-0.20979483785572473</v>
      </c>
      <c r="AH336" s="62">
        <v>16.75</v>
      </c>
      <c r="AI336" s="60">
        <f>IF(AND(ISNUMBER(AH335),ISNUMBER(AH336)),AH336/AH335-1,"")</f>
        <v>7.821901323706415E-3</v>
      </c>
      <c r="AJ336" s="60">
        <f>IF(ISNUMBER(AH336),AH336/MAX(AH$22:AH336)-1,"")</f>
        <v>-7.1132187314760786E-3</v>
      </c>
      <c r="AL336" s="62">
        <v>20.84</v>
      </c>
      <c r="AM336" s="60">
        <f>IF(AND(ISNUMBER(AL335),ISNUMBER(AL336)),AL336/AL335-1,"")</f>
        <v>-3.3476805356289496E-3</v>
      </c>
      <c r="AN336" s="60">
        <f>IF(ISNUMBER(AL336),AL336/MAX(AL$22:AL336)-1,"")</f>
        <v>-9.9762470308788487E-3</v>
      </c>
      <c r="AP336" s="62">
        <v>100.37</v>
      </c>
      <c r="AQ336" s="60">
        <f>IF(AND(ISNUMBER(AP335),ISNUMBER(AP336)),AP336/AP335-1,"")</f>
        <v>-9.9621438533481488E-5</v>
      </c>
      <c r="AR336" s="60">
        <f>IF(ISNUMBER(AP336),AP336/MAX(AP$22:AP336)-1,"")</f>
        <v>-9.9621438533481488E-5</v>
      </c>
      <c r="AT336" s="62">
        <v>50.14</v>
      </c>
      <c r="AU336" s="60">
        <f>IF(AND(ISNUMBER(AT335),ISNUMBER(AT336)),AT336/AT335-1,"")</f>
        <v>-1.9940179461608309E-4</v>
      </c>
      <c r="AV336" s="60">
        <f>IF(ISNUMBER(AT336),AT336/MAX(AT$22:AT336)-1,"")</f>
        <v>-7.9713033080908158E-4</v>
      </c>
      <c r="AX336" s="62">
        <v>17.122</v>
      </c>
      <c r="AY336" s="60">
        <f>IF(AND(ISNUMBER(AX335),ISNUMBER(AX336)),AX336/AX335-1,"")</f>
        <v>-1.3823292247436836E-2</v>
      </c>
      <c r="AZ336" s="60">
        <f>IF(ISNUMBER(AX336),AX336/MAX(AX$22:AX336)-1,"")</f>
        <v>-3.1013016411997829E-2</v>
      </c>
      <c r="BB336" s="62">
        <v>51.77</v>
      </c>
      <c r="BC336" s="60">
        <f>IF(AND(ISNUMBER(BB335),ISNUMBER(BB336)),BB336/BB335-1,"")</f>
        <v>1.9319938176209916E-4</v>
      </c>
      <c r="BD336" s="60">
        <f>IF(ISNUMBER(BB336),BB336/MAX(BB$22:BB336)-1,"")</f>
        <v>0</v>
      </c>
      <c r="BF336" s="62">
        <v>52.17</v>
      </c>
      <c r="BG336" s="60">
        <f>IF(AND(ISNUMBER(BF335),ISNUMBER(BF336)),BF336/BF335-1,"")</f>
        <v>7.6731248801076291E-4</v>
      </c>
      <c r="BH336" s="60">
        <f>IF(ISNUMBER(BF336),BF336/MAX(BF$22:BF336)-1,"")</f>
        <v>0</v>
      </c>
      <c r="BK336" s="61">
        <f>BK335*(1+BL336)</f>
        <v>108.12753436408137</v>
      </c>
      <c r="BL336" s="60">
        <f>$L$12*N(AQ336)+$L$13*N(S336)+$L$14*N(AA336)+$L$15*N(AE336)+$L$16*N(AY336)+$L$17*N(BC336)+$L$18*N(AM336)+$L$19*N(AU336)+$L$20*N(W336)</f>
        <v>2.7170043109986464E-3</v>
      </c>
      <c r="BM336" s="60">
        <f>IF(ISNUMBER(BK336),BK336/MAX(BK$22:BK336)-1,"")</f>
        <v>-5.5376903051250759E-3</v>
      </c>
      <c r="BO336" s="61">
        <f>BO335*(1+BP336)</f>
        <v>106.81681798035493</v>
      </c>
      <c r="BP336" s="60">
        <f>$L$36*N(S336)+$L$37*N(AQ336)+$L$38*N(AA336)+$L$39*N(AE336)+$L$40*N(AM336)+$L$41*N(W336)+$L$42*N(AI336)+$L$43*N(BG336)+$L$44*N(AY336)</f>
        <v>4.4807643334889838E-3</v>
      </c>
      <c r="BQ336" s="60">
        <f>IF(ISNUMBER(BO336),BO336/MAX(BO$22:BO336)-1,"")</f>
        <v>-2.2010274140251918E-2</v>
      </c>
      <c r="BS336" s="61">
        <f>BS335*(1+BT336)</f>
        <v>105.38930247436994</v>
      </c>
      <c r="BT336" s="60">
        <f>$L$60*N(S336)+$L$61*N(AE336)+$L$62*N(AQ336)+$L$63*N(AM336)+$L$64*N(AI336)+$L$65*N(AA336)+$L$66*N(BG336)+$L$67*N(W336)+$L$68*N(AY336)</f>
        <v>5.129139480609615E-3</v>
      </c>
      <c r="BU336" s="60">
        <f>IF(ISNUMBER(BS336),BS336/MAX(BS$22:BS336)-1,"")</f>
        <v>-2.04330970164186E-2</v>
      </c>
    </row>
    <row r="337" spans="17:73" ht="16" customHeight="1">
      <c r="Q337" s="63">
        <v>43556</v>
      </c>
      <c r="R337" s="62">
        <v>399.33</v>
      </c>
      <c r="S337" s="60">
        <f>IF(AND(ISNUMBER(R336),ISNUMBER(R337)),R337/R336-1,"")</f>
        <v>4.7807161009485455E-3</v>
      </c>
      <c r="T337" s="60">
        <f>IF(ISNUMBER(R337),R337/MAX(R$22:R337)-1,"")</f>
        <v>-2.6949974414581246E-2</v>
      </c>
      <c r="V337" s="62">
        <v>204.54</v>
      </c>
      <c r="W337" s="60">
        <f>IF(AND(ISNUMBER(V336),ISNUMBER(V337)),V337/V336-1,"")</f>
        <v>6.4954236787717612E-3</v>
      </c>
      <c r="X337" s="60">
        <f>IF(ISNUMBER(V337),V337/MAX(V$22:V337)-1,"")</f>
        <v>-2.9604326786222601E-2</v>
      </c>
      <c r="Z337" s="62">
        <v>8.4</v>
      </c>
      <c r="AA337" s="60">
        <f>IF(AND(ISNUMBER(Z336),ISNUMBER(Z337)),Z337/Z336-1,"")</f>
        <v>4.784688995215447E-3</v>
      </c>
      <c r="AB337" s="60">
        <f>IF(ISNUMBER(Z337),Z337/MAX(Z$22:Z337)-1,"")</f>
        <v>-4.7393364928909332E-3</v>
      </c>
      <c r="AD337" s="62">
        <v>12.18</v>
      </c>
      <c r="AE337" s="60">
        <f>IF(AND(ISNUMBER(AD336),ISNUMBER(AD337)),AD337/AD336-1,"")</f>
        <v>2.0100502512562901E-2</v>
      </c>
      <c r="AF337" s="60">
        <f>IF(ISNUMBER(AD337),AD337/MAX(AD$22:AD337)-1,"")</f>
        <v>-0.19391131700860353</v>
      </c>
      <c r="AH337" s="62">
        <v>16.77</v>
      </c>
      <c r="AI337" s="60">
        <f>IF(AND(ISNUMBER(AH336),ISNUMBER(AH337)),AH337/AH336-1,"")</f>
        <v>1.1940298507462366E-3</v>
      </c>
      <c r="AJ337" s="60">
        <f>IF(ISNUMBER(AH337),AH337/MAX(AH$22:AH337)-1,"")</f>
        <v>-5.927682276230084E-3</v>
      </c>
      <c r="AL337" s="62">
        <v>21</v>
      </c>
      <c r="AM337" s="60">
        <f>IF(AND(ISNUMBER(AL336),ISNUMBER(AL337)),AL337/AL336-1,"")</f>
        <v>7.6775431861804133E-3</v>
      </c>
      <c r="AN337" s="60">
        <f>IF(ISNUMBER(AL337),AL337/MAX(AL$22:AL337)-1,"")</f>
        <v>-2.3752969121140222E-3</v>
      </c>
      <c r="AP337" s="62">
        <v>100.38</v>
      </c>
      <c r="AQ337" s="60">
        <f>IF(AND(ISNUMBER(AP336),ISNUMBER(AP337)),AP337/AP336-1,"")</f>
        <v>9.9631363953189833E-5</v>
      </c>
      <c r="AR337" s="60">
        <f>IF(ISNUMBER(AP337),AP337/MAX(AP$22:AP337)-1,"")</f>
        <v>0</v>
      </c>
      <c r="AT337" s="62">
        <v>50.08</v>
      </c>
      <c r="AU337" s="60">
        <f>IF(AND(ISNUMBER(AT336),ISNUMBER(AT337)),AT337/AT336-1,"")</f>
        <v>-1.1966493817312518E-3</v>
      </c>
      <c r="AV337" s="60">
        <f>IF(ISNUMBER(AT337),AT337/MAX(AT$22:AT337)-1,"")</f>
        <v>-1.9928258270227595E-3</v>
      </c>
      <c r="AX337" s="62">
        <v>17.088999999999999</v>
      </c>
      <c r="AY337" s="60">
        <f>IF(AND(ISNUMBER(AX336),ISNUMBER(AX337)),AX337/AX336-1,"")</f>
        <v>-1.9273449363392814E-3</v>
      </c>
      <c r="AZ337" s="60">
        <f>IF(ISNUMBER(AX337),AX337/MAX(AX$22:AX337)-1,"")</f>
        <v>-3.2880588568194868E-2</v>
      </c>
      <c r="BB337" s="62">
        <v>51.25</v>
      </c>
      <c r="BC337" s="60">
        <f>IF(AND(ISNUMBER(BB336),ISNUMBER(BB337)),BB337/BB336-1,"")</f>
        <v>-1.0044427274483403E-2</v>
      </c>
      <c r="BD337" s="60">
        <f>IF(ISNUMBER(BB337),BB337/MAX(BB$22:BB337)-1,"")</f>
        <v>-1.0044427274483403E-2</v>
      </c>
      <c r="BF337" s="62">
        <v>51.8</v>
      </c>
      <c r="BG337" s="60">
        <f>IF(AND(ISNUMBER(BF336),ISNUMBER(BF337)),BF337/BF336-1,"")</f>
        <v>-7.0921985815604049E-3</v>
      </c>
      <c r="BH337" s="60">
        <f>IF(ISNUMBER(BF337),BF337/MAX(BF$22:BF337)-1,"")</f>
        <v>-7.0921985815604049E-3</v>
      </c>
      <c r="BK337" s="61">
        <f>BK336*(1+BL337)</f>
        <v>108.54570084941508</v>
      </c>
      <c r="BL337" s="60">
        <f>$L$12*N(AQ337)+$L$13*N(S337)+$L$14*N(AA337)+$L$15*N(AE337)+$L$16*N(AY337)+$L$17*N(BC337)+$L$18*N(AM337)+$L$19*N(AU337)+$L$20*N(W337)</f>
        <v>3.8673450550132755E-3</v>
      </c>
      <c r="BM337" s="60">
        <f>IF(ISNUMBER(BK337),BK337/MAX(BK$22:BK337)-1,"")</f>
        <v>-1.6917614093294731E-3</v>
      </c>
      <c r="BO337" s="61">
        <f>BO336*(1+BP337)</f>
        <v>107.43284854699466</v>
      </c>
      <c r="BP337" s="60">
        <f>$L$36*N(S337)+$L$37*N(AQ337)+$L$38*N(AA337)+$L$39*N(AE337)+$L$40*N(AM337)+$L$41*N(W337)+$L$42*N(AI337)+$L$43*N(BG337)+$L$44*N(AY337)</f>
        <v>5.7671683007168286E-3</v>
      </c>
      <c r="BQ337" s="60">
        <f>IF(ISNUMBER(BO337),BO337/MAX(BO$22:BO337)-1,"")</f>
        <v>-1.6370042794846884E-2</v>
      </c>
      <c r="BS337" s="61">
        <f>BS336*(1+BT337)</f>
        <v>106.08471159019693</v>
      </c>
      <c r="BT337" s="60">
        <f>$L$60*N(S337)+$L$61*N(AE337)+$L$62*N(AQ337)+$L$63*N(AM337)+$L$64*N(AI337)+$L$65*N(AA337)+$L$66*N(BG337)+$L$67*N(W337)+$L$68*N(AY337)</f>
        <v>6.5984791577504533E-3</v>
      </c>
      <c r="BU337" s="60">
        <f>IF(ISNUMBER(BS337),BS337/MAX(BS$22:BS337)-1,"")</f>
        <v>-1.396944522345922E-2</v>
      </c>
    </row>
    <row r="338" spans="17:73" ht="16" customHeight="1">
      <c r="Q338" s="63">
        <v>43557</v>
      </c>
      <c r="R338" s="62">
        <v>401.81</v>
      </c>
      <c r="S338" s="60">
        <f>IF(AND(ISNUMBER(R337),ISNUMBER(R338)),R338/R337-1,"")</f>
        <v>6.2104024240603461E-3</v>
      </c>
      <c r="T338" s="60">
        <f>IF(ISNUMBER(R338),R338/MAX(R$22:R338)-1,"")</f>
        <v>-2.0906942176953547E-2</v>
      </c>
      <c r="V338" s="62">
        <v>206.26</v>
      </c>
      <c r="W338" s="60">
        <f>IF(AND(ISNUMBER(V337),ISNUMBER(V338)),V338/V337-1,"")</f>
        <v>8.4091131319057322E-3</v>
      </c>
      <c r="X338" s="60">
        <f>IF(ISNUMBER(V338),V338/MAX(V$22:V338)-1,"")</f>
        <v>-2.1444159787456174E-2</v>
      </c>
      <c r="Z338" s="62">
        <v>8.4499999999999993</v>
      </c>
      <c r="AA338" s="60">
        <f>IF(AND(ISNUMBER(Z337),ISNUMBER(Z338)),Z338/Z337-1,"")</f>
        <v>5.9523809523809312E-3</v>
      </c>
      <c r="AB338" s="60">
        <f>IF(ISNUMBER(Z338),Z338/MAX(Z$22:Z338)-1,"")</f>
        <v>0</v>
      </c>
      <c r="AD338" s="62">
        <v>12.2</v>
      </c>
      <c r="AE338" s="60">
        <f>IF(AND(ISNUMBER(AD337),ISNUMBER(AD338)),AD338/AD337-1,"")</f>
        <v>1.6420361247946325E-3</v>
      </c>
      <c r="AF338" s="60">
        <f>IF(ISNUMBER(AD338),AD338/MAX(AD$22:AD338)-1,"")</f>
        <v>-0.19258769027134348</v>
      </c>
      <c r="AH338" s="62">
        <v>16.8</v>
      </c>
      <c r="AI338" s="60">
        <f>IF(AND(ISNUMBER(AH337),ISNUMBER(AH338)),AH338/AH337-1,"")</f>
        <v>1.7889087656530744E-3</v>
      </c>
      <c r="AJ338" s="60">
        <f>IF(ISNUMBER(AH338),AH338/MAX(AH$22:AH338)-1,"")</f>
        <v>-4.1493775933609811E-3</v>
      </c>
      <c r="AL338" s="62">
        <v>20.77</v>
      </c>
      <c r="AM338" s="60">
        <f>IF(AND(ISNUMBER(AL337),ISNUMBER(AL338)),AL338/AL337-1,"")</f>
        <v>-1.0952380952380936E-2</v>
      </c>
      <c r="AN338" s="60">
        <f>IF(ISNUMBER(AL338),AL338/MAX(AL$22:AL338)-1,"")</f>
        <v>-1.3301662707838502E-2</v>
      </c>
      <c r="AP338" s="62">
        <v>100.39</v>
      </c>
      <c r="AQ338" s="60">
        <f>IF(AND(ISNUMBER(AP337),ISNUMBER(AP338)),AP338/AP337-1,"")</f>
        <v>9.962143853359251E-5</v>
      </c>
      <c r="AR338" s="60">
        <f>IF(ISNUMBER(AP338),AP338/MAX(AP$22:AP338)-1,"")</f>
        <v>0</v>
      </c>
      <c r="AT338" s="62">
        <v>50.08</v>
      </c>
      <c r="AU338" s="60">
        <f>IF(AND(ISNUMBER(AT337),ISNUMBER(AT338)),AT338/AT337-1,"")</f>
        <v>0</v>
      </c>
      <c r="AV338" s="60">
        <f>IF(ISNUMBER(AT338),AT338/MAX(AT$22:AT338)-1,"")</f>
        <v>-1.9928258270227595E-3</v>
      </c>
      <c r="AX338" s="62">
        <v>17.094000000000001</v>
      </c>
      <c r="AY338" s="60">
        <f>IF(AND(ISNUMBER(AX337),ISNUMBER(AX338)),AX338/AX337-1,"")</f>
        <v>2.9258587395419866E-4</v>
      </c>
      <c r="AZ338" s="60">
        <f>IF(ISNUMBER(AX338),AX338/MAX(AX$22:AX338)-1,"")</f>
        <v>-3.2597623089983041E-2</v>
      </c>
      <c r="BB338" s="62">
        <v>51.35</v>
      </c>
      <c r="BC338" s="60">
        <f>IF(AND(ISNUMBER(BB337),ISNUMBER(BB338)),BB338/BB337-1,"")</f>
        <v>1.9512195121951237E-3</v>
      </c>
      <c r="BD338" s="60">
        <f>IF(ISNUMBER(BB338),BB338/MAX(BB$22:BB338)-1,"")</f>
        <v>-8.1128066447749836E-3</v>
      </c>
      <c r="BF338" s="62">
        <v>51.74</v>
      </c>
      <c r="BG338" s="60">
        <f>IF(AND(ISNUMBER(BF337),ISNUMBER(BF338)),BF338/BF337-1,"")</f>
        <v>-1.1583011583010672E-3</v>
      </c>
      <c r="BH338" s="60">
        <f>IF(ISNUMBER(BF338),BF338/MAX(BF$22:BF338)-1,"")</f>
        <v>-8.2422848380294678E-3</v>
      </c>
      <c r="BK338" s="61">
        <f>BK337*(1+BL338)</f>
        <v>108.8290910364413</v>
      </c>
      <c r="BL338" s="60">
        <f>$L$12*N(AQ338)+$L$13*N(S338)+$L$14*N(AA338)+$L$15*N(AE338)+$L$16*N(AY338)+$L$17*N(BC338)+$L$18*N(AM338)+$L$19*N(AU338)+$L$20*N(W338)</f>
        <v>2.6107914436827189E-3</v>
      </c>
      <c r="BM338" s="60">
        <f>IF(ISNUMBER(BK338),BK338/MAX(BK$22:BK338)-1,"")</f>
        <v>0</v>
      </c>
      <c r="BO338" s="61">
        <f>BO337*(1+BP338)</f>
        <v>107.75172537245705</v>
      </c>
      <c r="BP338" s="60">
        <f>$L$36*N(S338)+$L$37*N(AQ338)+$L$38*N(AA338)+$L$39*N(AE338)+$L$40*N(AM338)+$L$41*N(W338)+$L$42*N(AI338)+$L$43*N(BG338)+$L$44*N(AY338)</f>
        <v>2.9681501493735193E-3</v>
      </c>
      <c r="BQ338" s="60">
        <f>IF(ISNUMBER(BO338),BO338/MAX(BO$22:BO338)-1,"")</f>
        <v>-1.345048139044025E-2</v>
      </c>
      <c r="BS338" s="61">
        <f>BS337*(1+BT338)</f>
        <v>106.26800523658513</v>
      </c>
      <c r="BT338" s="60">
        <f>$L$60*N(S338)+$L$61*N(AE338)+$L$62*N(AQ338)+$L$63*N(AM338)+$L$64*N(AI338)+$L$65*N(AA338)+$L$66*N(BG338)+$L$67*N(W338)+$L$68*N(AY338)</f>
        <v>1.7278045407357469E-3</v>
      </c>
      <c r="BU338" s="60">
        <f>IF(ISNUMBER(BS338),BS338/MAX(BS$22:BS338)-1,"")</f>
        <v>-1.226577715361199E-2</v>
      </c>
    </row>
    <row r="339" spans="17:73" ht="16" customHeight="1">
      <c r="Q339" s="63">
        <v>43558</v>
      </c>
      <c r="R339" s="62">
        <v>403.72</v>
      </c>
      <c r="S339" s="60">
        <f>IF(AND(ISNUMBER(R338),ISNUMBER(R339)),R339/R338-1,"")</f>
        <v>4.7534904556880697E-3</v>
      </c>
      <c r="T339" s="60">
        <f>IF(ISNUMBER(R339),R339/MAX(R$22:R339)-1,"")</f>
        <v>-1.6252832671361239E-2</v>
      </c>
      <c r="V339" s="62">
        <v>206.53</v>
      </c>
      <c r="W339" s="60">
        <f>IF(AND(ISNUMBER(V338),ISNUMBER(V339)),V339/V338-1,"")</f>
        <v>1.3090274410938463E-3</v>
      </c>
      <c r="X339" s="60">
        <f>IF(ISNUMBER(V339),V339/MAX(V$22:V339)-1,"")</f>
        <v>-2.0163203339975344E-2</v>
      </c>
      <c r="Z339" s="62">
        <v>8.51</v>
      </c>
      <c r="AA339" s="60">
        <f>IF(AND(ISNUMBER(Z338),ISNUMBER(Z339)),Z339/Z338-1,"")</f>
        <v>7.1005917159763232E-3</v>
      </c>
      <c r="AB339" s="60">
        <f>IF(ISNUMBER(Z339),Z339/MAX(Z$22:Z339)-1,"")</f>
        <v>0</v>
      </c>
      <c r="AD339" s="62">
        <v>12.28</v>
      </c>
      <c r="AE339" s="60">
        <f>IF(AND(ISNUMBER(AD338),ISNUMBER(AD339)),AD339/AD338-1,"")</f>
        <v>6.5573770491802463E-3</v>
      </c>
      <c r="AF339" s="60">
        <f>IF(ISNUMBER(AD339),AD339/MAX(AD$22:AD339)-1,"")</f>
        <v>-0.18729318332230316</v>
      </c>
      <c r="AH339" s="62">
        <v>17.149999999999999</v>
      </c>
      <c r="AI339" s="60">
        <f>IF(AND(ISNUMBER(AH338),ISNUMBER(AH339)),AH339/AH338-1,"")</f>
        <v>2.0833333333333259E-2</v>
      </c>
      <c r="AJ339" s="60">
        <f>IF(ISNUMBER(AH339),AH339/MAX(AH$22:AH339)-1,"")</f>
        <v>0</v>
      </c>
      <c r="AL339" s="62">
        <v>20.85</v>
      </c>
      <c r="AM339" s="60">
        <f>IF(AND(ISNUMBER(AL338),ISNUMBER(AL339)),AL339/AL338-1,"")</f>
        <v>3.8517091959557881E-3</v>
      </c>
      <c r="AN339" s="60">
        <f>IF(ISNUMBER(AL339),AL339/MAX(AL$22:AL339)-1,"")</f>
        <v>-9.5011876484559776E-3</v>
      </c>
      <c r="AP339" s="62">
        <v>100.41</v>
      </c>
      <c r="AQ339" s="60">
        <f>IF(AND(ISNUMBER(AP338),ISNUMBER(AP339)),AP339/AP338-1,"")</f>
        <v>1.992230301821607E-4</v>
      </c>
      <c r="AR339" s="60">
        <f>IF(ISNUMBER(AP339),AP339/MAX(AP$22:AP339)-1,"")</f>
        <v>0</v>
      </c>
      <c r="AT339" s="62">
        <v>50.09</v>
      </c>
      <c r="AU339" s="60">
        <f>IF(AND(ISNUMBER(AT338),ISNUMBER(AT339)),AT339/AT338-1,"")</f>
        <v>1.9968051118213204E-4</v>
      </c>
      <c r="AV339" s="60">
        <f>IF(ISNUMBER(AT339),AT339/MAX(AT$22:AT339)-1,"")</f>
        <v>-1.7935432443203503E-3</v>
      </c>
      <c r="AX339" s="62">
        <v>17.141999999999999</v>
      </c>
      <c r="AY339" s="60">
        <f>IF(AND(ISNUMBER(AX338),ISNUMBER(AX339)),AX339/AX338-1,"")</f>
        <v>2.8080028080026409E-3</v>
      </c>
      <c r="AZ339" s="60">
        <f>IF(ISNUMBER(AX339),AX339/MAX(AX$22:AX339)-1,"")</f>
        <v>-2.9881154499151186E-2</v>
      </c>
      <c r="BB339" s="62">
        <v>51.3</v>
      </c>
      <c r="BC339" s="60">
        <f>IF(AND(ISNUMBER(BB338),ISNUMBER(BB339)),BB339/BB338-1,"")</f>
        <v>-9.7370983446942727E-4</v>
      </c>
      <c r="BD339" s="60">
        <f>IF(ISNUMBER(BB339),BB339/MAX(BB$22:BB339)-1,"")</f>
        <v>-9.0786169596291932E-3</v>
      </c>
      <c r="BF339" s="62">
        <v>51.73</v>
      </c>
      <c r="BG339" s="60">
        <f>IF(AND(ISNUMBER(BF338),ISNUMBER(BF339)),BF339/BF338-1,"")</f>
        <v>-1.932740626209295E-4</v>
      </c>
      <c r="BH339" s="60">
        <f>IF(ISNUMBER(BF339),BF339/MAX(BF$22:BF339)-1,"")</f>
        <v>-8.4339658807744966E-3</v>
      </c>
      <c r="BK339" s="61">
        <f>BK338*(1+BL339)</f>
        <v>109.23648217695245</v>
      </c>
      <c r="BL339" s="60">
        <f>$L$12*N(AQ339)+$L$13*N(S339)+$L$14*N(AA339)+$L$15*N(AE339)+$L$16*N(AY339)+$L$17*N(BC339)+$L$18*N(AM339)+$L$19*N(AU339)+$L$20*N(W339)</f>
        <v>3.7434029507307036E-3</v>
      </c>
      <c r="BM339" s="60">
        <f>IF(ISNUMBER(BK339),BK339/MAX(BK$22:BK339)-1,"")</f>
        <v>0</v>
      </c>
      <c r="BO339" s="61">
        <f>BO338*(1+BP339)</f>
        <v>108.22942603760239</v>
      </c>
      <c r="BP339" s="60">
        <f>$L$36*N(S339)+$L$37*N(AQ339)+$L$38*N(AA339)+$L$39*N(AE339)+$L$40*N(AM339)+$L$41*N(W339)+$L$42*N(AI339)+$L$43*N(BG339)+$L$44*N(AY339)</f>
        <v>4.4333458558933093E-3</v>
      </c>
      <c r="BQ339" s="60">
        <f>IF(ISNUMBER(BO339),BO339/MAX(BO$22:BO339)-1,"")</f>
        <v>-9.0767661704788116E-3</v>
      </c>
      <c r="BS339" s="61">
        <f>BS338*(1+BT339)</f>
        <v>106.91119942396708</v>
      </c>
      <c r="BT339" s="60">
        <f>$L$60*N(S339)+$L$61*N(AE339)+$L$62*N(AQ339)+$L$63*N(AM339)+$L$64*N(AI339)+$L$65*N(AA339)+$L$66*N(BG339)+$L$67*N(W339)+$L$68*N(AY339)</f>
        <v>6.0525666775243835E-3</v>
      </c>
      <c r="BU339" s="60">
        <f>IF(ISNUMBER(BS339),BS339/MAX(BS$22:BS339)-1,"")</f>
        <v>-6.2874499101615022E-3</v>
      </c>
    </row>
    <row r="340" spans="17:73" ht="16" customHeight="1">
      <c r="Q340" s="63">
        <v>43559</v>
      </c>
      <c r="R340" s="62">
        <v>402.99</v>
      </c>
      <c r="S340" s="60">
        <f>IF(AND(ISNUMBER(R339),ISNUMBER(R340)),R340/R339-1,"")</f>
        <v>-1.8081838898246216E-3</v>
      </c>
      <c r="T340" s="60">
        <f>IF(ISNUMBER(R340),R340/MAX(R$22:R340)-1,"")</f>
        <v>-1.8031628450985604E-2</v>
      </c>
      <c r="V340" s="62">
        <v>206.47</v>
      </c>
      <c r="W340" s="60">
        <f>IF(AND(ISNUMBER(V339),ISNUMBER(V340)),V340/V339-1,"")</f>
        <v>-2.9051469520169348E-4</v>
      </c>
      <c r="X340" s="60">
        <f>IF(ISNUMBER(V340),V340/MAX(V$22:V340)-1,"")</f>
        <v>-2.0447860328304368E-2</v>
      </c>
      <c r="Z340" s="62">
        <v>8.52</v>
      </c>
      <c r="AA340" s="60">
        <f>IF(AND(ISNUMBER(Z339),ISNUMBER(Z340)),Z340/Z339-1,"")</f>
        <v>1.175088131609936E-3</v>
      </c>
      <c r="AB340" s="60">
        <f>IF(ISNUMBER(Z340),Z340/MAX(Z$22:Z340)-1,"")</f>
        <v>0</v>
      </c>
      <c r="AD340" s="62">
        <v>12.32</v>
      </c>
      <c r="AE340" s="60">
        <f>IF(AND(ISNUMBER(AD339),ISNUMBER(AD340)),AD340/AD339-1,"")</f>
        <v>3.2573289902280145E-3</v>
      </c>
      <c r="AF340" s="60">
        <f>IF(ISNUMBER(AD340),AD340/MAX(AD$22:AD340)-1,"")</f>
        <v>-0.18464592984778283</v>
      </c>
      <c r="AH340" s="62">
        <v>16.75</v>
      </c>
      <c r="AI340" s="60">
        <f>IF(AND(ISNUMBER(AH339),ISNUMBER(AH340)),AH340/AH339-1,"")</f>
        <v>-2.3323615160349753E-2</v>
      </c>
      <c r="AJ340" s="60">
        <f>IF(ISNUMBER(AH340),AH340/MAX(AH$22:AH340)-1,"")</f>
        <v>-2.3323615160349753E-2</v>
      </c>
      <c r="AL340" s="62">
        <v>20.73</v>
      </c>
      <c r="AM340" s="60">
        <f>IF(AND(ISNUMBER(AL339),ISNUMBER(AL340)),AL340/AL339-1,"")</f>
        <v>-5.7553956834532904E-3</v>
      </c>
      <c r="AN340" s="60">
        <f>IF(ISNUMBER(AL340),AL340/MAX(AL$22:AL340)-1,"")</f>
        <v>-1.5201900237529653E-2</v>
      </c>
      <c r="AP340" s="62">
        <v>100.4</v>
      </c>
      <c r="AQ340" s="60">
        <f>IF(AND(ISNUMBER(AP339),ISNUMBER(AP340)),AP340/AP339-1,"")</f>
        <v>-9.9591674135979247E-5</v>
      </c>
      <c r="AR340" s="60">
        <f>IF(ISNUMBER(AP340),AP340/MAX(AP$22:AP340)-1,"")</f>
        <v>-9.9591674135979247E-5</v>
      </c>
      <c r="AT340" s="62">
        <v>50.08</v>
      </c>
      <c r="AU340" s="60">
        <f>IF(AND(ISNUMBER(AT339),ISNUMBER(AT340)),AT340/AT339-1,"")</f>
        <v>-1.9964064683575256E-4</v>
      </c>
      <c r="AV340" s="60">
        <f>IF(ISNUMBER(AT340),AT340/MAX(AT$22:AT340)-1,"")</f>
        <v>-1.9928258270227595E-3</v>
      </c>
      <c r="AX340" s="62">
        <v>17.114000000000001</v>
      </c>
      <c r="AY340" s="60">
        <f>IF(AND(ISNUMBER(AX339),ISNUMBER(AX340)),AX340/AX339-1,"")</f>
        <v>-1.6334150040834272E-3</v>
      </c>
      <c r="AZ340" s="60">
        <f>IF(ISNUMBER(AX340),AX340/MAX(AX$22:AX340)-1,"")</f>
        <v>-3.1465761177136398E-2</v>
      </c>
      <c r="BB340" s="62">
        <v>51.25</v>
      </c>
      <c r="BC340" s="60">
        <f>IF(AND(ISNUMBER(BB339),ISNUMBER(BB340)),BB340/BB339-1,"")</f>
        <v>-9.7465886939562818E-4</v>
      </c>
      <c r="BD340" s="60">
        <f>IF(ISNUMBER(BB340),BB340/MAX(BB$22:BB340)-1,"")</f>
        <v>-1.0044427274483403E-2</v>
      </c>
      <c r="BF340" s="62">
        <v>51.67</v>
      </c>
      <c r="BG340" s="60">
        <f>IF(AND(ISNUMBER(BF339),ISNUMBER(BF340)),BF340/BF339-1,"")</f>
        <v>-1.1598685482311355E-3</v>
      </c>
      <c r="BH340" s="60">
        <f>IF(ISNUMBER(BF340),BF340/MAX(BF$22:BF340)-1,"")</f>
        <v>-9.5840521372436704E-3</v>
      </c>
      <c r="BK340" s="61">
        <f>BK339*(1+BL340)</f>
        <v>109.17219963590908</v>
      </c>
      <c r="BL340" s="60">
        <f>$L$12*N(AQ340)+$L$13*N(S340)+$L$14*N(AA340)+$L$15*N(AE340)+$L$16*N(AY340)+$L$17*N(BC340)+$L$18*N(AM340)+$L$19*N(AU340)+$L$20*N(W340)</f>
        <v>-5.8847135830714418E-4</v>
      </c>
      <c r="BM340" s="60">
        <f>IF(ISNUMBER(BK340),BK340/MAX(BK$22:BK340)-1,"")</f>
        <v>-5.8847135830719655E-4</v>
      </c>
      <c r="BO340" s="61">
        <f>BO339*(1+BP340)</f>
        <v>108.19105875073093</v>
      </c>
      <c r="BP340" s="60">
        <f>$L$36*N(S340)+$L$37*N(AQ340)+$L$38*N(AA340)+$L$39*N(AE340)+$L$40*N(AM340)+$L$41*N(W340)+$L$42*N(AI340)+$L$43*N(BG340)+$L$44*N(AY340)</f>
        <v>-3.5449958736850131E-4</v>
      </c>
      <c r="BQ340" s="60">
        <f>IF(ISNUMBER(BO340),BO340/MAX(BO$22:BO340)-1,"")</f>
        <v>-9.4280480479853601E-3</v>
      </c>
      <c r="BS340" s="61">
        <f>BS339*(1+BT340)</f>
        <v>106.58494012815363</v>
      </c>
      <c r="BT340" s="60">
        <f>$L$60*N(S340)+$L$61*N(AE340)+$L$62*N(AQ340)+$L$63*N(AM340)+$L$64*N(AI340)+$L$65*N(AA340)+$L$66*N(BG340)+$L$67*N(W340)+$L$68*N(AY340)</f>
        <v>-3.0516849270357375E-3</v>
      </c>
      <c r="BU340" s="60">
        <f>IF(ISNUMBER(BS340),BS340/MAX(BS$22:BS340)-1,"")</f>
        <v>-9.31994752107701E-3</v>
      </c>
    </row>
    <row r="341" spans="17:73" ht="16" customHeight="1">
      <c r="Q341" s="63">
        <v>43560</v>
      </c>
      <c r="R341" s="62">
        <v>403.76</v>
      </c>
      <c r="S341" s="60">
        <f>IF(AND(ISNUMBER(R340),ISNUMBER(R341)),R341/R340-1,"")</f>
        <v>1.9107173875281269E-3</v>
      </c>
      <c r="T341" s="60">
        <f>IF(ISNUMBER(R341),R341/MAX(R$22:R341)-1,"")</f>
        <v>-1.615536440946419E-2</v>
      </c>
      <c r="V341" s="62">
        <v>206.58</v>
      </c>
      <c r="W341" s="60">
        <f>IF(AND(ISNUMBER(V340),ISNUMBER(V341)),V341/V340-1,"")</f>
        <v>5.3276505061283785E-4</v>
      </c>
      <c r="X341" s="60">
        <f>IF(ISNUMBER(V341),V341/MAX(V$22:V341)-1,"")</f>
        <v>-1.9925989183034343E-2</v>
      </c>
      <c r="Z341" s="62">
        <v>8.52</v>
      </c>
      <c r="AA341" s="60">
        <f>IF(AND(ISNUMBER(Z340),ISNUMBER(Z341)),Z341/Z340-1,"")</f>
        <v>0</v>
      </c>
      <c r="AB341" s="60">
        <f>IF(ISNUMBER(Z341),Z341/MAX(Z$22:Z341)-1,"")</f>
        <v>0</v>
      </c>
      <c r="AD341" s="62">
        <v>12.39</v>
      </c>
      <c r="AE341" s="60">
        <f>IF(AND(ISNUMBER(AD340),ISNUMBER(AD341)),AD341/AD340-1,"")</f>
        <v>5.6818181818181213E-3</v>
      </c>
      <c r="AF341" s="60">
        <f>IF(ISNUMBER(AD341),AD341/MAX(AD$22:AD341)-1,"")</f>
        <v>-0.18001323626737253</v>
      </c>
      <c r="AH341" s="62">
        <v>16.600000000000001</v>
      </c>
      <c r="AI341" s="60">
        <f>IF(AND(ISNUMBER(AH340),ISNUMBER(AH341)),AH341/AH340-1,"")</f>
        <v>-8.9552238805968853E-3</v>
      </c>
      <c r="AJ341" s="60">
        <f>IF(ISNUMBER(AH341),AH341/MAX(AH$22:AH341)-1,"")</f>
        <v>-3.2069970845480911E-2</v>
      </c>
      <c r="AL341" s="62">
        <v>20.7</v>
      </c>
      <c r="AM341" s="60">
        <f>IF(AND(ISNUMBER(AL340),ISNUMBER(AL341)),AL341/AL340-1,"")</f>
        <v>-1.4471780028944004E-3</v>
      </c>
      <c r="AN341" s="60">
        <f>IF(ISNUMBER(AL341),AL341/MAX(AL$22:AL341)-1,"")</f>
        <v>-1.6627078384798155E-2</v>
      </c>
      <c r="AP341" s="62">
        <v>100.25</v>
      </c>
      <c r="AQ341" s="60">
        <f>IF(AND(ISNUMBER(AP340),ISNUMBER(AP341)),AP341/AP340-1,"")</f>
        <v>-1.4940239043825798E-3</v>
      </c>
      <c r="AR341" s="60">
        <f>IF(ISNUMBER(AP341),AP341/MAX(AP$22:AP341)-1,"")</f>
        <v>-1.5934667861766671E-3</v>
      </c>
      <c r="AT341" s="62">
        <v>50.09</v>
      </c>
      <c r="AU341" s="60">
        <f>IF(AND(ISNUMBER(AT340),ISNUMBER(AT341)),AT341/AT340-1,"")</f>
        <v>1.9968051118213204E-4</v>
      </c>
      <c r="AV341" s="60">
        <f>IF(ISNUMBER(AT341),AT341/MAX(AT$22:AT341)-1,"")</f>
        <v>-1.7935432443203503E-3</v>
      </c>
      <c r="AX341" s="62">
        <v>17.029</v>
      </c>
      <c r="AY341" s="60">
        <f>IF(AND(ISNUMBER(AX340),ISNUMBER(AX341)),AX341/AX340-1,"")</f>
        <v>-4.9666939347903227E-3</v>
      </c>
      <c r="AZ341" s="60">
        <f>IF(ISNUMBER(AX341),AX341/MAX(AX$22:AX341)-1,"")</f>
        <v>-3.6276174306734688E-2</v>
      </c>
      <c r="BB341" s="62">
        <v>51.2</v>
      </c>
      <c r="BC341" s="60">
        <f>IF(AND(ISNUMBER(BB340),ISNUMBER(BB341)),BB341/BB340-1,"")</f>
        <v>-9.7560975609745082E-4</v>
      </c>
      <c r="BD341" s="60">
        <f>IF(ISNUMBER(BB341),BB341/MAX(BB$22:BB341)-1,"")</f>
        <v>-1.1010237589337502E-2</v>
      </c>
      <c r="BF341" s="62">
        <v>51.64</v>
      </c>
      <c r="BG341" s="60">
        <f>IF(AND(ISNUMBER(BF340),ISNUMBER(BF341)),BF341/BF340-1,"")</f>
        <v>-5.8060770272883033E-4</v>
      </c>
      <c r="BH341" s="60">
        <f>IF(ISNUMBER(BF341),BF341/MAX(BF$22:BF341)-1,"")</f>
        <v>-1.0159095265478313E-2</v>
      </c>
      <c r="BK341" s="61">
        <f>BK340*(1+BL341)</f>
        <v>109.17010240934134</v>
      </c>
      <c r="BL341" s="60">
        <f>$L$12*N(AQ341)+$L$13*N(S341)+$L$14*N(AA341)+$L$15*N(AE341)+$L$16*N(AY341)+$L$17*N(BC341)+$L$18*N(AM341)+$L$19*N(AU341)+$L$20*N(W341)</f>
        <v>-1.9210262088028411E-5</v>
      </c>
      <c r="BM341" s="60">
        <f>IF(ISNUMBER(BK341),BK341/MAX(BK$22:BK341)-1,"")</f>
        <v>-6.0767031570629904E-4</v>
      </c>
      <c r="BO341" s="61">
        <f>BO340*(1+BP341)</f>
        <v>108.26113274796695</v>
      </c>
      <c r="BP341" s="60">
        <f>$L$36*N(S341)+$L$37*N(AQ341)+$L$38*N(AA341)+$L$39*N(AE341)+$L$40*N(AM341)+$L$41*N(W341)+$L$42*N(AI341)+$L$43*N(BG341)+$L$44*N(AY341)</f>
        <v>6.4768750805433025E-4</v>
      </c>
      <c r="BQ341" s="60">
        <f>IF(ISNUMBER(BO341),BO341/MAX(BO$22:BO341)-1,"")</f>
        <v>-8.7864669688769714E-3</v>
      </c>
      <c r="BS341" s="61">
        <f>BS340*(1+BT341)</f>
        <v>106.60271371295404</v>
      </c>
      <c r="BT341" s="60">
        <f>$L$60*N(S341)+$L$61*N(AE341)+$L$62*N(AQ341)+$L$63*N(AM341)+$L$64*N(AI341)+$L$65*N(AA341)+$L$66*N(BG341)+$L$67*N(W341)+$L$68*N(AY341)</f>
        <v>1.6675512299427461E-4</v>
      </c>
      <c r="BU341" s="60">
        <f>IF(ISNUMBER(BS341),BS341/MAX(BS$22:BS341)-1,"")</f>
        <v>-9.1547465470778189E-3</v>
      </c>
    </row>
    <row r="342" spans="17:73" ht="16" customHeight="1">
      <c r="Q342" s="63">
        <v>43563</v>
      </c>
      <c r="R342" s="62">
        <v>406.51</v>
      </c>
      <c r="S342" s="60">
        <f>IF(AND(ISNUMBER(R341),ISNUMBER(R342)),R342/R341-1,"")</f>
        <v>6.8109768179116514E-3</v>
      </c>
      <c r="T342" s="60">
        <f>IF(ISNUMBER(R342),R342/MAX(R$22:R342)-1,"")</f>
        <v>-9.4544214040302998E-3</v>
      </c>
      <c r="V342" s="62">
        <v>207.93</v>
      </c>
      <c r="W342" s="60">
        <f>IF(AND(ISNUMBER(V341),ISNUMBER(V342)),V342/V341-1,"")</f>
        <v>6.5349985477780592E-3</v>
      </c>
      <c r="X342" s="60">
        <f>IF(ISNUMBER(V342),V342/MAX(V$22:V342)-1,"")</f>
        <v>-1.3521206945630526E-2</v>
      </c>
      <c r="Z342" s="62">
        <v>8.5500000000000007</v>
      </c>
      <c r="AA342" s="60">
        <f>IF(AND(ISNUMBER(Z341),ISNUMBER(Z342)),Z342/Z341-1,"")</f>
        <v>3.5211267605634866E-3</v>
      </c>
      <c r="AB342" s="60">
        <f>IF(ISNUMBER(Z342),Z342/MAX(Z$22:Z342)-1,"")</f>
        <v>0</v>
      </c>
      <c r="AD342" s="62">
        <v>12.28</v>
      </c>
      <c r="AE342" s="60">
        <f>IF(AND(ISNUMBER(AD341),ISNUMBER(AD342)),AD342/AD341-1,"")</f>
        <v>-8.8781275221954115E-3</v>
      </c>
      <c r="AF342" s="60">
        <f>IF(ISNUMBER(AD342),AD342/MAX(AD$22:AD342)-1,"")</f>
        <v>-0.18729318332230316</v>
      </c>
      <c r="AH342" s="62">
        <v>16.670000000000002</v>
      </c>
      <c r="AI342" s="60">
        <f>IF(AND(ISNUMBER(AH341),ISNUMBER(AH342)),AH342/AH341-1,"")</f>
        <v>4.2168674698794817E-3</v>
      </c>
      <c r="AJ342" s="60">
        <f>IF(ISNUMBER(AH342),AH342/MAX(AH$22:AH342)-1,"")</f>
        <v>-2.7988338192419637E-2</v>
      </c>
      <c r="AL342" s="62">
        <v>20.78</v>
      </c>
      <c r="AM342" s="60">
        <f>IF(AND(ISNUMBER(AL341),ISNUMBER(AL342)),AL342/AL341-1,"")</f>
        <v>3.8647342995170586E-3</v>
      </c>
      <c r="AN342" s="60">
        <f>IF(ISNUMBER(AL342),AL342/MAX(AL$22:AL342)-1,"")</f>
        <v>-1.2826603325415631E-2</v>
      </c>
      <c r="AP342" s="62">
        <v>100.25</v>
      </c>
      <c r="AQ342" s="60">
        <f>IF(AND(ISNUMBER(AP341),ISNUMBER(AP342)),AP342/AP341-1,"")</f>
        <v>0</v>
      </c>
      <c r="AR342" s="60">
        <f>IF(ISNUMBER(AP342),AP342/MAX(AP$22:AP342)-1,"")</f>
        <v>-1.5934667861766671E-3</v>
      </c>
      <c r="AT342" s="62">
        <v>50.09</v>
      </c>
      <c r="AU342" s="60">
        <f>IF(AND(ISNUMBER(AT341),ISNUMBER(AT342)),AT342/AT341-1,"")</f>
        <v>0</v>
      </c>
      <c r="AV342" s="60">
        <f>IF(ISNUMBER(AT342),AT342/MAX(AT$22:AT342)-1,"")</f>
        <v>-1.7935432443203503E-3</v>
      </c>
      <c r="AX342" s="62">
        <v>17.186</v>
      </c>
      <c r="AY342" s="60">
        <f>IF(AND(ISNUMBER(AX341),ISNUMBER(AX342)),AX342/AX341-1,"")</f>
        <v>9.2195666216454697E-3</v>
      </c>
      <c r="AZ342" s="60">
        <f>IF(ISNUMBER(AX342),AX342/MAX(AX$22:AX342)-1,"")</f>
        <v>-2.7391058290888615E-2</v>
      </c>
      <c r="BB342" s="62">
        <v>51.29</v>
      </c>
      <c r="BC342" s="60">
        <f>IF(AND(ISNUMBER(BB341),ISNUMBER(BB342)),BB342/BB341-1,"")</f>
        <v>1.7578124999999556E-3</v>
      </c>
      <c r="BD342" s="60">
        <f>IF(ISNUMBER(BB342),BB342/MAX(BB$22:BB342)-1,"")</f>
        <v>-9.271779022600013E-3</v>
      </c>
      <c r="BF342" s="62">
        <v>51.69</v>
      </c>
      <c r="BG342" s="60">
        <f>IF(AND(ISNUMBER(BF341),ISNUMBER(BF342)),BF342/BF341-1,"")</f>
        <v>9.6824167312159481E-4</v>
      </c>
      <c r="BH342" s="60">
        <f>IF(ISNUMBER(BF342),BF342/MAX(BF$22:BF342)-1,"")</f>
        <v>-9.2006900517539458E-3</v>
      </c>
      <c r="BK342" s="61">
        <f>BK341*(1+BL342)</f>
        <v>109.53318708915192</v>
      </c>
      <c r="BL342" s="60">
        <f>$L$12*N(AQ342)+$L$13*N(S342)+$L$14*N(AA342)+$L$15*N(AE342)+$L$16*N(AY342)+$L$17*N(BC342)+$L$18*N(AM342)+$L$19*N(AU342)+$L$20*N(W342)</f>
        <v>3.3258618595884168E-3</v>
      </c>
      <c r="BM342" s="60">
        <f>IF(ISNUMBER(BK342),BK342/MAX(BK$22:BK342)-1,"")</f>
        <v>0</v>
      </c>
      <c r="BO342" s="61">
        <f>BO341*(1+BP342)</f>
        <v>108.49447027113851</v>
      </c>
      <c r="BP342" s="60">
        <f>$L$36*N(S342)+$L$37*N(AQ342)+$L$38*N(AA342)+$L$39*N(AE342)+$L$40*N(AM342)+$L$41*N(W342)+$L$42*N(AI342)+$L$43*N(BG342)+$L$44*N(AY342)</f>
        <v>2.1553212796578411E-3</v>
      </c>
      <c r="BQ342" s="60">
        <f>IF(ISNUMBER(BO342),BO342/MAX(BO$22:BO342)-1,"")</f>
        <v>-6.6500833484501864E-3</v>
      </c>
      <c r="BS342" s="61">
        <f>BS341*(1+BT342)</f>
        <v>106.78050744056074</v>
      </c>
      <c r="BT342" s="60">
        <f>$L$60*N(S342)+$L$61*N(AE342)+$L$62*N(AQ342)+$L$63*N(AM342)+$L$64*N(AI342)+$L$65*N(AA342)+$L$66*N(BG342)+$L$67*N(W342)+$L$68*N(AY342)</f>
        <v>1.6678161503978913E-3</v>
      </c>
      <c r="BU342" s="60">
        <f>IF(ISNUMBER(BS342),BS342/MAX(BS$22:BS342)-1,"")</f>
        <v>-7.5021988308240362E-3</v>
      </c>
    </row>
    <row r="343" spans="17:73" ht="16" customHeight="1">
      <c r="Q343" s="63">
        <v>43564</v>
      </c>
      <c r="R343" s="62">
        <v>404.18</v>
      </c>
      <c r="S343" s="60">
        <f>IF(AND(ISNUMBER(R342),ISNUMBER(R343)),R343/R342-1,"")</f>
        <v>-5.7317163169416929E-3</v>
      </c>
      <c r="T343" s="60">
        <f>IF(ISNUMBER(R343),R343/MAX(R$22:R343)-1,"")</f>
        <v>-1.5131947659543288E-2</v>
      </c>
      <c r="V343" s="62">
        <v>207.01</v>
      </c>
      <c r="W343" s="60">
        <f>IF(AND(ISNUMBER(V342),ISNUMBER(V343)),V343/V342-1,"")</f>
        <v>-4.4245659596980902E-3</v>
      </c>
      <c r="X343" s="60">
        <f>IF(ISNUMBER(V343),V343/MAX(V$22:V343)-1,"")</f>
        <v>-1.7885947433342819E-2</v>
      </c>
      <c r="Z343" s="62">
        <v>8.51</v>
      </c>
      <c r="AA343" s="60">
        <f>IF(AND(ISNUMBER(Z342),ISNUMBER(Z343)),Z343/Z342-1,"")</f>
        <v>-4.6783625730995038E-3</v>
      </c>
      <c r="AB343" s="60">
        <f>IF(ISNUMBER(Z343),Z343/MAX(Z$22:Z343)-1,"")</f>
        <v>-4.6783625730995038E-3</v>
      </c>
      <c r="AD343" s="62">
        <v>12.29</v>
      </c>
      <c r="AE343" s="60">
        <f>IF(AND(ISNUMBER(AD342),ISNUMBER(AD343)),AD343/AD342-1,"")</f>
        <v>8.143322475568926E-4</v>
      </c>
      <c r="AF343" s="60">
        <f>IF(ISNUMBER(AD343),AD343/MAX(AD$22:AD343)-1,"")</f>
        <v>-0.18663136995367313</v>
      </c>
      <c r="AH343" s="62">
        <v>16.66</v>
      </c>
      <c r="AI343" s="60">
        <f>IF(AND(ISNUMBER(AH342),ISNUMBER(AH343)),AH343/AH342-1,"")</f>
        <v>-5.9988002399524731E-4</v>
      </c>
      <c r="AJ343" s="60">
        <f>IF(ISNUMBER(AH343),AH343/MAX(AH$22:AH343)-1,"")</f>
        <v>-2.857142857142847E-2</v>
      </c>
      <c r="AL343" s="62">
        <v>20.67</v>
      </c>
      <c r="AM343" s="60">
        <f>IF(AND(ISNUMBER(AL342),ISNUMBER(AL343)),AL343/AL342-1,"")</f>
        <v>-5.2935514918189819E-3</v>
      </c>
      <c r="AN343" s="60">
        <f>IF(ISNUMBER(AL343),AL343/MAX(AL$22:AL343)-1,"")</f>
        <v>-1.8052256532066435E-2</v>
      </c>
      <c r="AP343" s="62">
        <v>100.27</v>
      </c>
      <c r="AQ343" s="60">
        <f>IF(AND(ISNUMBER(AP342),ISNUMBER(AP343)),AP343/AP342-1,"")</f>
        <v>1.995012468827273E-4</v>
      </c>
      <c r="AR343" s="60">
        <f>IF(ISNUMBER(AP343),AP343/MAX(AP$22:AP343)-1,"")</f>
        <v>-1.3942834379045976E-3</v>
      </c>
      <c r="AT343" s="62">
        <v>50.1</v>
      </c>
      <c r="AU343" s="60">
        <f>IF(AND(ISNUMBER(AT342),ISNUMBER(AT343)),AT343/AT342-1,"")</f>
        <v>1.9964064683564153E-4</v>
      </c>
      <c r="AV343" s="60">
        <f>IF(ISNUMBER(AT343),AT343/MAX(AT$22:AT343)-1,"")</f>
        <v>-1.5942606616181632E-3</v>
      </c>
      <c r="AX343" s="62">
        <v>17.116</v>
      </c>
      <c r="AY343" s="60">
        <f>IF(AND(ISNUMBER(AX342),ISNUMBER(AX343)),AX343/AX342-1,"")</f>
        <v>-4.0730827417665427E-3</v>
      </c>
      <c r="AZ343" s="60">
        <f>IF(ISNUMBER(AX343),AX343/MAX(AX$22:AX343)-1,"")</f>
        <v>-3.1352574985851867E-2</v>
      </c>
      <c r="BB343" s="62">
        <v>51.24</v>
      </c>
      <c r="BC343" s="60">
        <f>IF(AND(ISNUMBER(BB342),ISNUMBER(BB343)),BB343/BB342-1,"")</f>
        <v>-9.7484889842069933E-4</v>
      </c>
      <c r="BD343" s="60">
        <f>IF(ISNUMBER(BB343),BB343/MAX(BB$22:BB343)-1,"")</f>
        <v>-1.0237589337454112E-2</v>
      </c>
      <c r="BF343" s="62">
        <v>51.68</v>
      </c>
      <c r="BG343" s="60">
        <f>IF(AND(ISNUMBER(BF342),ISNUMBER(BF343)),BF343/BF342-1,"")</f>
        <v>-1.9346101760486789E-4</v>
      </c>
      <c r="BH343" s="60">
        <f>IF(ISNUMBER(BF343),BF343/MAX(BF$22:BF343)-1,"")</f>
        <v>-9.3923710944987526E-3</v>
      </c>
      <c r="BK343" s="61">
        <f>BK342*(1+BL343)</f>
        <v>109.183031943518</v>
      </c>
      <c r="BL343" s="60">
        <f>$L$12*N(AQ343)+$L$13*N(S343)+$L$14*N(AA343)+$L$15*N(AE343)+$L$16*N(AY343)+$L$17*N(BC343)+$L$18*N(AM343)+$L$19*N(AU343)+$L$20*N(W343)</f>
        <v>-3.1967950074247992E-3</v>
      </c>
      <c r="BM343" s="60">
        <f>IF(ISNUMBER(BK343),BK343/MAX(BK$22:BK343)-1,"")</f>
        <v>-3.1967950074247575E-3</v>
      </c>
      <c r="BO343" s="61">
        <f>BO342*(1+BP343)</f>
        <v>108.1764287284834</v>
      </c>
      <c r="BP343" s="60">
        <f>$L$36*N(S343)+$L$37*N(AQ343)+$L$38*N(AA343)+$L$39*N(AE343)+$L$40*N(AM343)+$L$41*N(W343)+$L$42*N(AI343)+$L$43*N(BG343)+$L$44*N(AY343)</f>
        <v>-2.9314078575643932E-3</v>
      </c>
      <c r="BQ343" s="60">
        <f>IF(ISNUMBER(BO343),BO343/MAX(BO$22:BO343)-1,"")</f>
        <v>-9.5619970994335057E-3</v>
      </c>
      <c r="BS343" s="61">
        <f>BS342*(1+BT343)</f>
        <v>106.49958292624338</v>
      </c>
      <c r="BT343" s="60">
        <f>$L$60*N(S343)+$L$61*N(AE343)+$L$62*N(AQ343)+$L$63*N(AM343)+$L$64*N(AI343)+$L$65*N(AA343)+$L$66*N(BG343)+$L$67*N(W343)+$L$68*N(AY343)</f>
        <v>-2.630859517817294E-3</v>
      </c>
      <c r="BU343" s="60">
        <f>IF(ISNUMBER(BS343),BS343/MAX(BS$22:BS343)-1,"")</f>
        <v>-1.0113321117442786E-2</v>
      </c>
    </row>
    <row r="344" spans="17:73" ht="16" customHeight="1">
      <c r="Q344" s="63">
        <v>43565</v>
      </c>
      <c r="R344" s="62">
        <v>402.63</v>
      </c>
      <c r="S344" s="60">
        <f>IF(AND(ISNUMBER(R343),ISNUMBER(R344)),R344/R343-1,"")</f>
        <v>-3.8349250334009932E-3</v>
      </c>
      <c r="T344" s="60">
        <f>IF(ISNUMBER(R344),R344/MAX(R$22:R344)-1,"")</f>
        <v>-1.89088428080606E-2</v>
      </c>
      <c r="V344" s="62">
        <v>206.01</v>
      </c>
      <c r="W344" s="60">
        <f>IF(AND(ISNUMBER(V343),ISNUMBER(V344)),V344/V343-1,"")</f>
        <v>-4.8306845079947314E-3</v>
      </c>
      <c r="X344" s="60">
        <f>IF(ISNUMBER(V344),V344/MAX(V$22:V344)-1,"")</f>
        <v>-2.2630230572160626E-2</v>
      </c>
      <c r="Z344" s="62">
        <v>8.51</v>
      </c>
      <c r="AA344" s="60">
        <f>IF(AND(ISNUMBER(Z343),ISNUMBER(Z344)),Z344/Z343-1,"")</f>
        <v>0</v>
      </c>
      <c r="AB344" s="60">
        <f>IF(ISNUMBER(Z344),Z344/MAX(Z$22:Z344)-1,"")</f>
        <v>-4.6783625730995038E-3</v>
      </c>
      <c r="AD344" s="62">
        <v>12.19</v>
      </c>
      <c r="AE344" s="60">
        <f>IF(AND(ISNUMBER(AD343),ISNUMBER(AD344)),AD344/AD343-1,"")</f>
        <v>-8.1366965012205084E-3</v>
      </c>
      <c r="AF344" s="60">
        <f>IF(ISNUMBER(AD344),AD344/MAX(AD$22:AD344)-1,"")</f>
        <v>-0.19324950363997351</v>
      </c>
      <c r="AH344" s="62">
        <v>16.66</v>
      </c>
      <c r="AI344" s="60">
        <f>IF(AND(ISNUMBER(AH343),ISNUMBER(AH344)),AH344/AH343-1,"")</f>
        <v>0</v>
      </c>
      <c r="AJ344" s="60">
        <f>IF(ISNUMBER(AH344),AH344/MAX(AH$22:AH344)-1,"")</f>
        <v>-2.857142857142847E-2</v>
      </c>
      <c r="AL344" s="62">
        <v>20.69</v>
      </c>
      <c r="AM344" s="60">
        <f>IF(AND(ISNUMBER(AL343),ISNUMBER(AL344)),AL344/AL343-1,"")</f>
        <v>9.6758587324630163E-4</v>
      </c>
      <c r="AN344" s="60">
        <f>IF(ISNUMBER(AL344),AL344/MAX(AL$22:AL344)-1,"")</f>
        <v>-1.7102137767220915E-2</v>
      </c>
      <c r="AP344" s="62">
        <v>100.27</v>
      </c>
      <c r="AQ344" s="60">
        <f>IF(AND(ISNUMBER(AP343),ISNUMBER(AP344)),AP344/AP343-1,"")</f>
        <v>0</v>
      </c>
      <c r="AR344" s="60">
        <f>IF(ISNUMBER(AP344),AP344/MAX(AP$22:AP344)-1,"")</f>
        <v>-1.3942834379045976E-3</v>
      </c>
      <c r="AT344" s="62">
        <v>50.1</v>
      </c>
      <c r="AU344" s="60">
        <f>IF(AND(ISNUMBER(AT343),ISNUMBER(AT344)),AT344/AT343-1,"")</f>
        <v>0</v>
      </c>
      <c r="AV344" s="60">
        <f>IF(ISNUMBER(AT344),AT344/MAX(AT$22:AT344)-1,"")</f>
        <v>-1.5942606616181632E-3</v>
      </c>
      <c r="AX344" s="62">
        <v>17.178000000000001</v>
      </c>
      <c r="AY344" s="60">
        <f>IF(AND(ISNUMBER(AX343),ISNUMBER(AX344)),AX344/AX343-1,"")</f>
        <v>3.622341668614304E-3</v>
      </c>
      <c r="AZ344" s="60">
        <f>IF(ISNUMBER(AX344),AX344/MAX(AX$22:AX344)-1,"")</f>
        <v>-2.7843803056027183E-2</v>
      </c>
      <c r="BB344" s="62">
        <v>51.35</v>
      </c>
      <c r="BC344" s="60">
        <f>IF(AND(ISNUMBER(BB343),ISNUMBER(BB344)),BB344/BB343-1,"")</f>
        <v>2.1467603434817129E-3</v>
      </c>
      <c r="BD344" s="60">
        <f>IF(ISNUMBER(BB344),BB344/MAX(BB$22:BB344)-1,"")</f>
        <v>-8.1128066447749836E-3</v>
      </c>
      <c r="BF344" s="62">
        <v>51.63</v>
      </c>
      <c r="BG344" s="60">
        <f>IF(AND(ISNUMBER(BF343),ISNUMBER(BF344)),BF344/BF343-1,"")</f>
        <v>-9.6749226006187516E-4</v>
      </c>
      <c r="BH344" s="60">
        <f>IF(ISNUMBER(BF344),BF344/MAX(BF$22:BF344)-1,"")</f>
        <v>-1.035077630822312E-2</v>
      </c>
      <c r="BK344" s="61">
        <f>BK343*(1+BL344)</f>
        <v>109.04101089459307</v>
      </c>
      <c r="BL344" s="60">
        <f>$L$12*N(AQ344)+$L$13*N(S344)+$L$14*N(AA344)+$L$15*N(AE344)+$L$16*N(AY344)+$L$17*N(BC344)+$L$18*N(AM344)+$L$19*N(AU344)+$L$20*N(W344)</f>
        <v>-1.3007611750368406E-3</v>
      </c>
      <c r="BM344" s="60">
        <f>IF(ISNUMBER(BK344),BK344/MAX(BK$22:BK344)-1,"")</f>
        <v>-4.4933979156313031E-3</v>
      </c>
      <c r="BO344" s="61">
        <f>BO343*(1+BP344)</f>
        <v>107.9385458602416</v>
      </c>
      <c r="BP344" s="60">
        <f>$L$36*N(S344)+$L$37*N(AQ344)+$L$38*N(AA344)+$L$39*N(AE344)+$L$40*N(AM344)+$L$41*N(W344)+$L$42*N(AI344)+$L$43*N(BG344)+$L$44*N(AY344)</f>
        <v>-2.1990268216273861E-3</v>
      </c>
      <c r="BQ344" s="60">
        <f>IF(ISNUMBER(BO344),BO344/MAX(BO$22:BO344)-1,"")</f>
        <v>-1.1739996832970889E-2</v>
      </c>
      <c r="BS344" s="61">
        <f>BS343*(1+BT344)</f>
        <v>106.22599909145444</v>
      </c>
      <c r="BT344" s="60">
        <f>$L$60*N(S344)+$L$61*N(AE344)+$L$62*N(AQ344)+$L$63*N(AM344)+$L$64*N(AI344)+$L$65*N(AA344)+$L$66*N(BG344)+$L$67*N(W344)+$L$68*N(AY344)</f>
        <v>-2.5688723586682802E-3</v>
      </c>
      <c r="BU344" s="60">
        <f>IF(ISNUMBER(BS344),BS344/MAX(BS$22:BS344)-1,"")</f>
        <v>-1.2656213645038217E-2</v>
      </c>
    </row>
    <row r="345" spans="17:73" ht="16" customHeight="1">
      <c r="Q345" s="63">
        <v>43566</v>
      </c>
      <c r="R345" s="62">
        <v>402.74</v>
      </c>
      <c r="S345" s="60">
        <f>IF(AND(ISNUMBER(R344),ISNUMBER(R345)),R345/R344-1,"")</f>
        <v>2.7320368576622123E-4</v>
      </c>
      <c r="T345" s="60">
        <f>IF(ISNUMBER(R345),R345/MAX(R$22:R345)-1,"")</f>
        <v>-1.8640805087843271E-2</v>
      </c>
      <c r="V345" s="62">
        <v>206.34</v>
      </c>
      <c r="W345" s="60">
        <f>IF(AND(ISNUMBER(V344),ISNUMBER(V345)),V345/V344-1,"")</f>
        <v>1.6018639871850926E-3</v>
      </c>
      <c r="X345" s="60">
        <f>IF(ISNUMBER(V345),V345/MAX(V$22:V345)-1,"")</f>
        <v>-2.1064617136350661E-2</v>
      </c>
      <c r="Z345" s="62">
        <v>8.52</v>
      </c>
      <c r="AA345" s="60">
        <f>IF(AND(ISNUMBER(Z344),ISNUMBER(Z345)),Z345/Z344-1,"")</f>
        <v>1.175088131609936E-3</v>
      </c>
      <c r="AB345" s="60">
        <f>IF(ISNUMBER(Z345),Z345/MAX(Z$22:Z345)-1,"")</f>
        <v>-3.5087719298246833E-3</v>
      </c>
      <c r="AD345" s="62">
        <v>12.18</v>
      </c>
      <c r="AE345" s="60">
        <f>IF(AND(ISNUMBER(AD344),ISNUMBER(AD345)),AD345/AD344-1,"")</f>
        <v>-8.2034454470880647E-4</v>
      </c>
      <c r="AF345" s="60">
        <f>IF(ISNUMBER(AD345),AD345/MAX(AD$22:AD345)-1,"")</f>
        <v>-0.19391131700860353</v>
      </c>
      <c r="AH345" s="62">
        <v>16.61</v>
      </c>
      <c r="AI345" s="60">
        <f>IF(AND(ISNUMBER(AH344),ISNUMBER(AH345)),AH345/AH344-1,"")</f>
        <v>-3.0012004801921455E-3</v>
      </c>
      <c r="AJ345" s="60">
        <f>IF(ISNUMBER(AH345),AH345/MAX(AH$22:AH345)-1,"")</f>
        <v>-3.14868804664723E-2</v>
      </c>
      <c r="AL345" s="62">
        <v>20.71</v>
      </c>
      <c r="AM345" s="60">
        <f>IF(AND(ISNUMBER(AL344),ISNUMBER(AL345)),AL345/AL344-1,"")</f>
        <v>9.6665055582412229E-4</v>
      </c>
      <c r="AN345" s="60">
        <f>IF(ISNUMBER(AL345),AL345/MAX(AL$22:AL345)-1,"")</f>
        <v>-1.6152019002375284E-2</v>
      </c>
      <c r="AP345" s="62">
        <v>100.29</v>
      </c>
      <c r="AQ345" s="60">
        <f>IF(AND(ISNUMBER(AP344),ISNUMBER(AP345)),AP345/AP344-1,"")</f>
        <v>1.9946145407412352E-4</v>
      </c>
      <c r="AR345" s="60">
        <f>IF(ISNUMBER(AP345),AP345/MAX(AP$22:AP345)-1,"")</f>
        <v>-1.1951000896324171E-3</v>
      </c>
      <c r="AT345" s="62">
        <v>50.11</v>
      </c>
      <c r="AU345" s="60">
        <f>IF(AND(ISNUMBER(AT344),ISNUMBER(AT345)),AT345/AT344-1,"")</f>
        <v>1.9960079840308786E-4</v>
      </c>
      <c r="AV345" s="60">
        <f>IF(ISNUMBER(AT345),AT345/MAX(AT$22:AT345)-1,"")</f>
        <v>-1.394978078915865E-3</v>
      </c>
      <c r="AX345" s="62">
        <v>17.190999999999999</v>
      </c>
      <c r="AY345" s="60">
        <f>IF(AND(ISNUMBER(AX344),ISNUMBER(AX345)),AX345/AX344-1,"")</f>
        <v>7.5678193037598263E-4</v>
      </c>
      <c r="AZ345" s="60">
        <f>IF(ISNUMBER(AX345),AX345/MAX(AX$22:AX345)-1,"")</f>
        <v>-2.7108092812677009E-2</v>
      </c>
      <c r="BB345" s="62">
        <v>51.4</v>
      </c>
      <c r="BC345" s="60">
        <f>IF(AND(ISNUMBER(BB344),ISNUMBER(BB345)),BB345/BB344-1,"")</f>
        <v>9.7370983446931625E-4</v>
      </c>
      <c r="BD345" s="60">
        <f>IF(ISNUMBER(BB345),BB345/MAX(BB$22:BB345)-1,"")</f>
        <v>-7.146996329920885E-3</v>
      </c>
      <c r="BF345" s="62">
        <v>51.74</v>
      </c>
      <c r="BG345" s="60">
        <f>IF(AND(ISNUMBER(BF344),ISNUMBER(BF345)),BF345/BF344-1,"")</f>
        <v>2.130544257214817E-3</v>
      </c>
      <c r="BH345" s="60">
        <f>IF(ISNUMBER(BF345),BF345/MAX(BF$22:BF345)-1,"")</f>
        <v>-8.2422848380294678E-3</v>
      </c>
      <c r="BK345" s="61">
        <f>BK344*(1+BL345)</f>
        <v>109.08823438746298</v>
      </c>
      <c r="BL345" s="60">
        <f>$L$12*N(AQ345)+$L$13*N(S345)+$L$14*N(AA345)+$L$15*N(AE345)+$L$16*N(AY345)+$L$17*N(BC345)+$L$18*N(AM345)+$L$19*N(AU345)+$L$20*N(W345)</f>
        <v>4.330801088733542E-4</v>
      </c>
      <c r="BM345" s="60">
        <f>IF(ISNUMBER(BK345),BK345/MAX(BK$22:BK345)-1,"")</f>
        <v>-4.0622638080163309E-3</v>
      </c>
      <c r="BO345" s="61">
        <f>BO344*(1+BP345)</f>
        <v>107.9718716246623</v>
      </c>
      <c r="BP345" s="60">
        <f>$L$36*N(S345)+$L$37*N(AQ345)+$L$38*N(AA345)+$L$39*N(AE345)+$L$40*N(AM345)+$L$41*N(W345)+$L$42*N(AI345)+$L$43*N(BG345)+$L$44*N(AY345)</f>
        <v>3.0874757627211917E-4</v>
      </c>
      <c r="BQ345" s="60">
        <f>IF(ISNUMBER(BO345),BO345/MAX(BO$22:BO345)-1,"")</f>
        <v>-1.1434873952266389E-2</v>
      </c>
      <c r="BS345" s="61">
        <f>BS344*(1+BT345)</f>
        <v>106.21399656340235</v>
      </c>
      <c r="BT345" s="60">
        <f>$L$60*N(S345)+$L$61*N(AE345)+$L$62*N(AQ345)+$L$63*N(AM345)+$L$64*N(AI345)+$L$65*N(AA345)+$L$66*N(BG345)+$L$67*N(W345)+$L$68*N(AY345)</f>
        <v>-1.1299049342668978E-4</v>
      </c>
      <c r="BU345" s="60">
        <f>IF(ISNUMBER(BS345),BS345/MAX(BS$22:BS345)-1,"")</f>
        <v>-1.2767774106640317E-2</v>
      </c>
    </row>
    <row r="346" spans="17:73" ht="16" customHeight="1">
      <c r="Q346" s="63">
        <v>43567</v>
      </c>
      <c r="R346" s="62">
        <v>404.7</v>
      </c>
      <c r="S346" s="60">
        <f>IF(AND(ISNUMBER(R345),ISNUMBER(R346)),R346/R345-1,"")</f>
        <v>4.8666633560112693E-3</v>
      </c>
      <c r="T346" s="60">
        <f>IF(ISNUMBER(R346),R346/MAX(R$22:R346)-1,"")</f>
        <v>-1.3864860254879541E-2</v>
      </c>
      <c r="V346" s="62">
        <v>207.53</v>
      </c>
      <c r="W346" s="60">
        <f>IF(AND(ISNUMBER(V345),ISNUMBER(V346)),V346/V345-1,"")</f>
        <v>5.7671803818939438E-3</v>
      </c>
      <c r="X346" s="60">
        <f>IF(ISNUMBER(V346),V346/MAX(V$22:V346)-1,"")</f>
        <v>-1.5418920201157649E-2</v>
      </c>
      <c r="Z346" s="62">
        <v>8.5399999999999991</v>
      </c>
      <c r="AA346" s="60">
        <f>IF(AND(ISNUMBER(Z345),ISNUMBER(Z346)),Z346/Z345-1,"")</f>
        <v>2.3474178403755097E-3</v>
      </c>
      <c r="AB346" s="60">
        <f>IF(ISNUMBER(Z346),Z346/MAX(Z$22:Z346)-1,"")</f>
        <v>-1.1695906432750425E-3</v>
      </c>
      <c r="AD346" s="62">
        <v>12.18</v>
      </c>
      <c r="AE346" s="60">
        <f>IF(AND(ISNUMBER(AD345),ISNUMBER(AD346)),AD346/AD345-1,"")</f>
        <v>0</v>
      </c>
      <c r="AF346" s="60">
        <f>IF(ISNUMBER(AD346),AD346/MAX(AD$22:AD346)-1,"")</f>
        <v>-0.19391131700860353</v>
      </c>
      <c r="AH346" s="62">
        <v>16.739999999999998</v>
      </c>
      <c r="AI346" s="60">
        <f>IF(AND(ISNUMBER(AH345),ISNUMBER(AH346)),AH346/AH345-1,"")</f>
        <v>7.8266104756170574E-3</v>
      </c>
      <c r="AJ346" s="60">
        <f>IF(ISNUMBER(AH346),AH346/MAX(AH$22:AH346)-1,"")</f>
        <v>-2.3906705539358586E-2</v>
      </c>
      <c r="AL346" s="62">
        <v>20.75</v>
      </c>
      <c r="AM346" s="60">
        <f>IF(AND(ISNUMBER(AL345),ISNUMBER(AL346)),AL346/AL345-1,"")</f>
        <v>1.9314340898115567E-3</v>
      </c>
      <c r="AN346" s="60">
        <f>IF(ISNUMBER(AL346),AL346/MAX(AL$22:AL346)-1,"")</f>
        <v>-1.4251781472684133E-2</v>
      </c>
      <c r="AP346" s="62">
        <v>100.29</v>
      </c>
      <c r="AQ346" s="60">
        <f>IF(AND(ISNUMBER(AP345),ISNUMBER(AP346)),AP346/AP345-1,"")</f>
        <v>0</v>
      </c>
      <c r="AR346" s="60">
        <f>IF(ISNUMBER(AP346),AP346/MAX(AP$22:AP346)-1,"")</f>
        <v>-1.1951000896324171E-3</v>
      </c>
      <c r="AT346" s="62">
        <v>50.11</v>
      </c>
      <c r="AU346" s="60">
        <f>IF(AND(ISNUMBER(AT345),ISNUMBER(AT346)),AT346/AT345-1,"")</f>
        <v>0</v>
      </c>
      <c r="AV346" s="60">
        <f>IF(ISNUMBER(AT346),AT346/MAX(AT$22:AT346)-1,"")</f>
        <v>-1.394978078915865E-3</v>
      </c>
      <c r="AX346" s="62">
        <v>17.074999999999999</v>
      </c>
      <c r="AY346" s="60">
        <f>IF(AND(ISNUMBER(AX345),ISNUMBER(AX346)),AX346/AX345-1,"")</f>
        <v>-6.7477168285731137E-3</v>
      </c>
      <c r="AZ346" s="60">
        <f>IF(ISNUMBER(AX346),AX346/MAX(AX$22:AX346)-1,"")</f>
        <v>-3.3672891907187474E-2</v>
      </c>
      <c r="BB346" s="62">
        <v>51.36</v>
      </c>
      <c r="BC346" s="60">
        <f>IF(AND(ISNUMBER(BB345),ISNUMBER(BB346)),BB346/BB345-1,"")</f>
        <v>-7.7821011673151474E-4</v>
      </c>
      <c r="BD346" s="60">
        <f>IF(ISNUMBER(BB346),BB346/MAX(BB$22:BB346)-1,"")</f>
        <v>-7.9196445818041639E-3</v>
      </c>
      <c r="BF346" s="62">
        <v>51.65</v>
      </c>
      <c r="BG346" s="60">
        <f>IF(AND(ISNUMBER(BF345),ISNUMBER(BF346)),BF346/BF345-1,"")</f>
        <v>-1.7394665635872553E-3</v>
      </c>
      <c r="BH346" s="60">
        <f>IF(ISNUMBER(BF346),BF346/MAX(BF$22:BF346)-1,"")</f>
        <v>-9.9674142227333951E-3</v>
      </c>
      <c r="BK346" s="61">
        <f>BK345*(1+BL346)</f>
        <v>109.18382109367127</v>
      </c>
      <c r="BL346" s="60">
        <f>$L$12*N(AQ346)+$L$13*N(S346)+$L$14*N(AA346)+$L$15*N(AE346)+$L$16*N(AY346)+$L$17*N(BC346)+$L$18*N(AM346)+$L$19*N(AU346)+$L$20*N(W346)</f>
        <v>8.7623295715636568E-4</v>
      </c>
      <c r="BM346" s="60">
        <f>IF(ISNUMBER(BK346),BK346/MAX(BK$22:BK346)-1,"")</f>
        <v>-3.1895903402892056E-3</v>
      </c>
      <c r="BO346" s="61">
        <f>BO345*(1+BP346)</f>
        <v>108.13399606241242</v>
      </c>
      <c r="BP346" s="60">
        <f>$L$36*N(S346)+$L$37*N(AQ346)+$L$38*N(AA346)+$L$39*N(AE346)+$L$40*N(AM346)+$L$41*N(W346)+$L$42*N(AI346)+$L$43*N(BG346)+$L$44*N(AY346)</f>
        <v>1.5015432752126154E-3</v>
      </c>
      <c r="BQ346" s="60">
        <f>IF(ISNUMBER(BO346),BO346/MAX(BO$22:BO346)-1,"")</f>
        <v>-9.9505006351396919E-3</v>
      </c>
      <c r="BS346" s="61">
        <f>BS345*(1+BT346)</f>
        <v>106.49756144105879</v>
      </c>
      <c r="BT346" s="60">
        <f>$L$60*N(S346)+$L$61*N(AE346)+$L$62*N(AQ346)+$L$63*N(AM346)+$L$64*N(AI346)+$L$65*N(AA346)+$L$66*N(BG346)+$L$67*N(W346)+$L$68*N(AY346)</f>
        <v>2.6697505680164531E-3</v>
      </c>
      <c r="BU346" s="60">
        <f>IF(ISNUMBER(BS346),BS346/MAX(BS$22:BS346)-1,"")</f>
        <v>-1.0132110310797304E-2</v>
      </c>
    </row>
    <row r="347" spans="17:73" ht="16" customHeight="1">
      <c r="Q347" s="63">
        <v>43570</v>
      </c>
      <c r="R347" s="62">
        <v>404.7</v>
      </c>
      <c r="S347" s="60">
        <f>IF(AND(ISNUMBER(R346),ISNUMBER(R347)),R347/R346-1,"")</f>
        <v>0</v>
      </c>
      <c r="T347" s="60">
        <f>IF(ISNUMBER(R347),R347/MAX(R$22:R347)-1,"")</f>
        <v>-1.3864860254879541E-2</v>
      </c>
      <c r="V347" s="62">
        <v>207.38</v>
      </c>
      <c r="W347" s="60">
        <f>IF(AND(ISNUMBER(V346),ISNUMBER(V347)),V347/V346-1,"")</f>
        <v>-7.2278706693007511E-4</v>
      </c>
      <c r="X347" s="60">
        <f>IF(ISNUMBER(V347),V347/MAX(V$22:V347)-1,"")</f>
        <v>-1.613056267198032E-2</v>
      </c>
      <c r="Z347" s="62">
        <v>8.48</v>
      </c>
      <c r="AA347" s="60">
        <f>IF(AND(ISNUMBER(Z346),ISNUMBER(Z347)),Z347/Z346-1,"")</f>
        <v>-7.0257611241216766E-3</v>
      </c>
      <c r="AB347" s="60">
        <f>IF(ISNUMBER(Z347),Z347/MAX(Z$22:Z347)-1,"")</f>
        <v>-8.1871345029239651E-3</v>
      </c>
      <c r="AD347" s="62">
        <v>12.34</v>
      </c>
      <c r="AE347" s="60">
        <f>IF(AND(ISNUMBER(AD346),ISNUMBER(AD347)),AD347/AD346-1,"")</f>
        <v>1.3136288998357948E-2</v>
      </c>
      <c r="AF347" s="60">
        <f>IF(ISNUMBER(AD347),AD347/MAX(AD$22:AD347)-1,"")</f>
        <v>-0.18332230311052278</v>
      </c>
      <c r="AH347" s="62">
        <v>16.739999999999998</v>
      </c>
      <c r="AI347" s="60">
        <f>IF(AND(ISNUMBER(AH346),ISNUMBER(AH347)),AH347/AH346-1,"")</f>
        <v>0</v>
      </c>
      <c r="AJ347" s="60">
        <f>IF(ISNUMBER(AH347),AH347/MAX(AH$22:AH347)-1,"")</f>
        <v>-2.3906705539358586E-2</v>
      </c>
      <c r="AL347" s="62">
        <v>20.82</v>
      </c>
      <c r="AM347" s="60">
        <f>IF(AND(ISNUMBER(AL346),ISNUMBER(AL347)),AL347/AL346-1,"")</f>
        <v>3.3734939759035854E-3</v>
      </c>
      <c r="AN347" s="60">
        <f>IF(ISNUMBER(AL347),AL347/MAX(AL$22:AL347)-1,"")</f>
        <v>-1.092636579572448E-2</v>
      </c>
      <c r="AP347" s="62">
        <v>100.3</v>
      </c>
      <c r="AQ347" s="60">
        <f>IF(AND(ISNUMBER(AP346),ISNUMBER(AP347)),AP347/AP346-1,"")</f>
        <v>9.9710838568078941E-5</v>
      </c>
      <c r="AR347" s="60">
        <f>IF(ISNUMBER(AP347),AP347/MAX(AP$22:AP347)-1,"")</f>
        <v>-1.0955084154964378E-3</v>
      </c>
      <c r="AT347" s="62">
        <v>50.12</v>
      </c>
      <c r="AU347" s="60">
        <f>IF(AND(ISNUMBER(AT346),ISNUMBER(AT347)),AT347/AT346-1,"")</f>
        <v>1.9956096587514516E-4</v>
      </c>
      <c r="AV347" s="60">
        <f>IF(ISNUMBER(AT347),AT347/MAX(AT$22:AT347)-1,"")</f>
        <v>-1.1956954962136779E-3</v>
      </c>
      <c r="AX347" s="62">
        <v>16.925000000000001</v>
      </c>
      <c r="AY347" s="60">
        <f>IF(AND(ISNUMBER(AX346),ISNUMBER(AX347)),AX347/AX346-1,"")</f>
        <v>-8.7847730600292273E-3</v>
      </c>
      <c r="AZ347" s="60">
        <f>IF(ISNUMBER(AX347),AX347/MAX(AX$22:AX347)-1,"")</f>
        <v>-4.2161856253537078E-2</v>
      </c>
      <c r="BB347" s="62">
        <v>51.09</v>
      </c>
      <c r="BC347" s="60">
        <f>IF(AND(ISNUMBER(BB346),ISNUMBER(BB347)),BB347/BB346-1,"")</f>
        <v>-5.2570093457943168E-3</v>
      </c>
      <c r="BD347" s="60">
        <f>IF(ISNUMBER(BB347),BB347/MAX(BB$22:BB347)-1,"")</f>
        <v>-1.313502028201663E-2</v>
      </c>
      <c r="BF347" s="62">
        <v>51.6</v>
      </c>
      <c r="BG347" s="60">
        <f>IF(AND(ISNUMBER(BF346),ISNUMBER(BF347)),BF347/BF346-1,"")</f>
        <v>-9.6805421103574041E-4</v>
      </c>
      <c r="BH347" s="60">
        <f>IF(ISNUMBER(BF347),BF347/MAX(BF$22:BF347)-1,"")</f>
        <v>-1.0925819436457762E-2</v>
      </c>
      <c r="BK347" s="61">
        <f>BK346*(1+BL347)</f>
        <v>109.06037745953613</v>
      </c>
      <c r="BL347" s="60">
        <f>$L$12*N(AQ347)+$L$13*N(S347)+$L$14*N(AA347)+$L$15*N(AE347)+$L$16*N(AY347)+$L$17*N(BC347)+$L$18*N(AM347)+$L$19*N(AU347)+$L$20*N(W347)</f>
        <v>-1.1306037185604787E-3</v>
      </c>
      <c r="BM347" s="60">
        <f>IF(ISNUMBER(BK347),BK347/MAX(BK$22:BK347)-1,"")</f>
        <v>-4.3165878961503035E-3</v>
      </c>
      <c r="BO347" s="61">
        <f>BO346*(1+BP347)</f>
        <v>108.16239782990216</v>
      </c>
      <c r="BP347" s="60">
        <f>$L$36*N(S347)+$L$37*N(AQ347)+$L$38*N(AA347)+$L$39*N(AE347)+$L$40*N(AM347)+$L$41*N(W347)+$L$42*N(AI347)+$L$43*N(BG347)+$L$44*N(AY347)</f>
        <v>2.6265345334456833E-4</v>
      </c>
      <c r="BQ347" s="60">
        <f>IF(ISNUMBER(BO347),BO347/MAX(BO$22:BO347)-1,"")</f>
        <v>-9.6904607151494515E-3</v>
      </c>
      <c r="BS347" s="61">
        <f>BS346*(1+BT347)</f>
        <v>106.72578264340254</v>
      </c>
      <c r="BT347" s="60">
        <f>$L$60*N(S347)+$L$61*N(AE347)+$L$62*N(AQ347)+$L$63*N(AM347)+$L$64*N(AI347)+$L$65*N(AA347)+$L$66*N(BG347)+$L$67*N(W347)+$L$68*N(AY347)</f>
        <v>2.1429711559175302E-3</v>
      </c>
      <c r="BU347" s="60">
        <f>IF(ISNUMBER(BS347),BS347/MAX(BS$22:BS347)-1,"")</f>
        <v>-8.0108519750243801E-3</v>
      </c>
    </row>
    <row r="348" spans="17:73" ht="16" customHeight="1">
      <c r="Q348" s="63">
        <v>43571</v>
      </c>
      <c r="R348" s="62">
        <v>404.7</v>
      </c>
      <c r="S348" s="60">
        <f>IF(AND(ISNUMBER(R347),ISNUMBER(R348)),R348/R347-1,"")</f>
        <v>0</v>
      </c>
      <c r="T348" s="60">
        <f>IF(ISNUMBER(R348),R348/MAX(R$22:R348)-1,"")</f>
        <v>-1.3864860254879541E-2</v>
      </c>
      <c r="V348" s="62">
        <v>208.16</v>
      </c>
      <c r="W348" s="60">
        <f>IF(AND(ISNUMBER(V347),ISNUMBER(V348)),V348/V347-1,"")</f>
        <v>3.7612113029221739E-3</v>
      </c>
      <c r="X348" s="60">
        <f>IF(ISNUMBER(V348),V348/MAX(V$22:V348)-1,"")</f>
        <v>-1.2430021823702453E-2</v>
      </c>
      <c r="Z348" s="62">
        <v>8.52</v>
      </c>
      <c r="AA348" s="60">
        <f>IF(AND(ISNUMBER(Z347),ISNUMBER(Z348)),Z348/Z347-1,"")</f>
        <v>4.7169811320753041E-3</v>
      </c>
      <c r="AB348" s="60">
        <f>IF(ISNUMBER(Z348),Z348/MAX(Z$22:Z348)-1,"")</f>
        <v>-3.5087719298246833E-3</v>
      </c>
      <c r="AD348" s="62">
        <v>12.37</v>
      </c>
      <c r="AE348" s="60">
        <f>IF(AND(ISNUMBER(AD347),ISNUMBER(AD348)),AD348/AD347-1,"")</f>
        <v>2.4311183144245518E-3</v>
      </c>
      <c r="AF348" s="60">
        <f>IF(ISNUMBER(AD348),AD348/MAX(AD$22:AD348)-1,"")</f>
        <v>-0.1813368630046327</v>
      </c>
      <c r="AH348" s="62">
        <v>16.86</v>
      </c>
      <c r="AI348" s="60">
        <f>IF(AND(ISNUMBER(AH347),ISNUMBER(AH348)),AH348/AH347-1,"")</f>
        <v>7.1684587813620748E-3</v>
      </c>
      <c r="AJ348" s="60">
        <f>IF(ISNUMBER(AH348),AH348/MAX(AH$22:AH348)-1,"")</f>
        <v>-1.6909620991253593E-2</v>
      </c>
      <c r="AL348" s="62">
        <v>20.82</v>
      </c>
      <c r="AM348" s="60">
        <f>IF(AND(ISNUMBER(AL347),ISNUMBER(AL348)),AL348/AL347-1,"")</f>
        <v>0</v>
      </c>
      <c r="AN348" s="60">
        <f>IF(ISNUMBER(AL348),AL348/MAX(AL$22:AL348)-1,"")</f>
        <v>-1.092636579572448E-2</v>
      </c>
      <c r="AP348" s="62">
        <v>100.3</v>
      </c>
      <c r="AQ348" s="60">
        <f>IF(AND(ISNUMBER(AP347),ISNUMBER(AP348)),AP348/AP347-1,"")</f>
        <v>0</v>
      </c>
      <c r="AR348" s="60">
        <f>IF(ISNUMBER(AP348),AP348/MAX(AP$22:AP348)-1,"")</f>
        <v>-1.0955084154964378E-3</v>
      </c>
      <c r="AT348" s="62">
        <v>50.11</v>
      </c>
      <c r="AU348" s="60">
        <f>IF(AND(ISNUMBER(AT347),ISNUMBER(AT348)),AT348/AT347-1,"")</f>
        <v>-1.995211492418214E-4</v>
      </c>
      <c r="AV348" s="60">
        <f>IF(ISNUMBER(AT348),AT348/MAX(AT$22:AT348)-1,"")</f>
        <v>-1.394978078915865E-3</v>
      </c>
      <c r="AX348" s="62">
        <v>16.922999999999998</v>
      </c>
      <c r="AY348" s="60">
        <f>IF(AND(ISNUMBER(AX347),ISNUMBER(AX348)),AX348/AX347-1,"")</f>
        <v>-1.1816838995581946E-4</v>
      </c>
      <c r="AZ348" s="60">
        <f>IF(ISNUMBER(AX348),AX348/MAX(AX$22:AX348)-1,"")</f>
        <v>-4.2275042444821942E-2</v>
      </c>
      <c r="BB348" s="62">
        <v>51.2</v>
      </c>
      <c r="BC348" s="60">
        <f>IF(AND(ISNUMBER(BB347),ISNUMBER(BB348)),BB348/BB347-1,"")</f>
        <v>2.15306322176545E-3</v>
      </c>
      <c r="BD348" s="60">
        <f>IF(ISNUMBER(BB348),BB348/MAX(BB$22:BB348)-1,"")</f>
        <v>-1.1010237589337502E-2</v>
      </c>
      <c r="BF348" s="62">
        <v>51.58</v>
      </c>
      <c r="BG348" s="60">
        <f>IF(AND(ISNUMBER(BF347),ISNUMBER(BF348)),BF348/BF347-1,"")</f>
        <v>-3.875968992248513E-4</v>
      </c>
      <c r="BH348" s="60">
        <f>IF(ISNUMBER(BF348),BF348/MAX(BF$22:BF348)-1,"")</f>
        <v>-1.1309181521947598E-2</v>
      </c>
      <c r="BK348" s="61">
        <f>BK347*(1+BL348)</f>
        <v>109.17766403116629</v>
      </c>
      <c r="BL348" s="60">
        <f>$L$12*N(AQ348)+$L$13*N(S348)+$L$14*N(AA348)+$L$15*N(AE348)+$L$16*N(AY348)+$L$17*N(BC348)+$L$18*N(AM348)+$L$19*N(AU348)+$L$20*N(W348)</f>
        <v>1.0754278901489308E-3</v>
      </c>
      <c r="BM348" s="60">
        <f>IF(ISNUMBER(BK348),BK348/MAX(BK$22:BK348)-1,"")</f>
        <v>-3.2458021850151342E-3</v>
      </c>
      <c r="BO348" s="61">
        <f>BO347*(1+BP348)</f>
        <v>108.31339279986661</v>
      </c>
      <c r="BP348" s="60">
        <f>$L$36*N(S348)+$L$37*N(AQ348)+$L$38*N(AA348)+$L$39*N(AE348)+$L$40*N(AM348)+$L$41*N(W348)+$L$42*N(AI348)+$L$43*N(BG348)+$L$44*N(AY348)</f>
        <v>1.3960024277743541E-3</v>
      </c>
      <c r="BQ348" s="60">
        <f>IF(ISNUMBER(BO348),BO348/MAX(BO$22:BO348)-1,"")</f>
        <v>-8.3079861940597022E-3</v>
      </c>
      <c r="BS348" s="61">
        <f>BS347*(1+BT348)</f>
        <v>106.90788992943972</v>
      </c>
      <c r="BT348" s="60">
        <f>$L$60*N(S348)+$L$61*N(AE348)+$L$62*N(AQ348)+$L$63*N(AM348)+$L$64*N(AI348)+$L$65*N(AA348)+$L$66*N(BG348)+$L$67*N(W348)+$L$68*N(AY348)</f>
        <v>1.7063101485574731E-3</v>
      </c>
      <c r="BU348" s="60">
        <f>IF(ISNUMBER(BS348),BS348/MAX(BS$22:BS348)-1,"")</f>
        <v>-6.3182108244904667E-3</v>
      </c>
    </row>
    <row r="349" spans="17:73" ht="16" customHeight="1">
      <c r="Q349" s="63">
        <v>43572</v>
      </c>
      <c r="R349" s="62">
        <v>404.5</v>
      </c>
      <c r="S349" s="60">
        <f>IF(AND(ISNUMBER(R348),ISNUMBER(R349)),R349/R348-1,"")</f>
        <v>-4.941932295526863E-4</v>
      </c>
      <c r="T349" s="60">
        <f>IF(ISNUMBER(R349),R349/MAX(R$22:R349)-1,"")</f>
        <v>-1.4352201564365563E-2</v>
      </c>
      <c r="V349" s="62">
        <v>206.74</v>
      </c>
      <c r="W349" s="60">
        <f>IF(AND(ISNUMBER(V348),ISNUMBER(V349)),V349/V348-1,"")</f>
        <v>-6.8216756341274998E-3</v>
      </c>
      <c r="X349" s="60">
        <f>IF(ISNUMBER(V349),V349/MAX(V$22:V349)-1,"")</f>
        <v>-1.9166903880823538E-2</v>
      </c>
      <c r="Z349" s="62">
        <v>8.48</v>
      </c>
      <c r="AA349" s="60">
        <f>IF(AND(ISNUMBER(Z348),ISNUMBER(Z349)),Z349/Z348-1,"")</f>
        <v>-4.6948356807510194E-3</v>
      </c>
      <c r="AB349" s="60">
        <f>IF(ISNUMBER(Z349),Z349/MAX(Z$22:Z349)-1,"")</f>
        <v>-8.1871345029239651E-3</v>
      </c>
      <c r="AD349" s="62">
        <v>12.44</v>
      </c>
      <c r="AE349" s="60">
        <f>IF(AND(ISNUMBER(AD348),ISNUMBER(AD349)),AD349/AD348-1,"")</f>
        <v>5.6588520614389015E-3</v>
      </c>
      <c r="AF349" s="60">
        <f>IF(ISNUMBER(AD349),AD349/MAX(AD$22:AD349)-1,"")</f>
        <v>-0.1767041694242224</v>
      </c>
      <c r="AH349" s="62">
        <v>16.809999999999999</v>
      </c>
      <c r="AI349" s="60">
        <f>IF(AND(ISNUMBER(AH348),ISNUMBER(AH349)),AH349/AH348-1,"")</f>
        <v>-2.9655990510083496E-3</v>
      </c>
      <c r="AJ349" s="60">
        <f>IF(ISNUMBER(AH349),AH349/MAX(AH$22:AH349)-1,"")</f>
        <v>-1.9825072886297423E-2</v>
      </c>
      <c r="AL349" s="62">
        <v>20.66</v>
      </c>
      <c r="AM349" s="60">
        <f>IF(AND(ISNUMBER(AL348),ISNUMBER(AL349)),AL349/AL348-1,"")</f>
        <v>-7.684918347742542E-3</v>
      </c>
      <c r="AN349" s="60">
        <f>IF(ISNUMBER(AL349),AL349/MAX(AL$22:AL349)-1,"")</f>
        <v>-1.8527315914489306E-2</v>
      </c>
      <c r="AP349" s="62">
        <v>100.31</v>
      </c>
      <c r="AQ349" s="60">
        <f>IF(AND(ISNUMBER(AP348),ISNUMBER(AP349)),AP349/AP348-1,"")</f>
        <v>9.9700897308041547E-5</v>
      </c>
      <c r="AR349" s="60">
        <f>IF(ISNUMBER(AP349),AP349/MAX(AP$22:AP349)-1,"")</f>
        <v>-9.9591674136034758E-4</v>
      </c>
      <c r="AT349" s="62">
        <v>50.12</v>
      </c>
      <c r="AU349" s="60">
        <f>IF(AND(ISNUMBER(AT348),ISNUMBER(AT349)),AT349/AT348-1,"")</f>
        <v>1.9956096587514516E-4</v>
      </c>
      <c r="AV349" s="60">
        <f>IF(ISNUMBER(AT349),AT349/MAX(AT$22:AT349)-1,"")</f>
        <v>-1.1956954962136779E-3</v>
      </c>
      <c r="AX349" s="62">
        <v>16.702000000000002</v>
      </c>
      <c r="AY349" s="60">
        <f>IF(AND(ISNUMBER(AX348),ISNUMBER(AX349)),AX349/AX348-1,"")</f>
        <v>-1.3059150268864617E-2</v>
      </c>
      <c r="AZ349" s="60">
        <f>IF(ISNUMBER(AX349),AX349/MAX(AX$22:AX349)-1,"")</f>
        <v>-5.4782116581777007E-2</v>
      </c>
      <c r="BB349" s="62">
        <v>51.14</v>
      </c>
      <c r="BC349" s="60">
        <f>IF(AND(ISNUMBER(BB348),ISNUMBER(BB349)),BB349/BB348-1,"")</f>
        <v>-1.1718750000000444E-3</v>
      </c>
      <c r="BD349" s="60">
        <f>IF(ISNUMBER(BB349),BB349/MAX(BB$22:BB349)-1,"")</f>
        <v>-1.2169209967162531E-2</v>
      </c>
      <c r="BF349" s="62">
        <v>51.57</v>
      </c>
      <c r="BG349" s="60">
        <f>IF(AND(ISNUMBER(BF348),ISNUMBER(BF349)),BF349/BF348-1,"")</f>
        <v>-1.9387359441636054E-4</v>
      </c>
      <c r="BH349" s="60">
        <f>IF(ISNUMBER(BF349),BF349/MAX(BF$22:BF349)-1,"")</f>
        <v>-1.1500862564692405E-2</v>
      </c>
      <c r="BK349" s="61">
        <f>BK348*(1+BL349)</f>
        <v>108.88236309750286</v>
      </c>
      <c r="BL349" s="60">
        <f>$L$12*N(AQ349)+$L$13*N(S349)+$L$14*N(AA349)+$L$15*N(AE349)+$L$16*N(AY349)+$L$17*N(BC349)+$L$18*N(AM349)+$L$19*N(AU349)+$L$20*N(W349)</f>
        <v>-2.7047742437420158E-3</v>
      </c>
      <c r="BM349" s="60">
        <f>IF(ISNUMBER(BK349),BK349/MAX(BK$22:BK349)-1,"")</f>
        <v>-5.9417972666069296E-3</v>
      </c>
      <c r="BO349" s="61">
        <f>BO348*(1+BP349)</f>
        <v>108.15314047760211</v>
      </c>
      <c r="BP349" s="60">
        <f>$L$36*N(S349)+$L$37*N(AQ349)+$L$38*N(AA349)+$L$39*N(AE349)+$L$40*N(AM349)+$L$41*N(W349)+$L$42*N(AI349)+$L$43*N(BG349)+$L$44*N(AY349)</f>
        <v>-1.4795245363664459E-3</v>
      </c>
      <c r="BQ349" s="60">
        <f>IF(ISNUMBER(BO349),BO349/MAX(BO$22:BO349)-1,"")</f>
        <v>-9.7752188610041868E-3</v>
      </c>
      <c r="BS349" s="61">
        <f>BS348*(1+BT349)</f>
        <v>106.8168365877038</v>
      </c>
      <c r="BT349" s="60">
        <f>$L$60*N(S349)+$L$61*N(AE349)+$L$62*N(AQ349)+$L$63*N(AM349)+$L$64*N(AI349)+$L$65*N(AA349)+$L$66*N(BG349)+$L$67*N(W349)+$L$68*N(AY349)</f>
        <v>-8.5169898869030553E-4</v>
      </c>
      <c r="BU349" s="60">
        <f>IF(ISNUMBER(BS349),BS349/MAX(BS$22:BS349)-1,"")</f>
        <v>-7.1645285994111907E-3</v>
      </c>
    </row>
    <row r="350" spans="17:73" ht="16" customHeight="1">
      <c r="Q350" s="63">
        <v>43573</v>
      </c>
      <c r="R350" s="62">
        <v>402</v>
      </c>
      <c r="S350" s="60">
        <f>IF(AND(ISNUMBER(R349),ISNUMBER(R350)),R350/R349-1,"")</f>
        <v>-6.1804697156984112E-3</v>
      </c>
      <c r="T350" s="60">
        <f>IF(ISNUMBER(R350),R350/MAX(R$22:R350)-1,"")</f>
        <v>-2.0443967932941787E-2</v>
      </c>
      <c r="V350" s="62">
        <v>205.55</v>
      </c>
      <c r="W350" s="60">
        <f>IF(AND(ISNUMBER(V349),ISNUMBER(V350)),V350/V349-1,"")</f>
        <v>-5.7560220566895692E-3</v>
      </c>
      <c r="X350" s="60">
        <f>IF(ISNUMBER(V350),V350/MAX(V$22:V350)-1,"")</f>
        <v>-2.4812600816016661E-2</v>
      </c>
      <c r="Z350" s="62">
        <v>8.43</v>
      </c>
      <c r="AA350" s="60">
        <f>IF(AND(ISNUMBER(Z349),ISNUMBER(Z350)),Z350/Z349-1,"")</f>
        <v>-5.8962264150944632E-3</v>
      </c>
      <c r="AB350" s="60">
        <f>IF(ISNUMBER(Z350),Z350/MAX(Z$22:Z350)-1,"")</f>
        <v>-1.40350877192984E-2</v>
      </c>
      <c r="AD350" s="62">
        <v>12.29</v>
      </c>
      <c r="AE350" s="60">
        <f>IF(AND(ISNUMBER(AD349),ISNUMBER(AD350)),AD350/AD349-1,"")</f>
        <v>-1.2057877813504869E-2</v>
      </c>
      <c r="AF350" s="60">
        <f>IF(ISNUMBER(AD350),AD350/MAX(AD$22:AD350)-1,"")</f>
        <v>-0.18663136995367313</v>
      </c>
      <c r="AH350" s="62">
        <v>16.71</v>
      </c>
      <c r="AI350" s="60">
        <f>IF(AND(ISNUMBER(AH349),ISNUMBER(AH350)),AH350/AH349-1,"")</f>
        <v>-5.9488399762045452E-3</v>
      </c>
      <c r="AJ350" s="60">
        <f>IF(ISNUMBER(AH350),AH350/MAX(AH$22:AH350)-1,"")</f>
        <v>-2.5655976676384751E-2</v>
      </c>
      <c r="AL350" s="62">
        <v>20.61</v>
      </c>
      <c r="AM350" s="60">
        <f>IF(AND(ISNUMBER(AL349),ISNUMBER(AL350)),AL350/AL349-1,"")</f>
        <v>-2.4201355275895731E-3</v>
      </c>
      <c r="AN350" s="60">
        <f>IF(ISNUMBER(AL350),AL350/MAX(AL$22:AL350)-1,"")</f>
        <v>-2.0902612826603439E-2</v>
      </c>
      <c r="AP350" s="62">
        <v>100.32</v>
      </c>
      <c r="AQ350" s="60">
        <f>IF(AND(ISNUMBER(AP349),ISNUMBER(AP350)),AP350/AP349-1,"")</f>
        <v>9.9690958029974297E-5</v>
      </c>
      <c r="AR350" s="60">
        <f>IF(ISNUMBER(AP350),AP350/MAX(AP$22:AP350)-1,"")</f>
        <v>-8.9632506722436833E-4</v>
      </c>
      <c r="AT350" s="62">
        <v>50.13</v>
      </c>
      <c r="AU350" s="60">
        <f>IF(AND(ISNUMBER(AT349),ISNUMBER(AT350)),AT350/AT349-1,"")</f>
        <v>1.995211492418214E-4</v>
      </c>
      <c r="AV350" s="60">
        <f>IF(ISNUMBER(AT350),AT350/MAX(AT$22:AT350)-1,"")</f>
        <v>-9.9641291351126871E-4</v>
      </c>
      <c r="AX350" s="62">
        <v>16.672999999999998</v>
      </c>
      <c r="AY350" s="60">
        <f>IF(AND(ISNUMBER(AX349),ISNUMBER(AX350)),AX350/AX349-1,"")</f>
        <v>-1.7363190037122944E-3</v>
      </c>
      <c r="AZ350" s="60">
        <f>IF(ISNUMBER(AX350),AX350/MAX(AX$22:AX350)-1,"")</f>
        <v>-5.6423316355404873E-2</v>
      </c>
      <c r="BB350" s="62">
        <v>51.15</v>
      </c>
      <c r="BC350" s="60">
        <f>IF(AND(ISNUMBER(BB349),ISNUMBER(BB350)),BB350/BB349-1,"")</f>
        <v>1.9554165037138915E-4</v>
      </c>
      <c r="BD350" s="60">
        <f>IF(ISNUMBER(BB350),BB350/MAX(BB$22:BB350)-1,"")</f>
        <v>-1.1976047904191711E-2</v>
      </c>
      <c r="BF350" s="62">
        <v>51.68</v>
      </c>
      <c r="BG350" s="60">
        <f>IF(AND(ISNUMBER(BF349),ISNUMBER(BF350)),BF350/BF349-1,"")</f>
        <v>2.133023075431506E-3</v>
      </c>
      <c r="BH350" s="60">
        <f>IF(ISNUMBER(BF350),BF350/MAX(BF$22:BF350)-1,"")</f>
        <v>-9.3923710944987526E-3</v>
      </c>
      <c r="BK350" s="61">
        <f>BK349*(1+BL350)</f>
        <v>108.41339450607934</v>
      </c>
      <c r="BL350" s="60">
        <f>$L$12*N(AQ350)+$L$13*N(S350)+$L$14*N(AA350)+$L$15*N(AE350)+$L$16*N(AY350)+$L$17*N(BC350)+$L$18*N(AM350)+$L$19*N(AU350)+$L$20*N(W350)</f>
        <v>-4.307112539462166E-3</v>
      </c>
      <c r="BM350" s="60">
        <f>IF(ISNUMBER(BK350),BK350/MAX(BK$22:BK350)-1,"")</f>
        <v>-1.0223317816555055E-2</v>
      </c>
      <c r="BO350" s="61">
        <f>BO349*(1+BP350)</f>
        <v>107.58953670985025</v>
      </c>
      <c r="BP350" s="60">
        <f>$L$36*N(S350)+$L$37*N(AQ350)+$L$38*N(AA350)+$L$39*N(AE350)+$L$40*N(AM350)+$L$41*N(W350)+$L$42*N(AI350)+$L$43*N(BG350)+$L$44*N(AY350)</f>
        <v>-5.211164144314248E-3</v>
      </c>
      <c r="BQ350" s="60">
        <f>IF(ISNUMBER(BO350),BO350/MAX(BO$22:BO350)-1,"")</f>
        <v>-1.493544273528713E-2</v>
      </c>
      <c r="BS350" s="61">
        <f>BS349*(1+BT350)</f>
        <v>106.22235703084034</v>
      </c>
      <c r="BT350" s="60">
        <f>$L$60*N(S350)+$L$61*N(AE350)+$L$62*N(AQ350)+$L$63*N(AM350)+$L$64*N(AI350)+$L$65*N(AA350)+$L$66*N(BG350)+$L$67*N(W350)+$L$68*N(AY350)</f>
        <v>-5.5654106211556701E-3</v>
      </c>
      <c r="BU350" s="60">
        <f>IF(ISNUMBER(BS350),BS350/MAX(BS$22:BS350)-1,"")</f>
        <v>-1.2690065677004148E-2</v>
      </c>
    </row>
    <row r="351" spans="17:73" ht="16" customHeight="1">
      <c r="Q351" s="63">
        <v>43578</v>
      </c>
      <c r="R351" s="62">
        <v>407.1</v>
      </c>
      <c r="S351" s="60">
        <f>IF(AND(ISNUMBER(R350),ISNUMBER(R351)),R351/R350-1,"")</f>
        <v>1.2686567164179152E-2</v>
      </c>
      <c r="T351" s="60">
        <f>IF(ISNUMBER(R351),R351/MAX(R$22:R351)-1,"")</f>
        <v>-8.0167645410462729E-3</v>
      </c>
      <c r="V351" s="62">
        <v>208.52</v>
      </c>
      <c r="W351" s="60">
        <f>IF(AND(ISNUMBER(V350),ISNUMBER(V351)),V351/V350-1,"")</f>
        <v>1.4449039163220601E-2</v>
      </c>
      <c r="X351" s="60">
        <f>IF(ISNUMBER(V351),V351/MAX(V$22:V351)-1,"")</f>
        <v>-1.0722079893727976E-2</v>
      </c>
      <c r="Z351" s="62">
        <v>8.56</v>
      </c>
      <c r="AA351" s="60">
        <f>IF(AND(ISNUMBER(Z350),ISNUMBER(Z351)),Z351/Z350-1,"")</f>
        <v>1.542111506524324E-2</v>
      </c>
      <c r="AB351" s="60">
        <f>IF(ISNUMBER(Z351),Z351/MAX(Z$22:Z351)-1,"")</f>
        <v>0</v>
      </c>
      <c r="AD351" s="62">
        <v>12.37</v>
      </c>
      <c r="AE351" s="60">
        <f>IF(AND(ISNUMBER(AD350),ISNUMBER(AD351)),AD351/AD350-1,"")</f>
        <v>6.5093572009764511E-3</v>
      </c>
      <c r="AF351" s="60">
        <f>IF(ISNUMBER(AD351),AD351/MAX(AD$22:AD351)-1,"")</f>
        <v>-0.1813368630046327</v>
      </c>
      <c r="AH351" s="62">
        <v>16.89</v>
      </c>
      <c r="AI351" s="60">
        <f>IF(AND(ISNUMBER(AH350),ISNUMBER(AH351)),AH351/AH350-1,"")</f>
        <v>1.0771992818671361E-2</v>
      </c>
      <c r="AJ351" s="60">
        <f>IF(ISNUMBER(AH351),AH351/MAX(AH$22:AH351)-1,"")</f>
        <v>-1.5160349854227317E-2</v>
      </c>
      <c r="AL351" s="62">
        <v>20.72</v>
      </c>
      <c r="AM351" s="60">
        <f>IF(AND(ISNUMBER(AL350),ISNUMBER(AL351)),AL351/AL350-1,"")</f>
        <v>5.3372149442019179E-3</v>
      </c>
      <c r="AN351" s="60">
        <f>IF(ISNUMBER(AL351),AL351/MAX(AL$22:AL351)-1,"")</f>
        <v>-1.5676959619952635E-2</v>
      </c>
      <c r="AP351" s="62">
        <v>100.33</v>
      </c>
      <c r="AQ351" s="60">
        <f>IF(AND(ISNUMBER(AP350),ISNUMBER(AP351)),AP351/AP350-1,"")</f>
        <v>9.9681020733655146E-5</v>
      </c>
      <c r="AR351" s="60">
        <f>IF(ISNUMBER(AP351),AP351/MAX(AP$22:AP351)-1,"")</f>
        <v>-7.9673339308827806E-4</v>
      </c>
      <c r="AT351" s="62">
        <v>50.13</v>
      </c>
      <c r="AU351" s="60">
        <f>IF(AND(ISNUMBER(AT350),ISNUMBER(AT351)),AT351/AT350-1,"")</f>
        <v>0</v>
      </c>
      <c r="AV351" s="60">
        <f>IF(ISNUMBER(AT351),AT351/MAX(AT$22:AT351)-1,"")</f>
        <v>-9.9641291351126871E-4</v>
      </c>
      <c r="AX351" s="62">
        <v>16.826000000000001</v>
      </c>
      <c r="AY351" s="60">
        <f>IF(AND(ISNUMBER(AX350),ISNUMBER(AX351)),AX351/AX350-1,"")</f>
        <v>9.1765129250886979E-3</v>
      </c>
      <c r="AZ351" s="60">
        <f>IF(ISNUMBER(AX351),AX351/MAX(AX$22:AX351)-1,"")</f>
        <v>-4.7764572722127974E-2</v>
      </c>
      <c r="BB351" s="62">
        <v>51.1</v>
      </c>
      <c r="BC351" s="60">
        <f>IF(AND(ISNUMBER(BB350),ISNUMBER(BB351)),BB351/BB350-1,"")</f>
        <v>-9.7751710654936375E-4</v>
      </c>
      <c r="BD351" s="60">
        <f>IF(ISNUMBER(BB351),BB351/MAX(BB$22:BB351)-1,"")</f>
        <v>-1.294185821904581E-2</v>
      </c>
      <c r="BF351" s="62">
        <v>51.65</v>
      </c>
      <c r="BG351" s="60">
        <f>IF(AND(ISNUMBER(BF350),ISNUMBER(BF351)),BF351/BF350-1,"")</f>
        <v>-5.8049535603721392E-4</v>
      </c>
      <c r="BH351" s="60">
        <f>IF(ISNUMBER(BF351),BF351/MAX(BF$22:BF351)-1,"")</f>
        <v>-9.9674142227333951E-3</v>
      </c>
      <c r="BK351" s="61">
        <f>BK350*(1+BL351)</f>
        <v>109.33016421260258</v>
      </c>
      <c r="BL351" s="60">
        <f>$L$12*N(AQ351)+$L$13*N(S351)+$L$14*N(AA351)+$L$15*N(AE351)+$L$16*N(AY351)+$L$17*N(BC351)+$L$18*N(AM351)+$L$19*N(AU351)+$L$20*N(W351)</f>
        <v>8.4562402155190317E-3</v>
      </c>
      <c r="BM351" s="60">
        <f>IF(ISNUMBER(BK351),BK351/MAX(BK$22:BK351)-1,"")</f>
        <v>-1.8535284322923617E-3</v>
      </c>
      <c r="BO351" s="61">
        <f>BO350*(1+BP351)</f>
        <v>108.54414763727614</v>
      </c>
      <c r="BP351" s="60">
        <f>$L$36*N(S351)+$L$37*N(AQ351)+$L$38*N(AA351)+$L$39*N(AE351)+$L$40*N(AM351)+$L$41*N(W351)+$L$42*N(AI351)+$L$43*N(BG351)+$L$44*N(AY351)</f>
        <v>8.8727115723185156E-3</v>
      </c>
      <c r="BQ351" s="60">
        <f>IF(ISNUMBER(BO351),BO351/MAX(BO$22:BO351)-1,"")</f>
        <v>-6.1952490385636105E-3</v>
      </c>
      <c r="BS351" s="61">
        <f>BS350*(1+BT351)</f>
        <v>107.10650972177253</v>
      </c>
      <c r="BT351" s="60">
        <f>$L$60*N(S351)+$L$61*N(AE351)+$L$62*N(AQ351)+$L$63*N(AM351)+$L$64*N(AI351)+$L$65*N(AA351)+$L$66*N(BG351)+$L$67*N(W351)+$L$68*N(AY351)</f>
        <v>8.3236026355118231E-3</v>
      </c>
      <c r="BU351" s="60">
        <f>IF(ISNUMBER(BS351),BS351/MAX(BS$22:BS351)-1,"")</f>
        <v>-4.4720901056062301E-3</v>
      </c>
    </row>
    <row r="352" spans="17:73" ht="16" customHeight="1">
      <c r="Q352" s="63">
        <v>43579</v>
      </c>
      <c r="R352" s="62">
        <v>416.06</v>
      </c>
      <c r="S352" s="60">
        <f>IF(AND(ISNUMBER(R351),ISNUMBER(R352)),R352/R351-1,"")</f>
        <v>2.2009334315892914E-2</v>
      </c>
      <c r="T352" s="60">
        <f>IF(ISNUMBER(R352),R352/MAX(R$22:R352)-1,"")</f>
        <v>0</v>
      </c>
      <c r="V352" s="62">
        <v>212.85</v>
      </c>
      <c r="W352" s="60">
        <f>IF(AND(ISNUMBER(V351),ISNUMBER(V352)),V352/V351-1,"")</f>
        <v>2.0765394206790688E-2</v>
      </c>
      <c r="X352" s="60">
        <f>IF(ISNUMBER(V352),V352/MAX(V$22:V352)-1,"")</f>
        <v>0</v>
      </c>
      <c r="Z352" s="62">
        <v>8.6999999999999993</v>
      </c>
      <c r="AA352" s="60">
        <f>IF(AND(ISNUMBER(Z351),ISNUMBER(Z352)),Z352/Z351-1,"")</f>
        <v>1.6355140186915751E-2</v>
      </c>
      <c r="AB352" s="60">
        <f>IF(ISNUMBER(Z352),Z352/MAX(Z$22:Z352)-1,"")</f>
        <v>0</v>
      </c>
      <c r="AD352" s="62">
        <v>12.23</v>
      </c>
      <c r="AE352" s="60">
        <f>IF(AND(ISNUMBER(AD351),ISNUMBER(AD352)),AD352/AD351-1,"")</f>
        <v>-1.1317704122877803E-2</v>
      </c>
      <c r="AF352" s="60">
        <f>IF(ISNUMBER(AD352),AD352/MAX(AD$22:AD352)-1,"")</f>
        <v>-0.19060225016545329</v>
      </c>
      <c r="AH352" s="62">
        <v>17.149999999999999</v>
      </c>
      <c r="AI352" s="60">
        <f>IF(AND(ISNUMBER(AH351),ISNUMBER(AH352)),AH352/AH351-1,"")</f>
        <v>1.5393724097098715E-2</v>
      </c>
      <c r="AJ352" s="60">
        <f>IF(ISNUMBER(AH352),AH352/MAX(AH$22:AH352)-1,"")</f>
        <v>0</v>
      </c>
      <c r="AL352" s="62">
        <v>20.67</v>
      </c>
      <c r="AM352" s="60">
        <f>IF(AND(ISNUMBER(AL351),ISNUMBER(AL352)),AL352/AL351-1,"")</f>
        <v>-2.4131274131272695E-3</v>
      </c>
      <c r="AN352" s="60">
        <f>IF(ISNUMBER(AL352),AL352/MAX(AL$22:AL352)-1,"")</f>
        <v>-1.8052256532066435E-2</v>
      </c>
      <c r="AP352" s="62">
        <v>100.34</v>
      </c>
      <c r="AQ352" s="60">
        <f>IF(AND(ISNUMBER(AP351),ISNUMBER(AP352)),AP352/AP351-1,"")</f>
        <v>9.9671085418195915E-5</v>
      </c>
      <c r="AR352" s="60">
        <f>IF(ISNUMBER(AP352),AP352/MAX(AP$22:AP352)-1,"")</f>
        <v>-6.9714171895218779E-4</v>
      </c>
      <c r="AT352" s="62">
        <v>50.14</v>
      </c>
      <c r="AU352" s="60">
        <f>IF(AND(ISNUMBER(AT351),ISNUMBER(AT352)),AT352/AT351-1,"")</f>
        <v>1.9948134849379073E-4</v>
      </c>
      <c r="AV352" s="60">
        <f>IF(ISNUMBER(AT352),AT352/MAX(AT$22:AT352)-1,"")</f>
        <v>-7.9713033080908158E-4</v>
      </c>
      <c r="AX352" s="62">
        <v>16.989999999999998</v>
      </c>
      <c r="AY352" s="60">
        <f>IF(AND(ISNUMBER(AX351),ISNUMBER(AX352)),AX352/AX351-1,"")</f>
        <v>9.7468203970045852E-3</v>
      </c>
      <c r="AZ352" s="60">
        <f>IF(ISNUMBER(AX352),AX352/MAX(AX$22:AX352)-1,"")</f>
        <v>-3.8483305036785653E-2</v>
      </c>
      <c r="BB352" s="62">
        <v>51.1</v>
      </c>
      <c r="BC352" s="60">
        <f>IF(AND(ISNUMBER(BB351),ISNUMBER(BB352)),BB352/BB351-1,"")</f>
        <v>0</v>
      </c>
      <c r="BD352" s="60">
        <f>IF(ISNUMBER(BB352),BB352/MAX(BB$22:BB352)-1,"")</f>
        <v>-1.294185821904581E-2</v>
      </c>
      <c r="BF352" s="62">
        <v>51.96</v>
      </c>
      <c r="BG352" s="60">
        <f>IF(AND(ISNUMBER(BF351),ISNUMBER(BF352)),BF352/BF351-1,"")</f>
        <v>6.0019361084220346E-3</v>
      </c>
      <c r="BH352" s="60">
        <f>IF(ISNUMBER(BF352),BF352/MAX(BF$22:BF352)-1,"")</f>
        <v>-4.025301897642386E-3</v>
      </c>
      <c r="BK352" s="61">
        <f>BK351*(1+BL352)</f>
        <v>110.35324720176105</v>
      </c>
      <c r="BL352" s="60">
        <f>$L$12*N(AQ352)+$L$13*N(S352)+$L$14*N(AA352)+$L$15*N(AE352)+$L$16*N(AY352)+$L$17*N(BC352)+$L$18*N(AM352)+$L$19*N(AU352)+$L$20*N(W352)</f>
        <v>9.3577376063295262E-3</v>
      </c>
      <c r="BM352" s="60">
        <f>IF(ISNUMBER(BK352),BK352/MAX(BK$22:BK352)-1,"")</f>
        <v>0</v>
      </c>
      <c r="BO352" s="61">
        <f>BO351*(1+BP352)</f>
        <v>109.4939952235264</v>
      </c>
      <c r="BP352" s="60">
        <f>$L$36*N(S352)+$L$37*N(AQ352)+$L$38*N(AA352)+$L$39*N(AE352)+$L$40*N(AM352)+$L$41*N(W352)+$L$42*N(AI352)+$L$43*N(BG352)+$L$44*N(AY352)</f>
        <v>8.7507950168292208E-3</v>
      </c>
      <c r="BQ352" s="60">
        <f>IF(ISNUMBER(BO352),BO352/MAX(BO$22:BO352)-1,"")</f>
        <v>0</v>
      </c>
      <c r="BS352" s="61">
        <f>BS351*(1+BT352)</f>
        <v>107.91191918676319</v>
      </c>
      <c r="BT352" s="60">
        <f>$L$60*N(S352)+$L$61*N(AE352)+$L$62*N(AQ352)+$L$63*N(AM352)+$L$64*N(AI352)+$L$65*N(AA352)+$L$66*N(BG352)+$L$67*N(W352)+$L$68*N(AY352)</f>
        <v>7.5197060111737617E-3</v>
      </c>
      <c r="BU352" s="60">
        <f>IF(ISNUMBER(BS352),BS352/MAX(BS$22:BS352)-1,"")</f>
        <v>0</v>
      </c>
    </row>
    <row r="353" spans="17:73" ht="16" customHeight="1">
      <c r="Q353" s="63">
        <v>43581</v>
      </c>
      <c r="R353" s="62">
        <v>415.2</v>
      </c>
      <c r="S353" s="60">
        <f>IF(AND(ISNUMBER(R352),ISNUMBER(R353)),R353/R352-1,"")</f>
        <v>-2.0670095659279797E-3</v>
      </c>
      <c r="T353" s="60">
        <f>IF(ISNUMBER(R353),R353/MAX(R$22:R353)-1,"")</f>
        <v>-2.0670095659279797E-3</v>
      </c>
      <c r="V353" s="62">
        <v>212.42</v>
      </c>
      <c r="W353" s="60">
        <f>IF(AND(ISNUMBER(V352),ISNUMBER(V353)),V353/V352-1,"")</f>
        <v>-2.0202020202020332E-3</v>
      </c>
      <c r="X353" s="60">
        <f>IF(ISNUMBER(V353),V353/MAX(V$22:V353)-1,"")</f>
        <v>-2.0202020202020332E-3</v>
      </c>
      <c r="Z353" s="62">
        <v>8.66</v>
      </c>
      <c r="AA353" s="60">
        <f>IF(AND(ISNUMBER(Z352),ISNUMBER(Z353)),Z353/Z352-1,"")</f>
        <v>-4.5977011494251485E-3</v>
      </c>
      <c r="AB353" s="60">
        <f>IF(ISNUMBER(Z353),Z353/MAX(Z$22:Z353)-1,"")</f>
        <v>-4.5977011494251485E-3</v>
      </c>
      <c r="AD353" s="62">
        <v>12.29</v>
      </c>
      <c r="AE353" s="60">
        <f>IF(AND(ISNUMBER(AD352),ISNUMBER(AD353)),AD353/AD352-1,"")</f>
        <v>4.9059689288633024E-3</v>
      </c>
      <c r="AF353" s="60">
        <f>IF(ISNUMBER(AD353),AD353/MAX(AD$22:AD353)-1,"")</f>
        <v>-0.18663136995367313</v>
      </c>
      <c r="AH353" s="62">
        <v>17.22</v>
      </c>
      <c r="AI353" s="60">
        <f>IF(AND(ISNUMBER(AH352),ISNUMBER(AH353)),AH353/AH352-1,"")</f>
        <v>4.0816326530612734E-3</v>
      </c>
      <c r="AJ353" s="60">
        <f>IF(ISNUMBER(AH353),AH353/MAX(AH$22:AH353)-1,"")</f>
        <v>0</v>
      </c>
      <c r="AL353" s="62">
        <v>20.84</v>
      </c>
      <c r="AM353" s="60">
        <f>IF(AND(ISNUMBER(AL352),ISNUMBER(AL353)),AL353/AL352-1,"")</f>
        <v>8.2244799225930088E-3</v>
      </c>
      <c r="AN353" s="60">
        <f>IF(ISNUMBER(AL353),AL353/MAX(AL$22:AL353)-1,"")</f>
        <v>-9.9762470308788487E-3</v>
      </c>
      <c r="AP353" s="62">
        <v>100.34</v>
      </c>
      <c r="AQ353" s="60">
        <f>IF(AND(ISNUMBER(AP352),ISNUMBER(AP353)),AP353/AP352-1,"")</f>
        <v>0</v>
      </c>
      <c r="AR353" s="60">
        <f>IF(ISNUMBER(AP353),AP353/MAX(AP$22:AP353)-1,"")</f>
        <v>-6.9714171895218779E-4</v>
      </c>
      <c r="AT353" s="62">
        <v>50.15</v>
      </c>
      <c r="AU353" s="60">
        <f>IF(AND(ISNUMBER(AT352),ISNUMBER(AT353)),AT353/AT352-1,"")</f>
        <v>1.9944156362172727E-4</v>
      </c>
      <c r="AV353" s="60">
        <f>IF(ISNUMBER(AT353),AT353/MAX(AT$22:AT353)-1,"")</f>
        <v>-5.9784774810678343E-4</v>
      </c>
      <c r="AX353" s="62">
        <v>17.149999999999999</v>
      </c>
      <c r="AY353" s="60">
        <f>IF(AND(ISNUMBER(AX352),ISNUMBER(AX353)),AX353/AX352-1,"")</f>
        <v>9.4173042966450016E-3</v>
      </c>
      <c r="AZ353" s="60">
        <f>IF(ISNUMBER(AX353),AX353/MAX(AX$22:AX353)-1,"")</f>
        <v>-2.9428409734012617E-2</v>
      </c>
      <c r="BB353" s="62">
        <v>51.38</v>
      </c>
      <c r="BC353" s="60">
        <f>IF(AND(ISNUMBER(BB352),ISNUMBER(BB353)),BB353/BB352-1,"")</f>
        <v>5.479452054794498E-3</v>
      </c>
      <c r="BD353" s="60">
        <f>IF(ISNUMBER(BB353),BB353/MAX(BB$22:BB353)-1,"")</f>
        <v>-7.5333204558625244E-3</v>
      </c>
      <c r="BF353" s="62">
        <v>51.96</v>
      </c>
      <c r="BG353" s="60">
        <f>IF(AND(ISNUMBER(BF352),ISNUMBER(BF353)),BF353/BF352-1,"")</f>
        <v>0</v>
      </c>
      <c r="BH353" s="60">
        <f>IF(ISNUMBER(BF353),BF353/MAX(BF$22:BF353)-1,"")</f>
        <v>-4.025301897642386E-3</v>
      </c>
      <c r="BK353" s="61">
        <f>BK352*(1+BL353)</f>
        <v>110.48234742058375</v>
      </c>
      <c r="BL353" s="60">
        <f>$L$12*N(AQ353)+$L$13*N(S353)+$L$14*N(AA353)+$L$15*N(AE353)+$L$16*N(AY353)+$L$17*N(BC353)+$L$18*N(AM353)+$L$19*N(AU353)+$L$20*N(W353)</f>
        <v>1.1698814678889416E-3</v>
      </c>
      <c r="BM353" s="60">
        <f>IF(ISNUMBER(BK353),BK353/MAX(BK$22:BK353)-1,"")</f>
        <v>0</v>
      </c>
      <c r="BO353" s="61">
        <f>BO352*(1+BP353)</f>
        <v>109.5372118427555</v>
      </c>
      <c r="BP353" s="60">
        <f>$L$36*N(S353)+$L$37*N(AQ353)+$L$38*N(AA353)+$L$39*N(AE353)+$L$40*N(AM353)+$L$41*N(W353)+$L$42*N(AI353)+$L$43*N(BG353)+$L$44*N(AY353)</f>
        <v>3.9469396601039765E-4</v>
      </c>
      <c r="BQ353" s="60">
        <f>IF(ISNUMBER(BO353),BO353/MAX(BO$22:BO353)-1,"")</f>
        <v>0</v>
      </c>
      <c r="BS353" s="61">
        <f>BS352*(1+BT353)</f>
        <v>108.0574072103464</v>
      </c>
      <c r="BT353" s="60">
        <f>$L$60*N(S353)+$L$61*N(AE353)+$L$62*N(AQ353)+$L$63*N(AM353)+$L$64*N(AI353)+$L$65*N(AA353)+$L$66*N(BG353)+$L$67*N(W353)+$L$68*N(AY353)</f>
        <v>1.3482108804999155E-3</v>
      </c>
      <c r="BU353" s="60">
        <f>IF(ISNUMBER(BS353),BS353/MAX(BS$22:BS353)-1,"")</f>
        <v>0</v>
      </c>
    </row>
    <row r="354" spans="17:73" ht="16" customHeight="1">
      <c r="Q354" s="63">
        <v>43584</v>
      </c>
      <c r="R354" s="62">
        <v>416.44</v>
      </c>
      <c r="S354" s="60">
        <f>IF(AND(ISNUMBER(R353),ISNUMBER(R354)),R354/R353-1,"")</f>
        <v>2.9865125240848833E-3</v>
      </c>
      <c r="T354" s="60">
        <f>IF(ISNUMBER(R354),R354/MAX(R$22:R354)-1,"")</f>
        <v>0</v>
      </c>
      <c r="V354" s="62">
        <v>212.88</v>
      </c>
      <c r="W354" s="60">
        <f>IF(AND(ISNUMBER(V353),ISNUMBER(V354)),V354/V353-1,"")</f>
        <v>2.1655211373694527E-3</v>
      </c>
      <c r="X354" s="60">
        <f>IF(ISNUMBER(V354),V354/MAX(V$22:V354)-1,"")</f>
        <v>0</v>
      </c>
      <c r="Z354" s="62">
        <v>8.65</v>
      </c>
      <c r="AA354" s="60">
        <f>IF(AND(ISNUMBER(Z353),ISNUMBER(Z354)),Z354/Z353-1,"")</f>
        <v>-1.1547344110853786E-3</v>
      </c>
      <c r="AB354" s="60">
        <f>IF(ISNUMBER(Z354),Z354/MAX(Z$22:Z354)-1,"")</f>
        <v>-5.7471264367814356E-3</v>
      </c>
      <c r="AD354" s="62">
        <v>12.35</v>
      </c>
      <c r="AE354" s="60">
        <f>IF(AND(ISNUMBER(AD353),ISNUMBER(AD354)),AD354/AD353-1,"")</f>
        <v>4.8820179007322828E-3</v>
      </c>
      <c r="AF354" s="60">
        <f>IF(ISNUMBER(AD354),AD354/MAX(AD$22:AD354)-1,"")</f>
        <v>-0.18266048974189275</v>
      </c>
      <c r="AH354" s="62">
        <v>17.18</v>
      </c>
      <c r="AI354" s="60">
        <f>IF(AND(ISNUMBER(AH353),ISNUMBER(AH354)),AH354/AH353-1,"")</f>
        <v>-2.3228803716608404E-3</v>
      </c>
      <c r="AJ354" s="60">
        <f>IF(ISNUMBER(AH354),AH354/MAX(AH$22:AH354)-1,"")</f>
        <v>-2.3228803716608404E-3</v>
      </c>
      <c r="AL354" s="62">
        <v>20.85</v>
      </c>
      <c r="AM354" s="60">
        <f>IF(AND(ISNUMBER(AL353),ISNUMBER(AL354)),AL354/AL353-1,"")</f>
        <v>4.7984644913645624E-4</v>
      </c>
      <c r="AN354" s="60">
        <f>IF(ISNUMBER(AL354),AL354/MAX(AL$22:AL354)-1,"")</f>
        <v>-9.5011876484559776E-3</v>
      </c>
      <c r="AP354" s="62">
        <v>100.38</v>
      </c>
      <c r="AQ354" s="60">
        <f>IF(AND(ISNUMBER(AP353),ISNUMBER(AP354)),AP354/AP353-1,"")</f>
        <v>3.9864460833149984E-4</v>
      </c>
      <c r="AR354" s="60">
        <f>IF(ISNUMBER(AP354),AP354/MAX(AP$22:AP354)-1,"")</f>
        <v>-2.9877502240815978E-4</v>
      </c>
      <c r="AT354" s="62">
        <v>50.15</v>
      </c>
      <c r="AU354" s="60">
        <f>IF(AND(ISNUMBER(AT353),ISNUMBER(AT354)),AT354/AT353-1,"")</f>
        <v>0</v>
      </c>
      <c r="AV354" s="60">
        <f>IF(ISNUMBER(AT354),AT354/MAX(AT$22:AT354)-1,"")</f>
        <v>-5.9784774810678343E-4</v>
      </c>
      <c r="AX354" s="62">
        <v>17.16</v>
      </c>
      <c r="AY354" s="60">
        <f>IF(AND(ISNUMBER(AX353),ISNUMBER(AX354)),AX354/AX353-1,"")</f>
        <v>5.8309037900894367E-4</v>
      </c>
      <c r="AZ354" s="60">
        <f>IF(ISNUMBER(AX354),AX354/MAX(AX$22:AX354)-1,"")</f>
        <v>-2.8862478777589184E-2</v>
      </c>
      <c r="BB354" s="62">
        <v>51.38</v>
      </c>
      <c r="BC354" s="60">
        <f>IF(AND(ISNUMBER(BB353),ISNUMBER(BB354)),BB354/BB353-1,"")</f>
        <v>0</v>
      </c>
      <c r="BD354" s="60">
        <f>IF(ISNUMBER(BB354),BB354/MAX(BB$22:BB354)-1,"")</f>
        <v>-7.5333204558625244E-3</v>
      </c>
      <c r="BF354" s="62">
        <v>52.03</v>
      </c>
      <c r="BG354" s="60">
        <f>IF(AND(ISNUMBER(BF353),ISNUMBER(BF354)),BF354/BF353-1,"")</f>
        <v>1.347190146266275E-3</v>
      </c>
      <c r="BH354" s="60">
        <f>IF(ISNUMBER(BF354),BF354/MAX(BF$22:BF354)-1,"")</f>
        <v>-2.6835345984281833E-3</v>
      </c>
      <c r="BK354" s="61">
        <f>BK353*(1+BL354)</f>
        <v>110.63555639817942</v>
      </c>
      <c r="BL354" s="60">
        <f>$L$12*N(AQ354)+$L$13*N(S354)+$L$14*N(AA354)+$L$15*N(AE354)+$L$16*N(AY354)+$L$17*N(BC354)+$L$18*N(AM354)+$L$19*N(AU354)+$L$20*N(W354)</f>
        <v>1.3867281169582205E-3</v>
      </c>
      <c r="BM354" s="60">
        <f>IF(ISNUMBER(BK354),BK354/MAX(BK$22:BK354)-1,"")</f>
        <v>0</v>
      </c>
      <c r="BO354" s="61">
        <f>BO353*(1+BP354)</f>
        <v>109.71423711816381</v>
      </c>
      <c r="BP354" s="60">
        <f>$L$36*N(S354)+$L$37*N(AQ354)+$L$38*N(AA354)+$L$39*N(AE354)+$L$40*N(AM354)+$L$41*N(W354)+$L$42*N(AI354)+$L$43*N(BG354)+$L$44*N(AY354)</f>
        <v>1.6161199690058316E-3</v>
      </c>
      <c r="BQ354" s="60">
        <f>IF(ISNUMBER(BO354),BO354/MAX(BO$22:BO354)-1,"")</f>
        <v>0</v>
      </c>
      <c r="BS354" s="61">
        <f>BS353*(1+BT354)</f>
        <v>108.23003163763484</v>
      </c>
      <c r="BT354" s="60">
        <f>$L$60*N(S354)+$L$61*N(AE354)+$L$62*N(AQ354)+$L$63*N(AM354)+$L$64*N(AI354)+$L$65*N(AA354)+$L$66*N(BG354)+$L$67*N(W354)+$L$68*N(AY354)</f>
        <v>1.5975251650487024E-3</v>
      </c>
      <c r="BU354" s="60">
        <f>IF(ISNUMBER(BS354),BS354/MAX(BS$22:BS354)-1,"")</f>
        <v>0</v>
      </c>
    </row>
    <row r="355" spans="17:73" ht="16" customHeight="1">
      <c r="Q355" s="63">
        <v>43585</v>
      </c>
      <c r="R355" s="62">
        <v>416.2</v>
      </c>
      <c r="S355" s="60">
        <f>IF(AND(ISNUMBER(R354),ISNUMBER(R355)),R355/R354-1,"")</f>
        <v>-5.7631351455189606E-4</v>
      </c>
      <c r="T355" s="60">
        <f>IF(ISNUMBER(R355),R355/MAX(R$22:R355)-1,"")</f>
        <v>-5.7631351455189606E-4</v>
      </c>
      <c r="V355" s="62">
        <v>213.27</v>
      </c>
      <c r="W355" s="60">
        <f>IF(AND(ISNUMBER(V354),ISNUMBER(V355)),V355/V354-1,"")</f>
        <v>1.832018038331551E-3</v>
      </c>
      <c r="X355" s="60">
        <f>IF(ISNUMBER(V355),V355/MAX(V$22:V355)-1,"")</f>
        <v>0</v>
      </c>
      <c r="Z355" s="62">
        <v>8.66</v>
      </c>
      <c r="AA355" s="60">
        <f>IF(AND(ISNUMBER(Z354),ISNUMBER(Z355)),Z355/Z354-1,"")</f>
        <v>1.1560693641619046E-3</v>
      </c>
      <c r="AB355" s="60">
        <f>IF(ISNUMBER(Z355),Z355/MAX(Z$22:Z355)-1,"")</f>
        <v>-4.5977011494251485E-3</v>
      </c>
      <c r="AD355" s="62">
        <v>12.34</v>
      </c>
      <c r="AE355" s="60">
        <f>IF(AND(ISNUMBER(AD354),ISNUMBER(AD355)),AD355/AD354-1,"")</f>
        <v>-8.0971659919026884E-4</v>
      </c>
      <c r="AF355" s="60">
        <f>IF(ISNUMBER(AD355),AD355/MAX(AD$22:AD355)-1,"")</f>
        <v>-0.18332230311052278</v>
      </c>
      <c r="AH355" s="62">
        <v>17.149999999999999</v>
      </c>
      <c r="AI355" s="60">
        <f>IF(AND(ISNUMBER(AH354),ISNUMBER(AH355)),AH355/AH354-1,"")</f>
        <v>-1.7462165308499422E-3</v>
      </c>
      <c r="AJ355" s="60">
        <f>IF(ISNUMBER(AH355),AH355/MAX(AH$22:AH355)-1,"")</f>
        <v>-4.0650406504064707E-3</v>
      </c>
      <c r="AL355" s="62">
        <v>20.77</v>
      </c>
      <c r="AM355" s="60">
        <f>IF(AND(ISNUMBER(AL354),ISNUMBER(AL355)),AL355/AL354-1,"")</f>
        <v>-3.836930455635601E-3</v>
      </c>
      <c r="AN355" s="60">
        <f>IF(ISNUMBER(AL355),AL355/MAX(AL$22:AL355)-1,"")</f>
        <v>-1.3301662707838502E-2</v>
      </c>
      <c r="AP355" s="62">
        <v>100.38</v>
      </c>
      <c r="AQ355" s="60">
        <f>IF(AND(ISNUMBER(AP354),ISNUMBER(AP355)),AP355/AP354-1,"")</f>
        <v>0</v>
      </c>
      <c r="AR355" s="60">
        <f>IF(ISNUMBER(AP355),AP355/MAX(AP$22:AP355)-1,"")</f>
        <v>-2.9877502240815978E-4</v>
      </c>
      <c r="AT355" s="62">
        <v>50.15</v>
      </c>
      <c r="AU355" s="60">
        <f>IF(AND(ISNUMBER(AT354),ISNUMBER(AT355)),AT355/AT354-1,"")</f>
        <v>0</v>
      </c>
      <c r="AV355" s="60">
        <f>IF(ISNUMBER(AT355),AT355/MAX(AT$22:AT355)-1,"")</f>
        <v>-5.9784774810678343E-4</v>
      </c>
      <c r="AX355" s="62">
        <v>17.173999999999999</v>
      </c>
      <c r="AY355" s="60">
        <f>IF(AND(ISNUMBER(AX354),ISNUMBER(AX355)),AX355/AX354-1,"")</f>
        <v>8.1585081585067165E-4</v>
      </c>
      <c r="AZ355" s="60">
        <f>IF(ISNUMBER(AX355),AX355/MAX(AX$22:AX355)-1,"")</f>
        <v>-2.8070175438596578E-2</v>
      </c>
      <c r="BB355" s="62">
        <v>51.46</v>
      </c>
      <c r="BC355" s="60">
        <f>IF(AND(ISNUMBER(BB354),ISNUMBER(BB355)),BB355/BB354-1,"")</f>
        <v>1.5570260801867075E-3</v>
      </c>
      <c r="BD355" s="60">
        <f>IF(ISNUMBER(BB355),BB355/MAX(BB$22:BB355)-1,"")</f>
        <v>-5.9880239520958556E-3</v>
      </c>
      <c r="BF355" s="62">
        <v>51.93</v>
      </c>
      <c r="BG355" s="60">
        <f>IF(AND(ISNUMBER(BF354),ISNUMBER(BF355)),BF355/BF354-1,"")</f>
        <v>-1.9219680953296292E-3</v>
      </c>
      <c r="BH355" s="60">
        <f>IF(ISNUMBER(BF355),BF355/MAX(BF$22:BF355)-1,"")</f>
        <v>-4.6003450258770284E-3</v>
      </c>
      <c r="BK355" s="61">
        <f>BK354*(1+BL355)</f>
        <v>110.63095499324105</v>
      </c>
      <c r="BL355" s="60">
        <f>$L$12*N(AQ355)+$L$13*N(S355)+$L$14*N(AA355)+$L$15*N(AE355)+$L$16*N(AY355)+$L$17*N(BC355)+$L$18*N(AM355)+$L$19*N(AU355)+$L$20*N(W355)</f>
        <v>-4.1590652121077482E-5</v>
      </c>
      <c r="BM355" s="60">
        <f>IF(ISNUMBER(BK355),BK355/MAX(BK$22:BK355)-1,"")</f>
        <v>-4.159065212094859E-5</v>
      </c>
      <c r="BO355" s="61">
        <f>BO354*(1+BP355)</f>
        <v>109.69611921512566</v>
      </c>
      <c r="BP355" s="60">
        <f>$L$36*N(S355)+$L$37*N(AQ355)+$L$38*N(AA355)+$L$39*N(AE355)+$L$40*N(AM355)+$L$41*N(W355)+$L$42*N(AI355)+$L$43*N(BG355)+$L$44*N(AY355)</f>
        <v>-1.6513721021126497E-4</v>
      </c>
      <c r="BQ355" s="60">
        <f>IF(ISNUMBER(BO355),BO355/MAX(BO$22:BO355)-1,"")</f>
        <v>-1.6513721021116368E-4</v>
      </c>
      <c r="BS355" s="61">
        <f>BS354*(1+BT355)</f>
        <v>108.14070597265609</v>
      </c>
      <c r="BT355" s="60">
        <f>$L$60*N(S355)+$L$61*N(AE355)+$L$62*N(AQ355)+$L$63*N(AM355)+$L$64*N(AI355)+$L$65*N(AA355)+$L$66*N(BG355)+$L$67*N(W355)+$L$68*N(AY355)</f>
        <v>-8.2533159814473589E-4</v>
      </c>
      <c r="BU355" s="60">
        <f>IF(ISNUMBER(BS355),BS355/MAX(BS$22:BS355)-1,"")</f>
        <v>-8.2533159814468515E-4</v>
      </c>
    </row>
    <row r="356" spans="17:73" ht="16" customHeight="1">
      <c r="Q356" s="63">
        <v>43586</v>
      </c>
      <c r="R356" s="62">
        <v>418.06</v>
      </c>
      <c r="S356" s="60">
        <f>IF(AND(ISNUMBER(R355),ISNUMBER(R356)),R356/R355-1,"")</f>
        <v>4.4690052859202023E-3</v>
      </c>
      <c r="T356" s="60">
        <f>IF(ISNUMBER(R356),R356/MAX(R$22:R356)-1,"")</f>
        <v>0</v>
      </c>
      <c r="V356" s="62">
        <v>214.26</v>
      </c>
      <c r="W356" s="60">
        <f>IF(AND(ISNUMBER(V355),ISNUMBER(V356)),V356/V355-1,"")</f>
        <v>4.6420030946685564E-3</v>
      </c>
      <c r="X356" s="60">
        <f>IF(ISNUMBER(V356),V356/MAX(V$22:V356)-1,"")</f>
        <v>0</v>
      </c>
      <c r="Z356" s="62">
        <v>8.73</v>
      </c>
      <c r="AA356" s="60">
        <f>IF(AND(ISNUMBER(Z355),ISNUMBER(Z356)),Z356/Z355-1,"")</f>
        <v>8.083140877598094E-3</v>
      </c>
      <c r="AB356" s="60">
        <f>IF(ISNUMBER(Z356),Z356/MAX(Z$22:Z356)-1,"")</f>
        <v>0</v>
      </c>
      <c r="AD356" s="62">
        <v>12.38</v>
      </c>
      <c r="AE356" s="60">
        <f>IF(AND(ISNUMBER(AD355),ISNUMBER(AD356)),AD356/AD355-1,"")</f>
        <v>3.2414910858995505E-3</v>
      </c>
      <c r="AF356" s="60">
        <f>IF(ISNUMBER(AD356),AD356/MAX(AD$22:AD356)-1,"")</f>
        <v>-0.18067504963600256</v>
      </c>
      <c r="AH356" s="62">
        <v>17.23</v>
      </c>
      <c r="AI356" s="60">
        <f>IF(AND(ISNUMBER(AH355),ISNUMBER(AH356)),AH356/AH355-1,"")</f>
        <v>4.6647230320699951E-3</v>
      </c>
      <c r="AJ356" s="60">
        <f>IF(ISNUMBER(AH356),AH356/MAX(AH$22:AH356)-1,"")</f>
        <v>0</v>
      </c>
      <c r="AL356" s="62">
        <v>21</v>
      </c>
      <c r="AM356" s="60">
        <f>IF(AND(ISNUMBER(AL355),ISNUMBER(AL356)),AL356/AL355-1,"")</f>
        <v>1.1073663938372613E-2</v>
      </c>
      <c r="AN356" s="60">
        <f>IF(ISNUMBER(AL356),AL356/MAX(AL$22:AL356)-1,"")</f>
        <v>-2.3752969121140222E-3</v>
      </c>
      <c r="AP356" s="62">
        <v>100.26</v>
      </c>
      <c r="AQ356" s="60">
        <f>IF(AND(ISNUMBER(AP355),ISNUMBER(AP356)),AP356/AP355-1,"")</f>
        <v>-1.1954572624027771E-3</v>
      </c>
      <c r="AR356" s="60">
        <f>IF(ISNUMBER(AP356),AP356/MAX(AP$22:AP356)-1,"")</f>
        <v>-1.4938751120405769E-3</v>
      </c>
      <c r="AT356" s="62">
        <v>50.075000000000003</v>
      </c>
      <c r="AU356" s="60">
        <f>IF(AND(ISNUMBER(AT355),ISNUMBER(AT356)),AT356/AT355-1,"")</f>
        <v>-1.4955134596210673E-3</v>
      </c>
      <c r="AV356" s="60">
        <f>IF(ISNUMBER(AT356),AT356/MAX(AT$22:AT356)-1,"")</f>
        <v>-2.092467118373742E-3</v>
      </c>
      <c r="AX356" s="62">
        <v>17.082000000000001</v>
      </c>
      <c r="AY356" s="60">
        <f>IF(AND(ISNUMBER(AX355),ISNUMBER(AX356)),AX356/AX355-1,"")</f>
        <v>-5.3569349015953893E-3</v>
      </c>
      <c r="AZ356" s="60">
        <f>IF(ISNUMBER(AX356),AX356/MAX(AX$22:AX356)-1,"")</f>
        <v>-3.3276740237691005E-2</v>
      </c>
      <c r="BB356" s="62">
        <v>51.5</v>
      </c>
      <c r="BC356" s="60">
        <f>IF(AND(ISNUMBER(BB355),ISNUMBER(BB356)),BB356/BB355-1,"")</f>
        <v>7.7730275942466953E-4</v>
      </c>
      <c r="BD356" s="60">
        <f>IF(ISNUMBER(BB356),BB356/MAX(BB$22:BB356)-1,"")</f>
        <v>-5.2153757002125767E-3</v>
      </c>
      <c r="BF356" s="62">
        <v>52.04</v>
      </c>
      <c r="BG356" s="60">
        <f>IF(AND(ISNUMBER(BF355),ISNUMBER(BF356)),BF356/BF355-1,"")</f>
        <v>2.1182360870402039E-3</v>
      </c>
      <c r="BH356" s="60">
        <f>IF(ISNUMBER(BF356),BF356/MAX(BF$22:BF356)-1,"")</f>
        <v>-2.4918535556833765E-3</v>
      </c>
      <c r="BK356" s="61">
        <f>BK355*(1+BL356)</f>
        <v>110.89570393890693</v>
      </c>
      <c r="BL356" s="60">
        <f>$L$12*N(AQ356)+$L$13*N(S356)+$L$14*N(AA356)+$L$15*N(AE356)+$L$16*N(AY356)+$L$17*N(BC356)+$L$18*N(AM356)+$L$19*N(AU356)+$L$20*N(W356)</f>
        <v>2.3930819876053487E-3</v>
      </c>
      <c r="BM356" s="60">
        <f>IF(ISNUMBER(BK356),BK356/MAX(BK$22:BK356)-1,"")</f>
        <v>0</v>
      </c>
      <c r="BO356" s="61">
        <f>BO355*(1+BP356)</f>
        <v>110.04498205136204</v>
      </c>
      <c r="BP356" s="60">
        <f>$L$36*N(S356)+$L$37*N(AQ356)+$L$38*N(AA356)+$L$39*N(AE356)+$L$40*N(AM356)+$L$41*N(W356)+$L$42*N(AI356)+$L$43*N(BG356)+$L$44*N(AY356)</f>
        <v>3.1802659814448159E-3</v>
      </c>
      <c r="BQ356" s="60">
        <f>IF(ISNUMBER(BO356),BO356/MAX(BO$22:BO356)-1,"")</f>
        <v>0</v>
      </c>
      <c r="BS356" s="61">
        <f>BS355*(1+BT356)</f>
        <v>108.59201681625824</v>
      </c>
      <c r="BT356" s="60">
        <f>$L$60*N(S356)+$L$61*N(AE356)+$L$62*N(AQ356)+$L$63*N(AM356)+$L$64*N(AI356)+$L$65*N(AA356)+$L$66*N(BG356)+$L$67*N(W356)+$L$68*N(AY356)</f>
        <v>4.1733669069651588E-3</v>
      </c>
      <c r="BU356" s="60">
        <f>IF(ISNUMBER(BS356),BS356/MAX(BS$22:BS356)-1,"")</f>
        <v>0</v>
      </c>
    </row>
    <row r="357" spans="17:73" ht="16" customHeight="1">
      <c r="Q357" s="63">
        <v>43587</v>
      </c>
      <c r="R357" s="62">
        <v>415.46</v>
      </c>
      <c r="S357" s="60">
        <f>IF(AND(ISNUMBER(R356),ISNUMBER(R357)),R357/R356-1,"")</f>
        <v>-6.2192029852174979E-3</v>
      </c>
      <c r="T357" s="60">
        <f>IF(ISNUMBER(R357),R357/MAX(R$22:R357)-1,"")</f>
        <v>-6.2192029852174979E-3</v>
      </c>
      <c r="V357" s="62">
        <v>212.53</v>
      </c>
      <c r="W357" s="60">
        <f>IF(AND(ISNUMBER(V356),ISNUMBER(V357)),V357/V356-1,"")</f>
        <v>-8.0743022496032602E-3</v>
      </c>
      <c r="X357" s="60">
        <f>IF(ISNUMBER(V357),V357/MAX(V$22:V357)-1,"")</f>
        <v>-8.0743022496032602E-3</v>
      </c>
      <c r="Z357" s="62">
        <v>8.66</v>
      </c>
      <c r="AA357" s="60">
        <f>IF(AND(ISNUMBER(Z356),ISNUMBER(Z357)),Z357/Z356-1,"")</f>
        <v>-8.0183276059565545E-3</v>
      </c>
      <c r="AB357" s="60">
        <f>IF(ISNUMBER(Z357),Z357/MAX(Z$22:Z357)-1,"")</f>
        <v>-8.0183276059565545E-3</v>
      </c>
      <c r="AD357" s="62">
        <v>12.24</v>
      </c>
      <c r="AE357" s="60">
        <f>IF(AND(ISNUMBER(AD356),ISNUMBER(AD357)),AD357/AD356-1,"")</f>
        <v>-1.1308562197092087E-2</v>
      </c>
      <c r="AF357" s="60">
        <f>IF(ISNUMBER(AD357),AD357/MAX(AD$22:AD357)-1,"")</f>
        <v>-0.18994043679682326</v>
      </c>
      <c r="AH357" s="62">
        <v>17.190000000000001</v>
      </c>
      <c r="AI357" s="60">
        <f>IF(AND(ISNUMBER(AH356),ISNUMBER(AH357)),AH357/AH356-1,"")</f>
        <v>-2.3215322112594139E-3</v>
      </c>
      <c r="AJ357" s="60">
        <f>IF(ISNUMBER(AH357),AH357/MAX(AH$22:AH357)-1,"")</f>
        <v>-2.3215322112594139E-3</v>
      </c>
      <c r="AL357" s="62">
        <v>20.86</v>
      </c>
      <c r="AM357" s="60">
        <f>IF(AND(ISNUMBER(AL356),ISNUMBER(AL357)),AL357/AL356-1,"")</f>
        <v>-6.6666666666667096E-3</v>
      </c>
      <c r="AN357" s="60">
        <f>IF(ISNUMBER(AL357),AL357/MAX(AL$22:AL357)-1,"")</f>
        <v>-9.0261282660333286E-3</v>
      </c>
      <c r="AP357" s="62">
        <v>100.25</v>
      </c>
      <c r="AQ357" s="60">
        <f>IF(AND(ISNUMBER(AP356),ISNUMBER(AP357)),AP357/AP356-1,"")</f>
        <v>-9.9740674247006389E-5</v>
      </c>
      <c r="AR357" s="60">
        <f>IF(ISNUMBER(AP357),AP357/MAX(AP$22:AP357)-1,"")</f>
        <v>-1.5934667861766671E-3</v>
      </c>
      <c r="AT357" s="62">
        <v>50.075000000000003</v>
      </c>
      <c r="AU357" s="60">
        <f>IF(AND(ISNUMBER(AT356),ISNUMBER(AT357)),AT357/AT356-1,"")</f>
        <v>0</v>
      </c>
      <c r="AV357" s="60">
        <f>IF(ISNUMBER(AT357),AT357/MAX(AT$22:AT357)-1,"")</f>
        <v>-2.092467118373742E-3</v>
      </c>
      <c r="AX357" s="62">
        <v>17.074999999999999</v>
      </c>
      <c r="AY357" s="60">
        <f>IF(AND(ISNUMBER(AX356),ISNUMBER(AX357)),AX357/AX356-1,"")</f>
        <v>-4.0978808102098974E-4</v>
      </c>
      <c r="AZ357" s="60">
        <f>IF(ISNUMBER(AX357),AX357/MAX(AX$22:AX357)-1,"")</f>
        <v>-3.3672891907187474E-2</v>
      </c>
      <c r="BB357" s="62">
        <v>51.43</v>
      </c>
      <c r="BC357" s="60">
        <f>IF(AND(ISNUMBER(BB356),ISNUMBER(BB357)),BB357/BB356-1,"")</f>
        <v>-1.3592233009708243E-3</v>
      </c>
      <c r="BD357" s="60">
        <f>IF(ISNUMBER(BB357),BB357/MAX(BB$22:BB357)-1,"")</f>
        <v>-6.5675101410084258E-3</v>
      </c>
      <c r="BF357" s="62">
        <v>51.98</v>
      </c>
      <c r="BG357" s="60">
        <f>IF(AND(ISNUMBER(BF356),ISNUMBER(BF357)),BF357/BF356-1,"")</f>
        <v>-1.1529592621061235E-3</v>
      </c>
      <c r="BH357" s="60">
        <f>IF(ISNUMBER(BF357),BF357/MAX(BF$22:BF357)-1,"")</f>
        <v>-3.6419398121526614E-3</v>
      </c>
      <c r="BK357" s="61">
        <f>BK356*(1+BL357)</f>
        <v>110.37527226677182</v>
      </c>
      <c r="BL357" s="60">
        <f>$L$12*N(AQ357)+$L$13*N(S357)+$L$14*N(AA357)+$L$15*N(AE357)+$L$16*N(AY357)+$L$17*N(BC357)+$L$18*N(AM357)+$L$19*N(AU357)+$L$20*N(W357)</f>
        <v>-4.6929831693193931E-3</v>
      </c>
      <c r="BM357" s="60">
        <f>IF(ISNUMBER(BK357),BK357/MAX(BK$22:BK357)-1,"")</f>
        <v>-4.6929831693194313E-3</v>
      </c>
      <c r="BO357" s="61">
        <f>BO356*(1+BP357)</f>
        <v>109.42866194411441</v>
      </c>
      <c r="BP357" s="60">
        <f>$L$36*N(S357)+$L$37*N(AQ357)+$L$38*N(AA357)+$L$39*N(AE357)+$L$40*N(AM357)+$L$41*N(W357)+$L$42*N(AI357)+$L$43*N(BG357)+$L$44*N(AY357)</f>
        <v>-5.6006198170850553E-3</v>
      </c>
      <c r="BQ357" s="60">
        <f>IF(ISNUMBER(BO357),BO357/MAX(BO$22:BO357)-1,"")</f>
        <v>-5.6006198170850396E-3</v>
      </c>
      <c r="BS357" s="61">
        <f>BS356*(1+BT357)</f>
        <v>107.96494679491308</v>
      </c>
      <c r="BT357" s="60">
        <f>$L$60*N(S357)+$L$61*N(AE357)+$L$62*N(AQ357)+$L$63*N(AM357)+$L$64*N(AI357)+$L$65*N(AA357)+$L$66*N(BG357)+$L$67*N(W357)+$L$68*N(AY357)</f>
        <v>-5.774549913795086E-3</v>
      </c>
      <c r="BU357" s="60">
        <f>IF(ISNUMBER(BS357),BS357/MAX(BS$22:BS357)-1,"")</f>
        <v>-5.7745499137951128E-3</v>
      </c>
    </row>
    <row r="358" spans="17:73" ht="16" customHeight="1">
      <c r="Q358" s="63">
        <v>43588</v>
      </c>
      <c r="R358" s="62">
        <v>417.05</v>
      </c>
      <c r="S358" s="60">
        <f>IF(AND(ISNUMBER(R357),ISNUMBER(R358)),R358/R357-1,"")</f>
        <v>3.8270832330429272E-3</v>
      </c>
      <c r="T358" s="60">
        <f>IF(ISNUMBER(R358),R358/MAX(R$22:R358)-1,"")</f>
        <v>-2.4159211596421759E-3</v>
      </c>
      <c r="V358" s="62">
        <v>213.44</v>
      </c>
      <c r="W358" s="60">
        <f>IF(AND(ISNUMBER(V357),ISNUMBER(V358)),V358/V357-1,"")</f>
        <v>4.2817484590411681E-3</v>
      </c>
      <c r="X358" s="60">
        <f>IF(ISNUMBER(V358),V358/MAX(V$22:V358)-1,"")</f>
        <v>-3.8271259217772524E-3</v>
      </c>
      <c r="Z358" s="62">
        <v>8.7100000000000009</v>
      </c>
      <c r="AA358" s="60">
        <f>IF(AND(ISNUMBER(Z357),ISNUMBER(Z358)),Z358/Z357-1,"")</f>
        <v>5.7736720554273369E-3</v>
      </c>
      <c r="AB358" s="60">
        <f>IF(ISNUMBER(Z358),Z358/MAX(Z$22:Z358)-1,"")</f>
        <v>-2.2909507445589838E-3</v>
      </c>
      <c r="AD358" s="62">
        <v>12.25</v>
      </c>
      <c r="AE358" s="60">
        <f>IF(AND(ISNUMBER(AD357),ISNUMBER(AD358)),AD358/AD357-1,"")</f>
        <v>8.1699346405228468E-4</v>
      </c>
      <c r="AF358" s="60">
        <f>IF(ISNUMBER(AD358),AD358/MAX(AD$22:AD358)-1,"")</f>
        <v>-0.18927862342819324</v>
      </c>
      <c r="AH358" s="62">
        <v>17.36</v>
      </c>
      <c r="AI358" s="60">
        <f>IF(AND(ISNUMBER(AH357),ISNUMBER(AH358)),AH358/AH357-1,"")</f>
        <v>9.8894706224548212E-3</v>
      </c>
      <c r="AJ358" s="60">
        <f>IF(ISNUMBER(AH358),AH358/MAX(AH$22:AH358)-1,"")</f>
        <v>0</v>
      </c>
      <c r="AL358" s="62">
        <v>20.73</v>
      </c>
      <c r="AM358" s="60">
        <f>IF(AND(ISNUMBER(AL357),ISNUMBER(AL358)),AL358/AL357-1,"")</f>
        <v>-6.2320230105464836E-3</v>
      </c>
      <c r="AN358" s="60">
        <f>IF(ISNUMBER(AL358),AL358/MAX(AL$22:AL358)-1,"")</f>
        <v>-1.5201900237529653E-2</v>
      </c>
      <c r="AP358" s="62">
        <v>100.26</v>
      </c>
      <c r="AQ358" s="60">
        <f>IF(AND(ISNUMBER(AP357),ISNUMBER(AP358)),AP358/AP357-1,"")</f>
        <v>9.9750623441474673E-5</v>
      </c>
      <c r="AR358" s="60">
        <f>IF(ISNUMBER(AP358),AP358/MAX(AP$22:AP358)-1,"")</f>
        <v>-1.4938751120405769E-3</v>
      </c>
      <c r="AT358" s="62">
        <v>50.08</v>
      </c>
      <c r="AU358" s="60">
        <f>IF(AND(ISNUMBER(AT357),ISNUMBER(AT358)),AT358/AT357-1,"")</f>
        <v>9.9850224662967335E-5</v>
      </c>
      <c r="AV358" s="60">
        <f>IF(ISNUMBER(AT358),AT358/MAX(AT$22:AT358)-1,"")</f>
        <v>-1.9928258270227595E-3</v>
      </c>
      <c r="AX358" s="62">
        <v>17.120999999999999</v>
      </c>
      <c r="AY358" s="60">
        <f>IF(AND(ISNUMBER(AX357),ISNUMBER(AX358)),AX358/AX357-1,"")</f>
        <v>2.6939970717423378E-3</v>
      </c>
      <c r="AZ358" s="60">
        <f>IF(ISNUMBER(AX358),AX358/MAX(AX$22:AX358)-1,"")</f>
        <v>-3.1069609507640261E-2</v>
      </c>
      <c r="BB358" s="62">
        <v>51.39</v>
      </c>
      <c r="BC358" s="60">
        <f>IF(AND(ISNUMBER(BB357),ISNUMBER(BB358)),BB358/BB357-1,"")</f>
        <v>-7.7775617343955883E-4</v>
      </c>
      <c r="BD358" s="60">
        <f>IF(ISNUMBER(BB358),BB358/MAX(BB$22:BB358)-1,"")</f>
        <v>-7.3401583928917047E-3</v>
      </c>
      <c r="BF358" s="62">
        <v>52.06</v>
      </c>
      <c r="BG358" s="60">
        <f>IF(AND(ISNUMBER(BF357),ISNUMBER(BF358)),BF358/BF357-1,"")</f>
        <v>1.5390534821086987E-3</v>
      </c>
      <c r="BH358" s="60">
        <f>IF(ISNUMBER(BF358),BF358/MAX(BF$22:BF358)-1,"")</f>
        <v>-2.1084914701935409E-3</v>
      </c>
      <c r="BK358" s="61">
        <f>BK357*(1+BL358)</f>
        <v>110.622025418102</v>
      </c>
      <c r="BL358" s="60">
        <f>$L$12*N(AQ358)+$L$13*N(S358)+$L$14*N(AA358)+$L$15*N(AE358)+$L$16*N(AY358)+$L$17*N(BC358)+$L$18*N(AM358)+$L$19*N(AU358)+$L$20*N(W358)</f>
        <v>2.2355836254138437E-3</v>
      </c>
      <c r="BM358" s="60">
        <f>IF(ISNUMBER(BK358),BK358/MAX(BK$22:BK358)-1,"")</f>
        <v>-2.467891100233266E-3</v>
      </c>
      <c r="BO358" s="61">
        <f>BO357*(1+BP358)</f>
        <v>109.70495388441135</v>
      </c>
      <c r="BP358" s="60">
        <f>$L$36*N(S358)+$L$37*N(AQ358)+$L$38*N(AA358)+$L$39*N(AE358)+$L$40*N(AM358)+$L$41*N(W358)+$L$42*N(AI358)+$L$43*N(BG358)+$L$44*N(AY358)</f>
        <v>2.5248589847333448E-3</v>
      </c>
      <c r="BQ358" s="60">
        <f>IF(ISNUMBER(BO358),BO358/MAX(BO$22:BO358)-1,"")</f>
        <v>-3.0899016076170183E-3</v>
      </c>
      <c r="BS358" s="61">
        <f>BS357*(1+BT358)</f>
        <v>108.21182065277478</v>
      </c>
      <c r="BT358" s="60">
        <f>$L$60*N(S358)+$L$61*N(AE358)+$L$62*N(AQ358)+$L$63*N(AM358)+$L$64*N(AI358)+$L$65*N(AA358)+$L$66*N(BG358)+$L$67*N(W358)+$L$68*N(AY358)</f>
        <v>2.2866112121618484E-3</v>
      </c>
      <c r="BU358" s="60">
        <f>IF(ISNUMBER(BS358),BS358/MAX(BS$22:BS358)-1,"")</f>
        <v>-3.5011428522113697E-3</v>
      </c>
    </row>
    <row r="359" spans="17:73" ht="16" customHeight="1">
      <c r="Q359" s="63">
        <v>43591</v>
      </c>
      <c r="R359" s="62">
        <v>413.52</v>
      </c>
      <c r="S359" s="60">
        <f>IF(AND(ISNUMBER(R358),ISNUMBER(R359)),R359/R358-1,"")</f>
        <v>-8.4642129241099262E-3</v>
      </c>
      <c r="T359" s="60">
        <f>IF(ISNUMBER(R359),R359/MAX(R$22:R359)-1,"")</f>
        <v>-1.0859685212648906E-2</v>
      </c>
      <c r="V359" s="62">
        <v>212.1</v>
      </c>
      <c r="W359" s="60">
        <f>IF(AND(ISNUMBER(V358),ISNUMBER(V359)),V359/V358-1,"")</f>
        <v>-6.2781109445277927E-3</v>
      </c>
      <c r="X359" s="60">
        <f>IF(ISNUMBER(V359),V359/MAX(V$22:V359)-1,"")</f>
        <v>-1.0081209745169351E-2</v>
      </c>
      <c r="Z359" s="62">
        <v>8.65</v>
      </c>
      <c r="AA359" s="60">
        <f>IF(AND(ISNUMBER(Z358),ISNUMBER(Z359)),Z359/Z358-1,"")</f>
        <v>-6.8886337543054843E-3</v>
      </c>
      <c r="AB359" s="60">
        <f>IF(ISNUMBER(Z359),Z359/MAX(Z$22:Z359)-1,"")</f>
        <v>-9.1638029782359354E-3</v>
      </c>
      <c r="AD359" s="62">
        <v>12.12</v>
      </c>
      <c r="AE359" s="60">
        <f>IF(AND(ISNUMBER(AD358),ISNUMBER(AD359)),AD359/AD358-1,"")</f>
        <v>-1.06122448979592E-2</v>
      </c>
      <c r="AF359" s="60">
        <f>IF(ISNUMBER(AD359),AD359/MAX(AD$22:AD359)-1,"")</f>
        <v>-0.19788219722038392</v>
      </c>
      <c r="AH359" s="62">
        <v>17.149999999999999</v>
      </c>
      <c r="AI359" s="60">
        <f>IF(AND(ISNUMBER(AH358),ISNUMBER(AH359)),AH359/AH358-1,"")</f>
        <v>-1.2096774193548487E-2</v>
      </c>
      <c r="AJ359" s="60">
        <f>IF(ISNUMBER(AH359),AH359/MAX(AH$22:AH359)-1,"")</f>
        <v>-1.2096774193548487E-2</v>
      </c>
      <c r="AL359" s="62">
        <v>20.65</v>
      </c>
      <c r="AM359" s="60">
        <f>IF(AND(ISNUMBER(AL358),ISNUMBER(AL359)),AL359/AL358-1,"")</f>
        <v>-3.8591413410516973E-3</v>
      </c>
      <c r="AN359" s="60">
        <f>IF(ISNUMBER(AL359),AL359/MAX(AL$22:AL359)-1,"")</f>
        <v>-1.9002375296912177E-2</v>
      </c>
      <c r="AP359" s="62">
        <v>100.28</v>
      </c>
      <c r="AQ359" s="60">
        <f>IF(AND(ISNUMBER(AP358),ISNUMBER(AP359)),AP359/AP358-1,"")</f>
        <v>1.9948134849379073E-4</v>
      </c>
      <c r="AR359" s="60">
        <f>IF(ISNUMBER(AP359),AP359/MAX(AP$22:AP359)-1,"")</f>
        <v>-1.2946917637685074E-3</v>
      </c>
      <c r="AT359" s="62">
        <v>50.09</v>
      </c>
      <c r="AU359" s="60">
        <f>IF(AND(ISNUMBER(AT358),ISNUMBER(AT359)),AT359/AT358-1,"")</f>
        <v>1.9968051118213204E-4</v>
      </c>
      <c r="AV359" s="60">
        <f>IF(ISNUMBER(AT359),AT359/MAX(AT$22:AT359)-1,"")</f>
        <v>-1.7935432443203503E-3</v>
      </c>
      <c r="AX359" s="62">
        <v>17.288</v>
      </c>
      <c r="AY359" s="60">
        <f>IF(AND(ISNUMBER(AX358),ISNUMBER(AX359)),AX359/AX358-1,"")</f>
        <v>9.7541031481807039E-3</v>
      </c>
      <c r="AZ359" s="60">
        <f>IF(ISNUMBER(AX359),AX359/MAX(AX$22:AX359)-1,"")</f>
        <v>-2.1618562535370756E-2</v>
      </c>
      <c r="BB359" s="62">
        <v>51.35</v>
      </c>
      <c r="BC359" s="60">
        <f>IF(AND(ISNUMBER(BB358),ISNUMBER(BB359)),BB359/BB358-1,"")</f>
        <v>-7.7836154893951015E-4</v>
      </c>
      <c r="BD359" s="60">
        <f>IF(ISNUMBER(BB359),BB359/MAX(BB$22:BB359)-1,"")</f>
        <v>-8.1128066447749836E-3</v>
      </c>
      <c r="BF359" s="62">
        <v>52.05</v>
      </c>
      <c r="BG359" s="60">
        <f>IF(AND(ISNUMBER(BF358),ISNUMBER(BF359)),BF359/BF358-1,"")</f>
        <v>-1.9208605455256489E-4</v>
      </c>
      <c r="BH359" s="60">
        <f>IF(ISNUMBER(BF359),BF359/MAX(BF$22:BF359)-1,"")</f>
        <v>-2.3001725129385697E-3</v>
      </c>
      <c r="BK359" s="61">
        <f>BK358*(1+BL359)</f>
        <v>110.2520682891398</v>
      </c>
      <c r="BL359" s="60">
        <f>$L$12*N(AQ359)+$L$13*N(S359)+$L$14*N(AA359)+$L$15*N(AE359)+$L$16*N(AY359)+$L$17*N(BC359)+$L$18*N(AM359)+$L$19*N(AU359)+$L$20*N(W359)</f>
        <v>-3.3443351589696958E-3</v>
      </c>
      <c r="BM359" s="60">
        <f>IF(ISNUMBER(BK359),BK359/MAX(BK$22:BK359)-1,"")</f>
        <v>-5.8039728042279526E-3</v>
      </c>
      <c r="BO359" s="61">
        <f>BO358*(1+BP359)</f>
        <v>109.15418769937395</v>
      </c>
      <c r="BP359" s="60">
        <f>$L$36*N(S359)+$L$37*N(AQ359)+$L$38*N(AA359)+$L$39*N(AE359)+$L$40*N(AM359)+$L$41*N(W359)+$L$42*N(AI359)+$L$43*N(BG359)+$L$44*N(AY359)</f>
        <v>-5.0204313072107322E-3</v>
      </c>
      <c r="BQ359" s="60">
        <f>IF(ISNUMBER(BO359),BO359/MAX(BO$22:BO359)-1,"")</f>
        <v>-8.0948202760605659E-3</v>
      </c>
      <c r="BS359" s="61">
        <f>BS358*(1+BT359)</f>
        <v>107.47879878238116</v>
      </c>
      <c r="BT359" s="60">
        <f>$L$60*N(S359)+$L$61*N(AE359)+$L$62*N(AQ359)+$L$63*N(AM359)+$L$64*N(AI359)+$L$65*N(AA359)+$L$66*N(BG359)+$L$67*N(W359)+$L$68*N(AY359)</f>
        <v>-6.7739537692992997E-3</v>
      </c>
      <c r="BU359" s="60">
        <f>IF(ISNUMBER(BS359),BS359/MAX(BS$22:BS359)-1,"")</f>
        <v>-1.0251380041690239E-2</v>
      </c>
    </row>
    <row r="360" spans="17:73" ht="16" customHeight="1">
      <c r="Q360" s="63">
        <v>43592</v>
      </c>
      <c r="R360" s="62">
        <v>416.25</v>
      </c>
      <c r="S360" s="60">
        <f>IF(AND(ISNUMBER(R359),ISNUMBER(R360)),R360/R359-1,"")</f>
        <v>6.6018572257691144E-3</v>
      </c>
      <c r="T360" s="60">
        <f>IF(ISNUMBER(R360),R360/MAX(R$22:R360)-1,"")</f>
        <v>-4.3295220781706112E-3</v>
      </c>
      <c r="V360" s="62">
        <v>212.16</v>
      </c>
      <c r="W360" s="60">
        <f>IF(AND(ISNUMBER(V359),ISNUMBER(V360)),V360/V359-1,"")</f>
        <v>2.8288543140031486E-4</v>
      </c>
      <c r="X360" s="60">
        <f>IF(ISNUMBER(V360),V360/MAX(V$22:V360)-1,"")</f>
        <v>-9.801176141136958E-3</v>
      </c>
      <c r="Z360" s="62">
        <v>8.6199999999999992</v>
      </c>
      <c r="AA360" s="60">
        <f>IF(AND(ISNUMBER(Z359),ISNUMBER(Z360)),Z360/Z359-1,"")</f>
        <v>-3.4682080924857139E-3</v>
      </c>
      <c r="AB360" s="60">
        <f>IF(ISNUMBER(Z360),Z360/MAX(Z$22:Z360)-1,"")</f>
        <v>-1.2600229095074633E-2</v>
      </c>
      <c r="AD360" s="62">
        <v>12.05</v>
      </c>
      <c r="AE360" s="60">
        <f>IF(AND(ISNUMBER(AD359),ISNUMBER(AD360)),AD360/AD359-1,"")</f>
        <v>-5.7755775577557067E-3</v>
      </c>
      <c r="AF360" s="60">
        <f>IF(ISNUMBER(AD360),AD360/MAX(AD$22:AD360)-1,"")</f>
        <v>-0.2025148908007941</v>
      </c>
      <c r="AH360" s="62">
        <v>17.27</v>
      </c>
      <c r="AI360" s="60">
        <f>IF(AND(ISNUMBER(AH359),ISNUMBER(AH360)),AH360/AH359-1,"")</f>
        <v>6.9970845481051036E-3</v>
      </c>
      <c r="AJ360" s="60">
        <f>IF(ISNUMBER(AH360),AH360/MAX(AH$22:AH360)-1,"")</f>
        <v>-5.1843317972349867E-3</v>
      </c>
      <c r="AL360" s="62">
        <v>20.71</v>
      </c>
      <c r="AM360" s="60">
        <f>IF(AND(ISNUMBER(AL359),ISNUMBER(AL360)),AL360/AL359-1,"")</f>
        <v>2.9055690072641305E-3</v>
      </c>
      <c r="AN360" s="60">
        <f>IF(ISNUMBER(AL360),AL360/MAX(AL$22:AL360)-1,"")</f>
        <v>-1.6152019002375284E-2</v>
      </c>
      <c r="AP360" s="62">
        <v>100.28</v>
      </c>
      <c r="AQ360" s="60">
        <f>IF(AND(ISNUMBER(AP359),ISNUMBER(AP360)),AP360/AP359-1,"")</f>
        <v>0</v>
      </c>
      <c r="AR360" s="60">
        <f>IF(ISNUMBER(AP360),AP360/MAX(AP$22:AP360)-1,"")</f>
        <v>-1.2946917637685074E-3</v>
      </c>
      <c r="AT360" s="62">
        <v>50.08</v>
      </c>
      <c r="AU360" s="60">
        <f>IF(AND(ISNUMBER(AT359),ISNUMBER(AT360)),AT360/AT359-1,"")</f>
        <v>-1.9964064683575256E-4</v>
      </c>
      <c r="AV360" s="60">
        <f>IF(ISNUMBER(AT360),AT360/MAX(AT$22:AT360)-1,"")</f>
        <v>-1.9928258270227595E-3</v>
      </c>
      <c r="AX360" s="62">
        <v>17.143000000000001</v>
      </c>
      <c r="AY360" s="60">
        <f>IF(AND(ISNUMBER(AX359),ISNUMBER(AX360)),AX360/AX359-1,"")</f>
        <v>-8.3873206848681381E-3</v>
      </c>
      <c r="AZ360" s="60">
        <f>IF(ISNUMBER(AX360),AX360/MAX(AX$22:AX360)-1,"")</f>
        <v>-2.9824561403508865E-2</v>
      </c>
      <c r="BB360" s="62">
        <v>51.51</v>
      </c>
      <c r="BC360" s="60">
        <f>IF(AND(ISNUMBER(BB359),ISNUMBER(BB360)),BB360/BB359-1,"")</f>
        <v>3.1158714703016788E-3</v>
      </c>
      <c r="BD360" s="60">
        <f>IF(ISNUMBER(BB360),BB360/MAX(BB$22:BB360)-1,"")</f>
        <v>-5.022213637241757E-3</v>
      </c>
      <c r="BF360" s="62">
        <v>52.01</v>
      </c>
      <c r="BG360" s="60">
        <f>IF(AND(ISNUMBER(BF359),ISNUMBER(BF360)),BF360/BF359-1,"")</f>
        <v>-7.68491834774232E-4</v>
      </c>
      <c r="BH360" s="60">
        <f>IF(ISNUMBER(BF360),BF360/MAX(BF$22:BF360)-1,"")</f>
        <v>-3.066896683918019E-3</v>
      </c>
      <c r="BK360" s="61">
        <f>BK359*(1+BL360)</f>
        <v>110.2301670091413</v>
      </c>
      <c r="BL360" s="60">
        <f>$L$12*N(AQ360)+$L$13*N(S360)+$L$14*N(AA360)+$L$15*N(AE360)+$L$16*N(AY360)+$L$17*N(BC360)+$L$18*N(AM360)+$L$19*N(AU360)+$L$20*N(W360)</f>
        <v>-1.9864733912358553E-4</v>
      </c>
      <c r="BM360" s="60">
        <f>IF(ISNUMBER(BK360),BK360/MAX(BK$22:BK360)-1,"")</f>
        <v>-6.0014671995975988E-3</v>
      </c>
      <c r="BO360" s="61">
        <f>BO359*(1+BP360)</f>
        <v>109.13114345384315</v>
      </c>
      <c r="BP360" s="60">
        <f>$L$36*N(S360)+$L$37*N(AQ360)+$L$38*N(AA360)+$L$39*N(AE360)+$L$40*N(AM360)+$L$41*N(W360)+$L$42*N(AI360)+$L$43*N(BG360)+$L$44*N(AY360)</f>
        <v>-2.1111645843835077E-4</v>
      </c>
      <c r="BQ360" s="60">
        <f>IF(ISNUMBER(BO360),BO360/MAX(BO$22:BO360)-1,"")</f>
        <v>-8.3042277847105161E-3</v>
      </c>
      <c r="BS360" s="61">
        <f>BS359*(1+BT360)</f>
        <v>107.64108567714578</v>
      </c>
      <c r="BT360" s="60">
        <f>$L$60*N(S360)+$L$61*N(AE360)+$L$62*N(AQ360)+$L$63*N(AM360)+$L$64*N(AI360)+$L$65*N(AA360)+$L$66*N(BG360)+$L$67*N(W360)+$L$68*N(AY360)</f>
        <v>1.5099433246664495E-3</v>
      </c>
      <c r="BU360" s="60">
        <f>IF(ISNUMBER(BS360),BS360/MAX(BS$22:BS360)-1,"")</f>
        <v>-8.756915719886349E-3</v>
      </c>
    </row>
    <row r="361" spans="17:73" ht="16" customHeight="1">
      <c r="Q361" s="63">
        <v>43593</v>
      </c>
      <c r="R361" s="62">
        <v>411.35</v>
      </c>
      <c r="S361" s="60">
        <f>IF(AND(ISNUMBER(R360),ISNUMBER(R361)),R361/R360-1,"")</f>
        <v>-1.1771771771771689E-2</v>
      </c>
      <c r="T361" s="60">
        <f>IF(ISNUMBER(R361),R361/MAX(R$22:R361)-1,"")</f>
        <v>-1.6050327704157263E-2</v>
      </c>
      <c r="V361" s="62">
        <v>210.76</v>
      </c>
      <c r="W361" s="60">
        <f>IF(AND(ISNUMBER(V360),ISNUMBER(V361)),V361/V360-1,"")</f>
        <v>-6.5987933634992224E-3</v>
      </c>
      <c r="X361" s="60">
        <f>IF(ISNUMBER(V361),V361/MAX(V$22:V361)-1,"")</f>
        <v>-1.633529356856156E-2</v>
      </c>
      <c r="Z361" s="62">
        <v>8.58</v>
      </c>
      <c r="AA361" s="60">
        <f>IF(AND(ISNUMBER(Z360),ISNUMBER(Z361)),Z361/Z360-1,"")</f>
        <v>-4.6403712296982924E-3</v>
      </c>
      <c r="AB361" s="60">
        <f>IF(ISNUMBER(Z361),Z361/MAX(Z$22:Z361)-1,"")</f>
        <v>-1.718213058419249E-2</v>
      </c>
      <c r="AD361" s="62">
        <v>11.82</v>
      </c>
      <c r="AE361" s="60">
        <f>IF(AND(ISNUMBER(AD360),ISNUMBER(AD361)),AD361/AD360-1,"")</f>
        <v>-1.9087136929460624E-2</v>
      </c>
      <c r="AF361" s="60">
        <f>IF(ISNUMBER(AD361),AD361/MAX(AD$22:AD361)-1,"")</f>
        <v>-0.21773659827928515</v>
      </c>
      <c r="AH361" s="62">
        <v>17.12</v>
      </c>
      <c r="AI361" s="60">
        <f>IF(AND(ISNUMBER(AH360),ISNUMBER(AH361)),AH361/AH360-1,"")</f>
        <v>-8.6855819339894946E-3</v>
      </c>
      <c r="AJ361" s="60">
        <f>IF(ISNUMBER(AH361),AH361/MAX(AH$22:AH361)-1,"")</f>
        <v>-1.3824884792626668E-2</v>
      </c>
      <c r="AL361" s="62">
        <v>20.7</v>
      </c>
      <c r="AM361" s="60">
        <f>IF(AND(ISNUMBER(AL360),ISNUMBER(AL361)),AL361/AL360-1,"")</f>
        <v>-4.8285852245300021E-4</v>
      </c>
      <c r="AN361" s="60">
        <f>IF(ISNUMBER(AL361),AL361/MAX(AL$22:AL361)-1,"")</f>
        <v>-1.6627078384798155E-2</v>
      </c>
      <c r="AP361" s="62">
        <v>100.28</v>
      </c>
      <c r="AQ361" s="60">
        <f>IF(AND(ISNUMBER(AP360),ISNUMBER(AP361)),AP361/AP360-1,"")</f>
        <v>0</v>
      </c>
      <c r="AR361" s="60">
        <f>IF(ISNUMBER(AP361),AP361/MAX(AP$22:AP361)-1,"")</f>
        <v>-1.2946917637685074E-3</v>
      </c>
      <c r="AT361" s="62">
        <v>50.09</v>
      </c>
      <c r="AU361" s="60">
        <f>IF(AND(ISNUMBER(AT360),ISNUMBER(AT361)),AT361/AT360-1,"")</f>
        <v>1.9968051118213204E-4</v>
      </c>
      <c r="AV361" s="60">
        <f>IF(ISNUMBER(AT361),AT361/MAX(AT$22:AT361)-1,"")</f>
        <v>-1.7935432443203503E-3</v>
      </c>
      <c r="AX361" s="62">
        <v>17.265000000000001</v>
      </c>
      <c r="AY361" s="60">
        <f>IF(AND(ISNUMBER(AX360),ISNUMBER(AX361)),AX361/AX360-1,"")</f>
        <v>7.1166073616053538E-3</v>
      </c>
      <c r="AZ361" s="60">
        <f>IF(ISNUMBER(AX361),AX361/MAX(AX$22:AX361)-1,"")</f>
        <v>-2.2920203735144362E-2</v>
      </c>
      <c r="BB361" s="62">
        <v>51.55</v>
      </c>
      <c r="BC361" s="60">
        <f>IF(AND(ISNUMBER(BB360),ISNUMBER(BB361)),BB361/BB360-1,"")</f>
        <v>7.7654824305950498E-4</v>
      </c>
      <c r="BD361" s="60">
        <f>IF(ISNUMBER(BB361),BB361/MAX(BB$22:BB361)-1,"")</f>
        <v>-4.2495653853584781E-3</v>
      </c>
      <c r="BF361" s="62">
        <v>52.02</v>
      </c>
      <c r="BG361" s="60">
        <f>IF(AND(ISNUMBER(BF360),ISNUMBER(BF361)),BF361/BF360-1,"")</f>
        <v>1.9227071716976241E-4</v>
      </c>
      <c r="BH361" s="60">
        <f>IF(ISNUMBER(BF361),BF361/MAX(BF$22:BF361)-1,"")</f>
        <v>-2.8752156411731011E-3</v>
      </c>
      <c r="BK361" s="61">
        <f>BK360*(1+BL361)</f>
        <v>109.67609978504639</v>
      </c>
      <c r="BL361" s="60">
        <f>$L$12*N(AQ361)+$L$13*N(S361)+$L$14*N(AA361)+$L$15*N(AE361)+$L$16*N(AY361)+$L$17*N(BC361)+$L$18*N(AM361)+$L$19*N(AU361)+$L$20*N(W361)</f>
        <v>-5.0264572678091124E-3</v>
      </c>
      <c r="BM361" s="60">
        <f>IF(ISNUMBER(BK361),BK361/MAX(BK$22:BK361)-1,"")</f>
        <v>-1.0997758348983755E-2</v>
      </c>
      <c r="BO361" s="61">
        <f>BO360*(1+BP361)</f>
        <v>108.36026079260959</v>
      </c>
      <c r="BP361" s="60">
        <f>$L$36*N(S361)+$L$37*N(AQ361)+$L$38*N(AA361)+$L$39*N(AE361)+$L$40*N(AM361)+$L$41*N(W361)+$L$42*N(AI361)+$L$43*N(BG361)+$L$44*N(AY361)</f>
        <v>-7.0638191522257926E-3</v>
      </c>
      <c r="BQ361" s="60">
        <f>IF(ISNUMBER(BO361),BO361/MAX(BO$22:BO361)-1,"")</f>
        <v>-1.5309387373666161E-2</v>
      </c>
      <c r="BS361" s="61">
        <f>BS360*(1+BT361)</f>
        <v>106.73150464923479</v>
      </c>
      <c r="BT361" s="60">
        <f>$L$60*N(S361)+$L$61*N(AE361)+$L$62*N(AQ361)+$L$63*N(AM361)+$L$64*N(AI361)+$L$65*N(AA361)+$L$66*N(BG361)+$L$67*N(W361)+$L$68*N(AY361)</f>
        <v>-8.4501287049365669E-3</v>
      </c>
      <c r="BU361" s="60">
        <f>IF(ISNUMBER(BS361),BS361/MAX(BS$22:BS361)-1,"")</f>
        <v>-1.7133047359931597E-2</v>
      </c>
    </row>
    <row r="362" spans="17:73" ht="16" customHeight="1">
      <c r="Q362" s="63">
        <v>43594</v>
      </c>
      <c r="R362" s="62">
        <v>411.25</v>
      </c>
      <c r="S362" s="60">
        <f>IF(AND(ISNUMBER(R361),ISNUMBER(R362)),R362/R361-1,"")</f>
        <v>-2.4310198128119076E-4</v>
      </c>
      <c r="T362" s="60">
        <f>IF(ISNUMBER(R362),R362/MAX(R$22:R362)-1,"")</f>
        <v>-1.6289527818973304E-2</v>
      </c>
      <c r="V362" s="62">
        <v>210.66</v>
      </c>
      <c r="W362" s="60">
        <f>IF(AND(ISNUMBER(V361),ISNUMBER(V362)),V362/V361-1,"")</f>
        <v>-4.7447333459860186E-4</v>
      </c>
      <c r="X362" s="60">
        <f>IF(ISNUMBER(V362),V362/MAX(V$22:V362)-1,"")</f>
        <v>-1.6802016241948992E-2</v>
      </c>
      <c r="Z362" s="62">
        <v>8.6</v>
      </c>
      <c r="AA362" s="60">
        <f>IF(AND(ISNUMBER(Z361),ISNUMBER(Z362)),Z362/Z361-1,"")</f>
        <v>2.3310023310023631E-3</v>
      </c>
      <c r="AB362" s="60">
        <f>IF(ISNUMBER(Z362),Z362/MAX(Z$22:Z362)-1,"")</f>
        <v>-1.4891179839633506E-2</v>
      </c>
      <c r="AD362" s="62">
        <v>11.7</v>
      </c>
      <c r="AE362" s="60">
        <f>IF(AND(ISNUMBER(AD361),ISNUMBER(AD362)),AD362/AD361-1,"")</f>
        <v>-1.0152284263959421E-2</v>
      </c>
      <c r="AF362" s="60">
        <f>IF(ISNUMBER(AD362),AD362/MAX(AD$22:AD362)-1,"")</f>
        <v>-0.2256783587028458</v>
      </c>
      <c r="AH362" s="62">
        <v>17.23</v>
      </c>
      <c r="AI362" s="60">
        <f>IF(AND(ISNUMBER(AH361),ISNUMBER(AH362)),AH362/AH361-1,"")</f>
        <v>6.4252336448598069E-3</v>
      </c>
      <c r="AJ362" s="60">
        <f>IF(ISNUMBER(AH362),AH362/MAX(AH$22:AH362)-1,"")</f>
        <v>-7.4884792626727092E-3</v>
      </c>
      <c r="AL362" s="62">
        <v>20.52</v>
      </c>
      <c r="AM362" s="60">
        <f>IF(AND(ISNUMBER(AL361),ISNUMBER(AL362)),AL362/AL361-1,"")</f>
        <v>-8.6956521739129933E-3</v>
      </c>
      <c r="AN362" s="60">
        <f>IF(ISNUMBER(AL362),AL362/MAX(AL$22:AL362)-1,"")</f>
        <v>-2.5178147268408613E-2</v>
      </c>
      <c r="AP362" s="62">
        <v>100.27</v>
      </c>
      <c r="AQ362" s="60">
        <f>IF(AND(ISNUMBER(AP361),ISNUMBER(AP362)),AP362/AP361-1,"")</f>
        <v>-9.9720781810974657E-5</v>
      </c>
      <c r="AR362" s="60">
        <f>IF(ISNUMBER(AP362),AP362/MAX(AP$22:AP362)-1,"")</f>
        <v>-1.3942834379045976E-3</v>
      </c>
      <c r="AT362" s="62">
        <v>50.1</v>
      </c>
      <c r="AU362" s="60">
        <f>IF(AND(ISNUMBER(AT361),ISNUMBER(AT362)),AT362/AT361-1,"")</f>
        <v>1.9964064683564153E-4</v>
      </c>
      <c r="AV362" s="60">
        <f>IF(ISNUMBER(AT362),AT362/MAX(AT$22:AT362)-1,"")</f>
        <v>-1.5942606616181632E-3</v>
      </c>
      <c r="AX362" s="62">
        <v>17.286000000000001</v>
      </c>
      <c r="AY362" s="60">
        <f>IF(AND(ISNUMBER(AX361),ISNUMBER(AX362)),AX362/AX361-1,"")</f>
        <v>1.2163336229367161E-3</v>
      </c>
      <c r="AZ362" s="60">
        <f>IF(ISNUMBER(AX362),AX362/MAX(AX$22:AX362)-1,"")</f>
        <v>-2.1731748726655398E-2</v>
      </c>
      <c r="BB362" s="62">
        <v>51.41</v>
      </c>
      <c r="BC362" s="60">
        <f>IF(AND(ISNUMBER(BB361),ISNUMBER(BB362)),BB362/BB361-1,"")</f>
        <v>-2.7158098933074415E-3</v>
      </c>
      <c r="BD362" s="60">
        <f>IF(ISNUMBER(BB362),BB362/MAX(BB$22:BB362)-1,"")</f>
        <v>-6.9538342669500652E-3</v>
      </c>
      <c r="BF362" s="62">
        <v>52.07</v>
      </c>
      <c r="BG362" s="60">
        <f>IF(AND(ISNUMBER(BF361),ISNUMBER(BF362)),BF362/BF361-1,"")</f>
        <v>9.6116878123786442E-4</v>
      </c>
      <c r="BH362" s="60">
        <f>IF(ISNUMBER(BF362),BF362/MAX(BF$22:BF362)-1,"")</f>
        <v>-1.9168104274487341E-3</v>
      </c>
      <c r="BK362" s="61">
        <f>BK361*(1+BL362)</f>
        <v>109.55861279299766</v>
      </c>
      <c r="BL362" s="60">
        <f>$L$12*N(AQ362)+$L$13*N(S362)+$L$14*N(AA362)+$L$15*N(AE362)+$L$16*N(AY362)+$L$17*N(BC362)+$L$18*N(AM362)+$L$19*N(AU362)+$L$20*N(W362)</f>
        <v>-1.0712178157227699E-3</v>
      </c>
      <c r="BM362" s="60">
        <f>IF(ISNUMBER(BK362),BK362/MAX(BK$22:BK362)-1,"")</f>
        <v>-1.2057195170030011E-2</v>
      </c>
      <c r="BO362" s="61">
        <f>BO361*(1+BP362)</f>
        <v>108.20170789213755</v>
      </c>
      <c r="BP362" s="60">
        <f>$L$36*N(S362)+$L$37*N(AQ362)+$L$38*N(AA362)+$L$39*N(AE362)+$L$40*N(AM362)+$L$41*N(W362)+$L$42*N(AI362)+$L$43*N(BG362)+$L$44*N(AY362)</f>
        <v>-1.4632015400507831E-3</v>
      </c>
      <c r="BQ362" s="60">
        <f>IF(ISNUMBER(BO362),BO362/MAX(BO$22:BO362)-1,"")</f>
        <v>-1.6750188194534554E-2</v>
      </c>
      <c r="BS362" s="61">
        <f>BS361*(1+BT362)</f>
        <v>106.51381714858795</v>
      </c>
      <c r="BT362" s="60">
        <f>$L$60*N(S362)+$L$61*N(AE362)+$L$62*N(AQ362)+$L$63*N(AM362)+$L$64*N(AI362)+$L$65*N(AA362)+$L$66*N(BG362)+$L$67*N(W362)+$L$68*N(AY362)</f>
        <v>-2.0395805471146652E-3</v>
      </c>
      <c r="BU362" s="60">
        <f>IF(ISNUMBER(BS362),BS362/MAX(BS$22:BS362)-1,"")</f>
        <v>-1.9137683676938022E-2</v>
      </c>
    </row>
    <row r="363" spans="17:73" ht="16" customHeight="1">
      <c r="Q363" s="63">
        <v>43595</v>
      </c>
      <c r="R363" s="62">
        <v>409.5</v>
      </c>
      <c r="S363" s="60">
        <f>IF(AND(ISNUMBER(R362),ISNUMBER(R363)),R363/R362-1,"")</f>
        <v>-4.2553191489361764E-3</v>
      </c>
      <c r="T363" s="60">
        <f>IF(ISNUMBER(R363),R363/MAX(R$22:R363)-1,"")</f>
        <v>-2.0475529828254291E-2</v>
      </c>
      <c r="V363" s="62">
        <v>209.92</v>
      </c>
      <c r="W363" s="60">
        <f>IF(AND(ISNUMBER(V362),ISNUMBER(V363)),V363/V362-1,"")</f>
        <v>-3.512769391436521E-3</v>
      </c>
      <c r="X363" s="60">
        <f>IF(ISNUMBER(V363),V363/MAX(V$22:V363)-1,"")</f>
        <v>-2.0255764025016387E-2</v>
      </c>
      <c r="Z363" s="62">
        <v>8.52</v>
      </c>
      <c r="AA363" s="60">
        <f>IF(AND(ISNUMBER(Z362),ISNUMBER(Z363)),Z363/Z362-1,"")</f>
        <v>-9.302325581395321E-3</v>
      </c>
      <c r="AB363" s="60">
        <f>IF(ISNUMBER(Z363),Z363/MAX(Z$22:Z363)-1,"")</f>
        <v>-2.4054982817869552E-2</v>
      </c>
      <c r="AD363" s="62">
        <v>11.62</v>
      </c>
      <c r="AE363" s="60">
        <f>IF(AND(ISNUMBER(AD362),ISNUMBER(AD363)),AD363/AD362-1,"")</f>
        <v>-6.8376068376068133E-3</v>
      </c>
      <c r="AF363" s="60">
        <f>IF(ISNUMBER(AD363),AD363/MAX(AD$22:AD363)-1,"")</f>
        <v>-0.23097286565188624</v>
      </c>
      <c r="AH363" s="62">
        <v>17.260000000000002</v>
      </c>
      <c r="AI363" s="60">
        <f>IF(AND(ISNUMBER(AH362),ISNUMBER(AH363)),AH363/AH362-1,"")</f>
        <v>1.7411491584446992E-3</v>
      </c>
      <c r="AJ363" s="60">
        <f>IF(ISNUMBER(AH363),AH363/MAX(AH$22:AH363)-1,"")</f>
        <v>-5.7603686635943063E-3</v>
      </c>
      <c r="AL363" s="62">
        <v>20.59</v>
      </c>
      <c r="AM363" s="60">
        <f>IF(AND(ISNUMBER(AL362),ISNUMBER(AL363)),AL363/AL362-1,"")</f>
        <v>3.4113060428850872E-3</v>
      </c>
      <c r="AN363" s="60">
        <f>IF(ISNUMBER(AL363),AL363/MAX(AL$22:AL363)-1,"")</f>
        <v>-2.1852731591448959E-2</v>
      </c>
      <c r="AP363" s="62">
        <v>100.28</v>
      </c>
      <c r="AQ363" s="60">
        <f>IF(AND(ISNUMBER(AP362),ISNUMBER(AP363)),AP363/AP362-1,"")</f>
        <v>9.9730727036950739E-5</v>
      </c>
      <c r="AR363" s="60">
        <f>IF(ISNUMBER(AP363),AP363/MAX(AP$22:AP363)-1,"")</f>
        <v>-1.2946917637685074E-3</v>
      </c>
      <c r="AT363" s="62">
        <v>50.09</v>
      </c>
      <c r="AU363" s="60">
        <f>IF(AND(ISNUMBER(AT362),ISNUMBER(AT363)),AT363/AT362-1,"")</f>
        <v>-1.9960079840319889E-4</v>
      </c>
      <c r="AV363" s="60">
        <f>IF(ISNUMBER(AT363),AT363/MAX(AT$22:AT363)-1,"")</f>
        <v>-1.7935432443203503E-3</v>
      </c>
      <c r="AX363" s="62">
        <v>17.324999999999999</v>
      </c>
      <c r="AY363" s="60">
        <f>IF(AND(ISNUMBER(AX362),ISNUMBER(AX363)),AX363/AX362-1,"")</f>
        <v>2.2561610551889988E-3</v>
      </c>
      <c r="AZ363" s="60">
        <f>IF(ISNUMBER(AX363),AX363/MAX(AX$22:AX363)-1,"")</f>
        <v>-1.9524617996604543E-2</v>
      </c>
      <c r="BB363" s="62">
        <v>51.56</v>
      </c>
      <c r="BC363" s="60">
        <f>IF(AND(ISNUMBER(BB362),ISNUMBER(BB363)),BB363/BB362-1,"")</f>
        <v>2.917720287881842E-3</v>
      </c>
      <c r="BD363" s="60">
        <f>IF(ISNUMBER(BB363),BB363/MAX(BB$22:BB363)-1,"")</f>
        <v>-4.0564033223875473E-3</v>
      </c>
      <c r="BF363" s="62">
        <v>52.08</v>
      </c>
      <c r="BG363" s="60">
        <f>IF(AND(ISNUMBER(BF362),ISNUMBER(BF363)),BF363/BF362-1,"")</f>
        <v>1.9204916458614996E-4</v>
      </c>
      <c r="BH363" s="60">
        <f>IF(ISNUMBER(BF363),BF363/MAX(BF$22:BF363)-1,"")</f>
        <v>-1.7251293847039273E-3</v>
      </c>
      <c r="BK363" s="61">
        <f>BK362*(1+BL363)</f>
        <v>109.25616842670546</v>
      </c>
      <c r="BL363" s="60">
        <f>$L$12*N(AQ363)+$L$13*N(S363)+$L$14*N(AA363)+$L$15*N(AE363)+$L$16*N(AY363)+$L$17*N(BC363)+$L$18*N(AM363)+$L$19*N(AU363)+$L$20*N(W363)</f>
        <v>-2.7605713378614331E-3</v>
      </c>
      <c r="BM363" s="60">
        <f>IF(ISNUMBER(BK363),BK363/MAX(BK$22:BK363)-1,"")</f>
        <v>-1.4784481760490076E-2</v>
      </c>
      <c r="BO363" s="61">
        <f>BO362*(1+BP363)</f>
        <v>107.78665403850933</v>
      </c>
      <c r="BP363" s="60">
        <f>$L$36*N(S363)+$L$37*N(AQ363)+$L$38*N(AA363)+$L$39*N(AE363)+$L$40*N(AM363)+$L$41*N(W363)+$L$42*N(AI363)+$L$43*N(BG363)+$L$44*N(AY363)</f>
        <v>-3.8359270081204664E-3</v>
      </c>
      <c r="BQ363" s="60">
        <f>IF(ISNUMBER(BO363),BO363/MAX(BO$22:BO363)-1,"")</f>
        <v>-2.0521862703368643E-2</v>
      </c>
      <c r="BS363" s="61">
        <f>BS362*(1+BT363)</f>
        <v>106.21651613505098</v>
      </c>
      <c r="BT363" s="60">
        <f>$L$60*N(S363)+$L$61*N(AE363)+$L$62*N(AQ363)+$L$63*N(AM363)+$L$64*N(AI363)+$L$65*N(AA363)+$L$66*N(BG363)+$L$67*N(W363)+$L$68*N(AY363)</f>
        <v>-2.7911966869258046E-3</v>
      </c>
      <c r="BU363" s="60">
        <f>IF(ISNUMBER(BS363),BS363/MAX(BS$22:BS363)-1,"")</f>
        <v>-2.187546332458945E-2</v>
      </c>
    </row>
    <row r="364" spans="17:73" ht="16" customHeight="1">
      <c r="Q364" s="63">
        <v>43598</v>
      </c>
      <c r="R364" s="62">
        <v>408.81</v>
      </c>
      <c r="S364" s="60">
        <f>IF(AND(ISNUMBER(R363),ISNUMBER(R364)),R364/R363-1,"")</f>
        <v>-1.6849816849816568E-3</v>
      </c>
      <c r="T364" s="60">
        <f>IF(ISNUMBER(R364),R364/MAX(R$22:R364)-1,"")</f>
        <v>-2.2126010620485137E-2</v>
      </c>
      <c r="V364" s="62">
        <v>209.41</v>
      </c>
      <c r="W364" s="60">
        <f>IF(AND(ISNUMBER(V363),ISNUMBER(V364)),V364/V363-1,"")</f>
        <v>-2.429496951219523E-3</v>
      </c>
      <c r="X364" s="60">
        <f>IF(ISNUMBER(V364),V364/MAX(V$22:V364)-1,"")</f>
        <v>-2.2636049659292445E-2</v>
      </c>
      <c r="Z364" s="62">
        <v>8.5399999999999991</v>
      </c>
      <c r="AA364" s="60">
        <f>IF(AND(ISNUMBER(Z363),ISNUMBER(Z364)),Z364/Z363-1,"")</f>
        <v>2.3474178403755097E-3</v>
      </c>
      <c r="AB364" s="60">
        <f>IF(ISNUMBER(Z364),Z364/MAX(Z$22:Z364)-1,"")</f>
        <v>-2.1764032073310569E-2</v>
      </c>
      <c r="AD364" s="62">
        <v>11.58</v>
      </c>
      <c r="AE364" s="60">
        <f>IF(AND(ISNUMBER(AD363),ISNUMBER(AD364)),AD364/AD363-1,"")</f>
        <v>-3.4423407917383297E-3</v>
      </c>
      <c r="AF364" s="60">
        <f>IF(ISNUMBER(AD364),AD364/MAX(AD$22:AD364)-1,"")</f>
        <v>-0.23362011912640634</v>
      </c>
      <c r="AH364" s="62">
        <v>17.350000000000001</v>
      </c>
      <c r="AI364" s="60">
        <f>IF(AND(ISNUMBER(AH363),ISNUMBER(AH364)),AH364/AH363-1,"")</f>
        <v>5.2143684820393776E-3</v>
      </c>
      <c r="AJ364" s="60">
        <f>IF(ISNUMBER(AH364),AH364/MAX(AH$22:AH364)-1,"")</f>
        <v>-5.7603686635931961E-4</v>
      </c>
      <c r="AL364" s="62">
        <v>20.68</v>
      </c>
      <c r="AM364" s="60">
        <f>IF(AND(ISNUMBER(AL363),ISNUMBER(AL364)),AL364/AL363-1,"")</f>
        <v>4.3710539096648571E-3</v>
      </c>
      <c r="AN364" s="60">
        <f>IF(ISNUMBER(AL364),AL364/MAX(AL$22:AL364)-1,"")</f>
        <v>-1.7577197149643786E-2</v>
      </c>
      <c r="AP364" s="62">
        <v>100.3</v>
      </c>
      <c r="AQ364" s="60">
        <f>IF(AND(ISNUMBER(AP363),ISNUMBER(AP364)),AP364/AP363-1,"")</f>
        <v>1.9944156362172727E-4</v>
      </c>
      <c r="AR364" s="60">
        <f>IF(ISNUMBER(AP364),AP364/MAX(AP$22:AP364)-1,"")</f>
        <v>-1.0955084154964378E-3</v>
      </c>
      <c r="AT364" s="62">
        <v>50.1</v>
      </c>
      <c r="AU364" s="60">
        <f>IF(AND(ISNUMBER(AT363),ISNUMBER(AT364)),AT364/AT363-1,"")</f>
        <v>1.9964064683564153E-4</v>
      </c>
      <c r="AV364" s="60">
        <f>IF(ISNUMBER(AT364),AT364/MAX(AT$22:AT364)-1,"")</f>
        <v>-1.5942606616181632E-3</v>
      </c>
      <c r="AX364" s="62">
        <v>17.327999999999999</v>
      </c>
      <c r="AY364" s="60">
        <f>IF(AND(ISNUMBER(AX363),ISNUMBER(AX364)),AX364/AX363-1,"")</f>
        <v>1.7316017316026944E-4</v>
      </c>
      <c r="AZ364" s="60">
        <f>IF(ISNUMBER(AX364),AX364/MAX(AX$22:AX364)-1,"")</f>
        <v>-1.935483870967758E-2</v>
      </c>
      <c r="BB364" s="62">
        <v>51.57</v>
      </c>
      <c r="BC364" s="60">
        <f>IF(AND(ISNUMBER(BB363),ISNUMBER(BB364)),BB364/BB363-1,"")</f>
        <v>1.939487975173293E-4</v>
      </c>
      <c r="BD364" s="60">
        <f>IF(ISNUMBER(BB364),BB364/MAX(BB$22:BB364)-1,"")</f>
        <v>-3.8632412594167276E-3</v>
      </c>
      <c r="BF364" s="62">
        <v>52.11</v>
      </c>
      <c r="BG364" s="60">
        <f>IF(AND(ISNUMBER(BF363),ISNUMBER(BF364)),BF364/BF363-1,"")</f>
        <v>5.7603686635943063E-4</v>
      </c>
      <c r="BH364" s="60">
        <f>IF(ISNUMBER(BF364),BF364/MAX(BF$22:BF364)-1,"")</f>
        <v>-1.1500862564692849E-3</v>
      </c>
      <c r="BK364" s="61">
        <f>BK363*(1+BL364)</f>
        <v>109.23215439424543</v>
      </c>
      <c r="BL364" s="60">
        <f>$L$12*N(AQ364)+$L$13*N(S364)+$L$14*N(AA364)+$L$15*N(AE364)+$L$16*N(AY364)+$L$17*N(BC364)+$L$18*N(AM364)+$L$19*N(AU364)+$L$20*N(W364)</f>
        <v>-2.1979566742857696E-4</v>
      </c>
      <c r="BM364" s="60">
        <f>IF(ISNUMBER(BK364),BK364/MAX(BK$22:BK364)-1,"")</f>
        <v>-1.5001027862882488E-2</v>
      </c>
      <c r="BO364" s="61">
        <f>BO363*(1+BP364)</f>
        <v>107.74603089226696</v>
      </c>
      <c r="BP364" s="60">
        <f>$L$36*N(S364)+$L$37*N(AQ364)+$L$38*N(AA364)+$L$39*N(AE364)+$L$40*N(AM364)+$L$41*N(W364)+$L$42*N(AI364)+$L$43*N(BG364)+$L$44*N(AY364)</f>
        <v>-3.7688475075825447E-4</v>
      </c>
      <c r="BQ364" s="60">
        <f>IF(ISNUMBER(BO364),BO364/MAX(BO$22:BO364)-1,"")</f>
        <v>-2.0891013077016796E-2</v>
      </c>
      <c r="BS364" s="61">
        <f>BS363*(1+BT364)</f>
        <v>106.23202138939125</v>
      </c>
      <c r="BT364" s="60">
        <f>$L$60*N(S364)+$L$61*N(AE364)+$L$62*N(AQ364)+$L$63*N(AM364)+$L$64*N(AI364)+$L$65*N(AA364)+$L$66*N(BG364)+$L$67*N(W364)+$L$68*N(AY364)</f>
        <v>1.4597780933191286E-4</v>
      </c>
      <c r="BU364" s="60">
        <f>IF(ISNUMBER(BS364),BS364/MAX(BS$22:BS364)-1,"")</f>
        <v>-2.1732678847471765E-2</v>
      </c>
    </row>
    <row r="365" spans="17:73" ht="16" customHeight="1">
      <c r="Q365" s="63">
        <v>43599</v>
      </c>
      <c r="R365" s="62">
        <v>405.12</v>
      </c>
      <c r="S365" s="60">
        <f>IF(AND(ISNUMBER(R364),ISNUMBER(R365)),R365/R364-1,"")</f>
        <v>-9.0261979892859445E-3</v>
      </c>
      <c r="T365" s="60">
        <f>IF(ISNUMBER(R365),R365/MAX(R$22:R365)-1,"")</f>
        <v>-3.0952494857197532E-2</v>
      </c>
      <c r="V365" s="62">
        <v>207.46</v>
      </c>
      <c r="W365" s="60">
        <f>IF(AND(ISNUMBER(V364),ISNUMBER(V365)),V365/V364-1,"")</f>
        <v>-9.3118762236760189E-3</v>
      </c>
      <c r="X365" s="60">
        <f>IF(ISNUMBER(V365),V365/MAX(V$22:V365)-1,"")</f>
        <v>-3.1737141790348145E-2</v>
      </c>
      <c r="Z365" s="62">
        <v>8.43</v>
      </c>
      <c r="AA365" s="60">
        <f>IF(AND(ISNUMBER(Z364),ISNUMBER(Z365)),Z365/Z364-1,"")</f>
        <v>-1.2880562060889833E-2</v>
      </c>
      <c r="AB365" s="60">
        <f>IF(ISNUMBER(Z365),Z365/MAX(Z$22:Z365)-1,"")</f>
        <v>-3.436426116838498E-2</v>
      </c>
      <c r="AD365" s="62">
        <v>11.53</v>
      </c>
      <c r="AE365" s="60">
        <f>IF(AND(ISNUMBER(AD364),ISNUMBER(AD365)),AD365/AD364-1,"")</f>
        <v>-4.3177892918826455E-3</v>
      </c>
      <c r="AF365" s="60">
        <f>IF(ISNUMBER(AD365),AD365/MAX(AD$22:AD365)-1,"")</f>
        <v>-0.23692918596955659</v>
      </c>
      <c r="AH365" s="62">
        <v>17.23</v>
      </c>
      <c r="AI365" s="60">
        <f>IF(AND(ISNUMBER(AH364),ISNUMBER(AH365)),AH365/AH364-1,"")</f>
        <v>-6.91642651296831E-3</v>
      </c>
      <c r="AJ365" s="60">
        <f>IF(ISNUMBER(AH365),AH365/MAX(AH$22:AH365)-1,"")</f>
        <v>-7.4884792626727092E-3</v>
      </c>
      <c r="AL365" s="62">
        <v>20.8</v>
      </c>
      <c r="AM365" s="60">
        <f>IF(AND(ISNUMBER(AL364),ISNUMBER(AL365)),AL365/AL364-1,"")</f>
        <v>5.8027079303675233E-3</v>
      </c>
      <c r="AN365" s="60">
        <f>IF(ISNUMBER(AL365),AL365/MAX(AL$22:AL365)-1,"")</f>
        <v>-1.1876484560570111E-2</v>
      </c>
      <c r="AP365" s="62">
        <v>100.29</v>
      </c>
      <c r="AQ365" s="60">
        <f>IF(AND(ISNUMBER(AP364),ISNUMBER(AP365)),AP365/AP364-1,"")</f>
        <v>-9.9700897307930525E-5</v>
      </c>
      <c r="AR365" s="60">
        <f>IF(ISNUMBER(AP365),AP365/MAX(AP$22:AP365)-1,"")</f>
        <v>-1.1951000896324171E-3</v>
      </c>
      <c r="AT365" s="62">
        <v>50.1</v>
      </c>
      <c r="AU365" s="60">
        <f>IF(AND(ISNUMBER(AT364),ISNUMBER(AT365)),AT365/AT364-1,"")</f>
        <v>0</v>
      </c>
      <c r="AV365" s="60">
        <f>IF(ISNUMBER(AT365),AT365/MAX(AT$22:AT365)-1,"")</f>
        <v>-1.5942606616181632E-3</v>
      </c>
      <c r="AX365" s="62">
        <v>17.574000000000002</v>
      </c>
      <c r="AY365" s="60">
        <f>IF(AND(ISNUMBER(AX364),ISNUMBER(AX365)),AX365/AX364-1,"")</f>
        <v>1.4196675900277178E-2</v>
      </c>
      <c r="AZ365" s="60">
        <f>IF(ISNUMBER(AX365),AX365/MAX(AX$22:AX365)-1,"")</f>
        <v>-5.4329371816638217E-3</v>
      </c>
      <c r="BB365" s="62">
        <v>51.6</v>
      </c>
      <c r="BC365" s="60">
        <f>IF(AND(ISNUMBER(BB364),ISNUMBER(BB365)),BB365/BB364-1,"")</f>
        <v>5.8173356602675419E-4</v>
      </c>
      <c r="BD365" s="60">
        <f>IF(ISNUMBER(BB365),BB365/MAX(BB$22:BB365)-1,"")</f>
        <v>-3.2837550705041574E-3</v>
      </c>
      <c r="BF365" s="62">
        <v>52.21</v>
      </c>
      <c r="BG365" s="60">
        <f>IF(AND(ISNUMBER(BF364),ISNUMBER(BF365)),BF365/BF364-1,"")</f>
        <v>1.9190174630590029E-3</v>
      </c>
      <c r="BH365" s="60">
        <f>IF(ISNUMBER(BF365),BF365/MAX(BF$22:BF365)-1,"")</f>
        <v>0</v>
      </c>
      <c r="BK365" s="61">
        <f>BK364*(1+BL365)</f>
        <v>108.93353336113827</v>
      </c>
      <c r="BL365" s="60">
        <f>$L$12*N(AQ365)+$L$13*N(S365)+$L$14*N(AA365)+$L$15*N(AE365)+$L$16*N(AY365)+$L$17*N(BC365)+$L$18*N(AM365)+$L$19*N(AU365)+$L$20*N(W365)</f>
        <v>-2.7338198606735192E-3</v>
      </c>
      <c r="BM365" s="60">
        <f>IF(ISNUMBER(BK365),BK365/MAX(BK$22:BK365)-1,"")</f>
        <v>-1.7693837615654018E-2</v>
      </c>
      <c r="BO365" s="61">
        <f>BO364*(1+BP365)</f>
        <v>107.24892591927141</v>
      </c>
      <c r="BP365" s="60">
        <f>$L$36*N(S365)+$L$37*N(AQ365)+$L$38*N(AA365)+$L$39*N(AE365)+$L$40*N(AM365)+$L$41*N(W365)+$L$42*N(AI365)+$L$43*N(BG365)+$L$44*N(AY365)</f>
        <v>-4.6136731801525842E-3</v>
      </c>
      <c r="BQ365" s="60">
        <f>IF(ISNUMBER(BO365),BO365/MAX(BO$22:BO365)-1,"")</f>
        <v>-2.5408301950429757E-2</v>
      </c>
      <c r="BS365" s="61">
        <f>BS364*(1+BT365)</f>
        <v>105.73649312209284</v>
      </c>
      <c r="BT365" s="60">
        <f>$L$60*N(S365)+$L$61*N(AE365)+$L$62*N(AQ365)+$L$63*N(AM365)+$L$64*N(AI365)+$L$65*N(AA365)+$L$66*N(BG365)+$L$67*N(W365)+$L$68*N(AY365)</f>
        <v>-4.6645847534244993E-3</v>
      </c>
      <c r="BU365" s="60">
        <f>IF(ISNUMBER(BS365),BS365/MAX(BS$22:BS365)-1,"")</f>
        <v>-2.6295889678493167E-2</v>
      </c>
    </row>
    <row r="366" spans="17:73" ht="16" customHeight="1">
      <c r="Q366" s="63">
        <v>43600</v>
      </c>
      <c r="R366" s="62">
        <v>410</v>
      </c>
      <c r="S366" s="60">
        <f>IF(AND(ISNUMBER(R365),ISNUMBER(R366)),R366/R365-1,"")</f>
        <v>1.2045813586097909E-2</v>
      </c>
      <c r="T366" s="60">
        <f>IF(ISNUMBER(R366),R366/MAX(R$22:R366)-1,"")</f>
        <v>-1.9279529254174088E-2</v>
      </c>
      <c r="V366" s="62">
        <v>210</v>
      </c>
      <c r="W366" s="60">
        <f>IF(AND(ISNUMBER(V365),ISNUMBER(V366)),V366/V365-1,"")</f>
        <v>1.2243324014267865E-2</v>
      </c>
      <c r="X366" s="60">
        <f>IF(ISNUMBER(V366),V366/MAX(V$22:V366)-1,"")</f>
        <v>-1.9882385886306309E-2</v>
      </c>
      <c r="Z366" s="62">
        <v>8.57</v>
      </c>
      <c r="AA366" s="60">
        <f>IF(AND(ISNUMBER(Z365),ISNUMBER(Z366)),Z366/Z365-1,"")</f>
        <v>1.6607354685646669E-2</v>
      </c>
      <c r="AB366" s="60">
        <f>IF(ISNUMBER(Z366),Z366/MAX(Z$22:Z366)-1,"")</f>
        <v>-1.8327605956471982E-2</v>
      </c>
      <c r="AD366" s="62">
        <v>11.49</v>
      </c>
      <c r="AE366" s="60">
        <f>IF(AND(ISNUMBER(AD365),ISNUMBER(AD366)),AD366/AD365-1,"")</f>
        <v>-3.4692107545533091E-3</v>
      </c>
      <c r="AF366" s="60">
        <f>IF(ISNUMBER(AD366),AD366/MAX(AD$22:AD366)-1,"")</f>
        <v>-0.23957643944407669</v>
      </c>
      <c r="AH366" s="62">
        <v>17.36</v>
      </c>
      <c r="AI366" s="60">
        <f>IF(AND(ISNUMBER(AH365),ISNUMBER(AH366)),AH366/AH365-1,"")</f>
        <v>7.5449796865931784E-3</v>
      </c>
      <c r="AJ366" s="60">
        <f>IF(ISNUMBER(AH366),AH366/MAX(AH$22:AH366)-1,"")</f>
        <v>0</v>
      </c>
      <c r="AL366" s="62">
        <v>20.85</v>
      </c>
      <c r="AM366" s="60">
        <f>IF(AND(ISNUMBER(AL365),ISNUMBER(AL366)),AL366/AL365-1,"")</f>
        <v>2.4038461538462563E-3</v>
      </c>
      <c r="AN366" s="60">
        <f>IF(ISNUMBER(AL366),AL366/MAX(AL$22:AL366)-1,"")</f>
        <v>-9.5011876484559776E-3</v>
      </c>
      <c r="AP366" s="62">
        <v>100.3</v>
      </c>
      <c r="AQ366" s="60">
        <f>IF(AND(ISNUMBER(AP365),ISNUMBER(AP366)),AP366/AP365-1,"")</f>
        <v>9.9710838568078941E-5</v>
      </c>
      <c r="AR366" s="60">
        <f>IF(ISNUMBER(AP366),AP366/MAX(AP$22:AP366)-1,"")</f>
        <v>-1.0955084154964378E-3</v>
      </c>
      <c r="AT366" s="62">
        <v>50.1</v>
      </c>
      <c r="AU366" s="60">
        <f>IF(AND(ISNUMBER(AT365),ISNUMBER(AT366)),AT366/AT365-1,"")</f>
        <v>0</v>
      </c>
      <c r="AV366" s="60">
        <f>IF(ISNUMBER(AT366),AT366/MAX(AT$22:AT366)-1,"")</f>
        <v>-1.5942606616181632E-3</v>
      </c>
      <c r="AX366" s="62">
        <v>17.600999999999999</v>
      </c>
      <c r="AY366" s="60">
        <f>IF(AND(ISNUMBER(AX365),ISNUMBER(AX366)),AX366/AX365-1,"")</f>
        <v>1.5363605326048635E-3</v>
      </c>
      <c r="AZ366" s="60">
        <f>IF(ISNUMBER(AX366),AX366/MAX(AX$22:AX366)-1,"")</f>
        <v>-3.9049235993210418E-3</v>
      </c>
      <c r="BB366" s="62">
        <v>51.62</v>
      </c>
      <c r="BC366" s="60">
        <f>IF(AND(ISNUMBER(BB365),ISNUMBER(BB366)),BB366/BB365-1,"")</f>
        <v>3.8759689922462925E-4</v>
      </c>
      <c r="BD366" s="60">
        <f>IF(ISNUMBER(BB366),BB366/MAX(BB$22:BB366)-1,"")</f>
        <v>-2.897430944562629E-3</v>
      </c>
      <c r="BF366" s="62">
        <v>52.21</v>
      </c>
      <c r="BG366" s="60">
        <f>IF(AND(ISNUMBER(BF365),ISNUMBER(BF366)),BF366/BF365-1,"")</f>
        <v>0</v>
      </c>
      <c r="BH366" s="60">
        <f>IF(ISNUMBER(BF366),BF366/MAX(BF$22:BF366)-1,"")</f>
        <v>0</v>
      </c>
      <c r="BK366" s="61">
        <f>BK365*(1+BL366)</f>
        <v>109.60984602394792</v>
      </c>
      <c r="BL366" s="60">
        <f>$L$12*N(AQ366)+$L$13*N(S366)+$L$14*N(AA366)+$L$15*N(AE366)+$L$16*N(AY366)+$L$17*N(BC366)+$L$18*N(AM366)+$L$19*N(AU366)+$L$20*N(W366)</f>
        <v>6.208489176308305E-3</v>
      </c>
      <c r="BM366" s="60">
        <f>IF(ISNUMBER(BK366),BK366/MAX(BK$22:BK366)-1,"")</f>
        <v>-1.1595200438669795E-2</v>
      </c>
      <c r="BO366" s="61">
        <f>BO365*(1+BP366)</f>
        <v>107.94557943881348</v>
      </c>
      <c r="BP366" s="60">
        <f>$L$36*N(S366)+$L$37*N(AQ366)+$L$38*N(AA366)+$L$39*N(AE366)+$L$40*N(AM366)+$L$41*N(W366)+$L$42*N(AI366)+$L$43*N(BG366)+$L$44*N(AY366)</f>
        <v>6.4956689642416392E-3</v>
      </c>
      <c r="BQ366" s="60">
        <f>IF(ISNUMBER(BO366),BO366/MAX(BO$22:BO366)-1,"")</f>
        <v>-1.9077676904601493E-2</v>
      </c>
      <c r="BS366" s="61">
        <f>BS365*(1+BT366)</f>
        <v>106.32669836470643</v>
      </c>
      <c r="BT366" s="60">
        <f>$L$60*N(S366)+$L$61*N(AE366)+$L$62*N(AQ366)+$L$63*N(AM366)+$L$64*N(AI366)+$L$65*N(AA366)+$L$66*N(BG366)+$L$67*N(W366)+$L$68*N(AY366)</f>
        <v>5.5818499856249842E-3</v>
      </c>
      <c r="BU366" s="60">
        <f>IF(ISNUMBER(BS366),BS366/MAX(BS$22:BS366)-1,"")</f>
        <v>-2.0860819404292075E-2</v>
      </c>
    </row>
    <row r="367" spans="17:73" ht="16" customHeight="1">
      <c r="Q367" s="63">
        <v>43601</v>
      </c>
      <c r="R367" s="62">
        <v>412</v>
      </c>
      <c r="S367" s="60">
        <f>IF(AND(ISNUMBER(R366),ISNUMBER(R367)),R367/R366-1,"")</f>
        <v>4.8780487804878092E-3</v>
      </c>
      <c r="T367" s="60">
        <f>IF(ISNUMBER(R367),R367/MAX(R$22:R367)-1,"")</f>
        <v>-1.4495526957852944E-2</v>
      </c>
      <c r="V367" s="62">
        <v>210.84</v>
      </c>
      <c r="W367" s="60">
        <f>IF(AND(ISNUMBER(V366),ISNUMBER(V367)),V367/V366-1,"")</f>
        <v>4.0000000000000036E-3</v>
      </c>
      <c r="X367" s="60">
        <f>IF(ISNUMBER(V367),V367/MAX(V$22:V367)-1,"")</f>
        <v>-1.5961915429851481E-2</v>
      </c>
      <c r="Z367" s="62">
        <v>8.59</v>
      </c>
      <c r="AA367" s="60">
        <f>IF(AND(ISNUMBER(Z366),ISNUMBER(Z367)),Z367/Z366-1,"")</f>
        <v>2.333722287047868E-3</v>
      </c>
      <c r="AB367" s="60">
        <f>IF(ISNUMBER(Z367),Z367/MAX(Z$22:Z367)-1,"")</f>
        <v>-1.6036655211912998E-2</v>
      </c>
      <c r="AD367" s="62">
        <v>11.42</v>
      </c>
      <c r="AE367" s="60">
        <f>IF(AND(ISNUMBER(AD366),ISNUMBER(AD367)),AD367/AD366-1,"")</f>
        <v>-6.0922541340295844E-3</v>
      </c>
      <c r="AF367" s="60">
        <f>IF(ISNUMBER(AD367),AD367/MAX(AD$22:AD367)-1,"")</f>
        <v>-0.2442091330244871</v>
      </c>
      <c r="AH367" s="62">
        <v>17.420000000000002</v>
      </c>
      <c r="AI367" s="60">
        <f>IF(AND(ISNUMBER(AH366),ISNUMBER(AH367)),AH367/AH366-1,"")</f>
        <v>3.4562211981568058E-3</v>
      </c>
      <c r="AJ367" s="60">
        <f>IF(ISNUMBER(AH367),AH367/MAX(AH$22:AH367)-1,"")</f>
        <v>0</v>
      </c>
      <c r="AL367" s="62">
        <v>20.8</v>
      </c>
      <c r="AM367" s="60">
        <f>IF(AND(ISNUMBER(AL366),ISNUMBER(AL367)),AL367/AL366-1,"")</f>
        <v>-2.3980815347721673E-3</v>
      </c>
      <c r="AN367" s="60">
        <f>IF(ISNUMBER(AL367),AL367/MAX(AL$22:AL367)-1,"")</f>
        <v>-1.1876484560570111E-2</v>
      </c>
      <c r="AP367" s="62">
        <v>100.31</v>
      </c>
      <c r="AQ367" s="60">
        <f>IF(AND(ISNUMBER(AP366),ISNUMBER(AP367)),AP367/AP366-1,"")</f>
        <v>9.9700897308041547E-5</v>
      </c>
      <c r="AR367" s="60">
        <f>IF(ISNUMBER(AP367),AP367/MAX(AP$22:AP367)-1,"")</f>
        <v>-9.9591674136034758E-4</v>
      </c>
      <c r="AT367" s="62">
        <v>50.115000000000002</v>
      </c>
      <c r="AU367" s="60">
        <f>IF(AND(ISNUMBER(AT366),ISNUMBER(AT367)),AT367/AT366-1,"")</f>
        <v>2.9940119760474282E-4</v>
      </c>
      <c r="AV367" s="60">
        <f>IF(ISNUMBER(AT367),AT367/MAX(AT$22:AT367)-1,"")</f>
        <v>-1.2953367875647714E-3</v>
      </c>
      <c r="AX367" s="62">
        <v>17.640999999999998</v>
      </c>
      <c r="AY367" s="60">
        <f>IF(AND(ISNUMBER(AX366),ISNUMBER(AX367)),AX367/AX366-1,"")</f>
        <v>2.2725981478324275E-3</v>
      </c>
      <c r="AZ367" s="60">
        <f>IF(ISNUMBER(AX367),AX367/MAX(AX$22:AX367)-1,"")</f>
        <v>-1.6411997736278661E-3</v>
      </c>
      <c r="BB367" s="62">
        <v>51.7</v>
      </c>
      <c r="BC367" s="60">
        <f>IF(AND(ISNUMBER(BB366),ISNUMBER(BB367)),BB367/BB366-1,"")</f>
        <v>1.5497869043008539E-3</v>
      </c>
      <c r="BD367" s="60">
        <f>IF(ISNUMBER(BB367),BB367/MAX(BB$22:BB367)-1,"")</f>
        <v>-1.3521344407958491E-3</v>
      </c>
      <c r="BF367" s="62">
        <v>52.23</v>
      </c>
      <c r="BG367" s="60">
        <f>IF(AND(ISNUMBER(BF366),ISNUMBER(BF367)),BF367/BF366-1,"")</f>
        <v>3.8306837770529789E-4</v>
      </c>
      <c r="BH367" s="60">
        <f>IF(ISNUMBER(BF367),BF367/MAX(BF$22:BF367)-1,"")</f>
        <v>0</v>
      </c>
      <c r="BK367" s="61">
        <f>BK366*(1+BL367)</f>
        <v>109.77669394806308</v>
      </c>
      <c r="BL367" s="60">
        <f>$L$12*N(AQ367)+$L$13*N(S367)+$L$14*N(AA367)+$L$15*N(AE367)+$L$16*N(AY367)+$L$17*N(BC367)+$L$18*N(AM367)+$L$19*N(AU367)+$L$20*N(W367)</f>
        <v>1.5221983258576403E-3</v>
      </c>
      <c r="BM367" s="60">
        <f>IF(ISNUMBER(BK367),BK367/MAX(BK$22:BK367)-1,"")</f>
        <v>-1.0090652307507941E-2</v>
      </c>
      <c r="BO367" s="61">
        <f>BO366*(1+BP367)</f>
        <v>108.05848629868271</v>
      </c>
      <c r="BP367" s="60">
        <f>$L$36*N(S367)+$L$37*N(AQ367)+$L$38*N(AA367)+$L$39*N(AE367)+$L$40*N(AM367)+$L$41*N(W367)+$L$42*N(AI367)+$L$43*N(BG367)+$L$44*N(AY367)</f>
        <v>1.0459609412093733E-3</v>
      </c>
      <c r="BQ367" s="60">
        <f>IF(ISNUMBER(BO367),BO367/MAX(BO$22:BO367)-1,"")</f>
        <v>-1.8051670468283265E-2</v>
      </c>
      <c r="BS367" s="61">
        <f>BS366*(1+BT367)</f>
        <v>106.39792514654562</v>
      </c>
      <c r="BT367" s="60">
        <f>$L$60*N(S367)+$L$61*N(AE367)+$L$62*N(AQ367)+$L$63*N(AM367)+$L$64*N(AI367)+$L$65*N(AA367)+$L$66*N(BG367)+$L$67*N(W367)+$L$68*N(AY367)</f>
        <v>6.6988614275291557E-4</v>
      </c>
      <c r="BU367" s="60">
        <f>IF(ISNUMBER(BS367),BS367/MAX(BS$22:BS367)-1,"")</f>
        <v>-2.0204907635384517E-2</v>
      </c>
    </row>
    <row r="368" spans="17:73" ht="16" customHeight="1">
      <c r="Q368" s="63">
        <v>43602</v>
      </c>
      <c r="R368" s="62">
        <v>412</v>
      </c>
      <c r="S368" s="60">
        <f>IF(AND(ISNUMBER(R367),ISNUMBER(R368)),R368/R367-1,"")</f>
        <v>0</v>
      </c>
      <c r="T368" s="60">
        <f>IF(ISNUMBER(R368),R368/MAX(R$22:R368)-1,"")</f>
        <v>-1.4495526957852944E-2</v>
      </c>
      <c r="V368" s="62">
        <v>213.38</v>
      </c>
      <c r="W368" s="60">
        <f>IF(AND(ISNUMBER(V367),ISNUMBER(V368)),V368/V367-1,"")</f>
        <v>1.2047049895655526E-2</v>
      </c>
      <c r="X368" s="60">
        <f>IF(ISNUMBER(V368),V368/MAX(V$22:V368)-1,"")</f>
        <v>-4.107159525809756E-3</v>
      </c>
      <c r="Z368" s="62">
        <v>8.7100000000000009</v>
      </c>
      <c r="AA368" s="60">
        <f>IF(AND(ISNUMBER(Z367),ISNUMBER(Z368)),Z368/Z367-1,"")</f>
        <v>1.396973224679865E-2</v>
      </c>
      <c r="AB368" s="60">
        <f>IF(ISNUMBER(Z368),Z368/MAX(Z$22:Z368)-1,"")</f>
        <v>-2.2909507445589838E-3</v>
      </c>
      <c r="AD368" s="62">
        <v>11.51</v>
      </c>
      <c r="AE368" s="60">
        <f>IF(AND(ISNUMBER(AD367),ISNUMBER(AD368)),AD368/AD367-1,"")</f>
        <v>7.8809106830122211E-3</v>
      </c>
      <c r="AF368" s="60">
        <f>IF(ISNUMBER(AD368),AD368/MAX(AD$22:AD368)-1,"")</f>
        <v>-0.23825281270681664</v>
      </c>
      <c r="AH368" s="62">
        <v>17.670000000000002</v>
      </c>
      <c r="AI368" s="60">
        <f>IF(AND(ISNUMBER(AH367),ISNUMBER(AH368)),AH368/AH367-1,"")</f>
        <v>1.4351320321469574E-2</v>
      </c>
      <c r="AJ368" s="60">
        <f>IF(ISNUMBER(AH368),AH368/MAX(AH$22:AH368)-1,"")</f>
        <v>0</v>
      </c>
      <c r="AL368" s="62">
        <v>20.96</v>
      </c>
      <c r="AM368" s="60">
        <f>IF(AND(ISNUMBER(AL367),ISNUMBER(AL368)),AL368/AL367-1,"")</f>
        <v>7.692307692307665E-3</v>
      </c>
      <c r="AN368" s="60">
        <f>IF(ISNUMBER(AL368),AL368/MAX(AL$22:AL368)-1,"")</f>
        <v>-4.2755344418051733E-3</v>
      </c>
      <c r="AP368" s="62">
        <v>100.32</v>
      </c>
      <c r="AQ368" s="60">
        <f>IF(AND(ISNUMBER(AP367),ISNUMBER(AP368)),AP368/AP367-1,"")</f>
        <v>9.9690958029974297E-5</v>
      </c>
      <c r="AR368" s="60">
        <f>IF(ISNUMBER(AP368),AP368/MAX(AP$22:AP368)-1,"")</f>
        <v>-8.9632506722436833E-4</v>
      </c>
      <c r="AT368" s="62">
        <v>50.11</v>
      </c>
      <c r="AU368" s="60">
        <f>IF(AND(ISNUMBER(AT367),ISNUMBER(AT368)),AT368/AT367-1,"")</f>
        <v>-9.9770527786091634E-5</v>
      </c>
      <c r="AV368" s="60">
        <f>IF(ISNUMBER(AT368),AT368/MAX(AT$22:AT368)-1,"")</f>
        <v>-1.394978078915865E-3</v>
      </c>
      <c r="AX368" s="62">
        <v>17.611999999999998</v>
      </c>
      <c r="AY368" s="60">
        <f>IF(AND(ISNUMBER(AX367),ISNUMBER(AX368)),AX368/AX367-1,"")</f>
        <v>-1.6438977382234876E-3</v>
      </c>
      <c r="AZ368" s="60">
        <f>IF(ISNUMBER(AX368),AX368/MAX(AX$22:AX368)-1,"")</f>
        <v>-3.2823995472553991E-3</v>
      </c>
      <c r="BB368" s="62">
        <v>51.7</v>
      </c>
      <c r="BC368" s="60">
        <f>IF(AND(ISNUMBER(BB367),ISNUMBER(BB368)),BB368/BB367-1,"")</f>
        <v>0</v>
      </c>
      <c r="BD368" s="60">
        <f>IF(ISNUMBER(BB368),BB368/MAX(BB$22:BB368)-1,"")</f>
        <v>-1.3521344407958491E-3</v>
      </c>
      <c r="BF368" s="62">
        <v>52.27</v>
      </c>
      <c r="BG368" s="60">
        <f>IF(AND(ISNUMBER(BF367),ISNUMBER(BF368)),BF368/BF367-1,"")</f>
        <v>7.6584338502794225E-4</v>
      </c>
      <c r="BH368" s="60">
        <f>IF(ISNUMBER(BF368),BF368/MAX(BF$22:BF368)-1,"")</f>
        <v>0</v>
      </c>
      <c r="BK368" s="61">
        <f>BK367*(1+BL368)</f>
        <v>110.12672937249782</v>
      </c>
      <c r="BL368" s="60">
        <f>$L$12*N(AQ368)+$L$13*N(S368)+$L$14*N(AA368)+$L$15*N(AE368)+$L$16*N(AY368)+$L$17*N(BC368)+$L$18*N(AM368)+$L$19*N(AU368)+$L$20*N(W368)</f>
        <v>3.1886132825273295E-3</v>
      </c>
      <c r="BM368" s="60">
        <f>IF(ISNUMBER(BK368),BK368/MAX(BK$22:BK368)-1,"")</f>
        <v>-6.9342142129577011E-3</v>
      </c>
      <c r="BO368" s="61">
        <f>BO367*(1+BP368)</f>
        <v>108.53233389547688</v>
      </c>
      <c r="BP368" s="60">
        <f>$L$36*N(S368)+$L$37*N(AQ368)+$L$38*N(AA368)+$L$39*N(AE368)+$L$40*N(AM368)+$L$41*N(W368)+$L$42*N(AI368)+$L$43*N(BG368)+$L$44*N(AY368)</f>
        <v>4.3851030402592495E-3</v>
      </c>
      <c r="BQ368" s="60">
        <f>IF(ISNUMBER(BO368),BO368/MAX(BO$22:BO368)-1,"")</f>
        <v>-1.3745725863076208E-2</v>
      </c>
      <c r="BS368" s="61">
        <f>BS367*(1+BT368)</f>
        <v>106.96279045861606</v>
      </c>
      <c r="BT368" s="60">
        <f>$L$60*N(S368)+$L$61*N(AE368)+$L$62*N(AQ368)+$L$63*N(AM368)+$L$64*N(AI368)+$L$65*N(AA368)+$L$66*N(BG368)+$L$67*N(W368)+$L$68*N(AY368)</f>
        <v>5.3089880398743397E-3</v>
      </c>
      <c r="BU368" s="60">
        <f>IF(ISNUMBER(BS368),BS368/MAX(BS$22:BS368)-1,"")</f>
        <v>-1.5003187208493363E-2</v>
      </c>
    </row>
    <row r="369" spans="17:73" ht="16" customHeight="1">
      <c r="Q369" s="63">
        <v>43605</v>
      </c>
      <c r="R369" s="62">
        <v>414.7</v>
      </c>
      <c r="S369" s="60">
        <f>IF(AND(ISNUMBER(R368),ISNUMBER(R369)),R369/R368-1,"")</f>
        <v>6.553398058252391E-3</v>
      </c>
      <c r="T369" s="60">
        <f>IF(ISNUMBER(R369),R369/MAX(R$22:R369)-1,"")</f>
        <v>-8.037123857819517E-3</v>
      </c>
      <c r="V369" s="62">
        <v>212</v>
      </c>
      <c r="W369" s="60">
        <f>IF(AND(ISNUMBER(V368),ISNUMBER(V369)),V369/V368-1,"")</f>
        <v>-6.4673352704095466E-3</v>
      </c>
      <c r="X369" s="60">
        <f>IF(ISNUMBER(V369),V369/MAX(V$22:V369)-1,"")</f>
        <v>-1.0547932418556893E-2</v>
      </c>
      <c r="Z369" s="62">
        <v>8.67</v>
      </c>
      <c r="AA369" s="60">
        <f>IF(AND(ISNUMBER(Z368),ISNUMBER(Z369)),Z369/Z368-1,"")</f>
        <v>-4.5924225028703969E-3</v>
      </c>
      <c r="AB369" s="60">
        <f>IF(ISNUMBER(Z369),Z369/MAX(Z$22:Z369)-1,"")</f>
        <v>-6.8728522336770626E-3</v>
      </c>
      <c r="AD369" s="62">
        <v>11.54</v>
      </c>
      <c r="AE369" s="60">
        <f>IF(AND(ISNUMBER(AD368),ISNUMBER(AD369)),AD369/AD368-1,"")</f>
        <v>2.6064291920069316E-3</v>
      </c>
      <c r="AF369" s="60">
        <f>IF(ISNUMBER(AD369),AD369/MAX(AD$22:AD369)-1,"")</f>
        <v>-0.23626737260092656</v>
      </c>
      <c r="AH369" s="62">
        <v>17.72</v>
      </c>
      <c r="AI369" s="60">
        <f>IF(AND(ISNUMBER(AH368),ISNUMBER(AH369)),AH369/AH368-1,"")</f>
        <v>2.8296547821164975E-3</v>
      </c>
      <c r="AJ369" s="60">
        <f>IF(ISNUMBER(AH369),AH369/MAX(AH$22:AH369)-1,"")</f>
        <v>0</v>
      </c>
      <c r="AL369" s="62">
        <v>20.99</v>
      </c>
      <c r="AM369" s="60">
        <f>IF(AND(ISNUMBER(AL368),ISNUMBER(AL369)),AL369/AL368-1,"")</f>
        <v>1.4312977099235624E-3</v>
      </c>
      <c r="AN369" s="60">
        <f>IF(ISNUMBER(AL369),AL369/MAX(AL$22:AL369)-1,"")</f>
        <v>-2.8503562945368932E-3</v>
      </c>
      <c r="AP369" s="62">
        <v>100.33</v>
      </c>
      <c r="AQ369" s="60">
        <f>IF(AND(ISNUMBER(AP368),ISNUMBER(AP369)),AP369/AP368-1,"")</f>
        <v>9.9681020733655146E-5</v>
      </c>
      <c r="AR369" s="60">
        <f>IF(ISNUMBER(AP369),AP369/MAX(AP$22:AP369)-1,"")</f>
        <v>-7.9673339308827806E-4</v>
      </c>
      <c r="AT369" s="62">
        <v>50.12</v>
      </c>
      <c r="AU369" s="60">
        <f>IF(AND(ISNUMBER(AT368),ISNUMBER(AT369)),AT369/AT368-1,"")</f>
        <v>1.9956096587514516E-4</v>
      </c>
      <c r="AV369" s="60">
        <f>IF(ISNUMBER(AT369),AT369/MAX(AT$22:AT369)-1,"")</f>
        <v>-1.1956954962136779E-3</v>
      </c>
      <c r="AX369" s="62">
        <v>17.358000000000001</v>
      </c>
      <c r="AY369" s="60">
        <f>IF(AND(ISNUMBER(AX368),ISNUMBER(AX369)),AX369/AX368-1,"")</f>
        <v>-1.4421985010220184E-2</v>
      </c>
      <c r="AZ369" s="60">
        <f>IF(ISNUMBER(AX369),AX369/MAX(AX$22:AX369)-1,"")</f>
        <v>-1.7657045840407504E-2</v>
      </c>
      <c r="BB369" s="62">
        <v>51.69</v>
      </c>
      <c r="BC369" s="60">
        <f>IF(AND(ISNUMBER(BB368),ISNUMBER(BB369)),BB369/BB368-1,"")</f>
        <v>-1.9342359767904327E-4</v>
      </c>
      <c r="BD369" s="60">
        <f>IF(ISNUMBER(BB369),BB369/MAX(BB$22:BB369)-1,"")</f>
        <v>-1.5452965037667798E-3</v>
      </c>
      <c r="BF369" s="62">
        <v>52.31</v>
      </c>
      <c r="BG369" s="60">
        <f>IF(AND(ISNUMBER(BF368),ISNUMBER(BF369)),BF369/BF368-1,"")</f>
        <v>7.6525731777299377E-4</v>
      </c>
      <c r="BH369" s="60">
        <f>IF(ISNUMBER(BF369),BF369/MAX(BF$22:BF369)-1,"")</f>
        <v>0</v>
      </c>
      <c r="BK369" s="61">
        <f>BK368*(1+BL369)</f>
        <v>110.05003153065022</v>
      </c>
      <c r="BL369" s="60">
        <f>$L$12*N(AQ369)+$L$13*N(S369)+$L$14*N(AA369)+$L$15*N(AE369)+$L$16*N(AY369)+$L$17*N(BC369)+$L$18*N(AM369)+$L$19*N(AU369)+$L$20*N(W369)</f>
        <v>-6.9645073711559061E-4</v>
      </c>
      <c r="BM369" s="60">
        <f>IF(ISNUMBER(BK369),BK369/MAX(BK$22:BK369)-1,"")</f>
        <v>-7.6258356114733417E-3</v>
      </c>
      <c r="BO369" s="61">
        <f>BO368*(1+BP369)</f>
        <v>108.57008404862317</v>
      </c>
      <c r="BP369" s="60">
        <f>$L$36*N(S369)+$L$37*N(AQ369)+$L$38*N(AA369)+$L$39*N(AE369)+$L$40*N(AM369)+$L$41*N(W369)+$L$42*N(AI369)+$L$43*N(BG369)+$L$44*N(AY369)</f>
        <v>3.478240243378302E-4</v>
      </c>
      <c r="BQ369" s="60">
        <f>IF(ISNUMBER(BO369),BO369/MAX(BO$22:BO369)-1,"")</f>
        <v>-1.3402682932425525E-2</v>
      </c>
      <c r="BS369" s="61">
        <f>BS368*(1+BT369)</f>
        <v>107.20529736574619</v>
      </c>
      <c r="BT369" s="60">
        <f>$L$60*N(S369)+$L$61*N(AE369)+$L$62*N(AQ369)+$L$63*N(AM369)+$L$64*N(AI369)+$L$65*N(AA369)+$L$66*N(BG369)+$L$67*N(W369)+$L$68*N(AY369)</f>
        <v>2.2672081206030303E-3</v>
      </c>
      <c r="BU369" s="60">
        <f>IF(ISNUMBER(BS369),BS369/MAX(BS$22:BS369)-1,"")</f>
        <v>-1.276999443576432E-2</v>
      </c>
    </row>
    <row r="370" spans="17:73" ht="16" customHeight="1">
      <c r="Q370" s="63">
        <v>43606</v>
      </c>
      <c r="R370" s="62">
        <v>412.51</v>
      </c>
      <c r="S370" s="60">
        <f>IF(AND(ISNUMBER(R369),ISNUMBER(R370)),R370/R369-1,"")</f>
        <v>-5.2809259705811629E-3</v>
      </c>
      <c r="T370" s="60">
        <f>IF(ISNUMBER(R370),R370/MAX(R$22:R370)-1,"")</f>
        <v>-1.3275606372291082E-2</v>
      </c>
      <c r="V370" s="62">
        <v>212.38</v>
      </c>
      <c r="W370" s="60">
        <f>IF(AND(ISNUMBER(V369),ISNUMBER(V370)),V370/V369-1,"")</f>
        <v>1.7924528301886955E-3</v>
      </c>
      <c r="X370" s="60">
        <f>IF(ISNUMBER(V370),V370/MAX(V$22:V370)-1,"")</f>
        <v>-8.774386259684519E-3</v>
      </c>
      <c r="Z370" s="62">
        <v>8.65</v>
      </c>
      <c r="AA370" s="60">
        <f>IF(AND(ISNUMBER(Z369),ISNUMBER(Z370)),Z370/Z369-1,"")</f>
        <v>-2.3068050749711633E-3</v>
      </c>
      <c r="AB370" s="60">
        <f>IF(ISNUMBER(Z370),Z370/MAX(Z$22:Z370)-1,"")</f>
        <v>-9.1638029782359354E-3</v>
      </c>
      <c r="AD370" s="62">
        <v>11.47</v>
      </c>
      <c r="AE370" s="60">
        <f>IF(AND(ISNUMBER(AD369),ISNUMBER(AD370)),AD370/AD369-1,"")</f>
        <v>-6.0658578856150891E-3</v>
      </c>
      <c r="AF370" s="60">
        <f>IF(ISNUMBER(AD370),AD370/MAX(AD$22:AD370)-1,"")</f>
        <v>-0.24090006618133675</v>
      </c>
      <c r="AH370" s="62">
        <v>17.66</v>
      </c>
      <c r="AI370" s="60">
        <f>IF(AND(ISNUMBER(AH369),ISNUMBER(AH370)),AH370/AH369-1,"")</f>
        <v>-3.3860045146726359E-3</v>
      </c>
      <c r="AJ370" s="60">
        <f>IF(ISNUMBER(AH370),AH370/MAX(AH$22:AH370)-1,"")</f>
        <v>-3.3860045146726359E-3</v>
      </c>
      <c r="AL370" s="62">
        <v>20.97</v>
      </c>
      <c r="AM370" s="60">
        <f>IF(AND(ISNUMBER(AL369),ISNUMBER(AL370)),AL370/AL369-1,"")</f>
        <v>-9.5283468318241304E-4</v>
      </c>
      <c r="AN370" s="60">
        <f>IF(ISNUMBER(AL370),AL370/MAX(AL$22:AL370)-1,"")</f>
        <v>-3.8004750593825243E-3</v>
      </c>
      <c r="AP370" s="62">
        <v>100.35</v>
      </c>
      <c r="AQ370" s="60">
        <f>IF(AND(ISNUMBER(AP369),ISNUMBER(AP370)),AP370/AP369-1,"")</f>
        <v>1.9934217083616979E-4</v>
      </c>
      <c r="AR370" s="60">
        <f>IF(ISNUMBER(AP370),AP370/MAX(AP$22:AP370)-1,"")</f>
        <v>-5.9755004481631957E-4</v>
      </c>
      <c r="AT370" s="62">
        <v>50.12</v>
      </c>
      <c r="AU370" s="60">
        <f>IF(AND(ISNUMBER(AT369),ISNUMBER(AT370)),AT370/AT369-1,"")</f>
        <v>0</v>
      </c>
      <c r="AV370" s="60">
        <f>IF(ISNUMBER(AT370),AT370/MAX(AT$22:AT370)-1,"")</f>
        <v>-1.1956954962136779E-3</v>
      </c>
      <c r="AX370" s="62">
        <v>17.454000000000001</v>
      </c>
      <c r="AY370" s="60">
        <f>IF(AND(ISNUMBER(AX369),ISNUMBER(AX370)),AX370/AX369-1,"")</f>
        <v>5.5305910819218873E-3</v>
      </c>
      <c r="AZ370" s="60">
        <f>IF(ISNUMBER(AX370),AX370/MAX(AX$22:AX370)-1,"")</f>
        <v>-1.2224108658743682E-2</v>
      </c>
      <c r="BB370" s="62">
        <v>51.64</v>
      </c>
      <c r="BC370" s="60">
        <f>IF(AND(ISNUMBER(BB369),ISNUMBER(BB370)),BB370/BB369-1,"")</f>
        <v>-9.6730508802467252E-4</v>
      </c>
      <c r="BD370" s="60">
        <f>IF(ISNUMBER(BB370),BB370/MAX(BB$22:BB370)-1,"")</f>
        <v>-2.5111068186208785E-3</v>
      </c>
      <c r="BF370" s="62">
        <v>52.29</v>
      </c>
      <c r="BG370" s="60">
        <f>IF(AND(ISNUMBER(BF369),ISNUMBER(BF370)),BF370/BF369-1,"")</f>
        <v>-3.8233607340854014E-4</v>
      </c>
      <c r="BH370" s="60">
        <f>IF(ISNUMBER(BF370),BF370/MAX(BF$22:BF370)-1,"")</f>
        <v>-3.8233607340854014E-4</v>
      </c>
      <c r="BK370" s="61">
        <f>BK369*(1+BL370)</f>
        <v>109.86415869312077</v>
      </c>
      <c r="BL370" s="60">
        <f>$L$12*N(AQ370)+$L$13*N(S370)+$L$14*N(AA370)+$L$15*N(AE370)+$L$16*N(AY370)+$L$17*N(BC370)+$L$18*N(AM370)+$L$19*N(AU370)+$L$20*N(W370)</f>
        <v>-1.6889848639222945E-3</v>
      </c>
      <c r="BM370" s="60">
        <f>IF(ISNUMBER(BK370),BK370/MAX(BK$22:BK370)-1,"")</f>
        <v>-9.3019405544730871E-3</v>
      </c>
      <c r="BO370" s="61">
        <f>BO369*(1+BP370)</f>
        <v>108.2937676127482</v>
      </c>
      <c r="BP370" s="60">
        <f>$L$36*N(S370)+$L$37*N(AQ370)+$L$38*N(AA370)+$L$39*N(AE370)+$L$40*N(AM370)+$L$41*N(W370)+$L$42*N(AI370)+$L$43*N(BG370)+$L$44*N(AY370)</f>
        <v>-2.5450513214231862E-3</v>
      </c>
      <c r="BQ370" s="60">
        <f>IF(ISNUMBER(BO370),BO370/MAX(BO$22:BO370)-1,"")</f>
        <v>-1.5913623737940918E-2</v>
      </c>
      <c r="BS370" s="61">
        <f>BS369*(1+BT370)</f>
        <v>106.85569862712775</v>
      </c>
      <c r="BT370" s="60">
        <f>$L$60*N(S370)+$L$61*N(AE370)+$L$62*N(AQ370)+$L$63*N(AM370)+$L$64*N(AI370)+$L$65*N(AA370)+$L$66*N(BG370)+$L$67*N(W370)+$L$68*N(AY370)</f>
        <v>-3.2610211175081172E-3</v>
      </c>
      <c r="BU370" s="60">
        <f>IF(ISNUMBER(BS370),BS370/MAX(BS$22:BS370)-1,"")</f>
        <v>-1.598937233174702E-2</v>
      </c>
    </row>
    <row r="371" spans="17:73" ht="16" customHeight="1">
      <c r="Q371" s="63">
        <v>43607</v>
      </c>
      <c r="R371" s="62">
        <v>416.08</v>
      </c>
      <c r="S371" s="60">
        <f>IF(AND(ISNUMBER(R370),ISNUMBER(R371)),R371/R370-1,"")</f>
        <v>8.6543356524690918E-3</v>
      </c>
      <c r="T371" s="60">
        <f>IF(ISNUMBER(R371),R371/MAX(R$22:R371)-1,"")</f>
        <v>-4.7361622733579356E-3</v>
      </c>
      <c r="V371" s="62">
        <v>212.97</v>
      </c>
      <c r="W371" s="60">
        <f>IF(AND(ISNUMBER(V370),ISNUMBER(V371)),V371/V370-1,"")</f>
        <v>2.7780393634051492E-3</v>
      </c>
      <c r="X371" s="60">
        <f>IF(ISNUMBER(V371),V371/MAX(V$22:V371)-1,"")</f>
        <v>-6.0207224866983822E-3</v>
      </c>
      <c r="Z371" s="62">
        <v>8.6999999999999993</v>
      </c>
      <c r="AA371" s="60">
        <f>IF(AND(ISNUMBER(Z370),ISNUMBER(Z371)),Z371/Z370-1,"")</f>
        <v>5.7803468208090791E-3</v>
      </c>
      <c r="AB371" s="60">
        <f>IF(ISNUMBER(Z371),Z371/MAX(Z$22:Z371)-1,"")</f>
        <v>-3.4364261168385868E-3</v>
      </c>
      <c r="AD371" s="62">
        <v>11.49</v>
      </c>
      <c r="AE371" s="60">
        <f>IF(AND(ISNUMBER(AD370),ISNUMBER(AD371)),AD371/AD370-1,"")</f>
        <v>1.7436791630338622E-3</v>
      </c>
      <c r="AF371" s="60">
        <f>IF(ISNUMBER(AD371),AD371/MAX(AD$22:AD371)-1,"")</f>
        <v>-0.23957643944407669</v>
      </c>
      <c r="AH371" s="62">
        <v>17.79</v>
      </c>
      <c r="AI371" s="60">
        <f>IF(AND(ISNUMBER(AH370),ISNUMBER(AH371)),AH371/AH370-1,"")</f>
        <v>7.361268403170973E-3</v>
      </c>
      <c r="AJ371" s="60">
        <f>IF(ISNUMBER(AH371),AH371/MAX(AH$22:AH371)-1,"")</f>
        <v>0</v>
      </c>
      <c r="AL371" s="62">
        <v>20.99</v>
      </c>
      <c r="AM371" s="60">
        <f>IF(AND(ISNUMBER(AL370),ISNUMBER(AL371)),AL371/AL370-1,"")</f>
        <v>9.5374344301379921E-4</v>
      </c>
      <c r="AN371" s="60">
        <f>IF(ISNUMBER(AL371),AL371/MAX(AL$22:AL371)-1,"")</f>
        <v>-2.8503562945368932E-3</v>
      </c>
      <c r="AP371" s="62">
        <v>100.34</v>
      </c>
      <c r="AQ371" s="60">
        <f>IF(AND(ISNUMBER(AP370),ISNUMBER(AP371)),AP371/AP370-1,"")</f>
        <v>-9.9651220727414724E-5</v>
      </c>
      <c r="AR371" s="60">
        <f>IF(ISNUMBER(AP371),AP371/MAX(AP$22:AP371)-1,"")</f>
        <v>-6.9714171895218779E-4</v>
      </c>
      <c r="AT371" s="62">
        <v>50.12</v>
      </c>
      <c r="AU371" s="60">
        <f>IF(AND(ISNUMBER(AT370),ISNUMBER(AT371)),AT371/AT370-1,"")</f>
        <v>0</v>
      </c>
      <c r="AV371" s="60">
        <f>IF(ISNUMBER(AT371),AT371/MAX(AT$22:AT371)-1,"")</f>
        <v>-1.1956954962136779E-3</v>
      </c>
      <c r="AX371" s="62">
        <v>17.437999999999999</v>
      </c>
      <c r="AY371" s="60">
        <f>IF(AND(ISNUMBER(AX370),ISNUMBER(AX371)),AX371/AX370-1,"")</f>
        <v>-9.1669531339533261E-4</v>
      </c>
      <c r="AZ371" s="60">
        <f>IF(ISNUMBER(AX371),AX371/MAX(AX$22:AX371)-1,"")</f>
        <v>-1.3129598189021152E-2</v>
      </c>
      <c r="BB371" s="62">
        <v>51.62</v>
      </c>
      <c r="BC371" s="60">
        <f>IF(AND(ISNUMBER(BB370),ISNUMBER(BB371)),BB371/BB370-1,"")</f>
        <v>-3.8729666924874895E-4</v>
      </c>
      <c r="BD371" s="60">
        <f>IF(ISNUMBER(BB371),BB371/MAX(BB$22:BB371)-1,"")</f>
        <v>-2.897430944562629E-3</v>
      </c>
      <c r="BF371" s="62">
        <v>52.32</v>
      </c>
      <c r="BG371" s="60">
        <f>IF(AND(ISNUMBER(BF370),ISNUMBER(BF371)),BF371/BF370-1,"")</f>
        <v>5.7372346528983265E-4</v>
      </c>
      <c r="BH371" s="60">
        <f>IF(ISNUMBER(BF371),BF371/MAX(BF$22:BF371)-1,"")</f>
        <v>0</v>
      </c>
      <c r="BK371" s="61">
        <f>BK370*(1+BL371)</f>
        <v>110.24593175467542</v>
      </c>
      <c r="BL371" s="60">
        <f>$L$12*N(AQ371)+$L$13*N(S371)+$L$14*N(AA371)+$L$15*N(AE371)+$L$16*N(AY371)+$L$17*N(BC371)+$L$18*N(AM371)+$L$19*N(AU371)+$L$20*N(W371)</f>
        <v>3.4749554913630926E-3</v>
      </c>
      <c r="BM371" s="60">
        <f>IF(ISNUMBER(BK371),BK371/MAX(BK$22:BK371)-1,"")</f>
        <v>-5.8593088925200654E-3</v>
      </c>
      <c r="BO371" s="61">
        <f>BO370*(1+BP371)</f>
        <v>108.72075349704312</v>
      </c>
      <c r="BP371" s="60">
        <f>$L$36*N(S371)+$L$37*N(AQ371)+$L$38*N(AA371)+$L$39*N(AE371)+$L$40*N(AM371)+$L$41*N(W371)+$L$42*N(AI371)+$L$43*N(BG371)+$L$44*N(AY371)</f>
        <v>3.9428481777621293E-3</v>
      </c>
      <c r="BQ371" s="60">
        <f>IF(ISNUMBER(BO371),BO371/MAX(BO$22:BO371)-1,"")</f>
        <v>-1.2033520562535593E-2</v>
      </c>
      <c r="BS371" s="61">
        <f>BS370*(1+BT371)</f>
        <v>107.31325017496228</v>
      </c>
      <c r="BT371" s="60">
        <f>$L$60*N(S371)+$L$61*N(AE371)+$L$62*N(AQ371)+$L$63*N(AM371)+$L$64*N(AI371)+$L$65*N(AA371)+$L$66*N(BG371)+$L$67*N(W371)+$L$68*N(AY371)</f>
        <v>4.2819573847076645E-3</v>
      </c>
      <c r="BU371" s="60">
        <f>IF(ISNUMBER(BS371),BS371/MAX(BS$22:BS371)-1,"")</f>
        <v>-1.177588075797209E-2</v>
      </c>
    </row>
    <row r="372" spans="17:73" ht="16" customHeight="1">
      <c r="Q372" s="63">
        <v>43608</v>
      </c>
      <c r="R372" s="62">
        <v>416.08</v>
      </c>
      <c r="S372" s="60">
        <f>IF(AND(ISNUMBER(R371),ISNUMBER(R372)),R372/R371-1,"")</f>
        <v>0</v>
      </c>
      <c r="T372" s="60">
        <f>IF(ISNUMBER(R372),R372/MAX(R$22:R372)-1,"")</f>
        <v>-4.7361622733579356E-3</v>
      </c>
      <c r="V372" s="62">
        <v>211.45</v>
      </c>
      <c r="W372" s="60">
        <f>IF(AND(ISNUMBER(V371),ISNUMBER(V372)),V372/V371-1,"")</f>
        <v>-7.1371554679062754E-3</v>
      </c>
      <c r="X372" s="60">
        <f>IF(ISNUMBER(V372),V372/MAX(V$22:V372)-1,"")</f>
        <v>-1.3114907122187991E-2</v>
      </c>
      <c r="Z372" s="62">
        <v>8.66</v>
      </c>
      <c r="AA372" s="60">
        <f>IF(AND(ISNUMBER(Z371),ISNUMBER(Z372)),Z372/Z371-1,"")</f>
        <v>-4.5977011494251485E-3</v>
      </c>
      <c r="AB372" s="60">
        <f>IF(ISNUMBER(Z372),Z372/MAX(Z$22:Z372)-1,"")</f>
        <v>-8.0183276059565545E-3</v>
      </c>
      <c r="AD372" s="62">
        <v>11.36</v>
      </c>
      <c r="AE372" s="60">
        <f>IF(AND(ISNUMBER(AD371),ISNUMBER(AD372)),AD372/AD371-1,"")</f>
        <v>-1.1314186248912117E-2</v>
      </c>
      <c r="AF372" s="60">
        <f>IF(ISNUMBER(AD372),AD372/MAX(AD$22:AD372)-1,"")</f>
        <v>-0.24818001323626737</v>
      </c>
      <c r="AH372" s="62">
        <v>17.89</v>
      </c>
      <c r="AI372" s="60">
        <f>IF(AND(ISNUMBER(AH371),ISNUMBER(AH372)),AH372/AH371-1,"")</f>
        <v>5.6211354693649351E-3</v>
      </c>
      <c r="AJ372" s="60">
        <f>IF(ISNUMBER(AH372),AH372/MAX(AH$22:AH372)-1,"")</f>
        <v>0</v>
      </c>
      <c r="AL372" s="62">
        <v>21.03</v>
      </c>
      <c r="AM372" s="60">
        <f>IF(AND(ISNUMBER(AL371),ISNUMBER(AL372)),AL372/AL371-1,"")</f>
        <v>1.9056693663650481E-3</v>
      </c>
      <c r="AN372" s="60">
        <f>IF(ISNUMBER(AL372),AL372/MAX(AL$22:AL372)-1,"")</f>
        <v>-9.5011876484563107E-4</v>
      </c>
      <c r="AP372" s="62">
        <v>100.36</v>
      </c>
      <c r="AQ372" s="60">
        <f>IF(AND(ISNUMBER(AP371),ISNUMBER(AP372)),AP372/AP371-1,"")</f>
        <v>1.9932230416586094E-4</v>
      </c>
      <c r="AR372" s="60">
        <f>IF(ISNUMBER(AP372),AP372/MAX(AP$22:AP372)-1,"")</f>
        <v>-4.979583706802293E-4</v>
      </c>
      <c r="AT372" s="62">
        <v>50.13</v>
      </c>
      <c r="AU372" s="60">
        <f>IF(AND(ISNUMBER(AT371),ISNUMBER(AT372)),AT372/AT371-1,"")</f>
        <v>1.995211492418214E-4</v>
      </c>
      <c r="AV372" s="60">
        <f>IF(ISNUMBER(AT372),AT372/MAX(AT$22:AT372)-1,"")</f>
        <v>-9.9641291351126871E-4</v>
      </c>
      <c r="AX372" s="62">
        <v>17.436</v>
      </c>
      <c r="AY372" s="60">
        <f>IF(AND(ISNUMBER(AX371),ISNUMBER(AX372)),AX372/AX371-1,"")</f>
        <v>-1.1469205184078124E-4</v>
      </c>
      <c r="AZ372" s="60">
        <f>IF(ISNUMBER(AX372),AX372/MAX(AX$22:AX372)-1,"")</f>
        <v>-1.3242784380305683E-2</v>
      </c>
      <c r="BB372" s="62">
        <v>51.7</v>
      </c>
      <c r="BC372" s="60">
        <f>IF(AND(ISNUMBER(BB371),ISNUMBER(BB372)),BB372/BB371-1,"")</f>
        <v>1.5497869043008539E-3</v>
      </c>
      <c r="BD372" s="60">
        <f>IF(ISNUMBER(BB372),BB372/MAX(BB$22:BB372)-1,"")</f>
        <v>-1.3521344407958491E-3</v>
      </c>
      <c r="BF372" s="62">
        <v>52.49</v>
      </c>
      <c r="BG372" s="60">
        <f>IF(AND(ISNUMBER(BF371),ISNUMBER(BF372)),BF372/BF371-1,"")</f>
        <v>3.2492354740061291E-3</v>
      </c>
      <c r="BH372" s="60">
        <f>IF(ISNUMBER(BF372),BF372/MAX(BF$22:BF372)-1,"")</f>
        <v>0</v>
      </c>
      <c r="BK372" s="61">
        <f>BK371*(1+BL372)</f>
        <v>110.05419981648355</v>
      </c>
      <c r="BL372" s="60">
        <f>$L$12*N(AQ372)+$L$13*N(S372)+$L$14*N(AA372)+$L$15*N(AE372)+$L$16*N(AY372)+$L$17*N(BC372)+$L$18*N(AM372)+$L$19*N(AU372)+$L$20*N(W372)</f>
        <v>-1.739129373213764E-3</v>
      </c>
      <c r="BM372" s="60">
        <f>IF(ISNUMBER(BK372),BK372/MAX(BK$22:BK372)-1,"")</f>
        <v>-7.5882481695320747E-3</v>
      </c>
      <c r="BO372" s="61">
        <f>BO371*(1+BP372)</f>
        <v>108.43392282952287</v>
      </c>
      <c r="BP372" s="60">
        <f>$L$36*N(S372)+$L$37*N(AQ372)+$L$38*N(AA372)+$L$39*N(AE372)+$L$40*N(AM372)+$L$41*N(W372)+$L$42*N(AI372)+$L$43*N(BG372)+$L$44*N(AY372)</f>
        <v>-2.6382328883330893E-3</v>
      </c>
      <c r="BQ372" s="60">
        <f>IF(ISNUMBER(BO372),BO372/MAX(BO$22:BO372)-1,"")</f>
        <v>-1.4640006221158131E-2</v>
      </c>
      <c r="BS372" s="61">
        <f>BS371*(1+BT372)</f>
        <v>107.12726792730463</v>
      </c>
      <c r="BT372" s="60">
        <f>$L$60*N(S372)+$L$61*N(AE372)+$L$62*N(AQ372)+$L$63*N(AM372)+$L$64*N(AI372)+$L$65*N(AA372)+$L$66*N(BG372)+$L$67*N(W372)+$L$68*N(AY372)</f>
        <v>-1.7330781367111828E-3</v>
      </c>
      <c r="BU372" s="60">
        <f>IF(ISNUMBER(BS372),BS372/MAX(BS$22:BS372)-1,"")</f>
        <v>-1.348855037320118E-2</v>
      </c>
    </row>
    <row r="373" spans="17:73" ht="16" customHeight="1">
      <c r="Q373" s="63">
        <v>43609</v>
      </c>
      <c r="R373" s="62">
        <v>410.75</v>
      </c>
      <c r="S373" s="60">
        <f>IF(AND(ISNUMBER(R372),ISNUMBER(R373)),R373/R372-1,"")</f>
        <v>-1.2810036531436197E-2</v>
      </c>
      <c r="T373" s="60">
        <f>IF(ISNUMBER(R373),R373/MAX(R$22:R373)-1,"")</f>
        <v>-1.7485528393053618E-2</v>
      </c>
      <c r="V373" s="62">
        <v>209.93</v>
      </c>
      <c r="W373" s="60">
        <f>IF(AND(ISNUMBER(V372),ISNUMBER(V373)),V373/V372-1,"")</f>
        <v>-7.1884606289902564E-3</v>
      </c>
      <c r="X373" s="60">
        <f>IF(ISNUMBER(V373),V373/MAX(V$22:V373)-1,"")</f>
        <v>-2.0209091757677489E-2</v>
      </c>
      <c r="Z373" s="62">
        <v>8.61</v>
      </c>
      <c r="AA373" s="60">
        <f>IF(AND(ISNUMBER(Z372),ISNUMBER(Z373)),Z373/Z372-1,"")</f>
        <v>-5.7736720554273369E-3</v>
      </c>
      <c r="AB373" s="60">
        <f>IF(ISNUMBER(Z373),Z373/MAX(Z$22:Z373)-1,"")</f>
        <v>-1.3745704467354014E-2</v>
      </c>
      <c r="AD373" s="62">
        <v>11.36</v>
      </c>
      <c r="AE373" s="60">
        <f>IF(AND(ISNUMBER(AD372),ISNUMBER(AD373)),AD373/AD372-1,"")</f>
        <v>0</v>
      </c>
      <c r="AF373" s="60">
        <f>IF(ISNUMBER(AD373),AD373/MAX(AD$22:AD373)-1,"")</f>
        <v>-0.24818001323626737</v>
      </c>
      <c r="AH373" s="62">
        <v>17.79</v>
      </c>
      <c r="AI373" s="60">
        <f>IF(AND(ISNUMBER(AH372),ISNUMBER(AH373)),AH373/AH372-1,"")</f>
        <v>-5.5897149245389688E-3</v>
      </c>
      <c r="AJ373" s="60">
        <f>IF(ISNUMBER(AH373),AH373/MAX(AH$22:AH373)-1,"")</f>
        <v>-5.5897149245389688E-3</v>
      </c>
      <c r="AL373" s="62">
        <v>21.13</v>
      </c>
      <c r="AM373" s="60">
        <f>IF(AND(ISNUMBER(AL372),ISNUMBER(AL373)),AL373/AL372-1,"")</f>
        <v>4.755111745125884E-3</v>
      </c>
      <c r="AN373" s="60">
        <f>IF(ISNUMBER(AL373),AL373/MAX(AL$22:AL373)-1,"")</f>
        <v>0</v>
      </c>
      <c r="AP373" s="62">
        <v>100.36</v>
      </c>
      <c r="AQ373" s="60">
        <f>IF(AND(ISNUMBER(AP372),ISNUMBER(AP373)),AP373/AP372-1,"")</f>
        <v>0</v>
      </c>
      <c r="AR373" s="60">
        <f>IF(ISNUMBER(AP373),AP373/MAX(AP$22:AP373)-1,"")</f>
        <v>-4.979583706802293E-4</v>
      </c>
      <c r="AT373" s="62">
        <v>50.134999999999998</v>
      </c>
      <c r="AU373" s="60">
        <f>IF(AND(ISNUMBER(AT372),ISNUMBER(AT373)),AT373/AT372-1,"")</f>
        <v>9.9740674246895367E-5</v>
      </c>
      <c r="AV373" s="60">
        <f>IF(ISNUMBER(AT373),AT373/MAX(AT$22:AT373)-1,"")</f>
        <v>-8.9677162216028616E-4</v>
      </c>
      <c r="AX373" s="62">
        <v>17.547000000000001</v>
      </c>
      <c r="AY373" s="60">
        <f>IF(AND(ISNUMBER(AX372),ISNUMBER(AX373)),AX373/AX372-1,"")</f>
        <v>6.3661390227116588E-3</v>
      </c>
      <c r="AZ373" s="60">
        <f>IF(ISNUMBER(AX373),AX373/MAX(AX$22:AX373)-1,"")</f>
        <v>-6.9609507640068236E-3</v>
      </c>
      <c r="BB373" s="62">
        <v>51.71</v>
      </c>
      <c r="BC373" s="60">
        <f>IF(AND(ISNUMBER(BB372),ISNUMBER(BB373)),BB373/BB372-1,"")</f>
        <v>1.9342359767882122E-4</v>
      </c>
      <c r="BD373" s="60">
        <f>IF(ISNUMBER(BB373),BB373/MAX(BB$22:BB373)-1,"")</f>
        <v>-1.1589723778250294E-3</v>
      </c>
      <c r="BF373" s="62">
        <v>52.47</v>
      </c>
      <c r="BG373" s="60">
        <f>IF(AND(ISNUMBER(BF372),ISNUMBER(BF373)),BF373/BF372-1,"")</f>
        <v>-3.8102495713476792E-4</v>
      </c>
      <c r="BH373" s="60">
        <f>IF(ISNUMBER(BF373),BF373/MAX(BF$22:BF373)-1,"")</f>
        <v>-3.8102495713476792E-4</v>
      </c>
      <c r="BK373" s="61">
        <f>BK372*(1+BL373)</f>
        <v>109.66925643315797</v>
      </c>
      <c r="BL373" s="60">
        <f>$L$12*N(AQ373)+$L$13*N(S373)+$L$14*N(AA373)+$L$15*N(AE373)+$L$16*N(AY373)+$L$17*N(BC373)+$L$18*N(AM373)+$L$19*N(AU373)+$L$20*N(W373)</f>
        <v>-3.4977618661302702E-3</v>
      </c>
      <c r="BM373" s="60">
        <f>IF(ISNUMBER(BK373),BK373/MAX(BK$22:BK373)-1,"")</f>
        <v>-1.1059468150584228E-2</v>
      </c>
      <c r="BO373" s="61">
        <f>BO372*(1+BP373)</f>
        <v>107.97058349753536</v>
      </c>
      <c r="BP373" s="60">
        <f>$L$36*N(S373)+$L$37*N(AQ373)+$L$38*N(AA373)+$L$39*N(AE373)+$L$40*N(AM373)+$L$41*N(W373)+$L$42*N(AI373)+$L$43*N(BG373)+$L$44*N(AY373)</f>
        <v>-4.2730108797776308E-3</v>
      </c>
      <c r="BQ373" s="60">
        <f>IF(ISNUMBER(BO373),BO373/MAX(BO$22:BO373)-1,"")</f>
        <v>-1.8850460195072638E-2</v>
      </c>
      <c r="BS373" s="61">
        <f>BS372*(1+BT373)</f>
        <v>106.66276373591653</v>
      </c>
      <c r="BT373" s="60">
        <f>$L$60*N(S373)+$L$61*N(AE373)+$L$62*N(AQ373)+$L$63*N(AM373)+$L$64*N(AI373)+$L$65*N(AA373)+$L$66*N(BG373)+$L$67*N(W373)+$L$68*N(AY373)</f>
        <v>-4.3360033386019674E-3</v>
      </c>
      <c r="BU373" s="60">
        <f>IF(ISNUMBER(BS373),BS373/MAX(BS$22:BS373)-1,"")</f>
        <v>-1.7766067312352085E-2</v>
      </c>
    </row>
    <row r="374" spans="17:73" ht="16" customHeight="1">
      <c r="Q374" s="63">
        <v>43612</v>
      </c>
      <c r="R374" s="62">
        <v>407.98</v>
      </c>
      <c r="S374" s="60">
        <f>IF(AND(ISNUMBER(R373),ISNUMBER(R374)),R374/R373-1,"")</f>
        <v>-6.7437614120511302E-3</v>
      </c>
      <c r="T374" s="60">
        <f>IF(ISNUMBER(R374),R374/MAX(R$22:R374)-1,"")</f>
        <v>-2.4111371573458329E-2</v>
      </c>
      <c r="V374" s="62">
        <v>208.62</v>
      </c>
      <c r="W374" s="60">
        <f>IF(AND(ISNUMBER(V373),ISNUMBER(V374)),V374/V373-1,"")</f>
        <v>-6.2401752965274282E-3</v>
      </c>
      <c r="X374" s="60">
        <f>IF(ISNUMBER(V374),V374/MAX(V$22:V374)-1,"")</f>
        <v>-2.6323158779053446E-2</v>
      </c>
      <c r="Z374" s="62">
        <v>8.5500000000000007</v>
      </c>
      <c r="AA374" s="60">
        <f>IF(AND(ISNUMBER(Z373),ISNUMBER(Z374)),Z374/Z373-1,"")</f>
        <v>-6.9686411149824101E-3</v>
      </c>
      <c r="AB374" s="60">
        <f>IF(ISNUMBER(Z374),Z374/MAX(Z$22:Z374)-1,"")</f>
        <v>-2.0618556701030855E-2</v>
      </c>
      <c r="AD374" s="62">
        <v>11.43</v>
      </c>
      <c r="AE374" s="60">
        <f>IF(AND(ISNUMBER(AD373),ISNUMBER(AD374)),AD374/AD373-1,"")</f>
        <v>6.1619718309859906E-3</v>
      </c>
      <c r="AF374" s="60">
        <f>IF(ISNUMBER(AD374),AD374/MAX(AD$22:AD374)-1,"")</f>
        <v>-0.24354731965585708</v>
      </c>
      <c r="AH374" s="62">
        <v>17.760000000000002</v>
      </c>
      <c r="AI374" s="60">
        <f>IF(AND(ISNUMBER(AH373),ISNUMBER(AH374)),AH374/AH373-1,"")</f>
        <v>-1.6863406408093029E-3</v>
      </c>
      <c r="AJ374" s="60">
        <f>IF(ISNUMBER(AH374),AH374/MAX(AH$22:AH374)-1,"")</f>
        <v>-7.2666294019004818E-3</v>
      </c>
      <c r="AL374" s="62">
        <v>21.15</v>
      </c>
      <c r="AM374" s="60">
        <f>IF(AND(ISNUMBER(AL373),ISNUMBER(AL374)),AL374/AL373-1,"")</f>
        <v>9.4652153336483025E-4</v>
      </c>
      <c r="AN374" s="60">
        <f>IF(ISNUMBER(AL374),AL374/MAX(AL$22:AL374)-1,"")</f>
        <v>0</v>
      </c>
      <c r="AP374" s="62">
        <v>100.39</v>
      </c>
      <c r="AQ374" s="60">
        <f>IF(AND(ISNUMBER(AP373),ISNUMBER(AP374)),AP374/AP373-1,"")</f>
        <v>2.9892387405339171E-4</v>
      </c>
      <c r="AR374" s="60">
        <f>IF(ISNUMBER(AP374),AP374/MAX(AP$22:AP374)-1,"")</f>
        <v>-1.9918334827206952E-4</v>
      </c>
      <c r="AT374" s="62">
        <v>50.14</v>
      </c>
      <c r="AU374" s="60">
        <f>IF(AND(ISNUMBER(AT373),ISNUMBER(AT374)),AT374/AT373-1,"")</f>
        <v>9.9730727036950739E-5</v>
      </c>
      <c r="AV374" s="60">
        <f>IF(ISNUMBER(AT374),AT374/MAX(AT$22:AT374)-1,"")</f>
        <v>-7.9713033080908158E-4</v>
      </c>
      <c r="AX374" s="62">
        <v>17.475000000000001</v>
      </c>
      <c r="AY374" s="60">
        <f>IF(AND(ISNUMBER(AX373),ISNUMBER(AX374)),AX374/AX373-1,"")</f>
        <v>-4.1032655154726871E-3</v>
      </c>
      <c r="AZ374" s="60">
        <f>IF(ISNUMBER(AX374),AX374/MAX(AX$22:AX374)-1,"")</f>
        <v>-1.1035653650254718E-2</v>
      </c>
      <c r="BB374" s="62">
        <v>51.68</v>
      </c>
      <c r="BC374" s="60">
        <f>IF(AND(ISNUMBER(BB373),ISNUMBER(BB374)),BB374/BB373-1,"")</f>
        <v>-5.8015857667759185E-4</v>
      </c>
      <c r="BD374" s="60">
        <f>IF(ISNUMBER(BB374),BB374/MAX(BB$22:BB374)-1,"")</f>
        <v>-1.7384585667375996E-3</v>
      </c>
      <c r="BF374" s="62">
        <v>52.55</v>
      </c>
      <c r="BG374" s="60">
        <f>IF(AND(ISNUMBER(BF373),ISNUMBER(BF374)),BF374/BF373-1,"")</f>
        <v>1.5246807699638154E-3</v>
      </c>
      <c r="BH374" s="60">
        <f>IF(ISNUMBER(BF374),BF374/MAX(BF$22:BF374)-1,"")</f>
        <v>0</v>
      </c>
      <c r="BK374" s="61">
        <f>BK373*(1+BL374)</f>
        <v>109.33886614317345</v>
      </c>
      <c r="BL374" s="60">
        <f>$L$12*N(AQ374)+$L$13*N(S374)+$L$14*N(AA374)+$L$15*N(AE374)+$L$16*N(AY374)+$L$17*N(BC374)+$L$18*N(AM374)+$L$19*N(AU374)+$L$20*N(W374)</f>
        <v>-3.0126062739003097E-3</v>
      </c>
      <c r="BM374" s="60">
        <f>IF(ISNUMBER(BK374),BK374/MAX(BK$22:BK374)-1,"")</f>
        <v>-1.4038756601348235E-2</v>
      </c>
      <c r="BO374" s="61">
        <f>BO373*(1+BP374)</f>
        <v>107.69486467616012</v>
      </c>
      <c r="BP374" s="60">
        <f>$L$36*N(S374)+$L$37*N(AQ374)+$L$38*N(AA374)+$L$39*N(AE374)+$L$40*N(AM374)+$L$41*N(W374)+$L$42*N(AI374)+$L$43*N(BG374)+$L$44*N(AY374)</f>
        <v>-2.5536475995939769E-3</v>
      </c>
      <c r="BQ374" s="60">
        <f>IF(ISNUMBER(BO374),BO374/MAX(BO$22:BO374)-1,"")</f>
        <v>-2.135597036223813E-2</v>
      </c>
      <c r="BS374" s="61">
        <f>BS373*(1+BT374)</f>
        <v>106.49952032339274</v>
      </c>
      <c r="BT374" s="60">
        <f>$L$60*N(S374)+$L$61*N(AE374)+$L$62*N(AQ374)+$L$63*N(AM374)+$L$64*N(AI374)+$L$65*N(AA374)+$L$66*N(BG374)+$L$67*N(W374)+$L$68*N(AY374)</f>
        <v>-1.5304629920143613E-3</v>
      </c>
      <c r="BU374" s="60">
        <f>IF(ISNUMBER(BS374),BS374/MAX(BS$22:BS374)-1,"")</f>
        <v>-1.9269339995831136E-2</v>
      </c>
    </row>
    <row r="375" spans="17:73" ht="16" customHeight="1">
      <c r="Q375" s="63">
        <v>43613</v>
      </c>
      <c r="R375" s="62">
        <v>409.8</v>
      </c>
      <c r="S375" s="60">
        <f>IF(AND(ISNUMBER(R374),ISNUMBER(R375)),R375/R374-1,"")</f>
        <v>4.4610029903426884E-3</v>
      </c>
      <c r="T375" s="60">
        <f>IF(ISNUMBER(R375),R375/MAX(R$22:R375)-1,"")</f>
        <v>-1.9757929483806169E-2</v>
      </c>
      <c r="V375" s="62">
        <v>209.44</v>
      </c>
      <c r="W375" s="60">
        <f>IF(AND(ISNUMBER(V374),ISNUMBER(V375)),V375/V374-1,"")</f>
        <v>3.9305915060876551E-3</v>
      </c>
      <c r="X375" s="60">
        <f>IF(ISNUMBER(V375),V375/MAX(V$22:V375)-1,"")</f>
        <v>-2.2496032857276194E-2</v>
      </c>
      <c r="Z375" s="62">
        <v>8.6</v>
      </c>
      <c r="AA375" s="60">
        <f>IF(AND(ISNUMBER(Z374),ISNUMBER(Z375)),Z375/Z374-1,"")</f>
        <v>5.8479532163742132E-3</v>
      </c>
      <c r="AB375" s="60">
        <f>IF(ISNUMBER(Z375),Z375/MAX(Z$22:Z375)-1,"")</f>
        <v>-1.4891179839633506E-2</v>
      </c>
      <c r="AD375" s="62">
        <v>11.46</v>
      </c>
      <c r="AE375" s="60">
        <f>IF(AND(ISNUMBER(AD374),ISNUMBER(AD375)),AD375/AD374-1,"")</f>
        <v>2.624671916010568E-3</v>
      </c>
      <c r="AF375" s="60">
        <f>IF(ISNUMBER(AD375),AD375/MAX(AD$22:AD375)-1,"")</f>
        <v>-0.24156187954996677</v>
      </c>
      <c r="AH375" s="62">
        <v>17.850000000000001</v>
      </c>
      <c r="AI375" s="60">
        <f>IF(AND(ISNUMBER(AH374),ISNUMBER(AH375)),AH375/AH374-1,"")</f>
        <v>5.0675675675675436E-3</v>
      </c>
      <c r="AJ375" s="60">
        <f>IF(ISNUMBER(AH375),AH375/MAX(AH$22:AH375)-1,"")</f>
        <v>-2.2358859698154987E-3</v>
      </c>
      <c r="AL375" s="62">
        <v>21.24</v>
      </c>
      <c r="AM375" s="60">
        <f>IF(AND(ISNUMBER(AL374),ISNUMBER(AL375)),AL375/AL374-1,"")</f>
        <v>4.2553191489360653E-3</v>
      </c>
      <c r="AN375" s="60">
        <f>IF(ISNUMBER(AL375),AL375/MAX(AL$22:AL375)-1,"")</f>
        <v>0</v>
      </c>
      <c r="AP375" s="62">
        <v>100.39</v>
      </c>
      <c r="AQ375" s="60">
        <f>IF(AND(ISNUMBER(AP374),ISNUMBER(AP375)),AP375/AP374-1,"")</f>
        <v>0</v>
      </c>
      <c r="AR375" s="60">
        <f>IF(ISNUMBER(AP375),AP375/MAX(AP$22:AP375)-1,"")</f>
        <v>-1.9918334827206952E-4</v>
      </c>
      <c r="AT375" s="62">
        <v>50.14</v>
      </c>
      <c r="AU375" s="60">
        <f>IF(AND(ISNUMBER(AT374),ISNUMBER(AT375)),AT375/AT374-1,"")</f>
        <v>0</v>
      </c>
      <c r="AV375" s="60">
        <f>IF(ISNUMBER(AT375),AT375/MAX(AT$22:AT375)-1,"")</f>
        <v>-7.9713033080908158E-4</v>
      </c>
      <c r="AX375" s="62">
        <v>17.420000000000002</v>
      </c>
      <c r="AY375" s="60">
        <f>IF(AND(ISNUMBER(AX374),ISNUMBER(AX375)),AX375/AX374-1,"")</f>
        <v>-3.147353361945604E-3</v>
      </c>
      <c r="AZ375" s="60">
        <f>IF(ISNUMBER(AX375),AX375/MAX(AX$22:AX375)-1,"")</f>
        <v>-1.4148273910582931E-2</v>
      </c>
      <c r="BB375" s="62">
        <v>51.7</v>
      </c>
      <c r="BC375" s="60">
        <f>IF(AND(ISNUMBER(BB374),ISNUMBER(BB375)),BB375/BB374-1,"")</f>
        <v>3.8699690402488329E-4</v>
      </c>
      <c r="BD375" s="60">
        <f>IF(ISNUMBER(BB375),BB375/MAX(BB$22:BB375)-1,"")</f>
        <v>-1.3521344407958491E-3</v>
      </c>
      <c r="BF375" s="62">
        <v>52.57</v>
      </c>
      <c r="BG375" s="60">
        <f>IF(AND(ISNUMBER(BF374),ISNUMBER(BF375)),BF375/BF374-1,"")</f>
        <v>3.8058991436740186E-4</v>
      </c>
      <c r="BH375" s="60">
        <f>IF(ISNUMBER(BF375),BF375/MAX(BF$22:BF375)-1,"")</f>
        <v>0</v>
      </c>
      <c r="BK375" s="61">
        <f>BK374*(1+BL375)</f>
        <v>109.58332678652846</v>
      </c>
      <c r="BL375" s="60">
        <f>$L$12*N(AQ375)+$L$13*N(S375)+$L$14*N(AA375)+$L$15*N(AE375)+$L$16*N(AY375)+$L$17*N(BC375)+$L$18*N(AM375)+$L$19*N(AU375)+$L$20*N(W375)</f>
        <v>2.2358073755301307E-3</v>
      </c>
      <c r="BM375" s="60">
        <f>IF(ISNUMBER(BK375),BK375/MAX(BK$22:BK375)-1,"")</f>
        <v>-1.1834337181370613E-2</v>
      </c>
      <c r="BO375" s="61">
        <f>BO374*(1+BP375)</f>
        <v>107.99931962272035</v>
      </c>
      <c r="BP375" s="60">
        <f>$L$36*N(S375)+$L$37*N(AQ375)+$L$38*N(AA375)+$L$39*N(AE375)+$L$40*N(AM375)+$L$41*N(W375)+$L$42*N(AI375)+$L$43*N(BG375)+$L$44*N(AY375)</f>
        <v>2.827014523633346E-3</v>
      </c>
      <c r="BQ375" s="60">
        <f>IF(ISNUMBER(BO375),BO375/MAX(BO$22:BO375)-1,"")</f>
        <v>-1.8589329476985217E-2</v>
      </c>
      <c r="BS375" s="61">
        <f>BS374*(1+BT375)</f>
        <v>106.85700358516631</v>
      </c>
      <c r="BT375" s="60">
        <f>$L$60*N(S375)+$L$61*N(AE375)+$L$62*N(AQ375)+$L$63*N(AM375)+$L$64*N(AI375)+$L$65*N(AA375)+$L$66*N(BG375)+$L$67*N(W375)+$L$68*N(AY375)</f>
        <v>3.3566654637320202E-3</v>
      </c>
      <c r="BU375" s="60">
        <f>IF(ISNUMBER(BS375),BS375/MAX(BS$22:BS375)-1,"")</f>
        <v>-1.5977355260171966E-2</v>
      </c>
    </row>
    <row r="376" spans="17:73" ht="16" customHeight="1">
      <c r="Q376" s="63">
        <v>43614</v>
      </c>
      <c r="R376" s="62">
        <v>409.8</v>
      </c>
      <c r="S376" s="60">
        <f>IF(AND(ISNUMBER(R375),ISNUMBER(R376)),R376/R375-1,"")</f>
        <v>0</v>
      </c>
      <c r="T376" s="60">
        <f>IF(ISNUMBER(R376),R376/MAX(R$22:R376)-1,"")</f>
        <v>-1.9757929483806169E-2</v>
      </c>
      <c r="V376" s="62">
        <v>206.6</v>
      </c>
      <c r="W376" s="60">
        <f>IF(AND(ISNUMBER(V375),ISNUMBER(V376)),V376/V375-1,"")</f>
        <v>-1.3559969442322406E-2</v>
      </c>
      <c r="X376" s="60">
        <f>IF(ISNUMBER(V376),V376/MAX(V$22:V376)-1,"")</f>
        <v>-3.5750956781480436E-2</v>
      </c>
      <c r="Z376" s="62">
        <v>8.49</v>
      </c>
      <c r="AA376" s="60">
        <f>IF(AND(ISNUMBER(Z375),ISNUMBER(Z376)),Z376/Z375-1,"")</f>
        <v>-1.2790697674418539E-2</v>
      </c>
      <c r="AB376" s="60">
        <f>IF(ISNUMBER(Z376),Z376/MAX(Z$22:Z376)-1,"")</f>
        <v>-2.7491408934707917E-2</v>
      </c>
      <c r="AD376" s="62">
        <v>11.36</v>
      </c>
      <c r="AE376" s="60">
        <f>IF(AND(ISNUMBER(AD375),ISNUMBER(AD376)),AD376/AD375-1,"")</f>
        <v>-8.7260034904015349E-3</v>
      </c>
      <c r="AF376" s="60">
        <f>IF(ISNUMBER(AD376),AD376/MAX(AD$22:AD376)-1,"")</f>
        <v>-0.24818001323626737</v>
      </c>
      <c r="AH376" s="62">
        <v>17.71</v>
      </c>
      <c r="AI376" s="60">
        <f>IF(AND(ISNUMBER(AH375),ISNUMBER(AH376)),AH376/AH375-1,"")</f>
        <v>-7.8431372549020439E-3</v>
      </c>
      <c r="AJ376" s="60">
        <f>IF(ISNUMBER(AH376),AH376/MAX(AH$22:AH376)-1,"")</f>
        <v>-1.0061486864169966E-2</v>
      </c>
      <c r="AL376" s="62">
        <v>20.94</v>
      </c>
      <c r="AM376" s="60">
        <f>IF(AND(ISNUMBER(AL375),ISNUMBER(AL376)),AL376/AL375-1,"")</f>
        <v>-1.4124293785310549E-2</v>
      </c>
      <c r="AN376" s="60">
        <f>IF(ISNUMBER(AL376),AL376/MAX(AL$22:AL376)-1,"")</f>
        <v>-1.4124293785310549E-2</v>
      </c>
      <c r="AP376" s="62">
        <v>100.4</v>
      </c>
      <c r="AQ376" s="60">
        <f>IF(AND(ISNUMBER(AP375),ISNUMBER(AP376)),AP376/AP375-1,"")</f>
        <v>9.9611515091302394E-5</v>
      </c>
      <c r="AR376" s="60">
        <f>IF(ISNUMBER(AP376),AP376/MAX(AP$22:AP376)-1,"")</f>
        <v>-9.9591674135979247E-5</v>
      </c>
      <c r="AT376" s="62">
        <v>50.14</v>
      </c>
      <c r="AU376" s="60">
        <f>IF(AND(ISNUMBER(AT375),ISNUMBER(AT376)),AT376/AT375-1,"")</f>
        <v>0</v>
      </c>
      <c r="AV376" s="60">
        <f>IF(ISNUMBER(AT376),AT376/MAX(AT$22:AT376)-1,"")</f>
        <v>-7.9713033080908158E-4</v>
      </c>
      <c r="AX376" s="62">
        <v>17.388999999999999</v>
      </c>
      <c r="AY376" s="60">
        <f>IF(AND(ISNUMBER(AX375),ISNUMBER(AX376)),AX376/AX375-1,"")</f>
        <v>-1.7795637198623204E-3</v>
      </c>
      <c r="AZ376" s="60">
        <f>IF(ISNUMBER(AX376),AX376/MAX(AX$22:AX376)-1,"")</f>
        <v>-1.5902659875495329E-2</v>
      </c>
      <c r="BB376" s="62">
        <v>51.96</v>
      </c>
      <c r="BC376" s="60">
        <f>IF(AND(ISNUMBER(BB375),ISNUMBER(BB376)),BB376/BB375-1,"")</f>
        <v>5.0290135396517943E-3</v>
      </c>
      <c r="BD376" s="60">
        <f>IF(ISNUMBER(BB376),BB376/MAX(BB$22:BB376)-1,"")</f>
        <v>0</v>
      </c>
      <c r="BF376" s="62">
        <v>52.53</v>
      </c>
      <c r="BG376" s="60">
        <f>IF(AND(ISNUMBER(BF375),ISNUMBER(BF376)),BF376/BF375-1,"")</f>
        <v>-7.6089024158265683E-4</v>
      </c>
      <c r="BH376" s="60">
        <f>IF(ISNUMBER(BF376),BF376/MAX(BF$22:BF376)-1,"")</f>
        <v>-7.6089024158265683E-4</v>
      </c>
      <c r="BK376" s="61">
        <f>BK375*(1+BL376)</f>
        <v>109.18082686842422</v>
      </c>
      <c r="BL376" s="60">
        <f>$L$12*N(AQ376)+$L$13*N(S376)+$L$14*N(AA376)+$L$15*N(AE376)+$L$16*N(AY376)+$L$17*N(BC376)+$L$18*N(AM376)+$L$19*N(AU376)+$L$20*N(W376)</f>
        <v>-3.6730032743787764E-3</v>
      </c>
      <c r="BM376" s="60">
        <f>IF(ISNUMBER(BK376),BK376/MAX(BK$22:BK376)-1,"")</f>
        <v>-1.5463872896532171E-2</v>
      </c>
      <c r="BO376" s="61">
        <f>BO375*(1+BP376)</f>
        <v>107.49155845135834</v>
      </c>
      <c r="BP376" s="60">
        <f>$L$36*N(S376)+$L$37*N(AQ376)+$L$38*N(AA376)+$L$39*N(AE376)+$L$40*N(AM376)+$L$41*N(W376)+$L$42*N(AI376)+$L$43*N(BG376)+$L$44*N(AY376)</f>
        <v>-4.7015219460251282E-3</v>
      </c>
      <c r="BQ376" s="60">
        <f>IF(ISNUMBER(BO376),BO376/MAX(BO$22:BO376)-1,"")</f>
        <v>-2.3203453282512387E-2</v>
      </c>
      <c r="BS376" s="61">
        <f>BS375*(1+BT376)</f>
        <v>106.28304318427635</v>
      </c>
      <c r="BT376" s="60">
        <f>$L$60*N(S376)+$L$61*N(AE376)+$L$62*N(AQ376)+$L$63*N(AM376)+$L$64*N(AI376)+$L$65*N(AA376)+$L$66*N(BG376)+$L$67*N(W376)+$L$68*N(AY376)</f>
        <v>-5.3712941747660389E-3</v>
      </c>
      <c r="BU376" s="60">
        <f>IF(ISNUMBER(BS376),BS376/MAX(BS$22:BS376)-1,"")</f>
        <v>-2.1262830359700891E-2</v>
      </c>
    </row>
    <row r="377" spans="17:73" ht="16" customHeight="1">
      <c r="Q377" s="63">
        <v>43615</v>
      </c>
      <c r="R377" s="62">
        <v>402.2</v>
      </c>
      <c r="S377" s="60">
        <f>IF(AND(ISNUMBER(R376),ISNUMBER(R377)),R377/R376-1,"")</f>
        <v>-1.854563201561743E-2</v>
      </c>
      <c r="T377" s="60">
        <f>IF(ISNUMBER(R377),R377/MAX(R$22:R377)-1,"")</f>
        <v>-3.793713820982636E-2</v>
      </c>
      <c r="V377" s="62">
        <v>205.55</v>
      </c>
      <c r="W377" s="60">
        <f>IF(AND(ISNUMBER(V376),ISNUMBER(V377)),V377/V376-1,"")</f>
        <v>-5.0822846079379147E-3</v>
      </c>
      <c r="X377" s="60">
        <f>IF(ISNUMBER(V377),V377/MAX(V$22:V377)-1,"")</f>
        <v>-4.0651544852048804E-2</v>
      </c>
      <c r="Z377" s="62">
        <v>8.4499999999999993</v>
      </c>
      <c r="AA377" s="60">
        <f>IF(AND(ISNUMBER(Z376),ISNUMBER(Z377)),Z377/Z376-1,"")</f>
        <v>-4.7114252061249973E-3</v>
      </c>
      <c r="AB377" s="60">
        <f>IF(ISNUMBER(Z377),Z377/MAX(Z$22:Z377)-1,"")</f>
        <v>-3.2073310423825996E-2</v>
      </c>
      <c r="AD377" s="62">
        <v>11.37</v>
      </c>
      <c r="AE377" s="60">
        <f>IF(AND(ISNUMBER(AD376),ISNUMBER(AD377)),AD377/AD376-1,"")</f>
        <v>8.8028169014076063E-4</v>
      </c>
      <c r="AF377" s="60">
        <f>IF(ISNUMBER(AD377),AD377/MAX(AD$22:AD377)-1,"")</f>
        <v>-0.24751819986763735</v>
      </c>
      <c r="AH377" s="62">
        <v>17.54</v>
      </c>
      <c r="AI377" s="60">
        <f>IF(AND(ISNUMBER(AH376),ISNUMBER(AH377)),AH377/AH376-1,"")</f>
        <v>-9.5990965556184138E-3</v>
      </c>
      <c r="AJ377" s="60">
        <f>IF(ISNUMBER(AH377),AH377/MAX(AH$22:AH377)-1,"")</f>
        <v>-1.9564002235886058E-2</v>
      </c>
      <c r="AL377" s="62">
        <v>20.73</v>
      </c>
      <c r="AM377" s="60">
        <f>IF(AND(ISNUMBER(AL376),ISNUMBER(AL377)),AL377/AL376-1,"")</f>
        <v>-1.0028653295129031E-2</v>
      </c>
      <c r="AN377" s="60">
        <f>IF(ISNUMBER(AL377),AL377/MAX(AL$22:AL377)-1,"")</f>
        <v>-2.4011299435028111E-2</v>
      </c>
      <c r="AP377" s="62">
        <v>100.41</v>
      </c>
      <c r="AQ377" s="60">
        <f>IF(AND(ISNUMBER(AP376),ISNUMBER(AP377)),AP377/AP376-1,"")</f>
        <v>9.9601593625431306E-5</v>
      </c>
      <c r="AR377" s="60">
        <f>IF(ISNUMBER(AP377),AP377/MAX(AP$22:AP377)-1,"")</f>
        <v>0</v>
      </c>
      <c r="AT377" s="62">
        <v>50.16</v>
      </c>
      <c r="AU377" s="60">
        <f>IF(AND(ISNUMBER(AT376),ISNUMBER(AT377)),AT377/AT376-1,"")</f>
        <v>3.9888312724367658E-4</v>
      </c>
      <c r="AV377" s="60">
        <f>IF(ISNUMBER(AT377),AT377/MAX(AT$22:AT377)-1,"")</f>
        <v>-3.985651654045963E-4</v>
      </c>
      <c r="AX377" s="62">
        <v>17.335999999999999</v>
      </c>
      <c r="AY377" s="60">
        <f>IF(AND(ISNUMBER(AX376),ISNUMBER(AX377)),AX377/AX376-1,"")</f>
        <v>-3.0479038472598363E-3</v>
      </c>
      <c r="AZ377" s="60">
        <f>IF(ISNUMBER(AX377),AX377/MAX(AX$22:AX377)-1,"")</f>
        <v>-1.89020939445389E-2</v>
      </c>
      <c r="BB377" s="62">
        <v>51.77</v>
      </c>
      <c r="BC377" s="60">
        <f>IF(AND(ISNUMBER(BB376),ISNUMBER(BB377)),BB377/BB376-1,"")</f>
        <v>-3.6566589684372541E-3</v>
      </c>
      <c r="BD377" s="60">
        <f>IF(ISNUMBER(BB377),BB377/MAX(BB$22:BB377)-1,"")</f>
        <v>-3.6566589684372541E-3</v>
      </c>
      <c r="BF377" s="62">
        <v>52.51</v>
      </c>
      <c r="BG377" s="60">
        <f>IF(AND(ISNUMBER(BF376),ISNUMBER(BF377)),BF377/BF376-1,"")</f>
        <v>-3.8073481819922428E-4</v>
      </c>
      <c r="BH377" s="60">
        <f>IF(ISNUMBER(BF377),BF377/MAX(BF$22:BF377)-1,"")</f>
        <v>-1.1413353623740408E-3</v>
      </c>
      <c r="BK377" s="61">
        <f>BK376*(1+BL377)</f>
        <v>108.40506200395195</v>
      </c>
      <c r="BL377" s="60">
        <f>$L$12*N(AQ377)+$L$13*N(S377)+$L$14*N(AA377)+$L$15*N(AE377)+$L$16*N(AY377)+$L$17*N(BC377)+$L$18*N(AM377)+$L$19*N(AU377)+$L$20*N(W377)</f>
        <v>-7.1053213895068837E-3</v>
      </c>
      <c r="BM377" s="60">
        <f>IF(ISNUMBER(BK377),BK377/MAX(BK$22:BK377)-1,"")</f>
        <v>-2.2459318499182701E-2</v>
      </c>
      <c r="BO377" s="61">
        <f>BO376*(1+BP377)</f>
        <v>106.75624118774653</v>
      </c>
      <c r="BP377" s="60">
        <f>$L$36*N(S377)+$L$37*N(AQ377)+$L$38*N(AA377)+$L$39*N(AE377)+$L$40*N(AM377)+$L$41*N(W377)+$L$42*N(AI377)+$L$43*N(BG377)+$L$44*N(AY377)</f>
        <v>-6.8406977646023014E-3</v>
      </c>
      <c r="BQ377" s="60">
        <f>IF(ISNUMBER(BO377),BO377/MAX(BO$22:BO377)-1,"")</f>
        <v>-2.9885423236113984E-2</v>
      </c>
      <c r="BS377" s="61">
        <f>BS376*(1+BT377)</f>
        <v>105.44694680114647</v>
      </c>
      <c r="BT377" s="60">
        <f>$L$60*N(S377)+$L$61*N(AE377)+$L$62*N(AQ377)+$L$63*N(AM377)+$L$64*N(AI377)+$L$65*N(AA377)+$L$66*N(BG377)+$L$67*N(W377)+$L$68*N(AY377)</f>
        <v>-7.8666959289098049E-3</v>
      </c>
      <c r="BU377" s="60">
        <f>IF(ISNUMBER(BS377),BS377/MAX(BS$22:BS377)-1,"")</f>
        <v>-2.8962258067582902E-2</v>
      </c>
    </row>
    <row r="378" spans="17:73" ht="16" customHeight="1">
      <c r="Q378" s="63">
        <v>43616</v>
      </c>
      <c r="R378" s="62">
        <v>400.97</v>
      </c>
      <c r="S378" s="60">
        <f>IF(AND(ISNUMBER(R377),ISNUMBER(R378)),R378/R377-1,"")</f>
        <v>-3.0581800099451772E-3</v>
      </c>
      <c r="T378" s="60">
        <f>IF(ISNUMBER(R378),R378/MAX(R$22:R378)-1,"")</f>
        <v>-4.0879299622063714E-2</v>
      </c>
      <c r="V378" s="62">
        <v>204.63</v>
      </c>
      <c r="W378" s="60">
        <f>IF(AND(ISNUMBER(V377),ISNUMBER(V378)),V378/V377-1,"")</f>
        <v>-4.4757966431525631E-3</v>
      </c>
      <c r="X378" s="60">
        <f>IF(ISNUMBER(V378),V378/MAX(V$22:V378)-1,"")</f>
        <v>-4.49453934472136E-2</v>
      </c>
      <c r="Z378" s="62">
        <v>8.44</v>
      </c>
      <c r="AA378" s="60">
        <f>IF(AND(ISNUMBER(Z377),ISNUMBER(Z378)),Z378/Z377-1,"")</f>
        <v>-1.1834319526626835E-3</v>
      </c>
      <c r="AB378" s="60">
        <f>IF(ISNUMBER(Z378),Z378/MAX(Z$22:Z378)-1,"")</f>
        <v>-3.3218785796105488E-2</v>
      </c>
      <c r="AD378" s="62">
        <v>11.19</v>
      </c>
      <c r="AE378" s="60">
        <f>IF(AND(ISNUMBER(AD377),ISNUMBER(AD378)),AD378/AD377-1,"")</f>
        <v>-1.5831134564643801E-2</v>
      </c>
      <c r="AF378" s="60">
        <f>IF(ISNUMBER(AD378),AD378/MAX(AD$22:AD378)-1,"")</f>
        <v>-0.25943084050297816</v>
      </c>
      <c r="AH378" s="62">
        <v>17.5</v>
      </c>
      <c r="AI378" s="60">
        <f>IF(AND(ISNUMBER(AH377),ISNUMBER(AH378)),AH378/AH377-1,"")</f>
        <v>-2.2805017103761926E-3</v>
      </c>
      <c r="AJ378" s="60">
        <f>IF(ISNUMBER(AH378),AH378/MAX(AH$22:AH378)-1,"")</f>
        <v>-2.1799888205701556E-2</v>
      </c>
      <c r="AL378" s="62">
        <v>20.73</v>
      </c>
      <c r="AM378" s="60">
        <f>IF(AND(ISNUMBER(AL377),ISNUMBER(AL378)),AL378/AL377-1,"")</f>
        <v>0</v>
      </c>
      <c r="AN378" s="60">
        <f>IF(ISNUMBER(AL378),AL378/MAX(AL$22:AL378)-1,"")</f>
        <v>-2.4011299435028111E-2</v>
      </c>
      <c r="AP378" s="62">
        <v>100.41</v>
      </c>
      <c r="AQ378" s="60">
        <f>IF(AND(ISNUMBER(AP377),ISNUMBER(AP378)),AP378/AP377-1,"")</f>
        <v>0</v>
      </c>
      <c r="AR378" s="60">
        <f>IF(ISNUMBER(AP378),AP378/MAX(AP$22:AP378)-1,"")</f>
        <v>0</v>
      </c>
      <c r="AT378" s="62">
        <v>50.15</v>
      </c>
      <c r="AU378" s="60">
        <f>IF(AND(ISNUMBER(AT377),ISNUMBER(AT378)),AT378/AT377-1,"")</f>
        <v>-1.9936204146731029E-4</v>
      </c>
      <c r="AV378" s="60">
        <f>IF(ISNUMBER(AT378),AT378/MAX(AT$22:AT378)-1,"")</f>
        <v>-5.9784774810678343E-4</v>
      </c>
      <c r="AX378" s="62">
        <v>17.585000000000001</v>
      </c>
      <c r="AY378" s="60">
        <f>IF(AND(ISNUMBER(AX377),ISNUMBER(AX378)),AX378/AX377-1,"")</f>
        <v>1.4363174896169895E-2</v>
      </c>
      <c r="AZ378" s="60">
        <f>IF(ISNUMBER(AX378),AX378/MAX(AX$22:AX378)-1,"")</f>
        <v>-4.8104131295982899E-3</v>
      </c>
      <c r="BB378" s="62">
        <v>51.9</v>
      </c>
      <c r="BC378" s="60">
        <f>IF(AND(ISNUMBER(BB377),ISNUMBER(BB378)),BB378/BB377-1,"")</f>
        <v>2.5111068186207675E-3</v>
      </c>
      <c r="BD378" s="60">
        <f>IF(ISNUMBER(BB378),BB378/MAX(BB$22:BB378)-1,"")</f>
        <v>-1.1547344110854896E-3</v>
      </c>
      <c r="BF378" s="62">
        <v>52.57</v>
      </c>
      <c r="BG378" s="60">
        <f>IF(AND(ISNUMBER(BF377),ISNUMBER(BF378)),BF378/BF377-1,"")</f>
        <v>1.1426394972386955E-3</v>
      </c>
      <c r="BH378" s="60">
        <f>IF(ISNUMBER(BF378),BF378/MAX(BF$22:BF378)-1,"")</f>
        <v>0</v>
      </c>
      <c r="BK378" s="61">
        <f>BK377*(1+BL378)</f>
        <v>108.35687176593096</v>
      </c>
      <c r="BL378" s="60">
        <f>$L$12*N(AQ378)+$L$13*N(S378)+$L$14*N(AA378)+$L$15*N(AE378)+$L$16*N(AY378)+$L$17*N(BC378)+$L$18*N(AM378)+$L$19*N(AU378)+$L$20*N(W378)</f>
        <v>-4.4453863251548386E-4</v>
      </c>
      <c r="BM378" s="60">
        <f>IF(ISNUMBER(BK378),BK378/MAX(BK$22:BK378)-1,"")</f>
        <v>-2.2893873096965334E-2</v>
      </c>
      <c r="BO378" s="61">
        <f>BO377*(1+BP378)</f>
        <v>106.47351240797721</v>
      </c>
      <c r="BP378" s="60">
        <f>$L$36*N(S378)+$L$37*N(AQ378)+$L$38*N(AA378)+$L$39*N(AE378)+$L$40*N(AM378)+$L$41*N(W378)+$L$42*N(AI378)+$L$43*N(BG378)+$L$44*N(AY378)</f>
        <v>-2.6483583219466559E-3</v>
      </c>
      <c r="BQ378" s="60">
        <f>IF(ISNUMBER(BO378),BO378/MAX(BO$22:BO378)-1,"")</f>
        <v>-3.2454634248728298E-2</v>
      </c>
      <c r="BS378" s="61">
        <f>BS377*(1+BT378)</f>
        <v>105.01103586226266</v>
      </c>
      <c r="BT378" s="60">
        <f>$L$60*N(S378)+$L$61*N(AE378)+$L$62*N(AQ378)+$L$63*N(AM378)+$L$64*N(AI378)+$L$65*N(AA378)+$L$66*N(BG378)+$L$67*N(W378)+$L$68*N(AY378)</f>
        <v>-4.1339360892625639E-3</v>
      </c>
      <c r="BU378" s="60">
        <f>IF(ISNUMBER(BS378),BS378/MAX(BS$22:BS378)-1,"")</f>
        <v>-3.2976466032993312E-2</v>
      </c>
    </row>
    <row r="379" spans="17:73" ht="16" customHeight="1">
      <c r="Q379" s="63">
        <v>43619</v>
      </c>
      <c r="R379" s="62">
        <v>393.8</v>
      </c>
      <c r="S379" s="60">
        <f>IF(AND(ISNUMBER(R378),ISNUMBER(R379)),R379/R378-1,"")</f>
        <v>-1.7881637030201847E-2</v>
      </c>
      <c r="T379" s="60">
        <f>IF(ISNUMBER(R379),R379/MAX(R$22:R379)-1,"")</f>
        <v>-5.8029947854374986E-2</v>
      </c>
      <c r="V379" s="62">
        <v>201.73</v>
      </c>
      <c r="W379" s="60">
        <f>IF(AND(ISNUMBER(V378),ISNUMBER(V379)),V379/V378-1,"")</f>
        <v>-1.4171920050823461E-2</v>
      </c>
      <c r="X379" s="60">
        <f>IF(ISNUMBER(V379),V379/MAX(V$22:V379)-1,"")</f>
        <v>-5.8480350975450346E-2</v>
      </c>
      <c r="Z379" s="62">
        <v>8.33</v>
      </c>
      <c r="AA379" s="60">
        <f>IF(AND(ISNUMBER(Z378),ISNUMBER(Z379)),Z379/Z378-1,"")</f>
        <v>-1.3033175355450122E-2</v>
      </c>
      <c r="AB379" s="60">
        <f>IF(ISNUMBER(Z379),Z379/MAX(Z$22:Z379)-1,"")</f>
        <v>-4.5819014891179899E-2</v>
      </c>
      <c r="AD379" s="62">
        <v>11.02</v>
      </c>
      <c r="AE379" s="60">
        <f>IF(AND(ISNUMBER(AD378),ISNUMBER(AD379)),AD379/AD378-1,"")</f>
        <v>-1.5192135835567444E-2</v>
      </c>
      <c r="AF379" s="60">
        <f>IF(ISNUMBER(AD379),AD379/MAX(AD$22:AD379)-1,"")</f>
        <v>-0.27068166776968894</v>
      </c>
      <c r="AH379" s="62">
        <v>17.39</v>
      </c>
      <c r="AI379" s="60">
        <f>IF(AND(ISNUMBER(AH378),ISNUMBER(AH379)),AH379/AH378-1,"")</f>
        <v>-6.2857142857142279E-3</v>
      </c>
      <c r="AJ379" s="60">
        <f>IF(ISNUMBER(AH379),AH379/MAX(AH$22:AH379)-1,"")</f>
        <v>-2.7948574622694289E-2</v>
      </c>
      <c r="AL379" s="62">
        <v>20.8</v>
      </c>
      <c r="AM379" s="60">
        <f>IF(AND(ISNUMBER(AL378),ISNUMBER(AL379)),AL379/AL378-1,"")</f>
        <v>3.3767486734201935E-3</v>
      </c>
      <c r="AN379" s="60">
        <f>IF(ISNUMBER(AL379),AL379/MAX(AL$22:AL379)-1,"")</f>
        <v>-2.0715630885122294E-2</v>
      </c>
      <c r="AP379" s="62">
        <v>100.26</v>
      </c>
      <c r="AQ379" s="60">
        <f>IF(AND(ISNUMBER(AP378),ISNUMBER(AP379)),AP379/AP378-1,"")</f>
        <v>-1.4938751120405769E-3</v>
      </c>
      <c r="AR379" s="60">
        <f>IF(ISNUMBER(AP379),AP379/MAX(AP$22:AP379)-1,"")</f>
        <v>-1.4938751120405769E-3</v>
      </c>
      <c r="AT379" s="62">
        <v>50.075000000000003</v>
      </c>
      <c r="AU379" s="60">
        <f>IF(AND(ISNUMBER(AT378),ISNUMBER(AT379)),AT379/AT378-1,"")</f>
        <v>-1.4955134596210673E-3</v>
      </c>
      <c r="AV379" s="60">
        <f>IF(ISNUMBER(AT379),AT379/MAX(AT$22:AT379)-1,"")</f>
        <v>-2.092467118373742E-3</v>
      </c>
      <c r="AX379" s="62">
        <v>17.782</v>
      </c>
      <c r="AY379" s="60">
        <f>IF(AND(ISNUMBER(AX378),ISNUMBER(AX379)),AX379/AX378-1,"")</f>
        <v>1.1202729599090189E-2</v>
      </c>
      <c r="AZ379" s="60">
        <f>IF(ISNUMBER(AX379),AX379/MAX(AX$22:AX379)-1,"")</f>
        <v>0</v>
      </c>
      <c r="BB379" s="62">
        <v>52.08</v>
      </c>
      <c r="BC379" s="60">
        <f>IF(AND(ISNUMBER(BB378),ISNUMBER(BB379)),BB379/BB378-1,"")</f>
        <v>3.4682080924854919E-3</v>
      </c>
      <c r="BD379" s="60">
        <f>IF(ISNUMBER(BB379),BB379/MAX(BB$22:BB379)-1,"")</f>
        <v>0</v>
      </c>
      <c r="BF379" s="62">
        <v>52.61</v>
      </c>
      <c r="BG379" s="60">
        <f>IF(AND(ISNUMBER(BF378),ISNUMBER(BF379)),BF379/BF378-1,"")</f>
        <v>7.6089024158254581E-4</v>
      </c>
      <c r="BH379" s="60">
        <f>IF(ISNUMBER(BF379),BF379/MAX(BF$22:BF379)-1,"")</f>
        <v>0</v>
      </c>
      <c r="BK379" s="61">
        <f>BK378*(1+BL379)</f>
        <v>107.57675186772539</v>
      </c>
      <c r="BL379" s="60">
        <f>$L$12*N(AQ379)+$L$13*N(S379)+$L$14*N(AA379)+$L$15*N(AE379)+$L$16*N(AY379)+$L$17*N(BC379)+$L$18*N(AM379)+$L$19*N(AU379)+$L$20*N(W379)</f>
        <v>-7.1995424516384295E-3</v>
      </c>
      <c r="BM379" s="60">
        <f>IF(ISNUMBER(BK379),BK379/MAX(BK$22:BK379)-1,"")</f>
        <v>-2.9928590137359823E-2</v>
      </c>
      <c r="BO379" s="61">
        <f>BO378*(1+BP379)</f>
        <v>105.44227567318411</v>
      </c>
      <c r="BP379" s="60">
        <f>$L$36*N(S379)+$L$37*N(AQ379)+$L$38*N(AA379)+$L$39*N(AE379)+$L$40*N(AM379)+$L$41*N(W379)+$L$42*N(AI379)+$L$43*N(BG379)+$L$44*N(AY379)</f>
        <v>-9.685382885103724E-3</v>
      </c>
      <c r="BQ379" s="60">
        <f>IF(ISNUMBER(BO379),BO379/MAX(BO$22:BO379)-1,"")</f>
        <v>-4.1825681574737095E-2</v>
      </c>
      <c r="BS379" s="61">
        <f>BS378*(1+BT379)</f>
        <v>103.97700808797576</v>
      </c>
      <c r="BT379" s="60">
        <f>$L$60*N(S379)+$L$61*N(AE379)+$L$62*N(AQ379)+$L$63*N(AM379)+$L$64*N(AI379)+$L$65*N(AA379)+$L$66*N(BG379)+$L$67*N(W379)+$L$68*N(AY379)</f>
        <v>-9.8468486268735202E-3</v>
      </c>
      <c r="BU379" s="60">
        <f>IF(ISNUMBER(BS379),BS379/MAX(BS$22:BS379)-1,"")</f>
        <v>-4.2498600390590835E-2</v>
      </c>
    </row>
    <row r="380" spans="17:73" ht="16" customHeight="1">
      <c r="Q380" s="63">
        <v>43620</v>
      </c>
      <c r="R380" s="62">
        <v>394</v>
      </c>
      <c r="S380" s="60">
        <f>IF(AND(ISNUMBER(R379),ISNUMBER(R380)),R380/R379-1,"")</f>
        <v>5.0787201625190903E-4</v>
      </c>
      <c r="T380" s="60">
        <f>IF(ISNUMBER(R380),R380/MAX(R$22:R380)-1,"")</f>
        <v>-5.7551547624742905E-2</v>
      </c>
      <c r="V380" s="62">
        <v>201.8</v>
      </c>
      <c r="W380" s="60">
        <f>IF(AND(ISNUMBER(V379),ISNUMBER(V380)),V380/V379-1,"")</f>
        <v>3.4699846329266926E-4</v>
      </c>
      <c r="X380" s="60">
        <f>IF(ISNUMBER(V380),V380/MAX(V$22:V380)-1,"")</f>
        <v>-5.8153645104079055E-2</v>
      </c>
      <c r="Z380" s="62">
        <v>8.31</v>
      </c>
      <c r="AA380" s="60">
        <f>IF(AND(ISNUMBER(Z379),ISNUMBER(Z380)),Z380/Z379-1,"")</f>
        <v>-2.4009603841536054E-3</v>
      </c>
      <c r="AB380" s="60">
        <f>IF(ISNUMBER(Z380),Z380/MAX(Z$22:Z380)-1,"")</f>
        <v>-4.8109965635738772E-2</v>
      </c>
      <c r="AD380" s="62">
        <v>11.11</v>
      </c>
      <c r="AE380" s="60">
        <f>IF(AND(ISNUMBER(AD379),ISNUMBER(AD380)),AD380/AD379-1,"")</f>
        <v>8.1669691470054318E-3</v>
      </c>
      <c r="AF380" s="60">
        <f>IF(ISNUMBER(AD380),AD380/MAX(AD$22:AD380)-1,"")</f>
        <v>-0.26472534745201859</v>
      </c>
      <c r="AH380" s="62">
        <v>17.3</v>
      </c>
      <c r="AI380" s="60">
        <f>IF(AND(ISNUMBER(AH379),ISNUMBER(AH380)),AH380/AH379-1,"")</f>
        <v>-5.1753881541115598E-3</v>
      </c>
      <c r="AJ380" s="60">
        <f>IF(ISNUMBER(AH380),AH380/MAX(AH$22:AH380)-1,"")</f>
        <v>-3.2979318054779161E-2</v>
      </c>
      <c r="AL380" s="62">
        <v>20.96</v>
      </c>
      <c r="AM380" s="60">
        <f>IF(AND(ISNUMBER(AL379),ISNUMBER(AL380)),AL380/AL379-1,"")</f>
        <v>7.692307692307665E-3</v>
      </c>
      <c r="AN380" s="60">
        <f>IF(ISNUMBER(AL380),AL380/MAX(AL$22:AL380)-1,"")</f>
        <v>-1.3182674199623268E-2</v>
      </c>
      <c r="AP380" s="62">
        <v>100.26</v>
      </c>
      <c r="AQ380" s="60">
        <f>IF(AND(ISNUMBER(AP379),ISNUMBER(AP380)),AP380/AP379-1,"")</f>
        <v>0</v>
      </c>
      <c r="AR380" s="60">
        <f>IF(ISNUMBER(AP380),AP380/MAX(AP$22:AP380)-1,"")</f>
        <v>-1.4938751120405769E-3</v>
      </c>
      <c r="AT380" s="62">
        <v>50.075000000000003</v>
      </c>
      <c r="AU380" s="60">
        <f>IF(AND(ISNUMBER(AT379),ISNUMBER(AT380)),AT380/AT379-1,"")</f>
        <v>0</v>
      </c>
      <c r="AV380" s="60">
        <f>IF(ISNUMBER(AT380),AT380/MAX(AT$22:AT380)-1,"")</f>
        <v>-2.092467118373742E-3</v>
      </c>
      <c r="AX380" s="62">
        <v>17.911999999999999</v>
      </c>
      <c r="AY380" s="60">
        <f>IF(AND(ISNUMBER(AX379),ISNUMBER(AX380)),AX380/AX379-1,"")</f>
        <v>7.3107636936227127E-3</v>
      </c>
      <c r="AZ380" s="60">
        <f>IF(ISNUMBER(AX380),AX380/MAX(AX$22:AX380)-1,"")</f>
        <v>0</v>
      </c>
      <c r="BB380" s="62">
        <v>52.15</v>
      </c>
      <c r="BC380" s="60">
        <f>IF(AND(ISNUMBER(BB379),ISNUMBER(BB380)),BB380/BB379-1,"")</f>
        <v>1.3440860215054862E-3</v>
      </c>
      <c r="BD380" s="60">
        <f>IF(ISNUMBER(BB380),BB380/MAX(BB$22:BB380)-1,"")</f>
        <v>0</v>
      </c>
      <c r="BF380" s="62">
        <v>52.52</v>
      </c>
      <c r="BG380" s="60">
        <f>IF(AND(ISNUMBER(BF379),ISNUMBER(BF380)),BF380/BF379-1,"")</f>
        <v>-1.7107013875687915E-3</v>
      </c>
      <c r="BH380" s="60">
        <f>IF(ISNUMBER(BF380),BF380/MAX(BF$22:BF380)-1,"")</f>
        <v>-1.7107013875687915E-3</v>
      </c>
      <c r="BK380" s="61">
        <f>BK379*(1+BL380)</f>
        <v>107.80243592269207</v>
      </c>
      <c r="BL380" s="60">
        <f>$L$12*N(AQ380)+$L$13*N(S380)+$L$14*N(AA380)+$L$15*N(AE380)+$L$16*N(AY380)+$L$17*N(BC380)+$L$18*N(AM380)+$L$19*N(AU380)+$L$20*N(W380)</f>
        <v>2.0978887264060629E-3</v>
      </c>
      <c r="BM380" s="60">
        <f>IF(ISNUMBER(BK380),BK380/MAX(BK$22:BK380)-1,"")</f>
        <v>-2.7893488262800137E-2</v>
      </c>
      <c r="BO380" s="61">
        <f>BO379*(1+BP380)</f>
        <v>105.63501080438795</v>
      </c>
      <c r="BP380" s="60">
        <f>$L$36*N(S380)+$L$37*N(AQ380)+$L$38*N(AA380)+$L$39*N(AE380)+$L$40*N(AM380)+$L$41*N(W380)+$L$42*N(AI380)+$L$43*N(BG380)+$L$44*N(AY380)</f>
        <v>1.8278734025166409E-3</v>
      </c>
      <c r="BQ380" s="60">
        <f>IF(ISNUMBER(BO380),BO380/MAX(BO$22:BO380)-1,"")</f>
        <v>-4.0074260223113112E-2</v>
      </c>
      <c r="BS380" s="61">
        <f>BS379*(1+BT380)</f>
        <v>104.16614382682332</v>
      </c>
      <c r="BT380" s="60">
        <f>$L$60*N(S380)+$L$61*N(AE380)+$L$62*N(AQ380)+$L$63*N(AM380)+$L$64*N(AI380)+$L$65*N(AA380)+$L$66*N(BG380)+$L$67*N(W380)+$L$68*N(AY380)</f>
        <v>1.81901501423795E-3</v>
      </c>
      <c r="BU380" s="60">
        <f>IF(ISNUMBER(BS380),BS380/MAX(BS$22:BS380)-1,"")</f>
        <v>-4.0756890968547621E-2</v>
      </c>
    </row>
    <row r="381" spans="17:73" ht="16" customHeight="1">
      <c r="Q381" s="63">
        <v>43621</v>
      </c>
      <c r="R381" s="62">
        <v>401.5</v>
      </c>
      <c r="S381" s="60">
        <f>IF(AND(ISNUMBER(R380),ISNUMBER(R381)),R381/R380-1,"")</f>
        <v>1.9035532994923887E-2</v>
      </c>
      <c r="T381" s="60">
        <f>IF(ISNUMBER(R381),R381/MAX(R$22:R381)-1,"")</f>
        <v>-3.9611539013538755E-2</v>
      </c>
      <c r="V381" s="62">
        <v>205.7</v>
      </c>
      <c r="W381" s="60">
        <f>IF(AND(ISNUMBER(V380),ISNUMBER(V381)),V381/V380-1,"")</f>
        <v>1.932606541129811E-2</v>
      </c>
      <c r="X381" s="60">
        <f>IF(ISNUMBER(V381),V381/MAX(V$22:V381)-1,"")</f>
        <v>-3.9951460841967767E-2</v>
      </c>
      <c r="Z381" s="62">
        <v>8.4499999999999993</v>
      </c>
      <c r="AA381" s="60">
        <f>IF(AND(ISNUMBER(Z380),ISNUMBER(Z381)),Z381/Z380-1,"")</f>
        <v>1.6847172081829065E-2</v>
      </c>
      <c r="AB381" s="60">
        <f>IF(ISNUMBER(Z381),Z381/MAX(Z$22:Z381)-1,"")</f>
        <v>-3.2073310423825996E-2</v>
      </c>
      <c r="AD381" s="62">
        <v>11.36</v>
      </c>
      <c r="AE381" s="60">
        <f>IF(AND(ISNUMBER(AD380),ISNUMBER(AD381)),AD381/AD380-1,"")</f>
        <v>2.2502250225022502E-2</v>
      </c>
      <c r="AF381" s="60">
        <f>IF(ISNUMBER(AD381),AD381/MAX(AD$22:AD381)-1,"")</f>
        <v>-0.24818001323626737</v>
      </c>
      <c r="AH381" s="62">
        <v>17.37</v>
      </c>
      <c r="AI381" s="60">
        <f>IF(AND(ISNUMBER(AH380),ISNUMBER(AH381)),AH381/AH380-1,"")</f>
        <v>4.0462427745664442E-3</v>
      </c>
      <c r="AJ381" s="60">
        <f>IF(ISNUMBER(AH381),AH381/MAX(AH$22:AH381)-1,"")</f>
        <v>-2.9066517607602038E-2</v>
      </c>
      <c r="AL381" s="62">
        <v>21.07</v>
      </c>
      <c r="AM381" s="60">
        <f>IF(AND(ISNUMBER(AL380),ISNUMBER(AL381)),AL381/AL380-1,"")</f>
        <v>5.2480916030535063E-3</v>
      </c>
      <c r="AN381" s="60">
        <f>IF(ISNUMBER(AL381),AL381/MAX(AL$22:AL381)-1,"")</f>
        <v>-8.0037664783426665E-3</v>
      </c>
      <c r="AP381" s="62">
        <v>100.26</v>
      </c>
      <c r="AQ381" s="60">
        <f>IF(AND(ISNUMBER(AP380),ISNUMBER(AP381)),AP381/AP380-1,"")</f>
        <v>0</v>
      </c>
      <c r="AR381" s="60">
        <f>IF(ISNUMBER(AP381),AP381/MAX(AP$22:AP381)-1,"")</f>
        <v>-1.4938751120405769E-3</v>
      </c>
      <c r="AT381" s="62">
        <v>50.075000000000003</v>
      </c>
      <c r="AU381" s="60">
        <f>IF(AND(ISNUMBER(AT380),ISNUMBER(AT381)),AT381/AT380-1,"")</f>
        <v>0</v>
      </c>
      <c r="AV381" s="60">
        <f>IF(ISNUMBER(AT381),AT381/MAX(AT$22:AT381)-1,"")</f>
        <v>-2.092467118373742E-3</v>
      </c>
      <c r="AX381" s="62">
        <v>17.859000000000002</v>
      </c>
      <c r="AY381" s="60">
        <f>IF(AND(ISNUMBER(AX380),ISNUMBER(AX381)),AX381/AX380-1,"")</f>
        <v>-2.9589102277800539E-3</v>
      </c>
      <c r="AZ381" s="60">
        <f>IF(ISNUMBER(AX381),AX381/MAX(AX$22:AX381)-1,"")</f>
        <v>-2.9589102277800539E-3</v>
      </c>
      <c r="BB381" s="62">
        <v>52.3</v>
      </c>
      <c r="BC381" s="60">
        <f>IF(AND(ISNUMBER(BB380),ISNUMBER(BB381)),BB381/BB380-1,"")</f>
        <v>2.8763183125599667E-3</v>
      </c>
      <c r="BD381" s="60">
        <f>IF(ISNUMBER(BB381),BB381/MAX(BB$22:BB381)-1,"")</f>
        <v>0</v>
      </c>
      <c r="BF381" s="62">
        <v>52.66</v>
      </c>
      <c r="BG381" s="60">
        <f>IF(AND(ISNUMBER(BF380),ISNUMBER(BF381)),BF381/BF380-1,"")</f>
        <v>2.6656511805025485E-3</v>
      </c>
      <c r="BH381" s="60">
        <f>IF(ISNUMBER(BF381),BF381/MAX(BF$22:BF381)-1,"")</f>
        <v>0</v>
      </c>
      <c r="BK381" s="61">
        <f>BK380*(1+BL381)</f>
        <v>108.93172279701906</v>
      </c>
      <c r="BL381" s="60">
        <f>$L$12*N(AQ381)+$L$13*N(S381)+$L$14*N(AA381)+$L$15*N(AE381)+$L$16*N(AY381)+$L$17*N(BC381)+$L$18*N(AM381)+$L$19*N(AU381)+$L$20*N(W381)</f>
        <v>1.0475522790012196E-2</v>
      </c>
      <c r="BM381" s="60">
        <f>IF(ISNUMBER(BK381),BK381/MAX(BK$22:BK381)-1,"")</f>
        <v>-1.7710164344777901E-2</v>
      </c>
      <c r="BO381" s="61">
        <f>BO380*(1+BP381)</f>
        <v>106.97239948968448</v>
      </c>
      <c r="BP381" s="60">
        <f>$L$36*N(S381)+$L$37*N(AQ381)+$L$38*N(AA381)+$L$39*N(AE381)+$L$40*N(AM381)+$L$41*N(W381)+$L$42*N(AI381)+$L$43*N(BG381)+$L$44*N(AY381)</f>
        <v>1.2660468107236469E-2</v>
      </c>
      <c r="BQ381" s="60">
        <f>IF(ISNUMBER(BO381),BO381/MAX(BO$22:BO381)-1,"")</f>
        <v>-2.7921151009352441E-2</v>
      </c>
      <c r="BS381" s="61">
        <f>BS380*(1+BT381)</f>
        <v>105.4698930500678</v>
      </c>
      <c r="BT381" s="60">
        <f>$L$60*N(S381)+$L$61*N(AE381)+$L$62*N(AQ381)+$L$63*N(AM381)+$L$64*N(AI381)+$L$65*N(AA381)+$L$66*N(BG381)+$L$67*N(W381)+$L$68*N(AY381)</f>
        <v>1.2516055364514233E-2</v>
      </c>
      <c r="BU381" s="60">
        <f>IF(ISNUMBER(BS381),BS381/MAX(BS$22:BS381)-1,"")</f>
        <v>-2.8750951107881062E-2</v>
      </c>
    </row>
    <row r="382" spans="17:73" ht="16" customHeight="1">
      <c r="Q382" s="63">
        <v>43622</v>
      </c>
      <c r="R382" s="62">
        <v>405.86</v>
      </c>
      <c r="S382" s="60">
        <f>IF(AND(ISNUMBER(R381),ISNUMBER(R382)),R382/R381-1,"")</f>
        <v>1.0859277708592741E-2</v>
      </c>
      <c r="T382" s="60">
        <f>IF(ISNUMBER(R382),R382/MAX(R$22:R382)-1,"")</f>
        <v>-2.9182414007558721E-2</v>
      </c>
      <c r="V382" s="62">
        <v>207.2</v>
      </c>
      <c r="W382" s="60">
        <f>IF(AND(ISNUMBER(V381),ISNUMBER(V382)),V382/V381-1,"")</f>
        <v>7.2921730675741259E-3</v>
      </c>
      <c r="X382" s="60">
        <f>IF(ISNUMBER(V382),V382/MAX(V$22:V382)-1,"")</f>
        <v>-3.2950620741155623E-2</v>
      </c>
      <c r="Z382" s="62">
        <v>8.59</v>
      </c>
      <c r="AA382" s="60">
        <f>IF(AND(ISNUMBER(Z381),ISNUMBER(Z382)),Z382/Z381-1,"")</f>
        <v>1.6568047337278236E-2</v>
      </c>
      <c r="AB382" s="60">
        <f>IF(ISNUMBER(Z382),Z382/MAX(Z$22:Z382)-1,"")</f>
        <v>-1.6036655211912998E-2</v>
      </c>
      <c r="AD382" s="62">
        <v>11.32</v>
      </c>
      <c r="AE382" s="60">
        <f>IF(AND(ISNUMBER(AD381),ISNUMBER(AD382)),AD382/AD381-1,"")</f>
        <v>-3.5211267605632646E-3</v>
      </c>
      <c r="AF382" s="60">
        <f>IF(ISNUMBER(AD382),AD382/MAX(AD$22:AD382)-1,"")</f>
        <v>-0.25082726671078748</v>
      </c>
      <c r="AH382" s="62">
        <v>17.46</v>
      </c>
      <c r="AI382" s="60">
        <f>IF(AND(ISNUMBER(AH381),ISNUMBER(AH382)),AH382/AH381-1,"")</f>
        <v>5.1813471502590858E-3</v>
      </c>
      <c r="AJ382" s="60">
        <f>IF(ISNUMBER(AH382),AH382/MAX(AH$22:AH382)-1,"")</f>
        <v>-2.4035774175517055E-2</v>
      </c>
      <c r="AL382" s="62">
        <v>21.31</v>
      </c>
      <c r="AM382" s="60">
        <f>IF(AND(ISNUMBER(AL381),ISNUMBER(AL382)),AL382/AL381-1,"")</f>
        <v>1.1390602752728851E-2</v>
      </c>
      <c r="AN382" s="60">
        <f>IF(ISNUMBER(AL382),AL382/MAX(AL$22:AL382)-1,"")</f>
        <v>0</v>
      </c>
      <c r="AP382" s="62">
        <v>100.27</v>
      </c>
      <c r="AQ382" s="60">
        <f>IF(AND(ISNUMBER(AP381),ISNUMBER(AP382)),AP382/AP381-1,"")</f>
        <v>9.9740674246895367E-5</v>
      </c>
      <c r="AR382" s="60">
        <f>IF(ISNUMBER(AP382),AP382/MAX(AP$22:AP382)-1,"")</f>
        <v>-1.3942834379045976E-3</v>
      </c>
      <c r="AT382" s="62">
        <v>50.09</v>
      </c>
      <c r="AU382" s="60">
        <f>IF(AND(ISNUMBER(AT381),ISNUMBER(AT382)),AT382/AT381-1,"")</f>
        <v>2.9955067398912405E-4</v>
      </c>
      <c r="AV382" s="60">
        <f>IF(ISNUMBER(AT382),AT382/MAX(AT$22:AT382)-1,"")</f>
        <v>-1.7935432443203503E-3</v>
      </c>
      <c r="AX382" s="62">
        <v>17.988</v>
      </c>
      <c r="AY382" s="60">
        <f>IF(AND(ISNUMBER(AX381),ISNUMBER(AX382)),AX382/AX381-1,"")</f>
        <v>7.2232487821264346E-3</v>
      </c>
      <c r="AZ382" s="60">
        <f>IF(ISNUMBER(AX382),AX382/MAX(AX$22:AX382)-1,"")</f>
        <v>0</v>
      </c>
      <c r="BB382" s="62">
        <v>52.17</v>
      </c>
      <c r="BC382" s="60">
        <f>IF(AND(ISNUMBER(BB381),ISNUMBER(BB382)),BB382/BB381-1,"")</f>
        <v>-2.4856596558316957E-3</v>
      </c>
      <c r="BD382" s="60">
        <f>IF(ISNUMBER(BB382),BB382/MAX(BB$22:BB382)-1,"")</f>
        <v>-2.4856596558316957E-3</v>
      </c>
      <c r="BF382" s="62">
        <v>52.7</v>
      </c>
      <c r="BG382" s="60">
        <f>IF(AND(ISNUMBER(BF381),ISNUMBER(BF382)),BF382/BF381-1,"")</f>
        <v>7.5958982149648691E-4</v>
      </c>
      <c r="BH382" s="60">
        <f>IF(ISNUMBER(BF382),BF382/MAX(BF$22:BF382)-1,"")</f>
        <v>0</v>
      </c>
      <c r="BK382" s="61">
        <f>BK381*(1+BL382)</f>
        <v>109.68929087683144</v>
      </c>
      <c r="BL382" s="60">
        <f>$L$12*N(AQ382)+$L$13*N(S382)+$L$14*N(AA382)+$L$15*N(AE382)+$L$16*N(AY382)+$L$17*N(BC382)+$L$18*N(AM382)+$L$19*N(AU382)+$L$20*N(W382)</f>
        <v>6.9545221571864725E-3</v>
      </c>
      <c r="BM382" s="60">
        <f>IF(ISNUMBER(BK382),BK382/MAX(BK$22:BK382)-1,"")</f>
        <v>-1.0878807917934497E-2</v>
      </c>
      <c r="BO382" s="61">
        <f>BO381*(1+BP382)</f>
        <v>107.70297159466014</v>
      </c>
      <c r="BP382" s="60">
        <f>$L$36*N(S382)+$L$37*N(AQ382)+$L$38*N(AA382)+$L$39*N(AE382)+$L$40*N(AM382)+$L$41*N(W382)+$L$42*N(AI382)+$L$43*N(BG382)+$L$44*N(AY382)</f>
        <v>6.8295383525179693E-3</v>
      </c>
      <c r="BQ382" s="60">
        <f>IF(ISNUMBER(BO382),BO382/MAX(BO$22:BO382)-1,"")</f>
        <v>-2.128230122849939E-2</v>
      </c>
      <c r="BS382" s="61">
        <f>BS381*(1+BT382)</f>
        <v>106.09979875020707</v>
      </c>
      <c r="BT382" s="60">
        <f>$L$60*N(S382)+$L$61*N(AE382)+$L$62*N(AQ382)+$L$63*N(AM382)+$L$64*N(AI382)+$L$65*N(AA382)+$L$66*N(BG382)+$L$67*N(W382)+$L$68*N(AY382)</f>
        <v>5.9723745035016465E-3</v>
      </c>
      <c r="BU382" s="60">
        <f>IF(ISNUMBER(BS382),BS382/MAX(BS$22:BS382)-1,"")</f>
        <v>-2.2950288051727497E-2</v>
      </c>
    </row>
    <row r="383" spans="17:73" ht="16" customHeight="1">
      <c r="Q383" s="63">
        <v>43623</v>
      </c>
      <c r="R383" s="62">
        <v>408</v>
      </c>
      <c r="S383" s="60">
        <f>IF(AND(ISNUMBER(R382),ISNUMBER(R383)),R383/R382-1,"")</f>
        <v>5.2727541516779386E-3</v>
      </c>
      <c r="T383" s="60">
        <f>IF(ISNUMBER(R383),R383/MAX(R$22:R383)-1,"")</f>
        <v>-2.4063531550495121E-2</v>
      </c>
      <c r="V383" s="62">
        <v>209.04</v>
      </c>
      <c r="W383" s="60">
        <f>IF(AND(ISNUMBER(V382),ISNUMBER(V383)),V383/V382-1,"")</f>
        <v>8.8803088803088848E-3</v>
      </c>
      <c r="X383" s="60">
        <f>IF(ISNUMBER(V383),V383/MAX(V$22:V383)-1,"")</f>
        <v>-2.4362923550826143E-2</v>
      </c>
      <c r="Z383" s="62">
        <v>8.6199999999999992</v>
      </c>
      <c r="AA383" s="60">
        <f>IF(AND(ISNUMBER(Z382),ISNUMBER(Z383)),Z383/Z382-1,"")</f>
        <v>3.4924330616996624E-3</v>
      </c>
      <c r="AB383" s="60">
        <f>IF(ISNUMBER(Z383),Z383/MAX(Z$22:Z383)-1,"")</f>
        <v>-1.2600229095074633E-2</v>
      </c>
      <c r="AD383" s="62">
        <v>11.36</v>
      </c>
      <c r="AE383" s="60">
        <f>IF(AND(ISNUMBER(AD382),ISNUMBER(AD383)),AD383/AD382-1,"")</f>
        <v>3.5335689045936647E-3</v>
      </c>
      <c r="AF383" s="60">
        <f>IF(ISNUMBER(AD383),AD383/MAX(AD$22:AD383)-1,"")</f>
        <v>-0.24818001323626737</v>
      </c>
      <c r="AH383" s="62">
        <v>17.62</v>
      </c>
      <c r="AI383" s="60">
        <f>IF(AND(ISNUMBER(AH382),ISNUMBER(AH383)),AH383/AH382-1,"")</f>
        <v>9.1638029782359354E-3</v>
      </c>
      <c r="AJ383" s="60">
        <f>IF(ISNUMBER(AH383),AH383/MAX(AH$22:AH383)-1,"")</f>
        <v>-1.5092230296254838E-2</v>
      </c>
      <c r="AL383" s="62">
        <v>21.38</v>
      </c>
      <c r="AM383" s="60">
        <f>IF(AND(ISNUMBER(AL382),ISNUMBER(AL383)),AL383/AL382-1,"")</f>
        <v>3.2848427968090732E-3</v>
      </c>
      <c r="AN383" s="60">
        <f>IF(ISNUMBER(AL383),AL383/MAX(AL$22:AL383)-1,"")</f>
        <v>0</v>
      </c>
      <c r="AP383" s="62">
        <v>100.28</v>
      </c>
      <c r="AQ383" s="60">
        <f>IF(AND(ISNUMBER(AP382),ISNUMBER(AP383)),AP383/AP382-1,"")</f>
        <v>9.9730727036950739E-5</v>
      </c>
      <c r="AR383" s="60">
        <f>IF(ISNUMBER(AP383),AP383/MAX(AP$22:AP383)-1,"")</f>
        <v>-1.2946917637685074E-3</v>
      </c>
      <c r="AT383" s="62">
        <v>50.08</v>
      </c>
      <c r="AU383" s="60">
        <f>IF(AND(ISNUMBER(AT382),ISNUMBER(AT383)),AT383/AT382-1,"")</f>
        <v>-1.9964064683575256E-4</v>
      </c>
      <c r="AV383" s="60">
        <f>IF(ISNUMBER(AT383),AT383/MAX(AT$22:AT383)-1,"")</f>
        <v>-1.9928258270227595E-3</v>
      </c>
      <c r="AX383" s="62">
        <v>17.986999999999998</v>
      </c>
      <c r="AY383" s="60">
        <f>IF(AND(ISNUMBER(AX382),ISNUMBER(AX383)),AX383/AX382-1,"")</f>
        <v>-5.5592617300481706E-5</v>
      </c>
      <c r="AZ383" s="60">
        <f>IF(ISNUMBER(AX383),AX383/MAX(AX$22:AX383)-1,"")</f>
        <v>-5.5592617300481706E-5</v>
      </c>
      <c r="BB383" s="62">
        <v>52.15</v>
      </c>
      <c r="BC383" s="60">
        <f>IF(AND(ISNUMBER(BB382),ISNUMBER(BB383)),BB383/BB382-1,"")</f>
        <v>-3.8336208548983564E-4</v>
      </c>
      <c r="BD383" s="60">
        <f>IF(ISNUMBER(BB383),BB383/MAX(BB$22:BB383)-1,"")</f>
        <v>-2.8680688336519822E-3</v>
      </c>
      <c r="BF383" s="62">
        <v>52.73</v>
      </c>
      <c r="BG383" s="60">
        <f>IF(AND(ISNUMBER(BF382),ISNUMBER(BF383)),BF383/BF382-1,"")</f>
        <v>5.6925996204926221E-4</v>
      </c>
      <c r="BH383" s="60">
        <f>IF(ISNUMBER(BF383),BF383/MAX(BF$22:BF383)-1,"")</f>
        <v>0</v>
      </c>
      <c r="BK383" s="61">
        <f>BK382*(1+BL383)</f>
        <v>109.98046719187423</v>
      </c>
      <c r="BL383" s="60">
        <f>$L$12*N(AQ383)+$L$13*N(S383)+$L$14*N(AA383)+$L$15*N(AE383)+$L$16*N(AY383)+$L$17*N(BC383)+$L$18*N(AM383)+$L$19*N(AU383)+$L$20*N(W383)</f>
        <v>2.654555542434346E-3</v>
      </c>
      <c r="BM383" s="60">
        <f>IF(ISNUMBER(BK383),BK383/MAX(BK$22:BK383)-1,"")</f>
        <v>-8.2531307753537231E-3</v>
      </c>
      <c r="BO383" s="61">
        <f>BO382*(1+BP383)</f>
        <v>108.03615856870238</v>
      </c>
      <c r="BP383" s="60">
        <f>$L$36*N(S383)+$L$37*N(AQ383)+$L$38*N(AA383)+$L$39*N(AE383)+$L$40*N(AM383)+$L$41*N(W383)+$L$42*N(AI383)+$L$43*N(BG383)+$L$44*N(AY383)</f>
        <v>3.0935727130740353E-3</v>
      </c>
      <c r="BQ383" s="60">
        <f>IF(ISNUMBER(BO383),BO383/MAX(BO$22:BO383)-1,"")</f>
        <v>-1.8254566861777288E-2</v>
      </c>
      <c r="BS383" s="61">
        <f>BS382*(1+BT383)</f>
        <v>106.52376439349739</v>
      </c>
      <c r="BT383" s="60">
        <f>$L$60*N(S383)+$L$61*N(AE383)+$L$62*N(AQ383)+$L$63*N(AM383)+$L$64*N(AI383)+$L$65*N(AA383)+$L$66*N(BG383)+$L$67*N(W383)+$L$68*N(AY383)</f>
        <v>3.9959137367306542E-3</v>
      </c>
      <c r="BU383" s="60">
        <f>IF(ISNUMBER(BS383),BS383/MAX(BS$22:BS383)-1,"")</f>
        <v>-1.9046081686284633E-2</v>
      </c>
    </row>
    <row r="384" spans="17:73" ht="16" customHeight="1">
      <c r="Q384" s="63">
        <v>43627</v>
      </c>
      <c r="R384" s="62">
        <v>416.53</v>
      </c>
      <c r="S384" s="60">
        <f>IF(AND(ISNUMBER(R383),ISNUMBER(R384)),R384/R383-1,"")</f>
        <v>2.0906862745097898E-2</v>
      </c>
      <c r="T384" s="60">
        <f>IF(ISNUMBER(R384),R384/MAX(R$22:R384)-1,"")</f>
        <v>-3.6597617566856977E-3</v>
      </c>
      <c r="V384" s="62">
        <v>212.99</v>
      </c>
      <c r="W384" s="60">
        <f>IF(AND(ISNUMBER(V383),ISNUMBER(V384)),V384/V383-1,"")</f>
        <v>1.8895905089935106E-2</v>
      </c>
      <c r="X384" s="60">
        <f>IF(ISNUMBER(V384),V384/MAX(V$22:V384)-1,"")</f>
        <v>-5.927377952020807E-3</v>
      </c>
      <c r="Z384" s="62">
        <v>8.81</v>
      </c>
      <c r="AA384" s="60">
        <f>IF(AND(ISNUMBER(Z383),ISNUMBER(Z384)),Z384/Z383-1,"")</f>
        <v>2.2041763341067444E-2</v>
      </c>
      <c r="AB384" s="60">
        <f>IF(ISNUMBER(Z384),Z384/MAX(Z$22:Z384)-1,"")</f>
        <v>0</v>
      </c>
      <c r="AD384" s="62">
        <v>11.58</v>
      </c>
      <c r="AE384" s="60">
        <f>IF(AND(ISNUMBER(AD383),ISNUMBER(AD384)),AD384/AD383-1,"")</f>
        <v>1.9366197183098732E-2</v>
      </c>
      <c r="AF384" s="60">
        <f>IF(ISNUMBER(AD384),AD384/MAX(AD$22:AD384)-1,"")</f>
        <v>-0.23362011912640634</v>
      </c>
      <c r="AH384" s="62">
        <v>18.05</v>
      </c>
      <c r="AI384" s="60">
        <f>IF(AND(ISNUMBER(AH383),ISNUMBER(AH384)),AH384/AH383-1,"")</f>
        <v>2.4404086265607194E-2</v>
      </c>
      <c r="AJ384" s="60">
        <f>IF(ISNUMBER(AH384),AH384/MAX(AH$22:AH384)-1,"")</f>
        <v>0</v>
      </c>
      <c r="AL384" s="62">
        <v>21.44</v>
      </c>
      <c r="AM384" s="60">
        <f>IF(AND(ISNUMBER(AL383),ISNUMBER(AL384)),AL384/AL383-1,"")</f>
        <v>2.8063610851263299E-3</v>
      </c>
      <c r="AN384" s="60">
        <f>IF(ISNUMBER(AL384),AL384/MAX(AL$22:AL384)-1,"")</f>
        <v>0</v>
      </c>
      <c r="AP384" s="62">
        <v>100.29</v>
      </c>
      <c r="AQ384" s="60">
        <f>IF(AND(ISNUMBER(AP383),ISNUMBER(AP384)),AP384/AP383-1,"")</f>
        <v>9.9720781810974657E-5</v>
      </c>
      <c r="AR384" s="60">
        <f>IF(ISNUMBER(AP384),AP384/MAX(AP$22:AP384)-1,"")</f>
        <v>-1.1951000896324171E-3</v>
      </c>
      <c r="AT384" s="62">
        <v>50.09</v>
      </c>
      <c r="AU384" s="60">
        <f>IF(AND(ISNUMBER(AT383),ISNUMBER(AT384)),AT384/AT383-1,"")</f>
        <v>1.9968051118213204E-4</v>
      </c>
      <c r="AV384" s="60">
        <f>IF(ISNUMBER(AT384),AT384/MAX(AT$22:AT384)-1,"")</f>
        <v>-1.7935432443203503E-3</v>
      </c>
      <c r="AX384" s="62">
        <v>17.977</v>
      </c>
      <c r="AY384" s="60">
        <f>IF(AND(ISNUMBER(AX383),ISNUMBER(AX384)),AX384/AX383-1,"")</f>
        <v>-5.5595708011335621E-4</v>
      </c>
      <c r="AZ384" s="60">
        <f>IF(ISNUMBER(AX384),AX384/MAX(AX$22:AX384)-1,"")</f>
        <v>-6.1151879030463263E-4</v>
      </c>
      <c r="BB384" s="62">
        <v>52.38</v>
      </c>
      <c r="BC384" s="60">
        <f>IF(AND(ISNUMBER(BB383),ISNUMBER(BB384)),BB384/BB383-1,"")</f>
        <v>4.4103547459253267E-3</v>
      </c>
      <c r="BD384" s="60">
        <f>IF(ISNUMBER(BB384),BB384/MAX(BB$22:BB384)-1,"")</f>
        <v>0</v>
      </c>
      <c r="BF384" s="62">
        <v>52.77</v>
      </c>
      <c r="BG384" s="60">
        <f>IF(AND(ISNUMBER(BF383),ISNUMBER(BF384)),BF384/BF383-1,"")</f>
        <v>7.5858145268359323E-4</v>
      </c>
      <c r="BH384" s="60">
        <f>IF(ISNUMBER(BF384),BF384/MAX(BF$22:BF384)-1,"")</f>
        <v>0</v>
      </c>
      <c r="BK384" s="61">
        <f>BK383*(1+BL384)</f>
        <v>111.2820584027868</v>
      </c>
      <c r="BL384" s="60">
        <f>$L$12*N(AQ384)+$L$13*N(S384)+$L$14*N(AA384)+$L$15*N(AE384)+$L$16*N(AY384)+$L$17*N(BC384)+$L$18*N(AM384)+$L$19*N(AU384)+$L$20*N(W384)</f>
        <v>1.1834748879924218E-2</v>
      </c>
      <c r="BM384" s="60">
        <f>IF(ISNUMBER(BK384),BK384/MAX(BK$22:BK384)-1,"")</f>
        <v>0</v>
      </c>
      <c r="BO384" s="61">
        <f>BO383*(1+BP384)</f>
        <v>109.54648642855031</v>
      </c>
      <c r="BP384" s="60">
        <f>$L$36*N(S384)+$L$37*N(AQ384)+$L$38*N(AA384)+$L$39*N(AE384)+$L$40*N(AM384)+$L$41*N(W384)+$L$42*N(AI384)+$L$43*N(BG384)+$L$44*N(AY384)</f>
        <v>1.3979836749633181E-2</v>
      </c>
      <c r="BQ384" s="60">
        <f>IF(ISNUMBER(BO384),BO384/MAX(BO$22:BO384)-1,"")</f>
        <v>-4.5299259768070144E-3</v>
      </c>
      <c r="BS384" s="61">
        <f>BS383*(1+BT384)</f>
        <v>108.11311287956708</v>
      </c>
      <c r="BT384" s="60">
        <f>$L$60*N(S384)+$L$61*N(AE384)+$L$62*N(AQ384)+$L$63*N(AM384)+$L$64*N(AI384)+$L$65*N(AA384)+$L$66*N(BG384)+$L$67*N(W384)+$L$68*N(AY384)</f>
        <v>1.4920130687445949E-2</v>
      </c>
      <c r="BU384" s="60">
        <f>IF(ISNUMBER(BS384),BS384/MAX(BS$22:BS384)-1,"")</f>
        <v>-4.4101210266817015E-3</v>
      </c>
    </row>
    <row r="385" spans="17:73" ht="16" customHeight="1">
      <c r="Q385" s="63">
        <v>43628</v>
      </c>
      <c r="R385" s="62">
        <v>414.98</v>
      </c>
      <c r="S385" s="60">
        <f>IF(AND(ISNUMBER(R384),ISNUMBER(R385)),R385/R384-1,"")</f>
        <v>-3.7212205603436299E-3</v>
      </c>
      <c r="T385" s="60">
        <f>IF(ISNUMBER(R385),R385/MAX(R$22:R385)-1,"")</f>
        <v>-7.3673635363344925E-3</v>
      </c>
      <c r="V385" s="62">
        <v>211.9</v>
      </c>
      <c r="W385" s="60">
        <f>IF(AND(ISNUMBER(V384),ISNUMBER(V385)),V385/V384-1,"")</f>
        <v>-5.1176111554532833E-3</v>
      </c>
      <c r="X385" s="60">
        <f>IF(ISNUMBER(V385),V385/MAX(V$22:V385)-1,"")</f>
        <v>-1.1014655091944325E-2</v>
      </c>
      <c r="Z385" s="62">
        <v>8.76</v>
      </c>
      <c r="AA385" s="60">
        <f>IF(AND(ISNUMBER(Z384),ISNUMBER(Z385)),Z385/Z384-1,"")</f>
        <v>-5.6753688989784612E-3</v>
      </c>
      <c r="AB385" s="60">
        <f>IF(ISNUMBER(Z385),Z385/MAX(Z$22:Z385)-1,"")</f>
        <v>-5.6753688989784612E-3</v>
      </c>
      <c r="AD385" s="62">
        <v>11.56</v>
      </c>
      <c r="AE385" s="60">
        <f>IF(AND(ISNUMBER(AD384),ISNUMBER(AD385)),AD385/AD384-1,"")</f>
        <v>-1.7271157167529916E-3</v>
      </c>
      <c r="AF385" s="60">
        <f>IF(ISNUMBER(AD385),AD385/MAX(AD$22:AD385)-1,"")</f>
        <v>-0.2349437458636664</v>
      </c>
      <c r="AH385" s="62">
        <v>17.989999999999998</v>
      </c>
      <c r="AI385" s="60">
        <f>IF(AND(ISNUMBER(AH384),ISNUMBER(AH385)),AH385/AH384-1,"")</f>
        <v>-3.3240997229918579E-3</v>
      </c>
      <c r="AJ385" s="60">
        <f>IF(ISNUMBER(AH385),AH385/MAX(AH$22:AH385)-1,"")</f>
        <v>-3.3240997229918579E-3</v>
      </c>
      <c r="AL385" s="62">
        <v>21.33</v>
      </c>
      <c r="AM385" s="60">
        <f>IF(AND(ISNUMBER(AL384),ISNUMBER(AL385)),AL385/AL384-1,"")</f>
        <v>-5.1305970149254643E-3</v>
      </c>
      <c r="AN385" s="60">
        <f>IF(ISNUMBER(AL385),AL385/MAX(AL$22:AL385)-1,"")</f>
        <v>-5.1305970149254643E-3</v>
      </c>
      <c r="AP385" s="62">
        <v>100.31</v>
      </c>
      <c r="AQ385" s="60">
        <f>IF(AND(ISNUMBER(AP384),ISNUMBER(AP385)),AP385/AP384-1,"")</f>
        <v>1.9942167713615788E-4</v>
      </c>
      <c r="AR385" s="60">
        <f>IF(ISNUMBER(AP385),AP385/MAX(AP$22:AP385)-1,"")</f>
        <v>-9.9591674136034758E-4</v>
      </c>
      <c r="AT385" s="62">
        <v>50.1</v>
      </c>
      <c r="AU385" s="60">
        <f>IF(AND(ISNUMBER(AT384),ISNUMBER(AT385)),AT385/AT384-1,"")</f>
        <v>1.9964064683564153E-4</v>
      </c>
      <c r="AV385" s="60">
        <f>IF(ISNUMBER(AT385),AT385/MAX(AT$22:AT385)-1,"")</f>
        <v>-1.5942606616181632E-3</v>
      </c>
      <c r="AX385" s="62">
        <v>18.097000000000001</v>
      </c>
      <c r="AY385" s="60">
        <f>IF(AND(ISNUMBER(AX384),ISNUMBER(AX385)),AX385/AX384-1,"")</f>
        <v>6.6751960838851154E-3</v>
      </c>
      <c r="AZ385" s="60">
        <f>IF(ISNUMBER(AX385),AX385/MAX(AX$22:AX385)-1,"")</f>
        <v>0</v>
      </c>
      <c r="BB385" s="62">
        <v>52.3</v>
      </c>
      <c r="BC385" s="60">
        <f>IF(AND(ISNUMBER(BB384),ISNUMBER(BB385)),BB385/BB384-1,"")</f>
        <v>-1.5273004963727299E-3</v>
      </c>
      <c r="BD385" s="60">
        <f>IF(ISNUMBER(BB385),BB385/MAX(BB$22:BB385)-1,"")</f>
        <v>-1.5273004963727299E-3</v>
      </c>
      <c r="BF385" s="62">
        <v>52.77</v>
      </c>
      <c r="BG385" s="60">
        <f>IF(AND(ISNUMBER(BF384),ISNUMBER(BF385)),BF385/BF384-1,"")</f>
        <v>0</v>
      </c>
      <c r="BH385" s="60">
        <f>IF(ISNUMBER(BF385),BF385/MAX(BF$22:BF385)-1,"")</f>
        <v>0</v>
      </c>
      <c r="BK385" s="61">
        <f>BK384*(1+BL385)</f>
        <v>111.12279088727321</v>
      </c>
      <c r="BL385" s="60">
        <f>$L$12*N(AQ385)+$L$13*N(S385)+$L$14*N(AA385)+$L$15*N(AE385)+$L$16*N(AY385)+$L$17*N(BC385)+$L$18*N(AM385)+$L$19*N(AU385)+$L$20*N(W385)</f>
        <v>-1.4312056929889139E-3</v>
      </c>
      <c r="BM385" s="60">
        <f>IF(ISNUMBER(BK385),BK385/MAX(BK$22:BK385)-1,"")</f>
        <v>-1.431205692988935E-3</v>
      </c>
      <c r="BO385" s="61">
        <f>BO384*(1+BP385)</f>
        <v>109.31350317126515</v>
      </c>
      <c r="BP385" s="60">
        <f>$L$36*N(S385)+$L$37*N(AQ385)+$L$38*N(AA385)+$L$39*N(AE385)+$L$40*N(AM385)+$L$41*N(W385)+$L$42*N(AI385)+$L$43*N(BG385)+$L$44*N(AY385)</f>
        <v>-2.1267980825392546E-3</v>
      </c>
      <c r="BQ385" s="60">
        <f>IF(ISNUMBER(BO385),BO385/MAX(BO$22:BO385)-1,"")</f>
        <v>-6.64708982146478E-3</v>
      </c>
      <c r="BS385" s="61">
        <f>BS384*(1+BT385)</f>
        <v>107.81057608748286</v>
      </c>
      <c r="BT385" s="60">
        <f>$L$60*N(S385)+$L$61*N(AE385)+$L$62*N(AQ385)+$L$63*N(AM385)+$L$64*N(AI385)+$L$65*N(AA385)+$L$66*N(BG385)+$L$67*N(W385)+$L$68*N(AY385)</f>
        <v>-2.7983357802419478E-3</v>
      </c>
      <c r="BU385" s="60">
        <f>IF(ISNUMBER(BS385),BS385/MAX(BS$22:BS385)-1,"")</f>
        <v>-7.1961158074594911E-3</v>
      </c>
    </row>
    <row r="386" spans="17:73" ht="16" customHeight="1">
      <c r="Q386" s="63">
        <v>43629</v>
      </c>
      <c r="R386" s="62">
        <v>416.1</v>
      </c>
      <c r="S386" s="60">
        <f>IF(AND(ISNUMBER(R385),ISNUMBER(R386)),R386/R385-1,"")</f>
        <v>2.6989252494096228E-3</v>
      </c>
      <c r="T386" s="60">
        <f>IF(ISNUMBER(R386),R386/MAX(R$22:R386)-1,"")</f>
        <v>-4.6883222503946165E-3</v>
      </c>
      <c r="V386" s="62">
        <v>212.9</v>
      </c>
      <c r="W386" s="60">
        <f>IF(AND(ISNUMBER(V385),ISNUMBER(V386)),V386/V385-1,"")</f>
        <v>4.7192071731949614E-3</v>
      </c>
      <c r="X386" s="60">
        <f>IF(ISNUMBER(V386),V386/MAX(V$22:V386)-1,"")</f>
        <v>-6.3474283580695623E-3</v>
      </c>
      <c r="Z386" s="62">
        <v>8.8000000000000007</v>
      </c>
      <c r="AA386" s="60">
        <f>IF(AND(ISNUMBER(Z385),ISNUMBER(Z386)),Z386/Z385-1,"")</f>
        <v>4.5662100456622667E-3</v>
      </c>
      <c r="AB386" s="60">
        <f>IF(ISNUMBER(Z386),Z386/MAX(Z$22:Z386)-1,"")</f>
        <v>-1.1350737797957144E-3</v>
      </c>
      <c r="AD386" s="62">
        <v>11.4</v>
      </c>
      <c r="AE386" s="60">
        <f>IF(AND(ISNUMBER(AD385),ISNUMBER(AD386)),AD386/AD385-1,"")</f>
        <v>-1.384083044982698E-2</v>
      </c>
      <c r="AF386" s="60">
        <f>IF(ISNUMBER(AD386),AD386/MAX(AD$22:AD386)-1,"")</f>
        <v>-0.24553275976174715</v>
      </c>
      <c r="AH386" s="62">
        <v>17.989999999999998</v>
      </c>
      <c r="AI386" s="60">
        <f>IF(AND(ISNUMBER(AH385),ISNUMBER(AH386)),AH386/AH385-1,"")</f>
        <v>0</v>
      </c>
      <c r="AJ386" s="60">
        <f>IF(ISNUMBER(AH386),AH386/MAX(AH$22:AH386)-1,"")</f>
        <v>-3.3240997229918579E-3</v>
      </c>
      <c r="AL386" s="62">
        <v>21.43</v>
      </c>
      <c r="AM386" s="60">
        <f>IF(AND(ISNUMBER(AL385),ISNUMBER(AL386)),AL386/AL385-1,"")</f>
        <v>4.6882325363337696E-3</v>
      </c>
      <c r="AN386" s="60">
        <f>IF(ISNUMBER(AL386),AL386/MAX(AL$22:AL386)-1,"")</f>
        <v>-4.664179104478805E-4</v>
      </c>
      <c r="AP386" s="62">
        <v>100.31</v>
      </c>
      <c r="AQ386" s="60">
        <f>IF(AND(ISNUMBER(AP385),ISNUMBER(AP386)),AP386/AP385-1,"")</f>
        <v>0</v>
      </c>
      <c r="AR386" s="60">
        <f>IF(ISNUMBER(AP386),AP386/MAX(AP$22:AP386)-1,"")</f>
        <v>-9.9591674136034758E-4</v>
      </c>
      <c r="AT386" s="62">
        <v>50.1</v>
      </c>
      <c r="AU386" s="60">
        <f>IF(AND(ISNUMBER(AT385),ISNUMBER(AT386)),AT386/AT385-1,"")</f>
        <v>0</v>
      </c>
      <c r="AV386" s="60">
        <f>IF(ISNUMBER(AT386),AT386/MAX(AT$22:AT386)-1,"")</f>
        <v>-1.5942606616181632E-3</v>
      </c>
      <c r="AX386" s="62">
        <v>18.259</v>
      </c>
      <c r="AY386" s="60">
        <f>IF(AND(ISNUMBER(AX385),ISNUMBER(AX386)),AX386/AX385-1,"")</f>
        <v>8.951759960214245E-3</v>
      </c>
      <c r="AZ386" s="60">
        <f>IF(ISNUMBER(AX386),AX386/MAX(AX$22:AX386)-1,"")</f>
        <v>0</v>
      </c>
      <c r="BB386" s="62">
        <v>52.27</v>
      </c>
      <c r="BC386" s="60">
        <f>IF(AND(ISNUMBER(BB385),ISNUMBER(BB386)),BB386/BB385-1,"")</f>
        <v>-5.7361376673026321E-4</v>
      </c>
      <c r="BD386" s="60">
        <f>IF(ISNUMBER(BB386),BB386/MAX(BB$22:BB386)-1,"")</f>
        <v>-2.1000381825123648E-3</v>
      </c>
      <c r="BF386" s="62">
        <v>52.83</v>
      </c>
      <c r="BG386" s="60">
        <f>IF(AND(ISNUMBER(BF385),ISNUMBER(BF386)),BF386/BF385-1,"")</f>
        <v>1.1370096645819672E-3</v>
      </c>
      <c r="BH386" s="60">
        <f>IF(ISNUMBER(BF386),BF386/MAX(BF$22:BF386)-1,"")</f>
        <v>0</v>
      </c>
      <c r="BK386" s="61">
        <f>BK385*(1+BL386)</f>
        <v>111.30996867508469</v>
      </c>
      <c r="BL386" s="60">
        <f>$L$12*N(AQ386)+$L$13*N(S386)+$L$14*N(AA386)+$L$15*N(AE386)+$L$16*N(AY386)+$L$17*N(BC386)+$L$18*N(AM386)+$L$19*N(AU386)+$L$20*N(W386)</f>
        <v>1.6844230271480421E-3</v>
      </c>
      <c r="BM386" s="60">
        <f>IF(ISNUMBER(BK386),BK386/MAX(BK$22:BK386)-1,"")</f>
        <v>0</v>
      </c>
      <c r="BO386" s="61">
        <f>BO385*(1+BP386)</f>
        <v>109.34465099818551</v>
      </c>
      <c r="BP386" s="60">
        <f>$L$36*N(S386)+$L$37*N(AQ386)+$L$38*N(AA386)+$L$39*N(AE386)+$L$40*N(AM386)+$L$41*N(W386)+$L$42*N(AI386)+$L$43*N(BG386)+$L$44*N(AY386)</f>
        <v>2.8494034146498342E-4</v>
      </c>
      <c r="BQ386" s="60">
        <f>IF(ISNUMBER(BO386),BO386/MAX(BO$22:BO386)-1,"")</f>
        <v>-6.364043504043293E-3</v>
      </c>
      <c r="BS386" s="61">
        <f>BS385*(1+BT386)</f>
        <v>107.72831007592208</v>
      </c>
      <c r="BT386" s="60">
        <f>$L$60*N(S386)+$L$61*N(AE386)+$L$62*N(AQ386)+$L$63*N(AM386)+$L$64*N(AI386)+$L$65*N(AA386)+$L$66*N(BG386)+$L$67*N(W386)+$L$68*N(AY386)</f>
        <v>-7.6306068055902491E-4</v>
      </c>
      <c r="BU386" s="60">
        <f>IF(ISNUMBER(BS386),BS386/MAX(BS$22:BS386)-1,"")</f>
        <v>-7.9536854149930836E-3</v>
      </c>
    </row>
    <row r="387" spans="17:73" ht="16" customHeight="1">
      <c r="Q387" s="63">
        <v>43630</v>
      </c>
      <c r="R387" s="62">
        <v>420</v>
      </c>
      <c r="S387" s="60">
        <f>IF(AND(ISNUMBER(R386),ISNUMBER(R387)),R387/R386-1,"")</f>
        <v>9.3727469358326765E-3</v>
      </c>
      <c r="T387" s="60">
        <f>IF(ISNUMBER(R387),R387/MAX(R$22:R387)-1,"")</f>
        <v>0</v>
      </c>
      <c r="V387" s="62">
        <v>214.69</v>
      </c>
      <c r="W387" s="60">
        <f>IF(AND(ISNUMBER(V386),ISNUMBER(V387)),V387/V386-1,"")</f>
        <v>8.4077031470173313E-3</v>
      </c>
      <c r="X387" s="60">
        <f>IF(ISNUMBER(V387),V387/MAX(V$22:V387)-1,"")</f>
        <v>0</v>
      </c>
      <c r="Z387" s="62">
        <v>8.8699999999999992</v>
      </c>
      <c r="AA387" s="60">
        <f>IF(AND(ISNUMBER(Z386),ISNUMBER(Z387)),Z387/Z386-1,"")</f>
        <v>7.9545454545453254E-3</v>
      </c>
      <c r="AB387" s="60">
        <f>IF(ISNUMBER(Z387),Z387/MAX(Z$22:Z387)-1,"")</f>
        <v>0</v>
      </c>
      <c r="AD387" s="62">
        <v>11.45</v>
      </c>
      <c r="AE387" s="60">
        <f>IF(AND(ISNUMBER(AD386),ISNUMBER(AD387)),AD387/AD386-1,"")</f>
        <v>4.3859649122806044E-3</v>
      </c>
      <c r="AF387" s="60">
        <f>IF(ISNUMBER(AD387),AD387/MAX(AD$22:AD387)-1,"")</f>
        <v>-0.24222369291859702</v>
      </c>
      <c r="AH387" s="62">
        <v>18</v>
      </c>
      <c r="AI387" s="60">
        <f>IF(AND(ISNUMBER(AH386),ISNUMBER(AH387)),AH387/AH386-1,"")</f>
        <v>5.558643690939391E-4</v>
      </c>
      <c r="AJ387" s="60">
        <f>IF(ISNUMBER(AH387),AH387/MAX(AH$22:AH387)-1,"")</f>
        <v>-2.7700831024931594E-3</v>
      </c>
      <c r="AL387" s="62">
        <v>21.45</v>
      </c>
      <c r="AM387" s="60">
        <f>IF(AND(ISNUMBER(AL386),ISNUMBER(AL387)),AL387/AL386-1,"")</f>
        <v>9.3327111525898232E-4</v>
      </c>
      <c r="AN387" s="60">
        <f>IF(ISNUMBER(AL387),AL387/MAX(AL$22:AL387)-1,"")</f>
        <v>0</v>
      </c>
      <c r="AP387" s="62">
        <v>100.32</v>
      </c>
      <c r="AQ387" s="60">
        <f>IF(AND(ISNUMBER(AP386),ISNUMBER(AP387)),AP387/AP386-1,"")</f>
        <v>9.9690958029974297E-5</v>
      </c>
      <c r="AR387" s="60">
        <f>IF(ISNUMBER(AP387),AP387/MAX(AP$22:AP387)-1,"")</f>
        <v>-8.9632506722436833E-4</v>
      </c>
      <c r="AT387" s="62">
        <v>50.11</v>
      </c>
      <c r="AU387" s="60">
        <f>IF(AND(ISNUMBER(AT386),ISNUMBER(AT387)),AT387/AT386-1,"")</f>
        <v>1.9960079840308786E-4</v>
      </c>
      <c r="AV387" s="60">
        <f>IF(ISNUMBER(AT387),AT387/MAX(AT$22:AT387)-1,"")</f>
        <v>-1.394978078915865E-3</v>
      </c>
      <c r="AX387" s="62">
        <v>18.399999999999999</v>
      </c>
      <c r="AY387" s="60">
        <f>IF(AND(ISNUMBER(AX386),ISNUMBER(AX387)),AX387/AX386-1,"")</f>
        <v>7.7222191795824902E-3</v>
      </c>
      <c r="AZ387" s="60">
        <f>IF(ISNUMBER(AX387),AX387/MAX(AX$22:AX387)-1,"")</f>
        <v>0</v>
      </c>
      <c r="BB387" s="62">
        <v>52.43</v>
      </c>
      <c r="BC387" s="60">
        <f>IF(AND(ISNUMBER(BB386),ISNUMBER(BB387)),BB387/BB386-1,"")</f>
        <v>3.0610292710924192E-3</v>
      </c>
      <c r="BD387" s="60">
        <f>IF(ISNUMBER(BB387),BB387/MAX(BB$22:BB387)-1,"")</f>
        <v>0</v>
      </c>
      <c r="BF387" s="62">
        <v>52.92</v>
      </c>
      <c r="BG387" s="60">
        <f>IF(AND(ISNUMBER(BF386),ISNUMBER(BF387)),BF387/BF386-1,"")</f>
        <v>1.7035775127769437E-3</v>
      </c>
      <c r="BH387" s="60">
        <f>IF(ISNUMBER(BF387),BF387/MAX(BF$22:BF387)-1,"")</f>
        <v>0</v>
      </c>
      <c r="BK387" s="61">
        <f>BK386*(1+BL387)</f>
        <v>111.95714902757453</v>
      </c>
      <c r="BL387" s="60">
        <f>$L$12*N(AQ387)+$L$13*N(S387)+$L$14*N(AA387)+$L$15*N(AE387)+$L$16*N(AY387)+$L$17*N(BC387)+$L$18*N(AM387)+$L$19*N(AU387)+$L$20*N(W387)</f>
        <v>5.8142173624984132E-3</v>
      </c>
      <c r="BM387" s="60">
        <f>IF(ISNUMBER(BK387),BK387/MAX(BK$22:BK387)-1,"")</f>
        <v>0</v>
      </c>
      <c r="BO387" s="61">
        <f>BO386*(1+BP387)</f>
        <v>109.9717415871574</v>
      </c>
      <c r="BP387" s="60">
        <f>$L$36*N(S387)+$L$37*N(AQ387)+$L$38*N(AA387)+$L$39*N(AE387)+$L$40*N(AM387)+$L$41*N(W387)+$L$42*N(AI387)+$L$43*N(BG387)+$L$44*N(AY387)</f>
        <v>5.7349909963339517E-3</v>
      </c>
      <c r="BQ387" s="60">
        <f>IF(ISNUMBER(BO387),BO387/MAX(BO$22:BO387)-1,"")</f>
        <v>-6.6555023990522155E-4</v>
      </c>
      <c r="BS387" s="61">
        <f>BS386*(1+BT387)</f>
        <v>108.2266285926536</v>
      </c>
      <c r="BT387" s="60">
        <f>$L$60*N(S387)+$L$61*N(AE387)+$L$62*N(AQ387)+$L$63*N(AM387)+$L$64*N(AI387)+$L$65*N(AA387)+$L$66*N(BG387)+$L$67*N(W387)+$L$68*N(AY387)</f>
        <v>4.6256969628533434E-3</v>
      </c>
      <c r="BU387" s="60">
        <f>IF(ISNUMBER(BS387),BS387/MAX(BS$22:BS387)-1,"")</f>
        <v>-3.3647797906073418E-3</v>
      </c>
    </row>
    <row r="388" spans="17:73" ht="16" customHeight="1">
      <c r="Q388" s="63">
        <v>43633</v>
      </c>
      <c r="R388" s="62">
        <v>421.15</v>
      </c>
      <c r="S388" s="60">
        <f>IF(AND(ISNUMBER(R387),ISNUMBER(R388)),R388/R387-1,"")</f>
        <v>2.7380952380950951E-3</v>
      </c>
      <c r="T388" s="60">
        <f>IF(ISNUMBER(R388),R388/MAX(R$22:R388)-1,"")</f>
        <v>0</v>
      </c>
      <c r="V388" s="62">
        <v>214.49</v>
      </c>
      <c r="W388" s="60">
        <f>IF(AND(ISNUMBER(V387),ISNUMBER(V388)),V388/V387-1,"")</f>
        <v>-9.3157576039870627E-4</v>
      </c>
      <c r="X388" s="60">
        <f>IF(ISNUMBER(V388),V388/MAX(V$22:V388)-1,"")</f>
        <v>-9.3157576039870627E-4</v>
      </c>
      <c r="Z388" s="62">
        <v>8.8800000000000008</v>
      </c>
      <c r="AA388" s="60">
        <f>IF(AND(ISNUMBER(Z387),ISNUMBER(Z388)),Z388/Z387-1,"")</f>
        <v>1.1273957158963732E-3</v>
      </c>
      <c r="AB388" s="60">
        <f>IF(ISNUMBER(Z388),Z388/MAX(Z$22:Z388)-1,"")</f>
        <v>0</v>
      </c>
      <c r="AD388" s="62">
        <v>11.43</v>
      </c>
      <c r="AE388" s="60">
        <f>IF(AND(ISNUMBER(AD387),ISNUMBER(AD388)),AD388/AD387-1,"")</f>
        <v>-1.7467248908296096E-3</v>
      </c>
      <c r="AF388" s="60">
        <f>IF(ISNUMBER(AD388),AD388/MAX(AD$22:AD388)-1,"")</f>
        <v>-0.24354731965585708</v>
      </c>
      <c r="AH388" s="62">
        <v>18</v>
      </c>
      <c r="AI388" s="60">
        <f>IF(AND(ISNUMBER(AH387),ISNUMBER(AH388)),AH388/AH387-1,"")</f>
        <v>0</v>
      </c>
      <c r="AJ388" s="60">
        <f>IF(ISNUMBER(AH388),AH388/MAX(AH$22:AH388)-1,"")</f>
        <v>-2.7700831024931594E-3</v>
      </c>
      <c r="AL388" s="62">
        <v>21.54</v>
      </c>
      <c r="AM388" s="60">
        <f>IF(AND(ISNUMBER(AL387),ISNUMBER(AL388)),AL388/AL387-1,"")</f>
        <v>4.1958041958041203E-3</v>
      </c>
      <c r="AN388" s="60">
        <f>IF(ISNUMBER(AL388),AL388/MAX(AL$22:AL388)-1,"")</f>
        <v>0</v>
      </c>
      <c r="AP388" s="62">
        <v>100.32</v>
      </c>
      <c r="AQ388" s="60">
        <f>IF(AND(ISNUMBER(AP387),ISNUMBER(AP388)),AP388/AP387-1,"")</f>
        <v>0</v>
      </c>
      <c r="AR388" s="60">
        <f>IF(ISNUMBER(AP388),AP388/MAX(AP$22:AP388)-1,"")</f>
        <v>-8.9632506722436833E-4</v>
      </c>
      <c r="AT388" s="62">
        <v>50.12</v>
      </c>
      <c r="AU388" s="60">
        <f>IF(AND(ISNUMBER(AT387),ISNUMBER(AT388)),AT388/AT387-1,"")</f>
        <v>1.9956096587514516E-4</v>
      </c>
      <c r="AV388" s="60">
        <f>IF(ISNUMBER(AT388),AT388/MAX(AT$22:AT388)-1,"")</f>
        <v>-1.1956954962136779E-3</v>
      </c>
      <c r="AX388" s="62">
        <v>18.318999999999999</v>
      </c>
      <c r="AY388" s="60">
        <f>IF(AND(ISNUMBER(AX387),ISNUMBER(AX388)),AX388/AX387-1,"")</f>
        <v>-4.4021739130434279E-3</v>
      </c>
      <c r="AZ388" s="60">
        <f>IF(ISNUMBER(AX388),AX388/MAX(AX$22:AX388)-1,"")</f>
        <v>-4.4021739130434279E-3</v>
      </c>
      <c r="BB388" s="62">
        <v>52.52</v>
      </c>
      <c r="BC388" s="60">
        <f>IF(AND(ISNUMBER(BB387),ISNUMBER(BB388)),BB388/BB387-1,"")</f>
        <v>1.7165744802594141E-3</v>
      </c>
      <c r="BD388" s="60">
        <f>IF(ISNUMBER(BB388),BB388/MAX(BB$22:BB388)-1,"")</f>
        <v>0</v>
      </c>
      <c r="BF388" s="62">
        <v>52.85</v>
      </c>
      <c r="BG388" s="60">
        <f>IF(AND(ISNUMBER(BF387),ISNUMBER(BF388)),BF388/BF387-1,"")</f>
        <v>-1.322751322751281E-3</v>
      </c>
      <c r="BH388" s="60">
        <f>IF(ISNUMBER(BF388),BF388/MAX(BF$22:BF388)-1,"")</f>
        <v>-1.322751322751281E-3</v>
      </c>
      <c r="BK388" s="61">
        <f>BK387*(1+BL388)</f>
        <v>112.00034102582211</v>
      </c>
      <c r="BL388" s="60">
        <f>$L$12*N(AQ388)+$L$13*N(S388)+$L$14*N(AA388)+$L$15*N(AE388)+$L$16*N(AY388)+$L$17*N(BC388)+$L$18*N(AM388)+$L$19*N(AU388)+$L$20*N(W388)</f>
        <v>3.8579044413631134E-4</v>
      </c>
      <c r="BM388" s="60">
        <f>IF(ISNUMBER(BK388),BK388/MAX(BK$22:BK388)-1,"")</f>
        <v>0</v>
      </c>
      <c r="BO388" s="61">
        <f>BO387*(1+BP388)</f>
        <v>110.02514852537158</v>
      </c>
      <c r="BP388" s="60">
        <f>$L$36*N(S388)+$L$37*N(AQ388)+$L$38*N(AA388)+$L$39*N(AE388)+$L$40*N(AM388)+$L$41*N(W388)+$L$42*N(AI388)+$L$43*N(BG388)+$L$44*N(AY388)</f>
        <v>4.8564237906387593E-4</v>
      </c>
      <c r="BQ388" s="60">
        <f>IF(ISNUMBER(BO388),BO388/MAX(BO$22:BO388)-1,"")</f>
        <v>-1.8023108024323164E-4</v>
      </c>
      <c r="BS388" s="61">
        <f>BS387*(1+BT388)</f>
        <v>108.33069717802242</v>
      </c>
      <c r="BT388" s="60">
        <f>$L$60*N(S388)+$L$61*N(AE388)+$L$62*N(AQ388)+$L$63*N(AM388)+$L$64*N(AI388)+$L$65*N(AA388)+$L$66*N(BG388)+$L$67*N(W388)+$L$68*N(AY388)</f>
        <v>9.6158022034046134E-4</v>
      </c>
      <c r="BU388" s="60">
        <f>IF(ISNUMBER(BS388),BS388/MAX(BS$22:BS388)-1,"")</f>
        <v>-2.40643507595939E-3</v>
      </c>
    </row>
    <row r="389" spans="17:73" ht="16" customHeight="1">
      <c r="Q389" s="63">
        <v>43634</v>
      </c>
      <c r="R389" s="62">
        <v>423.49</v>
      </c>
      <c r="S389" s="60">
        <f>IF(AND(ISNUMBER(R388),ISNUMBER(R389)),R389/R388-1,"")</f>
        <v>5.556215125252395E-3</v>
      </c>
      <c r="T389" s="60">
        <f>IF(ISNUMBER(R389),R389/MAX(R$22:R389)-1,"")</f>
        <v>0</v>
      </c>
      <c r="V389" s="62">
        <v>215.31</v>
      </c>
      <c r="W389" s="60">
        <f>IF(AND(ISNUMBER(V388),ISNUMBER(V389)),V389/V388-1,"")</f>
        <v>3.8230220523101099E-3</v>
      </c>
      <c r="X389" s="60">
        <f>IF(ISNUMBER(V389),V389/MAX(V$22:V389)-1,"")</f>
        <v>0</v>
      </c>
      <c r="Z389" s="62">
        <v>8.9</v>
      </c>
      <c r="AA389" s="60">
        <f>IF(AND(ISNUMBER(Z388),ISNUMBER(Z389)),Z389/Z388-1,"")</f>
        <v>2.2522522522521182E-3</v>
      </c>
      <c r="AB389" s="60">
        <f>IF(ISNUMBER(Z389),Z389/MAX(Z$22:Z389)-1,"")</f>
        <v>0</v>
      </c>
      <c r="AD389" s="62">
        <v>11.39</v>
      </c>
      <c r="AE389" s="60">
        <f>IF(AND(ISNUMBER(AD388),ISNUMBER(AD389)),AD389/AD388-1,"")</f>
        <v>-3.4995625546805353E-3</v>
      </c>
      <c r="AF389" s="60">
        <f>IF(ISNUMBER(AD389),AD389/MAX(AD$22:AD389)-1,"")</f>
        <v>-0.24619457313037718</v>
      </c>
      <c r="AH389" s="62">
        <v>18.07</v>
      </c>
      <c r="AI389" s="60">
        <f>IF(AND(ISNUMBER(AH388),ISNUMBER(AH389)),AH389/AH388-1,"")</f>
        <v>3.8888888888888307E-3</v>
      </c>
      <c r="AJ389" s="60">
        <f>IF(ISNUMBER(AH389),AH389/MAX(AH$22:AH389)-1,"")</f>
        <v>0</v>
      </c>
      <c r="AL389" s="62">
        <v>21.47</v>
      </c>
      <c r="AM389" s="60">
        <f>IF(AND(ISNUMBER(AL388),ISNUMBER(AL389)),AL389/AL388-1,"")</f>
        <v>-3.2497678737233304E-3</v>
      </c>
      <c r="AN389" s="60">
        <f>IF(ISNUMBER(AL389),AL389/MAX(AL$22:AL389)-1,"")</f>
        <v>-3.2497678737233304E-3</v>
      </c>
      <c r="AP389" s="62">
        <v>100.34</v>
      </c>
      <c r="AQ389" s="60">
        <f>IF(AND(ISNUMBER(AP388),ISNUMBER(AP389)),AP389/AP388-1,"")</f>
        <v>1.9936204146731029E-4</v>
      </c>
      <c r="AR389" s="60">
        <f>IF(ISNUMBER(AP389),AP389/MAX(AP$22:AP389)-1,"")</f>
        <v>-6.9714171895218779E-4</v>
      </c>
      <c r="AT389" s="62">
        <v>50.12</v>
      </c>
      <c r="AU389" s="60">
        <f>IF(AND(ISNUMBER(AT388),ISNUMBER(AT389)),AT389/AT388-1,"")</f>
        <v>0</v>
      </c>
      <c r="AV389" s="60">
        <f>IF(ISNUMBER(AT389),AT389/MAX(AT$22:AT389)-1,"")</f>
        <v>-1.1956954962136779E-3</v>
      </c>
      <c r="AX389" s="62">
        <v>18.559000000000001</v>
      </c>
      <c r="AY389" s="60">
        <f>IF(AND(ISNUMBER(AX388),ISNUMBER(AX389)),AX389/AX388-1,"")</f>
        <v>1.3101151809596701E-2</v>
      </c>
      <c r="AZ389" s="60">
        <f>IF(ISNUMBER(AX389),AX389/MAX(AX$22:AX389)-1,"")</f>
        <v>0</v>
      </c>
      <c r="BB389" s="62">
        <v>52.35</v>
      </c>
      <c r="BC389" s="60">
        <f>IF(AND(ISNUMBER(BB388),ISNUMBER(BB389)),BB389/BB388-1,"")</f>
        <v>-3.2368621477533166E-3</v>
      </c>
      <c r="BD389" s="60">
        <f>IF(ISNUMBER(BB389),BB389/MAX(BB$22:BB389)-1,"")</f>
        <v>-3.2368621477533166E-3</v>
      </c>
      <c r="BF389" s="62">
        <v>52.96</v>
      </c>
      <c r="BG389" s="60">
        <f>IF(AND(ISNUMBER(BF388),ISNUMBER(BF389)),BF389/BF388-1,"")</f>
        <v>2.0813623462629938E-3</v>
      </c>
      <c r="BH389" s="60">
        <f>IF(ISNUMBER(BF389),BF389/MAX(BF$22:BF389)-1,"")</f>
        <v>0</v>
      </c>
      <c r="BK389" s="61">
        <f>BK388*(1+BL389)</f>
        <v>112.37830917900936</v>
      </c>
      <c r="BL389" s="60">
        <f>$L$12*N(AQ389)+$L$13*N(S389)+$L$14*N(AA389)+$L$15*N(AE389)+$L$16*N(AY389)+$L$17*N(BC389)+$L$18*N(AM389)+$L$19*N(AU389)+$L$20*N(W389)</f>
        <v>3.3747053779070199E-3</v>
      </c>
      <c r="BM389" s="60">
        <f>IF(ISNUMBER(BK389),BK389/MAX(BK$22:BK389)-1,"")</f>
        <v>0</v>
      </c>
      <c r="BO389" s="61">
        <f>BO388*(1+BP389)</f>
        <v>110.30413673633113</v>
      </c>
      <c r="BP389" s="60">
        <f>$L$36*N(S389)+$L$37*N(AQ389)+$L$38*N(AA389)+$L$39*N(AE389)+$L$40*N(AM389)+$L$41*N(W389)+$L$42*N(AI389)+$L$43*N(BG389)+$L$44*N(AY389)</f>
        <v>2.5356767493499291E-3</v>
      </c>
      <c r="BQ389" s="60">
        <f>IF(ISNUMBER(BO389),BO389/MAX(BO$22:BO389)-1,"")</f>
        <v>0</v>
      </c>
      <c r="BS389" s="61">
        <f>BS388*(1+BT389)</f>
        <v>108.4872845363108</v>
      </c>
      <c r="BT389" s="60">
        <f>$L$60*N(S389)+$L$61*N(AE389)+$L$62*N(AQ389)+$L$63*N(AM389)+$L$64*N(AI389)+$L$65*N(AA389)+$L$66*N(BG389)+$L$67*N(W389)+$L$68*N(AY389)</f>
        <v>1.4454569421910809E-3</v>
      </c>
      <c r="BU389" s="60">
        <f>IF(ISNUMBER(BS389),BS389/MAX(BS$22:BS389)-1,"")</f>
        <v>-9.6445653205479154E-4</v>
      </c>
    </row>
    <row r="390" spans="17:73" ht="16" customHeight="1">
      <c r="Q390" s="63">
        <v>43635</v>
      </c>
      <c r="R390" s="62">
        <v>423.49</v>
      </c>
      <c r="S390" s="60">
        <f>IF(AND(ISNUMBER(R389),ISNUMBER(R390)),R390/R389-1,"")</f>
        <v>0</v>
      </c>
      <c r="T390" s="60">
        <f>IF(ISNUMBER(R390),R390/MAX(R$22:R390)-1,"")</f>
        <v>0</v>
      </c>
      <c r="V390" s="62">
        <v>216.67</v>
      </c>
      <c r="W390" s="60">
        <f>IF(AND(ISNUMBER(V389),ISNUMBER(V390)),V390/V389-1,"")</f>
        <v>6.3164739213226184E-3</v>
      </c>
      <c r="X390" s="60">
        <f>IF(ISNUMBER(V390),V390/MAX(V$22:V390)-1,"")</f>
        <v>0</v>
      </c>
      <c r="Z390" s="62">
        <v>8.9700000000000006</v>
      </c>
      <c r="AA390" s="60">
        <f>IF(AND(ISNUMBER(Z389),ISNUMBER(Z390)),Z390/Z389-1,"")</f>
        <v>7.8651685393258397E-3</v>
      </c>
      <c r="AB390" s="60">
        <f>IF(ISNUMBER(Z390),Z390/MAX(Z$22:Z390)-1,"")</f>
        <v>0</v>
      </c>
      <c r="AD390" s="62">
        <v>11.58</v>
      </c>
      <c r="AE390" s="60">
        <f>IF(AND(ISNUMBER(AD389),ISNUMBER(AD390)),AD390/AD389-1,"")</f>
        <v>1.668129938542573E-2</v>
      </c>
      <c r="AF390" s="60">
        <f>IF(ISNUMBER(AD390),AD390/MAX(AD$22:AD390)-1,"")</f>
        <v>-0.23362011912640634</v>
      </c>
      <c r="AH390" s="62">
        <v>18.21</v>
      </c>
      <c r="AI390" s="60">
        <f>IF(AND(ISNUMBER(AH389),ISNUMBER(AH390)),AH390/AH389-1,"")</f>
        <v>7.7476480354179422E-3</v>
      </c>
      <c r="AJ390" s="60">
        <f>IF(ISNUMBER(AH390),AH390/MAX(AH$22:AH390)-1,"")</f>
        <v>0</v>
      </c>
      <c r="AL390" s="62">
        <v>21.64</v>
      </c>
      <c r="AM390" s="60">
        <f>IF(AND(ISNUMBER(AL389),ISNUMBER(AL390)),AL390/AL389-1,"")</f>
        <v>7.9180251513741862E-3</v>
      </c>
      <c r="AN390" s="60">
        <f>IF(ISNUMBER(AL390),AL390/MAX(AL$22:AL390)-1,"")</f>
        <v>0</v>
      </c>
      <c r="AP390" s="62">
        <v>100.33</v>
      </c>
      <c r="AQ390" s="60">
        <f>IF(AND(ISNUMBER(AP389),ISNUMBER(AP390)),AP390/AP389-1,"")</f>
        <v>-9.9661152082930471E-5</v>
      </c>
      <c r="AR390" s="60">
        <f>IF(ISNUMBER(AP390),AP390/MAX(AP$22:AP390)-1,"")</f>
        <v>-7.9673339308827806E-4</v>
      </c>
      <c r="AT390" s="62">
        <v>50.11</v>
      </c>
      <c r="AU390" s="60">
        <f>IF(AND(ISNUMBER(AT389),ISNUMBER(AT390)),AT390/AT389-1,"")</f>
        <v>-1.995211492418214E-4</v>
      </c>
      <c r="AV390" s="60">
        <f>IF(ISNUMBER(AT390),AT390/MAX(AT$22:AT390)-1,"")</f>
        <v>-1.394978078915865E-3</v>
      </c>
      <c r="AX390" s="62">
        <v>18.489000000000001</v>
      </c>
      <c r="AY390" s="60">
        <f>IF(AND(ISNUMBER(AX389),ISNUMBER(AX390)),AX390/AX389-1,"")</f>
        <v>-3.7717549436930842E-3</v>
      </c>
      <c r="AZ390" s="60">
        <f>IF(ISNUMBER(AX390),AX390/MAX(AX$22:AX390)-1,"")</f>
        <v>-3.7717549436930842E-3</v>
      </c>
      <c r="BB390" s="62">
        <v>52.47</v>
      </c>
      <c r="BC390" s="60">
        <f>IF(AND(ISNUMBER(BB389),ISNUMBER(BB390)),BB390/BB389-1,"")</f>
        <v>2.2922636103150928E-3</v>
      </c>
      <c r="BD390" s="60">
        <f>IF(ISNUMBER(BB390),BB390/MAX(BB$22:BB390)-1,"")</f>
        <v>-9.5201827875102119E-4</v>
      </c>
      <c r="BF390" s="62">
        <v>52.99</v>
      </c>
      <c r="BG390" s="60">
        <f>IF(AND(ISNUMBER(BF389),ISNUMBER(BF390)),BF390/BF389-1,"")</f>
        <v>5.6646525679759918E-4</v>
      </c>
      <c r="BH390" s="60">
        <f>IF(ISNUMBER(BF390),BF390/MAX(BF$22:BF390)-1,"")</f>
        <v>0</v>
      </c>
      <c r="BK390" s="61">
        <f>BK389*(1+BL390)</f>
        <v>112.69417522009172</v>
      </c>
      <c r="BL390" s="60">
        <f>$L$12*N(AQ390)+$L$13*N(S390)+$L$14*N(AA390)+$L$15*N(AE390)+$L$16*N(AY390)+$L$17*N(BC390)+$L$18*N(AM390)+$L$19*N(AU390)+$L$20*N(W390)</f>
        <v>2.8107385080800092E-3</v>
      </c>
      <c r="BM390" s="60">
        <f>IF(ISNUMBER(BK390),BK390/MAX(BK$22:BK390)-1,"")</f>
        <v>0</v>
      </c>
      <c r="BO390" s="61">
        <f>BO389*(1+BP390)</f>
        <v>110.78475431114441</v>
      </c>
      <c r="BP390" s="60">
        <f>$L$36*N(S390)+$L$37*N(AQ390)+$L$38*N(AA390)+$L$39*N(AE390)+$L$40*N(AM390)+$L$41*N(W390)+$L$42*N(AI390)+$L$43*N(BG390)+$L$44*N(AY390)</f>
        <v>4.3572035377252277E-3</v>
      </c>
      <c r="BQ390" s="60">
        <f>IF(ISNUMBER(BO390),BO390/MAX(BO$22:BO390)-1,"")</f>
        <v>0</v>
      </c>
      <c r="BS390" s="61">
        <f>BS389*(1+BT390)</f>
        <v>109.09582522318159</v>
      </c>
      <c r="BT390" s="60">
        <f>$L$60*N(S390)+$L$61*N(AE390)+$L$62*N(AQ390)+$L$63*N(AM390)+$L$64*N(AI390)+$L$65*N(AA390)+$L$66*N(BG390)+$L$67*N(W390)+$L$68*N(AY390)</f>
        <v>5.6093273001696668E-3</v>
      </c>
      <c r="BU390" s="60">
        <f>IF(ISNUMBER(BS390),BS390/MAX(BS$22:BS390)-1,"")</f>
        <v>0</v>
      </c>
    </row>
    <row r="391" spans="17:73" ht="16" customHeight="1">
      <c r="Q391" s="63">
        <v>43636</v>
      </c>
      <c r="R391" s="62">
        <v>427.22</v>
      </c>
      <c r="S391" s="60">
        <f>IF(AND(ISNUMBER(R390),ISNUMBER(R391)),R391/R390-1,"")</f>
        <v>8.8077640558219539E-3</v>
      </c>
      <c r="T391" s="60">
        <f>IF(ISNUMBER(R391),R391/MAX(R$22:R391)-1,"")</f>
        <v>0</v>
      </c>
      <c r="V391" s="62">
        <v>217.33</v>
      </c>
      <c r="W391" s="60">
        <f>IF(AND(ISNUMBER(V390),ISNUMBER(V391)),V391/V390-1,"")</f>
        <v>3.0461069829696985E-3</v>
      </c>
      <c r="X391" s="60">
        <f>IF(ISNUMBER(V391),V391/MAX(V$22:V391)-1,"")</f>
        <v>0</v>
      </c>
      <c r="Z391" s="62">
        <v>9.0500000000000007</v>
      </c>
      <c r="AA391" s="60">
        <f>IF(AND(ISNUMBER(Z390),ISNUMBER(Z391)),Z391/Z390-1,"")</f>
        <v>8.9186176142697082E-3</v>
      </c>
      <c r="AB391" s="60">
        <f>IF(ISNUMBER(Z391),Z391/MAX(Z$22:Z391)-1,"")</f>
        <v>0</v>
      </c>
      <c r="AD391" s="62">
        <v>11.57</v>
      </c>
      <c r="AE391" s="60">
        <f>IF(AND(ISNUMBER(AD390),ISNUMBER(AD391)),AD391/AD390-1,"")</f>
        <v>-8.6355785837644028E-4</v>
      </c>
      <c r="AF391" s="60">
        <f>IF(ISNUMBER(AD391),AD391/MAX(AD$22:AD391)-1,"")</f>
        <v>-0.23428193249503637</v>
      </c>
      <c r="AH391" s="62">
        <v>18.3</v>
      </c>
      <c r="AI391" s="60">
        <f>IF(AND(ISNUMBER(AH390),ISNUMBER(AH391)),AH391/AH390-1,"")</f>
        <v>4.9423393739702615E-3</v>
      </c>
      <c r="AJ391" s="60">
        <f>IF(ISNUMBER(AH391),AH391/MAX(AH$22:AH391)-1,"")</f>
        <v>0</v>
      </c>
      <c r="AL391" s="62">
        <v>21.86</v>
      </c>
      <c r="AM391" s="60">
        <f>IF(AND(ISNUMBER(AL390),ISNUMBER(AL391)),AL391/AL390-1,"")</f>
        <v>1.0166358595194103E-2</v>
      </c>
      <c r="AN391" s="60">
        <f>IF(ISNUMBER(AL391),AL391/MAX(AL$22:AL391)-1,"")</f>
        <v>0</v>
      </c>
      <c r="AP391" s="62">
        <v>100.35</v>
      </c>
      <c r="AQ391" s="60">
        <f>IF(AND(ISNUMBER(AP390),ISNUMBER(AP391)),AP391/AP390-1,"")</f>
        <v>1.9934217083616979E-4</v>
      </c>
      <c r="AR391" s="60">
        <f>IF(ISNUMBER(AP391),AP391/MAX(AP$22:AP391)-1,"")</f>
        <v>-5.9755004481631957E-4</v>
      </c>
      <c r="AT391" s="62">
        <v>50.12</v>
      </c>
      <c r="AU391" s="60">
        <f>IF(AND(ISNUMBER(AT390),ISNUMBER(AT391)),AT391/AT390-1,"")</f>
        <v>1.9956096587514516E-4</v>
      </c>
      <c r="AV391" s="60">
        <f>IF(ISNUMBER(AT391),AT391/MAX(AT$22:AT391)-1,"")</f>
        <v>-1.1956954962136779E-3</v>
      </c>
      <c r="AX391" s="62">
        <v>18.885999999999999</v>
      </c>
      <c r="AY391" s="60">
        <f>IF(AND(ISNUMBER(AX390),ISNUMBER(AX391)),AX391/AX390-1,"")</f>
        <v>2.1472226729406518E-2</v>
      </c>
      <c r="AZ391" s="60">
        <f>IF(ISNUMBER(AX391),AX391/MAX(AX$22:AX391)-1,"")</f>
        <v>0</v>
      </c>
      <c r="BB391" s="62">
        <v>52.75</v>
      </c>
      <c r="BC391" s="60">
        <f>IF(AND(ISNUMBER(BB390),ISNUMBER(BB391)),BB391/BB390-1,"")</f>
        <v>5.3363826948733539E-3</v>
      </c>
      <c r="BD391" s="60">
        <f>IF(ISNUMBER(BB391),BB391/MAX(BB$22:BB391)-1,"")</f>
        <v>0</v>
      </c>
      <c r="BF391" s="62">
        <v>53.1</v>
      </c>
      <c r="BG391" s="60">
        <f>IF(AND(ISNUMBER(BF390),ISNUMBER(BF391)),BF391/BF390-1,"")</f>
        <v>2.0758633704471841E-3</v>
      </c>
      <c r="BH391" s="60">
        <f>IF(ISNUMBER(BF391),BF391/MAX(BF$22:BF391)-1,"")</f>
        <v>0</v>
      </c>
      <c r="BK391" s="61">
        <f>BK390*(1+BL391)</f>
        <v>113.57489493226142</v>
      </c>
      <c r="BL391" s="60">
        <f>$L$12*N(AQ391)+$L$13*N(S391)+$L$14*N(AA391)+$L$15*N(AE391)+$L$16*N(AY391)+$L$17*N(BC391)+$L$18*N(AM391)+$L$19*N(AU391)+$L$20*N(W391)</f>
        <v>7.8151307327964104E-3</v>
      </c>
      <c r="BM391" s="60">
        <f>IF(ISNUMBER(BK391),BK391/MAX(BK$22:BK391)-1,"")</f>
        <v>0</v>
      </c>
      <c r="BO391" s="61">
        <f>BO390*(1+BP391)</f>
        <v>111.48383653350477</v>
      </c>
      <c r="BP391" s="60">
        <f>$L$36*N(S391)+$L$37*N(AQ391)+$L$38*N(AA391)+$L$39*N(AE391)+$L$40*N(AM391)+$L$41*N(W391)+$L$42*N(AI391)+$L$43*N(BG391)+$L$44*N(AY391)</f>
        <v>6.3102746105023529E-3</v>
      </c>
      <c r="BQ391" s="60">
        <f>IF(ISNUMBER(BO391),BO391/MAX(BO$22:BO391)-1,"")</f>
        <v>0</v>
      </c>
      <c r="BS391" s="61">
        <f>BS390*(1+BT391)</f>
        <v>109.65899385168129</v>
      </c>
      <c r="BT391" s="60">
        <f>$L$60*N(S391)+$L$61*N(AE391)+$L$62*N(AQ391)+$L$63*N(AM391)+$L$64*N(AI391)+$L$65*N(AA391)+$L$66*N(BG391)+$L$67*N(W391)+$L$68*N(AY391)</f>
        <v>5.1621464647947255E-3</v>
      </c>
      <c r="BU391" s="60">
        <f>IF(ISNUMBER(BS391),BS391/MAX(BS$22:BS391)-1,"")</f>
        <v>0</v>
      </c>
    </row>
    <row r="392" spans="17:73" ht="16" customHeight="1">
      <c r="Q392" s="63">
        <v>43637</v>
      </c>
      <c r="R392" s="62">
        <v>424.01</v>
      </c>
      <c r="S392" s="60">
        <f>IF(AND(ISNUMBER(R391),ISNUMBER(R392)),R392/R391-1,"")</f>
        <v>-7.5136931791583983E-3</v>
      </c>
      <c r="T392" s="60">
        <f>IF(ISNUMBER(R392),R392/MAX(R$22:R392)-1,"")</f>
        <v>-7.5136931791583983E-3</v>
      </c>
      <c r="V392" s="62">
        <v>216.61</v>
      </c>
      <c r="W392" s="60">
        <f>IF(AND(ISNUMBER(V391),ISNUMBER(V392)),V392/V391-1,"")</f>
        <v>-3.3129342474578216E-3</v>
      </c>
      <c r="X392" s="60">
        <f>IF(ISNUMBER(V392),V392/MAX(V$22:V392)-1,"")</f>
        <v>-3.3129342474578216E-3</v>
      </c>
      <c r="Z392" s="62">
        <v>9.01</v>
      </c>
      <c r="AA392" s="60">
        <f>IF(AND(ISNUMBER(Z391),ISNUMBER(Z392)),Z392/Z391-1,"")</f>
        <v>-4.4198895027625085E-3</v>
      </c>
      <c r="AB392" s="60">
        <f>IF(ISNUMBER(Z392),Z392/MAX(Z$22:Z392)-1,"")</f>
        <v>-4.4198895027625085E-3</v>
      </c>
      <c r="AD392" s="62">
        <v>11.52</v>
      </c>
      <c r="AE392" s="60">
        <f>IF(AND(ISNUMBER(AD391),ISNUMBER(AD392)),AD392/AD391-1,"")</f>
        <v>-4.321521175453813E-3</v>
      </c>
      <c r="AF392" s="60">
        <f>IF(ISNUMBER(AD392),AD392/MAX(AD$22:AD392)-1,"")</f>
        <v>-0.23759099933818661</v>
      </c>
      <c r="AH392" s="62">
        <v>18.170000000000002</v>
      </c>
      <c r="AI392" s="60">
        <f>IF(AND(ISNUMBER(AH391),ISNUMBER(AH392)),AH392/AH391-1,"")</f>
        <v>-7.1038251366120075E-3</v>
      </c>
      <c r="AJ392" s="60">
        <f>IF(ISNUMBER(AH392),AH392/MAX(AH$22:AH392)-1,"")</f>
        <v>-7.1038251366120075E-3</v>
      </c>
      <c r="AL392" s="62">
        <v>21.84</v>
      </c>
      <c r="AM392" s="60">
        <f>IF(AND(ISNUMBER(AL391),ISNUMBER(AL392)),AL392/AL391-1,"")</f>
        <v>-9.1491308325708509E-4</v>
      </c>
      <c r="AN392" s="60">
        <f>IF(ISNUMBER(AL392),AL392/MAX(AL$22:AL392)-1,"")</f>
        <v>-9.1491308325708509E-4</v>
      </c>
      <c r="AP392" s="62">
        <v>100.34</v>
      </c>
      <c r="AQ392" s="60">
        <f>IF(AND(ISNUMBER(AP391),ISNUMBER(AP392)),AP392/AP391-1,"")</f>
        <v>-9.9651220727414724E-5</v>
      </c>
      <c r="AR392" s="60">
        <f>IF(ISNUMBER(AP392),AP392/MAX(AP$22:AP392)-1,"")</f>
        <v>-6.9714171895218779E-4</v>
      </c>
      <c r="AT392" s="62">
        <v>50.13</v>
      </c>
      <c r="AU392" s="60">
        <f>IF(AND(ISNUMBER(AT391),ISNUMBER(AT392)),AT392/AT391-1,"")</f>
        <v>1.995211492418214E-4</v>
      </c>
      <c r="AV392" s="60">
        <f>IF(ISNUMBER(AT392),AT392/MAX(AT$22:AT392)-1,"")</f>
        <v>-9.9641291351126871E-4</v>
      </c>
      <c r="AX392" s="62">
        <v>18.992999999999999</v>
      </c>
      <c r="AY392" s="60">
        <f>IF(AND(ISNUMBER(AX391),ISNUMBER(AX392)),AX392/AX391-1,"")</f>
        <v>5.6655723816583237E-3</v>
      </c>
      <c r="AZ392" s="60">
        <f>IF(ISNUMBER(AX392),AX392/MAX(AX$22:AX392)-1,"")</f>
        <v>0</v>
      </c>
      <c r="BB392" s="62">
        <v>52.85</v>
      </c>
      <c r="BC392" s="60">
        <f>IF(AND(ISNUMBER(BB391),ISNUMBER(BB392)),BB392/BB391-1,"")</f>
        <v>1.8957345971564177E-3</v>
      </c>
      <c r="BD392" s="60">
        <f>IF(ISNUMBER(BB392),BB392/MAX(BB$22:BB392)-1,"")</f>
        <v>0</v>
      </c>
      <c r="BF392" s="62">
        <v>53.19</v>
      </c>
      <c r="BG392" s="60">
        <f>IF(AND(ISNUMBER(BF391),ISNUMBER(BF392)),BF392/BF391-1,"")</f>
        <v>1.6949152542371504E-3</v>
      </c>
      <c r="BH392" s="60">
        <f>IF(ISNUMBER(BF392),BF392/MAX(BF$22:BF392)-1,"")</f>
        <v>0</v>
      </c>
      <c r="BK392" s="61">
        <f>BK391*(1+BL392)</f>
        <v>113.29542422650761</v>
      </c>
      <c r="BL392" s="60">
        <f>$L$12*N(AQ392)+$L$13*N(S392)+$L$14*N(AA392)+$L$15*N(AE392)+$L$16*N(AY392)+$L$17*N(BC392)+$L$18*N(AM392)+$L$19*N(AU392)+$L$20*N(W392)</f>
        <v>-2.460673249317008E-3</v>
      </c>
      <c r="BM392" s="60">
        <f>IF(ISNUMBER(BK392),BK392/MAX(BK$22:BK392)-1,"")</f>
        <v>-2.4606732493170913E-3</v>
      </c>
      <c r="BO392" s="61">
        <f>BO391*(1+BP392)</f>
        <v>111.10228648590524</v>
      </c>
      <c r="BP392" s="60">
        <f>$L$36*N(S392)+$L$37*N(AQ392)+$L$38*N(AA392)+$L$39*N(AE392)+$L$40*N(AM392)+$L$41*N(W392)+$L$42*N(AI392)+$L$43*N(BG392)+$L$44*N(AY392)</f>
        <v>-3.4224696553645231E-3</v>
      </c>
      <c r="BQ392" s="60">
        <f>IF(ISNUMBER(BO392),BO392/MAX(BO$22:BO392)-1,"")</f>
        <v>-3.4224696553644129E-3</v>
      </c>
      <c r="BS392" s="61">
        <f>BS391*(1+BT392)</f>
        <v>109.19232139569166</v>
      </c>
      <c r="BT392" s="60">
        <f>$L$60*N(S392)+$L$61*N(AE392)+$L$62*N(AQ392)+$L$63*N(AM392)+$L$64*N(AI392)+$L$65*N(AA392)+$L$66*N(BG392)+$L$67*N(W392)+$L$68*N(AY392)</f>
        <v>-4.255669686526845E-3</v>
      </c>
      <c r="BU392" s="60">
        <f>IF(ISNUMBER(BS392),BS392/MAX(BS$22:BS392)-1,"")</f>
        <v>-4.2556696865267973E-3</v>
      </c>
    </row>
    <row r="393" spans="17:73" ht="16" customHeight="1">
      <c r="Q393" s="63">
        <v>43640</v>
      </c>
      <c r="R393" s="62">
        <v>423.32</v>
      </c>
      <c r="S393" s="60">
        <f>IF(AND(ISNUMBER(R392),ISNUMBER(R393)),R393/R392-1,"")</f>
        <v>-1.627320110374697E-3</v>
      </c>
      <c r="T393" s="60">
        <f>IF(ISNUMBER(R393),R393/MAX(R$22:R393)-1,"")</f>
        <v>-9.1287861055194819E-3</v>
      </c>
      <c r="V393" s="62">
        <v>216.3</v>
      </c>
      <c r="W393" s="60">
        <f>IF(AND(ISNUMBER(V392),ISNUMBER(V393)),V393/V392-1,"")</f>
        <v>-1.4311435298463016E-3</v>
      </c>
      <c r="X393" s="60">
        <f>IF(ISNUMBER(V393),V393/MAX(V$22:V393)-1,"")</f>
        <v>-4.7393364928910442E-3</v>
      </c>
      <c r="Z393" s="62">
        <v>9.01</v>
      </c>
      <c r="AA393" s="60">
        <f>IF(AND(ISNUMBER(Z392),ISNUMBER(Z393)),Z393/Z392-1,"")</f>
        <v>0</v>
      </c>
      <c r="AB393" s="60">
        <f>IF(ISNUMBER(Z393),Z393/MAX(Z$22:Z393)-1,"")</f>
        <v>-4.4198895027625085E-3</v>
      </c>
      <c r="AD393" s="62">
        <v>11.48</v>
      </c>
      <c r="AE393" s="60">
        <f>IF(AND(ISNUMBER(AD392),ISNUMBER(AD393)),AD393/AD392-1,"")</f>
        <v>-3.4722222222220989E-3</v>
      </c>
      <c r="AF393" s="60">
        <f>IF(ISNUMBER(AD393),AD393/MAX(AD$22:AD393)-1,"")</f>
        <v>-0.24023825281270672</v>
      </c>
      <c r="AH393" s="62">
        <v>18.21</v>
      </c>
      <c r="AI393" s="60">
        <f>IF(AND(ISNUMBER(AH392),ISNUMBER(AH393)),AH393/AH392-1,"")</f>
        <v>2.2014309301046087E-3</v>
      </c>
      <c r="AJ393" s="60">
        <f>IF(ISNUMBER(AH393),AH393/MAX(AH$22:AH393)-1,"")</f>
        <v>-4.9180327868851847E-3</v>
      </c>
      <c r="AL393" s="62">
        <v>21.87</v>
      </c>
      <c r="AM393" s="60">
        <f>IF(AND(ISNUMBER(AL392),ISNUMBER(AL393)),AL393/AL392-1,"")</f>
        <v>1.3736263736263687E-3</v>
      </c>
      <c r="AN393" s="60">
        <f>IF(ISNUMBER(AL393),AL393/MAX(AL$22:AL393)-1,"")</f>
        <v>0</v>
      </c>
      <c r="AP393" s="62">
        <v>100.37</v>
      </c>
      <c r="AQ393" s="60">
        <f>IF(AND(ISNUMBER(AP392),ISNUMBER(AP393)),AP393/AP392-1,"")</f>
        <v>2.9898345624879141E-4</v>
      </c>
      <c r="AR393" s="60">
        <f>IF(ISNUMBER(AP393),AP393/MAX(AP$22:AP393)-1,"")</f>
        <v>-3.9836669654413903E-4</v>
      </c>
      <c r="AT393" s="62">
        <v>50.13</v>
      </c>
      <c r="AU393" s="60">
        <f>IF(AND(ISNUMBER(AT392),ISNUMBER(AT393)),AT393/AT392-1,"")</f>
        <v>0</v>
      </c>
      <c r="AV393" s="60">
        <f>IF(ISNUMBER(AT393),AT393/MAX(AT$22:AT393)-1,"")</f>
        <v>-9.9641291351126871E-4</v>
      </c>
      <c r="AX393" s="62">
        <v>19.055</v>
      </c>
      <c r="AY393" s="60">
        <f>IF(AND(ISNUMBER(AX392),ISNUMBER(AX393)),AX393/AX392-1,"")</f>
        <v>3.2643605538882348E-3</v>
      </c>
      <c r="AZ393" s="60">
        <f>IF(ISNUMBER(AX393),AX393/MAX(AX$22:AX393)-1,"")</f>
        <v>0</v>
      </c>
      <c r="BB393" s="62">
        <v>52.74</v>
      </c>
      <c r="BC393" s="60">
        <f>IF(AND(ISNUMBER(BB392),ISNUMBER(BB393)),BB393/BB392-1,"")</f>
        <v>-2.0813623462629938E-3</v>
      </c>
      <c r="BD393" s="60">
        <f>IF(ISNUMBER(BB393),BB393/MAX(BB$22:BB393)-1,"")</f>
        <v>-2.0813623462629938E-3</v>
      </c>
      <c r="BF393" s="62">
        <v>53.14</v>
      </c>
      <c r="BG393" s="60">
        <f>IF(AND(ISNUMBER(BF392),ISNUMBER(BF393)),BF393/BF392-1,"")</f>
        <v>-9.4002632073697523E-4</v>
      </c>
      <c r="BH393" s="60">
        <f>IF(ISNUMBER(BF393),BF393/MAX(BF$22:BF393)-1,"")</f>
        <v>-9.4002632073697523E-4</v>
      </c>
      <c r="BK393" s="61">
        <f>BK392*(1+BL393)</f>
        <v>113.26091185189455</v>
      </c>
      <c r="BL393" s="60">
        <f>$L$12*N(AQ393)+$L$13*N(S393)+$L$14*N(AA393)+$L$15*N(AE393)+$L$16*N(AY393)+$L$17*N(BC393)+$L$18*N(AM393)+$L$19*N(AU393)+$L$20*N(W393)</f>
        <v>-3.0462284640949891E-4</v>
      </c>
      <c r="BM393" s="60">
        <f>IF(ISNUMBER(BK393),BK393/MAX(BK$22:BK393)-1,"")</f>
        <v>-2.7645465184372719E-3</v>
      </c>
      <c r="BO393" s="61">
        <f>BO392*(1+BP393)</f>
        <v>111.02675303780047</v>
      </c>
      <c r="BP393" s="60">
        <f>$L$36*N(S393)+$L$37*N(AQ393)+$L$38*N(AA393)+$L$39*N(AE393)+$L$40*N(AM393)+$L$41*N(W393)+$L$42*N(AI393)+$L$43*N(BG393)+$L$44*N(AY393)</f>
        <v>-6.7985502813530056E-4</v>
      </c>
      <c r="BQ393" s="60">
        <f>IF(ISNUMBER(BO393),BO393/MAX(BO$22:BO393)-1,"")</f>
        <v>-4.0999979002958042E-3</v>
      </c>
      <c r="BS393" s="61">
        <f>BS392*(1+BT393)</f>
        <v>109.11881127986561</v>
      </c>
      <c r="BT393" s="60">
        <f>$L$60*N(S393)+$L$61*N(AE393)+$L$62*N(AQ393)+$L$63*N(AM393)+$L$64*N(AI393)+$L$65*N(AA393)+$L$66*N(BG393)+$L$67*N(W393)+$L$68*N(AY393)</f>
        <v>-6.7321689736469701E-4</v>
      </c>
      <c r="BU393" s="60">
        <f>IF(ISNUMBER(BS393),BS393/MAX(BS$22:BS393)-1,"")</f>
        <v>-4.9260215951488773E-3</v>
      </c>
    </row>
    <row r="394" spans="17:73" ht="16" customHeight="1">
      <c r="Q394" s="63">
        <v>43641</v>
      </c>
      <c r="R394" s="62">
        <v>421.7</v>
      </c>
      <c r="S394" s="60">
        <f>IF(AND(ISNUMBER(R393),ISNUMBER(R394)),R394/R393-1,"")</f>
        <v>-3.8268921855806326E-3</v>
      </c>
      <c r="T394" s="60">
        <f>IF(ISNUMBER(R394),R394/MAX(R$22:R394)-1,"")</f>
        <v>-1.2920743410889113E-2</v>
      </c>
      <c r="V394" s="62">
        <v>214.94</v>
      </c>
      <c r="W394" s="60">
        <f>IF(AND(ISNUMBER(V393),ISNUMBER(V394)),V394/V393-1,"")</f>
        <v>-6.2875635691170828E-3</v>
      </c>
      <c r="X394" s="60">
        <f>IF(ISNUMBER(V394),V394/MAX(V$22:V394)-1,"")</f>
        <v>-1.0997101182533497E-2</v>
      </c>
      <c r="Z394" s="62">
        <v>8.93</v>
      </c>
      <c r="AA394" s="60">
        <f>IF(AND(ISNUMBER(Z393),ISNUMBER(Z394)),Z394/Z393-1,"")</f>
        <v>-8.8790233074361735E-3</v>
      </c>
      <c r="AB394" s="60">
        <f>IF(ISNUMBER(Z394),Z394/MAX(Z$22:Z394)-1,"")</f>
        <v>-1.3259668508287414E-2</v>
      </c>
      <c r="AD394" s="62">
        <v>11.45</v>
      </c>
      <c r="AE394" s="60">
        <f>IF(AND(ISNUMBER(AD393),ISNUMBER(AD394)),AD394/AD393-1,"")</f>
        <v>-2.613240418118612E-3</v>
      </c>
      <c r="AF394" s="60">
        <f>IF(ISNUMBER(AD394),AD394/MAX(AD$22:AD394)-1,"")</f>
        <v>-0.24222369291859702</v>
      </c>
      <c r="AH394" s="62">
        <v>18.23</v>
      </c>
      <c r="AI394" s="60">
        <f>IF(AND(ISNUMBER(AH393),ISNUMBER(AH394)),AH394/AH393-1,"")</f>
        <v>1.0982976386599841E-3</v>
      </c>
      <c r="AJ394" s="60">
        <f>IF(ISNUMBER(AH394),AH394/MAX(AH$22:AH394)-1,"")</f>
        <v>-3.8251366120218844E-3</v>
      </c>
      <c r="AL394" s="62">
        <v>21.79</v>
      </c>
      <c r="AM394" s="60">
        <f>IF(AND(ISNUMBER(AL393),ISNUMBER(AL394)),AL394/AL393-1,"")</f>
        <v>-3.6579789666210116E-3</v>
      </c>
      <c r="AN394" s="60">
        <f>IF(ISNUMBER(AL394),AL394/MAX(AL$22:AL394)-1,"")</f>
        <v>-3.6579789666210116E-3</v>
      </c>
      <c r="AP394" s="62">
        <v>100.38</v>
      </c>
      <c r="AQ394" s="60">
        <f>IF(AND(ISNUMBER(AP393),ISNUMBER(AP394)),AP394/AP393-1,"")</f>
        <v>9.9631363953189833E-5</v>
      </c>
      <c r="AR394" s="60">
        <f>IF(ISNUMBER(AP394),AP394/MAX(AP$22:AP394)-1,"")</f>
        <v>-2.9877502240815978E-4</v>
      </c>
      <c r="AT394" s="62">
        <v>50.13</v>
      </c>
      <c r="AU394" s="60">
        <f>IF(AND(ISNUMBER(AT393),ISNUMBER(AT394)),AT394/AT393-1,"")</f>
        <v>0</v>
      </c>
      <c r="AV394" s="60">
        <f>IF(ISNUMBER(AT394),AT394/MAX(AT$22:AT394)-1,"")</f>
        <v>-9.9641291351126871E-4</v>
      </c>
      <c r="AX394" s="62">
        <v>19.5</v>
      </c>
      <c r="AY394" s="60">
        <f>IF(AND(ISNUMBER(AX393),ISNUMBER(AX394)),AX394/AX393-1,"")</f>
        <v>2.3353450537916487E-2</v>
      </c>
      <c r="AZ394" s="60">
        <f>IF(ISNUMBER(AX394),AX394/MAX(AX$22:AX394)-1,"")</f>
        <v>0</v>
      </c>
      <c r="BB394" s="62">
        <v>52.92</v>
      </c>
      <c r="BC394" s="60">
        <f>IF(AND(ISNUMBER(BB393),ISNUMBER(BB394)),BB394/BB393-1,"")</f>
        <v>3.4129692832765013E-3</v>
      </c>
      <c r="BD394" s="60">
        <f>IF(ISNUMBER(BB394),BB394/MAX(BB$22:BB394)-1,"")</f>
        <v>0</v>
      </c>
      <c r="BF394" s="62">
        <v>53.15</v>
      </c>
      <c r="BG394" s="60">
        <f>IF(AND(ISNUMBER(BF393),ISNUMBER(BF394)),BF394/BF393-1,"")</f>
        <v>1.8818216033111845E-4</v>
      </c>
      <c r="BH394" s="60">
        <f>IF(ISNUMBER(BF394),BF394/MAX(BF$22:BF394)-1,"")</f>
        <v>-7.5202105658955798E-4</v>
      </c>
      <c r="BK394" s="61">
        <f>BK393*(1+BL394)</f>
        <v>113.33880581785145</v>
      </c>
      <c r="BL394" s="60">
        <f>$L$12*N(AQ394)+$L$13*N(S394)+$L$14*N(AA394)+$L$15*N(AE394)+$L$16*N(AY394)+$L$17*N(BC394)+$L$18*N(AM394)+$L$19*N(AU394)+$L$20*N(W394)</f>
        <v>6.8773917394169214E-4</v>
      </c>
      <c r="BM394" s="60">
        <f>IF(ISNUMBER(BK394),BK394/MAX(BK$22:BK394)-1,"")</f>
        <v>-2.078708631434556E-3</v>
      </c>
      <c r="BO394" s="61">
        <f>BO393*(1+BP394)</f>
        <v>110.85847088839772</v>
      </c>
      <c r="BP394" s="60">
        <f>$L$36*N(S394)+$L$37*N(AQ394)+$L$38*N(AA394)+$L$39*N(AE394)+$L$40*N(AM394)+$L$41*N(W394)+$L$42*N(AI394)+$L$43*N(BG394)+$L$44*N(AY394)</f>
        <v>-1.5156900908869816E-3</v>
      </c>
      <c r="BQ394" s="60">
        <f>IF(ISNUMBER(BO394),BO394/MAX(BO$22:BO394)-1,"")</f>
        <v>-5.609473664992759E-3</v>
      </c>
      <c r="BS394" s="61">
        <f>BS393*(1+BT394)</f>
        <v>108.84633729905498</v>
      </c>
      <c r="BT394" s="60">
        <f>$L$60*N(S394)+$L$61*N(AE394)+$L$62*N(AQ394)+$L$63*N(AM394)+$L$64*N(AI394)+$L$65*N(AA394)+$L$66*N(BG394)+$L$67*N(W394)+$L$68*N(AY394)</f>
        <v>-2.4970394894772603E-3</v>
      </c>
      <c r="BU394" s="60">
        <f>IF(ISNUMBER(BS394),BS394/MAX(BS$22:BS394)-1,"")</f>
        <v>-7.4107606141768922E-3</v>
      </c>
    </row>
    <row r="395" spans="17:73" ht="16" customHeight="1">
      <c r="Q395" s="63">
        <v>43642</v>
      </c>
      <c r="R395" s="62">
        <v>417.38</v>
      </c>
      <c r="S395" s="60">
        <f>IF(AND(ISNUMBER(R394),ISNUMBER(R395)),R395/R394-1,"")</f>
        <v>-1.024424946644531E-2</v>
      </c>
      <c r="T395" s="60">
        <f>IF(ISNUMBER(R395),R395/MAX(R$22:R395)-1,"")</f>
        <v>-2.3032629558541351E-2</v>
      </c>
      <c r="V395" s="62">
        <v>212.9</v>
      </c>
      <c r="W395" s="60">
        <f>IF(AND(ISNUMBER(V394),ISNUMBER(V395)),V395/V394-1,"")</f>
        <v>-9.491020749976653E-3</v>
      </c>
      <c r="X395" s="60">
        <f>IF(ISNUMBER(V395),V395/MAX(V$22:V395)-1,"")</f>
        <v>-2.0383748216997177E-2</v>
      </c>
      <c r="Z395" s="62">
        <v>8.84</v>
      </c>
      <c r="AA395" s="60">
        <f>IF(AND(ISNUMBER(Z394),ISNUMBER(Z395)),Z395/Z394-1,"")</f>
        <v>-1.007838745800671E-2</v>
      </c>
      <c r="AB395" s="60">
        <f>IF(ISNUMBER(Z395),Z395/MAX(Z$22:Z395)-1,"")</f>
        <v>-2.3204419889502836E-2</v>
      </c>
      <c r="AD395" s="62">
        <v>11.41</v>
      </c>
      <c r="AE395" s="60">
        <f>IF(AND(ISNUMBER(AD394),ISNUMBER(AD395)),AD395/AD394-1,"")</f>
        <v>-3.4934497816593302E-3</v>
      </c>
      <c r="AF395" s="60">
        <f>IF(ISNUMBER(AD395),AD395/MAX(AD$22:AD395)-1,"")</f>
        <v>-0.24487094639311713</v>
      </c>
      <c r="AH395" s="62">
        <v>18.22</v>
      </c>
      <c r="AI395" s="60">
        <f>IF(AND(ISNUMBER(AH394),ISNUMBER(AH395)),AH395/AH394-1,"")</f>
        <v>-5.4854635216683434E-4</v>
      </c>
      <c r="AJ395" s="60">
        <f>IF(ISNUMBER(AH395),AH395/MAX(AH$22:AH395)-1,"")</f>
        <v>-4.3715846994536456E-3</v>
      </c>
      <c r="AL395" s="62">
        <v>21.65</v>
      </c>
      <c r="AM395" s="60">
        <f>IF(AND(ISNUMBER(AL394),ISNUMBER(AL395)),AL395/AL394-1,"")</f>
        <v>-6.4249655805415085E-3</v>
      </c>
      <c r="AN395" s="60">
        <f>IF(ISNUMBER(AL395),AL395/MAX(AL$22:AL395)-1,"")</f>
        <v>-1.0059442158207754E-2</v>
      </c>
      <c r="AP395" s="62">
        <v>100.38</v>
      </c>
      <c r="AQ395" s="60">
        <f>IF(AND(ISNUMBER(AP394),ISNUMBER(AP395)),AP395/AP394-1,"")</f>
        <v>0</v>
      </c>
      <c r="AR395" s="60">
        <f>IF(ISNUMBER(AP395),AP395/MAX(AP$22:AP395)-1,"")</f>
        <v>-2.9877502240815978E-4</v>
      </c>
      <c r="AT395" s="62">
        <v>50.14</v>
      </c>
      <c r="AU395" s="60">
        <f>IF(AND(ISNUMBER(AT394),ISNUMBER(AT395)),AT395/AT394-1,"")</f>
        <v>1.9948134849379073E-4</v>
      </c>
      <c r="AV395" s="60">
        <f>IF(ISNUMBER(AT395),AT395/MAX(AT$22:AT395)-1,"")</f>
        <v>-7.9713033080908158E-4</v>
      </c>
      <c r="AX395" s="62">
        <v>19.055</v>
      </c>
      <c r="AY395" s="60">
        <f>IF(AND(ISNUMBER(AX394),ISNUMBER(AX395)),AX395/AX394-1,"")</f>
        <v>-2.2820512820512784E-2</v>
      </c>
      <c r="AZ395" s="60">
        <f>IF(ISNUMBER(AX395),AX395/MAX(AX$22:AX395)-1,"")</f>
        <v>-2.2820512820512784E-2</v>
      </c>
      <c r="BB395" s="62">
        <v>52.88</v>
      </c>
      <c r="BC395" s="60">
        <f>IF(AND(ISNUMBER(BB394),ISNUMBER(BB395)),BB395/BB394-1,"")</f>
        <v>-7.5585789871501774E-4</v>
      </c>
      <c r="BD395" s="60">
        <f>IF(ISNUMBER(BB395),BB395/MAX(BB$22:BB395)-1,"")</f>
        <v>-7.5585789871501774E-4</v>
      </c>
      <c r="BF395" s="62">
        <v>53.16</v>
      </c>
      <c r="BG395" s="60">
        <f>IF(AND(ISNUMBER(BF394),ISNUMBER(BF395)),BF395/BF394-1,"")</f>
        <v>1.8814675446843232E-4</v>
      </c>
      <c r="BH395" s="60">
        <f>IF(ISNUMBER(BF395),BF395/MAX(BF$22:BF395)-1,"")</f>
        <v>-5.6401579244225175E-4</v>
      </c>
      <c r="BK395" s="61">
        <f>BK394*(1+BL395)</f>
        <v>112.35100310930652</v>
      </c>
      <c r="BL395" s="60">
        <f>$L$12*N(AQ395)+$L$13*N(S395)+$L$14*N(AA395)+$L$15*N(AE395)+$L$16*N(AY395)+$L$17*N(BC395)+$L$18*N(AM395)+$L$19*N(AU395)+$L$20*N(W395)</f>
        <v>-8.7154854104643485E-3</v>
      </c>
      <c r="BM395" s="60">
        <f>IF(ISNUMBER(BK395),BK395/MAX(BK$22:BK395)-1,"")</f>
        <v>-1.0776077087149005E-2</v>
      </c>
      <c r="BO395" s="61">
        <f>BO394*(1+BP395)</f>
        <v>110.01506523653752</v>
      </c>
      <c r="BP395" s="60">
        <f>$L$36*N(S395)+$L$37*N(AQ395)+$L$38*N(AA395)+$L$39*N(AE395)+$L$40*N(AM395)+$L$41*N(W395)+$L$42*N(AI395)+$L$43*N(BG395)+$L$44*N(AY395)</f>
        <v>-7.60794953332216E-3</v>
      </c>
      <c r="BQ395" s="60">
        <f>IF(ISNUMBER(BO395),BO395/MAX(BO$22:BO395)-1,"")</f>
        <v>-1.3174746605763121E-2</v>
      </c>
      <c r="BS395" s="61">
        <f>BS394*(1+BT395)</f>
        <v>108.23337692069671</v>
      </c>
      <c r="BT395" s="60">
        <f>$L$60*N(S395)+$L$61*N(AE395)+$L$62*N(AQ395)+$L$63*N(AM395)+$L$64*N(AI395)+$L$65*N(AA395)+$L$66*N(BG395)+$L$67*N(W395)+$L$68*N(AY395)</f>
        <v>-5.631428613662586E-3</v>
      </c>
      <c r="BU395" s="60">
        <f>IF(ISNUMBER(BS395),BS395/MAX(BS$22:BS395)-1,"")</f>
        <v>-1.300045605846778E-2</v>
      </c>
    </row>
    <row r="396" spans="17:73" ht="16" customHeight="1">
      <c r="Q396" s="63">
        <v>43643</v>
      </c>
      <c r="R396" s="62">
        <v>416.37</v>
      </c>
      <c r="S396" s="60">
        <f>IF(AND(ISNUMBER(R395),ISNUMBER(R396)),R396/R395-1,"")</f>
        <v>-2.4198572044659139E-3</v>
      </c>
      <c r="T396" s="60">
        <f>IF(ISNUMBER(R396),R396/MAX(R$22:R396)-1,"")</f>
        <v>-2.5396751088432201E-2</v>
      </c>
      <c r="V396" s="62">
        <v>212.63</v>
      </c>
      <c r="W396" s="60">
        <f>IF(AND(ISNUMBER(V395),ISNUMBER(V396)),V396/V395-1,"")</f>
        <v>-1.2682010333490146E-3</v>
      </c>
      <c r="X396" s="60">
        <f>IF(ISNUMBER(V396),V396/MAX(V$22:V396)-1,"")</f>
        <v>-2.1626098559793916E-2</v>
      </c>
      <c r="Z396" s="62">
        <v>8.85</v>
      </c>
      <c r="AA396" s="60">
        <f>IF(AND(ISNUMBER(Z395),ISNUMBER(Z396)),Z396/Z395-1,"")</f>
        <v>1.1312217194570096E-3</v>
      </c>
      <c r="AB396" s="60">
        <f>IF(ISNUMBER(Z396),Z396/MAX(Z$22:Z396)-1,"")</f>
        <v>-2.209944751381232E-2</v>
      </c>
      <c r="AD396" s="62">
        <v>11.57</v>
      </c>
      <c r="AE396" s="60">
        <f>IF(AND(ISNUMBER(AD395),ISNUMBER(AD396)),AD396/AD395-1,"")</f>
        <v>1.4022787028922012E-2</v>
      </c>
      <c r="AF396" s="60">
        <f>IF(ISNUMBER(AD396),AD396/MAX(AD$22:AD396)-1,"")</f>
        <v>-0.23428193249503637</v>
      </c>
      <c r="AH396" s="62">
        <v>18.16</v>
      </c>
      <c r="AI396" s="60">
        <f>IF(AND(ISNUMBER(AH395),ISNUMBER(AH396)),AH396/AH395-1,"")</f>
        <v>-3.2930845225026539E-3</v>
      </c>
      <c r="AJ396" s="60">
        <f>IF(ISNUMBER(AH396),AH396/MAX(AH$22:AH396)-1,"")</f>
        <v>-7.6502732240437687E-3</v>
      </c>
      <c r="AL396" s="62">
        <v>21.43</v>
      </c>
      <c r="AM396" s="60">
        <f>IF(AND(ISNUMBER(AL395),ISNUMBER(AL396)),AL396/AL395-1,"")</f>
        <v>-1.0161662817551931E-2</v>
      </c>
      <c r="AN396" s="60">
        <f>IF(ISNUMBER(AL396),AL396/MAX(AL$22:AL396)-1,"")</f>
        <v>-2.0118884316415286E-2</v>
      </c>
      <c r="AP396" s="62">
        <v>100.39</v>
      </c>
      <c r="AQ396" s="60">
        <f>IF(AND(ISNUMBER(AP395),ISNUMBER(AP396)),AP396/AP395-1,"")</f>
        <v>9.962143853359251E-5</v>
      </c>
      <c r="AR396" s="60">
        <f>IF(ISNUMBER(AP396),AP396/MAX(AP$22:AP396)-1,"")</f>
        <v>-1.9918334827206952E-4</v>
      </c>
      <c r="AT396" s="62">
        <v>50.14</v>
      </c>
      <c r="AU396" s="60">
        <f>IF(AND(ISNUMBER(AT395),ISNUMBER(AT396)),AT396/AT395-1,"")</f>
        <v>0</v>
      </c>
      <c r="AV396" s="60">
        <f>IF(ISNUMBER(AT396),AT396/MAX(AT$22:AT396)-1,"")</f>
        <v>-7.9713033080908158E-4</v>
      </c>
      <c r="AX396" s="62">
        <v>18.96</v>
      </c>
      <c r="AY396" s="60">
        <f>IF(AND(ISNUMBER(AX395),ISNUMBER(AX396)),AX396/AX395-1,"")</f>
        <v>-4.9855680923641676E-3</v>
      </c>
      <c r="AZ396" s="60">
        <f>IF(ISNUMBER(AX396),AX396/MAX(AX$22:AX396)-1,"")</f>
        <v>-2.7692307692307683E-2</v>
      </c>
      <c r="BB396" s="62">
        <v>52.8</v>
      </c>
      <c r="BC396" s="60">
        <f>IF(AND(ISNUMBER(BB395),ISNUMBER(BB396)),BB396/BB395-1,"")</f>
        <v>-1.5128593040848459E-3</v>
      </c>
      <c r="BD396" s="60">
        <f>IF(ISNUMBER(BB396),BB396/MAX(BB$22:BB396)-1,"")</f>
        <v>-2.2675736961451642E-3</v>
      </c>
      <c r="BF396" s="62">
        <v>53.09</v>
      </c>
      <c r="BG396" s="60">
        <f>IF(AND(ISNUMBER(BF395),ISNUMBER(BF396)),BF396/BF395-1,"")</f>
        <v>-1.3167795334837473E-3</v>
      </c>
      <c r="BH396" s="60">
        <f>IF(ISNUMBER(BF396),BF396/MAX(BF$22:BF396)-1,"")</f>
        <v>-1.8800526414738394E-3</v>
      </c>
      <c r="BK396" s="61">
        <f>BK395*(1+BL396)</f>
        <v>112.30726504512565</v>
      </c>
      <c r="BL396" s="60">
        <f>$L$12*N(AQ396)+$L$13*N(S396)+$L$14*N(AA396)+$L$15*N(AE396)+$L$16*N(AY396)+$L$17*N(BC396)+$L$18*N(AM396)+$L$19*N(AU396)+$L$20*N(W396)</f>
        <v>-3.8929838604391016E-4</v>
      </c>
      <c r="BM396" s="60">
        <f>IF(ISNUMBER(BK396),BK396/MAX(BK$22:BK396)-1,"")</f>
        <v>-1.1161180363775003E-2</v>
      </c>
      <c r="BO396" s="61">
        <f>BO395*(1+BP396)</f>
        <v>110.13181019804423</v>
      </c>
      <c r="BP396" s="60">
        <f>$L$36*N(S396)+$L$37*N(AQ396)+$L$38*N(AA396)+$L$39*N(AE396)+$L$40*N(AM396)+$L$41*N(W396)+$L$42*N(AI396)+$L$43*N(BG396)+$L$44*N(AY396)</f>
        <v>1.0611724972002196E-3</v>
      </c>
      <c r="BQ396" s="60">
        <f>IF(ISNUMBER(BO396),BO396/MAX(BO$22:BO396)-1,"")</f>
        <v>-1.2127554787318529E-2</v>
      </c>
      <c r="BS396" s="61">
        <f>BS395*(1+BT396)</f>
        <v>108.28906221827599</v>
      </c>
      <c r="BT396" s="60">
        <f>$L$60*N(S396)+$L$61*N(AE396)+$L$62*N(AQ396)+$L$63*N(AM396)+$L$64*N(AI396)+$L$65*N(AA396)+$L$66*N(BG396)+$L$67*N(W396)+$L$68*N(AY396)</f>
        <v>5.144928409660343E-4</v>
      </c>
      <c r="BU396" s="60">
        <f>IF(ISNUMBER(BS396),BS396/MAX(BS$22:BS396)-1,"")</f>
        <v>-1.2492651859073223E-2</v>
      </c>
    </row>
    <row r="397" spans="17:73" ht="16" customHeight="1">
      <c r="Q397" s="63">
        <v>43644</v>
      </c>
      <c r="R397" s="62">
        <v>416.38</v>
      </c>
      <c r="S397" s="60">
        <f>IF(AND(ISNUMBER(R396),ISNUMBER(R397)),R397/R396-1,"")</f>
        <v>2.4017100175299788E-5</v>
      </c>
      <c r="T397" s="60">
        <f>IF(ISNUMBER(R397),R397/MAX(R$22:R397)-1,"")</f>
        <v>-2.5373343944571913E-2</v>
      </c>
      <c r="V397" s="62">
        <v>212.8</v>
      </c>
      <c r="W397" s="60">
        <f>IF(AND(ISNUMBER(V396),ISNUMBER(V397)),V397/V396-1,"")</f>
        <v>7.995108874572221E-4</v>
      </c>
      <c r="X397" s="60">
        <f>IF(ISNUMBER(V397),V397/MAX(V$22:V397)-1,"")</f>
        <v>-2.0843877973588554E-2</v>
      </c>
      <c r="Z397" s="62">
        <v>8.86</v>
      </c>
      <c r="AA397" s="60">
        <f>IF(AND(ISNUMBER(Z396),ISNUMBER(Z397)),Z397/Z396-1,"")</f>
        <v>1.129943502824915E-3</v>
      </c>
      <c r="AB397" s="60">
        <f>IF(ISNUMBER(Z397),Z397/MAX(Z$22:Z397)-1,"")</f>
        <v>-2.0994475138121693E-2</v>
      </c>
      <c r="AD397" s="62">
        <v>11.55</v>
      </c>
      <c r="AE397" s="60">
        <f>IF(AND(ISNUMBER(AD396),ISNUMBER(AD397)),AD397/AD396-1,"")</f>
        <v>-1.7286084701814142E-3</v>
      </c>
      <c r="AF397" s="60">
        <f>IF(ISNUMBER(AD397),AD397/MAX(AD$22:AD397)-1,"")</f>
        <v>-0.23560555923229642</v>
      </c>
      <c r="AH397" s="62">
        <v>18.16</v>
      </c>
      <c r="AI397" s="60">
        <f>IF(AND(ISNUMBER(AH396),ISNUMBER(AH397)),AH397/AH396-1,"")</f>
        <v>0</v>
      </c>
      <c r="AJ397" s="60">
        <f>IF(ISNUMBER(AH397),AH397/MAX(AH$22:AH397)-1,"")</f>
        <v>-7.6502732240437687E-3</v>
      </c>
      <c r="AL397" s="62">
        <v>21.43</v>
      </c>
      <c r="AM397" s="60">
        <f>IF(AND(ISNUMBER(AL396),ISNUMBER(AL397)),AL397/AL396-1,"")</f>
        <v>0</v>
      </c>
      <c r="AN397" s="60">
        <f>IF(ISNUMBER(AL397),AL397/MAX(AL$22:AL397)-1,"")</f>
        <v>-2.0118884316415286E-2</v>
      </c>
      <c r="AP397" s="62">
        <v>100.39</v>
      </c>
      <c r="AQ397" s="60">
        <f>IF(AND(ISNUMBER(AP396),ISNUMBER(AP397)),AP397/AP396-1,"")</f>
        <v>0</v>
      </c>
      <c r="AR397" s="60">
        <f>IF(ISNUMBER(AP397),AP397/MAX(AP$22:AP397)-1,"")</f>
        <v>-1.9918334827206952E-4</v>
      </c>
      <c r="AT397" s="62">
        <v>50.14</v>
      </c>
      <c r="AU397" s="60">
        <f>IF(AND(ISNUMBER(AT396),ISNUMBER(AT397)),AT397/AT396-1,"")</f>
        <v>0</v>
      </c>
      <c r="AV397" s="60">
        <f>IF(ISNUMBER(AT397),AT397/MAX(AT$22:AT397)-1,"")</f>
        <v>-7.9713033080908158E-4</v>
      </c>
      <c r="AX397" s="62">
        <v>19</v>
      </c>
      <c r="AY397" s="60">
        <f>IF(AND(ISNUMBER(AX396),ISNUMBER(AX397)),AX397/AX396-1,"")</f>
        <v>2.1097046413500742E-3</v>
      </c>
      <c r="AZ397" s="60">
        <f>IF(ISNUMBER(AX397),AX397/MAX(AX$22:AX397)-1,"")</f>
        <v>-2.5641025641025661E-2</v>
      </c>
      <c r="BB397" s="62">
        <v>52.66</v>
      </c>
      <c r="BC397" s="60">
        <f>IF(AND(ISNUMBER(BB396),ISNUMBER(BB397)),BB397/BB396-1,"")</f>
        <v>-2.6515151515151825E-3</v>
      </c>
      <c r="BD397" s="60">
        <f>IF(ISNUMBER(BB397),BB397/MAX(BB$22:BB397)-1,"")</f>
        <v>-4.9130763416478374E-3</v>
      </c>
      <c r="BF397" s="62">
        <v>53.07</v>
      </c>
      <c r="BG397" s="60">
        <f>IF(AND(ISNUMBER(BF396),ISNUMBER(BF397)),BF397/BF396-1,"")</f>
        <v>-3.7671877943123988E-4</v>
      </c>
      <c r="BH397" s="60">
        <f>IF(ISNUMBER(BF397),BF397/MAX(BF$22:BF397)-1,"")</f>
        <v>-2.2560631697686739E-3</v>
      </c>
      <c r="BK397" s="61">
        <f>BK396*(1+BL397)</f>
        <v>112.33275403110228</v>
      </c>
      <c r="BL397" s="60">
        <f>$L$12*N(AQ397)+$L$13*N(S397)+$L$14*N(AA397)+$L$15*N(AE397)+$L$16*N(AY397)+$L$17*N(BC397)+$L$18*N(AM397)+$L$19*N(AU397)+$L$20*N(W397)</f>
        <v>2.2695758788533841E-4</v>
      </c>
      <c r="BM397" s="60">
        <f>IF(ISNUMBER(BK397),BK397/MAX(BK$22:BK397)-1,"")</f>
        <v>-1.0936755890463057E-2</v>
      </c>
      <c r="BO397" s="61">
        <f>BO396*(1+BP397)</f>
        <v>110.14365340398004</v>
      </c>
      <c r="BP397" s="60">
        <f>$L$36*N(S397)+$L$37*N(AQ397)+$L$38*N(AA397)+$L$39*N(AE397)+$L$40*N(AM397)+$L$41*N(W397)+$L$42*N(AI397)+$L$43*N(BG397)+$L$44*N(AY397)</f>
        <v>1.0753665007870366E-4</v>
      </c>
      <c r="BQ397" s="60">
        <f>IF(ISNUMBER(BO397),BO397/MAX(BO$22:BO397)-1,"")</f>
        <v>-1.2021322293855219E-2</v>
      </c>
      <c r="BS397" s="61">
        <f>BS396*(1+BT397)</f>
        <v>108.26809892170701</v>
      </c>
      <c r="BT397" s="60">
        <f>$L$60*N(S397)+$L$61*N(AE397)+$L$62*N(AQ397)+$L$63*N(AM397)+$L$64*N(AI397)+$L$65*N(AA397)+$L$66*N(BG397)+$L$67*N(W397)+$L$68*N(AY397)</f>
        <v>-1.9358646330053811E-4</v>
      </c>
      <c r="BU397" s="60">
        <f>IF(ISNUMBER(BS397),BS397/MAX(BS$22:BS397)-1,"")</f>
        <v>-1.2683819914083183E-2</v>
      </c>
    </row>
    <row r="398" spans="17:73" ht="16" customHeight="1">
      <c r="Q398" s="63">
        <v>43647</v>
      </c>
      <c r="R398" s="62">
        <v>422.2</v>
      </c>
      <c r="S398" s="60">
        <f>IF(AND(ISNUMBER(R397),ISNUMBER(R398)),R398/R397-1,"")</f>
        <v>1.397761660022101E-2</v>
      </c>
      <c r="T398" s="60">
        <f>IF(ISNUMBER(R398),R398/MAX(R$22:R398)-1,"")</f>
        <v>-1.1750386217873832E-2</v>
      </c>
      <c r="V398" s="62">
        <v>216.7</v>
      </c>
      <c r="W398" s="60">
        <f>IF(AND(ISNUMBER(V397),ISNUMBER(V398)),V398/V397-1,"")</f>
        <v>1.8327067669172914E-2</v>
      </c>
      <c r="X398" s="60">
        <f>IF(ISNUMBER(V398),V398/MAX(V$22:V398)-1,"")</f>
        <v>-2.8988174665256494E-3</v>
      </c>
      <c r="Z398" s="62">
        <v>8.6199999999999992</v>
      </c>
      <c r="AA398" s="60">
        <f>IF(AND(ISNUMBER(Z397),ISNUMBER(Z398)),Z398/Z397-1,"")</f>
        <v>-2.7088036117381531E-2</v>
      </c>
      <c r="AB398" s="60">
        <f>IF(ISNUMBER(Z398),Z398/MAX(Z$22:Z398)-1,"")</f>
        <v>-4.75138121546963E-2</v>
      </c>
      <c r="AD398" s="62">
        <v>11.82</v>
      </c>
      <c r="AE398" s="60">
        <f>IF(AND(ISNUMBER(AD397),ISNUMBER(AD398)),AD398/AD397-1,"")</f>
        <v>2.3376623376623273E-2</v>
      </c>
      <c r="AF398" s="60">
        <f>IF(ISNUMBER(AD398),AD398/MAX(AD$22:AD398)-1,"")</f>
        <v>-0.21773659827928515</v>
      </c>
      <c r="AH398" s="62">
        <v>17.88</v>
      </c>
      <c r="AI398" s="60">
        <f>IF(AND(ISNUMBER(AH397),ISNUMBER(AH398)),AH398/AH397-1,"")</f>
        <v>-1.5418502202643181E-2</v>
      </c>
      <c r="AJ398" s="60">
        <f>IF(ISNUMBER(AH398),AH398/MAX(AH$22:AH398)-1,"")</f>
        <v>-2.2950819672131195E-2</v>
      </c>
      <c r="AL398" s="62">
        <v>21.47</v>
      </c>
      <c r="AM398" s="60">
        <f>IF(AND(ISNUMBER(AL397),ISNUMBER(AL398)),AL398/AL397-1,"")</f>
        <v>1.8665422305179646E-3</v>
      </c>
      <c r="AN398" s="60">
        <f>IF(ISNUMBER(AL398),AL398/MAX(AL$22:AL398)-1,"")</f>
        <v>-1.8289894833104836E-2</v>
      </c>
      <c r="AP398" s="62">
        <v>100.26</v>
      </c>
      <c r="AQ398" s="60">
        <f>IF(AND(ISNUMBER(AP397),ISNUMBER(AP398)),AP398/AP397-1,"")</f>
        <v>-1.2949496961848217E-3</v>
      </c>
      <c r="AR398" s="60">
        <f>IF(ISNUMBER(AP398),AP398/MAX(AP$22:AP398)-1,"")</f>
        <v>-1.4938751120405769E-3</v>
      </c>
      <c r="AT398" s="62">
        <v>50.07</v>
      </c>
      <c r="AU398" s="60">
        <f>IF(AND(ISNUMBER(AT397),ISNUMBER(AT398)),AT398/AT397-1,"")</f>
        <v>-1.3960909453529791E-3</v>
      </c>
      <c r="AV398" s="60">
        <f>IF(ISNUMBER(AT398),AT398/MAX(AT$22:AT398)-1,"")</f>
        <v>-2.1921084097249466E-3</v>
      </c>
      <c r="AX398" s="62">
        <v>18.651</v>
      </c>
      <c r="AY398" s="60">
        <f>IF(AND(ISNUMBER(AX397),ISNUMBER(AX398)),AX398/AX397-1,"")</f>
        <v>-1.8368421052631589E-2</v>
      </c>
      <c r="AZ398" s="60">
        <f>IF(ISNUMBER(AX398),AX398/MAX(AX$22:AX398)-1,"")</f>
        <v>-4.3538461538461526E-2</v>
      </c>
      <c r="BB398" s="62">
        <v>52.51</v>
      </c>
      <c r="BC398" s="60">
        <f>IF(AND(ISNUMBER(BB397),ISNUMBER(BB398)),BB398/BB397-1,"")</f>
        <v>-2.8484618306114928E-3</v>
      </c>
      <c r="BD398" s="60">
        <f>IF(ISNUMBER(BB398),BB398/MAX(BB$22:BB398)-1,"")</f>
        <v>-7.7475434618292649E-3</v>
      </c>
      <c r="BF398" s="62">
        <v>52.74</v>
      </c>
      <c r="BG398" s="60">
        <f>IF(AND(ISNUMBER(BF397),ISNUMBER(BF398)),BF398/BF397-1,"")</f>
        <v>-6.2182023742226589E-3</v>
      </c>
      <c r="BH398" s="60">
        <f>IF(ISNUMBER(BF398),BF398/MAX(BF$22:BF398)-1,"")</f>
        <v>-8.4602368866327771E-3</v>
      </c>
      <c r="BK398" s="61">
        <f>BK397*(1+BL398)</f>
        <v>112.25805397385109</v>
      </c>
      <c r="BL398" s="60">
        <f>$L$12*N(AQ398)+$L$13*N(S398)+$L$14*N(AA398)+$L$15*N(AE398)+$L$16*N(AY398)+$L$17*N(BC398)+$L$18*N(AM398)+$L$19*N(AU398)+$L$20*N(W398)</f>
        <v>-6.6498910220363211E-4</v>
      </c>
      <c r="BM398" s="60">
        <f>IF(ISNUMBER(BK398),BK398/MAX(BK$22:BK398)-1,"")</f>
        <v>-1.1594472169185965E-2</v>
      </c>
      <c r="BO398" s="61">
        <f>BO397*(1+BP398)</f>
        <v>110.26243291312689</v>
      </c>
      <c r="BP398" s="60">
        <f>$L$36*N(S398)+$L$37*N(AQ398)+$L$38*N(AA398)+$L$39*N(AE398)+$L$40*N(AM398)+$L$41*N(W398)+$L$42*N(AI398)+$L$43*N(BG398)+$L$44*N(AY398)</f>
        <v>1.0784053867470185E-3</v>
      </c>
      <c r="BQ398" s="60">
        <f>IF(ISNUMBER(BO398),BO398/MAX(BO$22:BO398)-1,"")</f>
        <v>-1.0955880765825765E-2</v>
      </c>
      <c r="BS398" s="61">
        <f>BS397*(1+BT398)</f>
        <v>108.72931960097533</v>
      </c>
      <c r="BT398" s="60">
        <f>$L$60*N(S398)+$L$61*N(AE398)+$L$62*N(AQ398)+$L$63*N(AM398)+$L$64*N(AI398)+$L$65*N(AA398)+$L$66*N(BG398)+$L$67*N(W398)+$L$68*N(AY398)</f>
        <v>4.2599868646612674E-3</v>
      </c>
      <c r="BU398" s="60">
        <f>IF(ISNUMBER(BS398),BS398/MAX(BS$22:BS398)-1,"")</f>
        <v>-8.4778659556495883E-3</v>
      </c>
    </row>
    <row r="399" spans="17:73" ht="16" customHeight="1">
      <c r="Q399" s="63">
        <v>43648</v>
      </c>
      <c r="R399" s="62">
        <v>423.21</v>
      </c>
      <c r="S399" s="60">
        <f>IF(AND(ISNUMBER(R398),ISNUMBER(R399)),R399/R398-1,"")</f>
        <v>2.3922311700614873E-3</v>
      </c>
      <c r="T399" s="60">
        <f>IF(ISNUMBER(R399),R399/MAX(R$22:R399)-1,"")</f>
        <v>-9.3862646879828704E-3</v>
      </c>
      <c r="V399" s="62">
        <v>216.64</v>
      </c>
      <c r="W399" s="60">
        <f>IF(AND(ISNUMBER(V398),ISNUMBER(V399)),V399/V398-1,"")</f>
        <v>-2.7688047992613374E-4</v>
      </c>
      <c r="X399" s="60">
        <f>IF(ISNUMBER(V399),V399/MAX(V$22:V399)-1,"")</f>
        <v>-3.1748953204805419E-3</v>
      </c>
      <c r="Z399" s="62">
        <v>8.65</v>
      </c>
      <c r="AA399" s="60">
        <f>IF(AND(ISNUMBER(Z398),ISNUMBER(Z399)),Z399/Z398-1,"")</f>
        <v>3.4802784222738303E-3</v>
      </c>
      <c r="AB399" s="60">
        <f>IF(ISNUMBER(Z399),Z399/MAX(Z$22:Z399)-1,"")</f>
        <v>-4.4198895027624308E-2</v>
      </c>
      <c r="AD399" s="62">
        <v>11.91</v>
      </c>
      <c r="AE399" s="60">
        <f>IF(AND(ISNUMBER(AD398),ISNUMBER(AD399)),AD399/AD398-1,"")</f>
        <v>7.6142131979695105E-3</v>
      </c>
      <c r="AF399" s="60">
        <f>IF(ISNUMBER(AD399),AD399/MAX(AD$22:AD399)-1,"")</f>
        <v>-0.2117802779616148</v>
      </c>
      <c r="AH399" s="62">
        <v>17.93</v>
      </c>
      <c r="AI399" s="60">
        <f>IF(AND(ISNUMBER(AH398),ISNUMBER(AH399)),AH399/AH398-1,"")</f>
        <v>2.7964205816555232E-3</v>
      </c>
      <c r="AJ399" s="60">
        <f>IF(ISNUMBER(AH399),AH399/MAX(AH$22:AH399)-1,"")</f>
        <v>-2.0218579234972722E-2</v>
      </c>
      <c r="AL399" s="62">
        <v>21.32</v>
      </c>
      <c r="AM399" s="60">
        <f>IF(AND(ISNUMBER(AL398),ISNUMBER(AL399)),AL399/AL398-1,"")</f>
        <v>-6.9864927806240207E-3</v>
      </c>
      <c r="AN399" s="60">
        <f>IF(ISNUMBER(AL399),AL399/MAX(AL$22:AL399)-1,"")</f>
        <v>-2.5148605395518997E-2</v>
      </c>
      <c r="AP399" s="62">
        <v>100.27</v>
      </c>
      <c r="AQ399" s="60">
        <f>IF(AND(ISNUMBER(AP398),ISNUMBER(AP399)),AP399/AP398-1,"")</f>
        <v>9.9740674246895367E-5</v>
      </c>
      <c r="AR399" s="60">
        <f>IF(ISNUMBER(AP399),AP399/MAX(AP$22:AP399)-1,"")</f>
        <v>-1.3942834379045976E-3</v>
      </c>
      <c r="AT399" s="62">
        <v>50.08</v>
      </c>
      <c r="AU399" s="60">
        <f>IF(AND(ISNUMBER(AT398),ISNUMBER(AT399)),AT399/AT398-1,"")</f>
        <v>1.9972039145188525E-4</v>
      </c>
      <c r="AV399" s="60">
        <f>IF(ISNUMBER(AT399),AT399/MAX(AT$22:AT399)-1,"")</f>
        <v>-1.9928258270227595E-3</v>
      </c>
      <c r="AX399" s="62">
        <v>18.795000000000002</v>
      </c>
      <c r="AY399" s="60">
        <f>IF(AND(ISNUMBER(AX398),ISNUMBER(AX399)),AX399/AX398-1,"")</f>
        <v>7.7207656425930526E-3</v>
      </c>
      <c r="AZ399" s="60">
        <f>IF(ISNUMBER(AX399),AX399/MAX(AX$22:AX399)-1,"")</f>
        <v>-3.6153846153846092E-2</v>
      </c>
      <c r="BB399" s="62">
        <v>52.63</v>
      </c>
      <c r="BC399" s="60">
        <f>IF(AND(ISNUMBER(BB398),ISNUMBER(BB399)),BB399/BB398-1,"")</f>
        <v>2.285278994477391E-3</v>
      </c>
      <c r="BD399" s="60">
        <f>IF(ISNUMBER(BB399),BB399/MAX(BB$22:BB399)-1,"")</f>
        <v>-5.4799697656839896E-3</v>
      </c>
      <c r="BF399" s="62">
        <v>52.75</v>
      </c>
      <c r="BG399" s="60">
        <f>IF(AND(ISNUMBER(BF398),ISNUMBER(BF399)),BF399/BF398-1,"")</f>
        <v>1.8960940462653397E-4</v>
      </c>
      <c r="BH399" s="60">
        <f>IF(ISNUMBER(BF399),BF399/MAX(BF$22:BF399)-1,"")</f>
        <v>-8.2722316224853598E-3</v>
      </c>
      <c r="BK399" s="61">
        <f>BK398*(1+BL399)</f>
        <v>112.58838921775276</v>
      </c>
      <c r="BL399" s="60">
        <f>$L$12*N(AQ399)+$L$13*N(S399)+$L$14*N(AA399)+$L$15*N(AE399)+$L$16*N(AY399)+$L$17*N(BC399)+$L$18*N(AM399)+$L$19*N(AU399)+$L$20*N(W399)</f>
        <v>2.9426418168500969E-3</v>
      </c>
      <c r="BM399" s="60">
        <f>IF(ISNUMBER(BK399),BK399/MAX(BK$22:BK399)-1,"")</f>
        <v>-8.6859487309851602E-3</v>
      </c>
      <c r="BO399" s="61">
        <f>BO398*(1+BP399)</f>
        <v>110.59857642285127</v>
      </c>
      <c r="BP399" s="60">
        <f>$L$36*N(S399)+$L$37*N(AQ399)+$L$38*N(AA399)+$L$39*N(AE399)+$L$40*N(AM399)+$L$41*N(W399)+$L$42*N(AI399)+$L$43*N(BG399)+$L$44*N(AY399)</f>
        <v>3.0485769345322922E-3</v>
      </c>
      <c r="BQ399" s="60">
        <f>IF(ISNUMBER(BO399),BO399/MAX(BO$22:BO399)-1,"")</f>
        <v>-7.9407036766935279E-3</v>
      </c>
      <c r="BS399" s="61">
        <f>BS398*(1+BT399)</f>
        <v>108.95544968362158</v>
      </c>
      <c r="BT399" s="60">
        <f>$L$60*N(S399)+$L$61*N(AE399)+$L$62*N(AQ399)+$L$63*N(AM399)+$L$64*N(AI399)+$L$65*N(AA399)+$L$66*N(BG399)+$L$67*N(W399)+$L$68*N(AY399)</f>
        <v>2.079752577098228E-3</v>
      </c>
      <c r="BU399" s="60">
        <f>IF(ISNUMBER(BS399),BS399/MAX(BS$22:BS399)-1,"")</f>
        <v>-6.4157452421210737E-3</v>
      </c>
    </row>
    <row r="400" spans="17:73" ht="16" customHeight="1">
      <c r="Q400" s="63">
        <v>43649</v>
      </c>
      <c r="R400" s="62">
        <v>423.54</v>
      </c>
      <c r="S400" s="60">
        <f>IF(AND(ISNUMBER(R399),ISNUMBER(R400)),R400/R399-1,"")</f>
        <v>7.7975473169367149E-4</v>
      </c>
      <c r="T400" s="60">
        <f>IF(ISNUMBER(R400),R400/MAX(R$22:R400)-1,"")</f>
        <v>-8.6138289405927049E-3</v>
      </c>
      <c r="V400" s="62">
        <v>216.46</v>
      </c>
      <c r="W400" s="60">
        <f>IF(AND(ISNUMBER(V399),ISNUMBER(V400)),V400/V399-1,"")</f>
        <v>-8.3087149187577314E-4</v>
      </c>
      <c r="X400" s="60">
        <f>IF(ISNUMBER(V400),V400/MAX(V$22:V400)-1,"")</f>
        <v>-4.0031288823448863E-3</v>
      </c>
      <c r="Z400" s="62">
        <v>8.65</v>
      </c>
      <c r="AA400" s="60">
        <f>IF(AND(ISNUMBER(Z399),ISNUMBER(Z400)),Z400/Z399-1,"")</f>
        <v>0</v>
      </c>
      <c r="AB400" s="60">
        <f>IF(ISNUMBER(Z400),Z400/MAX(Z$22:Z400)-1,"")</f>
        <v>-4.4198895027624308E-2</v>
      </c>
      <c r="AD400" s="62">
        <v>11.74</v>
      </c>
      <c r="AE400" s="60">
        <f>IF(AND(ISNUMBER(AD399),ISNUMBER(AD400)),AD400/AD399-1,"")</f>
        <v>-1.4273719563392073E-2</v>
      </c>
      <c r="AF400" s="60">
        <f>IF(ISNUMBER(AD400),AD400/MAX(AD$22:AD400)-1,"")</f>
        <v>-0.22303110522832559</v>
      </c>
      <c r="AH400" s="62">
        <v>18.079999999999998</v>
      </c>
      <c r="AI400" s="60">
        <f>IF(AND(ISNUMBER(AH399),ISNUMBER(AH400)),AH400/AH399-1,"")</f>
        <v>8.3658672615727347E-3</v>
      </c>
      <c r="AJ400" s="60">
        <f>IF(ISNUMBER(AH400),AH400/MAX(AH$22:AH400)-1,"")</f>
        <v>-1.2021857923497414E-2</v>
      </c>
      <c r="AL400" s="62">
        <v>21.56</v>
      </c>
      <c r="AM400" s="60">
        <f>IF(AND(ISNUMBER(AL399),ISNUMBER(AL400)),AL400/AL399-1,"")</f>
        <v>1.1257035647279423E-2</v>
      </c>
      <c r="AN400" s="60">
        <f>IF(ISNUMBER(AL400),AL400/MAX(AL$22:AL400)-1,"")</f>
        <v>-1.4174668495656295E-2</v>
      </c>
      <c r="AP400" s="62">
        <v>100.27</v>
      </c>
      <c r="AQ400" s="60">
        <f>IF(AND(ISNUMBER(AP399),ISNUMBER(AP400)),AP400/AP399-1,"")</f>
        <v>0</v>
      </c>
      <c r="AR400" s="60">
        <f>IF(ISNUMBER(AP400),AP400/MAX(AP$22:AP400)-1,"")</f>
        <v>-1.3942834379045976E-3</v>
      </c>
      <c r="AT400" s="62">
        <v>50.08</v>
      </c>
      <c r="AU400" s="60">
        <f>IF(AND(ISNUMBER(AT399),ISNUMBER(AT400)),AT400/AT399-1,"")</f>
        <v>0</v>
      </c>
      <c r="AV400" s="60">
        <f>IF(ISNUMBER(AT400),AT400/MAX(AT$22:AT400)-1,"")</f>
        <v>-1.9928258270227595E-3</v>
      </c>
      <c r="AX400" s="62">
        <v>19.22</v>
      </c>
      <c r="AY400" s="60">
        <f>IF(AND(ISNUMBER(AX399),ISNUMBER(AX400)),AX400/AX399-1,"")</f>
        <v>2.2612396914072797E-2</v>
      </c>
      <c r="AZ400" s="60">
        <f>IF(ISNUMBER(AX400),AX400/MAX(AX$22:AX400)-1,"")</f>
        <v>-1.4358974358974375E-2</v>
      </c>
      <c r="BB400" s="62">
        <v>52.74</v>
      </c>
      <c r="BC400" s="60">
        <f>IF(AND(ISNUMBER(BB399),ISNUMBER(BB400)),BB400/BB399-1,"")</f>
        <v>2.0900627018809459E-3</v>
      </c>
      <c r="BD400" s="60">
        <f>IF(ISNUMBER(BB400),BB400/MAX(BB$22:BB400)-1,"")</f>
        <v>-3.4013605442176909E-3</v>
      </c>
      <c r="BF400" s="62">
        <v>52.76</v>
      </c>
      <c r="BG400" s="60">
        <f>IF(AND(ISNUMBER(BF399),ISNUMBER(BF400)),BF400/BF399-1,"")</f>
        <v>1.8957345971570838E-4</v>
      </c>
      <c r="BH400" s="60">
        <f>IF(ISNUMBER(BF400),BF400/MAX(BF$22:BF400)-1,"")</f>
        <v>-8.0842263583380536E-3</v>
      </c>
      <c r="BK400" s="61">
        <f>BK399*(1+BL400)</f>
        <v>112.90129836737211</v>
      </c>
      <c r="BL400" s="60">
        <f>$L$12*N(AQ400)+$L$13*N(S400)+$L$14*N(AA400)+$L$15*N(AE400)+$L$16*N(AY400)+$L$17*N(BC400)+$L$18*N(AM400)+$L$19*N(AU400)+$L$20*N(W400)</f>
        <v>2.7792310716352989E-3</v>
      </c>
      <c r="BM400" s="60">
        <f>IF(ISNUMBER(BK400),BK400/MAX(BK$22:BK400)-1,"")</f>
        <v>-5.9308579179496723E-3</v>
      </c>
      <c r="BO400" s="61">
        <f>BO399*(1+BP400)</f>
        <v>110.61219276731468</v>
      </c>
      <c r="BP400" s="60">
        <f>$L$36*N(S400)+$L$37*N(AQ400)+$L$38*N(AA400)+$L$39*N(AE400)+$L$40*N(AM400)+$L$41*N(W400)+$L$42*N(AI400)+$L$43*N(BG400)+$L$44*N(AY400)</f>
        <v>1.2311500657446409E-4</v>
      </c>
      <c r="BQ400" s="60">
        <f>IF(ISNUMBER(BO400),BO400/MAX(BO$22:BO400)-1,"")</f>
        <v>-7.8185662899045161E-3</v>
      </c>
      <c r="BS400" s="61">
        <f>BS399*(1+BT400)</f>
        <v>108.94511175538015</v>
      </c>
      <c r="BT400" s="60">
        <f>$L$60*N(S400)+$L$61*N(AE400)+$L$62*N(AQ400)+$L$63*N(AM400)+$L$64*N(AI400)+$L$65*N(AA400)+$L$66*N(BG400)+$L$67*N(W400)+$L$68*N(AY400)</f>
        <v>-9.4882158455128973E-5</v>
      </c>
      <c r="BU400" s="60">
        <f>IF(ISNUMBER(BS400),BS400/MAX(BS$22:BS400)-1,"")</f>
        <v>-6.510018660819461E-3</v>
      </c>
    </row>
    <row r="401" spans="17:73" ht="16" customHeight="1">
      <c r="Q401" s="63">
        <v>43650</v>
      </c>
      <c r="R401" s="62">
        <v>424.53</v>
      </c>
      <c r="S401" s="60">
        <f>IF(AND(ISNUMBER(R400),ISNUMBER(R401)),R401/R400-1,"")</f>
        <v>2.3374415639607626E-3</v>
      </c>
      <c r="T401" s="60">
        <f>IF(ISNUMBER(R401),R401/MAX(R$22:R401)-1,"")</f>
        <v>-6.2965216984224304E-3</v>
      </c>
      <c r="V401" s="62">
        <v>217</v>
      </c>
      <c r="W401" s="60">
        <f>IF(AND(ISNUMBER(V400),ISNUMBER(V401)),V401/V400-1,"")</f>
        <v>2.4946872401367948E-3</v>
      </c>
      <c r="X401" s="60">
        <f>IF(ISNUMBER(V401),V401/MAX(V$22:V401)-1,"")</f>
        <v>-1.5184281967515201E-3</v>
      </c>
      <c r="Z401" s="62">
        <v>8.69</v>
      </c>
      <c r="AA401" s="60">
        <f>IF(AND(ISNUMBER(Z400),ISNUMBER(Z401)),Z401/Z400-1,"")</f>
        <v>4.6242774566473965E-3</v>
      </c>
      <c r="AB401" s="60">
        <f>IF(ISNUMBER(Z401),Z401/MAX(Z$22:Z401)-1,"")</f>
        <v>-3.9779005524862021E-2</v>
      </c>
      <c r="AD401" s="62">
        <v>11.85</v>
      </c>
      <c r="AE401" s="60">
        <f>IF(AND(ISNUMBER(AD400),ISNUMBER(AD401)),AD401/AD400-1,"")</f>
        <v>9.3696763202724132E-3</v>
      </c>
      <c r="AF401" s="60">
        <f>IF(ISNUMBER(AD401),AD401/MAX(AD$22:AD401)-1,"")</f>
        <v>-0.21575115817339507</v>
      </c>
      <c r="AH401" s="62">
        <v>18.13</v>
      </c>
      <c r="AI401" s="60">
        <f>IF(AND(ISNUMBER(AH400),ISNUMBER(AH401)),AH401/AH400-1,"")</f>
        <v>2.7654867256636795E-3</v>
      </c>
      <c r="AJ401" s="60">
        <f>IF(ISNUMBER(AH401),AH401/MAX(AH$22:AH401)-1,"")</f>
        <v>-9.2896174863389414E-3</v>
      </c>
      <c r="AL401" s="62">
        <v>21.75</v>
      </c>
      <c r="AM401" s="60">
        <f>IF(AND(ISNUMBER(AL400),ISNUMBER(AL401)),AL401/AL400-1,"")</f>
        <v>8.8126159554731132E-3</v>
      </c>
      <c r="AN401" s="60">
        <f>IF(ISNUMBER(AL401),AL401/MAX(AL$22:AL401)-1,"")</f>
        <v>-5.4869684499314619E-3</v>
      </c>
      <c r="AP401" s="62">
        <v>100.27</v>
      </c>
      <c r="AQ401" s="60">
        <f>IF(AND(ISNUMBER(AP400),ISNUMBER(AP401)),AP401/AP400-1,"")</f>
        <v>0</v>
      </c>
      <c r="AR401" s="60">
        <f>IF(ISNUMBER(AP401),AP401/MAX(AP$22:AP401)-1,"")</f>
        <v>-1.3942834379045976E-3</v>
      </c>
      <c r="AT401" s="62">
        <v>50.07</v>
      </c>
      <c r="AU401" s="60">
        <f>IF(AND(ISNUMBER(AT400),ISNUMBER(AT401)),AT401/AT400-1,"")</f>
        <v>-1.9968051118202101E-4</v>
      </c>
      <c r="AV401" s="60">
        <f>IF(ISNUMBER(AT401),AT401/MAX(AT$22:AT401)-1,"")</f>
        <v>-2.1921084097249466E-3</v>
      </c>
      <c r="AX401" s="62">
        <v>18.972000000000001</v>
      </c>
      <c r="AY401" s="60">
        <f>IF(AND(ISNUMBER(AX400),ISNUMBER(AX401)),AX401/AX400-1,"")</f>
        <v>-1.2903225806451535E-2</v>
      </c>
      <c r="AZ401" s="60">
        <f>IF(ISNUMBER(AX401),AX401/MAX(AX$22:AX401)-1,"")</f>
        <v>-2.7076923076922998E-2</v>
      </c>
      <c r="BB401" s="62">
        <v>52.81</v>
      </c>
      <c r="BC401" s="60">
        <f>IF(AND(ISNUMBER(BB400),ISNUMBER(BB401)),BB401/BB400-1,"")</f>
        <v>1.3272658323852937E-3</v>
      </c>
      <c r="BD401" s="60">
        <f>IF(ISNUMBER(BB401),BB401/MAX(BB$22:BB401)-1,"")</f>
        <v>-2.0786092214662988E-3</v>
      </c>
      <c r="BF401" s="62">
        <v>52.78</v>
      </c>
      <c r="BG401" s="60">
        <f>IF(AND(ISNUMBER(BF400),ISNUMBER(BF401)),BF401/BF400-1,"")</f>
        <v>3.7907505686129994E-4</v>
      </c>
      <c r="BH401" s="60">
        <f>IF(ISNUMBER(BF401),BF401/MAX(BF$22:BF401)-1,"")</f>
        <v>-7.7082158300432191E-3</v>
      </c>
      <c r="BK401" s="61">
        <f>BK400*(1+BL401)</f>
        <v>112.99966094127342</v>
      </c>
      <c r="BL401" s="60">
        <f>$L$12*N(AQ401)+$L$13*N(S401)+$L$14*N(AA401)+$L$15*N(AE401)+$L$16*N(AY401)+$L$17*N(BC401)+$L$18*N(AM401)+$L$19*N(AU401)+$L$20*N(W401)</f>
        <v>8.7122624206902347E-4</v>
      </c>
      <c r="BM401" s="60">
        <f>IF(ISNUMBER(BK401),BK401/MAX(BK$22:BK401)-1,"")</f>
        <v>-5.0647987949368201E-3</v>
      </c>
      <c r="BO401" s="61">
        <f>BO400*(1+BP401)</f>
        <v>110.88160603087925</v>
      </c>
      <c r="BP401" s="60">
        <f>$L$36*N(S401)+$L$37*N(AQ401)+$L$38*N(AA401)+$L$39*N(AE401)+$L$40*N(AM401)+$L$41*N(W401)+$L$42*N(AI401)+$L$43*N(BG401)+$L$44*N(AY401)</f>
        <v>2.4356561137099078E-3</v>
      </c>
      <c r="BQ401" s="60">
        <f>IF(ISNUMBER(BO401),BO401/MAX(BO$22:BO401)-1,"")</f>
        <v>-5.4019535149790743E-3</v>
      </c>
      <c r="BS401" s="61">
        <f>BS400*(1+BT401)</f>
        <v>109.38604526861764</v>
      </c>
      <c r="BT401" s="60">
        <f>$L$60*N(S401)+$L$61*N(AE401)+$L$62*N(AQ401)+$L$63*N(AM401)+$L$64*N(AI401)+$L$65*N(AA401)+$L$66*N(BG401)+$L$67*N(W401)+$L$68*N(AY401)</f>
        <v>4.0472996551467588E-3</v>
      </c>
      <c r="BU401" s="60">
        <f>IF(ISNUMBER(BS401),BS401/MAX(BS$22:BS401)-1,"")</f>
        <v>-2.4890670019536154E-3</v>
      </c>
    </row>
    <row r="402" spans="17:73" ht="16" customHeight="1">
      <c r="Q402" s="63">
        <v>43651</v>
      </c>
      <c r="R402" s="62">
        <v>426.2</v>
      </c>
      <c r="S402" s="60">
        <f>IF(AND(ISNUMBER(R401),ISNUMBER(R402)),R402/R401-1,"")</f>
        <v>3.9337620427295494E-3</v>
      </c>
      <c r="T402" s="60">
        <f>IF(ISNUMBER(R402),R402/MAX(R$22:R402)-1,"")</f>
        <v>-2.3875286737513601E-3</v>
      </c>
      <c r="V402" s="62">
        <v>217.74</v>
      </c>
      <c r="W402" s="60">
        <f>IF(AND(ISNUMBER(V401),ISNUMBER(V402)),V402/V401-1,"")</f>
        <v>3.4101382488480603E-3</v>
      </c>
      <c r="X402" s="60">
        <f>IF(ISNUMBER(V402),V402/MAX(V$22:V402)-1,"")</f>
        <v>0</v>
      </c>
      <c r="Z402" s="62">
        <v>8.7200000000000006</v>
      </c>
      <c r="AA402" s="60">
        <f>IF(AND(ISNUMBER(Z401),ISNUMBER(Z402)),Z402/Z401-1,"")</f>
        <v>3.4522439585731313E-3</v>
      </c>
      <c r="AB402" s="60">
        <f>IF(ISNUMBER(Z402),Z402/MAX(Z$22:Z402)-1,"")</f>
        <v>-3.6464088397790029E-2</v>
      </c>
      <c r="AD402" s="62">
        <v>11.88</v>
      </c>
      <c r="AE402" s="60">
        <f>IF(AND(ISNUMBER(AD401),ISNUMBER(AD402)),AD402/AD401-1,"")</f>
        <v>2.5316455696202667E-3</v>
      </c>
      <c r="AF402" s="60">
        <f>IF(ISNUMBER(AD402),AD402/MAX(AD$22:AD402)-1,"")</f>
        <v>-0.21376571806750488</v>
      </c>
      <c r="AH402" s="62">
        <v>18.329999999999998</v>
      </c>
      <c r="AI402" s="60">
        <f>IF(AND(ISNUMBER(AH401),ISNUMBER(AH402)),AH402/AH401-1,"")</f>
        <v>1.1031439602868121E-2</v>
      </c>
      <c r="AJ402" s="60">
        <f>IF(ISNUMBER(AH402),AH402/MAX(AH$22:AH402)-1,"")</f>
        <v>0</v>
      </c>
      <c r="AL402" s="62">
        <v>21.79</v>
      </c>
      <c r="AM402" s="60">
        <f>IF(AND(ISNUMBER(AL401),ISNUMBER(AL402)),AL402/AL401-1,"")</f>
        <v>1.8390804597701038E-3</v>
      </c>
      <c r="AN402" s="60">
        <f>IF(ISNUMBER(AL402),AL402/MAX(AL$22:AL402)-1,"")</f>
        <v>-3.6579789666210116E-3</v>
      </c>
      <c r="AP402" s="62">
        <v>100.29</v>
      </c>
      <c r="AQ402" s="60">
        <f>IF(AND(ISNUMBER(AP401),ISNUMBER(AP402)),AP402/AP401-1,"")</f>
        <v>1.9946145407412352E-4</v>
      </c>
      <c r="AR402" s="60">
        <f>IF(ISNUMBER(AP402),AP402/MAX(AP$22:AP402)-1,"")</f>
        <v>-1.1951000896324171E-3</v>
      </c>
      <c r="AT402" s="62">
        <v>50.08</v>
      </c>
      <c r="AU402" s="60">
        <f>IF(AND(ISNUMBER(AT401),ISNUMBER(AT402)),AT402/AT401-1,"")</f>
        <v>1.9972039145188525E-4</v>
      </c>
      <c r="AV402" s="60">
        <f>IF(ISNUMBER(AT402),AT402/MAX(AT$22:AT402)-1,"")</f>
        <v>-1.9928258270227595E-3</v>
      </c>
      <c r="AX402" s="62">
        <v>18.989999999999998</v>
      </c>
      <c r="AY402" s="60">
        <f>IF(AND(ISNUMBER(AX401),ISNUMBER(AX402)),AX402/AX401-1,"")</f>
        <v>9.4876660341536301E-4</v>
      </c>
      <c r="AZ402" s="60">
        <f>IF(ISNUMBER(AX402),AX402/MAX(AX$22:AX402)-1,"")</f>
        <v>-2.6153846153846194E-2</v>
      </c>
      <c r="BB402" s="62">
        <v>52.92</v>
      </c>
      <c r="BC402" s="60">
        <f>IF(AND(ISNUMBER(BB401),ISNUMBER(BB402)),BB402/BB401-1,"")</f>
        <v>2.0829388373413416E-3</v>
      </c>
      <c r="BD402" s="60">
        <f>IF(ISNUMBER(BB402),BB402/MAX(BB$22:BB402)-1,"")</f>
        <v>0</v>
      </c>
      <c r="BF402" s="62">
        <v>52.84</v>
      </c>
      <c r="BG402" s="60">
        <f>IF(AND(ISNUMBER(BF401),ISNUMBER(BF402)),BF402/BF401-1,"")</f>
        <v>1.1367942402424891E-3</v>
      </c>
      <c r="BH402" s="60">
        <f>IF(ISNUMBER(BF402),BF402/MAX(BF$22:BF402)-1,"")</f>
        <v>-6.5801842451587156E-3</v>
      </c>
      <c r="BK402" s="61">
        <f>BK401*(1+BL402)</f>
        <v>113.26096898547348</v>
      </c>
      <c r="BL402" s="60">
        <f>$L$12*N(AQ402)+$L$13*N(S402)+$L$14*N(AA402)+$L$15*N(AE402)+$L$16*N(AY402)+$L$17*N(BC402)+$L$18*N(AM402)+$L$19*N(AU402)+$L$20*N(W402)</f>
        <v>2.312467506746586E-3</v>
      </c>
      <c r="BM402" s="60">
        <f>IF(ISNUMBER(BK402),BK402/MAX(BK$22:BK402)-1,"")</f>
        <v>-2.7640434708319228E-3</v>
      </c>
      <c r="BO402" s="61">
        <f>BO401*(1+BP402)</f>
        <v>111.16470234503734</v>
      </c>
      <c r="BP402" s="60">
        <f>$L$36*N(S402)+$L$37*N(AQ402)+$L$38*N(AA402)+$L$39*N(AE402)+$L$40*N(AM402)+$L$41*N(W402)+$L$42*N(AI402)+$L$43*N(BG402)+$L$44*N(AY402)</f>
        <v>2.5531404557689783E-3</v>
      </c>
      <c r="BQ402" s="60">
        <f>IF(ISNUMBER(BO402),BO402/MAX(BO$22:BO402)-1,"")</f>
        <v>-2.8626050052692475E-3</v>
      </c>
      <c r="BS402" s="61">
        <f>BS401*(1+BT402)</f>
        <v>109.7621994396911</v>
      </c>
      <c r="BT402" s="60">
        <f>$L$60*N(S402)+$L$61*N(AE402)+$L$62*N(AQ402)+$L$63*N(AM402)+$L$64*N(AI402)+$L$65*N(AA402)+$L$66*N(BG402)+$L$67*N(W402)+$L$68*N(AY402)</f>
        <v>3.4387765838846825E-3</v>
      </c>
      <c r="BU402" s="60">
        <f>IF(ISNUMBER(BS402),BS402/MAX(BS$22:BS402)-1,"")</f>
        <v>0</v>
      </c>
    </row>
    <row r="403" spans="17:73" ht="16" customHeight="1">
      <c r="Q403" s="63">
        <v>43654</v>
      </c>
      <c r="R403" s="62">
        <v>425</v>
      </c>
      <c r="S403" s="60">
        <f>IF(AND(ISNUMBER(R402),ISNUMBER(R403)),R403/R402-1,"")</f>
        <v>-2.8155795401220152E-3</v>
      </c>
      <c r="T403" s="60">
        <f>IF(ISNUMBER(R403),R403/MAX(R$22:R403)-1,"")</f>
        <v>-5.1963859369880128E-3</v>
      </c>
      <c r="V403" s="62">
        <v>217.42</v>
      </c>
      <c r="W403" s="60">
        <f>IF(AND(ISNUMBER(V402),ISNUMBER(V403)),V403/V402-1,"")</f>
        <v>-1.4696426931203321E-3</v>
      </c>
      <c r="X403" s="60">
        <f>IF(ISNUMBER(V403),V403/MAX(V$22:V403)-1,"")</f>
        <v>-1.4696426931203321E-3</v>
      </c>
      <c r="Z403" s="62">
        <v>8.68</v>
      </c>
      <c r="AA403" s="60">
        <f>IF(AND(ISNUMBER(Z402),ISNUMBER(Z403)),Z403/Z402-1,"")</f>
        <v>-4.5871559633028358E-3</v>
      </c>
      <c r="AB403" s="60">
        <f>IF(ISNUMBER(Z403),Z403/MAX(Z$22:Z403)-1,"")</f>
        <v>-4.0883977900552648E-2</v>
      </c>
      <c r="AD403" s="62">
        <v>11.79</v>
      </c>
      <c r="AE403" s="60">
        <f>IF(AND(ISNUMBER(AD402),ISNUMBER(AD403)),AD403/AD402-1,"")</f>
        <v>-7.5757575757576801E-3</v>
      </c>
      <c r="AF403" s="60">
        <f>IF(ISNUMBER(AD403),AD403/MAX(AD$22:AD403)-1,"")</f>
        <v>-0.21972203838517546</v>
      </c>
      <c r="AH403" s="62">
        <v>18.07</v>
      </c>
      <c r="AI403" s="60">
        <f>IF(AND(ISNUMBER(AH402),ISNUMBER(AH403)),AH403/AH402-1,"")</f>
        <v>-1.4184397163120477E-2</v>
      </c>
      <c r="AJ403" s="60">
        <f>IF(ISNUMBER(AH403),AH403/MAX(AH$22:AH403)-1,"")</f>
        <v>-1.4184397163120477E-2</v>
      </c>
      <c r="AL403" s="62">
        <v>21.57</v>
      </c>
      <c r="AM403" s="60">
        <f>IF(AND(ISNUMBER(AL402),ISNUMBER(AL403)),AL403/AL402-1,"")</f>
        <v>-1.0096374483708037E-2</v>
      </c>
      <c r="AN403" s="60">
        <f>IF(ISNUMBER(AL403),AL403/MAX(AL$22:AL403)-1,"")</f>
        <v>-1.3717421124828544E-2</v>
      </c>
      <c r="AP403" s="62">
        <v>100.3</v>
      </c>
      <c r="AQ403" s="60">
        <f>IF(AND(ISNUMBER(AP402),ISNUMBER(AP403)),AP403/AP402-1,"")</f>
        <v>9.9710838568078941E-5</v>
      </c>
      <c r="AR403" s="60">
        <f>IF(ISNUMBER(AP403),AP403/MAX(AP$22:AP403)-1,"")</f>
        <v>-1.0955084154964378E-3</v>
      </c>
      <c r="AT403" s="62">
        <v>50.09</v>
      </c>
      <c r="AU403" s="60">
        <f>IF(AND(ISNUMBER(AT402),ISNUMBER(AT403)),AT403/AT402-1,"")</f>
        <v>1.9968051118213204E-4</v>
      </c>
      <c r="AV403" s="60">
        <f>IF(ISNUMBER(AT403),AT403/MAX(AT$22:AT403)-1,"")</f>
        <v>-1.7935432443203503E-3</v>
      </c>
      <c r="AX403" s="62">
        <v>18.920000000000002</v>
      </c>
      <c r="AY403" s="60">
        <f>IF(AND(ISNUMBER(AX402),ISNUMBER(AX403)),AX403/AX402-1,"")</f>
        <v>-3.6861506055817506E-3</v>
      </c>
      <c r="AZ403" s="60">
        <f>IF(ISNUMBER(AX403),AX403/MAX(AX$22:AX403)-1,"")</f>
        <v>-2.9743589743589705E-2</v>
      </c>
      <c r="BB403" s="62">
        <v>52.74</v>
      </c>
      <c r="BC403" s="60">
        <f>IF(AND(ISNUMBER(BB402),ISNUMBER(BB403)),BB403/BB402-1,"")</f>
        <v>-3.4013605442176909E-3</v>
      </c>
      <c r="BD403" s="60">
        <f>IF(ISNUMBER(BB403),BB403/MAX(BB$22:BB403)-1,"")</f>
        <v>-3.4013605442176909E-3</v>
      </c>
      <c r="BF403" s="62">
        <v>52.81</v>
      </c>
      <c r="BG403" s="60">
        <f>IF(AND(ISNUMBER(BF402),ISNUMBER(BF403)),BF403/BF402-1,"")</f>
        <v>-5.6775170325518154E-4</v>
      </c>
      <c r="BH403" s="60">
        <f>IF(ISNUMBER(BF403),BF403/MAX(BF$22:BF403)-1,"")</f>
        <v>-7.1442000376009673E-3</v>
      </c>
      <c r="BK403" s="61">
        <f>BK402*(1+BL403)</f>
        <v>112.87310907960487</v>
      </c>
      <c r="BL403" s="60">
        <f>$L$12*N(AQ403)+$L$13*N(S403)+$L$14*N(AA403)+$L$15*N(AE403)+$L$16*N(AY403)+$L$17*N(BC403)+$L$18*N(AM403)+$L$19*N(AU403)+$L$20*N(W403)</f>
        <v>-3.4244798481139331E-3</v>
      </c>
      <c r="BM403" s="60">
        <f>IF(ISNUMBER(BK403),BK403/MAX(BK$22:BK403)-1,"")</f>
        <v>-6.1790579077806163E-3</v>
      </c>
      <c r="BO403" s="61">
        <f>BO402*(1+BP403)</f>
        <v>110.75063063513353</v>
      </c>
      <c r="BP403" s="60">
        <f>$L$36*N(S403)+$L$37*N(AQ403)+$L$38*N(AA403)+$L$39*N(AE403)+$L$40*N(AM403)+$L$41*N(W403)+$L$42*N(AI403)+$L$43*N(BG403)+$L$44*N(AY403)</f>
        <v>-3.7248488159361795E-3</v>
      </c>
      <c r="BQ403" s="60">
        <f>IF(ISNUMBER(BO403),BO403/MAX(BO$22:BO403)-1,"")</f>
        <v>-6.5767910503410354E-3</v>
      </c>
      <c r="BS403" s="61">
        <f>BS402*(1+BT403)</f>
        <v>109.17165809113101</v>
      </c>
      <c r="BT403" s="60">
        <f>$L$60*N(S403)+$L$61*N(AE403)+$L$62*N(AQ403)+$L$63*N(AM403)+$L$64*N(AI403)+$L$65*N(AA403)+$L$66*N(BG403)+$L$67*N(W403)+$L$68*N(AY403)</f>
        <v>-5.3801887314090307E-3</v>
      </c>
      <c r="BU403" s="60">
        <f>IF(ISNUMBER(BS403),BS403/MAX(BS$22:BS403)-1,"")</f>
        <v>-5.3801887314089969E-3</v>
      </c>
    </row>
    <row r="404" spans="17:73" ht="16" customHeight="1">
      <c r="Q404" s="63">
        <v>43655</v>
      </c>
      <c r="R404" s="62">
        <v>425.09</v>
      </c>
      <c r="S404" s="60">
        <f>IF(AND(ISNUMBER(R403),ISNUMBER(R404)),R404/R403-1,"")</f>
        <v>2.1176470588235574E-4</v>
      </c>
      <c r="T404" s="60">
        <f>IF(ISNUMBER(R404),R404/MAX(R$22:R404)-1,"")</f>
        <v>-4.985721642245311E-3</v>
      </c>
      <c r="V404" s="62">
        <v>217.28</v>
      </c>
      <c r="W404" s="60">
        <f>IF(AND(ISNUMBER(V403),ISNUMBER(V404)),V404/V403-1,"")</f>
        <v>-6.4391500321947515E-4</v>
      </c>
      <c r="X404" s="60">
        <f>IF(ISNUMBER(V404),V404/MAX(V$22:V404)-1,"")</f>
        <v>-2.1126113713604289E-3</v>
      </c>
      <c r="Z404" s="62">
        <v>8.65</v>
      </c>
      <c r="AA404" s="60">
        <f>IF(AND(ISNUMBER(Z403),ISNUMBER(Z404)),Z404/Z403-1,"")</f>
        <v>-3.4562211981565838E-3</v>
      </c>
      <c r="AB404" s="60">
        <f>IF(ISNUMBER(Z404),Z404/MAX(Z$22:Z404)-1,"")</f>
        <v>-4.4198895027624308E-2</v>
      </c>
      <c r="AD404" s="62">
        <v>11.74</v>
      </c>
      <c r="AE404" s="60">
        <f>IF(AND(ISNUMBER(AD403),ISNUMBER(AD404)),AD404/AD403-1,"")</f>
        <v>-4.2408821034773947E-3</v>
      </c>
      <c r="AF404" s="60">
        <f>IF(ISNUMBER(AD404),AD404/MAX(AD$22:AD404)-1,"")</f>
        <v>-0.22303110522832559</v>
      </c>
      <c r="AH404" s="62">
        <v>18.03</v>
      </c>
      <c r="AI404" s="60">
        <f>IF(AND(ISNUMBER(AH403),ISNUMBER(AH404)),AH404/AH403-1,"")</f>
        <v>-2.2136137244050946E-3</v>
      </c>
      <c r="AJ404" s="60">
        <f>IF(ISNUMBER(AH404),AH404/MAX(AH$22:AH404)-1,"")</f>
        <v>-1.6366612111292755E-2</v>
      </c>
      <c r="AL404" s="62">
        <v>21.57</v>
      </c>
      <c r="AM404" s="60">
        <f>IF(AND(ISNUMBER(AL403),ISNUMBER(AL404)),AL404/AL403-1,"")</f>
        <v>0</v>
      </c>
      <c r="AN404" s="60">
        <f>IF(ISNUMBER(AL404),AL404/MAX(AL$22:AL404)-1,"")</f>
        <v>-1.3717421124828544E-2</v>
      </c>
      <c r="AP404" s="62">
        <v>100.3</v>
      </c>
      <c r="AQ404" s="60">
        <f>IF(AND(ISNUMBER(AP403),ISNUMBER(AP404)),AP404/AP403-1,"")</f>
        <v>0</v>
      </c>
      <c r="AR404" s="60">
        <f>IF(ISNUMBER(AP404),AP404/MAX(AP$22:AP404)-1,"")</f>
        <v>-1.0955084154964378E-3</v>
      </c>
      <c r="AT404" s="62">
        <v>50.08</v>
      </c>
      <c r="AU404" s="60">
        <f>IF(AND(ISNUMBER(AT403),ISNUMBER(AT404)),AT404/AT403-1,"")</f>
        <v>-1.9964064683575256E-4</v>
      </c>
      <c r="AV404" s="60">
        <f>IF(ISNUMBER(AT404),AT404/MAX(AT$22:AT404)-1,"")</f>
        <v>-1.9928258270227595E-3</v>
      </c>
      <c r="AX404" s="62">
        <v>18.914000000000001</v>
      </c>
      <c r="AY404" s="60">
        <f>IF(AND(ISNUMBER(AX403),ISNUMBER(AX404)),AX404/AX403-1,"")</f>
        <v>-3.1712473572942379E-4</v>
      </c>
      <c r="AZ404" s="60">
        <f>IF(ISNUMBER(AX404),AX404/MAX(AX$22:AX404)-1,"")</f>
        <v>-3.0051282051281936E-2</v>
      </c>
      <c r="BB404" s="62">
        <v>52.72</v>
      </c>
      <c r="BC404" s="60">
        <f>IF(AND(ISNUMBER(BB403),ISNUMBER(BB404)),BB404/BB403-1,"")</f>
        <v>-3.7921880925295692E-4</v>
      </c>
      <c r="BD404" s="60">
        <f>IF(ISNUMBER(BB404),BB404/MAX(BB$22:BB404)-1,"")</f>
        <v>-3.7792894935753107E-3</v>
      </c>
      <c r="BF404" s="62">
        <v>52.8</v>
      </c>
      <c r="BG404" s="60">
        <f>IF(AND(ISNUMBER(BF403),ISNUMBER(BF404)),BF404/BF403-1,"")</f>
        <v>-1.8935807612208144E-4</v>
      </c>
      <c r="BH404" s="60">
        <f>IF(ISNUMBER(BF404),BF404/MAX(BF$22:BF404)-1,"")</f>
        <v>-7.3322053017484956E-3</v>
      </c>
      <c r="BK404" s="61">
        <f>BK403*(1+BL404)</f>
        <v>112.76390547328471</v>
      </c>
      <c r="BL404" s="60">
        <f>$L$12*N(AQ404)+$L$13*N(S404)+$L$14*N(AA404)+$L$15*N(AE404)+$L$16*N(AY404)+$L$17*N(BC404)+$L$18*N(AM404)+$L$19*N(AU404)+$L$20*N(W404)</f>
        <v>-9.674900178673171E-4</v>
      </c>
      <c r="BM404" s="60">
        <f>IF(ISNUMBER(BK404),BK404/MAX(BK$22:BK404)-1,"")</f>
        <v>-7.1405697488022835E-3</v>
      </c>
      <c r="BO404" s="61">
        <f>BO403*(1+BP404)</f>
        <v>110.60050598157981</v>
      </c>
      <c r="BP404" s="60">
        <f>$L$36*N(S404)+$L$37*N(AQ404)+$L$38*N(AA404)+$L$39*N(AE404)+$L$40*N(AM404)+$L$41*N(W404)+$L$42*N(AI404)+$L$43*N(BG404)+$L$44*N(AY404)</f>
        <v>-1.3555196272272835E-3</v>
      </c>
      <c r="BQ404" s="60">
        <f>IF(ISNUMBER(BO404),BO404/MAX(BO$22:BO404)-1,"")</f>
        <v>-7.9233957082154305E-3</v>
      </c>
      <c r="BS404" s="61">
        <f>BS403*(1+BT404)</f>
        <v>109.02882916133808</v>
      </c>
      <c r="BT404" s="60">
        <f>$L$60*N(S404)+$L$61*N(AE404)+$L$62*N(AQ404)+$L$63*N(AM404)+$L$64*N(AI404)+$L$65*N(AA404)+$L$66*N(BG404)+$L$67*N(W404)+$L$68*N(AY404)</f>
        <v>-1.3082967895724459E-3</v>
      </c>
      <c r="BU404" s="60">
        <f>IF(ISNUMBER(BS404),BS404/MAX(BS$22:BS404)-1,"")</f>
        <v>-6.6814466373368298E-3</v>
      </c>
    </row>
    <row r="405" spans="17:73" ht="16" customHeight="1">
      <c r="Q405" s="63">
        <v>43656</v>
      </c>
      <c r="R405" s="62">
        <v>425.09</v>
      </c>
      <c r="S405" s="60">
        <f>IF(AND(ISNUMBER(R404),ISNUMBER(R405)),R405/R404-1,"")</f>
        <v>0</v>
      </c>
      <c r="T405" s="60">
        <f>IF(ISNUMBER(R405),R405/MAX(R$22:R405)-1,"")</f>
        <v>-4.985721642245311E-3</v>
      </c>
      <c r="V405" s="62">
        <v>219.16</v>
      </c>
      <c r="W405" s="60">
        <f>IF(AND(ISNUMBER(V404),ISNUMBER(V405)),V405/V404-1,"")</f>
        <v>8.6524300441825908E-3</v>
      </c>
      <c r="X405" s="60">
        <f>IF(ISNUMBER(V405),V405/MAX(V$22:V405)-1,"")</f>
        <v>0</v>
      </c>
      <c r="Z405" s="62">
        <v>8.74</v>
      </c>
      <c r="AA405" s="60">
        <f>IF(AND(ISNUMBER(Z404),ISNUMBER(Z405)),Z405/Z404-1,"")</f>
        <v>1.0404624277456698E-2</v>
      </c>
      <c r="AB405" s="60">
        <f>IF(ISNUMBER(Z405),Z405/MAX(Z$22:Z405)-1,"")</f>
        <v>-3.4254143646408886E-2</v>
      </c>
      <c r="AD405" s="62">
        <v>11.68</v>
      </c>
      <c r="AE405" s="60">
        <f>IF(AND(ISNUMBER(AD404),ISNUMBER(AD405)),AD405/AD404-1,"")</f>
        <v>-5.110732538330498E-3</v>
      </c>
      <c r="AF405" s="60">
        <f>IF(ISNUMBER(AD405),AD405/MAX(AD$22:AD405)-1,"")</f>
        <v>-0.22700198544010586</v>
      </c>
      <c r="AH405" s="62">
        <v>18.21</v>
      </c>
      <c r="AI405" s="60">
        <f>IF(AND(ISNUMBER(AH404),ISNUMBER(AH405)),AH405/AH404-1,"")</f>
        <v>9.9833610648918381E-3</v>
      </c>
      <c r="AJ405" s="60">
        <f>IF(ISNUMBER(AH405),AH405/MAX(AH$22:AH405)-1,"")</f>
        <v>-6.5466448445170577E-3</v>
      </c>
      <c r="AL405" s="62">
        <v>21.68</v>
      </c>
      <c r="AM405" s="60">
        <f>IF(AND(ISNUMBER(AL404),ISNUMBER(AL405)),AL405/AL404-1,"")</f>
        <v>5.0996754751970741E-3</v>
      </c>
      <c r="AN405" s="60">
        <f>IF(ISNUMBER(AL405),AL405/MAX(AL$22:AL405)-1,"")</f>
        <v>-8.6877000457248332E-3</v>
      </c>
      <c r="AP405" s="62">
        <v>100.3</v>
      </c>
      <c r="AQ405" s="60">
        <f>IF(AND(ISNUMBER(AP404),ISNUMBER(AP405)),AP405/AP404-1,"")</f>
        <v>0</v>
      </c>
      <c r="AR405" s="60">
        <f>IF(ISNUMBER(AP405),AP405/MAX(AP$22:AP405)-1,"")</f>
        <v>-1.0955084154964378E-3</v>
      </c>
      <c r="AT405" s="62">
        <v>50.09</v>
      </c>
      <c r="AU405" s="60">
        <f>IF(AND(ISNUMBER(AT404),ISNUMBER(AT405)),AT405/AT404-1,"")</f>
        <v>1.9968051118213204E-4</v>
      </c>
      <c r="AV405" s="60">
        <f>IF(ISNUMBER(AT405),AT405/MAX(AT$22:AT405)-1,"")</f>
        <v>-1.7935432443203503E-3</v>
      </c>
      <c r="AX405" s="62">
        <v>18.975999999999999</v>
      </c>
      <c r="AY405" s="60">
        <f>IF(AND(ISNUMBER(AX404),ISNUMBER(AX405)),AX405/AX404-1,"")</f>
        <v>3.2779951358781201E-3</v>
      </c>
      <c r="AZ405" s="60">
        <f>IF(ISNUMBER(AX405),AX405/MAX(AX$22:AX405)-1,"")</f>
        <v>-2.6871794871794918E-2</v>
      </c>
      <c r="BB405" s="62">
        <v>52.63</v>
      </c>
      <c r="BC405" s="60">
        <f>IF(AND(ISNUMBER(BB404),ISNUMBER(BB405)),BB405/BB404-1,"")</f>
        <v>-1.7071320182093785E-3</v>
      </c>
      <c r="BD405" s="60">
        <f>IF(ISNUMBER(BB405),BB405/MAX(BB$22:BB405)-1,"")</f>
        <v>-5.4799697656839896E-3</v>
      </c>
      <c r="BF405" s="62">
        <v>52.81</v>
      </c>
      <c r="BG405" s="60">
        <f>IF(AND(ISNUMBER(BF404),ISNUMBER(BF405)),BF405/BF404-1,"")</f>
        <v>1.8939393939398919E-4</v>
      </c>
      <c r="BH405" s="60">
        <f>IF(ISNUMBER(BF405),BF405/MAX(BF$22:BF405)-1,"")</f>
        <v>-7.1442000376009673E-3</v>
      </c>
      <c r="BK405" s="61">
        <f>BK404*(1+BL405)</f>
        <v>112.97137764400085</v>
      </c>
      <c r="BL405" s="60">
        <f>$L$12*N(AQ405)+$L$13*N(S405)+$L$14*N(AA405)+$L$15*N(AE405)+$L$16*N(AY405)+$L$17*N(BC405)+$L$18*N(AM405)+$L$19*N(AU405)+$L$20*N(W405)</f>
        <v>1.8398810314822411E-3</v>
      </c>
      <c r="BM405" s="60">
        <f>IF(ISNUMBER(BK405),BK405/MAX(BK$22:BK405)-1,"")</f>
        <v>-5.3138265161549736E-3</v>
      </c>
      <c r="BO405" s="61">
        <f>BO404*(1+BP405)</f>
        <v>110.7942068853598</v>
      </c>
      <c r="BP405" s="60">
        <f>$L$36*N(S405)+$L$37*N(AQ405)+$L$38*N(AA405)+$L$39*N(AE405)+$L$40*N(AM405)+$L$41*N(W405)+$L$42*N(AI405)+$L$43*N(BG405)+$L$44*N(AY405)</f>
        <v>1.7513563980641913E-3</v>
      </c>
      <c r="BQ405" s="60">
        <f>IF(ISNUMBER(BO405),BO405/MAX(BO$22:BO405)-1,"")</f>
        <v>-6.1859159999191338E-3</v>
      </c>
      <c r="BS405" s="61">
        <f>BS404*(1+BT405)</f>
        <v>109.21971840733501</v>
      </c>
      <c r="BT405" s="60">
        <f>$L$60*N(S405)+$L$61*N(AE405)+$L$62*N(AQ405)+$L$63*N(AM405)+$L$64*N(AI405)+$L$65*N(AA405)+$L$66*N(BG405)+$L$67*N(W405)+$L$68*N(AY405)</f>
        <v>1.7508144172993991E-3</v>
      </c>
      <c r="BU405" s="60">
        <f>IF(ISNUMBER(BS405),BS405/MAX(BS$22:BS405)-1,"")</f>
        <v>-4.942330193138611E-3</v>
      </c>
    </row>
    <row r="406" spans="17:73" ht="16" customHeight="1">
      <c r="Q406" s="63">
        <v>43657</v>
      </c>
      <c r="R406" s="62">
        <v>429.1</v>
      </c>
      <c r="S406" s="60">
        <f>IF(AND(ISNUMBER(R405),ISNUMBER(R406)),R406/R405-1,"")</f>
        <v>9.4332964783929718E-3</v>
      </c>
      <c r="T406" s="60">
        <f>IF(ISNUMBER(R406),R406/MAX(R$22:R406)-1,"")</f>
        <v>0</v>
      </c>
      <c r="V406" s="62">
        <v>219.43</v>
      </c>
      <c r="W406" s="60">
        <f>IF(AND(ISNUMBER(V405),ISNUMBER(V406)),V406/V405-1,"")</f>
        <v>1.2319766380726183E-3</v>
      </c>
      <c r="X406" s="60">
        <f>IF(ISNUMBER(V406),V406/MAX(V$22:V406)-1,"")</f>
        <v>0</v>
      </c>
      <c r="Z406" s="62">
        <v>8.77</v>
      </c>
      <c r="AA406" s="60">
        <f>IF(AND(ISNUMBER(Z405),ISNUMBER(Z406)),Z406/Z405-1,"")</f>
        <v>3.4324942791761348E-3</v>
      </c>
      <c r="AB406" s="60">
        <f>IF(ISNUMBER(Z406),Z406/MAX(Z$22:Z406)-1,"")</f>
        <v>-3.0939226519337115E-2</v>
      </c>
      <c r="AD406" s="62">
        <v>11.77</v>
      </c>
      <c r="AE406" s="60">
        <f>IF(AND(ISNUMBER(AD405),ISNUMBER(AD406)),AD406/AD405-1,"")</f>
        <v>7.7054794520547976E-3</v>
      </c>
      <c r="AF406" s="60">
        <f>IF(ISNUMBER(AD406),AD406/MAX(AD$22:AD406)-1,"")</f>
        <v>-0.22104566512243551</v>
      </c>
      <c r="AH406" s="62">
        <v>18.3</v>
      </c>
      <c r="AI406" s="60">
        <f>IF(AND(ISNUMBER(AH405),ISNUMBER(AH406)),AH406/AH405-1,"")</f>
        <v>4.9423393739702615E-3</v>
      </c>
      <c r="AJ406" s="60">
        <f>IF(ISNUMBER(AH406),AH406/MAX(AH$22:AH406)-1,"")</f>
        <v>-1.6366612111291534E-3</v>
      </c>
      <c r="AL406" s="62">
        <v>21.77</v>
      </c>
      <c r="AM406" s="60">
        <f>IF(AND(ISNUMBER(AL405),ISNUMBER(AL406)),AL406/AL405-1,"")</f>
        <v>4.1512915129151562E-3</v>
      </c>
      <c r="AN406" s="60">
        <f>IF(ISNUMBER(AL406),AL406/MAX(AL$22:AL406)-1,"")</f>
        <v>-4.5724737082762923E-3</v>
      </c>
      <c r="AP406" s="62">
        <v>100.31</v>
      </c>
      <c r="AQ406" s="60">
        <f>IF(AND(ISNUMBER(AP405),ISNUMBER(AP406)),AP406/AP405-1,"")</f>
        <v>9.9700897308041547E-5</v>
      </c>
      <c r="AR406" s="60">
        <f>IF(ISNUMBER(AP406),AP406/MAX(AP$22:AP406)-1,"")</f>
        <v>-9.9591674136034758E-4</v>
      </c>
      <c r="AT406" s="62">
        <v>50.09</v>
      </c>
      <c r="AU406" s="60">
        <f>IF(AND(ISNUMBER(AT405),ISNUMBER(AT406)),AT406/AT405-1,"")</f>
        <v>0</v>
      </c>
      <c r="AV406" s="60">
        <f>IF(ISNUMBER(AT406),AT406/MAX(AT$22:AT406)-1,"")</f>
        <v>-1.7935432443203503E-3</v>
      </c>
      <c r="AX406" s="62">
        <v>19.18</v>
      </c>
      <c r="AY406" s="60">
        <f>IF(AND(ISNUMBER(AX405),ISNUMBER(AX406)),AX406/AX405-1,"")</f>
        <v>1.0750421585160153E-2</v>
      </c>
      <c r="AZ406" s="60">
        <f>IF(ISNUMBER(AX406),AX406/MAX(AX$22:AX406)-1,"")</f>
        <v>-1.6410256410256396E-2</v>
      </c>
      <c r="BB406" s="62">
        <v>52.59</v>
      </c>
      <c r="BC406" s="60">
        <f>IF(AND(ISNUMBER(BB405),ISNUMBER(BB406)),BB406/BB405-1,"")</f>
        <v>-7.6002280068399042E-4</v>
      </c>
      <c r="BD406" s="60">
        <f>IF(ISNUMBER(BB406),BB406/MAX(BB$22:BB406)-1,"")</f>
        <v>-6.2358276643990074E-3</v>
      </c>
      <c r="BF406" s="62">
        <v>52.8</v>
      </c>
      <c r="BG406" s="60">
        <f>IF(AND(ISNUMBER(BF405),ISNUMBER(BF406)),BF406/BF405-1,"")</f>
        <v>-1.8935807612208144E-4</v>
      </c>
      <c r="BH406" s="60">
        <f>IF(ISNUMBER(BF406),BF406/MAX(BF$22:BF406)-1,"")</f>
        <v>-7.3322053017484956E-3</v>
      </c>
      <c r="BK406" s="61">
        <f>BK405*(1+BL406)</f>
        <v>113.63111944143105</v>
      </c>
      <c r="BL406" s="60">
        <f>$L$12*N(AQ406)+$L$13*N(S406)+$L$14*N(AA406)+$L$15*N(AE406)+$L$16*N(AY406)+$L$17*N(BC406)+$L$18*N(AM406)+$L$19*N(AU406)+$L$20*N(W406)</f>
        <v>5.8399022052221649E-3</v>
      </c>
      <c r="BM406" s="60">
        <f>IF(ISNUMBER(BK406),BK406/MAX(BK$22:BK406)-1,"")</f>
        <v>0</v>
      </c>
      <c r="BO406" s="61">
        <f>BO405*(1+BP406)</f>
        <v>111.43119151030848</v>
      </c>
      <c r="BP406" s="60">
        <f>$L$36*N(S406)+$L$37*N(AQ406)+$L$38*N(AA406)+$L$39*N(AE406)+$L$40*N(AM406)+$L$41*N(W406)+$L$42*N(AI406)+$L$43*N(BG406)+$L$44*N(AY406)</f>
        <v>5.7492593056582622E-3</v>
      </c>
      <c r="BQ406" s="60">
        <f>IF(ISNUMBER(BO406),BO406/MAX(BO$22:BO406)-1,"")</f>
        <v>-4.7222112938738459E-4</v>
      </c>
      <c r="BS406" s="61">
        <f>BS405*(1+BT406)</f>
        <v>109.83604750926503</v>
      </c>
      <c r="BT406" s="60">
        <f>$L$60*N(S406)+$L$61*N(AE406)+$L$62*N(AQ406)+$L$63*N(AM406)+$L$64*N(AI406)+$L$65*N(AA406)+$L$66*N(BG406)+$L$67*N(W406)+$L$68*N(AY406)</f>
        <v>5.6430204263246062E-3</v>
      </c>
      <c r="BU406" s="60">
        <f>IF(ISNUMBER(BS406),BS406/MAX(BS$22:BS406)-1,"")</f>
        <v>0</v>
      </c>
    </row>
    <row r="407" spans="17:73" ht="16" customHeight="1">
      <c r="Q407" s="63">
        <v>43658</v>
      </c>
      <c r="R407" s="62">
        <v>428.74</v>
      </c>
      <c r="S407" s="60">
        <f>IF(AND(ISNUMBER(R406),ISNUMBER(R407)),R407/R406-1,"")</f>
        <v>-8.3896527615945349E-4</v>
      </c>
      <c r="T407" s="60">
        <f>IF(ISNUMBER(R407),R407/MAX(R$22:R407)-1,"")</f>
        <v>-8.3896527615945349E-4</v>
      </c>
      <c r="V407" s="62">
        <v>218.82</v>
      </c>
      <c r="W407" s="60">
        <f>IF(AND(ISNUMBER(V406),ISNUMBER(V407)),V407/V406-1,"")</f>
        <v>-2.7799298181653276E-3</v>
      </c>
      <c r="X407" s="60">
        <f>IF(ISNUMBER(V407),V407/MAX(V$22:V407)-1,"")</f>
        <v>-2.7799298181653276E-3</v>
      </c>
      <c r="Z407" s="62">
        <v>8.7799999999999994</v>
      </c>
      <c r="AA407" s="60">
        <f>IF(AND(ISNUMBER(Z406),ISNUMBER(Z407)),Z407/Z406-1,"")</f>
        <v>1.1402508551880963E-3</v>
      </c>
      <c r="AB407" s="60">
        <f>IF(ISNUMBER(Z407),Z407/MAX(Z$22:Z407)-1,"")</f>
        <v>-2.9834254143646599E-2</v>
      </c>
      <c r="AD407" s="62">
        <v>11.75</v>
      </c>
      <c r="AE407" s="60">
        <f>IF(AND(ISNUMBER(AD406),ISNUMBER(AD407)),AD407/AD406-1,"")</f>
        <v>-1.6992353440951069E-3</v>
      </c>
      <c r="AF407" s="60">
        <f>IF(ISNUMBER(AD407),AD407/MAX(AD$22:AD407)-1,"")</f>
        <v>-0.22236929185969556</v>
      </c>
      <c r="AH407" s="62">
        <v>18.260000000000002</v>
      </c>
      <c r="AI407" s="60">
        <f>IF(AND(ISNUMBER(AH406),ISNUMBER(AH407)),AH407/AH406-1,"")</f>
        <v>-2.1857923497267118E-3</v>
      </c>
      <c r="AJ407" s="60">
        <f>IF(ISNUMBER(AH407),AH407/MAX(AH$22:AH407)-1,"")</f>
        <v>-3.818876159301543E-3</v>
      </c>
      <c r="AL407" s="62">
        <v>21.76</v>
      </c>
      <c r="AM407" s="60">
        <f>IF(AND(ISNUMBER(AL406),ISNUMBER(AL407)),AL407/AL406-1,"")</f>
        <v>-4.5934772622868714E-4</v>
      </c>
      <c r="AN407" s="60">
        <f>IF(ISNUMBER(AL407),AL407/MAX(AL$22:AL407)-1,"")</f>
        <v>-5.0297210791038216E-3</v>
      </c>
      <c r="AP407" s="62">
        <v>100.3</v>
      </c>
      <c r="AQ407" s="60">
        <f>IF(AND(ISNUMBER(AP406),ISNUMBER(AP407)),AP407/AP406-1,"")</f>
        <v>-9.9690958030196342E-5</v>
      </c>
      <c r="AR407" s="60">
        <f>IF(ISNUMBER(AP407),AP407/MAX(AP$22:AP407)-1,"")</f>
        <v>-1.0955084154964378E-3</v>
      </c>
      <c r="AT407" s="62">
        <v>50.09</v>
      </c>
      <c r="AU407" s="60">
        <f>IF(AND(ISNUMBER(AT406),ISNUMBER(AT407)),AT407/AT406-1,"")</f>
        <v>0</v>
      </c>
      <c r="AV407" s="60">
        <f>IF(ISNUMBER(AT407),AT407/MAX(AT$22:AT407)-1,"")</f>
        <v>-1.7935432443203503E-3</v>
      </c>
      <c r="AX407" s="62">
        <v>18.899999999999999</v>
      </c>
      <c r="AY407" s="60">
        <f>IF(AND(ISNUMBER(AX406),ISNUMBER(AX407)),AX407/AX406-1,"")</f>
        <v>-1.4598540145985495E-2</v>
      </c>
      <c r="AZ407" s="60">
        <f>IF(ISNUMBER(AX407),AX407/MAX(AX$22:AX407)-1,"")</f>
        <v>-3.0769230769230882E-2</v>
      </c>
      <c r="BB407" s="62">
        <v>52.3</v>
      </c>
      <c r="BC407" s="60">
        <f>IF(AND(ISNUMBER(BB406),ISNUMBER(BB407)),BB407/BB406-1,"")</f>
        <v>-5.514356341509874E-3</v>
      </c>
      <c r="BD407" s="60">
        <f>IF(ISNUMBER(BB407),BB407/MAX(BB$22:BB407)-1,"")</f>
        <v>-1.1715797430083219E-2</v>
      </c>
      <c r="BF407" s="62">
        <v>52.76</v>
      </c>
      <c r="BG407" s="60">
        <f>IF(AND(ISNUMBER(BF406),ISNUMBER(BF407)),BF407/BF406-1,"")</f>
        <v>-7.575757575757347E-4</v>
      </c>
      <c r="BH407" s="60">
        <f>IF(ISNUMBER(BF407),BF407/MAX(BF$22:BF407)-1,"")</f>
        <v>-8.0842263583380536E-3</v>
      </c>
      <c r="BK407" s="61">
        <f>BK406*(1+BL407)</f>
        <v>113.32247371369529</v>
      </c>
      <c r="BL407" s="60">
        <f>$L$12*N(AQ407)+$L$13*N(S407)+$L$14*N(AA407)+$L$15*N(AE407)+$L$16*N(AY407)+$L$17*N(BC407)+$L$18*N(AM407)+$L$19*N(AU407)+$L$20*N(W407)</f>
        <v>-2.7162077541166502E-3</v>
      </c>
      <c r="BM407" s="60">
        <f>IF(ISNUMBER(BK407),BK407/MAX(BK$22:BK407)-1,"")</f>
        <v>-2.7162077541166285E-3</v>
      </c>
      <c r="BO407" s="61">
        <f>BO406*(1+BP407)</f>
        <v>111.2561867694405</v>
      </c>
      <c r="BP407" s="60">
        <f>$L$36*N(S407)+$L$37*N(AQ407)+$L$38*N(AA407)+$L$39*N(AE407)+$L$40*N(AM407)+$L$41*N(W407)+$L$42*N(AI407)+$L$43*N(BG407)+$L$44*N(AY407)</f>
        <v>-1.5705184382937116E-3</v>
      </c>
      <c r="BQ407" s="60">
        <f>IF(ISNUMBER(BO407),BO407/MAX(BO$22:BO407)-1,"")</f>
        <v>-2.0419979356904872E-3</v>
      </c>
      <c r="BS407" s="61">
        <f>BS406*(1+BT407)</f>
        <v>109.73135372598983</v>
      </c>
      <c r="BT407" s="60">
        <f>$L$60*N(S407)+$L$61*N(AE407)+$L$62*N(AQ407)+$L$63*N(AM407)+$L$64*N(AI407)+$L$65*N(AA407)+$L$66*N(BG407)+$L$67*N(W407)+$L$68*N(AY407)</f>
        <v>-9.5318236270624471E-4</v>
      </c>
      <c r="BU407" s="60">
        <f>IF(ISNUMBER(BS407),BS407/MAX(BS$22:BS407)-1,"")</f>
        <v>-9.5318236270625079E-4</v>
      </c>
    </row>
    <row r="408" spans="17:73" ht="16" customHeight="1">
      <c r="Q408" s="63">
        <v>43661</v>
      </c>
      <c r="R408" s="62">
        <v>427.69</v>
      </c>
      <c r="S408" s="60">
        <f>IF(AND(ISNUMBER(R407),ISNUMBER(R408)),R408/R407-1,"")</f>
        <v>-2.4490367122265155E-3</v>
      </c>
      <c r="T408" s="60">
        <f>IF(ISNUMBER(R408),R408/MAX(R$22:R408)-1,"")</f>
        <v>-3.2859473316243504E-3</v>
      </c>
      <c r="V408" s="62">
        <v>218.47</v>
      </c>
      <c r="W408" s="60">
        <f>IF(AND(ISNUMBER(V407),ISNUMBER(V408)),V408/V407-1,"")</f>
        <v>-1.5994881637875213E-3</v>
      </c>
      <c r="X408" s="60">
        <f>IF(ISNUMBER(V408),V408/MAX(V$22:V408)-1,"")</f>
        <v>-4.3749715171125247E-3</v>
      </c>
      <c r="Z408" s="62">
        <v>8.74</v>
      </c>
      <c r="AA408" s="60">
        <f>IF(AND(ISNUMBER(Z407),ISNUMBER(Z408)),Z408/Z407-1,"")</f>
        <v>-4.5558086560363309E-3</v>
      </c>
      <c r="AB408" s="60">
        <f>IF(ISNUMBER(Z408),Z408/MAX(Z$22:Z408)-1,"")</f>
        <v>-3.4254143646408886E-2</v>
      </c>
      <c r="AD408" s="62">
        <v>11.72</v>
      </c>
      <c r="AE408" s="60">
        <f>IF(AND(ISNUMBER(AD407),ISNUMBER(AD408)),AD408/AD407-1,"")</f>
        <v>-2.553191489361617E-3</v>
      </c>
      <c r="AF408" s="60">
        <f>IF(ISNUMBER(AD408),AD408/MAX(AD$22:AD408)-1,"")</f>
        <v>-0.22435473196558564</v>
      </c>
      <c r="AH408" s="62">
        <v>18.079999999999998</v>
      </c>
      <c r="AI408" s="60">
        <f>IF(AND(ISNUMBER(AH407),ISNUMBER(AH408)),AH408/AH407-1,"")</f>
        <v>-9.8576122672510147E-3</v>
      </c>
      <c r="AJ408" s="60">
        <f>IF(ISNUMBER(AH408),AH408/MAX(AH$22:AH408)-1,"")</f>
        <v>-1.3638843426077463E-2</v>
      </c>
      <c r="AL408" s="62">
        <v>21.64</v>
      </c>
      <c r="AM408" s="60">
        <f>IF(AND(ISNUMBER(AL407),ISNUMBER(AL408)),AL408/AL407-1,"")</f>
        <v>-5.5147058823530326E-3</v>
      </c>
      <c r="AN408" s="60">
        <f>IF(ISNUMBER(AL408),AL408/MAX(AL$22:AL408)-1,"")</f>
        <v>-1.0516689529035173E-2</v>
      </c>
      <c r="AP408" s="62">
        <v>100.32</v>
      </c>
      <c r="AQ408" s="60">
        <f>IF(AND(ISNUMBER(AP407),ISNUMBER(AP408)),AP408/AP407-1,"")</f>
        <v>1.9940179461608309E-4</v>
      </c>
      <c r="AR408" s="60">
        <f>IF(ISNUMBER(AP408),AP408/MAX(AP$22:AP408)-1,"")</f>
        <v>-8.9632506722436833E-4</v>
      </c>
      <c r="AT408" s="62">
        <v>50.1</v>
      </c>
      <c r="AU408" s="60">
        <f>IF(AND(ISNUMBER(AT407),ISNUMBER(AT408)),AT408/AT407-1,"")</f>
        <v>1.9964064683564153E-4</v>
      </c>
      <c r="AV408" s="60">
        <f>IF(ISNUMBER(AT408),AT408/MAX(AT$22:AT408)-1,"")</f>
        <v>-1.5942606616181632E-3</v>
      </c>
      <c r="AX408" s="62">
        <v>18.922000000000001</v>
      </c>
      <c r="AY408" s="60">
        <f>IF(AND(ISNUMBER(AX407),ISNUMBER(AX408)),AX408/AX407-1,"")</f>
        <v>1.1640211640213671E-3</v>
      </c>
      <c r="AZ408" s="60">
        <f>IF(ISNUMBER(AX408),AX408/MAX(AX$22:AX408)-1,"")</f>
        <v>-2.9641025641025665E-2</v>
      </c>
      <c r="BB408" s="62">
        <v>52.37</v>
      </c>
      <c r="BC408" s="60">
        <f>IF(AND(ISNUMBER(BB407),ISNUMBER(BB408)),BB408/BB407-1,"")</f>
        <v>1.3384321223708362E-3</v>
      </c>
      <c r="BD408" s="60">
        <f>IF(ISNUMBER(BB408),BB408/MAX(BB$22:BB408)-1,"")</f>
        <v>-1.0393046107331938E-2</v>
      </c>
      <c r="BF408" s="62">
        <v>52.65</v>
      </c>
      <c r="BG408" s="60">
        <f>IF(AND(ISNUMBER(BF407),ISNUMBER(BF408)),BF408/BF407-1,"")</f>
        <v>-2.0849128127369276E-3</v>
      </c>
      <c r="BH408" s="60">
        <f>IF(ISNUMBER(BF408),BF408/MAX(BF$22:BF408)-1,"")</f>
        <v>-1.0152284263959421E-2</v>
      </c>
      <c r="BK408" s="61">
        <f>BK407*(1+BL408)</f>
        <v>113.13363258856346</v>
      </c>
      <c r="BL408" s="60">
        <f>$L$12*N(AQ408)+$L$13*N(S408)+$L$14*N(AA408)+$L$15*N(AE408)+$L$16*N(AY408)+$L$17*N(BC408)+$L$18*N(AM408)+$L$19*N(AU408)+$L$20*N(W408)</f>
        <v>-1.6664048969574226E-3</v>
      </c>
      <c r="BM408" s="60">
        <f>IF(ISNUMBER(BK408),BK408/MAX(BK$22:BK408)-1,"")</f>
        <v>-4.3780863491713617E-3</v>
      </c>
      <c r="BO408" s="61">
        <f>BO407*(1+BP408)</f>
        <v>111.0128381159066</v>
      </c>
      <c r="BP408" s="60">
        <f>$L$36*N(S408)+$L$37*N(AQ408)+$L$38*N(AA408)+$L$39*N(AE408)+$L$40*N(AM408)+$L$41*N(W408)+$L$42*N(AI408)+$L$43*N(BG408)+$L$44*N(AY408)</f>
        <v>-2.1872819894339923E-3</v>
      </c>
      <c r="BQ408" s="60">
        <f>IF(ISNUMBER(BO408),BO408/MAX(BO$22:BO408)-1,"")</f>
        <v>-4.2248134998171816E-3</v>
      </c>
      <c r="BS408" s="61">
        <f>BS407*(1+BT408)</f>
        <v>109.37065611825659</v>
      </c>
      <c r="BT408" s="60">
        <f>$L$60*N(S408)+$L$61*N(AE408)+$L$62*N(AQ408)+$L$63*N(AM408)+$L$64*N(AI408)+$L$65*N(AA408)+$L$66*N(BG408)+$L$67*N(W408)+$L$68*N(AY408)</f>
        <v>-3.2870970373147434E-3</v>
      </c>
      <c r="BU408" s="60">
        <f>IF(ISNUMBER(BS408),BS408/MAX(BS$22:BS408)-1,"")</f>
        <v>-4.237146197100583E-3</v>
      </c>
    </row>
    <row r="409" spans="17:73" ht="16" customHeight="1">
      <c r="Q409" s="63">
        <v>43662</v>
      </c>
      <c r="R409" s="62">
        <v>427.48</v>
      </c>
      <c r="S409" s="60">
        <f>IF(AND(ISNUMBER(R408),ISNUMBER(R409)),R409/R408-1,"")</f>
        <v>-4.9100984357819399E-4</v>
      </c>
      <c r="T409" s="60">
        <f>IF(ISNUMBER(R409),R409/MAX(R$22:R409)-1,"")</f>
        <v>-3.7753437427173742E-3</v>
      </c>
      <c r="V409" s="62">
        <v>218.55</v>
      </c>
      <c r="W409" s="60">
        <f>IF(AND(ISNUMBER(V408),ISNUMBER(V409)),V409/V408-1,"")</f>
        <v>3.6618299995438974E-4</v>
      </c>
      <c r="X409" s="60">
        <f>IF(ISNUMBER(V409),V409/MAX(V$22:V409)-1,"")</f>
        <v>-4.0103905573530829E-3</v>
      </c>
      <c r="Z409" s="62">
        <v>8.7200000000000006</v>
      </c>
      <c r="AA409" s="60">
        <f>IF(AND(ISNUMBER(Z408),ISNUMBER(Z409)),Z409/Z408-1,"")</f>
        <v>-2.2883295194507935E-3</v>
      </c>
      <c r="AB409" s="60">
        <f>IF(ISNUMBER(Z409),Z409/MAX(Z$22:Z409)-1,"")</f>
        <v>-3.6464088397790029E-2</v>
      </c>
      <c r="AD409" s="62">
        <v>11.69</v>
      </c>
      <c r="AE409" s="60">
        <f>IF(AND(ISNUMBER(AD408),ISNUMBER(AD409)),AD409/AD408-1,"")</f>
        <v>-2.5597269624574315E-3</v>
      </c>
      <c r="AF409" s="60">
        <f>IF(ISNUMBER(AD409),AD409/MAX(AD$22:AD409)-1,"")</f>
        <v>-0.22634017207147583</v>
      </c>
      <c r="AH409" s="62">
        <v>18.07</v>
      </c>
      <c r="AI409" s="60">
        <f>IF(AND(ISNUMBER(AH408),ISNUMBER(AH409)),AH409/AH408-1,"")</f>
        <v>-5.5309734513264708E-4</v>
      </c>
      <c r="AJ409" s="60">
        <f>IF(ISNUMBER(AH409),AH409/MAX(AH$22:AH409)-1,"")</f>
        <v>-1.4184397163120477E-2</v>
      </c>
      <c r="AL409" s="62">
        <v>21.62</v>
      </c>
      <c r="AM409" s="60">
        <f>IF(AND(ISNUMBER(AL408),ISNUMBER(AL409)),AL409/AL408-1,"")</f>
        <v>-9.2421441774492852E-4</v>
      </c>
      <c r="AN409" s="60">
        <f>IF(ISNUMBER(AL409),AL409/MAX(AL$22:AL409)-1,"")</f>
        <v>-1.1431184270690453E-2</v>
      </c>
      <c r="AP409" s="62">
        <v>100.31</v>
      </c>
      <c r="AQ409" s="60">
        <f>IF(AND(ISNUMBER(AP408),ISNUMBER(AP409)),AP409/AP408-1,"")</f>
        <v>-9.9681020733544123E-5</v>
      </c>
      <c r="AR409" s="60">
        <f>IF(ISNUMBER(AP409),AP409/MAX(AP$22:AP409)-1,"")</f>
        <v>-9.9591674136034758E-4</v>
      </c>
      <c r="AT409" s="62">
        <v>50.1</v>
      </c>
      <c r="AU409" s="60">
        <f>IF(AND(ISNUMBER(AT408),ISNUMBER(AT409)),AT409/AT408-1,"")</f>
        <v>0</v>
      </c>
      <c r="AV409" s="60">
        <f>IF(ISNUMBER(AT409),AT409/MAX(AT$22:AT409)-1,"")</f>
        <v>-1.5942606616181632E-3</v>
      </c>
      <c r="AX409" s="62">
        <v>18.93</v>
      </c>
      <c r="AY409" s="60">
        <f>IF(AND(ISNUMBER(AX408),ISNUMBER(AX409)),AX409/AX408-1,"")</f>
        <v>4.2278828876440855E-4</v>
      </c>
      <c r="AZ409" s="60">
        <f>IF(ISNUMBER(AX409),AX409/MAX(AX$22:AX409)-1,"")</f>
        <v>-2.9230769230769282E-2</v>
      </c>
      <c r="BB409" s="62">
        <v>52.49</v>
      </c>
      <c r="BC409" s="60">
        <f>IF(AND(ISNUMBER(BB408),ISNUMBER(BB409)),BB409/BB408-1,"")</f>
        <v>2.29138819935093E-3</v>
      </c>
      <c r="BD409" s="60">
        <f>IF(ISNUMBER(BB409),BB409/MAX(BB$22:BB409)-1,"")</f>
        <v>-8.1254724111866627E-3</v>
      </c>
      <c r="BF409" s="62">
        <v>52.8</v>
      </c>
      <c r="BG409" s="60">
        <f>IF(AND(ISNUMBER(BF408),ISNUMBER(BF409)),BF409/BF408-1,"")</f>
        <v>2.8490028490029129E-3</v>
      </c>
      <c r="BH409" s="60">
        <f>IF(ISNUMBER(BF409),BF409/MAX(BF$22:BF409)-1,"")</f>
        <v>-7.3322053017484956E-3</v>
      </c>
      <c r="BK409" s="61">
        <f>BK408*(1+BL409)</f>
        <v>113.05952684520523</v>
      </c>
      <c r="BL409" s="60">
        <f>$L$12*N(AQ409)+$L$13*N(S409)+$L$14*N(AA409)+$L$15*N(AE409)+$L$16*N(AY409)+$L$17*N(BC409)+$L$18*N(AM409)+$L$19*N(AU409)+$L$20*N(W409)</f>
        <v>-6.5502840899425729E-4</v>
      </c>
      <c r="BM409" s="60">
        <f>IF(ISNUMBER(BK409),BK409/MAX(BK$22:BK409)-1,"")</f>
        <v>-5.0302469872299804E-3</v>
      </c>
      <c r="BO409" s="61">
        <f>BO408*(1+BP409)</f>
        <v>110.90247292149579</v>
      </c>
      <c r="BP409" s="60">
        <f>$L$36*N(S409)+$L$37*N(AQ409)+$L$38*N(AA409)+$L$39*N(AE409)+$L$40*N(AM409)+$L$41*N(W409)+$L$42*N(AI409)+$L$43*N(BG409)+$L$44*N(AY409)</f>
        <v>-9.9416604677370459E-4</v>
      </c>
      <c r="BQ409" s="60">
        <f>IF(ISNUMBER(BO409),BO409/MAX(BO$22:BO409)-1,"")</f>
        <v>-5.2147793804554476E-3</v>
      </c>
      <c r="BS409" s="61">
        <f>BS408*(1+BT409)</f>
        <v>109.26369817725332</v>
      </c>
      <c r="BT409" s="60">
        <f>$L$60*N(S409)+$L$61*N(AE409)+$L$62*N(AQ409)+$L$63*N(AM409)+$L$64*N(AI409)+$L$65*N(AA409)+$L$66*N(BG409)+$L$67*N(W409)+$L$68*N(AY409)</f>
        <v>-9.7794001425415738E-4</v>
      </c>
      <c r="BU409" s="60">
        <f>IF(ISNUMBER(BS409),BS409/MAX(BS$22:BS409)-1,"")</f>
        <v>-5.2109425365423068E-3</v>
      </c>
    </row>
    <row r="410" spans="17:73" ht="16" customHeight="1">
      <c r="Q410" s="63">
        <v>43663</v>
      </c>
      <c r="R410" s="62">
        <v>427.7</v>
      </c>
      <c r="S410" s="60">
        <f>IF(AND(ISNUMBER(R409),ISNUMBER(R410)),R410/R409-1,"")</f>
        <v>5.1464395995126644E-4</v>
      </c>
      <c r="T410" s="60">
        <f>IF(ISNUMBER(R410),R410/MAX(R$22:R410)-1,"")</f>
        <v>-3.2626427406199365E-3</v>
      </c>
      <c r="V410" s="62">
        <v>218.48</v>
      </c>
      <c r="W410" s="60">
        <f>IF(AND(ISNUMBER(V409),ISNUMBER(V410)),V410/V409-1,"")</f>
        <v>-3.2029283916734652E-4</v>
      </c>
      <c r="X410" s="60">
        <f>IF(ISNUMBER(V410),V410/MAX(V$22:V410)-1,"")</f>
        <v>-4.3293988971426778E-3</v>
      </c>
      <c r="Z410" s="62">
        <v>8.74</v>
      </c>
      <c r="AA410" s="60">
        <f>IF(AND(ISNUMBER(Z409),ISNUMBER(Z410)),Z410/Z409-1,"")</f>
        <v>2.2935779816513069E-3</v>
      </c>
      <c r="AB410" s="60">
        <f>IF(ISNUMBER(Z410),Z410/MAX(Z$22:Z410)-1,"")</f>
        <v>-3.4254143646408886E-2</v>
      </c>
      <c r="AD410" s="62">
        <v>11.68</v>
      </c>
      <c r="AE410" s="60">
        <f>IF(AND(ISNUMBER(AD409),ISNUMBER(AD410)),AD410/AD409-1,"")</f>
        <v>-8.5543199315651908E-4</v>
      </c>
      <c r="AF410" s="60">
        <f>IF(ISNUMBER(AD410),AD410/MAX(AD$22:AD410)-1,"")</f>
        <v>-0.22700198544010586</v>
      </c>
      <c r="AH410" s="62">
        <v>18.07</v>
      </c>
      <c r="AI410" s="60">
        <f>IF(AND(ISNUMBER(AH409),ISNUMBER(AH410)),AH410/AH409-1,"")</f>
        <v>0</v>
      </c>
      <c r="AJ410" s="60">
        <f>IF(ISNUMBER(AH410),AH410/MAX(AH$22:AH410)-1,"")</f>
        <v>-1.4184397163120477E-2</v>
      </c>
      <c r="AL410" s="62">
        <v>21.59</v>
      </c>
      <c r="AM410" s="60">
        <f>IF(AND(ISNUMBER(AL409),ISNUMBER(AL410)),AL410/AL409-1,"")</f>
        <v>-1.3876040703053594E-3</v>
      </c>
      <c r="AN410" s="60">
        <f>IF(ISNUMBER(AL410),AL410/MAX(AL$22:AL410)-1,"")</f>
        <v>-1.2802926383173374E-2</v>
      </c>
      <c r="AP410" s="62">
        <v>100.32</v>
      </c>
      <c r="AQ410" s="60">
        <f>IF(AND(ISNUMBER(AP409),ISNUMBER(AP410)),AP410/AP409-1,"")</f>
        <v>9.9690958029974297E-5</v>
      </c>
      <c r="AR410" s="60">
        <f>IF(ISNUMBER(AP410),AP410/MAX(AP$22:AP410)-1,"")</f>
        <v>-8.9632506722436833E-4</v>
      </c>
      <c r="AT410" s="62">
        <v>50.1</v>
      </c>
      <c r="AU410" s="60">
        <f>IF(AND(ISNUMBER(AT409),ISNUMBER(AT410)),AT410/AT409-1,"")</f>
        <v>0</v>
      </c>
      <c r="AV410" s="60">
        <f>IF(ISNUMBER(AT410),AT410/MAX(AT$22:AT410)-1,"")</f>
        <v>-1.5942606616181632E-3</v>
      </c>
      <c r="AX410" s="62">
        <v>18.89</v>
      </c>
      <c r="AY410" s="60">
        <f>IF(AND(ISNUMBER(AX409),ISNUMBER(AX410)),AX410/AX409-1,"")</f>
        <v>-2.1130480718435374E-3</v>
      </c>
      <c r="AZ410" s="60">
        <f>IF(ISNUMBER(AX410),AX410/MAX(AX$22:AX410)-1,"")</f>
        <v>-3.1282051282051304E-2</v>
      </c>
      <c r="BB410" s="62">
        <v>52.57</v>
      </c>
      <c r="BC410" s="60">
        <f>IF(AND(ISNUMBER(BB409),ISNUMBER(BB410)),BB410/BB409-1,"")</f>
        <v>1.5240998285386276E-3</v>
      </c>
      <c r="BD410" s="60">
        <f>IF(ISNUMBER(BB410),BB410/MAX(BB$22:BB410)-1,"")</f>
        <v>-6.6137566137566273E-3</v>
      </c>
      <c r="BF410" s="62">
        <v>52.77</v>
      </c>
      <c r="BG410" s="60">
        <f>IF(AND(ISNUMBER(BF409),ISNUMBER(BF410)),BF410/BF409-1,"")</f>
        <v>-5.6818181818174551E-4</v>
      </c>
      <c r="BH410" s="60">
        <f>IF(ISNUMBER(BF410),BF410/MAX(BF$22:BF410)-1,"")</f>
        <v>-7.8962210941905253E-3</v>
      </c>
      <c r="BK410" s="61">
        <f>BK409*(1+BL410)</f>
        <v>113.07256252831158</v>
      </c>
      <c r="BL410" s="60">
        <f>$L$12*N(AQ410)+$L$13*N(S410)+$L$14*N(AA410)+$L$15*N(AE410)+$L$16*N(AY410)+$L$17*N(BC410)+$L$18*N(AM410)+$L$19*N(AU410)+$L$20*N(W410)</f>
        <v>1.1529928941058868E-4</v>
      </c>
      <c r="BM410" s="60">
        <f>IF(ISNUMBER(BK410),BK410/MAX(BK$22:BK410)-1,"")</f>
        <v>-4.9155276817225424E-3</v>
      </c>
      <c r="BO410" s="61">
        <f>BO409*(1+BP410)</f>
        <v>110.92896819231822</v>
      </c>
      <c r="BP410" s="60">
        <f>$L$36*N(S410)+$L$37*N(AQ410)+$L$38*N(AA410)+$L$39*N(AE410)+$L$40*N(AM410)+$L$41*N(W410)+$L$42*N(AI410)+$L$43*N(BG410)+$L$44*N(AY410)</f>
        <v>2.3890604171828667E-4</v>
      </c>
      <c r="BQ410" s="60">
        <f>IF(ISNUMBER(BO410),BO410/MAX(BO$22:BO410)-1,"")</f>
        <v>-4.9771191810373816E-3</v>
      </c>
      <c r="BS410" s="61">
        <f>BS409*(1+BT410)</f>
        <v>109.2667754035004</v>
      </c>
      <c r="BT410" s="60">
        <f>$L$60*N(S410)+$L$61*N(AE410)+$L$62*N(AQ410)+$L$63*N(AM410)+$L$64*N(AI410)+$L$65*N(AA410)+$L$66*N(BG410)+$L$67*N(W410)+$L$68*N(AY410)</f>
        <v>2.8163299416051399E-5</v>
      </c>
      <c r="BU410" s="60">
        <f>IF(ISNUMBER(BS410),BS410/MAX(BS$22:BS410)-1,"")</f>
        <v>-5.1829259944610184E-3</v>
      </c>
    </row>
    <row r="411" spans="17:73" ht="16" customHeight="1">
      <c r="Q411" s="63">
        <v>43664</v>
      </c>
      <c r="R411" s="62">
        <v>422.69</v>
      </c>
      <c r="S411" s="60">
        <f>IF(AND(ISNUMBER(R410),ISNUMBER(R411)),R411/R410-1,"")</f>
        <v>-1.1713818096796835E-2</v>
      </c>
      <c r="T411" s="60">
        <f>IF(ISNUMBER(R411),R411/MAX(R$22:R411)-1,"")</f>
        <v>-1.4938242833838378E-2</v>
      </c>
      <c r="V411" s="62">
        <v>215.55</v>
      </c>
      <c r="W411" s="60">
        <f>IF(AND(ISNUMBER(V410),ISNUMBER(V411)),V411/V410-1,"")</f>
        <v>-1.3410838520688251E-2</v>
      </c>
      <c r="X411" s="60">
        <f>IF(ISNUMBER(V411),V411/MAX(V$22:V411)-1,"")</f>
        <v>-1.7682176548329709E-2</v>
      </c>
      <c r="Z411" s="62">
        <v>8.65</v>
      </c>
      <c r="AA411" s="60">
        <f>IF(AND(ISNUMBER(Z410),ISNUMBER(Z411)),Z411/Z410-1,"")</f>
        <v>-1.0297482837528626E-2</v>
      </c>
      <c r="AB411" s="60">
        <f>IF(ISNUMBER(Z411),Z411/MAX(Z$22:Z411)-1,"")</f>
        <v>-4.4198895027624308E-2</v>
      </c>
      <c r="AD411" s="62">
        <v>11.42</v>
      </c>
      <c r="AE411" s="60">
        <f>IF(AND(ISNUMBER(AD410),ISNUMBER(AD411)),AD411/AD410-1,"")</f>
        <v>-2.2260273972602773E-2</v>
      </c>
      <c r="AF411" s="60">
        <f>IF(ISNUMBER(AD411),AD411/MAX(AD$22:AD411)-1,"")</f>
        <v>-0.2442091330244871</v>
      </c>
      <c r="AH411" s="62">
        <v>18.079999999999998</v>
      </c>
      <c r="AI411" s="60">
        <f>IF(AND(ISNUMBER(AH410),ISNUMBER(AH411)),AH411/AH410-1,"")</f>
        <v>5.5340343110121815E-4</v>
      </c>
      <c r="AJ411" s="60">
        <f>IF(ISNUMBER(AH411),AH411/MAX(AH$22:AH411)-1,"")</f>
        <v>-1.3638843426077463E-2</v>
      </c>
      <c r="AL411" s="62">
        <v>21.44</v>
      </c>
      <c r="AM411" s="60">
        <f>IF(AND(ISNUMBER(AL410),ISNUMBER(AL411)),AL411/AL410-1,"")</f>
        <v>-6.9476609541453405E-3</v>
      </c>
      <c r="AN411" s="60">
        <f>IF(ISNUMBER(AL411),AL411/MAX(AL$22:AL411)-1,"")</f>
        <v>-1.9661636945587535E-2</v>
      </c>
      <c r="AP411" s="62">
        <v>100.32</v>
      </c>
      <c r="AQ411" s="60">
        <f>IF(AND(ISNUMBER(AP410),ISNUMBER(AP411)),AP411/AP410-1,"")</f>
        <v>0</v>
      </c>
      <c r="AR411" s="60">
        <f>IF(ISNUMBER(AP411),AP411/MAX(AP$22:AP411)-1,"")</f>
        <v>-8.9632506722436833E-4</v>
      </c>
      <c r="AT411" s="62">
        <v>50.11</v>
      </c>
      <c r="AU411" s="60">
        <f>IF(AND(ISNUMBER(AT410),ISNUMBER(AT411)),AT411/AT410-1,"")</f>
        <v>1.9960079840308786E-4</v>
      </c>
      <c r="AV411" s="60">
        <f>IF(ISNUMBER(AT411),AT411/MAX(AT$22:AT411)-1,"")</f>
        <v>-1.394978078915865E-3</v>
      </c>
      <c r="AX411" s="62">
        <v>19.085999999999999</v>
      </c>
      <c r="AY411" s="60">
        <f>IF(AND(ISNUMBER(AX410),ISNUMBER(AX411)),AX411/AX410-1,"")</f>
        <v>1.0375860243514889E-2</v>
      </c>
      <c r="AZ411" s="60">
        <f>IF(ISNUMBER(AX411),AX411/MAX(AX$22:AX411)-1,"")</f>
        <v>-2.1230769230769275E-2</v>
      </c>
      <c r="BB411" s="62">
        <v>52.49</v>
      </c>
      <c r="BC411" s="60">
        <f>IF(AND(ISNUMBER(BB410),ISNUMBER(BB411)),BB411/BB410-1,"")</f>
        <v>-1.5217804831653137E-3</v>
      </c>
      <c r="BD411" s="60">
        <f>IF(ISNUMBER(BB411),BB411/MAX(BB$22:BB411)-1,"")</f>
        <v>-8.1254724111866627E-3</v>
      </c>
      <c r="BF411" s="62">
        <v>52.83</v>
      </c>
      <c r="BG411" s="60">
        <f>IF(AND(ISNUMBER(BF410),ISNUMBER(BF411)),BF411/BF410-1,"")</f>
        <v>1.1370096645819672E-3</v>
      </c>
      <c r="BH411" s="60">
        <f>IF(ISNUMBER(BF411),BF411/MAX(BF$22:BF411)-1,"")</f>
        <v>-6.7681895093062439E-3</v>
      </c>
      <c r="BK411" s="61">
        <f>BK410*(1+BL411)</f>
        <v>112.37531369977322</v>
      </c>
      <c r="BL411" s="60">
        <f>$L$12*N(AQ411)+$L$13*N(S411)+$L$14*N(AA411)+$L$15*N(AE411)+$L$16*N(AY411)+$L$17*N(BC411)+$L$18*N(AM411)+$L$19*N(AU411)+$L$20*N(W411)</f>
        <v>-6.1663838949770388E-3</v>
      </c>
      <c r="BM411" s="60">
        <f>IF(ISNUMBER(BK411),BK411/MAX(BK$22:BK411)-1,"")</f>
        <v>-1.1051600545967655E-2</v>
      </c>
      <c r="BO411" s="61">
        <f>BO410*(1+BP411)</f>
        <v>109.97790519065801</v>
      </c>
      <c r="BP411" s="60">
        <f>$L$36*N(S411)+$L$37*N(AQ411)+$L$38*N(AA411)+$L$39*N(AE411)+$L$40*N(AM411)+$L$41*N(W411)+$L$42*N(AI411)+$L$43*N(BG411)+$L$44*N(AY411)</f>
        <v>-8.5736216351652295E-3</v>
      </c>
      <c r="BQ411" s="60">
        <f>IF(ISNUMBER(BO411),BO411/MAX(BO$22:BO411)-1,"")</f>
        <v>-1.3508068879511281E-2</v>
      </c>
      <c r="BS411" s="61">
        <f>BS410*(1+BT411)</f>
        <v>108.25409918248351</v>
      </c>
      <c r="BT411" s="60">
        <f>$L$60*N(S411)+$L$61*N(AE411)+$L$62*N(AQ411)+$L$63*N(AM411)+$L$64*N(AI411)+$L$65*N(AA411)+$L$66*N(BG411)+$L$67*N(W411)+$L$68*N(AY411)</f>
        <v>-9.2679244653947248E-3</v>
      </c>
      <c r="BU411" s="60">
        <f>IF(ISNUMBER(BS411),BS411/MAX(BS$22:BS411)-1,"")</f>
        <v>-1.4402815493229304E-2</v>
      </c>
    </row>
    <row r="412" spans="17:73" ht="16" customHeight="1">
      <c r="Q412" s="63">
        <v>43665</v>
      </c>
      <c r="R412" s="62">
        <v>422.69</v>
      </c>
      <c r="S412" s="60">
        <f>IF(AND(ISNUMBER(R411),ISNUMBER(R412)),R412/R411-1,"")</f>
        <v>0</v>
      </c>
      <c r="T412" s="60">
        <f>IF(ISNUMBER(R412),R412/MAX(R$22:R412)-1,"")</f>
        <v>-1.4938242833838378E-2</v>
      </c>
      <c r="V412" s="62">
        <v>216.82</v>
      </c>
      <c r="W412" s="60">
        <f>IF(AND(ISNUMBER(V411),ISNUMBER(V412)),V412/V411-1,"")</f>
        <v>5.8919044305265622E-3</v>
      </c>
      <c r="X412" s="60">
        <f>IF(ISNUMBER(V412),V412/MAX(V$22:V412)-1,"")</f>
        <v>-1.1894453812149708E-2</v>
      </c>
      <c r="Z412" s="62">
        <v>8.68</v>
      </c>
      <c r="AA412" s="60">
        <f>IF(AND(ISNUMBER(Z411),ISNUMBER(Z412)),Z412/Z411-1,"")</f>
        <v>3.4682080924854919E-3</v>
      </c>
      <c r="AB412" s="60">
        <f>IF(ISNUMBER(Z412),Z412/MAX(Z$22:Z412)-1,"")</f>
        <v>-4.0883977900552648E-2</v>
      </c>
      <c r="AD412" s="62">
        <v>11.64</v>
      </c>
      <c r="AE412" s="60">
        <f>IF(AND(ISNUMBER(AD411),ISNUMBER(AD412)),AD412/AD411-1,"")</f>
        <v>1.9264448336252293E-2</v>
      </c>
      <c r="AF412" s="60">
        <f>IF(ISNUMBER(AD412),AD412/MAX(AD$22:AD412)-1,"")</f>
        <v>-0.22964923891462596</v>
      </c>
      <c r="AH412" s="62">
        <v>18.18</v>
      </c>
      <c r="AI412" s="60">
        <f>IF(AND(ISNUMBER(AH411),ISNUMBER(AH412)),AH412/AH411-1,"")</f>
        <v>5.530973451327581E-3</v>
      </c>
      <c r="AJ412" s="60">
        <f>IF(ISNUMBER(AH412),AH412/MAX(AH$22:AH412)-1,"")</f>
        <v>-8.1833060556464332E-3</v>
      </c>
      <c r="AL412" s="62">
        <v>21.63</v>
      </c>
      <c r="AM412" s="60">
        <f>IF(AND(ISNUMBER(AL411),ISNUMBER(AL412)),AL412/AL411-1,"")</f>
        <v>8.861940298507287E-3</v>
      </c>
      <c r="AN412" s="60">
        <f>IF(ISNUMBER(AL412),AL412/MAX(AL$22:AL412)-1,"")</f>
        <v>-1.0973936899862924E-2</v>
      </c>
      <c r="AP412" s="62">
        <v>100.32</v>
      </c>
      <c r="AQ412" s="60">
        <f>IF(AND(ISNUMBER(AP411),ISNUMBER(AP412)),AP412/AP411-1,"")</f>
        <v>0</v>
      </c>
      <c r="AR412" s="60">
        <f>IF(ISNUMBER(AP412),AP412/MAX(AP$22:AP412)-1,"")</f>
        <v>-8.9632506722436833E-4</v>
      </c>
      <c r="AT412" s="62">
        <v>50.11</v>
      </c>
      <c r="AU412" s="60">
        <f>IF(AND(ISNUMBER(AT411),ISNUMBER(AT412)),AT412/AT411-1,"")</f>
        <v>0</v>
      </c>
      <c r="AV412" s="60">
        <f>IF(ISNUMBER(AT412),AT412/MAX(AT$22:AT412)-1,"")</f>
        <v>-1.394978078915865E-3</v>
      </c>
      <c r="AX412" s="62">
        <v>19.2</v>
      </c>
      <c r="AY412" s="60">
        <f>IF(AND(ISNUMBER(AX411),ISNUMBER(AX412)),AX412/AX411-1,"")</f>
        <v>5.9729644765798007E-3</v>
      </c>
      <c r="AZ412" s="60">
        <f>IF(ISNUMBER(AX412),AX412/MAX(AX$22:AX412)-1,"")</f>
        <v>-1.5384615384615441E-2</v>
      </c>
      <c r="BB412" s="62">
        <v>52.72</v>
      </c>
      <c r="BC412" s="60">
        <f>IF(AND(ISNUMBER(BB411),ISNUMBER(BB412)),BB412/BB411-1,"")</f>
        <v>4.3817870070488318E-3</v>
      </c>
      <c r="BD412" s="60">
        <f>IF(ISNUMBER(BB412),BB412/MAX(BB$22:BB412)-1,"")</f>
        <v>-3.7792894935753107E-3</v>
      </c>
      <c r="BF412" s="62">
        <v>52.85</v>
      </c>
      <c r="BG412" s="60">
        <f>IF(AND(ISNUMBER(BF411),ISNUMBER(BF412)),BF412/BF411-1,"")</f>
        <v>3.7857278061714794E-4</v>
      </c>
      <c r="BH412" s="60">
        <f>IF(ISNUMBER(BF412),BF412/MAX(BF$22:BF412)-1,"")</f>
        <v>-6.3921789810114094E-3</v>
      </c>
      <c r="BK412" s="61">
        <f>BK411*(1+BL412)</f>
        <v>112.82438521303206</v>
      </c>
      <c r="BL412" s="60">
        <f>$L$12*N(AQ412)+$L$13*N(S412)+$L$14*N(AA412)+$L$15*N(AE412)+$L$16*N(AY412)+$L$17*N(BC412)+$L$18*N(AM412)+$L$19*N(AU412)+$L$20*N(W412)</f>
        <v>3.9961758367911106E-3</v>
      </c>
      <c r="BM412" s="60">
        <f>IF(ISNUMBER(BK412),BK412/MAX(BK$22:BK412)-1,"")</f>
        <v>-7.0995888482363601E-3</v>
      </c>
      <c r="BO412" s="61">
        <f>BO411*(1+BP412)</f>
        <v>110.50085627178603</v>
      </c>
      <c r="BP412" s="60">
        <f>$L$36*N(S412)+$L$37*N(AQ412)+$L$38*N(AA412)+$L$39*N(AE412)+$L$40*N(AM412)+$L$41*N(W412)+$L$42*N(AI412)+$L$43*N(BG412)+$L$44*N(AY412)</f>
        <v>4.7550558470942431E-3</v>
      </c>
      <c r="BQ412" s="60">
        <f>IF(ISNUMBER(BO412),BO412/MAX(BO$22:BO412)-1,"")</f>
        <v>-8.817244654325429E-3</v>
      </c>
      <c r="BS412" s="61">
        <f>BS411*(1+BT412)</f>
        <v>108.86820710533247</v>
      </c>
      <c r="BT412" s="60">
        <f>$L$60*N(S412)+$L$61*N(AE412)+$L$62*N(AQ412)+$L$63*N(AM412)+$L$64*N(AI412)+$L$65*N(AA412)+$L$66*N(BG412)+$L$67*N(W412)+$L$68*N(AY412)</f>
        <v>5.6728375875518275E-3</v>
      </c>
      <c r="BU412" s="60">
        <f>IF(ISNUMBER(BS412),BS412/MAX(BS$22:BS412)-1,"")</f>
        <v>-8.8116827387740848E-3</v>
      </c>
    </row>
    <row r="413" spans="17:73" ht="16" customHeight="1">
      <c r="Q413" s="63">
        <v>43668</v>
      </c>
      <c r="R413" s="62">
        <v>421.85</v>
      </c>
      <c r="S413" s="60">
        <f>IF(AND(ISNUMBER(R412),ISNUMBER(R413)),R413/R412-1,"")</f>
        <v>-1.9872719960254415E-3</v>
      </c>
      <c r="T413" s="60">
        <f>IF(ISNUMBER(R413),R413/MAX(R$22:R413)-1,"")</f>
        <v>-1.6895828478210251E-2</v>
      </c>
      <c r="V413" s="62">
        <v>215.87</v>
      </c>
      <c r="W413" s="60">
        <f>IF(AND(ISNUMBER(V412),ISNUMBER(V413)),V413/V412-1,"")</f>
        <v>-4.3815146204224664E-3</v>
      </c>
      <c r="X413" s="60">
        <f>IF(ISNUMBER(V413),V413/MAX(V$22:V413)-1,"")</f>
        <v>-1.6223852709292275E-2</v>
      </c>
      <c r="Z413" s="62">
        <v>8.6300000000000008</v>
      </c>
      <c r="AA413" s="60">
        <f>IF(AND(ISNUMBER(Z412),ISNUMBER(Z413)),Z413/Z412-1,"")</f>
        <v>-5.7603686635943063E-3</v>
      </c>
      <c r="AB413" s="60">
        <f>IF(ISNUMBER(Z413),Z413/MAX(Z$22:Z413)-1,"")</f>
        <v>-4.6408839779005562E-2</v>
      </c>
      <c r="AD413" s="62">
        <v>11.71</v>
      </c>
      <c r="AE413" s="60">
        <f>IF(AND(ISNUMBER(AD412),ISNUMBER(AD413)),AD413/AD412-1,"")</f>
        <v>6.0137457044673326E-3</v>
      </c>
      <c r="AF413" s="60">
        <f>IF(ISNUMBER(AD413),AD413/MAX(AD$22:AD413)-1,"")</f>
        <v>-0.22501654533421567</v>
      </c>
      <c r="AH413" s="62">
        <v>18.05</v>
      </c>
      <c r="AI413" s="60">
        <f>IF(AND(ISNUMBER(AH412),ISNUMBER(AH413)),AH413/AH412-1,"")</f>
        <v>-7.1507150715071077E-3</v>
      </c>
      <c r="AJ413" s="60">
        <f>IF(ISNUMBER(AH413),AH413/MAX(AH$22:AH413)-1,"")</f>
        <v>-1.5275504637206616E-2</v>
      </c>
      <c r="AL413" s="62">
        <v>21.4</v>
      </c>
      <c r="AM413" s="60">
        <f>IF(AND(ISNUMBER(AL412),ISNUMBER(AL413)),AL413/AL412-1,"")</f>
        <v>-1.0633379565418433E-2</v>
      </c>
      <c r="AN413" s="60">
        <f>IF(ISNUMBER(AL413),AL413/MAX(AL$22:AL413)-1,"")</f>
        <v>-2.1490626428898096E-2</v>
      </c>
      <c r="AP413" s="62">
        <v>100.33</v>
      </c>
      <c r="AQ413" s="60">
        <f>IF(AND(ISNUMBER(AP412),ISNUMBER(AP413)),AP413/AP412-1,"")</f>
        <v>9.9681020733655146E-5</v>
      </c>
      <c r="AR413" s="60">
        <f>IF(ISNUMBER(AP413),AP413/MAX(AP$22:AP413)-1,"")</f>
        <v>-7.9673339308827806E-4</v>
      </c>
      <c r="AT413" s="62">
        <v>50.12</v>
      </c>
      <c r="AU413" s="60">
        <f>IF(AND(ISNUMBER(AT412),ISNUMBER(AT413)),AT413/AT412-1,"")</f>
        <v>1.9956096587514516E-4</v>
      </c>
      <c r="AV413" s="60">
        <f>IF(ISNUMBER(AT413),AT413/MAX(AT$22:AT413)-1,"")</f>
        <v>-1.1956954962136779E-3</v>
      </c>
      <c r="AX413" s="62">
        <v>19.100000000000001</v>
      </c>
      <c r="AY413" s="60">
        <f>IF(AND(ISNUMBER(AX412),ISNUMBER(AX413)),AX413/AX412-1,"")</f>
        <v>-5.2083333333332593E-3</v>
      </c>
      <c r="AZ413" s="60">
        <f>IF(ISNUMBER(AX413),AX413/MAX(AX$22:AX413)-1,"")</f>
        <v>-2.051282051282044E-2</v>
      </c>
      <c r="BB413" s="62">
        <v>52.7</v>
      </c>
      <c r="BC413" s="60">
        <f>IF(AND(ISNUMBER(BB412),ISNUMBER(BB413)),BB413/BB412-1,"")</f>
        <v>-3.7936267071314589E-4</v>
      </c>
      <c r="BD413" s="60">
        <f>IF(ISNUMBER(BB413),BB413/MAX(BB$22:BB413)-1,"")</f>
        <v>-4.1572184429327086E-3</v>
      </c>
      <c r="BF413" s="62">
        <v>52.85</v>
      </c>
      <c r="BG413" s="60">
        <f>IF(AND(ISNUMBER(BF412),ISNUMBER(BF413)),BF413/BF412-1,"")</f>
        <v>0</v>
      </c>
      <c r="BH413" s="60">
        <f>IF(ISNUMBER(BF413),BF413/MAX(BF$22:BF413)-1,"")</f>
        <v>-6.3921789810114094E-3</v>
      </c>
      <c r="BK413" s="61">
        <f>BK412*(1+BL413)</f>
        <v>112.57983551745023</v>
      </c>
      <c r="BL413" s="60">
        <f>$L$12*N(AQ413)+$L$13*N(S413)+$L$14*N(AA413)+$L$15*N(AE413)+$L$16*N(AY413)+$L$17*N(BC413)+$L$18*N(AM413)+$L$19*N(AU413)+$L$20*N(W413)</f>
        <v>-2.1675251774699433E-3</v>
      </c>
      <c r="BM413" s="60">
        <f>IF(ISNUMBER(BK413),BK413/MAX(BK$22:BK413)-1,"")</f>
        <v>-9.2517254881281374E-3</v>
      </c>
      <c r="BO413" s="61">
        <f>BO412*(1+BP413)</f>
        <v>110.33030667776531</v>
      </c>
      <c r="BP413" s="60">
        <f>$L$36*N(S413)+$L$37*N(AQ413)+$L$38*N(AA413)+$L$39*N(AE413)+$L$40*N(AM413)+$L$41*N(W413)+$L$42*N(AI413)+$L$43*N(BG413)+$L$44*N(AY413)</f>
        <v>-1.543423279917846E-3</v>
      </c>
      <c r="BQ413" s="60">
        <f>IF(ISNUMBER(BO413),BO413/MAX(BO$22:BO413)-1,"")</f>
        <v>-1.0347059193579033E-2</v>
      </c>
      <c r="BS413" s="61">
        <f>BS412*(1+BT413)</f>
        <v>108.65105202086835</v>
      </c>
      <c r="BT413" s="60">
        <f>$L$60*N(S413)+$L$61*N(AE413)+$L$62*N(AQ413)+$L$63*N(AM413)+$L$64*N(AI413)+$L$65*N(AA413)+$L$66*N(BG413)+$L$67*N(W413)+$L$68*N(AY413)</f>
        <v>-1.994660243224324E-3</v>
      </c>
      <c r="BU413" s="60">
        <f>IF(ISNUMBER(BS413),BS413/MAX(BS$22:BS413)-1,"")</f>
        <v>-1.0788766668763494E-2</v>
      </c>
    </row>
    <row r="414" spans="17:73" ht="16" customHeight="1">
      <c r="Q414" s="63">
        <v>43669</v>
      </c>
      <c r="R414" s="62">
        <v>421.85</v>
      </c>
      <c r="S414" s="60">
        <f>IF(AND(ISNUMBER(R413),ISNUMBER(R414)),R414/R413-1,"")</f>
        <v>0</v>
      </c>
      <c r="T414" s="60">
        <f>IF(ISNUMBER(R414),R414/MAX(R$22:R414)-1,"")</f>
        <v>-1.6895828478210251E-2</v>
      </c>
      <c r="V414" s="62">
        <v>216.87</v>
      </c>
      <c r="W414" s="60">
        <f>IF(AND(ISNUMBER(V413),ISNUMBER(V414)),V414/V413-1,"")</f>
        <v>4.6324176587762E-3</v>
      </c>
      <c r="X414" s="60">
        <f>IF(ISNUMBER(V414),V414/MAX(V$22:V414)-1,"")</f>
        <v>-1.1666590712300029E-2</v>
      </c>
      <c r="Z414" s="62">
        <v>8.69</v>
      </c>
      <c r="AA414" s="60">
        <f>IF(AND(ISNUMBER(Z413),ISNUMBER(Z414)),Z414/Z413-1,"")</f>
        <v>6.9524913093856888E-3</v>
      </c>
      <c r="AB414" s="60">
        <f>IF(ISNUMBER(Z414),Z414/MAX(Z$22:Z414)-1,"")</f>
        <v>-3.9779005524862021E-2</v>
      </c>
      <c r="AD414" s="62">
        <v>11.75</v>
      </c>
      <c r="AE414" s="60">
        <f>IF(AND(ISNUMBER(AD413),ISNUMBER(AD414)),AD414/AD413-1,"")</f>
        <v>3.4158838599487318E-3</v>
      </c>
      <c r="AF414" s="60">
        <f>IF(ISNUMBER(AD414),AD414/MAX(AD$22:AD414)-1,"")</f>
        <v>-0.22236929185969556</v>
      </c>
      <c r="AH414" s="62">
        <v>18.12</v>
      </c>
      <c r="AI414" s="60">
        <f>IF(AND(ISNUMBER(AH413),ISNUMBER(AH414)),AH414/AH413-1,"")</f>
        <v>3.8781163434902233E-3</v>
      </c>
      <c r="AJ414" s="60">
        <f>IF(ISNUMBER(AH414),AH414/MAX(AH$22:AH414)-1,"")</f>
        <v>-1.1456628477904962E-2</v>
      </c>
      <c r="AL414" s="62">
        <v>21.49</v>
      </c>
      <c r="AM414" s="60">
        <f>IF(AND(ISNUMBER(AL413),ISNUMBER(AL414)),AL414/AL413-1,"")</f>
        <v>4.2056074766354534E-3</v>
      </c>
      <c r="AN414" s="60">
        <f>IF(ISNUMBER(AL414),AL414/MAX(AL$22:AL414)-1,"")</f>
        <v>-1.7375400091449555E-2</v>
      </c>
      <c r="AP414" s="62">
        <v>100.33</v>
      </c>
      <c r="AQ414" s="60">
        <f>IF(AND(ISNUMBER(AP413),ISNUMBER(AP414)),AP414/AP413-1,"")</f>
        <v>0</v>
      </c>
      <c r="AR414" s="60">
        <f>IF(ISNUMBER(AP414),AP414/MAX(AP$22:AP414)-1,"")</f>
        <v>-7.9673339308827806E-4</v>
      </c>
      <c r="AT414" s="62">
        <v>50.12</v>
      </c>
      <c r="AU414" s="60">
        <f>IF(AND(ISNUMBER(AT413),ISNUMBER(AT414)),AT414/AT413-1,"")</f>
        <v>0</v>
      </c>
      <c r="AV414" s="60">
        <f>IF(ISNUMBER(AT414),AT414/MAX(AT$22:AT414)-1,"")</f>
        <v>-1.1956954962136779E-3</v>
      </c>
      <c r="AX414" s="62">
        <v>19.027000000000001</v>
      </c>
      <c r="AY414" s="60">
        <f>IF(AND(ISNUMBER(AX413),ISNUMBER(AX414)),AX414/AX413-1,"")</f>
        <v>-3.8219895287958661E-3</v>
      </c>
      <c r="AZ414" s="60">
        <f>IF(ISNUMBER(AX414),AX414/MAX(AX$22:AX414)-1,"")</f>
        <v>-2.4256410256410232E-2</v>
      </c>
      <c r="BB414" s="62">
        <v>52.72</v>
      </c>
      <c r="BC414" s="60">
        <f>IF(AND(ISNUMBER(BB413),ISNUMBER(BB414)),BB414/BB413-1,"")</f>
        <v>3.7950664136610079E-4</v>
      </c>
      <c r="BD414" s="60">
        <f>IF(ISNUMBER(BB414),BB414/MAX(BB$22:BB414)-1,"")</f>
        <v>-3.7792894935753107E-3</v>
      </c>
      <c r="BF414" s="62">
        <v>52.9</v>
      </c>
      <c r="BG414" s="60">
        <f>IF(AND(ISNUMBER(BF413),ISNUMBER(BF414)),BF414/BF413-1,"")</f>
        <v>9.4607379375588607E-4</v>
      </c>
      <c r="BH414" s="60">
        <f>IF(ISNUMBER(BF414),BF414/MAX(BF$22:BF414)-1,"")</f>
        <v>-5.4521526602744341E-3</v>
      </c>
      <c r="BK414" s="61">
        <f>BK413*(1+BL414)</f>
        <v>112.7031143503942</v>
      </c>
      <c r="BL414" s="60">
        <f>$L$12*N(AQ414)+$L$13*N(S414)+$L$14*N(AA414)+$L$15*N(AE414)+$L$16*N(AY414)+$L$17*N(BC414)+$L$18*N(AM414)+$L$19*N(AU414)+$L$20*N(W414)</f>
        <v>1.0950347580216261E-3</v>
      </c>
      <c r="BM414" s="60">
        <f>IF(ISNUMBER(BK414),BK414/MAX(BK$22:BK414)-1,"")</f>
        <v>-8.1668216910876223E-3</v>
      </c>
      <c r="BO414" s="61">
        <f>BO413*(1+BP414)</f>
        <v>110.53107789966961</v>
      </c>
      <c r="BP414" s="60">
        <f>$L$36*N(S414)+$L$37*N(AQ414)+$L$38*N(AA414)+$L$39*N(AE414)+$L$40*N(AM414)+$L$41*N(W414)+$L$42*N(AI414)+$L$43*N(BG414)+$L$44*N(AY414)</f>
        <v>1.8197286670352613E-3</v>
      </c>
      <c r="BQ414" s="60">
        <f>IF(ISNUMBER(BO414),BO414/MAX(BO$22:BO414)-1,"")</f>
        <v>-8.54615936677805E-3</v>
      </c>
      <c r="BS414" s="61">
        <f>BS413*(1+BT414)</f>
        <v>108.88811901732848</v>
      </c>
      <c r="BT414" s="60">
        <f>$L$60*N(S414)+$L$61*N(AE414)+$L$62*N(AQ414)+$L$63*N(AM414)+$L$64*N(AI414)+$L$65*N(AA414)+$L$66*N(BG414)+$L$67*N(W414)+$L$68*N(AY414)</f>
        <v>2.1819116524945011E-3</v>
      </c>
      <c r="BU414" s="60">
        <f>IF(ISNUMBER(BS414),BS414/MAX(BS$22:BS414)-1,"")</f>
        <v>-8.6303951519794975E-3</v>
      </c>
    </row>
    <row r="415" spans="17:73" ht="16" customHeight="1">
      <c r="Q415" s="63">
        <v>43670</v>
      </c>
      <c r="R415" s="62">
        <v>429.55</v>
      </c>
      <c r="S415" s="60">
        <f>IF(AND(ISNUMBER(R414),ISNUMBER(R415)),R415/R414-1,"")</f>
        <v>1.8252933507170832E-2</v>
      </c>
      <c r="T415" s="60">
        <f>IF(ISNUMBER(R415),R415/MAX(R$22:R415)-1,"")</f>
        <v>0</v>
      </c>
      <c r="V415" s="62">
        <v>219.21</v>
      </c>
      <c r="W415" s="60">
        <f>IF(AND(ISNUMBER(V414),ISNUMBER(V415)),V415/V414-1,"")</f>
        <v>1.0789874118135367E-2</v>
      </c>
      <c r="X415" s="60">
        <f>IF(ISNUMBER(V415),V415/MAX(V$22:V415)-1,"")</f>
        <v>-1.0025976393382985E-3</v>
      </c>
      <c r="Z415" s="62">
        <v>8.77</v>
      </c>
      <c r="AA415" s="60">
        <f>IF(AND(ISNUMBER(Z414),ISNUMBER(Z415)),Z415/Z414-1,"")</f>
        <v>9.205983889528202E-3</v>
      </c>
      <c r="AB415" s="60">
        <f>IF(ISNUMBER(Z415),Z415/MAX(Z$22:Z415)-1,"")</f>
        <v>-3.0939226519337115E-2</v>
      </c>
      <c r="AD415" s="62">
        <v>11.85</v>
      </c>
      <c r="AE415" s="60">
        <f>IF(AND(ISNUMBER(AD414),ISNUMBER(AD415)),AD415/AD414-1,"")</f>
        <v>8.5106382978723527E-3</v>
      </c>
      <c r="AF415" s="60">
        <f>IF(ISNUMBER(AD415),AD415/MAX(AD$22:AD415)-1,"")</f>
        <v>-0.21575115817339507</v>
      </c>
      <c r="AH415" s="62">
        <v>18.329999999999998</v>
      </c>
      <c r="AI415" s="60">
        <f>IF(AND(ISNUMBER(AH414),ISNUMBER(AH415)),AH415/AH414-1,"")</f>
        <v>1.1589403973509826E-2</v>
      </c>
      <c r="AJ415" s="60">
        <f>IF(ISNUMBER(AH415),AH415/MAX(AH$22:AH415)-1,"")</f>
        <v>0</v>
      </c>
      <c r="AL415" s="62">
        <v>21.42</v>
      </c>
      <c r="AM415" s="60">
        <f>IF(AND(ISNUMBER(AL414),ISNUMBER(AL415)),AL415/AL414-1,"")</f>
        <v>-3.2573289902279035E-3</v>
      </c>
      <c r="AN415" s="60">
        <f>IF(ISNUMBER(AL415),AL415/MAX(AL$22:AL415)-1,"")</f>
        <v>-2.0576131687242816E-2</v>
      </c>
      <c r="AP415" s="62">
        <v>100.35</v>
      </c>
      <c r="AQ415" s="60">
        <f>IF(AND(ISNUMBER(AP414),ISNUMBER(AP415)),AP415/AP414-1,"")</f>
        <v>1.9934217083616979E-4</v>
      </c>
      <c r="AR415" s="60">
        <f>IF(ISNUMBER(AP415),AP415/MAX(AP$22:AP415)-1,"")</f>
        <v>-5.9755004481631957E-4</v>
      </c>
      <c r="AT415" s="62">
        <v>50.12</v>
      </c>
      <c r="AU415" s="60">
        <f>IF(AND(ISNUMBER(AT414),ISNUMBER(AT415)),AT415/AT414-1,"")</f>
        <v>0</v>
      </c>
      <c r="AV415" s="60">
        <f>IF(ISNUMBER(AT415),AT415/MAX(AT$22:AT415)-1,"")</f>
        <v>-1.1956954962136779E-3</v>
      </c>
      <c r="AX415" s="62">
        <v>19.199000000000002</v>
      </c>
      <c r="AY415" s="60">
        <f>IF(AND(ISNUMBER(AX414),ISNUMBER(AX415)),AX415/AX414-1,"")</f>
        <v>9.0397855678772121E-3</v>
      </c>
      <c r="AZ415" s="60">
        <f>IF(ISNUMBER(AX415),AX415/MAX(AX$22:AX415)-1,"")</f>
        <v>-1.543589743589735E-2</v>
      </c>
      <c r="BB415" s="62">
        <v>52.76</v>
      </c>
      <c r="BC415" s="60">
        <f>IF(AND(ISNUMBER(BB414),ISNUMBER(BB415)),BB415/BB414-1,"")</f>
        <v>7.5872534142629178E-4</v>
      </c>
      <c r="BD415" s="60">
        <f>IF(ISNUMBER(BB415),BB415/MAX(BB$22:BB415)-1,"")</f>
        <v>-3.023431594860182E-3</v>
      </c>
      <c r="BF415" s="62">
        <v>52.97</v>
      </c>
      <c r="BG415" s="60">
        <f>IF(AND(ISNUMBER(BF414),ISNUMBER(BF415)),BF415/BF414-1,"")</f>
        <v>1.3232514177694554E-3</v>
      </c>
      <c r="BH415" s="60">
        <f>IF(ISNUMBER(BF415),BF415/MAX(BF$22:BF415)-1,"")</f>
        <v>-4.1361158112427354E-3</v>
      </c>
      <c r="BK415" s="61">
        <f>BK414*(1+BL415)</f>
        <v>113.71196143343266</v>
      </c>
      <c r="BL415" s="60">
        <f>$L$12*N(AQ415)+$L$13*N(S415)+$L$14*N(AA415)+$L$15*N(AE415)+$L$16*N(AY415)+$L$17*N(BC415)+$L$18*N(AM415)+$L$19*N(AU415)+$L$20*N(W415)</f>
        <v>8.9513682816427607E-3</v>
      </c>
      <c r="BM415" s="60">
        <f>IF(ISNUMBER(BK415),BK415/MAX(BK$22:BK415)-1,"")</f>
        <v>0</v>
      </c>
      <c r="BO415" s="61">
        <f>BO414*(1+BP415)</f>
        <v>111.56429491806443</v>
      </c>
      <c r="BP415" s="60">
        <f>$L$36*N(S415)+$L$37*N(AQ415)+$L$38*N(AA415)+$L$39*N(AE415)+$L$40*N(AM415)+$L$41*N(W415)+$L$42*N(AI415)+$L$43*N(BG415)+$L$44*N(AY415)</f>
        <v>9.3477512209976937E-3</v>
      </c>
      <c r="BQ415" s="60">
        <f>IF(ISNUMBER(BO415),BO415/MAX(BO$22:BO415)-1,"")</f>
        <v>0</v>
      </c>
      <c r="BS415" s="61">
        <f>BS414*(1+BT415)</f>
        <v>109.85689285667858</v>
      </c>
      <c r="BT415" s="60">
        <f>$L$60*N(S415)+$L$61*N(AE415)+$L$62*N(AQ415)+$L$63*N(AM415)+$L$64*N(AI415)+$L$65*N(AA415)+$L$66*N(BG415)+$L$67*N(W415)+$L$68*N(AY415)</f>
        <v>8.8969655100381191E-3</v>
      </c>
      <c r="BU415" s="60">
        <f>IF(ISNUMBER(BS415),BS415/MAX(BS$22:BS415)-1,"")</f>
        <v>0</v>
      </c>
    </row>
    <row r="416" spans="17:73" ht="16" customHeight="1">
      <c r="Q416" s="63">
        <v>43671</v>
      </c>
      <c r="R416" s="62">
        <v>431.68</v>
      </c>
      <c r="S416" s="60">
        <f>IF(AND(ISNUMBER(R415),ISNUMBER(R416)),R416/R415-1,"")</f>
        <v>4.9586776859504855E-3</v>
      </c>
      <c r="T416" s="60">
        <f>IF(ISNUMBER(R416),R416/MAX(R$22:R416)-1,"")</f>
        <v>0</v>
      </c>
      <c r="V416" s="62">
        <v>221.4</v>
      </c>
      <c r="W416" s="60">
        <f>IF(AND(ISNUMBER(V415),ISNUMBER(V416)),V416/V415-1,"")</f>
        <v>9.9904201450664587E-3</v>
      </c>
      <c r="X416" s="60">
        <f>IF(ISNUMBER(V416),V416/MAX(V$22:V416)-1,"")</f>
        <v>0</v>
      </c>
      <c r="Z416" s="62">
        <v>8.8000000000000007</v>
      </c>
      <c r="AA416" s="60">
        <f>IF(AND(ISNUMBER(Z415),ISNUMBER(Z416)),Z416/Z415-1,"")</f>
        <v>3.420752565564511E-3</v>
      </c>
      <c r="AB416" s="60">
        <f>IF(ISNUMBER(Z416),Z416/MAX(Z$22:Z416)-1,"")</f>
        <v>-2.7624309392265234E-2</v>
      </c>
      <c r="AD416" s="62">
        <v>11.95</v>
      </c>
      <c r="AE416" s="60">
        <f>IF(AND(ISNUMBER(AD415),ISNUMBER(AD416)),AD416/AD415-1,"")</f>
        <v>8.4388185654007408E-3</v>
      </c>
      <c r="AF416" s="60">
        <f>IF(ISNUMBER(AD416),AD416/MAX(AD$22:AD416)-1,"")</f>
        <v>-0.2091330244870947</v>
      </c>
      <c r="AH416" s="62">
        <v>18.489999999999998</v>
      </c>
      <c r="AI416" s="60">
        <f>IF(AND(ISNUMBER(AH415),ISNUMBER(AH416)),AH416/AH415-1,"")</f>
        <v>8.7288597926895584E-3</v>
      </c>
      <c r="AJ416" s="60">
        <f>IF(ISNUMBER(AH416),AH416/MAX(AH$22:AH416)-1,"")</f>
        <v>0</v>
      </c>
      <c r="AL416" s="62">
        <v>21.51</v>
      </c>
      <c r="AM416" s="60">
        <f>IF(AND(ISNUMBER(AL415),ISNUMBER(AL416)),AL416/AL415-1,"")</f>
        <v>4.2016806722688926E-3</v>
      </c>
      <c r="AN416" s="60">
        <f>IF(ISNUMBER(AL416),AL416/MAX(AL$22:AL416)-1,"")</f>
        <v>-1.6460905349794164E-2</v>
      </c>
      <c r="AP416" s="62">
        <v>100.35</v>
      </c>
      <c r="AQ416" s="60">
        <f>IF(AND(ISNUMBER(AP415),ISNUMBER(AP416)),AP416/AP415-1,"")</f>
        <v>0</v>
      </c>
      <c r="AR416" s="60">
        <f>IF(ISNUMBER(AP416),AP416/MAX(AP$22:AP416)-1,"")</f>
        <v>-5.9755004481631957E-4</v>
      </c>
      <c r="AT416" s="62">
        <v>50.11</v>
      </c>
      <c r="AU416" s="60">
        <f>IF(AND(ISNUMBER(AT415),ISNUMBER(AT416)),AT416/AT415-1,"")</f>
        <v>-1.995211492418214E-4</v>
      </c>
      <c r="AV416" s="60">
        <f>IF(ISNUMBER(AT416),AT416/MAX(AT$22:AT416)-1,"")</f>
        <v>-1.394978078915865E-3</v>
      </c>
      <c r="AX416" s="62">
        <v>19.239999999999998</v>
      </c>
      <c r="AY416" s="60">
        <f>IF(AND(ISNUMBER(AX415),ISNUMBER(AX416)),AX416/AX415-1,"")</f>
        <v>2.1355278920776044E-3</v>
      </c>
      <c r="AZ416" s="60">
        <f>IF(ISNUMBER(AX416),AX416/MAX(AX$22:AX416)-1,"")</f>
        <v>-1.3333333333333419E-2</v>
      </c>
      <c r="BB416" s="62">
        <v>52.85</v>
      </c>
      <c r="BC416" s="60">
        <f>IF(AND(ISNUMBER(BB415),ISNUMBER(BB416)),BB416/BB415-1,"")</f>
        <v>1.7058377558756277E-3</v>
      </c>
      <c r="BD416" s="60">
        <f>IF(ISNUMBER(BB416),BB416/MAX(BB$22:BB416)-1,"")</f>
        <v>-1.322751322751281E-3</v>
      </c>
      <c r="BF416" s="62">
        <v>53.04</v>
      </c>
      <c r="BG416" s="60">
        <f>IF(AND(ISNUMBER(BF415),ISNUMBER(BF416)),BF416/BF415-1,"")</f>
        <v>1.3215027373985055E-3</v>
      </c>
      <c r="BH416" s="60">
        <f>IF(ISNUMBER(BF416),BF416/MAX(BF$22:BF416)-1,"")</f>
        <v>-2.8200789622109257E-3</v>
      </c>
      <c r="BK416" s="61">
        <f>BK415*(1+BL416)</f>
        <v>114.10860364029141</v>
      </c>
      <c r="BL416" s="60">
        <f>$L$12*N(AQ416)+$L$13*N(S416)+$L$14*N(AA416)+$L$15*N(AE416)+$L$16*N(AY416)+$L$17*N(BC416)+$L$18*N(AM416)+$L$19*N(AU416)+$L$20*N(W416)</f>
        <v>3.4881309042492491E-3</v>
      </c>
      <c r="BM416" s="60">
        <f>IF(ISNUMBER(BK416),BK416/MAX(BK$22:BK416)-1,"")</f>
        <v>0</v>
      </c>
      <c r="BO416" s="61">
        <f>BO415*(1+BP416)</f>
        <v>112.01092408801598</v>
      </c>
      <c r="BP416" s="60">
        <f>$L$36*N(S416)+$L$37*N(AQ416)+$L$38*N(AA416)+$L$39*N(AE416)+$L$40*N(AM416)+$L$41*N(W416)+$L$42*N(AI416)+$L$43*N(BG416)+$L$44*N(AY416)</f>
        <v>4.0033343130036298E-3</v>
      </c>
      <c r="BQ416" s="60">
        <f>IF(ISNUMBER(BO416),BO416/MAX(BO$22:BO416)-1,"")</f>
        <v>0</v>
      </c>
      <c r="BS416" s="61">
        <f>BS415*(1+BT416)</f>
        <v>110.39562833229171</v>
      </c>
      <c r="BT416" s="60">
        <f>$L$60*N(S416)+$L$61*N(AE416)+$L$62*N(AQ416)+$L$63*N(AM416)+$L$64*N(AI416)+$L$65*N(AA416)+$L$66*N(BG416)+$L$67*N(W416)+$L$68*N(AY416)</f>
        <v>4.9039751771968775E-3</v>
      </c>
      <c r="BU416" s="60">
        <f>IF(ISNUMBER(BS416),BS416/MAX(BS$22:BS416)-1,"")</f>
        <v>0</v>
      </c>
    </row>
    <row r="417" spans="17:73" ht="16" customHeight="1">
      <c r="Q417" s="63">
        <v>43672</v>
      </c>
      <c r="R417" s="62">
        <v>432.5</v>
      </c>
      <c r="S417" s="60">
        <f>IF(AND(ISNUMBER(R416),ISNUMBER(R417)),R417/R416-1,"")</f>
        <v>1.899555226093419E-3</v>
      </c>
      <c r="T417" s="60">
        <f>IF(ISNUMBER(R417),R417/MAX(R$22:R417)-1,"")</f>
        <v>0</v>
      </c>
      <c r="V417" s="62">
        <v>221.24</v>
      </c>
      <c r="W417" s="60">
        <f>IF(AND(ISNUMBER(V416),ISNUMBER(V417)),V417/V416-1,"")</f>
        <v>-7.2267389340563426E-4</v>
      </c>
      <c r="X417" s="60">
        <f>IF(ISNUMBER(V417),V417/MAX(V$22:V417)-1,"")</f>
        <v>-7.2267389340563426E-4</v>
      </c>
      <c r="Z417" s="62">
        <v>8.81</v>
      </c>
      <c r="AA417" s="60">
        <f>IF(AND(ISNUMBER(Z416),ISNUMBER(Z417)),Z417/Z416-1,"")</f>
        <v>1.1363636363637131E-3</v>
      </c>
      <c r="AB417" s="60">
        <f>IF(ISNUMBER(Z417),Z417/MAX(Z$22:Z417)-1,"")</f>
        <v>-2.6519337016574607E-2</v>
      </c>
      <c r="AD417" s="62">
        <v>11.87</v>
      </c>
      <c r="AE417" s="60">
        <f>IF(AND(ISNUMBER(AD416),ISNUMBER(AD417)),AD417/AD416-1,"")</f>
        <v>-6.6945606694560622E-3</v>
      </c>
      <c r="AF417" s="60">
        <f>IF(ISNUMBER(AD417),AD417/MAX(AD$22:AD417)-1,"")</f>
        <v>-0.21442753143613502</v>
      </c>
      <c r="AH417" s="62">
        <v>18.47</v>
      </c>
      <c r="AI417" s="60">
        <f>IF(AND(ISNUMBER(AH416),ISNUMBER(AH417)),AH417/AH416-1,"")</f>
        <v>-1.0816657652784611E-3</v>
      </c>
      <c r="AJ417" s="60">
        <f>IF(ISNUMBER(AH417),AH417/MAX(AH$22:AH417)-1,"")</f>
        <v>-1.0816657652784611E-3</v>
      </c>
      <c r="AL417" s="62">
        <v>21.35</v>
      </c>
      <c r="AM417" s="60">
        <f>IF(AND(ISNUMBER(AL416),ISNUMBER(AL417)),AL417/AL416-1,"")</f>
        <v>-7.4384007438400568E-3</v>
      </c>
      <c r="AN417" s="60">
        <f>IF(ISNUMBER(AL417),AL417/MAX(AL$22:AL417)-1,"")</f>
        <v>-2.3776863283036076E-2</v>
      </c>
      <c r="AP417" s="62">
        <v>100.36</v>
      </c>
      <c r="AQ417" s="60">
        <f>IF(AND(ISNUMBER(AP416),ISNUMBER(AP417)),AP417/AP416-1,"")</f>
        <v>9.9651220727414724E-5</v>
      </c>
      <c r="AR417" s="60">
        <f>IF(ISNUMBER(AP417),AP417/MAX(AP$22:AP417)-1,"")</f>
        <v>-4.979583706802293E-4</v>
      </c>
      <c r="AT417" s="62">
        <v>50.13</v>
      </c>
      <c r="AU417" s="60">
        <f>IF(AND(ISNUMBER(AT416),ISNUMBER(AT417)),AT417/AT416-1,"")</f>
        <v>3.9912193175029032E-4</v>
      </c>
      <c r="AV417" s="60">
        <f>IF(ISNUMBER(AT417),AT417/MAX(AT$22:AT417)-1,"")</f>
        <v>-9.9641291351126871E-4</v>
      </c>
      <c r="AX417" s="62">
        <v>19.209</v>
      </c>
      <c r="AY417" s="60">
        <f>IF(AND(ISNUMBER(AX416),ISNUMBER(AX417)),AX417/AX416-1,"")</f>
        <v>-1.6112266112265905E-3</v>
      </c>
      <c r="AZ417" s="60">
        <f>IF(ISNUMBER(AX417),AX417/MAX(AX$22:AX417)-1,"")</f>
        <v>-1.4923076923076928E-2</v>
      </c>
      <c r="BB417" s="62">
        <v>52.84</v>
      </c>
      <c r="BC417" s="60">
        <f>IF(AND(ISNUMBER(BB416),ISNUMBER(BB417)),BB417/BB416-1,"")</f>
        <v>-1.892147587511106E-4</v>
      </c>
      <c r="BD417" s="60">
        <f>IF(ISNUMBER(BB417),BB417/MAX(BB$22:BB417)-1,"")</f>
        <v>-1.5117157974300355E-3</v>
      </c>
      <c r="BF417" s="62">
        <v>53.15</v>
      </c>
      <c r="BG417" s="60">
        <f>IF(AND(ISNUMBER(BF416),ISNUMBER(BF417)),BF417/BF416-1,"")</f>
        <v>2.0739064856711842E-3</v>
      </c>
      <c r="BH417" s="60">
        <f>IF(ISNUMBER(BF417),BF417/MAX(BF$22:BF417)-1,"")</f>
        <v>-7.5202105658955798E-4</v>
      </c>
      <c r="BK417" s="61">
        <f>BK416*(1+BL417)</f>
        <v>114.04985146665251</v>
      </c>
      <c r="BL417" s="60">
        <f>$L$12*N(AQ417)+$L$13*N(S417)+$L$14*N(AA417)+$L$15*N(AE417)+$L$16*N(AY417)+$L$17*N(BC417)+$L$18*N(AM417)+$L$19*N(AU417)+$L$20*N(W417)</f>
        <v>-5.1487943734816765E-4</v>
      </c>
      <c r="BM417" s="60">
        <f>IF(ISNUMBER(BK417),BK417/MAX(BK$22:BK417)-1,"")</f>
        <v>-5.1487943734818131E-4</v>
      </c>
      <c r="BO417" s="61">
        <f>BO416*(1+BP417)</f>
        <v>111.93222253454678</v>
      </c>
      <c r="BP417" s="60">
        <f>$L$36*N(S417)+$L$37*N(AQ417)+$L$38*N(AA417)+$L$39*N(AE417)+$L$40*N(AM417)+$L$41*N(W417)+$L$42*N(AI417)+$L$43*N(BG417)+$L$44*N(AY417)</f>
        <v>-7.02623910212132E-4</v>
      </c>
      <c r="BQ417" s="60">
        <f>IF(ISNUMBER(BO417),BO417/MAX(BO$22:BO417)-1,"")</f>
        <v>-7.0262391021214121E-4</v>
      </c>
      <c r="BS417" s="61">
        <f>BS416*(1+BT417)</f>
        <v>110.2255015219242</v>
      </c>
      <c r="BT417" s="60">
        <f>$L$60*N(S417)+$L$61*N(AE417)+$L$62*N(AQ417)+$L$63*N(AM417)+$L$64*N(AI417)+$L$65*N(AA417)+$L$66*N(BG417)+$L$67*N(W417)+$L$68*N(AY417)</f>
        <v>-1.5410647408557307E-3</v>
      </c>
      <c r="BU417" s="60">
        <f>IF(ISNUMBER(BS417),BS417/MAX(BS$22:BS417)-1,"")</f>
        <v>-1.541064740855691E-3</v>
      </c>
    </row>
    <row r="418" spans="17:73" ht="16" customHeight="1">
      <c r="Q418" s="63">
        <v>43675</v>
      </c>
      <c r="R418" s="62">
        <v>436.3</v>
      </c>
      <c r="S418" s="60">
        <f>IF(AND(ISNUMBER(R417),ISNUMBER(R418)),R418/R417-1,"")</f>
        <v>8.7861271676301644E-3</v>
      </c>
      <c r="T418" s="60">
        <f>IF(ISNUMBER(R418),R418/MAX(R$22:R418)-1,"")</f>
        <v>0</v>
      </c>
      <c r="V418" s="62">
        <v>223.11</v>
      </c>
      <c r="W418" s="60">
        <f>IF(AND(ISNUMBER(V417),ISNUMBER(V418)),V418/V417-1,"")</f>
        <v>8.4523594286747272E-3</v>
      </c>
      <c r="X418" s="60">
        <f>IF(ISNUMBER(V418),V418/MAX(V$22:V418)-1,"")</f>
        <v>0</v>
      </c>
      <c r="Z418" s="62">
        <v>8.9</v>
      </c>
      <c r="AA418" s="60">
        <f>IF(AND(ISNUMBER(Z417),ISNUMBER(Z418)),Z418/Z417-1,"")</f>
        <v>1.0215664018161208E-2</v>
      </c>
      <c r="AB418" s="60">
        <f>IF(ISNUMBER(Z418),Z418/MAX(Z$22:Z418)-1,"")</f>
        <v>-1.6574585635359185E-2</v>
      </c>
      <c r="AD418" s="62">
        <v>11.76</v>
      </c>
      <c r="AE418" s="60">
        <f>IF(AND(ISNUMBER(AD417),ISNUMBER(AD418)),AD418/AD417-1,"")</f>
        <v>-9.2670598146588068E-3</v>
      </c>
      <c r="AF418" s="60">
        <f>IF(ISNUMBER(AD418),AD418/MAX(AD$22:AD418)-1,"")</f>
        <v>-0.22170747849106553</v>
      </c>
      <c r="AH418" s="62">
        <v>18.53</v>
      </c>
      <c r="AI418" s="60">
        <f>IF(AND(ISNUMBER(AH417),ISNUMBER(AH418)),AH418/AH417-1,"")</f>
        <v>3.2485110990796429E-3</v>
      </c>
      <c r="AJ418" s="60">
        <f>IF(ISNUMBER(AH418),AH418/MAX(AH$22:AH418)-1,"")</f>
        <v>0</v>
      </c>
      <c r="AL418" s="62">
        <v>21.41</v>
      </c>
      <c r="AM418" s="60">
        <f>IF(AND(ISNUMBER(AL417),ISNUMBER(AL418)),AL418/AL417-1,"")</f>
        <v>2.8103044496485818E-3</v>
      </c>
      <c r="AN418" s="60">
        <f>IF(ISNUMBER(AL418),AL418/MAX(AL$22:AL418)-1,"")</f>
        <v>-2.1033379058070456E-2</v>
      </c>
      <c r="AP418" s="62">
        <v>100.37</v>
      </c>
      <c r="AQ418" s="60">
        <f>IF(AND(ISNUMBER(AP417),ISNUMBER(AP418)),AP418/AP417-1,"")</f>
        <v>9.9641291351204586E-5</v>
      </c>
      <c r="AR418" s="60">
        <f>IF(ISNUMBER(AP418),AP418/MAX(AP$22:AP418)-1,"")</f>
        <v>-3.9836669654413903E-4</v>
      </c>
      <c r="AT418" s="62">
        <v>50.13</v>
      </c>
      <c r="AU418" s="60">
        <f>IF(AND(ISNUMBER(AT417),ISNUMBER(AT418)),AT418/AT417-1,"")</f>
        <v>0</v>
      </c>
      <c r="AV418" s="60">
        <f>IF(ISNUMBER(AT418),AT418/MAX(AT$22:AT418)-1,"")</f>
        <v>-9.9641291351126871E-4</v>
      </c>
      <c r="AX418" s="62">
        <v>19.399000000000001</v>
      </c>
      <c r="AY418" s="60">
        <f>IF(AND(ISNUMBER(AX417),ISNUMBER(AX418)),AX418/AX417-1,"")</f>
        <v>9.8911968348169843E-3</v>
      </c>
      <c r="AZ418" s="60">
        <f>IF(ISNUMBER(AX418),AX418/MAX(AX$22:AX418)-1,"")</f>
        <v>-5.17948717948713E-3</v>
      </c>
      <c r="BB418" s="62">
        <v>52.81</v>
      </c>
      <c r="BC418" s="60">
        <f>IF(AND(ISNUMBER(BB417),ISNUMBER(BB418)),BB418/BB417-1,"")</f>
        <v>-5.6775170325518154E-4</v>
      </c>
      <c r="BD418" s="60">
        <f>IF(ISNUMBER(BB418),BB418/MAX(BB$22:BB418)-1,"")</f>
        <v>-2.0786092214662988E-3</v>
      </c>
      <c r="BF418" s="62">
        <v>53.23</v>
      </c>
      <c r="BG418" s="60">
        <f>IF(AND(ISNUMBER(BF417),ISNUMBER(BF418)),BF418/BF417-1,"")</f>
        <v>1.5051740357479026E-3</v>
      </c>
      <c r="BH418" s="60">
        <f>IF(ISNUMBER(BF418),BF418/MAX(BF$22:BF418)-1,"")</f>
        <v>0</v>
      </c>
      <c r="BK418" s="61">
        <f>BK417*(1+BL418)</f>
        <v>114.60779937704508</v>
      </c>
      <c r="BL418" s="60">
        <f>$L$12*N(AQ418)+$L$13*N(S418)+$L$14*N(AA418)+$L$15*N(AE418)+$L$16*N(AY418)+$L$17*N(BC418)+$L$18*N(AM418)+$L$19*N(AU418)+$L$20*N(W418)</f>
        <v>4.892140614104261E-3</v>
      </c>
      <c r="BM418" s="60">
        <f>IF(ISNUMBER(BK418),BK418/MAX(BK$22:BK418)-1,"")</f>
        <v>0</v>
      </c>
      <c r="BO418" s="61">
        <f>BO417*(1+BP418)</f>
        <v>112.37874754788443</v>
      </c>
      <c r="BP418" s="60">
        <f>$L$36*N(S418)+$L$37*N(AQ418)+$L$38*N(AA418)+$L$39*N(AE418)+$L$40*N(AM418)+$L$41*N(W418)+$L$42*N(AI418)+$L$43*N(BG418)+$L$44*N(AY418)</f>
        <v>3.9892445912957713E-3</v>
      </c>
      <c r="BQ418" s="60">
        <f>IF(ISNUMBER(BO418),BO418/MAX(BO$22:BO418)-1,"")</f>
        <v>0</v>
      </c>
      <c r="BS418" s="61">
        <f>BS417*(1+BT418)</f>
        <v>110.51160023272634</v>
      </c>
      <c r="BT418" s="60">
        <f>$L$60*N(S418)+$L$61*N(AE418)+$L$62*N(AQ418)+$L$63*N(AM418)+$L$64*N(AI418)+$L$65*N(AA418)+$L$66*N(BG418)+$L$67*N(W418)+$L$68*N(AY418)</f>
        <v>2.5955764033899547E-3</v>
      </c>
      <c r="BU418" s="60">
        <f>IF(ISNUMBER(BS418),BS418/MAX(BS$22:BS418)-1,"")</f>
        <v>0</v>
      </c>
    </row>
    <row r="419" spans="17:73" ht="16" customHeight="1">
      <c r="Q419" s="63">
        <v>43676</v>
      </c>
      <c r="R419" s="62">
        <v>437.42</v>
      </c>
      <c r="S419" s="60">
        <f>IF(AND(ISNUMBER(R418),ISNUMBER(R419)),R419/R418-1,"")</f>
        <v>2.5670410268163746E-3</v>
      </c>
      <c r="T419" s="60">
        <f>IF(ISNUMBER(R419),R419/MAX(R$22:R419)-1,"")</f>
        <v>0</v>
      </c>
      <c r="V419" s="62">
        <v>223.57</v>
      </c>
      <c r="W419" s="60">
        <f>IF(AND(ISNUMBER(V418),ISNUMBER(V419)),V419/V418-1,"")</f>
        <v>2.0617632557931032E-3</v>
      </c>
      <c r="X419" s="60">
        <f>IF(ISNUMBER(V419),V419/MAX(V$22:V419)-1,"")</f>
        <v>0</v>
      </c>
      <c r="Z419" s="62">
        <v>8.9</v>
      </c>
      <c r="AA419" s="60">
        <f>IF(AND(ISNUMBER(Z418),ISNUMBER(Z419)),Z419/Z418-1,"")</f>
        <v>0</v>
      </c>
      <c r="AB419" s="60">
        <f>IF(ISNUMBER(Z419),Z419/MAX(Z$22:Z419)-1,"")</f>
        <v>-1.6574585635359185E-2</v>
      </c>
      <c r="AD419" s="62">
        <v>11.81</v>
      </c>
      <c r="AE419" s="60">
        <f>IF(AND(ISNUMBER(AD418),ISNUMBER(AD419)),AD419/AD418-1,"")</f>
        <v>4.2517006802722523E-3</v>
      </c>
      <c r="AF419" s="60">
        <f>IF(ISNUMBER(AD419),AD419/MAX(AD$22:AD419)-1,"")</f>
        <v>-0.21839841164791518</v>
      </c>
      <c r="AH419" s="62">
        <v>18.579999999999998</v>
      </c>
      <c r="AI419" s="60">
        <f>IF(AND(ISNUMBER(AH418),ISNUMBER(AH419)),AH419/AH418-1,"")</f>
        <v>2.6983270372367141E-3</v>
      </c>
      <c r="AJ419" s="60">
        <f>IF(ISNUMBER(AH419),AH419/MAX(AH$22:AH419)-1,"")</f>
        <v>0</v>
      </c>
      <c r="AL419" s="62">
        <v>21.54</v>
      </c>
      <c r="AM419" s="60">
        <f>IF(AND(ISNUMBER(AL418),ISNUMBER(AL419)),AL419/AL418-1,"")</f>
        <v>6.071929005137644E-3</v>
      </c>
      <c r="AN419" s="60">
        <f>IF(ISNUMBER(AL419),AL419/MAX(AL$22:AL419)-1,"")</f>
        <v>-1.5089163237311465E-2</v>
      </c>
      <c r="AP419" s="62">
        <v>100.38</v>
      </c>
      <c r="AQ419" s="60">
        <f>IF(AND(ISNUMBER(AP418),ISNUMBER(AP419)),AP419/AP418-1,"")</f>
        <v>9.9631363953189833E-5</v>
      </c>
      <c r="AR419" s="60">
        <f>IF(ISNUMBER(AP419),AP419/MAX(AP$22:AP419)-1,"")</f>
        <v>-2.9877502240815978E-4</v>
      </c>
      <c r="AT419" s="62">
        <v>50.14</v>
      </c>
      <c r="AU419" s="60">
        <f>IF(AND(ISNUMBER(AT418),ISNUMBER(AT419)),AT419/AT418-1,"")</f>
        <v>1.9948134849379073E-4</v>
      </c>
      <c r="AV419" s="60">
        <f>IF(ISNUMBER(AT419),AT419/MAX(AT$22:AT419)-1,"")</f>
        <v>-7.9713033080908158E-4</v>
      </c>
      <c r="AX419" s="62">
        <v>19.425000000000001</v>
      </c>
      <c r="AY419" s="60">
        <f>IF(AND(ISNUMBER(AX418),ISNUMBER(AX419)),AX419/AX418-1,"")</f>
        <v>1.3402752719211541E-3</v>
      </c>
      <c r="AZ419" s="60">
        <f>IF(ISNUMBER(AX419),AX419/MAX(AX$22:AX419)-1,"")</f>
        <v>-3.8461538461538325E-3</v>
      </c>
      <c r="BB419" s="62">
        <v>52.7</v>
      </c>
      <c r="BC419" s="60">
        <f>IF(AND(ISNUMBER(BB418),ISNUMBER(BB419)),BB419/BB418-1,"")</f>
        <v>-2.0829388373414526E-3</v>
      </c>
      <c r="BD419" s="60">
        <f>IF(ISNUMBER(BB419),BB419/MAX(BB$22:BB419)-1,"")</f>
        <v>-4.1572184429327086E-3</v>
      </c>
      <c r="BF419" s="62">
        <v>53.23</v>
      </c>
      <c r="BG419" s="60">
        <f>IF(AND(ISNUMBER(BF418),ISNUMBER(BF419)),BF419/BF418-1,"")</f>
        <v>0</v>
      </c>
      <c r="BH419" s="60">
        <f>IF(ISNUMBER(BF419),BF419/MAX(BF$22:BF419)-1,"")</f>
        <v>0</v>
      </c>
      <c r="BK419" s="61">
        <f>BK418*(1+BL419)</f>
        <v>114.79194596119966</v>
      </c>
      <c r="BL419" s="60">
        <f>$L$12*N(AQ419)+$L$13*N(S419)+$L$14*N(AA419)+$L$15*N(AE419)+$L$16*N(AY419)+$L$17*N(BC419)+$L$18*N(AM419)+$L$19*N(AU419)+$L$20*N(W419)</f>
        <v>1.6067543845662724E-3</v>
      </c>
      <c r="BM419" s="60">
        <f>IF(ISNUMBER(BK419),BK419/MAX(BK$22:BK419)-1,"")</f>
        <v>0</v>
      </c>
      <c r="BO419" s="61">
        <f>BO418*(1+BP419)</f>
        <v>112.58465162968608</v>
      </c>
      <c r="BP419" s="60">
        <f>$L$36*N(S419)+$L$37*N(AQ419)+$L$38*N(AA419)+$L$39*N(AE419)+$L$40*N(AM419)+$L$41*N(W419)+$L$42*N(AI419)+$L$43*N(BG419)+$L$44*N(AY419)</f>
        <v>1.8322332851582962E-3</v>
      </c>
      <c r="BQ419" s="60">
        <f>IF(ISNUMBER(BO419),BO419/MAX(BO$22:BO419)-1,"")</f>
        <v>0</v>
      </c>
      <c r="BS419" s="61">
        <f>BS418*(1+BT419)</f>
        <v>110.79559927936833</v>
      </c>
      <c r="BT419" s="60">
        <f>$L$60*N(S419)+$L$61*N(AE419)+$L$62*N(AQ419)+$L$63*N(AM419)+$L$64*N(AI419)+$L$65*N(AA419)+$L$66*N(BG419)+$L$67*N(W419)+$L$68*N(AY419)</f>
        <v>2.5698573366408056E-3</v>
      </c>
      <c r="BU419" s="60">
        <f>IF(ISNUMBER(BS419),BS419/MAX(BS$22:BS419)-1,"")</f>
        <v>0</v>
      </c>
    </row>
    <row r="420" spans="17:73" ht="16" customHeight="1">
      <c r="Q420" s="63">
        <v>43677</v>
      </c>
      <c r="R420" s="62">
        <v>436.89</v>
      </c>
      <c r="S420" s="60">
        <f>IF(AND(ISNUMBER(R419),ISNUMBER(R420)),R420/R419-1,"")</f>
        <v>-1.2116501303096605E-3</v>
      </c>
      <c r="T420" s="60">
        <f>IF(ISNUMBER(R420),R420/MAX(R$22:R420)-1,"")</f>
        <v>-1.2116501303096605E-3</v>
      </c>
      <c r="V420" s="62">
        <v>223.4</v>
      </c>
      <c r="W420" s="60">
        <f>IF(AND(ISNUMBER(V419),ISNUMBER(V420)),V420/V419-1,"")</f>
        <v>-7.603882452922317E-4</v>
      </c>
      <c r="X420" s="60">
        <f>IF(ISNUMBER(V420),V420/MAX(V$22:V420)-1,"")</f>
        <v>-7.603882452922317E-4</v>
      </c>
      <c r="Z420" s="62">
        <v>8.86</v>
      </c>
      <c r="AA420" s="60">
        <f>IF(AND(ISNUMBER(Z419),ISNUMBER(Z420)),Z420/Z419-1,"")</f>
        <v>-4.4943820224719877E-3</v>
      </c>
      <c r="AB420" s="60">
        <f>IF(ISNUMBER(Z420),Z420/MAX(Z$22:Z420)-1,"")</f>
        <v>-2.0994475138121693E-2</v>
      </c>
      <c r="AD420" s="62">
        <v>11.74</v>
      </c>
      <c r="AE420" s="60">
        <f>IF(AND(ISNUMBER(AD419),ISNUMBER(AD420)),AD420/AD419-1,"")</f>
        <v>-5.92718035563089E-3</v>
      </c>
      <c r="AF420" s="60">
        <f>IF(ISNUMBER(AD420),AD420/MAX(AD$22:AD420)-1,"")</f>
        <v>-0.22303110522832559</v>
      </c>
      <c r="AH420" s="62">
        <v>18.5</v>
      </c>
      <c r="AI420" s="60">
        <f>IF(AND(ISNUMBER(AH419),ISNUMBER(AH420)),AH420/AH419-1,"")</f>
        <v>-4.3057050592033574E-3</v>
      </c>
      <c r="AJ420" s="60">
        <f>IF(ISNUMBER(AH420),AH420/MAX(AH$22:AH420)-1,"")</f>
        <v>-4.3057050592033574E-3</v>
      </c>
      <c r="AL420" s="62">
        <v>21.39</v>
      </c>
      <c r="AM420" s="60">
        <f>IF(AND(ISNUMBER(AL419),ISNUMBER(AL420)),AL420/AL419-1,"")</f>
        <v>-6.9637883008355494E-3</v>
      </c>
      <c r="AN420" s="60">
        <f>IF(ISNUMBER(AL420),AL420/MAX(AL$22:AL420)-1,"")</f>
        <v>-2.1947873799725626E-2</v>
      </c>
      <c r="AP420" s="62">
        <v>100.37</v>
      </c>
      <c r="AQ420" s="60">
        <f>IF(AND(ISNUMBER(AP419),ISNUMBER(AP420)),AP420/AP419-1,"")</f>
        <v>-9.9621438533481488E-5</v>
      </c>
      <c r="AR420" s="60">
        <f>IF(ISNUMBER(AP420),AP420/MAX(AP$22:AP420)-1,"")</f>
        <v>-3.9836669654413903E-4</v>
      </c>
      <c r="AT420" s="62">
        <v>50.14</v>
      </c>
      <c r="AU420" s="60">
        <f>IF(AND(ISNUMBER(AT419),ISNUMBER(AT420)),AT420/AT419-1,"")</f>
        <v>0</v>
      </c>
      <c r="AV420" s="60">
        <f>IF(ISNUMBER(AT420),AT420/MAX(AT$22:AT420)-1,"")</f>
        <v>-7.9713033080908158E-4</v>
      </c>
      <c r="AX420" s="62">
        <v>19.599</v>
      </c>
      <c r="AY420" s="60">
        <f>IF(AND(ISNUMBER(AX419),ISNUMBER(AX420)),AX420/AX419-1,"")</f>
        <v>8.9575289575289929E-3</v>
      </c>
      <c r="AZ420" s="60">
        <f>IF(ISNUMBER(AX420),AX420/MAX(AX$22:AX420)-1,"")</f>
        <v>0</v>
      </c>
      <c r="BB420" s="62">
        <v>52.85</v>
      </c>
      <c r="BC420" s="60">
        <f>IF(AND(ISNUMBER(BB419),ISNUMBER(BB420)),BB420/BB419-1,"")</f>
        <v>2.8462998102467552E-3</v>
      </c>
      <c r="BD420" s="60">
        <f>IF(ISNUMBER(BB420),BB420/MAX(BB$22:BB420)-1,"")</f>
        <v>-1.322751322751281E-3</v>
      </c>
      <c r="BF420" s="62">
        <v>53.22</v>
      </c>
      <c r="BG420" s="60">
        <f>IF(AND(ISNUMBER(BF419),ISNUMBER(BF420)),BF420/BF419-1,"")</f>
        <v>-1.8786398647374636E-4</v>
      </c>
      <c r="BH420" s="60">
        <f>IF(ISNUMBER(BF420),BF420/MAX(BF$22:BF420)-1,"")</f>
        <v>-1.8786398647374636E-4</v>
      </c>
      <c r="BK420" s="61">
        <f>BK419*(1+BL420)</f>
        <v>114.73160847464932</v>
      </c>
      <c r="BL420" s="60">
        <f>$L$12*N(AQ420)+$L$13*N(S420)+$L$14*N(AA420)+$L$15*N(AE420)+$L$16*N(AY420)+$L$17*N(BC420)+$L$18*N(AM420)+$L$19*N(AU420)+$L$20*N(W420)</f>
        <v>-5.2562473826106592E-4</v>
      </c>
      <c r="BM420" s="60">
        <f>IF(ISNUMBER(BK420),BK420/MAX(BK$22:BK420)-1,"")</f>
        <v>-5.2562473826112122E-4</v>
      </c>
      <c r="BO420" s="61">
        <f>BO419*(1+BP420)</f>
        <v>112.38394179673082</v>
      </c>
      <c r="BP420" s="60">
        <f>$L$36*N(S420)+$L$37*N(AQ420)+$L$38*N(AA420)+$L$39*N(AE420)+$L$40*N(AM420)+$L$41*N(W420)+$L$42*N(AI420)+$L$43*N(BG420)+$L$44*N(AY420)</f>
        <v>-1.7827459609275002E-3</v>
      </c>
      <c r="BQ420" s="60">
        <f>IF(ISNUMBER(BO420),BO420/MAX(BO$22:BO420)-1,"")</f>
        <v>-1.7827459609275342E-3</v>
      </c>
      <c r="BS420" s="61">
        <f>BS419*(1+BT420)</f>
        <v>110.45656044087222</v>
      </c>
      <c r="BT420" s="60">
        <f>$L$60*N(S420)+$L$61*N(AE420)+$L$62*N(AQ420)+$L$63*N(AM420)+$L$64*N(AI420)+$L$65*N(AA420)+$L$66*N(BG420)+$L$67*N(W420)+$L$68*N(AY420)</f>
        <v>-3.0600388526374283E-3</v>
      </c>
      <c r="BU420" s="60">
        <f>IF(ISNUMBER(BS420),BS420/MAX(BS$22:BS420)-1,"")</f>
        <v>-3.0600388526373923E-3</v>
      </c>
    </row>
    <row r="421" spans="17:73" ht="16" customHeight="1">
      <c r="Q421" s="63">
        <v>43678</v>
      </c>
      <c r="R421" s="62">
        <v>434.79</v>
      </c>
      <c r="S421" s="60">
        <f>IF(AND(ISNUMBER(R420),ISNUMBER(R421)),R421/R420-1,"")</f>
        <v>-4.8067019158140045E-3</v>
      </c>
      <c r="T421" s="60">
        <f>IF(ISNUMBER(R421),R421/MAX(R$22:R421)-1,"")</f>
        <v>-6.0125280051209762E-3</v>
      </c>
      <c r="V421" s="62">
        <v>222.13</v>
      </c>
      <c r="W421" s="60">
        <f>IF(AND(ISNUMBER(V420),ISNUMBER(V421)),V421/V420-1,"")</f>
        <v>-5.6848701880036767E-3</v>
      </c>
      <c r="X421" s="60">
        <f>IF(ISNUMBER(V421),V421/MAX(V$22:V421)-1,"")</f>
        <v>-6.4409357248289556E-3</v>
      </c>
      <c r="Z421" s="62">
        <v>8.81</v>
      </c>
      <c r="AA421" s="60">
        <f>IF(AND(ISNUMBER(Z420),ISNUMBER(Z421)),Z421/Z420-1,"")</f>
        <v>-5.6433408577877264E-3</v>
      </c>
      <c r="AB421" s="60">
        <f>IF(ISNUMBER(Z421),Z421/MAX(Z$22:Z421)-1,"")</f>
        <v>-2.6519337016574607E-2</v>
      </c>
      <c r="AD421" s="62">
        <v>11.75</v>
      </c>
      <c r="AE421" s="60">
        <f>IF(AND(ISNUMBER(AD420),ISNUMBER(AD421)),AD421/AD420-1,"")</f>
        <v>8.5178875638836082E-4</v>
      </c>
      <c r="AF421" s="60">
        <f>IF(ISNUMBER(AD421),AD421/MAX(AD$22:AD421)-1,"")</f>
        <v>-0.22236929185969556</v>
      </c>
      <c r="AH421" s="62">
        <v>18.45</v>
      </c>
      <c r="AI421" s="60">
        <f>IF(AND(ISNUMBER(AH420),ISNUMBER(AH421)),AH421/AH420-1,"")</f>
        <v>-2.7027027027027861E-3</v>
      </c>
      <c r="AJ421" s="60">
        <f>IF(ISNUMBER(AH421),AH421/MAX(AH$22:AH421)-1,"")</f>
        <v>-6.9967707212055252E-3</v>
      </c>
      <c r="AL421" s="62">
        <v>21.39</v>
      </c>
      <c r="AM421" s="60">
        <f>IF(AND(ISNUMBER(AL420),ISNUMBER(AL421)),AL421/AL420-1,"")</f>
        <v>0</v>
      </c>
      <c r="AN421" s="60">
        <f>IF(ISNUMBER(AL421),AL421/MAX(AL$22:AL421)-1,"")</f>
        <v>-2.1947873799725626E-2</v>
      </c>
      <c r="AP421" s="62">
        <v>100.27</v>
      </c>
      <c r="AQ421" s="60">
        <f>IF(AND(ISNUMBER(AP420),ISNUMBER(AP421)),AP421/AP420-1,"")</f>
        <v>-9.9631363953378571E-4</v>
      </c>
      <c r="AR421" s="60">
        <f>IF(ISNUMBER(AP421),AP421/MAX(AP$22:AP421)-1,"")</f>
        <v>-1.3942834379045976E-3</v>
      </c>
      <c r="AT421" s="62">
        <v>50.08</v>
      </c>
      <c r="AU421" s="60">
        <f>IF(AND(ISNUMBER(AT420),ISNUMBER(AT421)),AT421/AT420-1,"")</f>
        <v>-1.1966493817312518E-3</v>
      </c>
      <c r="AV421" s="60">
        <f>IF(ISNUMBER(AT421),AT421/MAX(AT$22:AT421)-1,"")</f>
        <v>-1.9928258270227595E-3</v>
      </c>
      <c r="AX421" s="62">
        <v>19.401</v>
      </c>
      <c r="AY421" s="60">
        <f>IF(AND(ISNUMBER(AX420),ISNUMBER(AX421)),AX421/AX420-1,"")</f>
        <v>-1.0102556252870043E-2</v>
      </c>
      <c r="AZ421" s="60">
        <f>IF(ISNUMBER(AX421),AX421/MAX(AX$22:AX421)-1,"")</f>
        <v>-1.0102556252870043E-2</v>
      </c>
      <c r="BB421" s="62">
        <v>52.74</v>
      </c>
      <c r="BC421" s="60">
        <f>IF(AND(ISNUMBER(BB420),ISNUMBER(BB421)),BB421/BB420-1,"")</f>
        <v>-2.0813623462629938E-3</v>
      </c>
      <c r="BD421" s="60">
        <f>IF(ISNUMBER(BB421),BB421/MAX(BB$22:BB421)-1,"")</f>
        <v>-3.4013605442176909E-3</v>
      </c>
      <c r="BF421" s="62">
        <v>53.21</v>
      </c>
      <c r="BG421" s="60">
        <f>IF(AND(ISNUMBER(BF420),ISNUMBER(BF421)),BF421/BF420-1,"")</f>
        <v>-1.8789928598272887E-4</v>
      </c>
      <c r="BH421" s="60">
        <f>IF(ISNUMBER(BF421),BF421/MAX(BF$22:BF421)-1,"")</f>
        <v>-3.7572797294749272E-4</v>
      </c>
      <c r="BK421" s="61">
        <f>BK420*(1+BL421)</f>
        <v>114.26731118295834</v>
      </c>
      <c r="BL421" s="60">
        <f>$L$12*N(AQ421)+$L$13*N(S421)+$L$14*N(AA421)+$L$15*N(AE421)+$L$16*N(AY421)+$L$17*N(BC421)+$L$18*N(AM421)+$L$19*N(AU421)+$L$20*N(W421)</f>
        <v>-4.0468123637747823E-3</v>
      </c>
      <c r="BM421" s="60">
        <f>IF(ISNUMBER(BK421),BK421/MAX(BK$22:BK421)-1,"")</f>
        <v>-4.5703099973464223E-3</v>
      </c>
      <c r="BO421" s="61">
        <f>BO420*(1+BP421)</f>
        <v>111.99870298507646</v>
      </c>
      <c r="BP421" s="60">
        <f>$L$36*N(S421)+$L$37*N(AQ421)+$L$38*N(AA421)+$L$39*N(AE421)+$L$40*N(AM421)+$L$41*N(W421)+$L$42*N(AI421)+$L$43*N(BG421)+$L$44*N(AY421)</f>
        <v>-3.4278812924282125E-3</v>
      </c>
      <c r="BQ421" s="60">
        <f>IF(ISNUMBER(BO421),BO421/MAX(BO$22:BO421)-1,"")</f>
        <v>-5.2045162118271593E-3</v>
      </c>
      <c r="BS421" s="61">
        <f>BS420*(1+BT421)</f>
        <v>110.19402538008546</v>
      </c>
      <c r="BT421" s="60">
        <f>$L$60*N(S421)+$L$61*N(AE421)+$L$62*N(AQ421)+$L$63*N(AM421)+$L$64*N(AI421)+$L$65*N(AA421)+$L$66*N(BG421)+$L$67*N(W421)+$L$68*N(AY421)</f>
        <v>-2.3768172731333144E-3</v>
      </c>
      <c r="BU421" s="60">
        <f>IF(ISNUMBER(BS421),BS421/MAX(BS$22:BS421)-1,"")</f>
        <v>-5.4295829725693467E-3</v>
      </c>
    </row>
    <row r="422" spans="17:73" ht="16" customHeight="1">
      <c r="Q422" s="63">
        <v>43679</v>
      </c>
      <c r="R422" s="62">
        <v>431.86</v>
      </c>
      <c r="S422" s="60">
        <f>IF(AND(ISNUMBER(R421),ISNUMBER(R422)),R422/R421-1,"")</f>
        <v>-6.7388854389475172E-3</v>
      </c>
      <c r="T422" s="60">
        <f>IF(ISNUMBER(R422),R422/MAX(R$22:R422)-1,"")</f>
        <v>-1.2710895706643521E-2</v>
      </c>
      <c r="V422" s="62">
        <v>220.74</v>
      </c>
      <c r="W422" s="60">
        <f>IF(AND(ISNUMBER(V421),ISNUMBER(V422)),V422/V421-1,"")</f>
        <v>-6.2575969027145462E-3</v>
      </c>
      <c r="X422" s="60">
        <f>IF(ISNUMBER(V422),V422/MAX(V$22:V422)-1,"")</f>
        <v>-1.2658227848101222E-2</v>
      </c>
      <c r="Z422" s="62">
        <v>8.81</v>
      </c>
      <c r="AA422" s="60">
        <f>IF(AND(ISNUMBER(Z421),ISNUMBER(Z422)),Z422/Z421-1,"")</f>
        <v>0</v>
      </c>
      <c r="AB422" s="60">
        <f>IF(ISNUMBER(Z422),Z422/MAX(Z$22:Z422)-1,"")</f>
        <v>-2.6519337016574607E-2</v>
      </c>
      <c r="AD422" s="62">
        <v>11.44</v>
      </c>
      <c r="AE422" s="60">
        <f>IF(AND(ISNUMBER(AD421),ISNUMBER(AD422)),AD422/AD421-1,"")</f>
        <v>-2.6382978723404338E-2</v>
      </c>
      <c r="AF422" s="60">
        <f>IF(ISNUMBER(AD422),AD422/MAX(AD$22:AD422)-1,"")</f>
        <v>-0.24288550628722705</v>
      </c>
      <c r="AH422" s="62">
        <v>18.52</v>
      </c>
      <c r="AI422" s="60">
        <f>IF(AND(ISNUMBER(AH421),ISNUMBER(AH422)),AH422/AH421-1,"")</f>
        <v>3.7940379403793578E-3</v>
      </c>
      <c r="AJ422" s="60">
        <f>IF(ISNUMBER(AH422),AH422/MAX(AH$22:AH422)-1,"")</f>
        <v>-3.2292787944024903E-3</v>
      </c>
      <c r="AL422" s="62">
        <v>21.46</v>
      </c>
      <c r="AM422" s="60">
        <f>IF(AND(ISNUMBER(AL421),ISNUMBER(AL422)),AL422/AL421-1,"")</f>
        <v>3.2725572697522853E-3</v>
      </c>
      <c r="AN422" s="60">
        <f>IF(ISNUMBER(AL422),AL422/MAX(AL$22:AL422)-1,"")</f>
        <v>-1.8747142203932365E-2</v>
      </c>
      <c r="AP422" s="62">
        <v>100.27</v>
      </c>
      <c r="AQ422" s="60">
        <f>IF(AND(ISNUMBER(AP421),ISNUMBER(AP422)),AP422/AP421-1,"")</f>
        <v>0</v>
      </c>
      <c r="AR422" s="60">
        <f>IF(ISNUMBER(AP422),AP422/MAX(AP$22:AP422)-1,"")</f>
        <v>-1.3942834379045976E-3</v>
      </c>
      <c r="AT422" s="62">
        <v>50.08</v>
      </c>
      <c r="AU422" s="60">
        <f>IF(AND(ISNUMBER(AT421),ISNUMBER(AT422)),AT422/AT421-1,"")</f>
        <v>0</v>
      </c>
      <c r="AV422" s="60">
        <f>IF(ISNUMBER(AT422),AT422/MAX(AT$22:AT422)-1,"")</f>
        <v>-1.9928258270227595E-3</v>
      </c>
      <c r="AX422" s="62">
        <v>19.902999999999999</v>
      </c>
      <c r="AY422" s="60">
        <f>IF(AND(ISNUMBER(AX421),ISNUMBER(AX422)),AX422/AX421-1,"")</f>
        <v>2.5874954899231861E-2</v>
      </c>
      <c r="AZ422" s="60">
        <f>IF(ISNUMBER(AX422),AX422/MAX(AX$22:AX422)-1,"")</f>
        <v>0</v>
      </c>
      <c r="BB422" s="62">
        <v>53.15</v>
      </c>
      <c r="BC422" s="60">
        <f>IF(AND(ISNUMBER(BB421),ISNUMBER(BB422)),BB422/BB421-1,"")</f>
        <v>7.7739855896852283E-3</v>
      </c>
      <c r="BD422" s="60">
        <f>IF(ISNUMBER(BB422),BB422/MAX(BB$22:BB422)-1,"")</f>
        <v>0</v>
      </c>
      <c r="BF422" s="62">
        <v>53.38</v>
      </c>
      <c r="BG422" s="60">
        <f>IF(AND(ISNUMBER(BF421),ISNUMBER(BF422)),BF422/BF421-1,"")</f>
        <v>3.1948881789136685E-3</v>
      </c>
      <c r="BH422" s="60">
        <f>IF(ISNUMBER(BF422),BF422/MAX(BF$22:BF422)-1,"")</f>
        <v>0</v>
      </c>
      <c r="BK422" s="61">
        <f>BK421*(1+BL422)</f>
        <v>114.23146331651752</v>
      </c>
      <c r="BL422" s="60">
        <f>$L$12*N(AQ422)+$L$13*N(S422)+$L$14*N(AA422)+$L$15*N(AE422)+$L$16*N(AY422)+$L$17*N(BC422)+$L$18*N(AM422)+$L$19*N(AU422)+$L$20*N(W422)</f>
        <v>-3.1371934868946701E-4</v>
      </c>
      <c r="BM422" s="60">
        <f>IF(ISNUMBER(BK422),BK422/MAX(BK$22:BK422)-1,"")</f>
        <v>-4.8825955513602803E-3</v>
      </c>
      <c r="BO422" s="61">
        <f>BO421*(1+BP422)</f>
        <v>111.53410546662309</v>
      </c>
      <c r="BP422" s="60">
        <f>$L$36*N(S422)+$L$37*N(AQ422)+$L$38*N(AA422)+$L$39*N(AE422)+$L$40*N(AM422)+$L$41*N(W422)+$L$42*N(AI422)+$L$43*N(BG422)+$L$44*N(AY422)</f>
        <v>-4.1482401677033053E-3</v>
      </c>
      <c r="BQ422" s="60">
        <f>IF(ISNUMBER(BO422),BO422/MAX(BO$22:BO422)-1,"")</f>
        <v>-9.3311667963271727E-3</v>
      </c>
      <c r="BS422" s="61">
        <f>BS421*(1+BT422)</f>
        <v>109.53872718284543</v>
      </c>
      <c r="BT422" s="60">
        <f>$L$60*N(S422)+$L$61*N(AE422)+$L$62*N(AQ422)+$L$63*N(AM422)+$L$64*N(AI422)+$L$65*N(AA422)+$L$66*N(BG422)+$L$67*N(W422)+$L$68*N(AY422)</f>
        <v>-5.9467670318762355E-3</v>
      </c>
      <c r="BU422" s="60">
        <f>IF(ISNUMBER(BS422),BS422/MAX(BS$22:BS422)-1,"")</f>
        <v>-1.1344061539427464E-2</v>
      </c>
    </row>
    <row r="423" spans="17:73" ht="16" customHeight="1">
      <c r="Q423" s="63">
        <v>43682</v>
      </c>
      <c r="R423" s="62">
        <v>428</v>
      </c>
      <c r="S423" s="60">
        <f>IF(AND(ISNUMBER(R422),ISNUMBER(R423)),R423/R422-1,"")</f>
        <v>-8.9380817857639405E-3</v>
      </c>
      <c r="T423" s="60">
        <f>IF(ISNUMBER(R423),R423/MAX(R$22:R423)-1,"")</f>
        <v>-2.1535366467011152E-2</v>
      </c>
      <c r="V423" s="62">
        <v>218.75</v>
      </c>
      <c r="W423" s="60">
        <f>IF(AND(ISNUMBER(V422),ISNUMBER(V423)),V423/V422-1,"")</f>
        <v>-9.0151309232581189E-3</v>
      </c>
      <c r="X423" s="60">
        <f>IF(ISNUMBER(V423),V423/MAX(V$22:V423)-1,"")</f>
        <v>-2.1559243190052313E-2</v>
      </c>
      <c r="Z423" s="62">
        <v>8.6999999999999993</v>
      </c>
      <c r="AA423" s="60">
        <f>IF(AND(ISNUMBER(Z422),ISNUMBER(Z423)),Z423/Z422-1,"")</f>
        <v>-1.2485811577752637E-2</v>
      </c>
      <c r="AB423" s="60">
        <f>IF(ISNUMBER(Z423),Z423/MAX(Z$22:Z423)-1,"")</f>
        <v>-3.8674033149171394E-2</v>
      </c>
      <c r="AD423" s="62">
        <v>11.15</v>
      </c>
      <c r="AE423" s="60">
        <f>IF(AND(ISNUMBER(AD422),ISNUMBER(AD423)),AD423/AD422-1,"")</f>
        <v>-2.534965034965031E-2</v>
      </c>
      <c r="AF423" s="60">
        <f>IF(ISNUMBER(AD423),AD423/MAX(AD$22:AD423)-1,"")</f>
        <v>-0.26207809397749826</v>
      </c>
      <c r="AH423" s="62">
        <v>18.14</v>
      </c>
      <c r="AI423" s="60">
        <f>IF(AND(ISNUMBER(AH422),ISNUMBER(AH423)),AH423/AH422-1,"")</f>
        <v>-2.0518358531317449E-2</v>
      </c>
      <c r="AJ423" s="60">
        <f>IF(ISNUMBER(AH423),AH423/MAX(AH$22:AH423)-1,"")</f>
        <v>-2.3681377825618855E-2</v>
      </c>
      <c r="AL423" s="62">
        <v>21.27</v>
      </c>
      <c r="AM423" s="60">
        <f>IF(AND(ISNUMBER(AL422),ISNUMBER(AL423)),AL423/AL422-1,"")</f>
        <v>-8.8536812674744336E-3</v>
      </c>
      <c r="AN423" s="60">
        <f>IF(ISNUMBER(AL423),AL423/MAX(AL$22:AL423)-1,"")</f>
        <v>-2.7434842249657088E-2</v>
      </c>
      <c r="AP423" s="62">
        <v>100.28</v>
      </c>
      <c r="AQ423" s="60">
        <f>IF(AND(ISNUMBER(AP422),ISNUMBER(AP423)),AP423/AP422-1,"")</f>
        <v>9.9730727036950739E-5</v>
      </c>
      <c r="AR423" s="60">
        <f>IF(ISNUMBER(AP423),AP423/MAX(AP$22:AP423)-1,"")</f>
        <v>-1.2946917637685074E-3</v>
      </c>
      <c r="AT423" s="62">
        <v>50.08</v>
      </c>
      <c r="AU423" s="60">
        <f>IF(AND(ISNUMBER(AT422),ISNUMBER(AT423)),AT423/AT422-1,"")</f>
        <v>0</v>
      </c>
      <c r="AV423" s="60">
        <f>IF(ISNUMBER(AT423),AT423/MAX(AT$22:AT423)-1,"")</f>
        <v>-1.9928258270227595E-3</v>
      </c>
      <c r="AX423" s="62">
        <v>20.3</v>
      </c>
      <c r="AY423" s="60">
        <f>IF(AND(ISNUMBER(AX422),ISNUMBER(AX423)),AX423/AX422-1,"")</f>
        <v>1.9946741697231651E-2</v>
      </c>
      <c r="AZ423" s="60">
        <f>IF(ISNUMBER(AX423),AX423/MAX(AX$22:AX423)-1,"")</f>
        <v>0</v>
      </c>
      <c r="BB423" s="62">
        <v>53.42</v>
      </c>
      <c r="BC423" s="60">
        <f>IF(AND(ISNUMBER(BB422),ISNUMBER(BB423)),BB423/BB422-1,"")</f>
        <v>5.079962370649227E-3</v>
      </c>
      <c r="BD423" s="60">
        <f>IF(ISNUMBER(BB423),BB423/MAX(BB$22:BB423)-1,"")</f>
        <v>0</v>
      </c>
      <c r="BF423" s="62">
        <v>53.49</v>
      </c>
      <c r="BG423" s="60">
        <f>IF(AND(ISNUMBER(BF422),ISNUMBER(BF423)),BF423/BF422-1,"")</f>
        <v>2.0606968902210365E-3</v>
      </c>
      <c r="BH423" s="60">
        <f>IF(ISNUMBER(BF423),BF423/MAX(BF$22:BF423)-1,"")</f>
        <v>0</v>
      </c>
      <c r="BK423" s="61">
        <f>BK422*(1+BL423)</f>
        <v>113.73643654783211</v>
      </c>
      <c r="BL423" s="60">
        <f>$L$12*N(AQ423)+$L$13*N(S423)+$L$14*N(AA423)+$L$15*N(AE423)+$L$16*N(AY423)+$L$17*N(BC423)+$L$18*N(AM423)+$L$19*N(AU423)+$L$20*N(W423)</f>
        <v>-4.3335413406528894E-3</v>
      </c>
      <c r="BM423" s="60">
        <f>IF(ISNUMBER(BK423),BK423/MAX(BK$22:BK423)-1,"")</f>
        <v>-9.1949779623416994E-3</v>
      </c>
      <c r="BO423" s="61">
        <f>BO422*(1+BP423)</f>
        <v>110.62698634344351</v>
      </c>
      <c r="BP423" s="60">
        <f>$L$36*N(S423)+$L$37*N(AQ423)+$L$38*N(AA423)+$L$39*N(AE423)+$L$40*N(AM423)+$L$41*N(W423)+$L$42*N(AI423)+$L$43*N(BG423)+$L$44*N(AY423)</f>
        <v>-8.1331097728760959E-3</v>
      </c>
      <c r="BQ423" s="60">
        <f>IF(ISNUMBER(BO423),BO423/MAX(BO$22:BO423)-1,"")</f>
        <v>-1.7388385165339693E-2</v>
      </c>
      <c r="BS423" s="61">
        <f>BS422*(1+BT423)</f>
        <v>108.26731094507518</v>
      </c>
      <c r="BT423" s="60">
        <f>$L$60*N(S423)+$L$61*N(AE423)+$L$62*N(AQ423)+$L$63*N(AM423)+$L$64*N(AI423)+$L$65*N(AA423)+$L$66*N(BG423)+$L$67*N(W423)+$L$68*N(AY423)</f>
        <v>-1.1607002112120263E-2</v>
      </c>
      <c r="BU423" s="60">
        <f>IF(ISNUMBER(BS423),BS423/MAX(BS$22:BS423)-1,"")</f>
        <v>-2.2819393105299568E-2</v>
      </c>
    </row>
    <row r="424" spans="17:73" ht="16" customHeight="1">
      <c r="Q424" s="63">
        <v>43683</v>
      </c>
      <c r="R424" s="62">
        <v>417.78</v>
      </c>
      <c r="S424" s="60">
        <f>IF(AND(ISNUMBER(R423),ISNUMBER(R424)),R424/R423-1,"")</f>
        <v>-2.3878504672897205E-2</v>
      </c>
      <c r="T424" s="60">
        <f>IF(ISNUMBER(R424),R424/MAX(R$22:R424)-1,"")</f>
        <v>-4.4899638791093377E-2</v>
      </c>
      <c r="V424" s="62">
        <v>213.33</v>
      </c>
      <c r="W424" s="60">
        <f>IF(AND(ISNUMBER(V423),ISNUMBER(V424)),V424/V423-1,"")</f>
        <v>-2.4777142857142831E-2</v>
      </c>
      <c r="X424" s="60">
        <f>IF(ISNUMBER(V424),V424/MAX(V$22:V424)-1,"")</f>
        <v>-4.5802209598783339E-2</v>
      </c>
      <c r="Z424" s="62">
        <v>8.49</v>
      </c>
      <c r="AA424" s="60">
        <f>IF(AND(ISNUMBER(Z423),ISNUMBER(Z424)),Z424/Z423-1,"")</f>
        <v>-2.4137931034482696E-2</v>
      </c>
      <c r="AB424" s="60">
        <f>IF(ISNUMBER(Z424),Z424/MAX(Z$22:Z424)-1,"")</f>
        <v>-6.1878453038674119E-2</v>
      </c>
      <c r="AD424" s="62">
        <v>11.09</v>
      </c>
      <c r="AE424" s="60">
        <f>IF(AND(ISNUMBER(AD423),ISNUMBER(AD424)),AD424/AD423-1,"")</f>
        <v>-5.3811659192825045E-3</v>
      </c>
      <c r="AF424" s="60">
        <f>IF(ISNUMBER(AD424),AD424/MAX(AD$22:AD424)-1,"")</f>
        <v>-0.26604897418927864</v>
      </c>
      <c r="AH424" s="62">
        <v>17.57</v>
      </c>
      <c r="AI424" s="60">
        <f>IF(AND(ISNUMBER(AH423),ISNUMBER(AH424)),AH424/AH423-1,"")</f>
        <v>-3.1422271223814802E-2</v>
      </c>
      <c r="AJ424" s="60">
        <f>IF(ISNUMBER(AH424),AH424/MAX(AH$22:AH424)-1,"")</f>
        <v>-5.4359526372443345E-2</v>
      </c>
      <c r="AL424" s="62">
        <v>21.04</v>
      </c>
      <c r="AM424" s="60">
        <f>IF(AND(ISNUMBER(AL423),ISNUMBER(AL424)),AL424/AL423-1,"")</f>
        <v>-1.0813352139163124E-2</v>
      </c>
      <c r="AN424" s="60">
        <f>IF(ISNUMBER(AL424),AL424/MAX(AL$22:AL424)-1,"")</f>
        <v>-3.7951531778692371E-2</v>
      </c>
      <c r="AP424" s="62">
        <v>100.29</v>
      </c>
      <c r="AQ424" s="60">
        <f>IF(AND(ISNUMBER(AP423),ISNUMBER(AP424)),AP424/AP423-1,"")</f>
        <v>9.9720781810974657E-5</v>
      </c>
      <c r="AR424" s="60">
        <f>IF(ISNUMBER(AP424),AP424/MAX(AP$22:AP424)-1,"")</f>
        <v>-1.1951000896324171E-3</v>
      </c>
      <c r="AT424" s="62">
        <v>50.09</v>
      </c>
      <c r="AU424" s="60">
        <f>IF(AND(ISNUMBER(AT423),ISNUMBER(AT424)),AT424/AT423-1,"")</f>
        <v>1.9968051118213204E-4</v>
      </c>
      <c r="AV424" s="60">
        <f>IF(ISNUMBER(AT424),AT424/MAX(AT$22:AT424)-1,"")</f>
        <v>-1.7935432443203503E-3</v>
      </c>
      <c r="AX424" s="62">
        <v>20.385000000000002</v>
      </c>
      <c r="AY424" s="60">
        <f>IF(AND(ISNUMBER(AX423),ISNUMBER(AX424)),AX424/AX423-1,"")</f>
        <v>4.1871921182266014E-3</v>
      </c>
      <c r="AZ424" s="60">
        <f>IF(ISNUMBER(AX424),AX424/MAX(AX$22:AX424)-1,"")</f>
        <v>0</v>
      </c>
      <c r="BB424" s="62">
        <v>53.42</v>
      </c>
      <c r="BC424" s="60">
        <f>IF(AND(ISNUMBER(BB423),ISNUMBER(BB424)),BB424/BB423-1,"")</f>
        <v>0</v>
      </c>
      <c r="BD424" s="60">
        <f>IF(ISNUMBER(BB424),BB424/MAX(BB$22:BB424)-1,"")</f>
        <v>0</v>
      </c>
      <c r="BF424" s="62">
        <v>53.49</v>
      </c>
      <c r="BG424" s="60">
        <f>IF(AND(ISNUMBER(BF423),ISNUMBER(BF424)),BF424/BF423-1,"")</f>
        <v>0</v>
      </c>
      <c r="BH424" s="60">
        <f>IF(ISNUMBER(BF424),BF424/MAX(BF$22:BF424)-1,"")</f>
        <v>0</v>
      </c>
      <c r="BK424" s="61">
        <f>BK423*(1+BL424)</f>
        <v>112.45341902633339</v>
      </c>
      <c r="BL424" s="60">
        <f>$L$12*N(AQ424)+$L$13*N(S424)+$L$14*N(AA424)+$L$15*N(AE424)+$L$16*N(AY424)+$L$17*N(BC424)+$L$18*N(AM424)+$L$19*N(AU424)+$L$20*N(W424)</f>
        <v>-1.128062000570183E-2</v>
      </c>
      <c r="BM424" s="60">
        <f>IF(ISNUMBER(BK424),BK424/MAX(BK$22:BK424)-1,"")</f>
        <v>-2.0371872915689537E-2</v>
      </c>
      <c r="BO424" s="61">
        <f>BO423*(1+BP424)</f>
        <v>109.19133182384036</v>
      </c>
      <c r="BP424" s="60">
        <f>$L$36*N(S424)+$L$37*N(AQ424)+$L$38*N(AA424)+$L$39*N(AE424)+$L$40*N(AM424)+$L$41*N(W424)+$L$42*N(AI424)+$L$43*N(BG424)+$L$44*N(AY424)</f>
        <v>-1.2977434955573498E-2</v>
      </c>
      <c r="BQ424" s="60">
        <f>IF(ISNUMBER(BO424),BO424/MAX(BO$22:BO424)-1,"")</f>
        <v>-3.0140163483447502E-2</v>
      </c>
      <c r="BS424" s="61">
        <f>BS423*(1+BT424)</f>
        <v>106.64804489375172</v>
      </c>
      <c r="BT424" s="60">
        <f>$L$60*N(S424)+$L$61*N(AE424)+$L$62*N(AQ424)+$L$63*N(AM424)+$L$64*N(AI424)+$L$65*N(AA424)+$L$66*N(BG424)+$L$67*N(W424)+$L$68*N(AY424)</f>
        <v>-1.4956186102608007E-2</v>
      </c>
      <c r="BU424" s="60">
        <f>IF(ISNUMBER(BS424),BS424/MAX(BS$22:BS424)-1,"")</f>
        <v>-3.743428811787608E-2</v>
      </c>
    </row>
    <row r="425" spans="17:73" ht="16" customHeight="1">
      <c r="Q425" s="63">
        <v>43684</v>
      </c>
      <c r="R425" s="62">
        <v>426.9</v>
      </c>
      <c r="S425" s="60">
        <f>IF(AND(ISNUMBER(R424),ISNUMBER(R425)),R425/R424-1,"")</f>
        <v>2.1829671118770655E-2</v>
      </c>
      <c r="T425" s="60">
        <f>IF(ISNUMBER(R425),R425/MAX(R$22:R425)-1,"")</f>
        <v>-2.4050112020483794E-2</v>
      </c>
      <c r="V425" s="62">
        <v>218.11</v>
      </c>
      <c r="W425" s="60">
        <f>IF(AND(ISNUMBER(V424),ISNUMBER(V425)),V425/V424-1,"")</f>
        <v>2.2406600103126673E-2</v>
      </c>
      <c r="X425" s="60">
        <f>IF(ISNUMBER(V425),V425/MAX(V$22:V425)-1,"")</f>
        <v>-2.4421881289976244E-2</v>
      </c>
      <c r="Z425" s="62">
        <v>8.66</v>
      </c>
      <c r="AA425" s="60">
        <f>IF(AND(ISNUMBER(Z424),ISNUMBER(Z425)),Z425/Z424-1,"")</f>
        <v>2.0023557126030544E-2</v>
      </c>
      <c r="AB425" s="60">
        <f>IF(ISNUMBER(Z425),Z425/MAX(Z$22:Z425)-1,"")</f>
        <v>-4.3093922651933791E-2</v>
      </c>
      <c r="AD425" s="62">
        <v>11.1</v>
      </c>
      <c r="AE425" s="60">
        <f>IF(AND(ISNUMBER(AD424),ISNUMBER(AD425)),AD425/AD424-1,"")</f>
        <v>9.0171325518473289E-4</v>
      </c>
      <c r="AF425" s="60">
        <f>IF(ISNUMBER(AD425),AD425/MAX(AD$22:AD425)-1,"")</f>
        <v>-0.26538716082064862</v>
      </c>
      <c r="AH425" s="62">
        <v>17.77</v>
      </c>
      <c r="AI425" s="60">
        <f>IF(AND(ISNUMBER(AH424),ISNUMBER(AH425)),AH425/AH424-1,"")</f>
        <v>1.138303927148554E-2</v>
      </c>
      <c r="AJ425" s="60">
        <f>IF(ISNUMBER(AH425),AH425/MAX(AH$22:AH425)-1,"")</f>
        <v>-4.3595263724434785E-2</v>
      </c>
      <c r="AL425" s="62">
        <v>21.18</v>
      </c>
      <c r="AM425" s="60">
        <f>IF(AND(ISNUMBER(AL424),ISNUMBER(AL425)),AL425/AL424-1,"")</f>
        <v>6.6539923954371805E-3</v>
      </c>
      <c r="AN425" s="60">
        <f>IF(ISNUMBER(AL425),AL425/MAX(AL$22:AL425)-1,"")</f>
        <v>-3.1550068587105629E-2</v>
      </c>
      <c r="AP425" s="62">
        <v>100.29</v>
      </c>
      <c r="AQ425" s="60">
        <f>IF(AND(ISNUMBER(AP424),ISNUMBER(AP425)),AP425/AP424-1,"")</f>
        <v>0</v>
      </c>
      <c r="AR425" s="60">
        <f>IF(ISNUMBER(AP425),AP425/MAX(AP$22:AP425)-1,"")</f>
        <v>-1.1951000896324171E-3</v>
      </c>
      <c r="AT425" s="62">
        <v>50.09</v>
      </c>
      <c r="AU425" s="60">
        <f>IF(AND(ISNUMBER(AT424),ISNUMBER(AT425)),AT425/AT424-1,"")</f>
        <v>0</v>
      </c>
      <c r="AV425" s="60">
        <f>IF(ISNUMBER(AT425),AT425/MAX(AT$22:AT425)-1,"")</f>
        <v>-1.7935432443203503E-3</v>
      </c>
      <c r="AX425" s="62">
        <v>20.849</v>
      </c>
      <c r="AY425" s="60">
        <f>IF(AND(ISNUMBER(AX424),ISNUMBER(AX425)),AX425/AX424-1,"")</f>
        <v>2.2761834682364368E-2</v>
      </c>
      <c r="AZ425" s="60">
        <f>IF(ISNUMBER(AX425),AX425/MAX(AX$22:AX425)-1,"")</f>
        <v>0</v>
      </c>
      <c r="BB425" s="62">
        <v>53.57</v>
      </c>
      <c r="BC425" s="60">
        <f>IF(AND(ISNUMBER(BB424),ISNUMBER(BB425)),BB425/BB424-1,"")</f>
        <v>2.8079371022089461E-3</v>
      </c>
      <c r="BD425" s="60">
        <f>IF(ISNUMBER(BB425),BB425/MAX(BB$22:BB425)-1,"")</f>
        <v>0</v>
      </c>
      <c r="BF425" s="62">
        <v>53.64</v>
      </c>
      <c r="BG425" s="60">
        <f>IF(AND(ISNUMBER(BF424),ISNUMBER(BF425)),BF425/BF424-1,"")</f>
        <v>2.8042624789679227E-3</v>
      </c>
      <c r="BH425" s="60">
        <f>IF(ISNUMBER(BF425),BF425/MAX(BF$22:BF425)-1,"")</f>
        <v>0</v>
      </c>
      <c r="BK425" s="61">
        <f>BK424*(1+BL425)</f>
        <v>113.9790176508171</v>
      </c>
      <c r="BL425" s="60">
        <f>$L$12*N(AQ425)+$L$13*N(S425)+$L$14*N(AA425)+$L$15*N(AE425)+$L$16*N(AY425)+$L$17*N(BC425)+$L$18*N(AM425)+$L$19*N(AU425)+$L$20*N(W425)</f>
        <v>1.3566493910927296E-2</v>
      </c>
      <c r="BM425" s="60">
        <f>IF(ISNUMBER(BK425),BK425/MAX(BK$22:BK425)-1,"")</f>
        <v>-7.0817538946271741E-3</v>
      </c>
      <c r="BO425" s="61">
        <f>BO424*(1+BP425)</f>
        <v>110.57776814275657</v>
      </c>
      <c r="BP425" s="60">
        <f>$L$36*N(S425)+$L$37*N(AQ425)+$L$38*N(AA425)+$L$39*N(AE425)+$L$40*N(AM425)+$L$41*N(W425)+$L$42*N(AI425)+$L$43*N(BG425)+$L$44*N(AY425)</f>
        <v>1.2697311185405751E-2</v>
      </c>
      <c r="BQ425" s="60">
        <f>IF(ISNUMBER(BO425),BO425/MAX(BO$22:BO425)-1,"")</f>
        <v>-1.7825551332969924E-2</v>
      </c>
      <c r="BS425" s="61">
        <f>BS424*(1+BT425)</f>
        <v>107.79672185757204</v>
      </c>
      <c r="BT425" s="60">
        <f>$L$60*N(S425)+$L$61*N(AE425)+$L$62*N(AQ425)+$L$63*N(AM425)+$L$64*N(AI425)+$L$65*N(AA425)+$L$66*N(BG425)+$L$67*N(W425)+$L$68*N(AY425)</f>
        <v>1.0770726879847552E-2</v>
      </c>
      <c r="BU425" s="60">
        <f>IF(ISNUMBER(BS425),BS425/MAX(BS$22:BS425)-1,"")</f>
        <v>-2.7066755731287695E-2</v>
      </c>
    </row>
    <row r="426" spans="17:73" ht="16" customHeight="1">
      <c r="Q426" s="63">
        <v>43685</v>
      </c>
      <c r="R426" s="62">
        <v>427.23</v>
      </c>
      <c r="S426" s="60">
        <f>IF(AND(ISNUMBER(R425),ISNUMBER(R426)),R426/R425-1,"")</f>
        <v>7.7301475755464644E-4</v>
      </c>
      <c r="T426" s="60">
        <f>IF(ISNUMBER(R426),R426/MAX(R$22:R426)-1,"")</f>
        <v>-2.3295688354441957E-2</v>
      </c>
      <c r="V426" s="62">
        <v>217.95</v>
      </c>
      <c r="W426" s="60">
        <f>IF(AND(ISNUMBER(V425),ISNUMBER(V426)),V426/V425-1,"")</f>
        <v>-7.3357480170566092E-4</v>
      </c>
      <c r="X426" s="60">
        <f>IF(ISNUMBER(V426),V426/MAX(V$22:V426)-1,"")</f>
        <v>-2.5137540814957338E-2</v>
      </c>
      <c r="Z426" s="62">
        <v>8.74</v>
      </c>
      <c r="AA426" s="60">
        <f>IF(AND(ISNUMBER(Z425),ISNUMBER(Z426)),Z426/Z425-1,"")</f>
        <v>9.2378752886836946E-3</v>
      </c>
      <c r="AB426" s="60">
        <f>IF(ISNUMBER(Z426),Z426/MAX(Z$22:Z426)-1,"")</f>
        <v>-3.4254143646408886E-2</v>
      </c>
      <c r="AD426" s="62">
        <v>11.15</v>
      </c>
      <c r="AE426" s="60">
        <f>IF(AND(ISNUMBER(AD425),ISNUMBER(AD426)),AD426/AD425-1,"")</f>
        <v>4.5045045045044585E-3</v>
      </c>
      <c r="AF426" s="60">
        <f>IF(ISNUMBER(AD426),AD426/MAX(AD$22:AD426)-1,"")</f>
        <v>-0.26207809397749826</v>
      </c>
      <c r="AH426" s="62">
        <v>17.829999999999998</v>
      </c>
      <c r="AI426" s="60">
        <f>IF(AND(ISNUMBER(AH425),ISNUMBER(AH426)),AH426/AH425-1,"")</f>
        <v>3.3764772087787609E-3</v>
      </c>
      <c r="AJ426" s="60">
        <f>IF(ISNUMBER(AH426),AH426/MAX(AH$22:AH426)-1,"")</f>
        <v>-4.0365984930032295E-2</v>
      </c>
      <c r="AL426" s="62">
        <v>21.31</v>
      </c>
      <c r="AM426" s="60">
        <f>IF(AND(ISNUMBER(AL425),ISNUMBER(AL426)),AL426/AL425-1,"")</f>
        <v>6.1378659112369949E-3</v>
      </c>
      <c r="AN426" s="60">
        <f>IF(ISNUMBER(AL426),AL426/MAX(AL$22:AL426)-1,"")</f>
        <v>-2.5605852766346748E-2</v>
      </c>
      <c r="AP426" s="62">
        <v>100.29</v>
      </c>
      <c r="AQ426" s="60">
        <f>IF(AND(ISNUMBER(AP425),ISNUMBER(AP426)),AP426/AP425-1,"")</f>
        <v>0</v>
      </c>
      <c r="AR426" s="60">
        <f>IF(ISNUMBER(AP426),AP426/MAX(AP$22:AP426)-1,"")</f>
        <v>-1.1951000896324171E-3</v>
      </c>
      <c r="AT426" s="62">
        <v>50.09</v>
      </c>
      <c r="AU426" s="60">
        <f>IF(AND(ISNUMBER(AT425),ISNUMBER(AT426)),AT426/AT425-1,"")</f>
        <v>0</v>
      </c>
      <c r="AV426" s="60">
        <f>IF(ISNUMBER(AT426),AT426/MAX(AT$22:AT426)-1,"")</f>
        <v>-1.7935432443203503E-3</v>
      </c>
      <c r="AX426" s="62">
        <v>20.917000000000002</v>
      </c>
      <c r="AY426" s="60">
        <f>IF(AND(ISNUMBER(AX425),ISNUMBER(AX426)),AX426/AX425-1,"")</f>
        <v>3.2615473164181452E-3</v>
      </c>
      <c r="AZ426" s="60">
        <f>IF(ISNUMBER(AX426),AX426/MAX(AX$22:AX426)-1,"")</f>
        <v>0</v>
      </c>
      <c r="BB426" s="62">
        <v>53.55</v>
      </c>
      <c r="BC426" s="60">
        <f>IF(AND(ISNUMBER(BB425),ISNUMBER(BB426)),BB426/BB425-1,"")</f>
        <v>-3.7334328915439308E-4</v>
      </c>
      <c r="BD426" s="60">
        <f>IF(ISNUMBER(BB426),BB426/MAX(BB$22:BB426)-1,"")</f>
        <v>-3.7334328915439308E-4</v>
      </c>
      <c r="BF426" s="62">
        <v>53.6</v>
      </c>
      <c r="BG426" s="60">
        <f>IF(AND(ISNUMBER(BF425),ISNUMBER(BF426)),BF426/BF425-1,"")</f>
        <v>-7.4571215510810251E-4</v>
      </c>
      <c r="BH426" s="60">
        <f>IF(ISNUMBER(BF426),BF426/MAX(BF$22:BF426)-1,"")</f>
        <v>-7.4571215510810251E-4</v>
      </c>
      <c r="BK426" s="61">
        <f>BK425*(1+BL426)</f>
        <v>114.30360732275022</v>
      </c>
      <c r="BL426" s="60">
        <f>$L$12*N(AQ426)+$L$13*N(S426)+$L$14*N(AA426)+$L$15*N(AE426)+$L$16*N(AY426)+$L$17*N(BC426)+$L$18*N(AM426)+$L$19*N(AU426)+$L$20*N(W426)</f>
        <v>2.8478019781459528E-3</v>
      </c>
      <c r="BM426" s="60">
        <f>IF(ISNUMBER(BK426),BK426/MAX(BK$22:BK426)-1,"")</f>
        <v>-4.2541193492311447E-3</v>
      </c>
      <c r="BO426" s="61">
        <f>BO425*(1+BP426)</f>
        <v>110.93333517199292</v>
      </c>
      <c r="BP426" s="60">
        <f>$L$36*N(S426)+$L$37*N(AQ426)+$L$38*N(AA426)+$L$39*N(AE426)+$L$40*N(AM426)+$L$41*N(W426)+$L$42*N(AI426)+$L$43*N(BG426)+$L$44*N(AY426)</f>
        <v>3.2155381249629762E-3</v>
      </c>
      <c r="BQ426" s="60">
        <f>IF(ISNUMBER(BO426),BO426/MAX(BO$22:BO426)-1,"")</f>
        <v>-1.4667331947916584E-2</v>
      </c>
      <c r="BS426" s="61">
        <f>BS425*(1+BT426)</f>
        <v>108.11759560989728</v>
      </c>
      <c r="BT426" s="60">
        <f>$L$60*N(S426)+$L$61*N(AE426)+$L$62*N(AQ426)+$L$63*N(AM426)+$L$64*N(AI426)+$L$65*N(AA426)+$L$66*N(BG426)+$L$67*N(W426)+$L$68*N(AY426)</f>
        <v>2.9766559390293707E-3</v>
      </c>
      <c r="BU426" s="60">
        <f>IF(ISNUMBER(BS426),BS426/MAX(BS$22:BS426)-1,"")</f>
        <v>-2.4170668211456081E-2</v>
      </c>
    </row>
    <row r="427" spans="17:73" ht="16" customHeight="1">
      <c r="Q427" s="63">
        <v>43686</v>
      </c>
      <c r="R427" s="62">
        <v>430.57</v>
      </c>
      <c r="S427" s="60">
        <f>IF(AND(ISNUMBER(R426),ISNUMBER(R427)),R427/R426-1,"")</f>
        <v>7.8178030569013846E-3</v>
      </c>
      <c r="T427" s="60">
        <f>IF(ISNUMBER(R427),R427/MAX(R$22:R427)-1,"")</f>
        <v>-1.5660006401170601E-2</v>
      </c>
      <c r="V427" s="62">
        <v>219.39</v>
      </c>
      <c r="W427" s="60">
        <f>IF(AND(ISNUMBER(V426),ISNUMBER(V427)),V427/V426-1,"")</f>
        <v>6.6070199587060507E-3</v>
      </c>
      <c r="X427" s="60">
        <f>IF(ISNUMBER(V427),V427/MAX(V$22:V427)-1,"")</f>
        <v>-1.8696605090128382E-2</v>
      </c>
      <c r="Z427" s="62">
        <v>8.8000000000000007</v>
      </c>
      <c r="AA427" s="60">
        <f>IF(AND(ISNUMBER(Z426),ISNUMBER(Z427)),Z427/Z426-1,"")</f>
        <v>6.8649885583524917E-3</v>
      </c>
      <c r="AB427" s="60">
        <f>IF(ISNUMBER(Z427),Z427/MAX(Z$22:Z427)-1,"")</f>
        <v>-2.7624309392265234E-2</v>
      </c>
      <c r="AD427" s="62">
        <v>11.17</v>
      </c>
      <c r="AE427" s="60">
        <f>IF(AND(ISNUMBER(AD426),ISNUMBER(AD427)),AD427/AD426-1,"")</f>
        <v>1.7937219730941312E-3</v>
      </c>
      <c r="AF427" s="60">
        <f>IF(ISNUMBER(AD427),AD427/MAX(AD$22:AD427)-1,"")</f>
        <v>-0.26075446724023821</v>
      </c>
      <c r="AH427" s="62">
        <v>17.940000000000001</v>
      </c>
      <c r="AI427" s="60">
        <f>IF(AND(ISNUMBER(AH426),ISNUMBER(AH427)),AH427/AH426-1,"")</f>
        <v>6.1693774537299184E-3</v>
      </c>
      <c r="AJ427" s="60">
        <f>IF(ISNUMBER(AH427),AH427/MAX(AH$22:AH427)-1,"")</f>
        <v>-3.4445640473627415E-2</v>
      </c>
      <c r="AL427" s="62">
        <v>21.46</v>
      </c>
      <c r="AM427" s="60">
        <f>IF(AND(ISNUMBER(AL426),ISNUMBER(AL427)),AL427/AL426-1,"")</f>
        <v>7.0389488503050934E-3</v>
      </c>
      <c r="AN427" s="60">
        <f>IF(ISNUMBER(AL427),AL427/MAX(AL$22:AL427)-1,"")</f>
        <v>-1.8747142203932365E-2</v>
      </c>
      <c r="AP427" s="62">
        <v>100.3</v>
      </c>
      <c r="AQ427" s="60">
        <f>IF(AND(ISNUMBER(AP426),ISNUMBER(AP427)),AP427/AP426-1,"")</f>
        <v>9.9710838568078941E-5</v>
      </c>
      <c r="AR427" s="60">
        <f>IF(ISNUMBER(AP427),AP427/MAX(AP$22:AP427)-1,"")</f>
        <v>-1.0955084154964378E-3</v>
      </c>
      <c r="AT427" s="62">
        <v>50.09</v>
      </c>
      <c r="AU427" s="60">
        <f>IF(AND(ISNUMBER(AT426),ISNUMBER(AT427)),AT427/AT426-1,"")</f>
        <v>0</v>
      </c>
      <c r="AV427" s="60">
        <f>IF(ISNUMBER(AT427),AT427/MAX(AT$22:AT427)-1,"")</f>
        <v>-1.7935432443203503E-3</v>
      </c>
      <c r="AX427" s="62">
        <v>20.812000000000001</v>
      </c>
      <c r="AY427" s="60">
        <f>IF(AND(ISNUMBER(AX426),ISNUMBER(AX427)),AX427/AX426-1,"")</f>
        <v>-5.0198403212697862E-3</v>
      </c>
      <c r="AZ427" s="60">
        <f>IF(ISNUMBER(AX427),AX427/MAX(AX$22:AX427)-1,"")</f>
        <v>-5.0198403212697862E-3</v>
      </c>
      <c r="BB427" s="62">
        <v>53.5</v>
      </c>
      <c r="BC427" s="60">
        <f>IF(AND(ISNUMBER(BB426),ISNUMBER(BB427)),BB427/BB426-1,"")</f>
        <v>-9.3370681605975392E-4</v>
      </c>
      <c r="BD427" s="60">
        <f>IF(ISNUMBER(BB427),BB427/MAX(BB$22:BB427)-1,"")</f>
        <v>-1.3067015120403758E-3</v>
      </c>
      <c r="BF427" s="62">
        <v>53.63</v>
      </c>
      <c r="BG427" s="60">
        <f>IF(AND(ISNUMBER(BF426),ISNUMBER(BF427)),BF427/BF426-1,"")</f>
        <v>5.5970149253736778E-4</v>
      </c>
      <c r="BH427" s="60">
        <f>IF(ISNUMBER(BF427),BF427/MAX(BF$22:BF427)-1,"")</f>
        <v>-1.8642803877699787E-4</v>
      </c>
      <c r="BK427" s="61">
        <f>BK426*(1+BL427)</f>
        <v>114.66059502616591</v>
      </c>
      <c r="BL427" s="60">
        <f>$L$12*N(AQ427)+$L$13*N(S427)+$L$14*N(AA427)+$L$15*N(AE427)+$L$16*N(AY427)+$L$17*N(BC427)+$L$18*N(AM427)+$L$19*N(AU427)+$L$20*N(W427)</f>
        <v>3.1231534312621705E-3</v>
      </c>
      <c r="BM427" s="60">
        <f>IF(ISNUMBER(BK427),BK427/MAX(BK$22:BK427)-1,"")</f>
        <v>-1.1442521854115872E-3</v>
      </c>
      <c r="BO427" s="61">
        <f>BO426*(1+BP427)</f>
        <v>111.36162452216398</v>
      </c>
      <c r="BP427" s="60">
        <f>$L$36*N(S427)+$L$37*N(AQ427)+$L$38*N(AA427)+$L$39*N(AE427)+$L$40*N(AM427)+$L$41*N(W427)+$L$42*N(AI427)+$L$43*N(BG427)+$L$44*N(AY427)</f>
        <v>3.8607813377921E-3</v>
      </c>
      <c r="BQ427" s="60">
        <f>IF(ISNUMBER(BO427),BO427/MAX(BO$22:BO427)-1,"")</f>
        <v>-1.0863177971584315E-2</v>
      </c>
      <c r="BS427" s="61">
        <f>BS426*(1+BT427)</f>
        <v>108.62799437671305</v>
      </c>
      <c r="BT427" s="60">
        <f>$L$60*N(S427)+$L$61*N(AE427)+$L$62*N(AQ427)+$L$63*N(AM427)+$L$64*N(AI427)+$L$65*N(AA427)+$L$66*N(BG427)+$L$67*N(W427)+$L$68*N(AY427)</f>
        <v>4.7207743007654573E-3</v>
      </c>
      <c r="BU427" s="60">
        <f>IF(ISNUMBER(BS427),BS427/MAX(BS$22:BS427)-1,"")</f>
        <v>-1.9563998180015418E-2</v>
      </c>
    </row>
    <row r="428" spans="17:73" ht="16" customHeight="1">
      <c r="Q428" s="63">
        <v>43689</v>
      </c>
      <c r="R428" s="62">
        <v>430.25</v>
      </c>
      <c r="S428" s="60">
        <f>IF(AND(ISNUMBER(R427),ISNUMBER(R428)),R428/R427-1,"")</f>
        <v>-7.4320087326096296E-4</v>
      </c>
      <c r="T428" s="60">
        <f>IF(ISNUMBER(R428),R428/MAX(R$22:R428)-1,"")</f>
        <v>-1.6391568743998941E-2</v>
      </c>
      <c r="V428" s="62">
        <v>219.94</v>
      </c>
      <c r="W428" s="60">
        <f>IF(AND(ISNUMBER(V427),ISNUMBER(V428)),V428/V427-1,"")</f>
        <v>2.5069510916633231E-3</v>
      </c>
      <c r="X428" s="60">
        <f>IF(ISNUMBER(V428),V428/MAX(V$22:V428)-1,"")</f>
        <v>-1.6236525473006247E-2</v>
      </c>
      <c r="Z428" s="62">
        <v>8.82</v>
      </c>
      <c r="AA428" s="60">
        <f>IF(AND(ISNUMBER(Z427),ISNUMBER(Z428)),Z428/Z427-1,"")</f>
        <v>2.2727272727272041E-3</v>
      </c>
      <c r="AB428" s="60">
        <f>IF(ISNUMBER(Z428),Z428/MAX(Z$22:Z428)-1,"")</f>
        <v>-2.541436464088398E-2</v>
      </c>
      <c r="AD428" s="62">
        <v>11.04</v>
      </c>
      <c r="AE428" s="60">
        <f>IF(AND(ISNUMBER(AD427),ISNUMBER(AD428)),AD428/AD427-1,"")</f>
        <v>-1.1638316920322356E-2</v>
      </c>
      <c r="AF428" s="60">
        <f>IF(ISNUMBER(AD428),AD428/MAX(AD$22:AD428)-1,"")</f>
        <v>-0.26935804103242889</v>
      </c>
      <c r="AH428" s="62">
        <v>17.920000000000002</v>
      </c>
      <c r="AI428" s="60">
        <f>IF(AND(ISNUMBER(AH427),ISNUMBER(AH428)),AH428/AH427-1,"")</f>
        <v>-1.1148272017836858E-3</v>
      </c>
      <c r="AJ428" s="60">
        <f>IF(ISNUMBER(AH428),AH428/MAX(AH$22:AH428)-1,"")</f>
        <v>-3.5522066738428282E-2</v>
      </c>
      <c r="AL428" s="62">
        <v>21.55</v>
      </c>
      <c r="AM428" s="60">
        <f>IF(AND(ISNUMBER(AL427),ISNUMBER(AL428)),AL428/AL427-1,"")</f>
        <v>4.1938490214352697E-3</v>
      </c>
      <c r="AN428" s="60">
        <f>IF(ISNUMBER(AL428),AL428/MAX(AL$22:AL428)-1,"")</f>
        <v>-1.4631915866483824E-2</v>
      </c>
      <c r="AP428" s="62">
        <v>100.31</v>
      </c>
      <c r="AQ428" s="60">
        <f>IF(AND(ISNUMBER(AP427),ISNUMBER(AP428)),AP428/AP427-1,"")</f>
        <v>9.9700897308041547E-5</v>
      </c>
      <c r="AR428" s="60">
        <f>IF(ISNUMBER(AP428),AP428/MAX(AP$22:AP428)-1,"")</f>
        <v>-9.9591674136034758E-4</v>
      </c>
      <c r="AT428" s="62">
        <v>50.1</v>
      </c>
      <c r="AU428" s="60">
        <f>IF(AND(ISNUMBER(AT427),ISNUMBER(AT428)),AT428/AT427-1,"")</f>
        <v>1.9964064683564153E-4</v>
      </c>
      <c r="AV428" s="60">
        <f>IF(ISNUMBER(AT428),AT428/MAX(AT$22:AT428)-1,"")</f>
        <v>-1.5942606616181632E-3</v>
      </c>
      <c r="AX428" s="62">
        <v>20.74</v>
      </c>
      <c r="AY428" s="60">
        <f>IF(AND(ISNUMBER(AX427),ISNUMBER(AX428)),AX428/AX427-1,"")</f>
        <v>-3.4595425715934214E-3</v>
      </c>
      <c r="AZ428" s="60">
        <f>IF(ISNUMBER(AX428),AX428/MAX(AX$22:AX428)-1,"")</f>
        <v>-8.462016541569195E-3</v>
      </c>
      <c r="BB428" s="62">
        <v>53.49</v>
      </c>
      <c r="BC428" s="60">
        <f>IF(AND(ISNUMBER(BB427),ISNUMBER(BB428)),BB428/BB427-1,"")</f>
        <v>-1.8691588785046953E-4</v>
      </c>
      <c r="BD428" s="60">
        <f>IF(ISNUMBER(BB428),BB428/MAX(BB$22:BB428)-1,"")</f>
        <v>-1.4933731566174613E-3</v>
      </c>
      <c r="BF428" s="62">
        <v>53.68</v>
      </c>
      <c r="BG428" s="60">
        <f>IF(AND(ISNUMBER(BF427),ISNUMBER(BF428)),BF428/BF427-1,"")</f>
        <v>9.3231400335636039E-4</v>
      </c>
      <c r="BH428" s="60">
        <f>IF(ISNUMBER(BF428),BF428/MAX(BF$22:BF428)-1,"")</f>
        <v>0</v>
      </c>
      <c r="BK428" s="61">
        <f>BK427*(1+BL428)</f>
        <v>114.50963136596538</v>
      </c>
      <c r="BL428" s="60">
        <f>$L$12*N(AQ428)+$L$13*N(S428)+$L$14*N(AA428)+$L$15*N(AE428)+$L$16*N(AY428)+$L$17*N(BC428)+$L$18*N(AM428)+$L$19*N(AU428)+$L$20*N(W428)</f>
        <v>-1.3166132633978202E-3</v>
      </c>
      <c r="BM428" s="60">
        <f>IF(ISNUMBER(BK428),BK428/MAX(BK$22:BK428)-1,"")</f>
        <v>-2.4593589112054115E-3</v>
      </c>
      <c r="BO428" s="61">
        <f>BO427*(1+BP428)</f>
        <v>111.16036679770662</v>
      </c>
      <c r="BP428" s="60">
        <f>$L$36*N(S428)+$L$37*N(AQ428)+$L$38*N(AA428)+$L$39*N(AE428)+$L$40*N(AM428)+$L$41*N(W428)+$L$42*N(AI428)+$L$43*N(BG428)+$L$44*N(AY428)</f>
        <v>-1.8072448684268232E-3</v>
      </c>
      <c r="BQ428" s="60">
        <f>IF(ISNUMBER(BO428),BO428/MAX(BO$22:BO428)-1,"")</f>
        <v>-1.2650790417367275E-2</v>
      </c>
      <c r="BS428" s="61">
        <f>BS427*(1+BT428)</f>
        <v>108.42617321544503</v>
      </c>
      <c r="BT428" s="60">
        <f>$L$60*N(S428)+$L$61*N(AE428)+$L$62*N(AQ428)+$L$63*N(AM428)+$L$64*N(AI428)+$L$65*N(AA428)+$L$66*N(BG428)+$L$67*N(W428)+$L$68*N(AY428)</f>
        <v>-1.8579111436792155E-3</v>
      </c>
      <c r="BU428" s="60">
        <f>IF(ISNUMBER(BS428),BS428/MAX(BS$22:BS428)-1,"")</f>
        <v>-2.138556115346113E-2</v>
      </c>
    </row>
    <row r="429" spans="17:73" ht="16" customHeight="1">
      <c r="Q429" s="63">
        <v>43690</v>
      </c>
      <c r="R429" s="62">
        <v>426.04</v>
      </c>
      <c r="S429" s="60">
        <f>IF(AND(ISNUMBER(R428),ISNUMBER(R429)),R429/R428-1,"")</f>
        <v>-9.7850087158628529E-3</v>
      </c>
      <c r="T429" s="60">
        <f>IF(ISNUMBER(R429),R429/MAX(R$22:R429)-1,"")</f>
        <v>-2.6016185816835069E-2</v>
      </c>
      <c r="V429" s="62">
        <v>217.56</v>
      </c>
      <c r="W429" s="60">
        <f>IF(AND(ISNUMBER(V428),ISNUMBER(V429)),V429/V428-1,"")</f>
        <v>-1.0821133036282626E-2</v>
      </c>
      <c r="X429" s="60">
        <f>IF(ISNUMBER(V429),V429/MAX(V$22:V429)-1,"")</f>
        <v>-2.6881960907098379E-2</v>
      </c>
      <c r="Z429" s="62">
        <v>8.73</v>
      </c>
      <c r="AA429" s="60">
        <f>IF(AND(ISNUMBER(Z428),ISNUMBER(Z429)),Z429/Z428-1,"")</f>
        <v>-1.0204081632653073E-2</v>
      </c>
      <c r="AB429" s="60">
        <f>IF(ISNUMBER(Z429),Z429/MAX(Z$22:Z429)-1,"")</f>
        <v>-3.5359116022099513E-2</v>
      </c>
      <c r="AD429" s="62">
        <v>11.01</v>
      </c>
      <c r="AE429" s="60">
        <f>IF(AND(ISNUMBER(AD428),ISNUMBER(AD429)),AD429/AD428-1,"")</f>
        <v>-2.7173913043477826E-3</v>
      </c>
      <c r="AF429" s="60">
        <f>IF(ISNUMBER(AD429),AD429/MAX(AD$22:AD429)-1,"")</f>
        <v>-0.27134348113831896</v>
      </c>
      <c r="AH429" s="62">
        <v>17.91</v>
      </c>
      <c r="AI429" s="60">
        <f>IF(AND(ISNUMBER(AH428),ISNUMBER(AH429)),AH429/AH428-1,"")</f>
        <v>-5.5803571428580945E-4</v>
      </c>
      <c r="AJ429" s="60">
        <f>IF(ISNUMBER(AH429),AH429/MAX(AH$22:AH429)-1,"")</f>
        <v>-3.6060279870828715E-2</v>
      </c>
      <c r="AL429" s="62">
        <v>21.43</v>
      </c>
      <c r="AM429" s="60">
        <f>IF(AND(ISNUMBER(AL428),ISNUMBER(AL429)),AL429/AL428-1,"")</f>
        <v>-5.5684454756380619E-3</v>
      </c>
      <c r="AN429" s="60">
        <f>IF(ISNUMBER(AL429),AL429/MAX(AL$22:AL429)-1,"")</f>
        <v>-2.0118884316415286E-2</v>
      </c>
      <c r="AP429" s="62">
        <v>100.31</v>
      </c>
      <c r="AQ429" s="60">
        <f>IF(AND(ISNUMBER(AP428),ISNUMBER(AP429)),AP429/AP428-1,"")</f>
        <v>0</v>
      </c>
      <c r="AR429" s="60">
        <f>IF(ISNUMBER(AP429),AP429/MAX(AP$22:AP429)-1,"")</f>
        <v>-9.9591674136034758E-4</v>
      </c>
      <c r="AT429" s="62">
        <v>50.1</v>
      </c>
      <c r="AU429" s="60">
        <f>IF(AND(ISNUMBER(AT428),ISNUMBER(AT429)),AT429/AT428-1,"")</f>
        <v>0</v>
      </c>
      <c r="AV429" s="60">
        <f>IF(ISNUMBER(AT429),AT429/MAX(AT$22:AT429)-1,"")</f>
        <v>-1.5942606616181632E-3</v>
      </c>
      <c r="AX429" s="62">
        <v>21.167999999999999</v>
      </c>
      <c r="AY429" s="60">
        <f>IF(AND(ISNUMBER(AX428),ISNUMBER(AX429)),AX429/AX428-1,"")</f>
        <v>2.0636451301832226E-2</v>
      </c>
      <c r="AZ429" s="60">
        <f>IF(ISNUMBER(AX429),AX429/MAX(AX$22:AX429)-1,"")</f>
        <v>0</v>
      </c>
      <c r="BB429" s="62">
        <v>53.68</v>
      </c>
      <c r="BC429" s="60">
        <f>IF(AND(ISNUMBER(BB428),ISNUMBER(BB429)),BB429/BB428-1,"")</f>
        <v>3.5520658066927613E-3</v>
      </c>
      <c r="BD429" s="60">
        <f>IF(ISNUMBER(BB429),BB429/MAX(BB$22:BB429)-1,"")</f>
        <v>0</v>
      </c>
      <c r="BF429" s="62">
        <v>53.72</v>
      </c>
      <c r="BG429" s="60">
        <f>IF(AND(ISNUMBER(BF428),ISNUMBER(BF429)),BF429/BF428-1,"")</f>
        <v>7.4515648286133107E-4</v>
      </c>
      <c r="BH429" s="60">
        <f>IF(ISNUMBER(BF429),BF429/MAX(BF$22:BF429)-1,"")</f>
        <v>0</v>
      </c>
      <c r="BK429" s="61">
        <f>BK428*(1+BL429)</f>
        <v>114.30242802261029</v>
      </c>
      <c r="BL429" s="60">
        <f>$L$12*N(AQ429)+$L$13*N(S429)+$L$14*N(AA429)+$L$15*N(AE429)+$L$16*N(AY429)+$L$17*N(BC429)+$L$18*N(AM429)+$L$19*N(AU429)+$L$20*N(W429)</f>
        <v>-1.8094839786260179E-3</v>
      </c>
      <c r="BM429" s="60">
        <f>IF(ISNUMBER(BK429),BK429/MAX(BK$22:BK429)-1,"")</f>
        <v>-4.2643927192839159E-3</v>
      </c>
      <c r="BO429" s="61">
        <f>BO428*(1+BP429)</f>
        <v>110.72995596355344</v>
      </c>
      <c r="BP429" s="60">
        <f>$L$36*N(S429)+$L$37*N(AQ429)+$L$38*N(AA429)+$L$39*N(AE429)+$L$40*N(AM429)+$L$41*N(W429)+$L$42*N(AI429)+$L$43*N(BG429)+$L$44*N(AY429)</f>
        <v>-3.8719810536111017E-3</v>
      </c>
      <c r="BQ429" s="60">
        <f>IF(ISNUMBER(BO429),BO429/MAX(BO$22:BO429)-1,"")</f>
        <v>-1.6473787850169064E-2</v>
      </c>
      <c r="BS429" s="61">
        <f>BS428*(1+BT429)</f>
        <v>107.90116740329773</v>
      </c>
      <c r="BT429" s="60">
        <f>$L$60*N(S429)+$L$61*N(AE429)+$L$62*N(AQ429)+$L$63*N(AM429)+$L$64*N(AI429)+$L$65*N(AA429)+$L$66*N(BG429)+$L$67*N(W429)+$L$68*N(AY429)</f>
        <v>-4.8420579328582449E-3</v>
      </c>
      <c r="BU429" s="60">
        <f>IF(ISNUMBER(BS429),BS429/MAX(BS$22:BS429)-1,"")</f>
        <v>-2.6124068960287516E-2</v>
      </c>
    </row>
    <row r="430" spans="17:73" ht="16" customHeight="1">
      <c r="Q430" s="63">
        <v>43691</v>
      </c>
      <c r="R430" s="62">
        <v>430.3</v>
      </c>
      <c r="S430" s="60">
        <f>IF(AND(ISNUMBER(R429),ISNUMBER(R430)),R430/R429-1,"")</f>
        <v>9.9990611210214464E-3</v>
      </c>
      <c r="T430" s="60">
        <f>IF(ISNUMBER(R430),R430/MAX(R$22:R430)-1,"")</f>
        <v>-1.6277262127932013E-2</v>
      </c>
      <c r="V430" s="62">
        <v>219.83</v>
      </c>
      <c r="W430" s="60">
        <f>IF(AND(ISNUMBER(V429),ISNUMBER(V430)),V430/V429-1,"")</f>
        <v>1.0433903291046098E-2</v>
      </c>
      <c r="X430" s="60">
        <f>IF(ISNUMBER(V430),V430/MAX(V$22:V430)-1,"")</f>
        <v>-1.6728541396430541E-2</v>
      </c>
      <c r="Z430" s="62">
        <v>8.84</v>
      </c>
      <c r="AA430" s="60">
        <f>IF(AND(ISNUMBER(Z429),ISNUMBER(Z430)),Z430/Z429-1,"")</f>
        <v>1.2600229095074411E-2</v>
      </c>
      <c r="AB430" s="60">
        <f>IF(ISNUMBER(Z430),Z430/MAX(Z$22:Z430)-1,"")</f>
        <v>-2.3204419889502836E-2</v>
      </c>
      <c r="AD430" s="62">
        <v>11.17</v>
      </c>
      <c r="AE430" s="60">
        <f>IF(AND(ISNUMBER(AD429),ISNUMBER(AD430)),AD430/AD429-1,"")</f>
        <v>1.4532243415077195E-2</v>
      </c>
      <c r="AF430" s="60">
        <f>IF(ISNUMBER(AD430),AD430/MAX(AD$22:AD430)-1,"")</f>
        <v>-0.26075446724023821</v>
      </c>
      <c r="AH430" s="62">
        <v>17.95</v>
      </c>
      <c r="AI430" s="60">
        <f>IF(AND(ISNUMBER(AH429),ISNUMBER(AH430)),AH430/AH429-1,"")</f>
        <v>2.2333891680625939E-3</v>
      </c>
      <c r="AJ430" s="60">
        <f>IF(ISNUMBER(AH430),AH430/MAX(AH$22:AH430)-1,"")</f>
        <v>-3.3907427341227092E-2</v>
      </c>
      <c r="AL430" s="62">
        <v>21.46</v>
      </c>
      <c r="AM430" s="60">
        <f>IF(AND(ISNUMBER(AL429),ISNUMBER(AL430)),AL430/AL429-1,"")</f>
        <v>1.3999066728884735E-3</v>
      </c>
      <c r="AN430" s="60">
        <f>IF(ISNUMBER(AL430),AL430/MAX(AL$22:AL430)-1,"")</f>
        <v>-1.8747142203932365E-2</v>
      </c>
      <c r="AP430" s="62">
        <v>100.3</v>
      </c>
      <c r="AQ430" s="60">
        <f>IF(AND(ISNUMBER(AP429),ISNUMBER(AP430)),AP430/AP429-1,"")</f>
        <v>-9.9690958030196342E-5</v>
      </c>
      <c r="AR430" s="60">
        <f>IF(ISNUMBER(AP430),AP430/MAX(AP$22:AP430)-1,"")</f>
        <v>-1.0955084154964378E-3</v>
      </c>
      <c r="AT430" s="62">
        <v>50.1</v>
      </c>
      <c r="AU430" s="60">
        <f>IF(AND(ISNUMBER(AT429),ISNUMBER(AT430)),AT430/AT429-1,"")</f>
        <v>0</v>
      </c>
      <c r="AV430" s="60">
        <f>IF(ISNUMBER(AT430),AT430/MAX(AT$22:AT430)-1,"")</f>
        <v>-1.5942606616181632E-3</v>
      </c>
      <c r="AX430" s="62">
        <v>20.815999999999999</v>
      </c>
      <c r="AY430" s="60">
        <f>IF(AND(ISNUMBER(AX429),ISNUMBER(AX430)),AX430/AX429-1,"")</f>
        <v>-1.6628873771730945E-2</v>
      </c>
      <c r="AZ430" s="60">
        <f>IF(ISNUMBER(AX430),AX430/MAX(AX$22:AX430)-1,"")</f>
        <v>-1.6628873771730945E-2</v>
      </c>
      <c r="BB430" s="62">
        <v>53.7</v>
      </c>
      <c r="BC430" s="60">
        <f>IF(AND(ISNUMBER(BB429),ISNUMBER(BB430)),BB430/BB429-1,"")</f>
        <v>3.7257824143077656E-4</v>
      </c>
      <c r="BD430" s="60">
        <f>IF(ISNUMBER(BB430),BB430/MAX(BB$22:BB430)-1,"")</f>
        <v>0</v>
      </c>
      <c r="BF430" s="62">
        <v>53.65</v>
      </c>
      <c r="BG430" s="60">
        <f>IF(AND(ISNUMBER(BF429),ISNUMBER(BF430)),BF430/BF429-1,"")</f>
        <v>-1.3030528667162811E-3</v>
      </c>
      <c r="BH430" s="60">
        <f>IF(ISNUMBER(BF430),BF430/MAX(BF$22:BF430)-1,"")</f>
        <v>-1.3030528667162811E-3</v>
      </c>
      <c r="BK430" s="61">
        <f>BK429*(1+BL430)</f>
        <v>114.7558927400498</v>
      </c>
      <c r="BL430" s="60">
        <f>$L$12*N(AQ430)+$L$13*N(S430)+$L$14*N(AA430)+$L$15*N(AE430)+$L$16*N(AY430)+$L$17*N(BC430)+$L$18*N(AM430)+$L$19*N(AU430)+$L$20*N(W430)</f>
        <v>3.967236088369153E-3</v>
      </c>
      <c r="BM430" s="60">
        <f>IF(ISNUMBER(BK430),BK430/MAX(BK$22:BK430)-1,"")</f>
        <v>-3.1407448360565304E-4</v>
      </c>
      <c r="BO430" s="61">
        <f>BO429*(1+BP430)</f>
        <v>111.45163082375949</v>
      </c>
      <c r="BP430" s="60">
        <f>$L$36*N(S430)+$L$37*N(AQ430)+$L$38*N(AA430)+$L$39*N(AE430)+$L$40*N(AM430)+$L$41*N(W430)+$L$42*N(AI430)+$L$43*N(BG430)+$L$44*N(AY430)</f>
        <v>6.5174311136147068E-3</v>
      </c>
      <c r="BQ430" s="60">
        <f>IF(ISNUMBER(BO430),BO430/MAX(BO$22:BO430)-1,"")</f>
        <v>-1.0063723514048162E-2</v>
      </c>
      <c r="BS430" s="61">
        <f>BS429*(1+BT430)</f>
        <v>108.66673118840119</v>
      </c>
      <c r="BT430" s="60">
        <f>$L$60*N(S430)+$L$61*N(AE430)+$L$62*N(AQ430)+$L$63*N(AM430)+$L$64*N(AI430)+$L$65*N(AA430)+$L$66*N(BG430)+$L$67*N(W430)+$L$68*N(AY430)</f>
        <v>7.0950463607316596E-3</v>
      </c>
      <c r="BU430" s="60">
        <f>IF(ISNUMBER(BS430),BS430/MAX(BS$22:BS430)-1,"")</f>
        <v>-1.9214374079960184E-2</v>
      </c>
    </row>
    <row r="431" spans="17:73" ht="16" customHeight="1">
      <c r="Q431" s="63">
        <v>43692</v>
      </c>
      <c r="R431" s="62">
        <v>419.27</v>
      </c>
      <c r="S431" s="60">
        <f>IF(AND(ISNUMBER(R430),ISNUMBER(R431)),R431/R430-1,"")</f>
        <v>-2.5633279107599383E-2</v>
      </c>
      <c r="T431" s="60">
        <f>IF(ISNUMBER(R431),R431/MAX(R$22:R431)-1,"")</f>
        <v>-4.1493301632298585E-2</v>
      </c>
      <c r="V431" s="62">
        <v>214.7</v>
      </c>
      <c r="W431" s="60">
        <f>IF(AND(ISNUMBER(V430),ISNUMBER(V431)),V431/V430-1,"")</f>
        <v>-2.3336214347450368E-2</v>
      </c>
      <c r="X431" s="60">
        <f>IF(ISNUMBER(V431),V431/MAX(V$22:V431)-1,"")</f>
        <v>-3.9674374916133681E-2</v>
      </c>
      <c r="Z431" s="62">
        <v>8.64</v>
      </c>
      <c r="AA431" s="60">
        <f>IF(AND(ISNUMBER(Z430),ISNUMBER(Z431)),Z431/Z430-1,"")</f>
        <v>-2.2624434389140191E-2</v>
      </c>
      <c r="AB431" s="60">
        <f>IF(ISNUMBER(Z431),Z431/MAX(Z$22:Z431)-1,"")</f>
        <v>-4.5303867403314935E-2</v>
      </c>
      <c r="AD431" s="62">
        <v>11.02</v>
      </c>
      <c r="AE431" s="60">
        <f>IF(AND(ISNUMBER(AD430),ISNUMBER(AD431)),AD431/AD430-1,"")</f>
        <v>-1.3428827215756556E-2</v>
      </c>
      <c r="AF431" s="60">
        <f>IF(ISNUMBER(AD431),AD431/MAX(AD$22:AD431)-1,"")</f>
        <v>-0.27068166776968894</v>
      </c>
      <c r="AH431" s="62">
        <v>17.510000000000002</v>
      </c>
      <c r="AI431" s="60">
        <f>IF(AND(ISNUMBER(AH430),ISNUMBER(AH431)),AH431/AH430-1,"")</f>
        <v>-2.4512534818941334E-2</v>
      </c>
      <c r="AJ431" s="60">
        <f>IF(ISNUMBER(AH431),AH431/MAX(AH$22:AH431)-1,"")</f>
        <v>-5.7588805166845947E-2</v>
      </c>
      <c r="AL431" s="62">
        <v>21.19</v>
      </c>
      <c r="AM431" s="60">
        <f>IF(AND(ISNUMBER(AL430),ISNUMBER(AL431)),AL431/AL430-1,"")</f>
        <v>-1.2581547064305698E-2</v>
      </c>
      <c r="AN431" s="60">
        <f>IF(ISNUMBER(AL431),AL431/MAX(AL$22:AL431)-1,"")</f>
        <v>-3.1092821216277988E-2</v>
      </c>
      <c r="AP431" s="62">
        <v>100.3</v>
      </c>
      <c r="AQ431" s="60">
        <f>IF(AND(ISNUMBER(AP430),ISNUMBER(AP431)),AP431/AP430-1,"")</f>
        <v>0</v>
      </c>
      <c r="AR431" s="60">
        <f>IF(ISNUMBER(AP431),AP431/MAX(AP$22:AP431)-1,"")</f>
        <v>-1.0955084154964378E-3</v>
      </c>
      <c r="AT431" s="62">
        <v>50.1</v>
      </c>
      <c r="AU431" s="60">
        <f>IF(AND(ISNUMBER(AT430),ISNUMBER(AT431)),AT431/AT430-1,"")</f>
        <v>0</v>
      </c>
      <c r="AV431" s="60">
        <f>IF(ISNUMBER(AT431),AT431/MAX(AT$22:AT431)-1,"")</f>
        <v>-1.5942606616181632E-3</v>
      </c>
      <c r="AX431" s="62">
        <v>21.079000000000001</v>
      </c>
      <c r="AY431" s="60">
        <f>IF(AND(ISNUMBER(AX430),ISNUMBER(AX431)),AX431/AX430-1,"")</f>
        <v>1.2634511913912405E-2</v>
      </c>
      <c r="AZ431" s="60">
        <f>IF(ISNUMBER(AX431),AX431/MAX(AX$22:AX431)-1,"")</f>
        <v>-4.2044595616023139E-3</v>
      </c>
      <c r="BB431" s="62">
        <v>53.85</v>
      </c>
      <c r="BC431" s="60">
        <f>IF(AND(ISNUMBER(BB430),ISNUMBER(BB431)),BB431/BB430-1,"")</f>
        <v>2.7932960893854997E-3</v>
      </c>
      <c r="BD431" s="60">
        <f>IF(ISNUMBER(BB431),BB431/MAX(BB$22:BB431)-1,"")</f>
        <v>0</v>
      </c>
      <c r="BF431" s="62">
        <v>53.77</v>
      </c>
      <c r="BG431" s="60">
        <f>IF(AND(ISNUMBER(BF430),ISNUMBER(BF431)),BF431/BF430-1,"")</f>
        <v>2.2367194780987809E-3</v>
      </c>
      <c r="BH431" s="60">
        <f>IF(ISNUMBER(BF431),BF431/MAX(BF$22:BF431)-1,"")</f>
        <v>0</v>
      </c>
      <c r="BK431" s="61">
        <f>BK430*(1+BL431)</f>
        <v>113.48555437248437</v>
      </c>
      <c r="BL431" s="60">
        <f>$L$12*N(AQ431)+$L$13*N(S431)+$L$14*N(AA431)+$L$15*N(AE431)+$L$16*N(AY431)+$L$17*N(BC431)+$L$18*N(AM431)+$L$19*N(AU431)+$L$20*N(W431)</f>
        <v>-1.1069918391407285E-2</v>
      </c>
      <c r="BM431" s="60">
        <f>IF(ISNUMBER(BK431),BK431/MAX(BK$22:BK431)-1,"")</f>
        <v>-1.1380516096110571E-2</v>
      </c>
      <c r="BO431" s="61">
        <f>BO430*(1+BP431)</f>
        <v>109.90973145224324</v>
      </c>
      <c r="BP431" s="60">
        <f>$L$36*N(S431)+$L$37*N(AQ431)+$L$38*N(AA431)+$L$39*N(AE431)+$L$40*N(AM431)+$L$41*N(W431)+$L$42*N(AI431)+$L$43*N(BG431)+$L$44*N(AY431)</f>
        <v>-1.3834695464927521E-2</v>
      </c>
      <c r="BQ431" s="60">
        <f>IF(ISNUMBER(BO431),BO431/MAX(BO$22:BO431)-1,"")</f>
        <v>-2.3759190428915722E-2</v>
      </c>
      <c r="BS431" s="61">
        <f>BS430*(1+BT431)</f>
        <v>106.90786208283967</v>
      </c>
      <c r="BT431" s="60">
        <f>$L$60*N(S431)+$L$61*N(AE431)+$L$62*N(AQ431)+$L$63*N(AM431)+$L$64*N(AI431)+$L$65*N(AA431)+$L$66*N(BG431)+$L$67*N(W431)+$L$68*N(AY431)</f>
        <v>-1.618590240385602E-2</v>
      </c>
      <c r="BU431" s="60">
        <f>IF(ISNUMBER(BS431),BS431/MAX(BS$22:BS431)-1,"")</f>
        <v>-3.5089274500206713E-2</v>
      </c>
    </row>
    <row r="432" spans="17:73" ht="16" customHeight="1">
      <c r="Q432" s="63">
        <v>43693</v>
      </c>
      <c r="R432" s="62">
        <v>422.37</v>
      </c>
      <c r="S432" s="60">
        <f>IF(AND(ISNUMBER(R431),ISNUMBER(R432)),R432/R431-1,"")</f>
        <v>7.3938035156344561E-3</v>
      </c>
      <c r="T432" s="60">
        <f>IF(ISNUMBER(R432),R432/MAX(R$22:R432)-1,"")</f>
        <v>-3.4406291436148373E-2</v>
      </c>
      <c r="V432" s="62">
        <v>215.26</v>
      </c>
      <c r="W432" s="60">
        <f>IF(AND(ISNUMBER(V431),ISNUMBER(V432)),V432/V431-1,"")</f>
        <v>2.6082906380997528E-3</v>
      </c>
      <c r="X432" s="60">
        <f>IF(ISNUMBER(V432),V432/MAX(V$22:V432)-1,"")</f>
        <v>-3.7169566578700186E-2</v>
      </c>
      <c r="Z432" s="62">
        <v>8.67</v>
      </c>
      <c r="AA432" s="60">
        <f>IF(AND(ISNUMBER(Z431),ISNUMBER(Z432)),Z432/Z431-1,"")</f>
        <v>3.4722222222220989E-3</v>
      </c>
      <c r="AB432" s="60">
        <f>IF(ISNUMBER(Z432),Z432/MAX(Z$22:Z432)-1,"")</f>
        <v>-4.1988950276243164E-2</v>
      </c>
      <c r="AD432" s="62">
        <v>10.99</v>
      </c>
      <c r="AE432" s="60">
        <f>IF(AND(ISNUMBER(AD431),ISNUMBER(AD432)),AD432/AD431-1,"")</f>
        <v>-2.7223230490017736E-3</v>
      </c>
      <c r="AF432" s="60">
        <f>IF(ISNUMBER(AD432),AD432/MAX(AD$22:AD432)-1,"")</f>
        <v>-0.27266710787557902</v>
      </c>
      <c r="AH432" s="62">
        <v>17.510000000000002</v>
      </c>
      <c r="AI432" s="60">
        <f>IF(AND(ISNUMBER(AH431),ISNUMBER(AH432)),AH432/AH431-1,"")</f>
        <v>0</v>
      </c>
      <c r="AJ432" s="60">
        <f>IF(ISNUMBER(AH432),AH432/MAX(AH$22:AH432)-1,"")</f>
        <v>-5.7588805166845947E-2</v>
      </c>
      <c r="AL432" s="62">
        <v>21.39</v>
      </c>
      <c r="AM432" s="60">
        <f>IF(AND(ISNUMBER(AL431),ISNUMBER(AL432)),AL432/AL431-1,"")</f>
        <v>9.4384143463897008E-3</v>
      </c>
      <c r="AN432" s="60">
        <f>IF(ISNUMBER(AL432),AL432/MAX(AL$22:AL432)-1,"")</f>
        <v>-2.1947873799725626E-2</v>
      </c>
      <c r="AP432" s="62">
        <v>100.32</v>
      </c>
      <c r="AQ432" s="60">
        <f>IF(AND(ISNUMBER(AP431),ISNUMBER(AP432)),AP432/AP431-1,"")</f>
        <v>1.9940179461608309E-4</v>
      </c>
      <c r="AR432" s="60">
        <f>IF(ISNUMBER(AP432),AP432/MAX(AP$22:AP432)-1,"")</f>
        <v>-8.9632506722436833E-4</v>
      </c>
      <c r="AT432" s="62">
        <v>50.11</v>
      </c>
      <c r="AU432" s="60">
        <f>IF(AND(ISNUMBER(AT431),ISNUMBER(AT432)),AT432/AT431-1,"")</f>
        <v>1.9960079840308786E-4</v>
      </c>
      <c r="AV432" s="60">
        <f>IF(ISNUMBER(AT432),AT432/MAX(AT$22:AT432)-1,"")</f>
        <v>-1.394978078915865E-3</v>
      </c>
      <c r="AX432" s="62">
        <v>21.045999999999999</v>
      </c>
      <c r="AY432" s="60">
        <f>IF(AND(ISNUMBER(AX431),ISNUMBER(AX432)),AX432/AX431-1,"")</f>
        <v>-1.5655391621993697E-3</v>
      </c>
      <c r="AZ432" s="60">
        <f>IF(ISNUMBER(AX432),AX432/MAX(AX$22:AX432)-1,"")</f>
        <v>-5.7634164777021768E-3</v>
      </c>
      <c r="BB432" s="62">
        <v>54.02</v>
      </c>
      <c r="BC432" s="60">
        <f>IF(AND(ISNUMBER(BB431),ISNUMBER(BB432)),BB432/BB431-1,"")</f>
        <v>3.1569173630454639E-3</v>
      </c>
      <c r="BD432" s="60">
        <f>IF(ISNUMBER(BB432),BB432/MAX(BB$22:BB432)-1,"")</f>
        <v>0</v>
      </c>
      <c r="BF432" s="62">
        <v>53.75</v>
      </c>
      <c r="BG432" s="60">
        <f>IF(AND(ISNUMBER(BF431),ISNUMBER(BF432)),BF432/BF431-1,"")</f>
        <v>-3.7195462153627457E-4</v>
      </c>
      <c r="BH432" s="60">
        <f>IF(ISNUMBER(BF432),BF432/MAX(BF$22:BF432)-1,"")</f>
        <v>-3.7195462153627457E-4</v>
      </c>
      <c r="BK432" s="61">
        <f>BK431*(1+BL432)</f>
        <v>113.8030731779953</v>
      </c>
      <c r="BL432" s="60">
        <f>$L$12*N(AQ432)+$L$13*N(S432)+$L$14*N(AA432)+$L$15*N(AE432)+$L$16*N(AY432)+$L$17*N(BC432)+$L$18*N(AM432)+$L$19*N(AU432)+$L$20*N(W432)</f>
        <v>2.7978786134204348E-3</v>
      </c>
      <c r="BM432" s="60">
        <f>IF(ISNUMBER(BK432),BK432/MAX(BK$22:BK432)-1,"")</f>
        <v>-8.6144787852852067E-3</v>
      </c>
      <c r="BO432" s="61">
        <f>BO431*(1+BP432)</f>
        <v>110.19667325347248</v>
      </c>
      <c r="BP432" s="60">
        <f>$L$36*N(S432)+$L$37*N(AQ432)+$L$38*N(AA432)+$L$39*N(AE432)+$L$40*N(AM432)+$L$41*N(W432)+$L$42*N(AI432)+$L$43*N(BG432)+$L$44*N(AY432)</f>
        <v>2.61070423371867E-3</v>
      </c>
      <c r="BQ432" s="60">
        <f>IF(ISNUMBER(BO432),BO432/MAX(BO$22:BO432)-1,"")</f>
        <v>-2.1210514414239601E-2</v>
      </c>
      <c r="BS432" s="61">
        <f>BS431*(1+BT432)</f>
        <v>107.23140460261683</v>
      </c>
      <c r="BT432" s="60">
        <f>$L$60*N(S432)+$L$61*N(AE432)+$L$62*N(AQ432)+$L$63*N(AM432)+$L$64*N(AI432)+$L$65*N(AA432)+$L$66*N(BG432)+$L$67*N(W432)+$L$68*N(AY432)</f>
        <v>3.0263678785987427E-3</v>
      </c>
      <c r="BU432" s="60">
        <f>IF(ISNUMBER(BS432),BS432/MAX(BS$22:BS432)-1,"")</f>
        <v>-3.216909967483883E-2</v>
      </c>
    </row>
    <row r="433" spans="17:73" ht="16" customHeight="1">
      <c r="Q433" s="63">
        <v>43696</v>
      </c>
      <c r="R433" s="62">
        <v>427.94</v>
      </c>
      <c r="S433" s="60">
        <f>IF(AND(ISNUMBER(R432),ISNUMBER(R433)),R433/R432-1,"")</f>
        <v>1.3187489641783179E-2</v>
      </c>
      <c r="T433" s="60">
        <f>IF(ISNUMBER(R433),R433/MAX(R$22:R433)-1,"")</f>
        <v>-2.1672534406291466E-2</v>
      </c>
      <c r="V433" s="62">
        <v>218.65</v>
      </c>
      <c r="W433" s="60">
        <f>IF(AND(ISNUMBER(V432),ISNUMBER(V433)),V433/V432-1,"")</f>
        <v>1.5748397287001836E-2</v>
      </c>
      <c r="X433" s="60">
        <f>IF(ISNUMBER(V433),V433/MAX(V$22:V433)-1,"")</f>
        <v>-2.2006530393165358E-2</v>
      </c>
      <c r="Z433" s="62">
        <v>8.7899999999999991</v>
      </c>
      <c r="AA433" s="60">
        <f>IF(AND(ISNUMBER(Z432),ISNUMBER(Z433)),Z433/Z432-1,"")</f>
        <v>1.384083044982698E-2</v>
      </c>
      <c r="AB433" s="60">
        <f>IF(ISNUMBER(Z433),Z433/MAX(Z$22:Z433)-1,"")</f>
        <v>-2.8729281767955972E-2</v>
      </c>
      <c r="AD433" s="62">
        <v>11.07</v>
      </c>
      <c r="AE433" s="60">
        <f>IF(AND(ISNUMBER(AD432),ISNUMBER(AD433)),AD433/AD432-1,"")</f>
        <v>7.2793448589627552E-3</v>
      </c>
      <c r="AF433" s="60">
        <f>IF(ISNUMBER(AD433),AD433/MAX(AD$22:AD433)-1,"")</f>
        <v>-0.26737260092653869</v>
      </c>
      <c r="AH433" s="62">
        <v>17.670000000000002</v>
      </c>
      <c r="AI433" s="60">
        <f>IF(AND(ISNUMBER(AH432),ISNUMBER(AH433)),AH433/AH432-1,"")</f>
        <v>9.1376356367789402E-3</v>
      </c>
      <c r="AJ433" s="60">
        <f>IF(ISNUMBER(AH433),AH433/MAX(AH$22:AH433)-1,"")</f>
        <v>-4.897739504843901E-2</v>
      </c>
      <c r="AL433" s="62">
        <v>21.54</v>
      </c>
      <c r="AM433" s="60">
        <f>IF(AND(ISNUMBER(AL432),ISNUMBER(AL433)),AL433/AL432-1,"")</f>
        <v>7.0126227208975322E-3</v>
      </c>
      <c r="AN433" s="60">
        <f>IF(ISNUMBER(AL433),AL433/MAX(AL$22:AL433)-1,"")</f>
        <v>-1.5089163237311465E-2</v>
      </c>
      <c r="AP433" s="62">
        <v>100.33</v>
      </c>
      <c r="AQ433" s="60">
        <f>IF(AND(ISNUMBER(AP432),ISNUMBER(AP433)),AP433/AP432-1,"")</f>
        <v>9.9681020733655146E-5</v>
      </c>
      <c r="AR433" s="60">
        <f>IF(ISNUMBER(AP433),AP433/MAX(AP$22:AP433)-1,"")</f>
        <v>-7.9673339308827806E-4</v>
      </c>
      <c r="AT433" s="62">
        <v>50.11</v>
      </c>
      <c r="AU433" s="60">
        <f>IF(AND(ISNUMBER(AT432),ISNUMBER(AT433)),AT433/AT432-1,"")</f>
        <v>0</v>
      </c>
      <c r="AV433" s="60">
        <f>IF(ISNUMBER(AT433),AT433/MAX(AT$22:AT433)-1,"")</f>
        <v>-1.394978078915865E-3</v>
      </c>
      <c r="AX433" s="62">
        <v>20.902000000000001</v>
      </c>
      <c r="AY433" s="60">
        <f>IF(AND(ISNUMBER(AX432),ISNUMBER(AX433)),AX433/AX432-1,"")</f>
        <v>-6.8421552789127427E-3</v>
      </c>
      <c r="AZ433" s="60">
        <f>IF(ISNUMBER(AX433),AX433/MAX(AX$22:AX433)-1,"")</f>
        <v>-1.2566137566137447E-2</v>
      </c>
      <c r="BB433" s="62">
        <v>53.97</v>
      </c>
      <c r="BC433" s="60">
        <f>IF(AND(ISNUMBER(BB432),ISNUMBER(BB433)),BB433/BB432-1,"")</f>
        <v>-9.25583117364015E-4</v>
      </c>
      <c r="BD433" s="60">
        <f>IF(ISNUMBER(BB433),BB433/MAX(BB$22:BB433)-1,"")</f>
        <v>-9.25583117364015E-4</v>
      </c>
      <c r="BF433" s="62">
        <v>53.74</v>
      </c>
      <c r="BG433" s="60">
        <f>IF(AND(ISNUMBER(BF432),ISNUMBER(BF433)),BF433/BF432-1,"")</f>
        <v>-1.8604651162790198E-4</v>
      </c>
      <c r="BH433" s="60">
        <f>IF(ISNUMBER(BF433),BF433/MAX(BF$22:BF433)-1,"")</f>
        <v>-5.5793193230424531E-4</v>
      </c>
      <c r="BK433" s="61">
        <f>BK432*(1+BL433)</f>
        <v>114.49990986368775</v>
      </c>
      <c r="BL433" s="60">
        <f>$L$12*N(AQ433)+$L$13*N(S433)+$L$14*N(AA433)+$L$15*N(AE433)+$L$16*N(AY433)+$L$17*N(BC433)+$L$18*N(AM433)+$L$19*N(AU433)+$L$20*N(W433)</f>
        <v>6.1231798600248875E-3</v>
      </c>
      <c r="BM433" s="60">
        <f>IF(ISNUMBER(BK433),BK433/MAX(BK$22:BK433)-1,"")</f>
        <v>-2.544046928262933E-3</v>
      </c>
      <c r="BO433" s="61">
        <f>BO432*(1+BP433)</f>
        <v>111.03653910827848</v>
      </c>
      <c r="BP433" s="60">
        <f>$L$36*N(S433)+$L$37*N(AQ433)+$L$38*N(AA433)+$L$39*N(AE433)+$L$40*N(AM433)+$L$41*N(W433)+$L$42*N(AI433)+$L$43*N(BG433)+$L$44*N(AY433)</f>
        <v>7.6215173290589662E-3</v>
      </c>
      <c r="BQ433" s="60">
        <f>IF(ISNUMBER(BO433),BO433/MAX(BO$22:BO433)-1,"")</f>
        <v>-1.3750653388346912E-2</v>
      </c>
      <c r="BS433" s="61">
        <f>BS432*(1+BT433)</f>
        <v>108.12514210040683</v>
      </c>
      <c r="BT433" s="60">
        <f>$L$60*N(S433)+$L$61*N(AE433)+$L$62*N(AQ433)+$L$63*N(AM433)+$L$64*N(AI433)+$L$65*N(AA433)+$L$66*N(BG433)+$L$67*N(W433)+$L$68*N(AY433)</f>
        <v>8.3346618567765249E-3</v>
      </c>
      <c r="BU433" s="60">
        <f>IF(ISNUMBER(BS433),BS433/MAX(BS$22:BS433)-1,"")</f>
        <v>-2.4102556386089047E-2</v>
      </c>
    </row>
    <row r="434" spans="17:73" ht="16" customHeight="1">
      <c r="Q434" s="63">
        <v>43697</v>
      </c>
      <c r="R434" s="62">
        <v>431.15</v>
      </c>
      <c r="S434" s="60">
        <f>IF(AND(ISNUMBER(R433),ISNUMBER(R434)),R434/R433-1,"")</f>
        <v>7.5010515492826002E-3</v>
      </c>
      <c r="T434" s="60">
        <f>IF(ISNUMBER(R434),R434/MAX(R$22:R434)-1,"")</f>
        <v>-1.4334049654794123E-2</v>
      </c>
      <c r="V434" s="62">
        <v>219.81</v>
      </c>
      <c r="W434" s="60">
        <f>IF(AND(ISNUMBER(V433),ISNUMBER(V434)),V434/V433-1,"")</f>
        <v>5.305282414818091E-3</v>
      </c>
      <c r="X434" s="60">
        <f>IF(ISNUMBER(V434),V434/MAX(V$22:V434)-1,"")</f>
        <v>-1.6817998837053261E-2</v>
      </c>
      <c r="Z434" s="62">
        <v>8.82</v>
      </c>
      <c r="AA434" s="60">
        <f>IF(AND(ISNUMBER(Z433),ISNUMBER(Z434)),Z434/Z433-1,"")</f>
        <v>3.4129692832765013E-3</v>
      </c>
      <c r="AB434" s="60">
        <f>IF(ISNUMBER(Z434),Z434/MAX(Z$22:Z434)-1,"")</f>
        <v>-2.541436464088398E-2</v>
      </c>
      <c r="AD434" s="62">
        <v>11.14</v>
      </c>
      <c r="AE434" s="60">
        <f>IF(AND(ISNUMBER(AD433),ISNUMBER(AD434)),AD434/AD433-1,"")</f>
        <v>6.3233965672990777E-3</v>
      </c>
      <c r="AF434" s="60">
        <f>IF(ISNUMBER(AD434),AD434/MAX(AD$22:AD434)-1,"")</f>
        <v>-0.26273990734612829</v>
      </c>
      <c r="AH434" s="62">
        <v>17.920000000000002</v>
      </c>
      <c r="AI434" s="60">
        <f>IF(AND(ISNUMBER(AH433),ISNUMBER(AH434)),AH434/AH433-1,"")</f>
        <v>1.4148273910582931E-2</v>
      </c>
      <c r="AJ434" s="60">
        <f>IF(ISNUMBER(AH434),AH434/MAX(AH$22:AH434)-1,"")</f>
        <v>-3.5522066738428282E-2</v>
      </c>
      <c r="AL434" s="62">
        <v>21.65</v>
      </c>
      <c r="AM434" s="60">
        <f>IF(AND(ISNUMBER(AL433),ISNUMBER(AL434)),AL434/AL433-1,"")</f>
        <v>5.106778087279551E-3</v>
      </c>
      <c r="AN434" s="60">
        <f>IF(ISNUMBER(AL434),AL434/MAX(AL$22:AL434)-1,"")</f>
        <v>-1.0059442158207754E-2</v>
      </c>
      <c r="AP434" s="62">
        <v>100.33</v>
      </c>
      <c r="AQ434" s="60">
        <f>IF(AND(ISNUMBER(AP433),ISNUMBER(AP434)),AP434/AP433-1,"")</f>
        <v>0</v>
      </c>
      <c r="AR434" s="60">
        <f>IF(ISNUMBER(AP434),AP434/MAX(AP$22:AP434)-1,"")</f>
        <v>-7.9673339308827806E-4</v>
      </c>
      <c r="AT434" s="62">
        <v>50.12</v>
      </c>
      <c r="AU434" s="60">
        <f>IF(AND(ISNUMBER(AT433),ISNUMBER(AT434)),AT434/AT433-1,"")</f>
        <v>1.9956096587514516E-4</v>
      </c>
      <c r="AV434" s="60">
        <f>IF(ISNUMBER(AT434),AT434/MAX(AT$22:AT434)-1,"")</f>
        <v>-1.1956954962136779E-3</v>
      </c>
      <c r="AX434" s="62">
        <v>20.783999999999999</v>
      </c>
      <c r="AY434" s="60">
        <f>IF(AND(ISNUMBER(AX433),ISNUMBER(AX434)),AX434/AX433-1,"")</f>
        <v>-5.645392785379455E-3</v>
      </c>
      <c r="AZ434" s="60">
        <f>IF(ISNUMBER(AX434),AX434/MAX(AX$22:AX434)-1,"")</f>
        <v>-1.8140589569160981E-2</v>
      </c>
      <c r="BB434" s="62">
        <v>53.7</v>
      </c>
      <c r="BC434" s="60">
        <f>IF(AND(ISNUMBER(BB433),ISNUMBER(BB434)),BB434/BB433-1,"")</f>
        <v>-5.0027793218453409E-3</v>
      </c>
      <c r="BD434" s="60">
        <f>IF(ISNUMBER(BB434),BB434/MAX(BB$22:BB434)-1,"")</f>
        <v>-5.9237319511291631E-3</v>
      </c>
      <c r="BF434" s="62">
        <v>53.69</v>
      </c>
      <c r="BG434" s="60">
        <f>IF(AND(ISNUMBER(BF433),ISNUMBER(BF434)),BF434/BF433-1,"")</f>
        <v>-9.3040565686641763E-4</v>
      </c>
      <c r="BH434" s="60">
        <f>IF(ISNUMBER(BF434),BF434/MAX(BF$22:BF434)-1,"")</f>
        <v>-1.4878184861447652E-3</v>
      </c>
      <c r="BK434" s="61">
        <f>BK433*(1+BL434)</f>
        <v>114.79481634532419</v>
      </c>
      <c r="BL434" s="60">
        <f>$L$12*N(AQ434)+$L$13*N(S434)+$L$14*N(AA434)+$L$15*N(AE434)+$L$16*N(AY434)+$L$17*N(BC434)+$L$18*N(AM434)+$L$19*N(AU434)+$L$20*N(W434)</f>
        <v>2.5756044872659012E-3</v>
      </c>
      <c r="BM434" s="60">
        <f>IF(ISNUMBER(BK434),BK434/MAX(BK$22:BK434)-1,"")</f>
        <v>0</v>
      </c>
      <c r="BO434" s="61">
        <f>BO433*(1+BP434)</f>
        <v>111.4563466265062</v>
      </c>
      <c r="BP434" s="60">
        <f>$L$36*N(S434)+$L$37*N(AQ434)+$L$38*N(AA434)+$L$39*N(AE434)+$L$40*N(AM434)+$L$41*N(W434)+$L$42*N(AI434)+$L$43*N(BG434)+$L$44*N(AY434)</f>
        <v>3.7808051439566326E-3</v>
      </c>
      <c r="BQ434" s="60">
        <f>IF(ISNUMBER(BO434),BO434/MAX(BO$22:BO434)-1,"")</f>
        <v>-1.0021836785453653E-2</v>
      </c>
      <c r="BS434" s="61">
        <f>BS433*(1+BT434)</f>
        <v>108.75104176199562</v>
      </c>
      <c r="BT434" s="60">
        <f>$L$60*N(S434)+$L$61*N(AE434)+$L$62*N(AQ434)+$L$63*N(AM434)+$L$64*N(AI434)+$L$65*N(AA434)+$L$66*N(BG434)+$L$67*N(W434)+$L$68*N(AY434)</f>
        <v>5.7886597828242497E-3</v>
      </c>
      <c r="BU434" s="60">
        <f>IF(ISNUMBER(BS434),BS434/MAX(BS$22:BS434)-1,"")</f>
        <v>-1.8453418102080121E-2</v>
      </c>
    </row>
    <row r="435" spans="17:73" ht="16" customHeight="1">
      <c r="Q435" s="63">
        <v>43698</v>
      </c>
      <c r="R435" s="62">
        <v>428.4</v>
      </c>
      <c r="S435" s="60">
        <f>IF(AND(ISNUMBER(R434),ISNUMBER(R435)),R435/R434-1,"")</f>
        <v>-6.3782906181143462E-3</v>
      </c>
      <c r="T435" s="60">
        <f>IF(ISNUMBER(R435),R435/MAX(R$22:R435)-1,"")</f>
        <v>-2.0620913538475727E-2</v>
      </c>
      <c r="V435" s="62">
        <v>218.55</v>
      </c>
      <c r="W435" s="60">
        <f>IF(AND(ISNUMBER(V434),ISNUMBER(V435)),V435/V434-1,"")</f>
        <v>-5.7322232837450082E-3</v>
      </c>
      <c r="X435" s="60">
        <f>IF(ISNUMBER(V435),V435/MAX(V$22:V435)-1,"")</f>
        <v>-2.2453817596278514E-2</v>
      </c>
      <c r="Z435" s="62">
        <v>8.8000000000000007</v>
      </c>
      <c r="AA435" s="60">
        <f>IF(AND(ISNUMBER(Z434),ISNUMBER(Z435)),Z435/Z434-1,"")</f>
        <v>-2.2675736961450532E-3</v>
      </c>
      <c r="AB435" s="60">
        <f>IF(ISNUMBER(Z435),Z435/MAX(Z$22:Z435)-1,"")</f>
        <v>-2.7624309392265234E-2</v>
      </c>
      <c r="AD435" s="62">
        <v>11.12</v>
      </c>
      <c r="AE435" s="60">
        <f>IF(AND(ISNUMBER(AD434),ISNUMBER(AD435)),AD435/AD434-1,"")</f>
        <v>-1.7953321364453378E-3</v>
      </c>
      <c r="AF435" s="60">
        <f>IF(ISNUMBER(AD435),AD435/MAX(AD$22:AD435)-1,"")</f>
        <v>-0.26406353408338856</v>
      </c>
      <c r="AH435" s="62">
        <v>17.73</v>
      </c>
      <c r="AI435" s="60">
        <f>IF(AND(ISNUMBER(AH434),ISNUMBER(AH435)),AH435/AH434-1,"")</f>
        <v>-1.0602678571428603E-2</v>
      </c>
      <c r="AJ435" s="60">
        <f>IF(ISNUMBER(AH435),AH435/MAX(AH$22:AH435)-1,"")</f>
        <v>-4.5748116254036519E-2</v>
      </c>
      <c r="AL435" s="62">
        <v>21.53</v>
      </c>
      <c r="AM435" s="60">
        <f>IF(AND(ISNUMBER(AL434),ISNUMBER(AL435)),AL435/AL434-1,"")</f>
        <v>-5.5427251732100835E-3</v>
      </c>
      <c r="AN435" s="60">
        <f>IF(ISNUMBER(AL435),AL435/MAX(AL$22:AL435)-1,"")</f>
        <v>-1.5546410608138994E-2</v>
      </c>
      <c r="AP435" s="62">
        <v>100.32</v>
      </c>
      <c r="AQ435" s="60">
        <f>IF(AND(ISNUMBER(AP434),ISNUMBER(AP435)),AP435/AP434-1,"")</f>
        <v>-9.9671085418195915E-5</v>
      </c>
      <c r="AR435" s="60">
        <f>IF(ISNUMBER(AP435),AP435/MAX(AP$22:AP435)-1,"")</f>
        <v>-8.9632506722436833E-4</v>
      </c>
      <c r="AT435" s="62">
        <v>50.11</v>
      </c>
      <c r="AU435" s="60">
        <f>IF(AND(ISNUMBER(AT434),ISNUMBER(AT435)),AT435/AT434-1,"")</f>
        <v>-1.995211492418214E-4</v>
      </c>
      <c r="AV435" s="60">
        <f>IF(ISNUMBER(AT435),AT435/MAX(AT$22:AT435)-1,"")</f>
        <v>-1.394978078915865E-3</v>
      </c>
      <c r="AX435" s="62">
        <v>20.9</v>
      </c>
      <c r="AY435" s="60">
        <f>IF(AND(ISNUMBER(AX434),ISNUMBER(AX435)),AX435/AX434-1,"")</f>
        <v>5.5812163202462184E-3</v>
      </c>
      <c r="AZ435" s="60">
        <f>IF(ISNUMBER(AX435),AX435/MAX(AX$22:AX435)-1,"")</f>
        <v>-1.2660619803476991E-2</v>
      </c>
      <c r="BB435" s="62">
        <v>53.76</v>
      </c>
      <c r="BC435" s="60">
        <f>IF(AND(ISNUMBER(BB434),ISNUMBER(BB435)),BB435/BB434-1,"")</f>
        <v>1.1173184357540222E-3</v>
      </c>
      <c r="BD435" s="60">
        <f>IF(ISNUMBER(BB435),BB435/MAX(BB$22:BB435)-1,"")</f>
        <v>-4.8130322102926115E-3</v>
      </c>
      <c r="BF435" s="62">
        <v>53.73</v>
      </c>
      <c r="BG435" s="60">
        <f>IF(AND(ISNUMBER(BF434),ISNUMBER(BF435)),BF435/BF434-1,"")</f>
        <v>7.4501769417012476E-4</v>
      </c>
      <c r="BH435" s="60">
        <f>IF(ISNUMBER(BF435),BF435/MAX(BF$22:BF435)-1,"")</f>
        <v>-7.4390924307243811E-4</v>
      </c>
      <c r="BK435" s="61">
        <f>BK434*(1+BL435)</f>
        <v>114.58480202804297</v>
      </c>
      <c r="BL435" s="60">
        <f>$L$12*N(AQ435)+$L$13*N(S435)+$L$14*N(AA435)+$L$15*N(AE435)+$L$16*N(AY435)+$L$17*N(BC435)+$L$18*N(AM435)+$L$19*N(AU435)+$L$20*N(W435)</f>
        <v>-1.8294756154272843E-3</v>
      </c>
      <c r="BM435" s="60">
        <f>IF(ISNUMBER(BK435),BK435/MAX(BK$22:BK435)-1,"")</f>
        <v>-1.829475615427234E-3</v>
      </c>
      <c r="BO435" s="61">
        <f>BO434*(1+BP435)</f>
        <v>111.17804249222392</v>
      </c>
      <c r="BP435" s="60">
        <f>$L$36*N(S435)+$L$37*N(AQ435)+$L$38*N(AA435)+$L$39*N(AE435)+$L$40*N(AM435)+$L$41*N(W435)+$L$42*N(AI435)+$L$43*N(BG435)+$L$44*N(AY435)</f>
        <v>-2.4969787966842715E-3</v>
      </c>
      <c r="BQ435" s="60">
        <f>IF(ISNUMBER(BO435),BO435/MAX(BO$22:BO435)-1,"")</f>
        <v>-1.2493791268180843E-2</v>
      </c>
      <c r="BS435" s="61">
        <f>BS434*(1+BT435)</f>
        <v>108.29594390265538</v>
      </c>
      <c r="BT435" s="60">
        <f>$L$60*N(S435)+$L$61*N(AE435)+$L$62*N(AQ435)+$L$63*N(AM435)+$L$64*N(AI435)+$L$65*N(AA435)+$L$66*N(BG435)+$L$67*N(W435)+$L$68*N(AY435)</f>
        <v>-4.1847678143280293E-3</v>
      </c>
      <c r="BU435" s="60">
        <f>IF(ISNUMBER(BS435),BS435/MAX(BS$22:BS435)-1,"")</f>
        <v>-2.2560962646270166E-2</v>
      </c>
    </row>
    <row r="436" spans="17:73" ht="16" customHeight="1">
      <c r="Q436" s="63">
        <v>43699</v>
      </c>
      <c r="R436" s="62">
        <v>432.77</v>
      </c>
      <c r="S436" s="60">
        <f>IF(AND(ISNUMBER(R435),ISNUMBER(R436)),R436/R435-1,"")</f>
        <v>1.0200746965452812E-2</v>
      </c>
      <c r="T436" s="60">
        <f>IF(ISNUMBER(R436),R436/MAX(R$22:R436)-1,"")</f>
        <v>-1.0630515294225318E-2</v>
      </c>
      <c r="V436" s="62">
        <v>220.43</v>
      </c>
      <c r="W436" s="60">
        <f>IF(AND(ISNUMBER(V435),ISNUMBER(V436)),V436/V435-1,"")</f>
        <v>8.6021505376343566E-3</v>
      </c>
      <c r="X436" s="60">
        <f>IF(ISNUMBER(V436),V436/MAX(V$22:V436)-1,"")</f>
        <v>-1.4044818177751828E-2</v>
      </c>
      <c r="Z436" s="62">
        <v>8.9</v>
      </c>
      <c r="AA436" s="60">
        <f>IF(AND(ISNUMBER(Z435),ISNUMBER(Z436)),Z436/Z435-1,"")</f>
        <v>1.1363636363636243E-2</v>
      </c>
      <c r="AB436" s="60">
        <f>IF(ISNUMBER(Z436),Z436/MAX(Z$22:Z436)-1,"")</f>
        <v>-1.6574585635359185E-2</v>
      </c>
      <c r="AD436" s="62">
        <v>11.1</v>
      </c>
      <c r="AE436" s="60">
        <f>IF(AND(ISNUMBER(AD435),ISNUMBER(AD436)),AD436/AD435-1,"")</f>
        <v>-1.7985611510791255E-3</v>
      </c>
      <c r="AF436" s="60">
        <f>IF(ISNUMBER(AD436),AD436/MAX(AD$22:AD436)-1,"")</f>
        <v>-0.26538716082064862</v>
      </c>
      <c r="AH436" s="62">
        <v>18</v>
      </c>
      <c r="AI436" s="60">
        <f>IF(AND(ISNUMBER(AH435),ISNUMBER(AH436)),AH436/AH435-1,"")</f>
        <v>1.5228426395939021E-2</v>
      </c>
      <c r="AJ436" s="60">
        <f>IF(ISNUMBER(AH436),AH436/MAX(AH$22:AH436)-1,"")</f>
        <v>-3.1216361679224924E-2</v>
      </c>
      <c r="AL436" s="62">
        <v>21.63</v>
      </c>
      <c r="AM436" s="60">
        <f>IF(AND(ISNUMBER(AL435),ISNUMBER(AL436)),AL436/AL435-1,"")</f>
        <v>4.644681839294007E-3</v>
      </c>
      <c r="AN436" s="60">
        <f>IF(ISNUMBER(AL436),AL436/MAX(AL$22:AL436)-1,"")</f>
        <v>-1.0973936899862924E-2</v>
      </c>
      <c r="AP436" s="62">
        <v>100.32</v>
      </c>
      <c r="AQ436" s="60">
        <f>IF(AND(ISNUMBER(AP435),ISNUMBER(AP436)),AP436/AP435-1,"")</f>
        <v>0</v>
      </c>
      <c r="AR436" s="60">
        <f>IF(ISNUMBER(AP436),AP436/MAX(AP$22:AP436)-1,"")</f>
        <v>-8.9632506722436833E-4</v>
      </c>
      <c r="AT436" s="62">
        <v>50.12</v>
      </c>
      <c r="AU436" s="60">
        <f>IF(AND(ISNUMBER(AT435),ISNUMBER(AT436)),AT436/AT435-1,"")</f>
        <v>1.9956096587514516E-4</v>
      </c>
      <c r="AV436" s="60">
        <f>IF(ISNUMBER(AT436),AT436/MAX(AT$22:AT436)-1,"")</f>
        <v>-1.1956954962136779E-3</v>
      </c>
      <c r="AX436" s="62">
        <v>20.870999999999999</v>
      </c>
      <c r="AY436" s="60">
        <f>IF(AND(ISNUMBER(AX435),ISNUMBER(AX436)),AX436/AX435-1,"")</f>
        <v>-1.3875598086123819E-3</v>
      </c>
      <c r="AZ436" s="60">
        <f>IF(ISNUMBER(AX436),AX436/MAX(AX$22:AX436)-1,"")</f>
        <v>-1.4030612244897989E-2</v>
      </c>
      <c r="BB436" s="62">
        <v>53.95</v>
      </c>
      <c r="BC436" s="60">
        <f>IF(AND(ISNUMBER(BB435),ISNUMBER(BB436)),BB436/BB435-1,"")</f>
        <v>3.5342261904762751E-3</v>
      </c>
      <c r="BD436" s="60">
        <f>IF(ISNUMBER(BB436),BB436/MAX(BB$22:BB436)-1,"")</f>
        <v>-1.2958163643095322E-3</v>
      </c>
      <c r="BF436" s="62">
        <v>53.69</v>
      </c>
      <c r="BG436" s="60">
        <f>IF(AND(ISNUMBER(BF435),ISNUMBER(BF436)),BF436/BF435-1,"")</f>
        <v>-7.4446305602082763E-4</v>
      </c>
      <c r="BH436" s="60">
        <f>IF(ISNUMBER(BF436),BF436/MAX(BF$22:BF436)-1,"")</f>
        <v>-1.4878184861447652E-3</v>
      </c>
      <c r="BK436" s="61">
        <f>BK435*(1+BL436)</f>
        <v>115.13090811183079</v>
      </c>
      <c r="BL436" s="60">
        <f>$L$12*N(AQ436)+$L$13*N(S436)+$L$14*N(AA436)+$L$15*N(AE436)+$L$16*N(AY436)+$L$17*N(BC436)+$L$18*N(AM436)+$L$19*N(AU436)+$L$20*N(W436)</f>
        <v>4.765955642652934E-3</v>
      </c>
      <c r="BM436" s="60">
        <f>IF(ISNUMBER(BK436),BK436/MAX(BK$22:BK436)-1,"")</f>
        <v>0</v>
      </c>
      <c r="BO436" s="61">
        <f>BO435*(1+BP436)</f>
        <v>111.7445921874953</v>
      </c>
      <c r="BP436" s="60">
        <f>$L$36*N(S436)+$L$37*N(AQ436)+$L$38*N(AA436)+$L$39*N(AE436)+$L$40*N(AM436)+$L$41*N(W436)+$L$42*N(AI436)+$L$43*N(BG436)+$L$44*N(AY436)</f>
        <v>5.0958775903165599E-3</v>
      </c>
      <c r="BQ436" s="60">
        <f>IF(ISNUMBER(BO436),BO436/MAX(BO$22:BO436)-1,"")</f>
        <v>-7.461580508805965E-3</v>
      </c>
      <c r="BS436" s="61">
        <f>BS435*(1+BT436)</f>
        <v>108.9341516183939</v>
      </c>
      <c r="BT436" s="60">
        <f>$L$60*N(S436)+$L$61*N(AE436)+$L$62*N(AQ436)+$L$63*N(AM436)+$L$64*N(AI436)+$L$65*N(AA436)+$L$66*N(BG436)+$L$67*N(W436)+$L$68*N(AY436)</f>
        <v>5.8931820781043748E-3</v>
      </c>
      <c r="BU436" s="60">
        <f>IF(ISNUMBER(BS436),BS436/MAX(BS$22:BS436)-1,"")</f>
        <v>-1.6800736428897678E-2</v>
      </c>
    </row>
    <row r="437" spans="17:73" ht="16" customHeight="1">
      <c r="Q437" s="63">
        <v>43700</v>
      </c>
      <c r="R437" s="62">
        <v>434.25</v>
      </c>
      <c r="S437" s="60">
        <f>IF(AND(ISNUMBER(R436),ISNUMBER(R437)),R437/R436-1,"")</f>
        <v>3.4198303948980158E-3</v>
      </c>
      <c r="T437" s="60">
        <f>IF(ISNUMBER(R437),R437/MAX(R$22:R437)-1,"")</f>
        <v>-7.2470394586439113E-3</v>
      </c>
      <c r="V437" s="62">
        <v>221.45</v>
      </c>
      <c r="W437" s="60">
        <f>IF(AND(ISNUMBER(V436),ISNUMBER(V437)),V437/V436-1,"")</f>
        <v>4.6273193303996152E-3</v>
      </c>
      <c r="X437" s="60">
        <f>IF(ISNUMBER(V437),V437/MAX(V$22:V437)-1,"")</f>
        <v>-9.4824887059981045E-3</v>
      </c>
      <c r="Z437" s="62">
        <v>8.93</v>
      </c>
      <c r="AA437" s="60">
        <f>IF(AND(ISNUMBER(Z436),ISNUMBER(Z437)),Z437/Z436-1,"")</f>
        <v>3.370786516853963E-3</v>
      </c>
      <c r="AB437" s="60">
        <f>IF(ISNUMBER(Z437),Z437/MAX(Z$22:Z437)-1,"")</f>
        <v>-1.3259668508287414E-2</v>
      </c>
      <c r="AD437" s="62">
        <v>11.16</v>
      </c>
      <c r="AE437" s="60">
        <f>IF(AND(ISNUMBER(AD436),ISNUMBER(AD437)),AD437/AD436-1,"")</f>
        <v>5.4054054054053502E-3</v>
      </c>
      <c r="AF437" s="60">
        <f>IF(ISNUMBER(AD437),AD437/MAX(AD$22:AD437)-1,"")</f>
        <v>-0.26141628060886823</v>
      </c>
      <c r="AH437" s="62">
        <v>17.82</v>
      </c>
      <c r="AI437" s="60">
        <f>IF(AND(ISNUMBER(AH436),ISNUMBER(AH437)),AH437/AH436-1,"")</f>
        <v>-1.0000000000000009E-2</v>
      </c>
      <c r="AJ437" s="60">
        <f>IF(ISNUMBER(AH437),AH437/MAX(AH$22:AH437)-1,"")</f>
        <v>-4.0904198062432617E-2</v>
      </c>
      <c r="AL437" s="62">
        <v>21.63</v>
      </c>
      <c r="AM437" s="60">
        <f>IF(AND(ISNUMBER(AL436),ISNUMBER(AL437)),AL437/AL436-1,"")</f>
        <v>0</v>
      </c>
      <c r="AN437" s="60">
        <f>IF(ISNUMBER(AL437),AL437/MAX(AL$22:AL437)-1,"")</f>
        <v>-1.0973936899862924E-2</v>
      </c>
      <c r="AP437" s="62">
        <v>100.32</v>
      </c>
      <c r="AQ437" s="60">
        <f>IF(AND(ISNUMBER(AP436),ISNUMBER(AP437)),AP437/AP436-1,"")</f>
        <v>0</v>
      </c>
      <c r="AR437" s="60">
        <f>IF(ISNUMBER(AP437),AP437/MAX(AP$22:AP437)-1,"")</f>
        <v>-8.9632506722436833E-4</v>
      </c>
      <c r="AT437" s="62">
        <v>50.12</v>
      </c>
      <c r="AU437" s="60">
        <f>IF(AND(ISNUMBER(AT436),ISNUMBER(AT437)),AT437/AT436-1,"")</f>
        <v>0</v>
      </c>
      <c r="AV437" s="60">
        <f>IF(ISNUMBER(AT437),AT437/MAX(AT$22:AT437)-1,"")</f>
        <v>-1.1956954962136779E-3</v>
      </c>
      <c r="AX437" s="62">
        <v>20.925999999999998</v>
      </c>
      <c r="AY437" s="60">
        <f>IF(AND(ISNUMBER(AX436),ISNUMBER(AX437)),AX437/AX436-1,"")</f>
        <v>2.6352354942265066E-3</v>
      </c>
      <c r="AZ437" s="60">
        <f>IF(ISNUMBER(AX437),AX437/MAX(AX$22:AX437)-1,"")</f>
        <v>-1.1432350718065032E-2</v>
      </c>
      <c r="BB437" s="62">
        <v>53.77</v>
      </c>
      <c r="BC437" s="60">
        <f>IF(AND(ISNUMBER(BB436),ISNUMBER(BB437)),BB437/BB436-1,"")</f>
        <v>-3.3364226135310648E-3</v>
      </c>
      <c r="BD437" s="60">
        <f>IF(ISNUMBER(BB437),BB437/MAX(BB$22:BB437)-1,"")</f>
        <v>-4.6279155868197419E-3</v>
      </c>
      <c r="BF437" s="62">
        <v>53.64</v>
      </c>
      <c r="BG437" s="60">
        <f>IF(AND(ISNUMBER(BF436),ISNUMBER(BF437)),BF437/BF436-1,"")</f>
        <v>-9.3127211771271146E-4</v>
      </c>
      <c r="BH437" s="60">
        <f>IF(ISNUMBER(BF437),BF437/MAX(BF$22:BF437)-1,"")</f>
        <v>-2.4177050399851741E-3</v>
      </c>
      <c r="BK437" s="61">
        <f>BK436*(1+BL437)</f>
        <v>115.40271404196089</v>
      </c>
      <c r="BL437" s="60">
        <f>$L$12*N(AQ437)+$L$13*N(S437)+$L$14*N(AA437)+$L$15*N(AE437)+$L$16*N(AY437)+$L$17*N(BC437)+$L$18*N(AM437)+$L$19*N(AU437)+$L$20*N(W437)</f>
        <v>2.3608424061599405E-3</v>
      </c>
      <c r="BM437" s="60">
        <f>IF(ISNUMBER(BK437),BK437/MAX(BK$22:BK437)-1,"")</f>
        <v>0</v>
      </c>
      <c r="BO437" s="61">
        <f>BO436*(1+BP437)</f>
        <v>112.04382380105957</v>
      </c>
      <c r="BP437" s="60">
        <f>$L$36*N(S437)+$L$37*N(AQ437)+$L$38*N(AA437)+$L$39*N(AE437)+$L$40*N(AM437)+$L$41*N(W437)+$L$42*N(AI437)+$L$43*N(BG437)+$L$44*N(AY437)</f>
        <v>2.6778174022254954E-3</v>
      </c>
      <c r="BQ437" s="60">
        <f>IF(ISNUMBER(BO437),BO437/MAX(BO$22:BO437)-1,"")</f>
        <v>-4.8037438567150037E-3</v>
      </c>
      <c r="BS437" s="61">
        <f>BS436*(1+BT437)</f>
        <v>109.073887854821</v>
      </c>
      <c r="BT437" s="60">
        <f>$L$60*N(S437)+$L$61*N(AE437)+$L$62*N(AQ437)+$L$63*N(AM437)+$L$64*N(AI437)+$L$65*N(AA437)+$L$66*N(BG437)+$L$67*N(W437)+$L$68*N(AY437)</f>
        <v>1.2827587524307281E-3</v>
      </c>
      <c r="BU437" s="60">
        <f>IF(ISNUMBER(BS437),BS437/MAX(BS$22:BS437)-1,"")</f>
        <v>-1.553952896816857E-2</v>
      </c>
    </row>
    <row r="438" spans="17:73" ht="16" customHeight="1">
      <c r="Q438" s="63">
        <v>43703</v>
      </c>
      <c r="R438" s="62">
        <v>420.95</v>
      </c>
      <c r="S438" s="60">
        <f>IF(AND(ISNUMBER(R437),ISNUMBER(R438)),R438/R437-1,"")</f>
        <v>-3.0627518710420243E-2</v>
      </c>
      <c r="T438" s="60">
        <f>IF(ISNUMBER(R438),R438/MAX(R$22:R438)-1,"")</f>
        <v>-3.7652599332449466E-2</v>
      </c>
      <c r="V438" s="62">
        <v>214.83</v>
      </c>
      <c r="W438" s="60">
        <f>IF(AND(ISNUMBER(V437),ISNUMBER(V438)),V438/V437-1,"")</f>
        <v>-2.9893881237299524E-2</v>
      </c>
      <c r="X438" s="60">
        <f>IF(ISNUMBER(V438),V438/MAX(V$22:V438)-1,"")</f>
        <v>-3.9092901552086556E-2</v>
      </c>
      <c r="Z438" s="62">
        <v>8.69</v>
      </c>
      <c r="AA438" s="60">
        <f>IF(AND(ISNUMBER(Z437),ISNUMBER(Z438)),Z438/Z437-1,"")</f>
        <v>-2.6875699888017968E-2</v>
      </c>
      <c r="AB438" s="60">
        <f>IF(ISNUMBER(Z438),Z438/MAX(Z$22:Z438)-1,"")</f>
        <v>-3.9779005524862021E-2</v>
      </c>
      <c r="AD438" s="62">
        <v>10.95</v>
      </c>
      <c r="AE438" s="60">
        <f>IF(AND(ISNUMBER(AD437),ISNUMBER(AD438)),AD438/AD437-1,"")</f>
        <v>-1.8817204301075363E-2</v>
      </c>
      <c r="AF438" s="60">
        <f>IF(ISNUMBER(AD438),AD438/MAX(AD$22:AD438)-1,"")</f>
        <v>-0.27531436135009935</v>
      </c>
      <c r="AH438" s="62">
        <v>17.55</v>
      </c>
      <c r="AI438" s="60">
        <f>IF(AND(ISNUMBER(AH437),ISNUMBER(AH438)),AH438/AH437-1,"")</f>
        <v>-1.5151515151515138E-2</v>
      </c>
      <c r="AJ438" s="60">
        <f>IF(ISNUMBER(AH438),AH438/MAX(AH$22:AH438)-1,"")</f>
        <v>-5.5435952637244212E-2</v>
      </c>
      <c r="AL438" s="62">
        <v>21.24</v>
      </c>
      <c r="AM438" s="60">
        <f>IF(AND(ISNUMBER(AL437),ISNUMBER(AL438)),AL438/AL437-1,"")</f>
        <v>-1.8030513176144236E-2</v>
      </c>
      <c r="AN438" s="60">
        <f>IF(ISNUMBER(AL438),AL438/MAX(AL$22:AL438)-1,"")</f>
        <v>-2.8806584362140009E-2</v>
      </c>
      <c r="AP438" s="62">
        <v>100.33</v>
      </c>
      <c r="AQ438" s="60">
        <f>IF(AND(ISNUMBER(AP437),ISNUMBER(AP438)),AP438/AP437-1,"")</f>
        <v>9.9681020733655146E-5</v>
      </c>
      <c r="AR438" s="60">
        <f>IF(ISNUMBER(AP438),AP438/MAX(AP$22:AP438)-1,"")</f>
        <v>-7.9673339308827806E-4</v>
      </c>
      <c r="AT438" s="62">
        <v>50.13</v>
      </c>
      <c r="AU438" s="60">
        <f>IF(AND(ISNUMBER(AT437),ISNUMBER(AT438)),AT438/AT437-1,"")</f>
        <v>1.995211492418214E-4</v>
      </c>
      <c r="AV438" s="60">
        <f>IF(ISNUMBER(AT438),AT438/MAX(AT$22:AT438)-1,"")</f>
        <v>-9.9641291351126871E-4</v>
      </c>
      <c r="AX438" s="62">
        <v>21.5</v>
      </c>
      <c r="AY438" s="60">
        <f>IF(AND(ISNUMBER(AX437),ISNUMBER(AX438)),AX438/AX437-1,"")</f>
        <v>2.7429991398260523E-2</v>
      </c>
      <c r="AZ438" s="60">
        <f>IF(ISNUMBER(AX438),AX438/MAX(AX$22:AX438)-1,"")</f>
        <v>0</v>
      </c>
      <c r="BB438" s="62">
        <v>54.09</v>
      </c>
      <c r="BC438" s="60">
        <f>IF(AND(ISNUMBER(BB437),ISNUMBER(BB438)),BB438/BB437-1,"")</f>
        <v>5.9512739445788387E-3</v>
      </c>
      <c r="BD438" s="60">
        <f>IF(ISNUMBER(BB438),BB438/MAX(BB$22:BB438)-1,"")</f>
        <v>0</v>
      </c>
      <c r="BF438" s="62">
        <v>53.78</v>
      </c>
      <c r="BG438" s="60">
        <f>IF(AND(ISNUMBER(BF437),ISNUMBER(BF438)),BF438/BF437-1,"")</f>
        <v>2.6099925428784143E-3</v>
      </c>
      <c r="BH438" s="60">
        <f>IF(ISNUMBER(BF438),BF438/MAX(BF$22:BF438)-1,"")</f>
        <v>0</v>
      </c>
      <c r="BK438" s="61">
        <f>BK437*(1+BL438)</f>
        <v>114.05712323750436</v>
      </c>
      <c r="BL438" s="60">
        <f>$L$12*N(AQ438)+$L$13*N(S438)+$L$14*N(AA438)+$L$15*N(AE438)+$L$16*N(AY438)+$L$17*N(BC438)+$L$18*N(AM438)+$L$19*N(AU438)+$L$20*N(W438)</f>
        <v>-1.1659958048883175E-2</v>
      </c>
      <c r="BM438" s="60">
        <f>IF(ISNUMBER(BK438),BK438/MAX(BK$22:BK438)-1,"")</f>
        <v>-1.1659958048883312E-2</v>
      </c>
      <c r="BO438" s="61">
        <f>BO437*(1+BP438)</f>
        <v>110.25849990514286</v>
      </c>
      <c r="BP438" s="60">
        <f>$L$36*N(S438)+$L$37*N(AQ438)+$L$38*N(AA438)+$L$39*N(AE438)+$L$40*N(AM438)+$L$41*N(W438)+$L$42*N(AI438)+$L$43*N(BG438)+$L$44*N(AY438)</f>
        <v>-1.5934157148069641E-2</v>
      </c>
      <c r="BQ438" s="60">
        <f>IF(ISNUMBER(BO438),BO438/MAX(BO$22:BO438)-1,"")</f>
        <v>-2.066135739527275E-2</v>
      </c>
      <c r="BS438" s="61">
        <f>BS437*(1+BT438)</f>
        <v>107.05533503004949</v>
      </c>
      <c r="BT438" s="60">
        <f>$L$60*N(S438)+$L$61*N(AE438)+$L$62*N(AQ438)+$L$63*N(AM438)+$L$64*N(AI438)+$L$65*N(AA438)+$L$66*N(BG438)+$L$67*N(W438)+$L$68*N(AY438)</f>
        <v>-1.8506288392857419E-2</v>
      </c>
      <c r="BU438" s="60">
        <f>IF(ISNUMBER(BS438),BS438/MAX(BS$22:BS438)-1,"")</f>
        <v>-3.3758238356451864E-2</v>
      </c>
    </row>
    <row r="439" spans="17:73" ht="16" customHeight="1">
      <c r="Q439" s="63">
        <v>43704</v>
      </c>
      <c r="R439" s="62">
        <v>425.58</v>
      </c>
      <c r="S439" s="60">
        <f>IF(AND(ISNUMBER(R438),ISNUMBER(R439)),R439/R438-1,"")</f>
        <v>1.0998930989428723E-2</v>
      </c>
      <c r="T439" s="60">
        <f>IF(ISNUMBER(R439),R439/MAX(R$22:R439)-1,"")</f>
        <v>-2.706780668465103E-2</v>
      </c>
      <c r="V439" s="62">
        <v>217.24</v>
      </c>
      <c r="W439" s="60">
        <f>IF(AND(ISNUMBER(V438),ISNUMBER(V439)),V439/V438-1,"")</f>
        <v>1.1218172508494995E-2</v>
      </c>
      <c r="X439" s="60">
        <f>IF(ISNUMBER(V439),V439/MAX(V$22:V439)-1,"")</f>
        <v>-2.8313279957060344E-2</v>
      </c>
      <c r="Z439" s="62">
        <v>8.7899999999999991</v>
      </c>
      <c r="AA439" s="60">
        <f>IF(AND(ISNUMBER(Z438),ISNUMBER(Z439)),Z439/Z438-1,"")</f>
        <v>1.1507479861910141E-2</v>
      </c>
      <c r="AB439" s="60">
        <f>IF(ISNUMBER(Z439),Z439/MAX(Z$22:Z439)-1,"")</f>
        <v>-2.8729281767955972E-2</v>
      </c>
      <c r="AD439" s="62">
        <v>11.07</v>
      </c>
      <c r="AE439" s="60">
        <f>IF(AND(ISNUMBER(AD438),ISNUMBER(AD439)),AD439/AD438-1,"")</f>
        <v>1.0958904109589218E-2</v>
      </c>
      <c r="AF439" s="60">
        <f>IF(ISNUMBER(AD439),AD439/MAX(AD$22:AD439)-1,"")</f>
        <v>-0.26737260092653869</v>
      </c>
      <c r="AH439" s="62">
        <v>17.760000000000002</v>
      </c>
      <c r="AI439" s="60">
        <f>IF(AND(ISNUMBER(AH438),ISNUMBER(AH439)),AH439/AH438-1,"")</f>
        <v>1.1965811965811923E-2</v>
      </c>
      <c r="AJ439" s="60">
        <f>IF(ISNUMBER(AH439),AH439/MAX(AH$22:AH439)-1,"")</f>
        <v>-4.4133476856835108E-2</v>
      </c>
      <c r="AL439" s="62">
        <v>21.48</v>
      </c>
      <c r="AM439" s="60">
        <f>IF(AND(ISNUMBER(AL438),ISNUMBER(AL439)),AL439/AL438-1,"")</f>
        <v>1.1299435028248705E-2</v>
      </c>
      <c r="AN439" s="60">
        <f>IF(ISNUMBER(AL439),AL439/MAX(AL$22:AL439)-1,"")</f>
        <v>-1.7832647462277085E-2</v>
      </c>
      <c r="AP439" s="62">
        <v>100.34</v>
      </c>
      <c r="AQ439" s="60">
        <f>IF(AND(ISNUMBER(AP438),ISNUMBER(AP439)),AP439/AP438-1,"")</f>
        <v>9.9671085418195915E-5</v>
      </c>
      <c r="AR439" s="60">
        <f>IF(ISNUMBER(AP439),AP439/MAX(AP$22:AP439)-1,"")</f>
        <v>-6.9714171895218779E-4</v>
      </c>
      <c r="AT439" s="62">
        <v>50.13</v>
      </c>
      <c r="AU439" s="60">
        <f>IF(AND(ISNUMBER(AT438),ISNUMBER(AT439)),AT439/AT438-1,"")</f>
        <v>0</v>
      </c>
      <c r="AV439" s="60">
        <f>IF(ISNUMBER(AT439),AT439/MAX(AT$22:AT439)-1,"")</f>
        <v>-9.9641291351126871E-4</v>
      </c>
      <c r="AX439" s="62">
        <v>21.38</v>
      </c>
      <c r="AY439" s="60">
        <f>IF(AND(ISNUMBER(AX438),ISNUMBER(AX439)),AX439/AX438-1,"")</f>
        <v>-5.5813953488372814E-3</v>
      </c>
      <c r="AZ439" s="60">
        <f>IF(ISNUMBER(AX439),AX439/MAX(AX$22:AX439)-1,"")</f>
        <v>-5.5813953488372814E-3</v>
      </c>
      <c r="BB439" s="62">
        <v>53.99</v>
      </c>
      <c r="BC439" s="60">
        <f>IF(AND(ISNUMBER(BB438),ISNUMBER(BB439)),BB439/BB438-1,"")</f>
        <v>-1.8487705675725996E-3</v>
      </c>
      <c r="BD439" s="60">
        <f>IF(ISNUMBER(BB439),BB439/MAX(BB$22:BB439)-1,"")</f>
        <v>-1.8487705675725996E-3</v>
      </c>
      <c r="BF439" s="62">
        <v>53.72</v>
      </c>
      <c r="BG439" s="60">
        <f>IF(AND(ISNUMBER(BF438),ISNUMBER(BF439)),BF439/BF438-1,"")</f>
        <v>-1.1156563778356166E-3</v>
      </c>
      <c r="BH439" s="60">
        <f>IF(ISNUMBER(BF439),BF439/MAX(BF$22:BF439)-1,"")</f>
        <v>-1.1156563778356166E-3</v>
      </c>
      <c r="BK439" s="61">
        <f>BK438*(1+BL439)</f>
        <v>114.71848863828922</v>
      </c>
      <c r="BL439" s="60">
        <f>$L$12*N(AQ439)+$L$13*N(S439)+$L$14*N(AA439)+$L$15*N(AE439)+$L$16*N(AY439)+$L$17*N(BC439)+$L$18*N(AM439)+$L$19*N(AU439)+$L$20*N(W439)</f>
        <v>5.7985453430004124E-3</v>
      </c>
      <c r="BM439" s="60">
        <f>IF(ISNUMBER(BK439),BK439/MAX(BK$22:BK439)-1,"")</f>
        <v>-5.9290235013267356E-3</v>
      </c>
      <c r="BO439" s="61">
        <f>BO438*(1+BP439)</f>
        <v>111.07160546445439</v>
      </c>
      <c r="BP439" s="60">
        <f>$L$36*N(S439)+$L$37*N(AQ439)+$L$38*N(AA439)+$L$39*N(AE439)+$L$40*N(AM439)+$L$41*N(W439)+$L$42*N(AI439)+$L$43*N(BG439)+$L$44*N(AY439)</f>
        <v>7.374538561753209E-3</v>
      </c>
      <c r="BQ439" s="60">
        <f>IF(ISNUMBER(BO439),BO439/MAX(BO$22:BO439)-1,"")</f>
        <v>-1.3439186810369153E-2</v>
      </c>
      <c r="BS439" s="61">
        <f>BS438*(1+BT439)</f>
        <v>108.01134499496375</v>
      </c>
      <c r="BT439" s="60">
        <f>$L$60*N(S439)+$L$61*N(AE439)+$L$62*N(AQ439)+$L$63*N(AM439)+$L$64*N(AI439)+$L$65*N(AA439)+$L$66*N(BG439)+$L$67*N(W439)+$L$68*N(AY439)</f>
        <v>8.9300543933276879E-3</v>
      </c>
      <c r="BU439" s="60">
        <f>IF(ISNUMBER(BS439),BS439/MAX(BS$22:BS439)-1,"")</f>
        <v>-2.5129646867870226E-2</v>
      </c>
    </row>
    <row r="440" spans="17:73" ht="16" customHeight="1">
      <c r="Q440" s="63">
        <v>43705</v>
      </c>
      <c r="R440" s="62">
        <v>425.58</v>
      </c>
      <c r="S440" s="60">
        <f>IF(AND(ISNUMBER(R439),ISNUMBER(R440)),R440/R439-1,"")</f>
        <v>0</v>
      </c>
      <c r="T440" s="60">
        <f>IF(ISNUMBER(R440),R440/MAX(R$22:R440)-1,"")</f>
        <v>-2.706780668465103E-2</v>
      </c>
      <c r="V440" s="62">
        <v>217.4</v>
      </c>
      <c r="W440" s="60">
        <f>IF(AND(ISNUMBER(V439),ISNUMBER(V440)),V440/V439-1,"")</f>
        <v>7.365126127785171E-4</v>
      </c>
      <c r="X440" s="60">
        <f>IF(ISNUMBER(V440),V440/MAX(V$22:V440)-1,"")</f>
        <v>-2.7597620432079362E-2</v>
      </c>
      <c r="Z440" s="62">
        <v>8.8000000000000007</v>
      </c>
      <c r="AA440" s="60">
        <f>IF(AND(ISNUMBER(Z439),ISNUMBER(Z440)),Z440/Z439-1,"")</f>
        <v>1.1376564277589818E-3</v>
      </c>
      <c r="AB440" s="60">
        <f>IF(ISNUMBER(Z440),Z440/MAX(Z$22:Z440)-1,"")</f>
        <v>-2.7624309392265234E-2</v>
      </c>
      <c r="AD440" s="62">
        <v>11.05</v>
      </c>
      <c r="AE440" s="60">
        <f>IF(AND(ISNUMBER(AD439),ISNUMBER(AD440)),AD440/AD439-1,"")</f>
        <v>-1.8066847335139746E-3</v>
      </c>
      <c r="AF440" s="60">
        <f>IF(ISNUMBER(AD440),AD440/MAX(AD$22:AD440)-1,"")</f>
        <v>-0.26869622766379875</v>
      </c>
      <c r="AH440" s="62">
        <v>17.899999999999999</v>
      </c>
      <c r="AI440" s="60">
        <f>IF(AND(ISNUMBER(AH439),ISNUMBER(AH440)),AH440/AH439-1,"")</f>
        <v>7.8828828828827469E-3</v>
      </c>
      <c r="AJ440" s="60">
        <f>IF(ISNUMBER(AH440),AH440/MAX(AH$22:AH440)-1,"")</f>
        <v>-3.659849300322926E-2</v>
      </c>
      <c r="AL440" s="62">
        <v>21.57</v>
      </c>
      <c r="AM440" s="60">
        <f>IF(AND(ISNUMBER(AL439),ISNUMBER(AL440)),AL440/AL439-1,"")</f>
        <v>4.1899441340782495E-3</v>
      </c>
      <c r="AN440" s="60">
        <f>IF(ISNUMBER(AL440),AL440/MAX(AL$22:AL440)-1,"")</f>
        <v>-1.3717421124828544E-2</v>
      </c>
      <c r="AP440" s="62">
        <v>100.34</v>
      </c>
      <c r="AQ440" s="60">
        <f>IF(AND(ISNUMBER(AP439),ISNUMBER(AP440)),AP440/AP439-1,"")</f>
        <v>0</v>
      </c>
      <c r="AR440" s="60">
        <f>IF(ISNUMBER(AP440),AP440/MAX(AP$22:AP440)-1,"")</f>
        <v>-6.9714171895218779E-4</v>
      </c>
      <c r="AT440" s="62">
        <v>50.13</v>
      </c>
      <c r="AU440" s="60">
        <f>IF(AND(ISNUMBER(AT439),ISNUMBER(AT440)),AT440/AT439-1,"")</f>
        <v>0</v>
      </c>
      <c r="AV440" s="60">
        <f>IF(ISNUMBER(AT440),AT440/MAX(AT$22:AT440)-1,"")</f>
        <v>-9.9641291351126871E-4</v>
      </c>
      <c r="AX440" s="62">
        <v>21.533000000000001</v>
      </c>
      <c r="AY440" s="60">
        <f>IF(AND(ISNUMBER(AX439),ISNUMBER(AX440)),AX440/AX439-1,"")</f>
        <v>7.156220767072119E-3</v>
      </c>
      <c r="AZ440" s="60">
        <f>IF(ISNUMBER(AX440),AX440/MAX(AX$22:AX440)-1,"")</f>
        <v>0</v>
      </c>
      <c r="BB440" s="62">
        <v>54.1</v>
      </c>
      <c r="BC440" s="60">
        <f>IF(AND(ISNUMBER(BB439),ISNUMBER(BB440)),BB440/BB439-1,"")</f>
        <v>2.0374143359880303E-3</v>
      </c>
      <c r="BD440" s="60">
        <f>IF(ISNUMBER(BB440),BB440/MAX(BB$22:BB440)-1,"")</f>
        <v>0</v>
      </c>
      <c r="BF440" s="62">
        <v>53.77</v>
      </c>
      <c r="BG440" s="60">
        <f>IF(AND(ISNUMBER(BF439),ISNUMBER(BF440)),BF440/BF439-1,"")</f>
        <v>9.3075204765469266E-4</v>
      </c>
      <c r="BH440" s="60">
        <f>IF(ISNUMBER(BF440),BF440/MAX(BF$22:BF440)-1,"")</f>
        <v>-1.8594272963923242E-4</v>
      </c>
      <c r="BK440" s="61">
        <f>BK439*(1+BL440)</f>
        <v>114.87316838852911</v>
      </c>
      <c r="BL440" s="60">
        <f>$L$12*N(AQ440)+$L$13*N(S440)+$L$14*N(AA440)+$L$15*N(AE440)+$L$16*N(AY440)+$L$17*N(BC440)+$L$18*N(AM440)+$L$19*N(AU440)+$L$20*N(W440)</f>
        <v>1.3483419462366815E-3</v>
      </c>
      <c r="BM440" s="60">
        <f>IF(ISNUMBER(BK440),BK440/MAX(BK$22:BK440)-1,"")</f>
        <v>-4.5886759061770643E-3</v>
      </c>
      <c r="BO440" s="61">
        <f>BO439*(1+BP440)</f>
        <v>111.15225484929842</v>
      </c>
      <c r="BP440" s="60">
        <f>$L$36*N(S440)+$L$37*N(AQ440)+$L$38*N(AA440)+$L$39*N(AE440)+$L$40*N(AM440)+$L$41*N(W440)+$L$42*N(AI440)+$L$43*N(BG440)+$L$44*N(AY440)</f>
        <v>7.2610262998171703E-4</v>
      </c>
      <c r="BQ440" s="60">
        <f>IF(ISNUMBER(BO440),BO440/MAX(BO$22:BO440)-1,"")</f>
        <v>-1.2722842409275348E-2</v>
      </c>
      <c r="BS440" s="61">
        <f>BS439*(1+BT440)</f>
        <v>108.13862158041559</v>
      </c>
      <c r="BT440" s="60">
        <f>$L$60*N(S440)+$L$61*N(AE440)+$L$62*N(AQ440)+$L$63*N(AM440)+$L$64*N(AI440)+$L$65*N(AA440)+$L$66*N(BG440)+$L$67*N(W440)+$L$68*N(AY440)</f>
        <v>1.1783631197052121E-3</v>
      </c>
      <c r="BU440" s="60">
        <f>IF(ISNUMBER(BS440),BS440/MAX(BS$22:BS440)-1,"")</f>
        <v>-2.3980895597245144E-2</v>
      </c>
    </row>
    <row r="441" spans="17:73" ht="16" customHeight="1">
      <c r="Q441" s="63">
        <v>43706</v>
      </c>
      <c r="R441" s="62">
        <v>428.69</v>
      </c>
      <c r="S441" s="60">
        <f>IF(AND(ISNUMBER(R440),ISNUMBER(R441)),R441/R440-1,"")</f>
        <v>7.3076742328117561E-3</v>
      </c>
      <c r="T441" s="60">
        <f>IF(ISNUMBER(R441),R441/MAX(R$22:R441)-1,"")</f>
        <v>-1.9957935165287433E-2</v>
      </c>
      <c r="V441" s="62">
        <v>218.52</v>
      </c>
      <c r="W441" s="60">
        <f>IF(AND(ISNUMBER(V440),ISNUMBER(V441)),V441/V440-1,"")</f>
        <v>5.1517939282428316E-3</v>
      </c>
      <c r="X441" s="60">
        <f>IF(ISNUMBER(V441),V441/MAX(V$22:V441)-1,"")</f>
        <v>-2.2588003757212483E-2</v>
      </c>
      <c r="Z441" s="62">
        <v>8.7899999999999991</v>
      </c>
      <c r="AA441" s="60">
        <f>IF(AND(ISNUMBER(Z440),ISNUMBER(Z441)),Z441/Z440-1,"")</f>
        <v>-1.1363636363638241E-3</v>
      </c>
      <c r="AB441" s="60">
        <f>IF(ISNUMBER(Z441),Z441/MAX(Z$22:Z441)-1,"")</f>
        <v>-2.8729281767955972E-2</v>
      </c>
      <c r="AD441" s="62">
        <v>11.02</v>
      </c>
      <c r="AE441" s="60">
        <f>IF(AND(ISNUMBER(AD440),ISNUMBER(AD441)),AD441/AD440-1,"")</f>
        <v>-2.714932126696934E-3</v>
      </c>
      <c r="AF441" s="60">
        <f>IF(ISNUMBER(AD441),AD441/MAX(AD$22:AD441)-1,"")</f>
        <v>-0.27068166776968894</v>
      </c>
      <c r="AH441" s="62">
        <v>17.86</v>
      </c>
      <c r="AI441" s="60">
        <f>IF(AND(ISNUMBER(AH440),ISNUMBER(AH441)),AH441/AH440-1,"")</f>
        <v>-2.2346368715083775E-3</v>
      </c>
      <c r="AJ441" s="60">
        <f>IF(ISNUMBER(AH441),AH441/MAX(AH$22:AH441)-1,"")</f>
        <v>-3.8751345532830994E-2</v>
      </c>
      <c r="AL441" s="62">
        <v>21.56</v>
      </c>
      <c r="AM441" s="60">
        <f>IF(AND(ISNUMBER(AL440),ISNUMBER(AL441)),AL441/AL440-1,"")</f>
        <v>-4.6360686138158247E-4</v>
      </c>
      <c r="AN441" s="60">
        <f>IF(ISNUMBER(AL441),AL441/MAX(AL$22:AL441)-1,"")</f>
        <v>-1.4174668495656295E-2</v>
      </c>
      <c r="AP441" s="62">
        <v>100.35</v>
      </c>
      <c r="AQ441" s="60">
        <f>IF(AND(ISNUMBER(AP440),ISNUMBER(AP441)),AP441/AP440-1,"")</f>
        <v>9.9661152082930471E-5</v>
      </c>
      <c r="AR441" s="60">
        <f>IF(ISNUMBER(AP441),AP441/MAX(AP$22:AP441)-1,"")</f>
        <v>-5.9755004481631957E-4</v>
      </c>
      <c r="AT441" s="62">
        <v>50.12</v>
      </c>
      <c r="AU441" s="60">
        <f>IF(AND(ISNUMBER(AT440),ISNUMBER(AT441)),AT441/AT440-1,"")</f>
        <v>-1.9948134849401278E-4</v>
      </c>
      <c r="AV441" s="60">
        <f>IF(ISNUMBER(AT441),AT441/MAX(AT$22:AT441)-1,"")</f>
        <v>-1.1956954962136779E-3</v>
      </c>
      <c r="AX441" s="62">
        <v>21.707999999999998</v>
      </c>
      <c r="AY441" s="60">
        <f>IF(AND(ISNUMBER(AX440),ISNUMBER(AX441)),AX441/AX440-1,"")</f>
        <v>8.1270607904144754E-3</v>
      </c>
      <c r="AZ441" s="60">
        <f>IF(ISNUMBER(AX441),AX441/MAX(AX$22:AX441)-1,"")</f>
        <v>0</v>
      </c>
      <c r="BB441" s="62">
        <v>54.07</v>
      </c>
      <c r="BC441" s="60">
        <f>IF(AND(ISNUMBER(BB440),ISNUMBER(BB441)),BB441/BB440-1,"")</f>
        <v>-5.5452865064697932E-4</v>
      </c>
      <c r="BD441" s="60">
        <f>IF(ISNUMBER(BB441),BB441/MAX(BB$22:BB441)-1,"")</f>
        <v>-5.5452865064697932E-4</v>
      </c>
      <c r="BF441" s="62">
        <v>53.73</v>
      </c>
      <c r="BG441" s="60">
        <f>IF(AND(ISNUMBER(BF440),ISNUMBER(BF441)),BF441/BF440-1,"")</f>
        <v>-7.4390924307243811E-4</v>
      </c>
      <c r="BH441" s="60">
        <f>IF(ISNUMBER(BF441),BF441/MAX(BF$22:BF441)-1,"")</f>
        <v>-9.2971364819638413E-4</v>
      </c>
      <c r="BK441" s="61">
        <f>BK440*(1+BL441)</f>
        <v>115.20830748293349</v>
      </c>
      <c r="BL441" s="60">
        <f>$L$12*N(AQ441)+$L$13*N(S441)+$L$14*N(AA441)+$L$15*N(AE441)+$L$16*N(AY441)+$L$17*N(BC441)+$L$18*N(AM441)+$L$19*N(AU441)+$L$20*N(W441)</f>
        <v>2.9174706252625081E-3</v>
      </c>
      <c r="BM441" s="60">
        <f>IF(ISNUMBER(BK441),BK441/MAX(BK$22:BK441)-1,"")</f>
        <v>-1.6845926080795159E-3</v>
      </c>
      <c r="BO441" s="61">
        <f>BO440*(1+BP441)</f>
        <v>111.38895092180289</v>
      </c>
      <c r="BP441" s="60">
        <f>$L$36*N(S441)+$L$37*N(AQ441)+$L$38*N(AA441)+$L$39*N(AE441)+$L$40*N(AM441)+$L$41*N(W441)+$L$42*N(AI441)+$L$43*N(BG441)+$L$44*N(AY441)</f>
        <v>2.1294761210682799E-3</v>
      </c>
      <c r="BQ441" s="60">
        <f>IF(ISNUMBER(BO441),BO441/MAX(BO$22:BO441)-1,"")</f>
        <v>-1.0620459277309813E-2</v>
      </c>
      <c r="BS441" s="61">
        <f>BS440*(1+BT441)</f>
        <v>108.28447062764492</v>
      </c>
      <c r="BT441" s="60">
        <f>$L$60*N(S441)+$L$61*N(AE441)+$L$62*N(AQ441)+$L$63*N(AM441)+$L$64*N(AI441)+$L$65*N(AA441)+$L$66*N(BG441)+$L$67*N(W441)+$L$68*N(AY441)</f>
        <v>1.3487230103157856E-3</v>
      </c>
      <c r="BU441" s="60">
        <f>IF(ISNUMBER(BS441),BS441/MAX(BS$22:BS441)-1,"")</f>
        <v>-2.2664516172629434E-2</v>
      </c>
    </row>
    <row r="442" spans="17:73" ht="16" customHeight="1">
      <c r="Q442" s="63">
        <v>43707</v>
      </c>
      <c r="R442" s="62">
        <v>436.2</v>
      </c>
      <c r="S442" s="60">
        <f>IF(AND(ISNUMBER(R441),ISNUMBER(R442)),R442/R441-1,"")</f>
        <v>1.7518486552053902E-2</v>
      </c>
      <c r="T442" s="60">
        <f>IF(ISNUMBER(R442),R442/MAX(R$22:R442)-1,"")</f>
        <v>-2.7890814320333801E-3</v>
      </c>
      <c r="V442" s="62">
        <v>222.23</v>
      </c>
      <c r="W442" s="60">
        <f>IF(AND(ISNUMBER(V441),ISNUMBER(V442)),V442/V441-1,"")</f>
        <v>1.697785099762017E-2</v>
      </c>
      <c r="X442" s="60">
        <f>IF(ISNUMBER(V442),V442/MAX(V$22:V442)-1,"")</f>
        <v>-5.9936485217157998E-3</v>
      </c>
      <c r="Z442" s="62">
        <v>8.9499999999999993</v>
      </c>
      <c r="AA442" s="60">
        <f>IF(AND(ISNUMBER(Z441),ISNUMBER(Z442)),Z442/Z441-1,"")</f>
        <v>1.8202502844141044E-2</v>
      </c>
      <c r="AB442" s="60">
        <f>IF(ISNUMBER(Z442),Z442/MAX(Z$22:Z442)-1,"")</f>
        <v>-1.1049723756906271E-2</v>
      </c>
      <c r="AD442" s="62">
        <v>11.2</v>
      </c>
      <c r="AE442" s="60">
        <f>IF(AND(ISNUMBER(AD441),ISNUMBER(AD442)),AD442/AD441-1,"")</f>
        <v>1.6333938294010864E-2</v>
      </c>
      <c r="AF442" s="60">
        <f>IF(ISNUMBER(AD442),AD442/MAX(AD$22:AD442)-1,"")</f>
        <v>-0.25876902713434813</v>
      </c>
      <c r="AH442" s="62">
        <v>18.059999999999999</v>
      </c>
      <c r="AI442" s="60">
        <f>IF(AND(ISNUMBER(AH441),ISNUMBER(AH442)),AH442/AH441-1,"")</f>
        <v>1.1198208286674172E-2</v>
      </c>
      <c r="AJ442" s="60">
        <f>IF(ISNUMBER(AH442),AH442/MAX(AH$22:AH442)-1,"")</f>
        <v>-2.7987082884822323E-2</v>
      </c>
      <c r="AL442" s="62">
        <v>21.72</v>
      </c>
      <c r="AM442" s="60">
        <f>IF(AND(ISNUMBER(AL441),ISNUMBER(AL442)),AL442/AL441-1,"")</f>
        <v>7.4211502782930427E-3</v>
      </c>
      <c r="AN442" s="60">
        <f>IF(ISNUMBER(AL442),AL442/MAX(AL$22:AL442)-1,"")</f>
        <v>-6.8587105624143829E-3</v>
      </c>
      <c r="AP442" s="62">
        <v>100.35</v>
      </c>
      <c r="AQ442" s="60">
        <f>IF(AND(ISNUMBER(AP441),ISNUMBER(AP442)),AP442/AP441-1,"")</f>
        <v>0</v>
      </c>
      <c r="AR442" s="60">
        <f>IF(ISNUMBER(AP442),AP442/MAX(AP$22:AP442)-1,"")</f>
        <v>-5.9755004481631957E-4</v>
      </c>
      <c r="AT442" s="62">
        <v>50.13</v>
      </c>
      <c r="AU442" s="60">
        <f>IF(AND(ISNUMBER(AT441),ISNUMBER(AT442)),AT442/AT441-1,"")</f>
        <v>1.995211492418214E-4</v>
      </c>
      <c r="AV442" s="60">
        <f>IF(ISNUMBER(AT442),AT442/MAX(AT$22:AT442)-1,"")</f>
        <v>-9.9641291351126871E-4</v>
      </c>
      <c r="AX442" s="62">
        <v>21.43</v>
      </c>
      <c r="AY442" s="60">
        <f>IF(AND(ISNUMBER(AX441),ISNUMBER(AX442)),AX442/AX441-1,"")</f>
        <v>-1.2806338676985329E-2</v>
      </c>
      <c r="AZ442" s="60">
        <f>IF(ISNUMBER(AX442),AX442/MAX(AX$22:AX442)-1,"")</f>
        <v>-1.2806338676985329E-2</v>
      </c>
      <c r="BB442" s="62">
        <v>54.16</v>
      </c>
      <c r="BC442" s="60">
        <f>IF(AND(ISNUMBER(BB441),ISNUMBER(BB442)),BB442/BB441-1,"")</f>
        <v>1.6645089698539284E-3</v>
      </c>
      <c r="BD442" s="60">
        <f>IF(ISNUMBER(BB442),BB442/MAX(BB$22:BB442)-1,"")</f>
        <v>0</v>
      </c>
      <c r="BF442" s="62">
        <v>53.72</v>
      </c>
      <c r="BG442" s="60">
        <f>IF(AND(ISNUMBER(BF441),ISNUMBER(BF442)),BF442/BF441-1,"")</f>
        <v>-1.8611576400517915E-4</v>
      </c>
      <c r="BH442" s="60">
        <f>IF(ISNUMBER(BF442),BF442/MAX(BF$22:BF442)-1,"")</f>
        <v>-1.1156563778356166E-3</v>
      </c>
      <c r="BK442" s="61">
        <f>BK441*(1+BL442)</f>
        <v>116.15071479070994</v>
      </c>
      <c r="BL442" s="60">
        <f>$L$12*N(AQ442)+$L$13*N(S442)+$L$14*N(AA442)+$L$15*N(AE442)+$L$16*N(AY442)+$L$17*N(BC442)+$L$18*N(AM442)+$L$19*N(AU442)+$L$20*N(W442)</f>
        <v>8.1800291000372373E-3</v>
      </c>
      <c r="BM442" s="60">
        <f>IF(ISNUMBER(BK442),BK442/MAX(BK$22:BK442)-1,"")</f>
        <v>0</v>
      </c>
      <c r="BO442" s="61">
        <f>BO441*(1+BP442)</f>
        <v>112.58737051247516</v>
      </c>
      <c r="BP442" s="60">
        <f>$L$36*N(S442)+$L$37*N(AQ442)+$L$38*N(AA442)+$L$39*N(AE442)+$L$40*N(AM442)+$L$41*N(W442)+$L$42*N(AI442)+$L$43*N(BG442)+$L$44*N(AY442)</f>
        <v>1.0758873126595833E-2</v>
      </c>
      <c r="BQ442" s="60">
        <f>IF(ISNUMBER(BO442),BO442/MAX(BO$22:BO442)-1,"")</f>
        <v>0</v>
      </c>
      <c r="BS442" s="61">
        <f>BS441*(1+BT442)</f>
        <v>109.57365806796732</v>
      </c>
      <c r="BT442" s="60">
        <f>$L$60*N(S442)+$L$61*N(AE442)+$L$62*N(AQ442)+$L$63*N(AM442)+$L$64*N(AI442)+$L$65*N(AA442)+$L$66*N(BG442)+$L$67*N(W442)+$L$68*N(AY442)</f>
        <v>1.1905561645635221E-2</v>
      </c>
      <c r="BU442" s="60">
        <f>IF(ISNUMBER(BS442),BS442/MAX(BS$22:BS442)-1,"")</f>
        <v>-1.102878832145604E-2</v>
      </c>
    </row>
    <row r="443" spans="17:73" ht="16" customHeight="1">
      <c r="Q443" s="63">
        <v>43710</v>
      </c>
      <c r="R443" s="62">
        <v>432.39</v>
      </c>
      <c r="S443" s="60">
        <f>IF(AND(ISNUMBER(R442),ISNUMBER(R443)),R443/R442-1,"")</f>
        <v>-8.7345254470426736E-3</v>
      </c>
      <c r="T443" s="60">
        <f>IF(ISNUMBER(R443),R443/MAX(R$22:R443)-1,"")</f>
        <v>-1.1499245576333972E-2</v>
      </c>
      <c r="V443" s="62">
        <v>220.69</v>
      </c>
      <c r="W443" s="60">
        <f>IF(AND(ISNUMBER(V442),ISNUMBER(V443)),V443/V442-1,"")</f>
        <v>-6.9297574584888944E-3</v>
      </c>
      <c r="X443" s="60">
        <f>IF(ISNUMBER(V443),V443/MAX(V$22:V443)-1,"")</f>
        <v>-1.28818714496578E-2</v>
      </c>
      <c r="Z443" s="62">
        <v>8.8800000000000008</v>
      </c>
      <c r="AA443" s="60">
        <f>IF(AND(ISNUMBER(Z442),ISNUMBER(Z443)),Z443/Z442-1,"")</f>
        <v>-7.8212290502791548E-3</v>
      </c>
      <c r="AB443" s="60">
        <f>IF(ISNUMBER(Z443),Z443/MAX(Z$22:Z443)-1,"")</f>
        <v>-1.8784530386740328E-2</v>
      </c>
      <c r="AD443" s="62">
        <v>11.2</v>
      </c>
      <c r="AE443" s="60">
        <f>IF(AND(ISNUMBER(AD442),ISNUMBER(AD443)),AD443/AD442-1,"")</f>
        <v>0</v>
      </c>
      <c r="AF443" s="60">
        <f>IF(ISNUMBER(AD443),AD443/MAX(AD$22:AD443)-1,"")</f>
        <v>-0.25876902713434813</v>
      </c>
      <c r="AH443" s="62">
        <v>18.02</v>
      </c>
      <c r="AI443" s="60">
        <f>IF(AND(ISNUMBER(AH442),ISNUMBER(AH443)),AH443/AH442-1,"")</f>
        <v>-2.2148394241416902E-3</v>
      </c>
      <c r="AJ443" s="60">
        <f>IF(ISNUMBER(AH443),AH443/MAX(AH$22:AH443)-1,"")</f>
        <v>-3.0139935414424057E-2</v>
      </c>
      <c r="AL443" s="62">
        <v>21.6</v>
      </c>
      <c r="AM443" s="60">
        <f>IF(AND(ISNUMBER(AL442),ISNUMBER(AL443)),AL443/AL442-1,"")</f>
        <v>-5.5248618784529135E-3</v>
      </c>
      <c r="AN443" s="60">
        <f>IF(ISNUMBER(AL443),AL443/MAX(AL$22:AL443)-1,"")</f>
        <v>-1.2345679012345623E-2</v>
      </c>
      <c r="AP443" s="62">
        <v>100.36</v>
      </c>
      <c r="AQ443" s="60">
        <f>IF(AND(ISNUMBER(AP442),ISNUMBER(AP443)),AP443/AP442-1,"")</f>
        <v>9.9651220727414724E-5</v>
      </c>
      <c r="AR443" s="60">
        <f>IF(ISNUMBER(AP443),AP443/MAX(AP$22:AP443)-1,"")</f>
        <v>-4.979583706802293E-4</v>
      </c>
      <c r="AT443" s="62">
        <v>50.075000000000003</v>
      </c>
      <c r="AU443" s="60">
        <f>IF(AND(ISNUMBER(AT442),ISNUMBER(AT443)),AT443/AT442-1,"")</f>
        <v>-1.0971474167165152E-3</v>
      </c>
      <c r="AV443" s="60">
        <f>IF(ISNUMBER(AT443),AT443/MAX(AT$22:AT443)-1,"")</f>
        <v>-2.092467118373742E-3</v>
      </c>
      <c r="AX443" s="62">
        <v>21.335999999999999</v>
      </c>
      <c r="AY443" s="60">
        <f>IF(AND(ISNUMBER(AX442),ISNUMBER(AX443)),AX443/AX442-1,"")</f>
        <v>-4.3863742417172835E-3</v>
      </c>
      <c r="AZ443" s="60">
        <f>IF(ISNUMBER(AX443),AX443/MAX(AX$22:AX443)-1,"")</f>
        <v>-1.7136539524599259E-2</v>
      </c>
      <c r="BB443" s="62">
        <v>54.14</v>
      </c>
      <c r="BC443" s="60">
        <f>IF(AND(ISNUMBER(BB442),ISNUMBER(BB443)),BB443/BB442-1,"")</f>
        <v>-3.6927621861149174E-4</v>
      </c>
      <c r="BD443" s="60">
        <f>IF(ISNUMBER(BB443),BB443/MAX(BB$22:BB443)-1,"")</f>
        <v>-3.6927621861149174E-4</v>
      </c>
      <c r="BF443" s="62">
        <v>53.71</v>
      </c>
      <c r="BG443" s="60">
        <f>IF(AND(ISNUMBER(BF442),ISNUMBER(BF443)),BF443/BF442-1,"")</f>
        <v>-1.8615040953084971E-4</v>
      </c>
      <c r="BH443" s="60">
        <f>IF(ISNUMBER(BF443),BF443/MAX(BF$22:BF443)-1,"")</f>
        <v>-1.301599107474849E-3</v>
      </c>
      <c r="BK443" s="61">
        <f>BK442*(1+BL443)</f>
        <v>115.60183183040499</v>
      </c>
      <c r="BL443" s="60">
        <f>$L$12*N(AQ443)+$L$13*N(S443)+$L$14*N(AA443)+$L$15*N(AE443)+$L$16*N(AY443)+$L$17*N(BC443)+$L$18*N(AM443)+$L$19*N(AU443)+$L$20*N(W443)</f>
        <v>-4.7256098362715524E-3</v>
      </c>
      <c r="BM443" s="60">
        <f>IF(ISNUMBER(BK443),BK443/MAX(BK$22:BK443)-1,"")</f>
        <v>-4.7256098362715715E-3</v>
      </c>
      <c r="BO443" s="61">
        <f>BO442*(1+BP443)</f>
        <v>112.06613271494641</v>
      </c>
      <c r="BP443" s="60">
        <f>$L$36*N(S443)+$L$37*N(AQ443)+$L$38*N(AA443)+$L$39*N(AE443)+$L$40*N(AM443)+$L$41*N(W443)+$L$42*N(AI443)+$L$43*N(BG443)+$L$44*N(AY443)</f>
        <v>-4.6296293727812084E-3</v>
      </c>
      <c r="BQ443" s="60">
        <f>IF(ISNUMBER(BO443),BO443/MAX(BO$22:BO443)-1,"")</f>
        <v>-4.6296293727812188E-3</v>
      </c>
      <c r="BS443" s="61">
        <f>BS442*(1+BT443)</f>
        <v>109.11474844821278</v>
      </c>
      <c r="BT443" s="60">
        <f>$L$60*N(S443)+$L$61*N(AE443)+$L$62*N(AQ443)+$L$63*N(AM443)+$L$64*N(AI443)+$L$65*N(AA443)+$L$66*N(BG443)+$L$67*N(W443)+$L$68*N(AY443)</f>
        <v>-4.1881381697585675E-3</v>
      </c>
      <c r="BU443" s="60">
        <f>IF(ISNUMBER(BS443),BS443/MAX(BS$22:BS443)-1,"")</f>
        <v>-1.5170736401879381E-2</v>
      </c>
    </row>
    <row r="444" spans="17:73" ht="16" customHeight="1">
      <c r="Q444" s="63">
        <v>43711</v>
      </c>
      <c r="R444" s="62">
        <v>432.39</v>
      </c>
      <c r="S444" s="60">
        <f>IF(AND(ISNUMBER(R443),ISNUMBER(R444)),R444/R443-1,"")</f>
        <v>0</v>
      </c>
      <c r="T444" s="60">
        <f>IF(ISNUMBER(R444),R444/MAX(R$22:R444)-1,"")</f>
        <v>-1.1499245576333972E-2</v>
      </c>
      <c r="V444" s="62">
        <v>220.73</v>
      </c>
      <c r="W444" s="60">
        <f>IF(AND(ISNUMBER(V443),ISNUMBER(V444)),V444/V443-1,"")</f>
        <v>1.8124971679722712E-4</v>
      </c>
      <c r="X444" s="60">
        <f>IF(ISNUMBER(V444),V444/MAX(V$22:V444)-1,"")</f>
        <v>-1.2702956568412582E-2</v>
      </c>
      <c r="Z444" s="62">
        <v>8.86</v>
      </c>
      <c r="AA444" s="60">
        <f>IF(AND(ISNUMBER(Z443),ISNUMBER(Z444)),Z444/Z443-1,"")</f>
        <v>-2.2522522522524513E-3</v>
      </c>
      <c r="AB444" s="60">
        <f>IF(ISNUMBER(Z444),Z444/MAX(Z$22:Z444)-1,"")</f>
        <v>-2.0994475138121693E-2</v>
      </c>
      <c r="AD444" s="62">
        <v>11.24</v>
      </c>
      <c r="AE444" s="60">
        <f>IF(AND(ISNUMBER(AD443),ISNUMBER(AD444)),AD444/AD443-1,"")</f>
        <v>3.5714285714285587E-3</v>
      </c>
      <c r="AF444" s="60">
        <f>IF(ISNUMBER(AD444),AD444/MAX(AD$22:AD444)-1,"")</f>
        <v>-0.25612177365982791</v>
      </c>
      <c r="AH444" s="62">
        <v>18.010000000000002</v>
      </c>
      <c r="AI444" s="60">
        <f>IF(AND(ISNUMBER(AH443),ISNUMBER(AH444)),AH444/AH443-1,"")</f>
        <v>-5.5493895671465676E-4</v>
      </c>
      <c r="AJ444" s="60">
        <f>IF(ISNUMBER(AH444),AH444/MAX(AH$22:AH444)-1,"")</f>
        <v>-3.067814854682438E-2</v>
      </c>
      <c r="AL444" s="62">
        <v>21.62</v>
      </c>
      <c r="AM444" s="60">
        <f>IF(AND(ISNUMBER(AL443),ISNUMBER(AL444)),AL444/AL443-1,"")</f>
        <v>9.2592592592599665E-4</v>
      </c>
      <c r="AN444" s="60">
        <f>IF(ISNUMBER(AL444),AL444/MAX(AL$22:AL444)-1,"")</f>
        <v>-1.1431184270690453E-2</v>
      </c>
      <c r="AP444" s="62">
        <v>100.26</v>
      </c>
      <c r="AQ444" s="60">
        <f>IF(AND(ISNUMBER(AP443),ISNUMBER(AP444)),AP444/AP443-1,"")</f>
        <v>-9.9641291351126871E-4</v>
      </c>
      <c r="AR444" s="60">
        <f>IF(ISNUMBER(AP444),AP444/MAX(AP$22:AP444)-1,"")</f>
        <v>-1.4938751120405769E-3</v>
      </c>
      <c r="AT444" s="62">
        <v>50.08</v>
      </c>
      <c r="AU444" s="60">
        <f>IF(AND(ISNUMBER(AT443),ISNUMBER(AT444)),AT444/AT443-1,"")</f>
        <v>9.9850224662967335E-5</v>
      </c>
      <c r="AV444" s="60">
        <f>IF(ISNUMBER(AT444),AT444/MAX(AT$22:AT444)-1,"")</f>
        <v>-1.9928258270227595E-3</v>
      </c>
      <c r="AX444" s="62">
        <v>21.414999999999999</v>
      </c>
      <c r="AY444" s="60">
        <f>IF(AND(ISNUMBER(AX443),ISNUMBER(AX444)),AX444/AX443-1,"")</f>
        <v>3.7026621672291427E-3</v>
      </c>
      <c r="AZ444" s="60">
        <f>IF(ISNUMBER(AX444),AX444/MAX(AX$22:AX444)-1,"")</f>
        <v>-1.3497328173945111E-2</v>
      </c>
      <c r="BB444" s="62">
        <v>54.2</v>
      </c>
      <c r="BC444" s="60">
        <f>IF(AND(ISNUMBER(BB443),ISNUMBER(BB444)),BB444/BB443-1,"")</f>
        <v>1.1082379017361976E-3</v>
      </c>
      <c r="BD444" s="60">
        <f>IF(ISNUMBER(BB444),BB444/MAX(BB$22:BB444)-1,"")</f>
        <v>0</v>
      </c>
      <c r="BF444" s="62">
        <v>53.72</v>
      </c>
      <c r="BG444" s="60">
        <f>IF(AND(ISNUMBER(BF443),ISNUMBER(BF444)),BF444/BF443-1,"")</f>
        <v>1.8618506795742285E-4</v>
      </c>
      <c r="BH444" s="60">
        <f>IF(ISNUMBER(BF444),BF444/MAX(BF$22:BF444)-1,"")</f>
        <v>-1.1156563778356166E-3</v>
      </c>
      <c r="BK444" s="61">
        <f>BK443*(1+BL444)</f>
        <v>115.65441616620238</v>
      </c>
      <c r="BL444" s="60">
        <f>$L$12*N(AQ444)+$L$13*N(S444)+$L$14*N(AA444)+$L$15*N(AE444)+$L$16*N(AY444)+$L$17*N(BC444)+$L$18*N(AM444)+$L$19*N(AU444)+$L$20*N(W444)</f>
        <v>4.5487458948347031E-4</v>
      </c>
      <c r="BM444" s="60">
        <f>IF(ISNUMBER(BK444),BK444/MAX(BK$22:BK444)-1,"")</f>
        <v>-4.2728848066224678E-3</v>
      </c>
      <c r="BO444" s="61">
        <f>BO443*(1+BP444)</f>
        <v>112.09770919317542</v>
      </c>
      <c r="BP444" s="60">
        <f>$L$36*N(S444)+$L$37*N(AQ444)+$L$38*N(AA444)+$L$39*N(AE444)+$L$40*N(AM444)+$L$41*N(W444)+$L$42*N(AI444)+$L$43*N(BG444)+$L$44*N(AY444)</f>
        <v>2.8176646649657403E-4</v>
      </c>
      <c r="BQ444" s="60">
        <f>IF(ISNUMBER(BO444),BO444/MAX(BO$22:BO444)-1,"")</f>
        <v>-4.349167380594321E-3</v>
      </c>
      <c r="BS444" s="61">
        <f>BS443*(1+BT444)</f>
        <v>109.15585210339026</v>
      </c>
      <c r="BT444" s="60">
        <f>$L$60*N(S444)+$L$61*N(AE444)+$L$62*N(AQ444)+$L$63*N(AM444)+$L$64*N(AI444)+$L$65*N(AA444)+$L$66*N(BG444)+$L$67*N(W444)+$L$68*N(AY444)</f>
        <v>3.7670118624701131E-4</v>
      </c>
      <c r="BU444" s="60">
        <f>IF(ISNUMBER(BS444),BS444/MAX(BS$22:BS444)-1,"")</f>
        <v>-1.4799750050031202E-2</v>
      </c>
    </row>
    <row r="445" spans="17:73" ht="16" customHeight="1">
      <c r="Q445" s="63">
        <v>43712</v>
      </c>
      <c r="R445" s="62">
        <v>432.32</v>
      </c>
      <c r="S445" s="60">
        <f>IF(AND(ISNUMBER(R444),ISNUMBER(R445)),R445/R444-1,"")</f>
        <v>-1.6189088554308118E-4</v>
      </c>
      <c r="T445" s="60">
        <f>IF(ISNUMBER(R445),R445/MAX(R$22:R445)-1,"")</f>
        <v>-1.1659274838827671E-2</v>
      </c>
      <c r="V445" s="62">
        <v>220.04</v>
      </c>
      <c r="W445" s="60">
        <f>IF(AND(ISNUMBER(V444),ISNUMBER(V445)),V445/V444-1,"")</f>
        <v>-3.1259910297648519E-3</v>
      </c>
      <c r="X445" s="60">
        <f>IF(ISNUMBER(V445),V445/MAX(V$22:V445)-1,"")</f>
        <v>-1.5789238269893091E-2</v>
      </c>
      <c r="Z445" s="62">
        <v>8.85</v>
      </c>
      <c r="AA445" s="60">
        <f>IF(AND(ISNUMBER(Z444),ISNUMBER(Z445)),Z445/Z444-1,"")</f>
        <v>-1.1286681715575453E-3</v>
      </c>
      <c r="AB445" s="60">
        <f>IF(ISNUMBER(Z445),Z445/MAX(Z$22:Z445)-1,"")</f>
        <v>-2.209944751381232E-2</v>
      </c>
      <c r="AD445" s="62">
        <v>11.22</v>
      </c>
      <c r="AE445" s="60">
        <f>IF(AND(ISNUMBER(AD444),ISNUMBER(AD445)),AD445/AD444-1,"")</f>
        <v>-1.779359430604921E-3</v>
      </c>
      <c r="AF445" s="60">
        <f>IF(ISNUMBER(AD445),AD445/MAX(AD$22:AD445)-1,"")</f>
        <v>-0.25744540039708796</v>
      </c>
      <c r="AH445" s="62">
        <v>17.940000000000001</v>
      </c>
      <c r="AI445" s="60">
        <f>IF(AND(ISNUMBER(AH444),ISNUMBER(AH445)),AH445/AH444-1,"")</f>
        <v>-3.8867295946696245E-3</v>
      </c>
      <c r="AJ445" s="60">
        <f>IF(ISNUMBER(AH445),AH445/MAX(AH$22:AH445)-1,"")</f>
        <v>-3.4445640473627415E-2</v>
      </c>
      <c r="AL445" s="62">
        <v>21.98</v>
      </c>
      <c r="AM445" s="60">
        <f>IF(AND(ISNUMBER(AL444),ISNUMBER(AL445)),AL445/AL444-1,"")</f>
        <v>1.6651248843663202E-2</v>
      </c>
      <c r="AN445" s="60">
        <f>IF(ISNUMBER(AL445),AL445/MAX(AL$22:AL445)-1,"")</f>
        <v>0</v>
      </c>
      <c r="AP445" s="62">
        <v>100.26</v>
      </c>
      <c r="AQ445" s="60">
        <f>IF(AND(ISNUMBER(AP444),ISNUMBER(AP445)),AP445/AP444-1,"")</f>
        <v>0</v>
      </c>
      <c r="AR445" s="60">
        <f>IF(ISNUMBER(AP445),AP445/MAX(AP$22:AP445)-1,"")</f>
        <v>-1.4938751120405769E-3</v>
      </c>
      <c r="AT445" s="62">
        <v>50.07</v>
      </c>
      <c r="AU445" s="60">
        <f>IF(AND(ISNUMBER(AT444),ISNUMBER(AT445)),AT445/AT444-1,"")</f>
        <v>-1.9968051118202101E-4</v>
      </c>
      <c r="AV445" s="60">
        <f>IF(ISNUMBER(AT445),AT445/MAX(AT$22:AT445)-1,"")</f>
        <v>-2.1921084097249466E-3</v>
      </c>
      <c r="AX445" s="62">
        <v>21.414999999999999</v>
      </c>
      <c r="AY445" s="60">
        <f>IF(AND(ISNUMBER(AX444),ISNUMBER(AX445)),AX445/AX444-1,"")</f>
        <v>0</v>
      </c>
      <c r="AZ445" s="60">
        <f>IF(ISNUMBER(AX445),AX445/MAX(AX$22:AX445)-1,"")</f>
        <v>-1.3497328173945111E-2</v>
      </c>
      <c r="BB445" s="62">
        <v>54.27</v>
      </c>
      <c r="BC445" s="60">
        <f>IF(AND(ISNUMBER(BB444),ISNUMBER(BB445)),BB445/BB444-1,"")</f>
        <v>1.2915129151291893E-3</v>
      </c>
      <c r="BD445" s="60">
        <f>IF(ISNUMBER(BB445),BB445/MAX(BB$22:BB445)-1,"")</f>
        <v>0</v>
      </c>
      <c r="BF445" s="62">
        <v>53.7</v>
      </c>
      <c r="BG445" s="60">
        <f>IF(AND(ISNUMBER(BF444),ISNUMBER(BF445)),BF445/BF444-1,"")</f>
        <v>-3.7230081906169943E-4</v>
      </c>
      <c r="BH445" s="60">
        <f>IF(ISNUMBER(BF445),BF445/MAX(BF$22:BF445)-1,"")</f>
        <v>-1.4875418371141924E-3</v>
      </c>
      <c r="BK445" s="61">
        <f>BK444*(1+BL445)</f>
        <v>115.69819715503104</v>
      </c>
      <c r="BL445" s="60">
        <f>$L$12*N(AQ445)+$L$13*N(S445)+$L$14*N(AA445)+$L$15*N(AE445)+$L$16*N(AY445)+$L$17*N(BC445)+$L$18*N(AM445)+$L$19*N(AU445)+$L$20*N(W445)</f>
        <v>3.7855008291027024E-4</v>
      </c>
      <c r="BM445" s="60">
        <f>IF(ISNUMBER(BK445),BK445/MAX(BK$22:BK445)-1,"")</f>
        <v>-3.8959522246099221E-3</v>
      </c>
      <c r="BO445" s="61">
        <f>BO444*(1+BP445)</f>
        <v>112.0902748967026</v>
      </c>
      <c r="BP445" s="60">
        <f>$L$36*N(S445)+$L$37*N(AQ445)+$L$38*N(AA445)+$L$39*N(AE445)+$L$40*N(AM445)+$L$41*N(W445)+$L$42*N(AI445)+$L$43*N(BG445)+$L$44*N(AY445)</f>
        <v>-6.6319789461683783E-5</v>
      </c>
      <c r="BQ445" s="60">
        <f>IF(ISNUMBER(BO445),BO445/MAX(BO$22:BO445)-1,"")</f>
        <v>-4.4151987341909393E-3</v>
      </c>
      <c r="BS445" s="61">
        <f>BS444*(1+BT445)</f>
        <v>109.25318885661999</v>
      </c>
      <c r="BT445" s="60">
        <f>$L$60*N(S445)+$L$61*N(AE445)+$L$62*N(AQ445)+$L$63*N(AM445)+$L$64*N(AI445)+$L$65*N(AA445)+$L$66*N(BG445)+$L$67*N(W445)+$L$68*N(AY445)</f>
        <v>8.917227189755544E-4</v>
      </c>
      <c r="BU445" s="60">
        <f>IF(ISNUMBER(BS445),BS445/MAX(BS$22:BS445)-1,"")</f>
        <v>-1.3921224604410476E-2</v>
      </c>
    </row>
    <row r="446" spans="17:73" ht="16" customHeight="1">
      <c r="Q446" s="63">
        <v>43713</v>
      </c>
      <c r="R446" s="62">
        <v>435</v>
      </c>
      <c r="S446" s="60">
        <f>IF(AND(ISNUMBER(R445),ISNUMBER(R446)),R446/R445-1,"")</f>
        <v>6.1991117690600728E-3</v>
      </c>
      <c r="T446" s="60">
        <f>IF(ISNUMBER(R446),R446/MAX(R$22:R446)-1,"")</f>
        <v>-5.5324402176398779E-3</v>
      </c>
      <c r="V446" s="62">
        <v>221.31</v>
      </c>
      <c r="W446" s="60">
        <f>IF(AND(ISNUMBER(V445),ISNUMBER(V446)),V446/V445-1,"")</f>
        <v>5.7716778767498145E-3</v>
      </c>
      <c r="X446" s="60">
        <f>IF(ISNUMBER(V446),V446/MAX(V$22:V446)-1,"")</f>
        <v>-1.0108690790356478E-2</v>
      </c>
      <c r="Z446" s="62">
        <v>8.89</v>
      </c>
      <c r="AA446" s="60">
        <f>IF(AND(ISNUMBER(Z445),ISNUMBER(Z446)),Z446/Z445-1,"")</f>
        <v>4.5197740112994378E-3</v>
      </c>
      <c r="AB446" s="60">
        <f>IF(ISNUMBER(Z446),Z446/MAX(Z$22:Z446)-1,"")</f>
        <v>-1.7679558011049701E-2</v>
      </c>
      <c r="AD446" s="62">
        <v>11.48</v>
      </c>
      <c r="AE446" s="60">
        <f>IF(AND(ISNUMBER(AD445),ISNUMBER(AD446)),AD446/AD445-1,"")</f>
        <v>2.3172905525846721E-2</v>
      </c>
      <c r="AF446" s="60">
        <f>IF(ISNUMBER(AD446),AD446/MAX(AD$22:AD446)-1,"")</f>
        <v>-0.24023825281270672</v>
      </c>
      <c r="AH446" s="62">
        <v>18.05</v>
      </c>
      <c r="AI446" s="60">
        <f>IF(AND(ISNUMBER(AH445),ISNUMBER(AH446)),AH446/AH445-1,"")</f>
        <v>6.1315496098104383E-3</v>
      </c>
      <c r="AJ446" s="60">
        <f>IF(ISNUMBER(AH446),AH446/MAX(AH$22:AH446)-1,"")</f>
        <v>-2.8525296017222646E-2</v>
      </c>
      <c r="AL446" s="62">
        <v>22.17</v>
      </c>
      <c r="AM446" s="60">
        <f>IF(AND(ISNUMBER(AL445),ISNUMBER(AL446)),AL446/AL445-1,"")</f>
        <v>8.644222020018244E-3</v>
      </c>
      <c r="AN446" s="60">
        <f>IF(ISNUMBER(AL446),AL446/MAX(AL$22:AL446)-1,"")</f>
        <v>0</v>
      </c>
      <c r="AP446" s="62">
        <v>100.26</v>
      </c>
      <c r="AQ446" s="60">
        <f>IF(AND(ISNUMBER(AP445),ISNUMBER(AP446)),AP446/AP445-1,"")</f>
        <v>0</v>
      </c>
      <c r="AR446" s="60">
        <f>IF(ISNUMBER(AP446),AP446/MAX(AP$22:AP446)-1,"")</f>
        <v>-1.4938751120405769E-3</v>
      </c>
      <c r="AT446" s="62">
        <v>50.09</v>
      </c>
      <c r="AU446" s="60">
        <f>IF(AND(ISNUMBER(AT445),ISNUMBER(AT446)),AT446/AT445-1,"")</f>
        <v>3.9944078290399254E-4</v>
      </c>
      <c r="AV446" s="60">
        <f>IF(ISNUMBER(AT446),AT446/MAX(AT$22:AT446)-1,"")</f>
        <v>-1.7935432443203503E-3</v>
      </c>
      <c r="AX446" s="62">
        <v>21.32</v>
      </c>
      <c r="AY446" s="60">
        <f>IF(AND(ISNUMBER(AX445),ISNUMBER(AX446)),AX446/AX445-1,"")</f>
        <v>-4.4361428904972078E-3</v>
      </c>
      <c r="AZ446" s="60">
        <f>IF(ISNUMBER(AX446),AX446/MAX(AX$22:AX446)-1,"")</f>
        <v>-1.7873594988022767E-2</v>
      </c>
      <c r="BB446" s="62">
        <v>54.11</v>
      </c>
      <c r="BC446" s="60">
        <f>IF(AND(ISNUMBER(BB445),ISNUMBER(BB446)),BB446/BB445-1,"")</f>
        <v>-2.9482218536945881E-3</v>
      </c>
      <c r="BD446" s="60">
        <f>IF(ISNUMBER(BB446),BB446/MAX(BB$22:BB446)-1,"")</f>
        <v>-2.9482218536945881E-3</v>
      </c>
      <c r="BF446" s="62">
        <v>53.56</v>
      </c>
      <c r="BG446" s="60">
        <f>IF(AND(ISNUMBER(BF445),ISNUMBER(BF446)),BF446/BF445-1,"")</f>
        <v>-2.6070763500931626E-3</v>
      </c>
      <c r="BH446" s="60">
        <f>IF(ISNUMBER(BF446),BF446/MAX(BF$22:BF446)-1,"")</f>
        <v>-4.0907400520638904E-3</v>
      </c>
      <c r="BK446" s="61">
        <f>BK445*(1+BL446)</f>
        <v>116.21715256467458</v>
      </c>
      <c r="BL446" s="60">
        <f>$L$12*N(AQ446)+$L$13*N(S446)+$L$14*N(AA446)+$L$15*N(AE446)+$L$16*N(AY446)+$L$17*N(BC446)+$L$18*N(AM446)+$L$19*N(AU446)+$L$20*N(W446)</f>
        <v>4.4854234759437311E-3</v>
      </c>
      <c r="BM446" s="60">
        <f>IF(ISNUMBER(BK446),BK446/MAX(BK$22:BK446)-1,"")</f>
        <v>0</v>
      </c>
      <c r="BO446" s="61">
        <f>BO445*(1+BP446)</f>
        <v>112.82296735858377</v>
      </c>
      <c r="BP446" s="60">
        <f>$L$36*N(S446)+$L$37*N(AQ446)+$L$38*N(AA446)+$L$39*N(AE446)+$L$40*N(AM446)+$L$41*N(W446)+$L$42*N(AI446)+$L$43*N(BG446)+$L$44*N(AY446)</f>
        <v>6.5366282896209679E-3</v>
      </c>
      <c r="BQ446" s="60">
        <f>IF(ISNUMBER(BO446),BO446/MAX(BO$22:BO446)-1,"")</f>
        <v>0</v>
      </c>
      <c r="BS446" s="61">
        <f>BS445*(1+BT446)</f>
        <v>110.15045571616309</v>
      </c>
      <c r="BT446" s="60">
        <f>$L$60*N(S446)+$L$61*N(AE446)+$L$62*N(AQ446)+$L$63*N(AM446)+$L$64*N(AI446)+$L$65*N(AA446)+$L$66*N(BG446)+$L$67*N(W446)+$L$68*N(AY446)</f>
        <v>8.2127292478450815E-3</v>
      </c>
      <c r="BU446" s="60">
        <f>IF(ISNUMBER(BS446),BS446/MAX(BS$22:BS446)-1,"")</f>
        <v>-5.8228266050398547E-3</v>
      </c>
    </row>
    <row r="447" spans="17:73" ht="16" customHeight="1">
      <c r="Q447" s="63">
        <v>43714</v>
      </c>
      <c r="R447" s="62">
        <v>436.32</v>
      </c>
      <c r="S447" s="60">
        <f>IF(AND(ISNUMBER(R446),ISNUMBER(R447)),R447/R446-1,"")</f>
        <v>3.0344827586206158E-3</v>
      </c>
      <c r="T447" s="60">
        <f>IF(ISNUMBER(R447),R447/MAX(R$22:R447)-1,"")</f>
        <v>-2.5147455534726415E-3</v>
      </c>
      <c r="V447" s="62">
        <v>222.13</v>
      </c>
      <c r="W447" s="60">
        <f>IF(AND(ISNUMBER(V446),ISNUMBER(V447)),V447/V446-1,"")</f>
        <v>3.7052098865844041E-3</v>
      </c>
      <c r="X447" s="60">
        <f>IF(ISNUMBER(V447),V447/MAX(V$22:V447)-1,"")</f>
        <v>-6.4409357248289556E-3</v>
      </c>
      <c r="Z447" s="62">
        <v>8.9499999999999993</v>
      </c>
      <c r="AA447" s="60">
        <f>IF(AND(ISNUMBER(Z446),ISNUMBER(Z447)),Z447/Z446-1,"")</f>
        <v>6.7491563554553657E-3</v>
      </c>
      <c r="AB447" s="60">
        <f>IF(ISNUMBER(Z447),Z447/MAX(Z$22:Z447)-1,"")</f>
        <v>-1.1049723756906271E-2</v>
      </c>
      <c r="AD447" s="62">
        <v>11.55</v>
      </c>
      <c r="AE447" s="60">
        <f>IF(AND(ISNUMBER(AD446),ISNUMBER(AD447)),AD447/AD446-1,"")</f>
        <v>6.0975609756097615E-3</v>
      </c>
      <c r="AF447" s="60">
        <f>IF(ISNUMBER(AD447),AD447/MAX(AD$22:AD447)-1,"")</f>
        <v>-0.23560555923229642</v>
      </c>
      <c r="AH447" s="62">
        <v>18.18</v>
      </c>
      <c r="AI447" s="60">
        <f>IF(AND(ISNUMBER(AH446),ISNUMBER(AH447)),AH447/AH446-1,"")</f>
        <v>7.2022160664819701E-3</v>
      </c>
      <c r="AJ447" s="60">
        <f>IF(ISNUMBER(AH447),AH447/MAX(AH$22:AH447)-1,"")</f>
        <v>-2.152852529601712E-2</v>
      </c>
      <c r="AL447" s="62">
        <v>21.94</v>
      </c>
      <c r="AM447" s="60">
        <f>IF(AND(ISNUMBER(AL446),ISNUMBER(AL447)),AL447/AL446-1,"")</f>
        <v>-1.0374379792512434E-2</v>
      </c>
      <c r="AN447" s="60">
        <f>IF(ISNUMBER(AL447),AL447/MAX(AL$22:AL447)-1,"")</f>
        <v>-1.0374379792512434E-2</v>
      </c>
      <c r="AP447" s="62">
        <v>100.27</v>
      </c>
      <c r="AQ447" s="60">
        <f>IF(AND(ISNUMBER(AP446),ISNUMBER(AP447)),AP447/AP446-1,"")</f>
        <v>9.9740674246895367E-5</v>
      </c>
      <c r="AR447" s="60">
        <f>IF(ISNUMBER(AP447),AP447/MAX(AP$22:AP447)-1,"")</f>
        <v>-1.3942834379045976E-3</v>
      </c>
      <c r="AT447" s="62">
        <v>50.09</v>
      </c>
      <c r="AU447" s="60">
        <f>IF(AND(ISNUMBER(AT446),ISNUMBER(AT447)),AT447/AT446-1,"")</f>
        <v>0</v>
      </c>
      <c r="AV447" s="60">
        <f>IF(ISNUMBER(AT447),AT447/MAX(AT$22:AT447)-1,"")</f>
        <v>-1.7935432443203503E-3</v>
      </c>
      <c r="AX447" s="62">
        <v>20.911999999999999</v>
      </c>
      <c r="AY447" s="60">
        <f>IF(AND(ISNUMBER(AX446),ISNUMBER(AX447)),AX447/AX446-1,"")</f>
        <v>-1.9136960600375286E-2</v>
      </c>
      <c r="AZ447" s="60">
        <f>IF(ISNUMBER(AX447),AX447/MAX(AX$22:AX447)-1,"")</f>
        <v>-3.666850930532517E-2</v>
      </c>
      <c r="BB447" s="62">
        <v>53.9</v>
      </c>
      <c r="BC447" s="60">
        <f>IF(AND(ISNUMBER(BB446),ISNUMBER(BB447)),BB447/BB446-1,"")</f>
        <v>-3.8809831824062613E-3</v>
      </c>
      <c r="BD447" s="60">
        <f>IF(ISNUMBER(BB447),BB447/MAX(BB$22:BB447)-1,"")</f>
        <v>-6.8177630366685893E-3</v>
      </c>
      <c r="BF447" s="62">
        <v>53.43</v>
      </c>
      <c r="BG447" s="60">
        <f>IF(AND(ISNUMBER(BF446),ISNUMBER(BF447)),BF447/BF446-1,"")</f>
        <v>-2.4271844660194164E-3</v>
      </c>
      <c r="BH447" s="60">
        <f>IF(ISNUMBER(BF447),BF447/MAX(BF$22:BF447)-1,"")</f>
        <v>-6.5079955373744669E-3</v>
      </c>
      <c r="BK447" s="61">
        <f>BK446*(1+BL447)</f>
        <v>116.11139157818296</v>
      </c>
      <c r="BL447" s="60">
        <f>$L$12*N(AQ447)+$L$13*N(S447)+$L$14*N(AA447)+$L$15*N(AE447)+$L$16*N(AY447)+$L$17*N(BC447)+$L$18*N(AM447)+$L$19*N(AU447)+$L$20*N(W447)</f>
        <v>-9.1002906333262378E-4</v>
      </c>
      <c r="BM447" s="60">
        <f>IF(ISNUMBER(BK447),BK447/MAX(BK$22:BK447)-1,"")</f>
        <v>-9.1002906333259581E-4</v>
      </c>
      <c r="BO447" s="61">
        <f>BO446*(1+BP447)</f>
        <v>112.98072142046914</v>
      </c>
      <c r="BP447" s="60">
        <f>$L$36*N(S447)+$L$37*N(AQ447)+$L$38*N(AA447)+$L$39*N(AE447)+$L$40*N(AM447)+$L$41*N(W447)+$L$42*N(AI447)+$L$43*N(BG447)+$L$44*N(AY447)</f>
        <v>1.3982442190514032E-3</v>
      </c>
      <c r="BQ447" s="60">
        <f>IF(ISNUMBER(BO447),BO447/MAX(BO$22:BO447)-1,"")</f>
        <v>0</v>
      </c>
      <c r="BS447" s="61">
        <f>BS446*(1+BT447)</f>
        <v>110.38487247972706</v>
      </c>
      <c r="BT447" s="60">
        <f>$L$60*N(S447)+$L$61*N(AE447)+$L$62*N(AQ447)+$L$63*N(AM447)+$L$64*N(AI447)+$L$65*N(AA447)+$L$66*N(BG447)+$L$67*N(W447)+$L$68*N(AY447)</f>
        <v>2.128150646675743E-3</v>
      </c>
      <c r="BU447" s="60">
        <f>IF(ISNUMBER(BS447),BS447/MAX(BS$22:BS447)-1,"")</f>
        <v>-3.7070678105691757E-3</v>
      </c>
    </row>
    <row r="448" spans="17:73" ht="16" customHeight="1">
      <c r="Q448" s="63">
        <v>43717</v>
      </c>
      <c r="R448" s="62">
        <v>436.33</v>
      </c>
      <c r="S448" s="60">
        <f>IF(AND(ISNUMBER(R447),ISNUMBER(R448)),R448/R447-1,"")</f>
        <v>2.2918958562545555E-5</v>
      </c>
      <c r="T448" s="60">
        <f>IF(ISNUMBER(R448),R448/MAX(R$22:R448)-1,"")</f>
        <v>-2.4918842302593669E-3</v>
      </c>
      <c r="V448" s="62">
        <v>221.57</v>
      </c>
      <c r="W448" s="60">
        <f>IF(AND(ISNUMBER(V447),ISNUMBER(V448)),V448/V447-1,"")</f>
        <v>-2.5210462341872519E-3</v>
      </c>
      <c r="X448" s="60">
        <f>IF(ISNUMBER(V448),V448/MAX(V$22:V448)-1,"")</f>
        <v>-8.9457440622623396E-3</v>
      </c>
      <c r="Z448" s="62">
        <v>8.92</v>
      </c>
      <c r="AA448" s="60">
        <f>IF(AND(ISNUMBER(Z447),ISNUMBER(Z448)),Z448/Z447-1,"")</f>
        <v>-3.3519553072625108E-3</v>
      </c>
      <c r="AB448" s="60">
        <f>IF(ISNUMBER(Z448),Z448/MAX(Z$22:Z448)-1,"")</f>
        <v>-1.436464088397793E-2</v>
      </c>
      <c r="AD448" s="62">
        <v>11.59</v>
      </c>
      <c r="AE448" s="60">
        <f>IF(AND(ISNUMBER(AD447),ISNUMBER(AD448)),AD448/AD447-1,"")</f>
        <v>3.4632034632033903E-3</v>
      </c>
      <c r="AF448" s="60">
        <f>IF(ISNUMBER(AD448),AD448/MAX(AD$22:AD448)-1,"")</f>
        <v>-0.23295830575777632</v>
      </c>
      <c r="AH448" s="62">
        <v>18.2</v>
      </c>
      <c r="AI448" s="60">
        <f>IF(AND(ISNUMBER(AH447),ISNUMBER(AH448)),AH448/AH447-1,"")</f>
        <v>1.1001100110010764E-3</v>
      </c>
      <c r="AJ448" s="60">
        <f>IF(ISNUMBER(AH448),AH448/MAX(AH$22:AH448)-1,"")</f>
        <v>-2.0452099031216364E-2</v>
      </c>
      <c r="AL448" s="62">
        <v>21.9</v>
      </c>
      <c r="AM448" s="60">
        <f>IF(AND(ISNUMBER(AL447),ISNUMBER(AL448)),AL448/AL447-1,"")</f>
        <v>-1.823154056517895E-3</v>
      </c>
      <c r="AN448" s="60">
        <f>IF(ISNUMBER(AL448),AL448/MAX(AL$22:AL448)-1,"")</f>
        <v>-1.2178619756427755E-2</v>
      </c>
      <c r="AP448" s="62">
        <v>100.28</v>
      </c>
      <c r="AQ448" s="60">
        <f>IF(AND(ISNUMBER(AP447),ISNUMBER(AP448)),AP448/AP447-1,"")</f>
        <v>9.9730727036950739E-5</v>
      </c>
      <c r="AR448" s="60">
        <f>IF(ISNUMBER(AP448),AP448/MAX(AP$22:AP448)-1,"")</f>
        <v>-1.2946917637685074E-3</v>
      </c>
      <c r="AT448" s="62">
        <v>50.09</v>
      </c>
      <c r="AU448" s="60">
        <f>IF(AND(ISNUMBER(AT447),ISNUMBER(AT448)),AT448/AT447-1,"")</f>
        <v>0</v>
      </c>
      <c r="AV448" s="60">
        <f>IF(ISNUMBER(AT448),AT448/MAX(AT$22:AT448)-1,"")</f>
        <v>-1.7935432443203503E-3</v>
      </c>
      <c r="AX448" s="62">
        <v>20.693999999999999</v>
      </c>
      <c r="AY448" s="60">
        <f>IF(AND(ISNUMBER(AX447),ISNUMBER(AX448)),AX448/AX447-1,"")</f>
        <v>-1.042463657230297E-2</v>
      </c>
      <c r="AZ448" s="60">
        <f>IF(ISNUMBER(AX448),AX448/MAX(AX$22:AX448)-1,"")</f>
        <v>-4.6710889994472038E-2</v>
      </c>
      <c r="BB448" s="62">
        <v>53.86</v>
      </c>
      <c r="BC448" s="60">
        <f>IF(AND(ISNUMBER(BB447),ISNUMBER(BB448)),BB448/BB447-1,"")</f>
        <v>-7.4211502782928207E-4</v>
      </c>
      <c r="BD448" s="60">
        <f>IF(ISNUMBER(BB448),BB448/MAX(BB$22:BB448)-1,"")</f>
        <v>-7.5548185000922086E-3</v>
      </c>
      <c r="BF448" s="62">
        <v>53.48</v>
      </c>
      <c r="BG448" s="60">
        <f>IF(AND(ISNUMBER(BF447),ISNUMBER(BF448)),BF448/BF447-1,"")</f>
        <v>9.3580385551184087E-4</v>
      </c>
      <c r="BH448" s="60">
        <f>IF(ISNUMBER(BF448),BF448/MAX(BF$22:BF448)-1,"")</f>
        <v>-5.5782818891781938E-3</v>
      </c>
      <c r="BK448" s="61">
        <f>BK447*(1+BL448)</f>
        <v>115.89700869680905</v>
      </c>
      <c r="BL448" s="60">
        <f>$L$12*N(AQ448)+$L$13*N(S448)+$L$14*N(AA448)+$L$15*N(AE448)+$L$16*N(AY448)+$L$17*N(BC448)+$L$18*N(AM448)+$L$19*N(AU448)+$L$20*N(W448)</f>
        <v>-1.8463552840081695E-3</v>
      </c>
      <c r="BM448" s="60">
        <f>IF(ISNUMBER(BK448),BK448/MAX(BK$22:BK448)-1,"")</f>
        <v>-2.7547041103710423E-3</v>
      </c>
      <c r="BO448" s="61">
        <f>BO447*(1+BP448)</f>
        <v>112.87512165789757</v>
      </c>
      <c r="BP448" s="60">
        <f>$L$36*N(S448)+$L$37*N(AQ448)+$L$38*N(AA448)+$L$39*N(AE448)+$L$40*N(AM448)+$L$41*N(W448)+$L$42*N(AI448)+$L$43*N(BG448)+$L$44*N(AY448)</f>
        <v>-9.3467063445783378E-4</v>
      </c>
      <c r="BQ448" s="60">
        <f>IF(ISNUMBER(BO448),BO448/MAX(BO$22:BO448)-1,"")</f>
        <v>-9.3467063445784593E-4</v>
      </c>
      <c r="BS448" s="61">
        <f>BS447*(1+BT448)</f>
        <v>110.40459316724711</v>
      </c>
      <c r="BT448" s="60">
        <f>$L$60*N(S448)+$L$61*N(AE448)+$L$62*N(AQ448)+$L$63*N(AM448)+$L$64*N(AI448)+$L$65*N(AA448)+$L$66*N(BG448)+$L$67*N(W448)+$L$68*N(AY448)</f>
        <v>1.7865389592831306E-4</v>
      </c>
      <c r="BU448" s="60">
        <f>IF(ISNUMBER(BS448),BS448/MAX(BS$22:BS448)-1,"")</f>
        <v>-3.5290761967476936E-3</v>
      </c>
    </row>
    <row r="449" spans="17:73" ht="16" customHeight="1">
      <c r="Q449" s="63">
        <v>43718</v>
      </c>
      <c r="R449" s="62">
        <v>435.09</v>
      </c>
      <c r="S449" s="60">
        <f>IF(AND(ISNUMBER(R448),ISNUMBER(R449)),R449/R448-1,"")</f>
        <v>-2.8418857286915955E-3</v>
      </c>
      <c r="T449" s="60">
        <f>IF(ISNUMBER(R449),R449/MAX(R$22:R449)-1,"")</f>
        <v>-5.3266883087194072E-3</v>
      </c>
      <c r="V449" s="62">
        <v>220.78</v>
      </c>
      <c r="W449" s="60">
        <f>IF(AND(ISNUMBER(V448),ISNUMBER(V449)),V449/V448-1,"")</f>
        <v>-3.5654646387145439E-3</v>
      </c>
      <c r="X449" s="60">
        <f>IF(ISNUMBER(V449),V449/MAX(V$22:V449)-1,"")</f>
        <v>-1.2479312966856004E-2</v>
      </c>
      <c r="Z449" s="62">
        <v>8.83</v>
      </c>
      <c r="AA449" s="60">
        <f>IF(AND(ISNUMBER(Z448),ISNUMBER(Z449)),Z449/Z448-1,"")</f>
        <v>-1.0089686098654682E-2</v>
      </c>
      <c r="AB449" s="60">
        <f>IF(ISNUMBER(Z449),Z449/MAX(Z$22:Z449)-1,"")</f>
        <v>-2.4309392265193464E-2</v>
      </c>
      <c r="AD449" s="62">
        <v>11.68</v>
      </c>
      <c r="AE449" s="60">
        <f>IF(AND(ISNUMBER(AD448),ISNUMBER(AD449)),AD449/AD448-1,"")</f>
        <v>7.7653149266609933E-3</v>
      </c>
      <c r="AF449" s="60">
        <f>IF(ISNUMBER(AD449),AD449/MAX(AD$22:AD449)-1,"")</f>
        <v>-0.22700198544010586</v>
      </c>
      <c r="AH449" s="62">
        <v>17.89</v>
      </c>
      <c r="AI449" s="60">
        <f>IF(AND(ISNUMBER(AH448),ISNUMBER(AH449)),AH449/AH448-1,"")</f>
        <v>-1.7032967032966972E-2</v>
      </c>
      <c r="AJ449" s="60">
        <f>IF(ISNUMBER(AH449),AH449/MAX(AH$22:AH449)-1,"")</f>
        <v>-3.7136706135629582E-2</v>
      </c>
      <c r="AL449" s="62">
        <v>21.6</v>
      </c>
      <c r="AM449" s="60">
        <f>IF(AND(ISNUMBER(AL448),ISNUMBER(AL449)),AL449/AL448-1,"")</f>
        <v>-1.3698630136986134E-2</v>
      </c>
      <c r="AN449" s="60">
        <f>IF(ISNUMBER(AL449),AL449/MAX(AL$22:AL449)-1,"")</f>
        <v>-2.5710419485791669E-2</v>
      </c>
      <c r="AP449" s="62">
        <v>100.28</v>
      </c>
      <c r="AQ449" s="60">
        <f>IF(AND(ISNUMBER(AP448),ISNUMBER(AP449)),AP449/AP448-1,"")</f>
        <v>0</v>
      </c>
      <c r="AR449" s="60">
        <f>IF(ISNUMBER(AP449),AP449/MAX(AP$22:AP449)-1,"")</f>
        <v>-1.2946917637685074E-3</v>
      </c>
      <c r="AT449" s="62">
        <v>50.09</v>
      </c>
      <c r="AU449" s="60">
        <f>IF(AND(ISNUMBER(AT448),ISNUMBER(AT449)),AT449/AT448-1,"")</f>
        <v>0</v>
      </c>
      <c r="AV449" s="60">
        <f>IF(ISNUMBER(AT449),AT449/MAX(AT$22:AT449)-1,"")</f>
        <v>-1.7935432443203503E-3</v>
      </c>
      <c r="AX449" s="62">
        <v>20.431999999999999</v>
      </c>
      <c r="AY449" s="60">
        <f>IF(AND(ISNUMBER(AX448),ISNUMBER(AX449)),AX449/AX448-1,"")</f>
        <v>-1.2660674591669085E-2</v>
      </c>
      <c r="AZ449" s="60">
        <f>IF(ISNUMBER(AX449),AX449/MAX(AX$22:AX449)-1,"")</f>
        <v>-5.8780173208033859E-2</v>
      </c>
      <c r="BB449" s="62">
        <v>53.69</v>
      </c>
      <c r="BC449" s="60">
        <f>IF(AND(ISNUMBER(BB448),ISNUMBER(BB449)),BB449/BB448-1,"")</f>
        <v>-3.156331229112519E-3</v>
      </c>
      <c r="BD449" s="60">
        <f>IF(ISNUMBER(BB449),BB449/MAX(BB$22:BB449)-1,"")</f>
        <v>-1.068730421964259E-2</v>
      </c>
      <c r="BF449" s="62">
        <v>53.49</v>
      </c>
      <c r="BG449" s="60">
        <f>IF(AND(ISNUMBER(BF448),ISNUMBER(BF449)),BF449/BF448-1,"")</f>
        <v>1.8698578908016295E-4</v>
      </c>
      <c r="BH449" s="60">
        <f>IF(ISNUMBER(BF449),BF449/MAX(BF$22:BF449)-1,"")</f>
        <v>-5.3923391595388503E-3</v>
      </c>
      <c r="BK449" s="61">
        <f>BK448*(1+BL449)</f>
        <v>115.39967962141367</v>
      </c>
      <c r="BL449" s="60">
        <f>$L$12*N(AQ449)+$L$13*N(S449)+$L$14*N(AA449)+$L$15*N(AE449)+$L$16*N(AY449)+$L$17*N(BC449)+$L$18*N(AM449)+$L$19*N(AU449)+$L$20*N(W449)</f>
        <v>-4.2911295208353231E-3</v>
      </c>
      <c r="BM449" s="60">
        <f>IF(ISNUMBER(BK449),BK449/MAX(BK$22:BK449)-1,"")</f>
        <v>-7.0340128390771195E-3</v>
      </c>
      <c r="BO449" s="61">
        <f>BO448*(1+BP449)</f>
        <v>112.52151546179107</v>
      </c>
      <c r="BP449" s="60">
        <f>$L$36*N(S449)+$L$37*N(AQ449)+$L$38*N(AA449)+$L$39*N(AE449)+$L$40*N(AM449)+$L$41*N(W449)+$L$42*N(AI449)+$L$43*N(BG449)+$L$44*N(AY449)</f>
        <v>-3.1327203985499316E-3</v>
      </c>
      <c r="BQ449" s="60">
        <f>IF(ISNUMBER(BO449),BO449/MAX(BO$22:BO449)-1,"")</f>
        <v>-4.0644629712451863E-3</v>
      </c>
      <c r="BS449" s="61">
        <f>BS448*(1+BT449)</f>
        <v>109.98412743472936</v>
      </c>
      <c r="BT449" s="60">
        <f>$L$60*N(S449)+$L$61*N(AE449)+$L$62*N(AQ449)+$L$63*N(AM449)+$L$64*N(AI449)+$L$65*N(AA449)+$L$66*N(BG449)+$L$67*N(W449)+$L$68*N(AY449)</f>
        <v>-3.8084079697735954E-3</v>
      </c>
      <c r="BU449" s="60">
        <f>IF(ISNUMBER(BS449),BS449/MAX(BS$22:BS449)-1,"")</f>
        <v>-7.3240440046077326E-3</v>
      </c>
    </row>
    <row r="450" spans="17:73" ht="16" customHeight="1">
      <c r="Q450" s="63">
        <v>43719</v>
      </c>
      <c r="R450" s="62">
        <v>434.09</v>
      </c>
      <c r="S450" s="60">
        <f>IF(AND(ISNUMBER(R449),ISNUMBER(R450)),R450/R449-1,"")</f>
        <v>-2.2983750488404509E-3</v>
      </c>
      <c r="T450" s="60">
        <f>IF(ISNUMBER(R450),R450/MAX(R$22:R450)-1,"")</f>
        <v>-7.6128206300581924E-3</v>
      </c>
      <c r="V450" s="62">
        <v>221.29</v>
      </c>
      <c r="W450" s="60">
        <f>IF(AND(ISNUMBER(V449),ISNUMBER(V450)),V450/V449-1,"")</f>
        <v>2.309991847087467E-3</v>
      </c>
      <c r="X450" s="60">
        <f>IF(ISNUMBER(V450),V450/MAX(V$22:V450)-1,"")</f>
        <v>-1.0198148230979087E-2</v>
      </c>
      <c r="Z450" s="62">
        <v>8.77</v>
      </c>
      <c r="AA450" s="60">
        <f>IF(AND(ISNUMBER(Z449),ISNUMBER(Z450)),Z450/Z449-1,"")</f>
        <v>-6.7950169875424793E-3</v>
      </c>
      <c r="AB450" s="60">
        <f>IF(ISNUMBER(Z450),Z450/MAX(Z$22:Z450)-1,"")</f>
        <v>-3.0939226519337115E-2</v>
      </c>
      <c r="AD450" s="62">
        <v>11.86</v>
      </c>
      <c r="AE450" s="60">
        <f>IF(AND(ISNUMBER(AD449),ISNUMBER(AD450)),AD450/AD449-1,"")</f>
        <v>1.5410958904109595E-2</v>
      </c>
      <c r="AF450" s="60">
        <f>IF(ISNUMBER(AD450),AD450/MAX(AD$22:AD450)-1,"")</f>
        <v>-0.21508934480476505</v>
      </c>
      <c r="AH450" s="62">
        <v>17.78</v>
      </c>
      <c r="AI450" s="60">
        <f>IF(AND(ISNUMBER(AH449),ISNUMBER(AH450)),AH450/AH449-1,"")</f>
        <v>-6.1486864169927324E-3</v>
      </c>
      <c r="AJ450" s="60">
        <f>IF(ISNUMBER(AH450),AH450/MAX(AH$22:AH450)-1,"")</f>
        <v>-4.3057050592034352E-2</v>
      </c>
      <c r="AL450" s="62">
        <v>21.58</v>
      </c>
      <c r="AM450" s="60">
        <f>IF(AND(ISNUMBER(AL449),ISNUMBER(AL450)),AL450/AL449-1,"")</f>
        <v>-9.2592592592610767E-4</v>
      </c>
      <c r="AN450" s="60">
        <f>IF(ISNUMBER(AL450),AL450/MAX(AL$22:AL450)-1,"")</f>
        <v>-2.661253946774933E-2</v>
      </c>
      <c r="AP450" s="62">
        <v>100.28</v>
      </c>
      <c r="AQ450" s="60">
        <f>IF(AND(ISNUMBER(AP449),ISNUMBER(AP450)),AP450/AP449-1,"")</f>
        <v>0</v>
      </c>
      <c r="AR450" s="60">
        <f>IF(ISNUMBER(AP450),AP450/MAX(AP$22:AP450)-1,"")</f>
        <v>-1.2946917637685074E-3</v>
      </c>
      <c r="AT450" s="62">
        <v>50.094999999999999</v>
      </c>
      <c r="AU450" s="60">
        <f>IF(AND(ISNUMBER(AT449),ISNUMBER(AT450)),AT450/AT449-1,"")</f>
        <v>9.9820323417709744E-5</v>
      </c>
      <c r="AV450" s="60">
        <f>IF(ISNUMBER(AT450),AT450/MAX(AT$22:AT450)-1,"")</f>
        <v>-1.6939019529693677E-3</v>
      </c>
      <c r="AX450" s="62">
        <v>20.43</v>
      </c>
      <c r="AY450" s="60">
        <f>IF(AND(ISNUMBER(AX449),ISNUMBER(AX450)),AX450/AX449-1,"")</f>
        <v>-9.7885669537944864E-5</v>
      </c>
      <c r="AZ450" s="60">
        <f>IF(ISNUMBER(AX450),AX450/MAX(AX$22:AX450)-1,"")</f>
        <v>-5.8872305140961756E-2</v>
      </c>
      <c r="BB450" s="62">
        <v>53.58</v>
      </c>
      <c r="BC450" s="60">
        <f>IF(AND(ISNUMBER(BB449),ISNUMBER(BB450)),BB450/BB449-1,"")</f>
        <v>-2.0487986589681206E-3</v>
      </c>
      <c r="BD450" s="60">
        <f>IF(ISNUMBER(BB450),BB450/MAX(BB$22:BB450)-1,"")</f>
        <v>-1.2714206744057543E-2</v>
      </c>
      <c r="BF450" s="62">
        <v>53.43</v>
      </c>
      <c r="BG450" s="60">
        <f>IF(AND(ISNUMBER(BF449),ISNUMBER(BF450)),BF450/BF449-1,"")</f>
        <v>-1.1217049915872579E-3</v>
      </c>
      <c r="BH450" s="60">
        <f>IF(ISNUMBER(BF450),BF450/MAX(BF$22:BF450)-1,"")</f>
        <v>-6.5079955373744669E-3</v>
      </c>
      <c r="BK450" s="61">
        <f>BK449*(1+BL450)</f>
        <v>115.36628960185257</v>
      </c>
      <c r="BL450" s="60">
        <f>$L$12*N(AQ450)+$L$13*N(S450)+$L$14*N(AA450)+$L$15*N(AE450)+$L$16*N(AY450)+$L$17*N(BC450)+$L$18*N(AM450)+$L$19*N(AU450)+$L$20*N(W450)</f>
        <v>-2.8934239393592527E-4</v>
      </c>
      <c r="BM450" s="60">
        <f>IF(ISNUMBER(BK450),BK450/MAX(BK$22:BK450)-1,"")</f>
        <v>-7.3213199948992669E-3</v>
      </c>
      <c r="BO450" s="61">
        <f>BO449*(1+BP450)</f>
        <v>112.5792788930634</v>
      </c>
      <c r="BP450" s="60">
        <f>$L$36*N(S450)+$L$37*N(AQ450)+$L$38*N(AA450)+$L$39*N(AE450)+$L$40*N(AM450)+$L$41*N(W450)+$L$42*N(AI450)+$L$43*N(BG450)+$L$44*N(AY450)</f>
        <v>5.133545441089462E-4</v>
      </c>
      <c r="BQ450" s="60">
        <f>IF(ISNUMBER(BO450),BO450/MAX(BO$22:BO450)-1,"")</f>
        <v>-3.5531949376719218E-3</v>
      </c>
      <c r="BS450" s="61">
        <f>BS449*(1+BT450)</f>
        <v>110.0803118658439</v>
      </c>
      <c r="BT450" s="60">
        <f>$L$60*N(S450)+$L$61*N(AE450)+$L$62*N(AQ450)+$L$63*N(AM450)+$L$64*N(AI450)+$L$65*N(AA450)+$L$66*N(BG450)+$L$67*N(W450)+$L$68*N(AY450)</f>
        <v>8.7453011046180148E-4</v>
      </c>
      <c r="BU450" s="60">
        <f>IF(ISNUMBER(BS450),BS450/MAX(BS$22:BS450)-1,"")</f>
        <v>-6.4559189911582715E-3</v>
      </c>
    </row>
    <row r="451" spans="17:73" ht="16" customHeight="1">
      <c r="Q451" s="63">
        <v>43720</v>
      </c>
      <c r="R451" s="62">
        <v>439.15</v>
      </c>
      <c r="S451" s="60">
        <f>IF(AND(ISNUMBER(R450),ISNUMBER(R451)),R451/R450-1,"")</f>
        <v>1.1656568914280463E-2</v>
      </c>
      <c r="T451" s="60">
        <f>IF(ISNUMBER(R451),R451/MAX(R$22:R451)-1,"")</f>
        <v>0</v>
      </c>
      <c r="V451" s="62">
        <v>223.28</v>
      </c>
      <c r="W451" s="60">
        <f>IF(AND(ISNUMBER(V450),ISNUMBER(V451)),V451/V450-1,"")</f>
        <v>8.992724479190306E-3</v>
      </c>
      <c r="X451" s="60">
        <f>IF(ISNUMBER(V451),V451/MAX(V$22:V451)-1,"")</f>
        <v>-1.2971328890279965E-3</v>
      </c>
      <c r="Z451" s="62">
        <v>8.8000000000000007</v>
      </c>
      <c r="AA451" s="60">
        <f>IF(AND(ISNUMBER(Z450),ISNUMBER(Z451)),Z451/Z450-1,"")</f>
        <v>3.420752565564511E-3</v>
      </c>
      <c r="AB451" s="60">
        <f>IF(ISNUMBER(Z451),Z451/MAX(Z$22:Z451)-1,"")</f>
        <v>-2.7624309392265234E-2</v>
      </c>
      <c r="AD451" s="62">
        <v>11.99</v>
      </c>
      <c r="AE451" s="60">
        <f>IF(AND(ISNUMBER(AD450),ISNUMBER(AD451)),AD451/AD450-1,"")</f>
        <v>1.0961214165261524E-2</v>
      </c>
      <c r="AF451" s="60">
        <f>IF(ISNUMBER(AD451),AD451/MAX(AD$22:AD451)-1,"")</f>
        <v>-0.20648577101257437</v>
      </c>
      <c r="AH451" s="62">
        <v>17.809999999999999</v>
      </c>
      <c r="AI451" s="60">
        <f>IF(AND(ISNUMBER(AH450),ISNUMBER(AH451)),AH451/AH450-1,"")</f>
        <v>1.6872890888637304E-3</v>
      </c>
      <c r="AJ451" s="60">
        <f>IF(ISNUMBER(AH451),AH451/MAX(AH$22:AH451)-1,"")</f>
        <v>-4.1442411194833162E-2</v>
      </c>
      <c r="AL451" s="62">
        <v>21.74</v>
      </c>
      <c r="AM451" s="60">
        <f>IF(AND(ISNUMBER(AL450),ISNUMBER(AL451)),AL451/AL450-1,"")</f>
        <v>7.4142724745134281E-3</v>
      </c>
      <c r="AN451" s="60">
        <f>IF(ISNUMBER(AL451),AL451/MAX(AL$22:AL451)-1,"")</f>
        <v>-1.9395579612088598E-2</v>
      </c>
      <c r="AP451" s="62">
        <v>100.29</v>
      </c>
      <c r="AQ451" s="60">
        <f>IF(AND(ISNUMBER(AP450),ISNUMBER(AP451)),AP451/AP450-1,"")</f>
        <v>9.9720781810974657E-5</v>
      </c>
      <c r="AR451" s="60">
        <f>IF(ISNUMBER(AP451),AP451/MAX(AP$22:AP451)-1,"")</f>
        <v>-1.1951000896324171E-3</v>
      </c>
      <c r="AT451" s="62">
        <v>50.09</v>
      </c>
      <c r="AU451" s="60">
        <f>IF(AND(ISNUMBER(AT450),ISNUMBER(AT451)),AT451/AT450-1,"")</f>
        <v>-9.9810360315255586E-5</v>
      </c>
      <c r="AV451" s="60">
        <f>IF(ISNUMBER(AT451),AT451/MAX(AT$22:AT451)-1,"")</f>
        <v>-1.7935432443203503E-3</v>
      </c>
      <c r="AX451" s="62">
        <v>20.489000000000001</v>
      </c>
      <c r="AY451" s="60">
        <f>IF(AND(ISNUMBER(AX450),ISNUMBER(AX451)),AX451/AX450-1,"")</f>
        <v>2.887909936368116E-3</v>
      </c>
      <c r="AZ451" s="60">
        <f>IF(ISNUMBER(AX451),AX451/MAX(AX$22:AX451)-1,"")</f>
        <v>-5.6154413119587132E-2</v>
      </c>
      <c r="BB451" s="62">
        <v>53.53</v>
      </c>
      <c r="BC451" s="60">
        <f>IF(AND(ISNUMBER(BB450),ISNUMBER(BB451)),BB451/BB450-1,"")</f>
        <v>-9.3318402388942179E-4</v>
      </c>
      <c r="BD451" s="60">
        <f>IF(ISNUMBER(BB451),BB451/MAX(BB$22:BB451)-1,"")</f>
        <v>-1.3635526073337068E-2</v>
      </c>
      <c r="BF451" s="62">
        <v>53.39</v>
      </c>
      <c r="BG451" s="60">
        <f>IF(AND(ISNUMBER(BF450),ISNUMBER(BF451)),BF451/BF450-1,"")</f>
        <v>-7.4864308440947269E-4</v>
      </c>
      <c r="BH451" s="60">
        <f>IF(ISNUMBER(BF451),BF451/MAX(BF$22:BF451)-1,"")</f>
        <v>-7.2517664559316186E-3</v>
      </c>
      <c r="BK451" s="61">
        <f>BK450*(1+BL451)</f>
        <v>116.04089557808548</v>
      </c>
      <c r="BL451" s="60">
        <f>$L$12*N(AQ451)+$L$13*N(S451)+$L$14*N(AA451)+$L$15*N(AE451)+$L$16*N(AY451)+$L$17*N(BC451)+$L$18*N(AM451)+$L$19*N(AU451)+$L$20*N(W451)</f>
        <v>5.8475138496790454E-3</v>
      </c>
      <c r="BM451" s="60">
        <f>IF(ISNUMBER(BK451),BK451/MAX(BK$22:BK451)-1,"")</f>
        <v>-1.5166176652883223E-3</v>
      </c>
      <c r="BO451" s="61">
        <f>BO450*(1+BP451)</f>
        <v>113.30582473174277</v>
      </c>
      <c r="BP451" s="60">
        <f>$L$36*N(S451)+$L$37*N(AQ451)+$L$38*N(AA451)+$L$39*N(AE451)+$L$40*N(AM451)+$L$41*N(W451)+$L$42*N(AI451)+$L$43*N(BG451)+$L$44*N(AY451)</f>
        <v>6.4536373462607344E-3</v>
      </c>
      <c r="BQ451" s="60">
        <f>IF(ISNUMBER(BO451),BO451/MAX(BO$22:BO451)-1,"")</f>
        <v>0</v>
      </c>
      <c r="BS451" s="61">
        <f>BS450*(1+BT451)</f>
        <v>110.83981883318015</v>
      </c>
      <c r="BT451" s="60">
        <f>$L$60*N(S451)+$L$61*N(AE451)+$L$62*N(AQ451)+$L$63*N(AM451)+$L$64*N(AI451)+$L$65*N(AA451)+$L$66*N(BG451)+$L$67*N(W451)+$L$68*N(AY451)</f>
        <v>6.8995713626054077E-3</v>
      </c>
      <c r="BU451" s="60">
        <f>IF(ISNUMBER(BS451),BS451/MAX(BS$22:BS451)-1,"")</f>
        <v>0</v>
      </c>
    </row>
    <row r="452" spans="17:73" ht="16" customHeight="1">
      <c r="Q452" s="63">
        <v>43721</v>
      </c>
      <c r="R452" s="62">
        <v>439.46</v>
      </c>
      <c r="S452" s="60">
        <f>IF(AND(ISNUMBER(R451),ISNUMBER(R452)),R452/R451-1,"")</f>
        <v>7.0590914266199789E-4</v>
      </c>
      <c r="T452" s="60">
        <f>IF(ISNUMBER(R452),R452/MAX(R$22:R452)-1,"")</f>
        <v>0</v>
      </c>
      <c r="V452" s="62">
        <v>223.91</v>
      </c>
      <c r="W452" s="60">
        <f>IF(AND(ISNUMBER(V451),ISNUMBER(V452)),V452/V451-1,"")</f>
        <v>2.8215693299893374E-3</v>
      </c>
      <c r="X452" s="60">
        <f>IF(ISNUMBER(V452),V452/MAX(V$22:V452)-1,"")</f>
        <v>0</v>
      </c>
      <c r="Z452" s="62">
        <v>8.8699999999999992</v>
      </c>
      <c r="AA452" s="60">
        <f>IF(AND(ISNUMBER(Z451),ISNUMBER(Z452)),Z452/Z451-1,"")</f>
        <v>7.9545454545453254E-3</v>
      </c>
      <c r="AB452" s="60">
        <f>IF(ISNUMBER(Z452),Z452/MAX(Z$22:Z452)-1,"")</f>
        <v>-1.9889502762431066E-2</v>
      </c>
      <c r="AD452" s="62">
        <v>12.06</v>
      </c>
      <c r="AE452" s="60">
        <f>IF(AND(ISNUMBER(AD451),ISNUMBER(AD452)),AD452/AD451-1,"")</f>
        <v>5.8381984987490032E-3</v>
      </c>
      <c r="AF452" s="60">
        <f>IF(ISNUMBER(AD452),AD452/MAX(AD$22:AD452)-1,"")</f>
        <v>-0.20185307743216407</v>
      </c>
      <c r="AH452" s="62">
        <v>17.809999999999999</v>
      </c>
      <c r="AI452" s="60">
        <f>IF(AND(ISNUMBER(AH451),ISNUMBER(AH452)),AH452/AH451-1,"")</f>
        <v>0</v>
      </c>
      <c r="AJ452" s="60">
        <f>IF(ISNUMBER(AH452),AH452/MAX(AH$22:AH452)-1,"")</f>
        <v>-4.1442411194833162E-2</v>
      </c>
      <c r="AL452" s="62">
        <v>21.79</v>
      </c>
      <c r="AM452" s="60">
        <f>IF(AND(ISNUMBER(AL451),ISNUMBER(AL452)),AL452/AL451-1,"")</f>
        <v>2.2999080036798514E-3</v>
      </c>
      <c r="AN452" s="60">
        <f>IF(ISNUMBER(AL452),AL452/MAX(AL$22:AL452)-1,"")</f>
        <v>-1.7140279657194557E-2</v>
      </c>
      <c r="AP452" s="62">
        <v>100.29</v>
      </c>
      <c r="AQ452" s="60">
        <f>IF(AND(ISNUMBER(AP451),ISNUMBER(AP452)),AP452/AP451-1,"")</f>
        <v>0</v>
      </c>
      <c r="AR452" s="60">
        <f>IF(ISNUMBER(AP452),AP452/MAX(AP$22:AP452)-1,"")</f>
        <v>-1.1951000896324171E-3</v>
      </c>
      <c r="AT452" s="62">
        <v>50.1</v>
      </c>
      <c r="AU452" s="60">
        <f>IF(AND(ISNUMBER(AT451),ISNUMBER(AT452)),AT452/AT451-1,"")</f>
        <v>1.9964064683564153E-4</v>
      </c>
      <c r="AV452" s="60">
        <f>IF(ISNUMBER(AT452),AT452/MAX(AT$22:AT452)-1,"")</f>
        <v>-1.5942606616181632E-3</v>
      </c>
      <c r="AX452" s="62">
        <v>20.507999999999999</v>
      </c>
      <c r="AY452" s="60">
        <f>IF(AND(ISNUMBER(AX451),ISNUMBER(AX452)),AX452/AX451-1,"")</f>
        <v>9.2732685831409256E-4</v>
      </c>
      <c r="AZ452" s="60">
        <f>IF(ISNUMBER(AX452),AX452/MAX(AX$22:AX452)-1,"")</f>
        <v>-5.5279159756771667E-2</v>
      </c>
      <c r="BB452" s="62">
        <v>53.58</v>
      </c>
      <c r="BC452" s="60">
        <f>IF(AND(ISNUMBER(BB451),ISNUMBER(BB452)),BB452/BB451-1,"")</f>
        <v>9.3405566971793696E-4</v>
      </c>
      <c r="BD452" s="60">
        <f>IF(ISNUMBER(BB452),BB452/MAX(BB$22:BB452)-1,"")</f>
        <v>-1.2714206744057543E-2</v>
      </c>
      <c r="BF452" s="62">
        <v>53.34</v>
      </c>
      <c r="BG452" s="60">
        <f>IF(AND(ISNUMBER(BF451),ISNUMBER(BF452)),BF452/BF451-1,"")</f>
        <v>-9.3650496347630341E-4</v>
      </c>
      <c r="BH452" s="60">
        <f>IF(ISNUMBER(BF452),BF452/MAX(BF$22:BF452)-1,"")</f>
        <v>-8.1814801041278917E-3</v>
      </c>
      <c r="BK452" s="61">
        <f>BK451*(1+BL452)</f>
        <v>116.31106947345258</v>
      </c>
      <c r="BL452" s="60">
        <f>$L$12*N(AQ452)+$L$13*N(S452)+$L$14*N(AA452)+$L$15*N(AE452)+$L$16*N(AY452)+$L$17*N(BC452)+$L$18*N(AM452)+$L$19*N(AU452)+$L$20*N(W452)</f>
        <v>2.3282644797005606E-3</v>
      </c>
      <c r="BM452" s="60">
        <f>IF(ISNUMBER(BK452),BK452/MAX(BK$22:BK452)-1,"")</f>
        <v>0</v>
      </c>
      <c r="BO452" s="61">
        <f>BO451*(1+BP452)</f>
        <v>113.62951746130912</v>
      </c>
      <c r="BP452" s="60">
        <f>$L$36*N(S452)+$L$37*N(AQ452)+$L$38*N(AA452)+$L$39*N(AE452)+$L$40*N(AM452)+$L$41*N(W452)+$L$42*N(AI452)+$L$43*N(BG452)+$L$44*N(AY452)</f>
        <v>2.8568057320328051E-3</v>
      </c>
      <c r="BQ452" s="60">
        <f>IF(ISNUMBER(BO452),BO452/MAX(BO$22:BO452)-1,"")</f>
        <v>0</v>
      </c>
      <c r="BS452" s="61">
        <f>BS451*(1+BT452)</f>
        <v>111.0957729254023</v>
      </c>
      <c r="BT452" s="60">
        <f>$L$60*N(S452)+$L$61*N(AE452)+$L$62*N(AQ452)+$L$63*N(AM452)+$L$64*N(AI452)+$L$65*N(AA452)+$L$66*N(BG452)+$L$67*N(W452)+$L$68*N(AY452)</f>
        <v>2.309225104448889E-3</v>
      </c>
      <c r="BU452" s="60">
        <f>IF(ISNUMBER(BS452),BS452/MAX(BS$22:BS452)-1,"")</f>
        <v>0</v>
      </c>
    </row>
    <row r="453" spans="17:73" ht="16" customHeight="1">
      <c r="Q453" s="63">
        <v>43724</v>
      </c>
      <c r="R453" s="62">
        <v>435.8</v>
      </c>
      <c r="S453" s="60">
        <f>IF(AND(ISNUMBER(R452),ISNUMBER(R453)),R453/R452-1,"")</f>
        <v>-8.3284030400946341E-3</v>
      </c>
      <c r="T453" s="60">
        <f>IF(ISNUMBER(R453),R453/MAX(R$22:R453)-1,"")</f>
        <v>-8.3284030400946341E-3</v>
      </c>
      <c r="V453" s="62">
        <v>222.11</v>
      </c>
      <c r="W453" s="60">
        <f>IF(AND(ISNUMBER(V452),ISNUMBER(V453)),V453/V452-1,"")</f>
        <v>-8.0389442186592497E-3</v>
      </c>
      <c r="X453" s="60">
        <f>IF(ISNUMBER(V453),V453/MAX(V$22:V453)-1,"")</f>
        <v>-8.0389442186592497E-3</v>
      </c>
      <c r="Z453" s="62">
        <v>8.8000000000000007</v>
      </c>
      <c r="AA453" s="60">
        <f>IF(AND(ISNUMBER(Z452),ISNUMBER(Z453)),Z453/Z452-1,"")</f>
        <v>-7.8917700112738354E-3</v>
      </c>
      <c r="AB453" s="60">
        <f>IF(ISNUMBER(Z453),Z453/MAX(Z$22:Z453)-1,"")</f>
        <v>-2.7624309392265234E-2</v>
      </c>
      <c r="AD453" s="62">
        <v>12.1</v>
      </c>
      <c r="AE453" s="60">
        <f>IF(AND(ISNUMBER(AD452),ISNUMBER(AD453)),AD453/AD452-1,"")</f>
        <v>3.3167495854062867E-3</v>
      </c>
      <c r="AF453" s="60">
        <f>IF(ISNUMBER(AD453),AD453/MAX(AD$22:AD453)-1,"")</f>
        <v>-0.19920582395764397</v>
      </c>
      <c r="AH453" s="62">
        <v>17.68</v>
      </c>
      <c r="AI453" s="60">
        <f>IF(AND(ISNUMBER(AH452),ISNUMBER(AH453)),AH453/AH452-1,"")</f>
        <v>-7.2992700729926918E-3</v>
      </c>
      <c r="AJ453" s="60">
        <f>IF(ISNUMBER(AH453),AH453/MAX(AH$22:AH453)-1,"")</f>
        <v>-4.8439181916038687E-2</v>
      </c>
      <c r="AL453" s="62">
        <v>21.63</v>
      </c>
      <c r="AM453" s="60">
        <f>IF(AND(ISNUMBER(AL452),ISNUMBER(AL453)),AL453/AL452-1,"")</f>
        <v>-7.3428178063331684E-3</v>
      </c>
      <c r="AN453" s="60">
        <f>IF(ISNUMBER(AL453),AL453/MAX(AL$22:AL453)-1,"")</f>
        <v>-2.4357239512855289E-2</v>
      </c>
      <c r="AP453" s="62">
        <v>100.29</v>
      </c>
      <c r="AQ453" s="60">
        <f>IF(AND(ISNUMBER(AP452),ISNUMBER(AP453)),AP453/AP452-1,"")</f>
        <v>0</v>
      </c>
      <c r="AR453" s="60">
        <f>IF(ISNUMBER(AP453),AP453/MAX(AP$22:AP453)-1,"")</f>
        <v>-1.1951000896324171E-3</v>
      </c>
      <c r="AT453" s="62">
        <v>50.1</v>
      </c>
      <c r="AU453" s="60">
        <f>IF(AND(ISNUMBER(AT452),ISNUMBER(AT453)),AT453/AT452-1,"")</f>
        <v>0</v>
      </c>
      <c r="AV453" s="60">
        <f>IF(ISNUMBER(AT453),AT453/MAX(AT$22:AT453)-1,"")</f>
        <v>-1.5942606616181632E-3</v>
      </c>
      <c r="AX453" s="62">
        <v>20.577999999999999</v>
      </c>
      <c r="AY453" s="60">
        <f>IF(AND(ISNUMBER(AX452),ISNUMBER(AX453)),AX453/AX452-1,"")</f>
        <v>3.4133021259996621E-3</v>
      </c>
      <c r="AZ453" s="60">
        <f>IF(ISNUMBER(AX453),AX453/MAX(AX$22:AX453)-1,"")</f>
        <v>-5.2054542104293278E-2</v>
      </c>
      <c r="BB453" s="62">
        <v>53.34</v>
      </c>
      <c r="BC453" s="60">
        <f>IF(AND(ISNUMBER(BB452),ISNUMBER(BB453)),BB453/BB452-1,"")</f>
        <v>-4.4792833146695132E-3</v>
      </c>
      <c r="BD453" s="60">
        <f>IF(ISNUMBER(BB453),BB453/MAX(BB$22:BB453)-1,"")</f>
        <v>-1.7136539524599259E-2</v>
      </c>
      <c r="BF453" s="62">
        <v>53.33</v>
      </c>
      <c r="BG453" s="60">
        <f>IF(AND(ISNUMBER(BF452),ISNUMBER(BF453)),BF453/BF452-1,"")</f>
        <v>-1.8747656542938973E-4</v>
      </c>
      <c r="BH453" s="60">
        <f>IF(ISNUMBER(BF453),BF453/MAX(BF$22:BF453)-1,"")</f>
        <v>-8.3674228337672352E-3</v>
      </c>
      <c r="BK453" s="61">
        <f>BK452*(1+BL453)</f>
        <v>115.91742057199656</v>
      </c>
      <c r="BL453" s="60">
        <f>$L$12*N(AQ453)+$L$13*N(S453)+$L$14*N(AA453)+$L$15*N(AE453)+$L$16*N(AY453)+$L$17*N(BC453)+$L$18*N(AM453)+$L$19*N(AU453)+$L$20*N(W453)</f>
        <v>-3.3844491606697118E-3</v>
      </c>
      <c r="BM453" s="60">
        <f>IF(ISNUMBER(BK453),BK453/MAX(BK$22:BK453)-1,"")</f>
        <v>-3.3844491606697114E-3</v>
      </c>
      <c r="BO453" s="61">
        <f>BO452*(1+BP453)</f>
        <v>113.23239646286487</v>
      </c>
      <c r="BP453" s="60">
        <f>$L$36*N(S453)+$L$37*N(AQ453)+$L$38*N(AA453)+$L$39*N(AE453)+$L$40*N(AM453)+$L$41*N(W453)+$L$42*N(AI453)+$L$43*N(BG453)+$L$44*N(AY453)</f>
        <v>-3.4948753397590227E-3</v>
      </c>
      <c r="BQ453" s="60">
        <f>IF(ISNUMBER(BO453),BO453/MAX(BO$22:BO453)-1,"")</f>
        <v>-3.4948753397590071E-3</v>
      </c>
      <c r="BS453" s="61">
        <f>BS452*(1+BT453)</f>
        <v>110.63368067885079</v>
      </c>
      <c r="BT453" s="60">
        <f>$L$60*N(S453)+$L$61*N(AE453)+$L$62*N(AQ453)+$L$63*N(AM453)+$L$64*N(AI453)+$L$65*N(AA453)+$L$66*N(BG453)+$L$67*N(W453)+$L$68*N(AY453)</f>
        <v>-4.159404398417498E-3</v>
      </c>
      <c r="BU453" s="60">
        <f>IF(ISNUMBER(BS453),BS453/MAX(BS$22:BS453)-1,"")</f>
        <v>-4.1594043984174434E-3</v>
      </c>
    </row>
    <row r="454" spans="17:73" ht="16" customHeight="1">
      <c r="Q454" s="63">
        <v>43725</v>
      </c>
      <c r="R454" s="62">
        <v>438.1</v>
      </c>
      <c r="S454" s="60">
        <f>IF(AND(ISNUMBER(R453),ISNUMBER(R454)),R454/R453-1,"")</f>
        <v>5.2776502983020723E-3</v>
      </c>
      <c r="T454" s="60">
        <f>IF(ISNUMBER(R454),R454/MAX(R$22:R454)-1,"")</f>
        <v>-3.0947071405815763E-3</v>
      </c>
      <c r="V454" s="62">
        <v>222.64</v>
      </c>
      <c r="W454" s="60">
        <f>IF(AND(ISNUMBER(V453),ISNUMBER(V454)),V454/V453-1,"")</f>
        <v>2.3862050335419216E-3</v>
      </c>
      <c r="X454" s="60">
        <f>IF(ISNUMBER(V454),V454/MAX(V$22:V454)-1,"")</f>
        <v>-5.6719217542763323E-3</v>
      </c>
      <c r="Z454" s="62">
        <v>8.86</v>
      </c>
      <c r="AA454" s="60">
        <f>IF(AND(ISNUMBER(Z453),ISNUMBER(Z454)),Z454/Z453-1,"")</f>
        <v>6.8181818181816123E-3</v>
      </c>
      <c r="AB454" s="60">
        <f>IF(ISNUMBER(Z454),Z454/MAX(Z$22:Z454)-1,"")</f>
        <v>-2.0994475138121693E-2</v>
      </c>
      <c r="AD454" s="62">
        <v>12.1</v>
      </c>
      <c r="AE454" s="60">
        <f>IF(AND(ISNUMBER(AD453),ISNUMBER(AD454)),AD454/AD453-1,"")</f>
        <v>0</v>
      </c>
      <c r="AF454" s="60">
        <f>IF(ISNUMBER(AD454),AD454/MAX(AD$22:AD454)-1,"")</f>
        <v>-0.19920582395764397</v>
      </c>
      <c r="AH454" s="62">
        <v>17.78</v>
      </c>
      <c r="AI454" s="60">
        <f>IF(AND(ISNUMBER(AH453),ISNUMBER(AH454)),AH454/AH453-1,"")</f>
        <v>5.6561085972850478E-3</v>
      </c>
      <c r="AJ454" s="60">
        <f>IF(ISNUMBER(AH454),AH454/MAX(AH$22:AH454)-1,"")</f>
        <v>-4.3057050592034352E-2</v>
      </c>
      <c r="AL454" s="62">
        <v>21.55</v>
      </c>
      <c r="AM454" s="60">
        <f>IF(AND(ISNUMBER(AL453),ISNUMBER(AL454)),AL454/AL453-1,"")</f>
        <v>-3.6985668053628462E-3</v>
      </c>
      <c r="AN454" s="60">
        <f>IF(ISNUMBER(AL454),AL454/MAX(AL$22:AL454)-1,"")</f>
        <v>-2.7965719440685599E-2</v>
      </c>
      <c r="AP454" s="62">
        <v>100.3</v>
      </c>
      <c r="AQ454" s="60">
        <f>IF(AND(ISNUMBER(AP453),ISNUMBER(AP454)),AP454/AP453-1,"")</f>
        <v>9.9710838568078941E-5</v>
      </c>
      <c r="AR454" s="60">
        <f>IF(ISNUMBER(AP454),AP454/MAX(AP$22:AP454)-1,"")</f>
        <v>-1.0955084154964378E-3</v>
      </c>
      <c r="AT454" s="62">
        <v>50.1</v>
      </c>
      <c r="AU454" s="60">
        <f>IF(AND(ISNUMBER(AT453),ISNUMBER(AT454)),AT454/AT453-1,"")</f>
        <v>0</v>
      </c>
      <c r="AV454" s="60">
        <f>IF(ISNUMBER(AT454),AT454/MAX(AT$22:AT454)-1,"")</f>
        <v>-1.5942606616181632E-3</v>
      </c>
      <c r="AX454" s="62">
        <v>20.582000000000001</v>
      </c>
      <c r="AY454" s="60">
        <f>IF(AND(ISNUMBER(AX453),ISNUMBER(AX454)),AX454/AX453-1,"")</f>
        <v>1.9438235008273352E-4</v>
      </c>
      <c r="AZ454" s="60">
        <f>IF(ISNUMBER(AX454),AX454/MAX(AX$22:AX454)-1,"")</f>
        <v>-5.1870278238437373E-2</v>
      </c>
      <c r="BB454" s="62">
        <v>53.4</v>
      </c>
      <c r="BC454" s="60">
        <f>IF(AND(ISNUMBER(BB453),ISNUMBER(BB454)),BB454/BB453-1,"")</f>
        <v>1.1248593925758943E-3</v>
      </c>
      <c r="BD454" s="60">
        <f>IF(ISNUMBER(BB454),BB454/MAX(BB$22:BB454)-1,"")</f>
        <v>-1.603095632946383E-2</v>
      </c>
      <c r="BF454" s="62">
        <v>53.34</v>
      </c>
      <c r="BG454" s="60">
        <f>IF(AND(ISNUMBER(BF453),ISNUMBER(BF454)),BF454/BF453-1,"")</f>
        <v>1.8751171948250267E-4</v>
      </c>
      <c r="BH454" s="60">
        <f>IF(ISNUMBER(BF454),BF454/MAX(BF$22:BF454)-1,"")</f>
        <v>-8.1814801041278917E-3</v>
      </c>
      <c r="BK454" s="61">
        <f>BK453*(1+BL454)</f>
        <v>116.21098690616505</v>
      </c>
      <c r="BL454" s="60">
        <f>$L$12*N(AQ454)+$L$13*N(S454)+$L$14*N(AA454)+$L$15*N(AE454)+$L$16*N(AY454)+$L$17*N(BC454)+$L$18*N(AM454)+$L$19*N(AU454)+$L$20*N(W454)</f>
        <v>2.5325471591747771E-3</v>
      </c>
      <c r="BM454" s="60">
        <f>IF(ISNUMBER(BK454),BK454/MAX(BK$22:BK454)-1,"")</f>
        <v>-8.6047327860205858E-4</v>
      </c>
      <c r="BO454" s="61">
        <f>BO453*(1+BP454)</f>
        <v>113.55164159810619</v>
      </c>
      <c r="BP454" s="60">
        <f>$L$36*N(S454)+$L$37*N(AQ454)+$L$38*N(AA454)+$L$39*N(AE454)+$L$40*N(AM454)+$L$41*N(W454)+$L$42*N(AI454)+$L$43*N(BG454)+$L$44*N(AY454)</f>
        <v>2.8193798348693172E-3</v>
      </c>
      <c r="BQ454" s="60">
        <f>IF(ISNUMBER(BO454),BO454/MAX(BO$22:BO454)-1,"")</f>
        <v>-6.8534888594817822E-4</v>
      </c>
      <c r="BS454" s="61">
        <f>BS453*(1+BT454)</f>
        <v>110.89956264358507</v>
      </c>
      <c r="BT454" s="60">
        <f>$L$60*N(S454)+$L$61*N(AE454)+$L$62*N(AQ454)+$L$63*N(AM454)+$L$64*N(AI454)+$L$65*N(AA454)+$L$66*N(BG454)+$L$67*N(W454)+$L$68*N(AY454)</f>
        <v>2.4032642058260329E-3</v>
      </c>
      <c r="BU454" s="60">
        <f>IF(ISNUMBER(BS454),BS454/MAX(BS$22:BS454)-1,"")</f>
        <v>-1.7661363402996511E-3</v>
      </c>
    </row>
    <row r="455" spans="17:73" ht="16" customHeight="1">
      <c r="Q455" s="63">
        <v>43726</v>
      </c>
      <c r="R455" s="62">
        <v>439.6</v>
      </c>
      <c r="S455" s="60">
        <f>IF(AND(ISNUMBER(R454),ISNUMBER(R455)),R455/R454-1,"")</f>
        <v>3.4238758274367509E-3</v>
      </c>
      <c r="T455" s="60">
        <f>IF(ISNUMBER(R455),R455/MAX(R$22:R455)-1,"")</f>
        <v>0</v>
      </c>
      <c r="V455" s="62">
        <v>222.87</v>
      </c>
      <c r="W455" s="60">
        <f>IF(AND(ISNUMBER(V454),ISNUMBER(V455)),V455/V454-1,"")</f>
        <v>1.0330578512398603E-3</v>
      </c>
      <c r="X455" s="60">
        <f>IF(ISNUMBER(V455),V455/MAX(V$22:V455)-1,"")</f>
        <v>-4.6447233263364751E-3</v>
      </c>
      <c r="Z455" s="62">
        <v>8.89</v>
      </c>
      <c r="AA455" s="60">
        <f>IF(AND(ISNUMBER(Z454),ISNUMBER(Z455)),Z455/Z454-1,"")</f>
        <v>3.3860045146727469E-3</v>
      </c>
      <c r="AB455" s="60">
        <f>IF(ISNUMBER(Z455),Z455/MAX(Z$22:Z455)-1,"")</f>
        <v>-1.7679558011049701E-2</v>
      </c>
      <c r="AD455" s="62">
        <v>12</v>
      </c>
      <c r="AE455" s="60">
        <f>IF(AND(ISNUMBER(AD454),ISNUMBER(AD455)),AD455/AD454-1,"")</f>
        <v>-8.2644628099173278E-3</v>
      </c>
      <c r="AF455" s="60">
        <f>IF(ISNUMBER(AD455),AD455/MAX(AD$22:AD455)-1,"")</f>
        <v>-0.20582395764394434</v>
      </c>
      <c r="AH455" s="62">
        <v>17.78</v>
      </c>
      <c r="AI455" s="60">
        <f>IF(AND(ISNUMBER(AH454),ISNUMBER(AH455)),AH455/AH454-1,"")</f>
        <v>0</v>
      </c>
      <c r="AJ455" s="60">
        <f>IF(ISNUMBER(AH455),AH455/MAX(AH$22:AH455)-1,"")</f>
        <v>-4.3057050592034352E-2</v>
      </c>
      <c r="AL455" s="62">
        <v>21.7</v>
      </c>
      <c r="AM455" s="60">
        <f>IF(AND(ISNUMBER(AL454),ISNUMBER(AL455)),AL455/AL454-1,"")</f>
        <v>6.9605568445474386E-3</v>
      </c>
      <c r="AN455" s="60">
        <f>IF(ISNUMBER(AL455),AL455/MAX(AL$22:AL455)-1,"")</f>
        <v>-2.1199819576003698E-2</v>
      </c>
      <c r="AP455" s="62">
        <v>100.3</v>
      </c>
      <c r="AQ455" s="60">
        <f>IF(AND(ISNUMBER(AP454),ISNUMBER(AP455)),AP455/AP454-1,"")</f>
        <v>0</v>
      </c>
      <c r="AR455" s="60">
        <f>IF(ISNUMBER(AP455),AP455/MAX(AP$22:AP455)-1,"")</f>
        <v>-1.0955084154964378E-3</v>
      </c>
      <c r="AT455" s="62">
        <v>50.11</v>
      </c>
      <c r="AU455" s="60">
        <f>IF(AND(ISNUMBER(AT454),ISNUMBER(AT455)),AT455/AT454-1,"")</f>
        <v>1.9960079840308786E-4</v>
      </c>
      <c r="AV455" s="60">
        <f>IF(ISNUMBER(AT455),AT455/MAX(AT$22:AT455)-1,"")</f>
        <v>-1.394978078915865E-3</v>
      </c>
      <c r="AX455" s="62">
        <v>20.616</v>
      </c>
      <c r="AY455" s="60">
        <f>IF(AND(ISNUMBER(AX454),ISNUMBER(AX455)),AX455/AX454-1,"")</f>
        <v>1.6519288698861878E-3</v>
      </c>
      <c r="AZ455" s="60">
        <f>IF(ISNUMBER(AX455),AX455/MAX(AX$22:AX455)-1,"")</f>
        <v>-5.0304035378662237E-2</v>
      </c>
      <c r="BB455" s="62">
        <v>53.41</v>
      </c>
      <c r="BC455" s="60">
        <f>IF(AND(ISNUMBER(BB454),ISNUMBER(BB455)),BB455/BB454-1,"")</f>
        <v>1.8726591760298561E-4</v>
      </c>
      <c r="BD455" s="60">
        <f>IF(ISNUMBER(BB455),BB455/MAX(BB$22:BB455)-1,"")</f>
        <v>-1.5846692463608036E-2</v>
      </c>
      <c r="BF455" s="62">
        <v>53.42</v>
      </c>
      <c r="BG455" s="60">
        <f>IF(AND(ISNUMBER(BF454),ISNUMBER(BF455)),BF455/BF454-1,"")</f>
        <v>1.4998125234344517E-3</v>
      </c>
      <c r="BH455" s="60">
        <f>IF(ISNUMBER(BF455),BF455/MAX(BF$22:BF455)-1,"")</f>
        <v>-6.6939382670136993E-3</v>
      </c>
      <c r="BK455" s="61">
        <f>BK454*(1+BL455)</f>
        <v>116.35907279477414</v>
      </c>
      <c r="BL455" s="60">
        <f>$L$12*N(AQ455)+$L$13*N(S455)+$L$14*N(AA455)+$L$15*N(AE455)+$L$16*N(AY455)+$L$17*N(BC455)+$L$18*N(AM455)+$L$19*N(AU455)+$L$20*N(W455)</f>
        <v>1.2742847518252374E-3</v>
      </c>
      <c r="BM455" s="60">
        <f>IF(ISNUMBER(BK455),BK455/MAX(BK$22:BK455)-1,"")</f>
        <v>0</v>
      </c>
      <c r="BO455" s="61">
        <f>BO454*(1+BP455)</f>
        <v>113.62624314910346</v>
      </c>
      <c r="BP455" s="60">
        <f>$L$36*N(S455)+$L$37*N(AQ455)+$L$38*N(AA455)+$L$39*N(AE455)+$L$40*N(AM455)+$L$41*N(W455)+$L$42*N(AI455)+$L$43*N(BG455)+$L$44*N(AY455)</f>
        <v>6.5698346538500775E-4</v>
      </c>
      <c r="BQ455" s="60">
        <f>IF(ISNUMBER(BO455),BO455/MAX(BO$22:BO455)-1,"")</f>
        <v>-2.8815683449257001E-5</v>
      </c>
      <c r="BS455" s="61">
        <f>BS454*(1+BT455)</f>
        <v>110.95972989463056</v>
      </c>
      <c r="BT455" s="60">
        <f>$L$60*N(S455)+$L$61*N(AE455)+$L$62*N(AQ455)+$L$63*N(AM455)+$L$64*N(AI455)+$L$65*N(AA455)+$L$66*N(BG455)+$L$67*N(W455)+$L$68*N(AY455)</f>
        <v>5.4253821756596813E-4</v>
      </c>
      <c r="BU455" s="60">
        <f>IF(ISNUMBER(BS455),BS455/MAX(BS$22:BS455)-1,"")</f>
        <v>-1.2245563191958242E-3</v>
      </c>
    </row>
    <row r="456" spans="17:73" ht="16" customHeight="1">
      <c r="Q456" s="63">
        <v>43727</v>
      </c>
      <c r="R456" s="62">
        <v>442.68</v>
      </c>
      <c r="S456" s="60">
        <f>IF(AND(ISNUMBER(R455),ISNUMBER(R456)),R456/R455-1,"")</f>
        <v>7.0063694267514798E-3</v>
      </c>
      <c r="T456" s="60">
        <f>IF(ISNUMBER(R456),R456/MAX(R$22:R456)-1,"")</f>
        <v>0</v>
      </c>
      <c r="V456" s="62">
        <v>224.3</v>
      </c>
      <c r="W456" s="60">
        <f>IF(AND(ISNUMBER(V455),ISNUMBER(V456)),V456/V455-1,"")</f>
        <v>6.4162964957150681E-3</v>
      </c>
      <c r="X456" s="60">
        <f>IF(ISNUMBER(V456),V456/MAX(V$22:V456)-1,"")</f>
        <v>0</v>
      </c>
      <c r="Z456" s="62">
        <v>8.9600000000000009</v>
      </c>
      <c r="AA456" s="60">
        <f>IF(AND(ISNUMBER(Z455),ISNUMBER(Z456)),Z456/Z455-1,"")</f>
        <v>7.8740157480314821E-3</v>
      </c>
      <c r="AB456" s="60">
        <f>IF(ISNUMBER(Z456),Z456/MAX(Z$22:Z456)-1,"")</f>
        <v>-9.944751381215422E-3</v>
      </c>
      <c r="AD456" s="62">
        <v>12.03</v>
      </c>
      <c r="AE456" s="60">
        <f>IF(AND(ISNUMBER(AD455),ISNUMBER(AD456)),AD456/AD455-1,"")</f>
        <v>2.4999999999999467E-3</v>
      </c>
      <c r="AF456" s="60">
        <f>IF(ISNUMBER(AD456),AD456/MAX(AD$22:AD456)-1,"")</f>
        <v>-0.20383851753805426</v>
      </c>
      <c r="AH456" s="62">
        <v>17.899999999999999</v>
      </c>
      <c r="AI456" s="60">
        <f>IF(AND(ISNUMBER(AH455),ISNUMBER(AH456)),AH456/AH455-1,"")</f>
        <v>6.7491563554553657E-3</v>
      </c>
      <c r="AJ456" s="60">
        <f>IF(ISNUMBER(AH456),AH456/MAX(AH$22:AH456)-1,"")</f>
        <v>-3.659849300322926E-2</v>
      </c>
      <c r="AL456" s="62">
        <v>21.8</v>
      </c>
      <c r="AM456" s="60">
        <f>IF(AND(ISNUMBER(AL455),ISNUMBER(AL456)),AL456/AL455-1,"")</f>
        <v>4.6082949308756671E-3</v>
      </c>
      <c r="AN456" s="60">
        <f>IF(ISNUMBER(AL456),AL456/MAX(AL$22:AL456)-1,"")</f>
        <v>-1.6689219666215616E-2</v>
      </c>
      <c r="AP456" s="62">
        <v>100.3</v>
      </c>
      <c r="AQ456" s="60">
        <f>IF(AND(ISNUMBER(AP455),ISNUMBER(AP456)),AP456/AP455-1,"")</f>
        <v>0</v>
      </c>
      <c r="AR456" s="60">
        <f>IF(ISNUMBER(AP456),AP456/MAX(AP$22:AP456)-1,"")</f>
        <v>-1.0955084154964378E-3</v>
      </c>
      <c r="AT456" s="62">
        <v>50.1</v>
      </c>
      <c r="AU456" s="60">
        <f>IF(AND(ISNUMBER(AT455),ISNUMBER(AT456)),AT456/AT455-1,"")</f>
        <v>-1.9956096587503414E-4</v>
      </c>
      <c r="AV456" s="60">
        <f>IF(ISNUMBER(AT456),AT456/MAX(AT$22:AT456)-1,"")</f>
        <v>-1.5942606616181632E-3</v>
      </c>
      <c r="AX456" s="62">
        <v>20.738</v>
      </c>
      <c r="AY456" s="60">
        <f>IF(AND(ISNUMBER(AX455),ISNUMBER(AX456)),AX456/AX455-1,"")</f>
        <v>5.9177337989910761E-3</v>
      </c>
      <c r="AZ456" s="60">
        <f>IF(ISNUMBER(AX456),AX456/MAX(AX$22:AX456)-1,"")</f>
        <v>-4.4683987470057085E-2</v>
      </c>
      <c r="BB456" s="62">
        <v>53.55</v>
      </c>
      <c r="BC456" s="60">
        <f>IF(AND(ISNUMBER(BB455),ISNUMBER(BB456)),BB456/BB455-1,"")</f>
        <v>2.6212319790301919E-3</v>
      </c>
      <c r="BD456" s="60">
        <f>IF(ISNUMBER(BB456),BB456/MAX(BB$22:BB456)-1,"")</f>
        <v>-1.3266998341625369E-2</v>
      </c>
      <c r="BF456" s="62">
        <v>53.55</v>
      </c>
      <c r="BG456" s="60">
        <f>IF(AND(ISNUMBER(BF455),ISNUMBER(BF456)),BF456/BF455-1,"")</f>
        <v>2.4335454885808794E-3</v>
      </c>
      <c r="BH456" s="60">
        <f>IF(ISNUMBER(BF456),BF456/MAX(BF$22:BF456)-1,"")</f>
        <v>-4.2766827817033448E-3</v>
      </c>
      <c r="BK456" s="61">
        <f>BK455*(1+BL456)</f>
        <v>116.91322242042081</v>
      </c>
      <c r="BL456" s="60">
        <f>$L$12*N(AQ456)+$L$13*N(S456)+$L$14*N(AA456)+$L$15*N(AE456)+$L$16*N(AY456)+$L$17*N(BC456)+$L$18*N(AM456)+$L$19*N(AU456)+$L$20*N(W456)</f>
        <v>4.7624101184101852E-3</v>
      </c>
      <c r="BM456" s="60">
        <f>IF(ISNUMBER(BK456),BK456/MAX(BK$22:BK456)-1,"")</f>
        <v>0</v>
      </c>
      <c r="BO456" s="61">
        <f>BO455*(1+BP456)</f>
        <v>114.16355779273499</v>
      </c>
      <c r="BP456" s="60">
        <f>$L$36*N(S456)+$L$37*N(AQ456)+$L$38*N(AA456)+$L$39*N(AE456)+$L$40*N(AM456)+$L$41*N(W456)+$L$42*N(AI456)+$L$43*N(BG456)+$L$44*N(AY456)</f>
        <v>4.7287900113573873E-3</v>
      </c>
      <c r="BQ456" s="60">
        <f>IF(ISNUMBER(BO456),BO456/MAX(BO$22:BO456)-1,"")</f>
        <v>0</v>
      </c>
      <c r="BS456" s="61">
        <f>BS455*(1+BT456)</f>
        <v>111.471649055024</v>
      </c>
      <c r="BT456" s="60">
        <f>$L$60*N(S456)+$L$61*N(AE456)+$L$62*N(AQ456)+$L$63*N(AM456)+$L$64*N(AI456)+$L$65*N(AA456)+$L$66*N(BG456)+$L$67*N(W456)+$L$68*N(AY456)</f>
        <v>4.6135580978754745E-3</v>
      </c>
      <c r="BU456" s="60">
        <f>IF(ISNUMBER(BS456),BS456/MAX(BS$22:BS456)-1,"")</f>
        <v>0</v>
      </c>
    </row>
    <row r="457" spans="17:73" ht="16" customHeight="1">
      <c r="Q457" s="63">
        <v>43728</v>
      </c>
      <c r="R457" s="62">
        <v>441.27</v>
      </c>
      <c r="S457" s="60">
        <f>IF(AND(ISNUMBER(R456),ISNUMBER(R457)),R457/R456-1,"")</f>
        <v>-3.1851450257522895E-3</v>
      </c>
      <c r="T457" s="60">
        <f>IF(ISNUMBER(R457),R457/MAX(R$22:R457)-1,"")</f>
        <v>-3.1851450257522895E-3</v>
      </c>
      <c r="V457" s="62">
        <v>224.7</v>
      </c>
      <c r="W457" s="60">
        <f>IF(AND(ISNUMBER(V456),ISNUMBER(V457)),V457/V456-1,"")</f>
        <v>1.7833259028086079E-3</v>
      </c>
      <c r="X457" s="60">
        <f>IF(ISNUMBER(V457),V457/MAX(V$22:V457)-1,"")</f>
        <v>0</v>
      </c>
      <c r="Z457" s="62">
        <v>8.98</v>
      </c>
      <c r="AA457" s="60">
        <f>IF(AND(ISNUMBER(Z456),ISNUMBER(Z457)),Z457/Z456-1,"")</f>
        <v>2.2321428571427937E-3</v>
      </c>
      <c r="AB457" s="60">
        <f>IF(ISNUMBER(Z457),Z457/MAX(Z$22:Z457)-1,"")</f>
        <v>-7.7348066298342788E-3</v>
      </c>
      <c r="AD457" s="62">
        <v>12.03</v>
      </c>
      <c r="AE457" s="60">
        <f>IF(AND(ISNUMBER(AD456),ISNUMBER(AD457)),AD457/AD456-1,"")</f>
        <v>0</v>
      </c>
      <c r="AF457" s="60">
        <f>IF(ISNUMBER(AD457),AD457/MAX(AD$22:AD457)-1,"")</f>
        <v>-0.20383851753805426</v>
      </c>
      <c r="AH457" s="62">
        <v>17.940000000000001</v>
      </c>
      <c r="AI457" s="60">
        <f>IF(AND(ISNUMBER(AH456),ISNUMBER(AH457)),AH457/AH456-1,"")</f>
        <v>2.2346368715084886E-3</v>
      </c>
      <c r="AJ457" s="60">
        <f>IF(ISNUMBER(AH457),AH457/MAX(AH$22:AH457)-1,"")</f>
        <v>-3.4445640473627415E-2</v>
      </c>
      <c r="AL457" s="62">
        <v>21.93</v>
      </c>
      <c r="AM457" s="60">
        <f>IF(AND(ISNUMBER(AL456),ISNUMBER(AL457)),AL457/AL456-1,"")</f>
        <v>5.9633027522936199E-3</v>
      </c>
      <c r="AN457" s="60">
        <f>IF(ISNUMBER(AL457),AL457/MAX(AL$22:AL457)-1,"")</f>
        <v>-1.0825439783491264E-2</v>
      </c>
      <c r="AP457" s="62">
        <v>100.3</v>
      </c>
      <c r="AQ457" s="60">
        <f>IF(AND(ISNUMBER(AP456),ISNUMBER(AP457)),AP457/AP456-1,"")</f>
        <v>0</v>
      </c>
      <c r="AR457" s="60">
        <f>IF(ISNUMBER(AP457),AP457/MAX(AP$22:AP457)-1,"")</f>
        <v>-1.0955084154964378E-3</v>
      </c>
      <c r="AT457" s="62">
        <v>50.12</v>
      </c>
      <c r="AU457" s="60">
        <f>IF(AND(ISNUMBER(AT456),ISNUMBER(AT457)),AT457/AT456-1,"")</f>
        <v>3.9920159680639777E-4</v>
      </c>
      <c r="AV457" s="60">
        <f>IF(ISNUMBER(AT457),AT457/MAX(AT$22:AT457)-1,"")</f>
        <v>-1.1956954962136779E-3</v>
      </c>
      <c r="AX457" s="62">
        <v>20.824000000000002</v>
      </c>
      <c r="AY457" s="60">
        <f>IF(AND(ISNUMBER(AX456),ISNUMBER(AX457)),AX457/AX456-1,"")</f>
        <v>4.146976564760374E-3</v>
      </c>
      <c r="AZ457" s="60">
        <f>IF(ISNUMBER(AX457),AX457/MAX(AX$22:AX457)-1,"")</f>
        <v>-4.0722314354154965E-2</v>
      </c>
      <c r="BB457" s="62">
        <v>53.56</v>
      </c>
      <c r="BC457" s="60">
        <f>IF(AND(ISNUMBER(BB456),ISNUMBER(BB457)),BB457/BB456-1,"")</f>
        <v>1.8674136321195078E-4</v>
      </c>
      <c r="BD457" s="60">
        <f>IF(ISNUMBER(BB457),BB457/MAX(BB$22:BB457)-1,"")</f>
        <v>-1.3082734475769353E-2</v>
      </c>
      <c r="BF457" s="62">
        <v>53.56</v>
      </c>
      <c r="BG457" s="60">
        <f>IF(AND(ISNUMBER(BF456),ISNUMBER(BF457)),BF457/BF456-1,"")</f>
        <v>1.8674136321195078E-4</v>
      </c>
      <c r="BH457" s="60">
        <f>IF(ISNUMBER(BF457),BF457/MAX(BF$22:BF457)-1,"")</f>
        <v>-4.0907400520638904E-3</v>
      </c>
      <c r="BK457" s="61">
        <f>BK456*(1+BL457)</f>
        <v>116.95346615181673</v>
      </c>
      <c r="BL457" s="60">
        <f>$L$12*N(AQ457)+$L$13*N(S457)+$L$14*N(AA457)+$L$15*N(AE457)+$L$16*N(AY457)+$L$17*N(BC457)+$L$18*N(AM457)+$L$19*N(AU457)+$L$20*N(W457)</f>
        <v>3.4421881941795675E-4</v>
      </c>
      <c r="BM457" s="60">
        <f>IF(ISNUMBER(BK457),BK457/MAX(BK$22:BK457)-1,"")</f>
        <v>0</v>
      </c>
      <c r="BO457" s="61">
        <f>BO456*(1+BP457)</f>
        <v>114.17227717319842</v>
      </c>
      <c r="BP457" s="60">
        <f>$L$36*N(S457)+$L$37*N(AQ457)+$L$38*N(AA457)+$L$39*N(AE457)+$L$40*N(AM457)+$L$41*N(W457)+$L$42*N(AI457)+$L$43*N(BG457)+$L$44*N(AY457)</f>
        <v>7.6376215247841105E-5</v>
      </c>
      <c r="BQ457" s="60">
        <f>IF(ISNUMBER(BO457),BO457/MAX(BO$22:BO457)-1,"")</f>
        <v>0</v>
      </c>
      <c r="BS457" s="61">
        <f>BS456*(1+BT457)</f>
        <v>111.49875073881455</v>
      </c>
      <c r="BT457" s="60">
        <f>$L$60*N(S457)+$L$61*N(AE457)+$L$62*N(AQ457)+$L$63*N(AM457)+$L$64*N(AI457)+$L$65*N(AA457)+$L$66*N(BG457)+$L$67*N(W457)+$L$68*N(AY457)</f>
        <v>2.4312624797687566E-4</v>
      </c>
      <c r="BU457" s="60">
        <f>IF(ISNUMBER(BS457),BS457/MAX(BS$22:BS457)-1,"")</f>
        <v>0</v>
      </c>
    </row>
    <row r="458" spans="17:73" ht="16" customHeight="1">
      <c r="Q458" s="63">
        <v>43731</v>
      </c>
      <c r="R458" s="62">
        <v>441.3</v>
      </c>
      <c r="S458" s="60">
        <f>IF(AND(ISNUMBER(R457),ISNUMBER(R458)),R458/R457-1,"")</f>
        <v>6.7985587055563457E-5</v>
      </c>
      <c r="T458" s="60">
        <f>IF(ISNUMBER(R458),R458/MAX(R$22:R458)-1,"")</f>
        <v>-3.1173759826511604E-3</v>
      </c>
      <c r="V458" s="62">
        <v>225.14</v>
      </c>
      <c r="W458" s="60">
        <f>IF(AND(ISNUMBER(V457),ISNUMBER(V458)),V458/V457-1,"")</f>
        <v>1.958166444147702E-3</v>
      </c>
      <c r="X458" s="60">
        <f>IF(ISNUMBER(V458),V458/MAX(V$22:V458)-1,"")</f>
        <v>0</v>
      </c>
      <c r="Z458" s="62">
        <v>8.9700000000000006</v>
      </c>
      <c r="AA458" s="60">
        <f>IF(AND(ISNUMBER(Z457),ISNUMBER(Z458)),Z458/Z457-1,"")</f>
        <v>-1.1135857461024301E-3</v>
      </c>
      <c r="AB458" s="60">
        <f>IF(ISNUMBER(Z458),Z458/MAX(Z$22:Z458)-1,"")</f>
        <v>-8.8397790055249059E-3</v>
      </c>
      <c r="AD458" s="62">
        <v>12.05</v>
      </c>
      <c r="AE458" s="60">
        <f>IF(AND(ISNUMBER(AD457),ISNUMBER(AD458)),AD458/AD457-1,"")</f>
        <v>1.6625103906899863E-3</v>
      </c>
      <c r="AF458" s="60">
        <f>IF(ISNUMBER(AD458),AD458/MAX(AD$22:AD458)-1,"")</f>
        <v>-0.2025148908007941</v>
      </c>
      <c r="AH458" s="62">
        <v>17.98</v>
      </c>
      <c r="AI458" s="60">
        <f>IF(AND(ISNUMBER(AH457),ISNUMBER(AH458)),AH458/AH457-1,"")</f>
        <v>2.2296544035673715E-3</v>
      </c>
      <c r="AJ458" s="60">
        <f>IF(ISNUMBER(AH458),AH458/MAX(AH$22:AH458)-1,"")</f>
        <v>-3.229278794402568E-2</v>
      </c>
      <c r="AL458" s="62">
        <v>21.96</v>
      </c>
      <c r="AM458" s="60">
        <f>IF(AND(ISNUMBER(AL457),ISNUMBER(AL458)),AL458/AL457-1,"")</f>
        <v>1.3679890560875929E-3</v>
      </c>
      <c r="AN458" s="60">
        <f>IF(ISNUMBER(AL458),AL458/MAX(AL$22:AL458)-1,"")</f>
        <v>-9.4722598105548839E-3</v>
      </c>
      <c r="AP458" s="62">
        <v>100.31</v>
      </c>
      <c r="AQ458" s="60">
        <f>IF(AND(ISNUMBER(AP457),ISNUMBER(AP458)),AP458/AP457-1,"")</f>
        <v>9.9700897308041547E-5</v>
      </c>
      <c r="AR458" s="60">
        <f>IF(ISNUMBER(AP458),AP458/MAX(AP$22:AP458)-1,"")</f>
        <v>-9.9591674136034758E-4</v>
      </c>
      <c r="AT458" s="62">
        <v>50.12</v>
      </c>
      <c r="AU458" s="60">
        <f>IF(AND(ISNUMBER(AT457),ISNUMBER(AT458)),AT458/AT457-1,"")</f>
        <v>0</v>
      </c>
      <c r="AV458" s="60">
        <f>IF(ISNUMBER(AT458),AT458/MAX(AT$22:AT458)-1,"")</f>
        <v>-1.1956954962136779E-3</v>
      </c>
      <c r="AX458" s="62">
        <v>21.036000000000001</v>
      </c>
      <c r="AY458" s="60">
        <f>IF(AND(ISNUMBER(AX457),ISNUMBER(AX458)),AX458/AX457-1,"")</f>
        <v>1.0180560891279278E-2</v>
      </c>
      <c r="AZ458" s="60">
        <f>IF(ISNUMBER(AX458),AX458/MAX(AX$22:AX458)-1,"")</f>
        <v>-3.0956329463792009E-2</v>
      </c>
      <c r="BB458" s="62">
        <v>53.64</v>
      </c>
      <c r="BC458" s="60">
        <f>IF(AND(ISNUMBER(BB457),ISNUMBER(BB458)),BB458/BB457-1,"")</f>
        <v>1.4936519790889058E-3</v>
      </c>
      <c r="BD458" s="60">
        <f>IF(ISNUMBER(BB458),BB458/MAX(BB$22:BB458)-1,"")</f>
        <v>-1.1608623548922115E-2</v>
      </c>
      <c r="BF458" s="62">
        <v>53.65</v>
      </c>
      <c r="BG458" s="60">
        <f>IF(AND(ISNUMBER(BF457),ISNUMBER(BF458)),BF458/BF457-1,"")</f>
        <v>1.6803584764748525E-3</v>
      </c>
      <c r="BH458" s="60">
        <f>IF(ISNUMBER(BF458),BF458/MAX(BF$22:BF458)-1,"")</f>
        <v>-2.4172554853105765E-3</v>
      </c>
      <c r="BK458" s="61">
        <f>BK457*(1+BL458)</f>
        <v>117.15261002037444</v>
      </c>
      <c r="BL458" s="60">
        <f>$L$12*N(AQ458)+$L$13*N(S458)+$L$14*N(AA458)+$L$15*N(AE458)+$L$16*N(AY458)+$L$17*N(BC458)+$L$18*N(AM458)+$L$19*N(AU458)+$L$20*N(W458)</f>
        <v>1.7027615778330242E-3</v>
      </c>
      <c r="BM458" s="60">
        <f>IF(ISNUMBER(BK458),BK458/MAX(BK$22:BK458)-1,"")</f>
        <v>0</v>
      </c>
      <c r="BO458" s="61">
        <f>BO457*(1+BP458)</f>
        <v>114.28927135365144</v>
      </c>
      <c r="BP458" s="60">
        <f>$L$36*N(S458)+$L$37*N(AQ458)+$L$38*N(AA458)+$L$39*N(AE458)+$L$40*N(AM458)+$L$41*N(W458)+$L$42*N(AI458)+$L$43*N(BG458)+$L$44*N(AY458)</f>
        <v>1.024716186360558E-3</v>
      </c>
      <c r="BQ458" s="60">
        <f>IF(ISNUMBER(BO458),BO458/MAX(BO$22:BO458)-1,"")</f>
        <v>0</v>
      </c>
      <c r="BS458" s="61">
        <f>BS457*(1+BT458)</f>
        <v>111.58651147429987</v>
      </c>
      <c r="BT458" s="60">
        <f>$L$60*N(S458)+$L$61*N(AE458)+$L$62*N(AQ458)+$L$63*N(AM458)+$L$64*N(AI458)+$L$65*N(AA458)+$L$66*N(BG458)+$L$67*N(W458)+$L$68*N(AY458)</f>
        <v>7.8710061685720279E-4</v>
      </c>
      <c r="BU458" s="60">
        <f>IF(ISNUMBER(BS458),BS458/MAX(BS$22:BS458)-1,"")</f>
        <v>0</v>
      </c>
    </row>
    <row r="459" spans="17:73" ht="16" customHeight="1">
      <c r="Q459" s="63">
        <v>43732</v>
      </c>
      <c r="R459" s="62">
        <v>441.03</v>
      </c>
      <c r="S459" s="60">
        <f>IF(AND(ISNUMBER(R458),ISNUMBER(R459)),R459/R458-1,"")</f>
        <v>-6.1182868796749723E-4</v>
      </c>
      <c r="T459" s="60">
        <f>IF(ISNUMBER(R459),R459/MAX(R$22:R459)-1,"")</f>
        <v>-3.7272973705612111E-3</v>
      </c>
      <c r="V459" s="62">
        <v>225.15</v>
      </c>
      <c r="W459" s="60">
        <f>IF(AND(ISNUMBER(V458),ISNUMBER(V459)),V459/V458-1,"")</f>
        <v>4.44168073199247E-5</v>
      </c>
      <c r="X459" s="60">
        <f>IF(ISNUMBER(V459),V459/MAX(V$22:V459)-1,"")</f>
        <v>0</v>
      </c>
      <c r="Z459" s="62">
        <v>8.98</v>
      </c>
      <c r="AA459" s="60">
        <f>IF(AND(ISNUMBER(Z458),ISNUMBER(Z459)),Z459/Z458-1,"")</f>
        <v>1.1148272017837968E-3</v>
      </c>
      <c r="AB459" s="60">
        <f>IF(ISNUMBER(Z459),Z459/MAX(Z$22:Z459)-1,"")</f>
        <v>-7.7348066298342788E-3</v>
      </c>
      <c r="AD459" s="62">
        <v>12.07</v>
      </c>
      <c r="AE459" s="60">
        <f>IF(AND(ISNUMBER(AD458),ISNUMBER(AD459)),AD459/AD458-1,"")</f>
        <v>1.6597510373443924E-3</v>
      </c>
      <c r="AF459" s="60">
        <f>IF(ISNUMBER(AD459),AD459/MAX(AD$22:AD459)-1,"")</f>
        <v>-0.20119126406353405</v>
      </c>
      <c r="AH459" s="62">
        <v>17.97</v>
      </c>
      <c r="AI459" s="60">
        <f>IF(AND(ISNUMBER(AH458),ISNUMBER(AH459)),AH459/AH458-1,"")</f>
        <v>-5.5617352614023563E-4</v>
      </c>
      <c r="AJ459" s="60">
        <f>IF(ISNUMBER(AH459),AH459/MAX(AH$22:AH459)-1,"")</f>
        <v>-3.2831001076426225E-2</v>
      </c>
      <c r="AL459" s="62">
        <v>22.02</v>
      </c>
      <c r="AM459" s="60">
        <f>IF(AND(ISNUMBER(AL458),ISNUMBER(AL459)),AL459/AL458-1,"")</f>
        <v>2.732240437158362E-3</v>
      </c>
      <c r="AN459" s="60">
        <f>IF(ISNUMBER(AL459),AL459/MAX(AL$22:AL459)-1,"")</f>
        <v>-6.7658998646821233E-3</v>
      </c>
      <c r="AP459" s="62">
        <v>100.33</v>
      </c>
      <c r="AQ459" s="60">
        <f>IF(AND(ISNUMBER(AP458),ISNUMBER(AP459)),AP459/AP458-1,"")</f>
        <v>1.9938191606017064E-4</v>
      </c>
      <c r="AR459" s="60">
        <f>IF(ISNUMBER(AP459),AP459/MAX(AP$22:AP459)-1,"")</f>
        <v>-7.9673339308827806E-4</v>
      </c>
      <c r="AT459" s="62">
        <v>50.13</v>
      </c>
      <c r="AU459" s="60">
        <f>IF(AND(ISNUMBER(AT458),ISNUMBER(AT459)),AT459/AT458-1,"")</f>
        <v>1.995211492418214E-4</v>
      </c>
      <c r="AV459" s="60">
        <f>IF(ISNUMBER(AT459),AT459/MAX(AT$22:AT459)-1,"")</f>
        <v>-9.9641291351126871E-4</v>
      </c>
      <c r="AX459" s="62">
        <v>21.097999999999999</v>
      </c>
      <c r="AY459" s="60">
        <f>IF(AND(ISNUMBER(AX458),ISNUMBER(AX459)),AX459/AX458-1,"")</f>
        <v>2.9473283894274616E-3</v>
      </c>
      <c r="AZ459" s="60">
        <f>IF(ISNUMBER(AX459),AX459/MAX(AX$22:AX459)-1,"")</f>
        <v>-2.810023954302554E-2</v>
      </c>
      <c r="BB459" s="62">
        <v>53.8</v>
      </c>
      <c r="BC459" s="60">
        <f>IF(AND(ISNUMBER(BB458),ISNUMBER(BB459)),BB459/BB458-1,"")</f>
        <v>2.9828486204324101E-3</v>
      </c>
      <c r="BD459" s="60">
        <f>IF(ISNUMBER(BB459),BB459/MAX(BB$22:BB459)-1,"")</f>
        <v>-8.6604016952276375E-3</v>
      </c>
      <c r="BF459" s="62">
        <v>53.69</v>
      </c>
      <c r="BG459" s="60">
        <f>IF(AND(ISNUMBER(BF458),ISNUMBER(BF459)),BF459/BF458-1,"")</f>
        <v>7.4557315936618629E-4</v>
      </c>
      <c r="BH459" s="60">
        <f>IF(ISNUMBER(BF459),BF459/MAX(BF$22:BF459)-1,"")</f>
        <v>-1.6734845667535359E-3</v>
      </c>
      <c r="BK459" s="61">
        <f>BK458*(1+BL459)</f>
        <v>117.25675789804237</v>
      </c>
      <c r="BL459" s="60">
        <f>$L$12*N(AQ459)+$L$13*N(S459)+$L$14*N(AA459)+$L$15*N(AE459)+$L$16*N(AY459)+$L$17*N(BC459)+$L$18*N(AM459)+$L$19*N(AU459)+$L$20*N(W459)</f>
        <v>8.8899323412277187E-4</v>
      </c>
      <c r="BM459" s="60">
        <f>IF(ISNUMBER(BK459),BK459/MAX(BK$22:BK459)-1,"")</f>
        <v>0</v>
      </c>
      <c r="BO459" s="61">
        <f>BO458*(1+BP459)</f>
        <v>114.36729539172384</v>
      </c>
      <c r="BP459" s="60">
        <f>$L$36*N(S459)+$L$37*N(AQ459)+$L$38*N(AA459)+$L$39*N(AE459)+$L$40*N(AM459)+$L$41*N(W459)+$L$42*N(AI459)+$L$43*N(BG459)+$L$44*N(AY459)</f>
        <v>6.826890848832107E-4</v>
      </c>
      <c r="BQ459" s="60">
        <f>IF(ISNUMBER(BO459),BO459/MAX(BO$22:BO459)-1,"")</f>
        <v>0</v>
      </c>
      <c r="BS459" s="61">
        <f>BS458*(1+BT459)</f>
        <v>111.6480427717018</v>
      </c>
      <c r="BT459" s="60">
        <f>$L$60*N(S459)+$L$61*N(AE459)+$L$62*N(AQ459)+$L$63*N(AM459)+$L$64*N(AI459)+$L$65*N(AA459)+$L$66*N(BG459)+$L$67*N(W459)+$L$68*N(AY459)</f>
        <v>5.5142235910926954E-4</v>
      </c>
      <c r="BU459" s="60">
        <f>IF(ISNUMBER(BS459),BS459/MAX(BS$22:BS459)-1,"")</f>
        <v>0</v>
      </c>
    </row>
    <row r="460" spans="17:73" ht="16" customHeight="1">
      <c r="Q460" s="63">
        <v>43733</v>
      </c>
      <c r="R460" s="62">
        <v>436.06</v>
      </c>
      <c r="S460" s="60">
        <f>IF(AND(ISNUMBER(R459),ISNUMBER(R460)),R460/R459-1,"")</f>
        <v>-1.126907466612237E-2</v>
      </c>
      <c r="T460" s="60">
        <f>IF(ISNUMBER(R460),R460/MAX(R$22:R460)-1,"")</f>
        <v>-1.4954368844311894E-2</v>
      </c>
      <c r="V460" s="62">
        <v>222.69</v>
      </c>
      <c r="W460" s="60">
        <f>IF(AND(ISNUMBER(V459),ISNUMBER(V460)),V460/V459-1,"")</f>
        <v>-1.0926049300466367E-2</v>
      </c>
      <c r="X460" s="60">
        <f>IF(ISNUMBER(V460),V460/MAX(V$22:V460)-1,"")</f>
        <v>-1.0926049300466367E-2</v>
      </c>
      <c r="Z460" s="62">
        <v>8.9</v>
      </c>
      <c r="AA460" s="60">
        <f>IF(AND(ISNUMBER(Z459),ISNUMBER(Z460)),Z460/Z459-1,"")</f>
        <v>-8.9086859688195519E-3</v>
      </c>
      <c r="AB460" s="60">
        <f>IF(ISNUMBER(Z460),Z460/MAX(Z$22:Z460)-1,"")</f>
        <v>-1.6574585635359185E-2</v>
      </c>
      <c r="AD460" s="62">
        <v>12.01</v>
      </c>
      <c r="AE460" s="60">
        <f>IF(AND(ISNUMBER(AD459),ISNUMBER(AD460)),AD460/AD459-1,"")</f>
        <v>-4.971002485501308E-3</v>
      </c>
      <c r="AF460" s="60">
        <f>IF(ISNUMBER(AD460),AD460/MAX(AD$22:AD460)-1,"")</f>
        <v>-0.20516214427531432</v>
      </c>
      <c r="AH460" s="62">
        <v>17.91</v>
      </c>
      <c r="AI460" s="60">
        <f>IF(AND(ISNUMBER(AH459),ISNUMBER(AH460)),AH460/AH459-1,"")</f>
        <v>-3.3388981636058856E-3</v>
      </c>
      <c r="AJ460" s="60">
        <f>IF(ISNUMBER(AH460),AH460/MAX(AH$22:AH460)-1,"")</f>
        <v>-3.6060279870828715E-2</v>
      </c>
      <c r="AL460" s="62">
        <v>22.09</v>
      </c>
      <c r="AM460" s="60">
        <f>IF(AND(ISNUMBER(AL459),ISNUMBER(AL460)),AL460/AL459-1,"")</f>
        <v>3.1789282470482405E-3</v>
      </c>
      <c r="AN460" s="60">
        <f>IF(ISNUMBER(AL460),AL460/MAX(AL$22:AL460)-1,"")</f>
        <v>-3.6084799278305324E-3</v>
      </c>
      <c r="AP460" s="62">
        <v>100.33</v>
      </c>
      <c r="AQ460" s="60">
        <f>IF(AND(ISNUMBER(AP459),ISNUMBER(AP460)),AP460/AP459-1,"")</f>
        <v>0</v>
      </c>
      <c r="AR460" s="60">
        <f>IF(ISNUMBER(AP460),AP460/MAX(AP$22:AP460)-1,"")</f>
        <v>-7.9673339308827806E-4</v>
      </c>
      <c r="AT460" s="62">
        <v>50.13</v>
      </c>
      <c r="AU460" s="60">
        <f>IF(AND(ISNUMBER(AT459),ISNUMBER(AT460)),AT460/AT459-1,"")</f>
        <v>0</v>
      </c>
      <c r="AV460" s="60">
        <f>IF(ISNUMBER(AT460),AT460/MAX(AT$22:AT460)-1,"")</f>
        <v>-9.9641291351126871E-4</v>
      </c>
      <c r="AX460" s="62">
        <v>21.22</v>
      </c>
      <c r="AY460" s="60">
        <f>IF(AND(ISNUMBER(AX459),ISNUMBER(AX460)),AX460/AX459-1,"")</f>
        <v>5.7825386292540415E-3</v>
      </c>
      <c r="AZ460" s="60">
        <f>IF(ISNUMBER(AX460),AX460/MAX(AX$22:AX460)-1,"")</f>
        <v>-2.2480191634420499E-2</v>
      </c>
      <c r="BB460" s="62">
        <v>53.84</v>
      </c>
      <c r="BC460" s="60">
        <f>IF(AND(ISNUMBER(BB459),ISNUMBER(BB460)),BB460/BB459-1,"")</f>
        <v>7.4349442379184616E-4</v>
      </c>
      <c r="BD460" s="60">
        <f>IF(ISNUMBER(BB460),BB460/MAX(BB$22:BB460)-1,"")</f>
        <v>-7.9233462318039072E-3</v>
      </c>
      <c r="BF460" s="62">
        <v>53.72</v>
      </c>
      <c r="BG460" s="60">
        <f>IF(AND(ISNUMBER(BF459),ISNUMBER(BF460)),BF460/BF459-1,"")</f>
        <v>5.5876327062764908E-4</v>
      </c>
      <c r="BH460" s="60">
        <f>IF(ISNUMBER(BF460),BF460/MAX(BF$22:BF460)-1,"")</f>
        <v>-1.1156563778356166E-3</v>
      </c>
      <c r="BK460" s="61">
        <f>BK459*(1+BL460)</f>
        <v>116.76336329297087</v>
      </c>
      <c r="BL460" s="60">
        <f>$L$12*N(AQ460)+$L$13*N(S460)+$L$14*N(AA460)+$L$15*N(AE460)+$L$16*N(AY460)+$L$17*N(BC460)+$L$18*N(AM460)+$L$19*N(AU460)+$L$20*N(W460)</f>
        <v>-4.2078138089108406E-3</v>
      </c>
      <c r="BM460" s="60">
        <f>IF(ISNUMBER(BK460),BK460/MAX(BK$22:BK460)-1,"")</f>
        <v>-4.2078138089108874E-3</v>
      </c>
      <c r="BO460" s="61">
        <f>BO459*(1+BP460)</f>
        <v>113.75508055938549</v>
      </c>
      <c r="BP460" s="60">
        <f>$L$36*N(S460)+$L$37*N(AQ460)+$L$38*N(AA460)+$L$39*N(AE460)+$L$40*N(AM460)+$L$41*N(W460)+$L$42*N(AI460)+$L$43*N(BG460)+$L$44*N(AY460)</f>
        <v>-5.3530585841121562E-3</v>
      </c>
      <c r="BQ460" s="60">
        <f>IF(ISNUMBER(BO460),BO460/MAX(BO$22:BO460)-1,"")</f>
        <v>-5.3530585841120581E-3</v>
      </c>
      <c r="BS460" s="61">
        <f>BS459*(1+BT460)</f>
        <v>111.08157710465757</v>
      </c>
      <c r="BT460" s="60">
        <f>$L$60*N(S460)+$L$61*N(AE460)+$L$62*N(AQ460)+$L$63*N(AM460)+$L$64*N(AI460)+$L$65*N(AA460)+$L$66*N(BG460)+$L$67*N(W460)+$L$68*N(AY460)</f>
        <v>-5.0736730620754081E-3</v>
      </c>
      <c r="BU460" s="60">
        <f>IF(ISNUMBER(BS460),BS460/MAX(BS$22:BS460)-1,"")</f>
        <v>-5.0736730620754011E-3</v>
      </c>
    </row>
    <row r="461" spans="17:73" ht="16" customHeight="1">
      <c r="Q461" s="63">
        <v>43734</v>
      </c>
      <c r="R461" s="62">
        <v>436.06</v>
      </c>
      <c r="S461" s="60">
        <f>IF(AND(ISNUMBER(R460),ISNUMBER(R461)),R461/R460-1,"")</f>
        <v>0</v>
      </c>
      <c r="T461" s="60">
        <f>IF(ISNUMBER(R461),R461/MAX(R$22:R461)-1,"")</f>
        <v>-1.4954368844311894E-2</v>
      </c>
      <c r="V461" s="62">
        <v>224.3</v>
      </c>
      <c r="W461" s="60">
        <f>IF(AND(ISNUMBER(V460),ISNUMBER(V461)),V461/V460-1,"")</f>
        <v>7.2297813103416875E-3</v>
      </c>
      <c r="X461" s="60">
        <f>IF(ISNUMBER(V461),V461/MAX(V$22:V461)-1,"")</f>
        <v>-3.7752609371529688E-3</v>
      </c>
      <c r="Z461" s="62">
        <v>8.92</v>
      </c>
      <c r="AA461" s="60">
        <f>IF(AND(ISNUMBER(Z460),ISNUMBER(Z461)),Z461/Z460-1,"")</f>
        <v>2.2471910112358273E-3</v>
      </c>
      <c r="AB461" s="60">
        <f>IF(ISNUMBER(Z461),Z461/MAX(Z$22:Z461)-1,"")</f>
        <v>-1.436464088397793E-2</v>
      </c>
      <c r="AD461" s="62">
        <v>12.04</v>
      </c>
      <c r="AE461" s="60">
        <f>IF(AND(ISNUMBER(AD460),ISNUMBER(AD461)),AD461/AD460-1,"")</f>
        <v>2.4979184013320666E-3</v>
      </c>
      <c r="AF461" s="60">
        <f>IF(ISNUMBER(AD461),AD461/MAX(AD$22:AD461)-1,"")</f>
        <v>-0.20317670416942424</v>
      </c>
      <c r="AH461" s="62">
        <v>17.78</v>
      </c>
      <c r="AI461" s="60">
        <f>IF(AND(ISNUMBER(AH460),ISNUMBER(AH461)),AH461/AH460-1,"")</f>
        <v>-7.2585147962032082E-3</v>
      </c>
      <c r="AJ461" s="60">
        <f>IF(ISNUMBER(AH461),AH461/MAX(AH$22:AH461)-1,"")</f>
        <v>-4.3057050592034352E-2</v>
      </c>
      <c r="AL461" s="62">
        <v>22.05</v>
      </c>
      <c r="AM461" s="60">
        <f>IF(AND(ISNUMBER(AL460),ISNUMBER(AL461)),AL461/AL460-1,"")</f>
        <v>-1.810774105930224E-3</v>
      </c>
      <c r="AN461" s="60">
        <f>IF(ISNUMBER(AL461),AL461/MAX(AL$22:AL461)-1,"")</f>
        <v>-5.4127198917456321E-3</v>
      </c>
      <c r="AP461" s="62">
        <v>100.33</v>
      </c>
      <c r="AQ461" s="60">
        <f>IF(AND(ISNUMBER(AP460),ISNUMBER(AP461)),AP461/AP460-1,"")</f>
        <v>0</v>
      </c>
      <c r="AR461" s="60">
        <f>IF(ISNUMBER(AP461),AP461/MAX(AP$22:AP461)-1,"")</f>
        <v>-7.9673339308827806E-4</v>
      </c>
      <c r="AT461" s="62">
        <v>50.12</v>
      </c>
      <c r="AU461" s="60">
        <f>IF(AND(ISNUMBER(AT460),ISNUMBER(AT461)),AT461/AT460-1,"")</f>
        <v>-1.9948134849401278E-4</v>
      </c>
      <c r="AV461" s="60">
        <f>IF(ISNUMBER(AT461),AT461/MAX(AT$22:AT461)-1,"")</f>
        <v>-1.1956954962136779E-3</v>
      </c>
      <c r="AX461" s="62">
        <v>21.03</v>
      </c>
      <c r="AY461" s="60">
        <f>IF(AND(ISNUMBER(AX460),ISNUMBER(AX461)),AX461/AX460-1,"")</f>
        <v>-8.9538171536285294E-3</v>
      </c>
      <c r="AZ461" s="60">
        <f>IF(ISNUMBER(AX461),AX461/MAX(AX$22:AX461)-1,"")</f>
        <v>-3.1232725262575922E-2</v>
      </c>
      <c r="BB461" s="62">
        <v>53.8</v>
      </c>
      <c r="BC461" s="60">
        <f>IF(AND(ISNUMBER(BB460),ISNUMBER(BB461)),BB461/BB460-1,"")</f>
        <v>-7.4294205052016782E-4</v>
      </c>
      <c r="BD461" s="60">
        <f>IF(ISNUMBER(BB461),BB461/MAX(BB$22:BB461)-1,"")</f>
        <v>-8.6604016952276375E-3</v>
      </c>
      <c r="BF461" s="62">
        <v>53.66</v>
      </c>
      <c r="BG461" s="60">
        <f>IF(AND(ISNUMBER(BF460),ISNUMBER(BF461)),BF461/BF460-1,"")</f>
        <v>-1.1169024571854314E-3</v>
      </c>
      <c r="BH461" s="60">
        <f>IF(ISNUMBER(BF461),BF461/MAX(BF$22:BF461)-1,"")</f>
        <v>-2.2313127556713441E-3</v>
      </c>
      <c r="BK461" s="61">
        <f>BK460*(1+BL461)</f>
        <v>116.67131868436512</v>
      </c>
      <c r="BL461" s="60">
        <f>$L$12*N(AQ461)+$L$13*N(S461)+$L$14*N(AA461)+$L$15*N(AE461)+$L$16*N(AY461)+$L$17*N(BC461)+$L$18*N(AM461)+$L$19*N(AU461)+$L$20*N(W461)</f>
        <v>-7.8830042240900927E-4</v>
      </c>
      <c r="BM461" s="60">
        <f>IF(ISNUMBER(BK461),BK461/MAX(BK$22:BK461)-1,"")</f>
        <v>-4.9927972099168549E-3</v>
      </c>
      <c r="BO461" s="61">
        <f>BO460*(1+BP461)</f>
        <v>113.76107813273353</v>
      </c>
      <c r="BP461" s="60">
        <f>$L$36*N(S461)+$L$37*N(AQ461)+$L$38*N(AA461)+$L$39*N(AE461)+$L$40*N(AM461)+$L$41*N(W461)+$L$42*N(AI461)+$L$43*N(BG461)+$L$44*N(AY461)</f>
        <v>5.2723564684276948E-5</v>
      </c>
      <c r="BQ461" s="60">
        <f>IF(ISNUMBER(BO461),BO461/MAX(BO$22:BO461)-1,"")</f>
        <v>-5.3006172517583439E-3</v>
      </c>
      <c r="BS461" s="61">
        <f>BS460*(1+BT461)</f>
        <v>111.04255038970527</v>
      </c>
      <c r="BT461" s="60">
        <f>$L$60*N(S461)+$L$61*N(AE461)+$L$62*N(AQ461)+$L$63*N(AM461)+$L$64*N(AI461)+$L$65*N(AA461)+$L$66*N(BG461)+$L$67*N(W461)+$L$68*N(AY461)</f>
        <v>-3.5133382122871427E-4</v>
      </c>
      <c r="BU461" s="60">
        <f>IF(ISNUMBER(BS461),BS461/MAX(BS$22:BS461)-1,"")</f>
        <v>-5.4232243303596883E-3</v>
      </c>
    </row>
    <row r="462" spans="17:73" ht="16" customHeight="1">
      <c r="Q462" s="63">
        <v>43735</v>
      </c>
      <c r="R462" s="62">
        <v>438.99</v>
      </c>
      <c r="S462" s="60">
        <f>IF(AND(ISNUMBER(R461),ISNUMBER(R462)),R462/R461-1,"")</f>
        <v>6.7192588175939427E-3</v>
      </c>
      <c r="T462" s="60">
        <f>IF(ISNUMBER(R462),R462/MAX(R$22:R462)-1,"")</f>
        <v>-8.3355923014366562E-3</v>
      </c>
      <c r="V462" s="62">
        <v>223.92</v>
      </c>
      <c r="W462" s="60">
        <f>IF(AND(ISNUMBER(V461),ISNUMBER(V462)),V462/V461-1,"")</f>
        <v>-1.6941596076683885E-3</v>
      </c>
      <c r="X462" s="60">
        <f>IF(ISNUMBER(V462),V462/MAX(V$22:V462)-1,"")</f>
        <v>-5.4630246502332946E-3</v>
      </c>
      <c r="Z462" s="62">
        <v>8.9600000000000009</v>
      </c>
      <c r="AA462" s="60">
        <f>IF(AND(ISNUMBER(Z461),ISNUMBER(Z462)),Z462/Z461-1,"")</f>
        <v>4.484304932735439E-3</v>
      </c>
      <c r="AB462" s="60">
        <f>IF(ISNUMBER(Z462),Z462/MAX(Z$22:Z462)-1,"")</f>
        <v>-9.944751381215422E-3</v>
      </c>
      <c r="AD462" s="62">
        <v>12.02</v>
      </c>
      <c r="AE462" s="60">
        <f>IF(AND(ISNUMBER(AD461),ISNUMBER(AD462)),AD462/AD461-1,"")</f>
        <v>-1.6611295681062677E-3</v>
      </c>
      <c r="AF462" s="60">
        <f>IF(ISNUMBER(AD462),AD462/MAX(AD$22:AD462)-1,"")</f>
        <v>-0.20450033090668429</v>
      </c>
      <c r="AH462" s="62">
        <v>17.87</v>
      </c>
      <c r="AI462" s="60">
        <f>IF(AND(ISNUMBER(AH461),ISNUMBER(AH462)),AH462/AH461-1,"")</f>
        <v>5.0618672665916353E-3</v>
      </c>
      <c r="AJ462" s="60">
        <f>IF(ISNUMBER(AH462),AH462/MAX(AH$22:AH462)-1,"")</f>
        <v>-3.821313240043045E-2</v>
      </c>
      <c r="AL462" s="62">
        <v>22.1</v>
      </c>
      <c r="AM462" s="60">
        <f>IF(AND(ISNUMBER(AL461),ISNUMBER(AL462)),AL462/AL461-1,"")</f>
        <v>2.2675736961450532E-3</v>
      </c>
      <c r="AN462" s="60">
        <f>IF(ISNUMBER(AL462),AL462/MAX(AL$22:AL462)-1,"")</f>
        <v>-3.1574199368515909E-3</v>
      </c>
      <c r="AP462" s="62">
        <v>100.33</v>
      </c>
      <c r="AQ462" s="60">
        <f>IF(AND(ISNUMBER(AP461),ISNUMBER(AP462)),AP462/AP461-1,"")</f>
        <v>0</v>
      </c>
      <c r="AR462" s="60">
        <f>IF(ISNUMBER(AP462),AP462/MAX(AP$22:AP462)-1,"")</f>
        <v>-7.9673339308827806E-4</v>
      </c>
      <c r="AT462" s="62">
        <v>50.12</v>
      </c>
      <c r="AU462" s="60">
        <f>IF(AND(ISNUMBER(AT461),ISNUMBER(AT462)),AT462/AT461-1,"")</f>
        <v>0</v>
      </c>
      <c r="AV462" s="60">
        <f>IF(ISNUMBER(AT462),AT462/MAX(AT$22:AT462)-1,"")</f>
        <v>-1.1956954962136779E-3</v>
      </c>
      <c r="AX462" s="62">
        <v>20.946999999999999</v>
      </c>
      <c r="AY462" s="60">
        <f>IF(AND(ISNUMBER(AX461),ISNUMBER(AX462)),AX462/AX461-1,"")</f>
        <v>-3.9467427484546347E-3</v>
      </c>
      <c r="AZ462" s="60">
        <f>IF(ISNUMBER(AX462),AX462/MAX(AX$22:AX462)-1,"")</f>
        <v>-3.5056200479085975E-2</v>
      </c>
      <c r="BB462" s="62">
        <v>53.74</v>
      </c>
      <c r="BC462" s="60">
        <f>IF(AND(ISNUMBER(BB461),ISNUMBER(BB462)),BB462/BB461-1,"")</f>
        <v>-1.1152416356876582E-3</v>
      </c>
      <c r="BD462" s="60">
        <f>IF(ISNUMBER(BB462),BB462/MAX(BB$22:BB462)-1,"")</f>
        <v>-9.7659848903630664E-3</v>
      </c>
      <c r="BF462" s="62">
        <v>53.73</v>
      </c>
      <c r="BG462" s="60">
        <f>IF(AND(ISNUMBER(BF461),ISNUMBER(BF462)),BF462/BF461-1,"")</f>
        <v>1.304509877003257E-3</v>
      </c>
      <c r="BH462" s="60">
        <f>IF(ISNUMBER(BF462),BF462/MAX(BF$22:BF462)-1,"")</f>
        <v>-9.2971364819638413E-4</v>
      </c>
      <c r="BK462" s="61">
        <f>BK461*(1+BL462)</f>
        <v>116.89587450939104</v>
      </c>
      <c r="BL462" s="60">
        <f>$L$12*N(AQ462)+$L$13*N(S462)+$L$14*N(AA462)+$L$15*N(AE462)+$L$16*N(AY462)+$L$17*N(BC462)+$L$18*N(AM462)+$L$19*N(AU462)+$L$20*N(W462)</f>
        <v>1.9246874686777973E-3</v>
      </c>
      <c r="BM462" s="60">
        <f>IF(ISNUMBER(BK462),BK462/MAX(BK$22:BK462)-1,"")</f>
        <v>-3.0777193154626348E-3</v>
      </c>
      <c r="BO462" s="61">
        <f>BO461*(1+BP462)</f>
        <v>114.02643072519388</v>
      </c>
      <c r="BP462" s="60">
        <f>$L$36*N(S462)+$L$37*N(AQ462)+$L$38*N(AA462)+$L$39*N(AE462)+$L$40*N(AM462)+$L$41*N(W462)+$L$42*N(AI462)+$L$43*N(BG462)+$L$44*N(AY462)</f>
        <v>2.3325428768417372E-3</v>
      </c>
      <c r="BQ462" s="60">
        <f>IF(ISNUMBER(BO462),BO462/MAX(BO$22:BO462)-1,"")</f>
        <v>-2.9804382919300654E-3</v>
      </c>
      <c r="BS462" s="61">
        <f>BS461*(1+BT462)</f>
        <v>111.35362463679088</v>
      </c>
      <c r="BT462" s="60">
        <f>$L$60*N(S462)+$L$61*N(AE462)+$L$62*N(AQ462)+$L$63*N(AM462)+$L$64*N(AI462)+$L$65*N(AA462)+$L$66*N(BG462)+$L$67*N(W462)+$L$68*N(AY462)</f>
        <v>2.8013968158502058E-3</v>
      </c>
      <c r="BU462" s="60">
        <f>IF(ISNUMBER(BS462),BS462/MAX(BS$22:BS462)-1,"")</f>
        <v>-2.637020117880029E-3</v>
      </c>
    </row>
    <row r="463" spans="17:73" ht="16" customHeight="1">
      <c r="Q463" s="63">
        <v>43738</v>
      </c>
      <c r="R463" s="62">
        <v>439.5</v>
      </c>
      <c r="S463" s="60">
        <f>IF(AND(ISNUMBER(R462),ISNUMBER(R463)),R463/R462-1,"")</f>
        <v>1.1617576710174493E-3</v>
      </c>
      <c r="T463" s="60">
        <f>IF(ISNUMBER(R463),R463/MAX(R$22:R463)-1,"")</f>
        <v>-7.1835185687177949E-3</v>
      </c>
      <c r="V463" s="62">
        <v>223.41</v>
      </c>
      <c r="W463" s="60">
        <f>IF(AND(ISNUMBER(V462),ISNUMBER(V463)),V463/V462-1,"")</f>
        <v>-2.277599142550879E-3</v>
      </c>
      <c r="X463" s="60">
        <f>IF(ISNUMBER(V463),V463/MAX(V$22:V463)-1,"")</f>
        <v>-7.7281812125250537E-3</v>
      </c>
      <c r="Z463" s="62">
        <v>8.89</v>
      </c>
      <c r="AA463" s="60">
        <f>IF(AND(ISNUMBER(Z462),ISNUMBER(Z463)),Z463/Z462-1,"")</f>
        <v>-7.8125E-3</v>
      </c>
      <c r="AB463" s="60">
        <f>IF(ISNUMBER(Z463),Z463/MAX(Z$22:Z463)-1,"")</f>
        <v>-1.7679558011049701E-2</v>
      </c>
      <c r="AD463" s="62">
        <v>11.88</v>
      </c>
      <c r="AE463" s="60">
        <f>IF(AND(ISNUMBER(AD462),ISNUMBER(AD463)),AD463/AD462-1,"")</f>
        <v>-1.1647254575707033E-2</v>
      </c>
      <c r="AF463" s="60">
        <f>IF(ISNUMBER(AD463),AD463/MAX(AD$22:AD463)-1,"")</f>
        <v>-0.21376571806750488</v>
      </c>
      <c r="AH463" s="62">
        <v>17.87</v>
      </c>
      <c r="AI463" s="60">
        <f>IF(AND(ISNUMBER(AH462),ISNUMBER(AH463)),AH463/AH462-1,"")</f>
        <v>0</v>
      </c>
      <c r="AJ463" s="60">
        <f>IF(ISNUMBER(AH463),AH463/MAX(AH$22:AH463)-1,"")</f>
        <v>-3.821313240043045E-2</v>
      </c>
      <c r="AL463" s="62">
        <v>22.04</v>
      </c>
      <c r="AM463" s="60">
        <f>IF(AND(ISNUMBER(AL462),ISNUMBER(AL463)),AL463/AL462-1,"")</f>
        <v>-2.714932126696934E-3</v>
      </c>
      <c r="AN463" s="60">
        <f>IF(ISNUMBER(AL463),AL463/MAX(AL$22:AL463)-1,"")</f>
        <v>-5.8637798827244625E-3</v>
      </c>
      <c r="AP463" s="62">
        <v>100.33</v>
      </c>
      <c r="AQ463" s="60">
        <f>IF(AND(ISNUMBER(AP462),ISNUMBER(AP463)),AP463/AP462-1,"")</f>
        <v>0</v>
      </c>
      <c r="AR463" s="60">
        <f>IF(ISNUMBER(AP463),AP463/MAX(AP$22:AP463)-1,"")</f>
        <v>-7.9673339308827806E-4</v>
      </c>
      <c r="AT463" s="62">
        <v>50.14</v>
      </c>
      <c r="AU463" s="60">
        <f>IF(AND(ISNUMBER(AT462),ISNUMBER(AT463)),AT463/AT462-1,"")</f>
        <v>3.9904229848364281E-4</v>
      </c>
      <c r="AV463" s="60">
        <f>IF(ISNUMBER(AT463),AT463/MAX(AT$22:AT463)-1,"")</f>
        <v>-7.9713033080908158E-4</v>
      </c>
      <c r="AX463" s="62">
        <v>20.826000000000001</v>
      </c>
      <c r="AY463" s="60">
        <f>IF(AND(ISNUMBER(AX462),ISNUMBER(AX463)),AX463/AX462-1,"")</f>
        <v>-5.7764835059912478E-3</v>
      </c>
      <c r="AZ463" s="60">
        <f>IF(ISNUMBER(AX463),AX463/MAX(AX$22:AX463)-1,"")</f>
        <v>-4.0630182421227068E-2</v>
      </c>
      <c r="BB463" s="62">
        <v>53.76</v>
      </c>
      <c r="BC463" s="60">
        <f>IF(AND(ISNUMBER(BB462),ISNUMBER(BB463)),BB463/BB462-1,"")</f>
        <v>3.7216226274638942E-4</v>
      </c>
      <c r="BD463" s="60">
        <f>IF(ISNUMBER(BB463),BB463/MAX(BB$22:BB463)-1,"")</f>
        <v>-9.3974571586512567E-3</v>
      </c>
      <c r="BF463" s="62">
        <v>53.75</v>
      </c>
      <c r="BG463" s="60">
        <f>IF(AND(ISNUMBER(BF462),ISNUMBER(BF463)),BF463/BF462-1,"")</f>
        <v>3.7223152801058035E-4</v>
      </c>
      <c r="BH463" s="60">
        <f>IF(ISNUMBER(BF463),BF463/MAX(BF$22:BF463)-1,"")</f>
        <v>-5.5782818891780828E-4</v>
      </c>
      <c r="BK463" s="61">
        <f>BK462*(1+BL463)</f>
        <v>116.54188595189508</v>
      </c>
      <c r="BL463" s="60">
        <f>$L$12*N(AQ463)+$L$13*N(S463)+$L$14*N(AA463)+$L$15*N(AE463)+$L$16*N(AY463)+$L$17*N(BC463)+$L$18*N(AM463)+$L$19*N(AU463)+$L$20*N(W463)</f>
        <v>-3.0282382417825275E-3</v>
      </c>
      <c r="BM463" s="60">
        <f>IF(ISNUMBER(BK463),BK463/MAX(BK$22:BK463)-1,"")</f>
        <v>-6.0966374899166231E-3</v>
      </c>
      <c r="BO463" s="61">
        <f>BO462*(1+BP463)</f>
        <v>113.60963187237721</v>
      </c>
      <c r="BP463" s="60">
        <f>$L$36*N(S463)+$L$37*N(AQ463)+$L$38*N(AA463)+$L$39*N(AE463)+$L$40*N(AM463)+$L$41*N(W463)+$L$42*N(AI463)+$L$43*N(BG463)+$L$44*N(AY463)</f>
        <v>-3.6552828161496068E-3</v>
      </c>
      <c r="BQ463" s="60">
        <f>IF(ISNUMBER(BO463),BO463/MAX(BO$22:BO463)-1,"")</f>
        <v>-6.6248267632065261E-3</v>
      </c>
      <c r="BS463" s="61">
        <f>BS462*(1+BT463)</f>
        <v>111.02511045075751</v>
      </c>
      <c r="BT463" s="60">
        <f>$L$60*N(S463)+$L$61*N(AE463)+$L$62*N(AQ463)+$L$63*N(AM463)+$L$64*N(AI463)+$L$65*N(AA463)+$L$66*N(BG463)+$L$67*N(W463)+$L$68*N(AY463)</f>
        <v>-2.9501885287067488E-3</v>
      </c>
      <c r="BU463" s="60">
        <f>IF(ISNUMBER(BS463),BS463/MAX(BS$22:BS463)-1,"")</f>
        <v>-5.5794289400850072E-3</v>
      </c>
    </row>
    <row r="464" spans="17:73" ht="16" customHeight="1">
      <c r="Q464" s="63">
        <v>43739</v>
      </c>
      <c r="R464" s="62">
        <v>443.61</v>
      </c>
      <c r="S464" s="60">
        <f>IF(AND(ISNUMBER(R463),ISNUMBER(R464)),R464/R463-1,"")</f>
        <v>9.351535836177538E-3</v>
      </c>
      <c r="T464" s="60">
        <f>IF(ISNUMBER(R464),R464/MAX(R$22:R464)-1,"")</f>
        <v>0</v>
      </c>
      <c r="V464" s="62">
        <v>226.02</v>
      </c>
      <c r="W464" s="60">
        <f>IF(AND(ISNUMBER(V463),ISNUMBER(V464)),V464/V463-1,"")</f>
        <v>1.1682556734255556E-2</v>
      </c>
      <c r="X464" s="60">
        <f>IF(ISNUMBER(V464),V464/MAX(V$22:V464)-1,"")</f>
        <v>0</v>
      </c>
      <c r="Z464" s="62">
        <v>9</v>
      </c>
      <c r="AA464" s="60">
        <f>IF(AND(ISNUMBER(Z463),ISNUMBER(Z464)),Z464/Z463-1,"")</f>
        <v>1.2373453318335059E-2</v>
      </c>
      <c r="AB464" s="60">
        <f>IF(ISNUMBER(Z464),Z464/MAX(Z$22:Z464)-1,"")</f>
        <v>-5.5248618784531356E-3</v>
      </c>
      <c r="AD464" s="62">
        <v>12.07</v>
      </c>
      <c r="AE464" s="60">
        <f>IF(AND(ISNUMBER(AD463),ISNUMBER(AD464)),AD464/AD463-1,"")</f>
        <v>1.5993265993266004E-2</v>
      </c>
      <c r="AF464" s="60">
        <f>IF(ISNUMBER(AD464),AD464/MAX(AD$22:AD464)-1,"")</f>
        <v>-0.20119126406353405</v>
      </c>
      <c r="AH464" s="62">
        <v>18.04</v>
      </c>
      <c r="AI464" s="60">
        <f>IF(AND(ISNUMBER(AH463),ISNUMBER(AH464)),AH464/AH463-1,"")</f>
        <v>9.5131505316170539E-3</v>
      </c>
      <c r="AJ464" s="60">
        <f>IF(ISNUMBER(AH464),AH464/MAX(AH$22:AH464)-1,"")</f>
        <v>-2.906350914962319E-2</v>
      </c>
      <c r="AL464" s="62">
        <v>21.94</v>
      </c>
      <c r="AM464" s="60">
        <f>IF(AND(ISNUMBER(AL463),ISNUMBER(AL464)),AL464/AL463-1,"")</f>
        <v>-4.5372050816695486E-3</v>
      </c>
      <c r="AN464" s="60">
        <f>IF(ISNUMBER(AL464),AL464/MAX(AL$22:AL464)-1,"")</f>
        <v>-1.0374379792512434E-2</v>
      </c>
      <c r="AP464" s="62">
        <v>100.34</v>
      </c>
      <c r="AQ464" s="60">
        <f>IF(AND(ISNUMBER(AP463),ISNUMBER(AP464)),AP464/AP463-1,"")</f>
        <v>9.9671085418195915E-5</v>
      </c>
      <c r="AR464" s="60">
        <f>IF(ISNUMBER(AP464),AP464/MAX(AP$22:AP464)-1,"")</f>
        <v>-6.9714171895218779E-4</v>
      </c>
      <c r="AT464" s="62">
        <v>50.07</v>
      </c>
      <c r="AU464" s="60">
        <f>IF(AND(ISNUMBER(AT463),ISNUMBER(AT464)),AT464/AT463-1,"")</f>
        <v>-1.3960909453529791E-3</v>
      </c>
      <c r="AV464" s="60">
        <f>IF(ISNUMBER(AT464),AT464/MAX(AT$22:AT464)-1,"")</f>
        <v>-2.1921084097249466E-3</v>
      </c>
      <c r="AX464" s="62">
        <v>20.495999999999999</v>
      </c>
      <c r="AY464" s="60">
        <f>IF(AND(ISNUMBER(AX463),ISNUMBER(AX464)),AX464/AX463-1,"")</f>
        <v>-1.58455776433305E-2</v>
      </c>
      <c r="AZ464" s="60">
        <f>IF(ISNUMBER(AX464),AX464/MAX(AX$22:AX464)-1,"")</f>
        <v>-5.5831951354339382E-2</v>
      </c>
      <c r="BB464" s="62">
        <v>53.65</v>
      </c>
      <c r="BC464" s="60">
        <f>IF(AND(ISNUMBER(BB463),ISNUMBER(BB464)),BB464/BB463-1,"")</f>
        <v>-2.0461309523809312E-3</v>
      </c>
      <c r="BD464" s="60">
        <f>IF(ISNUMBER(BB464),BB464/MAX(BB$22:BB464)-1,"")</f>
        <v>-1.142435968306621E-2</v>
      </c>
      <c r="BF464" s="62">
        <v>53.45</v>
      </c>
      <c r="BG464" s="60">
        <f>IF(AND(ISNUMBER(BF463),ISNUMBER(BF464)),BF464/BF463-1,"")</f>
        <v>-5.5813953488371704E-3</v>
      </c>
      <c r="BH464" s="60">
        <f>IF(ISNUMBER(BF464),BF464/MAX(BF$22:BF464)-1,"")</f>
        <v>-6.136110078095891E-3</v>
      </c>
      <c r="BK464" s="61">
        <f>BK463*(1+BL464)</f>
        <v>116.97063814542841</v>
      </c>
      <c r="BL464" s="60">
        <f>$L$12*N(AQ464)+$L$13*N(S464)+$L$14*N(AA464)+$L$15*N(AE464)+$L$16*N(AY464)+$L$17*N(BC464)+$L$18*N(AM464)+$L$19*N(AU464)+$L$20*N(W464)</f>
        <v>3.6789536228227409E-3</v>
      </c>
      <c r="BM464" s="60">
        <f>IF(ISNUMBER(BK464),BK464/MAX(BK$22:BK464)-1,"")</f>
        <v>-2.4401131136744247E-3</v>
      </c>
      <c r="BO464" s="61">
        <f>BO463*(1+BP464)</f>
        <v>114.34525419192434</v>
      </c>
      <c r="BP464" s="60">
        <f>$L$36*N(S464)+$L$37*N(AQ464)+$L$38*N(AA464)+$L$39*N(AE464)+$L$40*N(AM464)+$L$41*N(W464)+$L$42*N(AI464)+$L$43*N(BG464)+$L$44*N(AY464)</f>
        <v>6.4749995878297696E-3</v>
      </c>
      <c r="BQ464" s="60">
        <f>IF(ISNUMBER(BO464),BO464/MAX(BO$22:BO464)-1,"")</f>
        <v>-1.9272292593797147E-4</v>
      </c>
      <c r="BS464" s="61">
        <f>BS463*(1+BT464)</f>
        <v>111.83802100207018</v>
      </c>
      <c r="BT464" s="60">
        <f>$L$60*N(S464)+$L$61*N(AE464)+$L$62*N(AQ464)+$L$63*N(AM464)+$L$64*N(AI464)+$L$65*N(AA464)+$L$66*N(BG464)+$L$67*N(W464)+$L$68*N(AY464)</f>
        <v>7.3218621266150953E-3</v>
      </c>
      <c r="BU464" s="60">
        <f>IF(ISNUMBER(BS464),BS464/MAX(BS$22:BS464)-1,"")</f>
        <v>0</v>
      </c>
    </row>
    <row r="465" spans="17:73" ht="16" customHeight="1">
      <c r="Q465" s="63">
        <v>43740</v>
      </c>
      <c r="R465" s="62">
        <v>436.4</v>
      </c>
      <c r="S465" s="60">
        <f>IF(AND(ISNUMBER(R464),ISNUMBER(R465)),R465/R464-1,"")</f>
        <v>-1.6253015035729623E-2</v>
      </c>
      <c r="T465" s="60">
        <f>IF(ISNUMBER(R465),R465/MAX(R$22:R465)-1,"")</f>
        <v>-1.6253015035729623E-2</v>
      </c>
      <c r="V465" s="62">
        <v>222.22</v>
      </c>
      <c r="W465" s="60">
        <f>IF(AND(ISNUMBER(V464),ISNUMBER(V465)),V465/V464-1,"")</f>
        <v>-1.6812671445004868E-2</v>
      </c>
      <c r="X465" s="60">
        <f>IF(ISNUMBER(V465),V465/MAX(V$22:V465)-1,"")</f>
        <v>-1.6812671445004868E-2</v>
      </c>
      <c r="Z465" s="62">
        <v>8.91</v>
      </c>
      <c r="AA465" s="60">
        <f>IF(AND(ISNUMBER(Z464),ISNUMBER(Z465)),Z465/Z464-1,"")</f>
        <v>-1.0000000000000009E-2</v>
      </c>
      <c r="AB465" s="60">
        <f>IF(ISNUMBER(Z465),Z465/MAX(Z$22:Z465)-1,"")</f>
        <v>-1.5469613259668558E-2</v>
      </c>
      <c r="AD465" s="62">
        <v>11.93</v>
      </c>
      <c r="AE465" s="60">
        <f>IF(AND(ISNUMBER(AD464),ISNUMBER(AD465)),AD465/AD464-1,"")</f>
        <v>-1.1599005799502904E-2</v>
      </c>
      <c r="AF465" s="60">
        <f>IF(ISNUMBER(AD465),AD465/MAX(AD$22:AD465)-1,"")</f>
        <v>-0.21045665122435475</v>
      </c>
      <c r="AH465" s="62">
        <v>17.8</v>
      </c>
      <c r="AI465" s="60">
        <f>IF(AND(ISNUMBER(AH464),ISNUMBER(AH465)),AH465/AH464-1,"")</f>
        <v>-1.3303769401330268E-2</v>
      </c>
      <c r="AJ465" s="60">
        <f>IF(ISNUMBER(AH465),AH465/MAX(AH$22:AH465)-1,"")</f>
        <v>-4.1980624327233484E-2</v>
      </c>
      <c r="AL465" s="62">
        <v>21.82</v>
      </c>
      <c r="AM465" s="60">
        <f>IF(AND(ISNUMBER(AL464),ISNUMBER(AL465)),AL465/AL464-1,"")</f>
        <v>-5.4694621695533518E-3</v>
      </c>
      <c r="AN465" s="60">
        <f>IF(ISNUMBER(AL465),AL465/MAX(AL$22:AL465)-1,"")</f>
        <v>-1.5787099684258066E-2</v>
      </c>
      <c r="AP465" s="62">
        <v>100.35</v>
      </c>
      <c r="AQ465" s="60">
        <f>IF(AND(ISNUMBER(AP464),ISNUMBER(AP465)),AP465/AP464-1,"")</f>
        <v>9.9661152082930471E-5</v>
      </c>
      <c r="AR465" s="60">
        <f>IF(ISNUMBER(AP465),AP465/MAX(AP$22:AP465)-1,"")</f>
        <v>-5.9755004481631957E-4</v>
      </c>
      <c r="AT465" s="62">
        <v>50.08</v>
      </c>
      <c r="AU465" s="60">
        <f>IF(AND(ISNUMBER(AT464),ISNUMBER(AT465)),AT465/AT464-1,"")</f>
        <v>1.9972039145188525E-4</v>
      </c>
      <c r="AV465" s="60">
        <f>IF(ISNUMBER(AT465),AT465/MAX(AT$22:AT465)-1,"")</f>
        <v>-1.9928258270227595E-3</v>
      </c>
      <c r="AX465" s="62">
        <v>20.699000000000002</v>
      </c>
      <c r="AY465" s="60">
        <f>IF(AND(ISNUMBER(AX464),ISNUMBER(AX465)),AX465/AX464-1,"")</f>
        <v>9.9043715846995894E-3</v>
      </c>
      <c r="AZ465" s="60">
        <f>IF(ISNUMBER(AX465),AX465/MAX(AX$22:AX465)-1,"")</f>
        <v>-4.6480560162152074E-2</v>
      </c>
      <c r="BB465" s="62">
        <v>53.68</v>
      </c>
      <c r="BC465" s="60">
        <f>IF(AND(ISNUMBER(BB464),ISNUMBER(BB465)),BB465/BB464-1,"")</f>
        <v>5.5917986952480625E-4</v>
      </c>
      <c r="BD465" s="60">
        <f>IF(ISNUMBER(BB465),BB465/MAX(BB$22:BB465)-1,"")</f>
        <v>-1.0871568085498495E-2</v>
      </c>
      <c r="BF465" s="62">
        <v>53.53</v>
      </c>
      <c r="BG465" s="60">
        <f>IF(AND(ISNUMBER(BF464),ISNUMBER(BF465)),BF465/BF464-1,"")</f>
        <v>1.4967259120672871E-3</v>
      </c>
      <c r="BH465" s="60">
        <f>IF(ISNUMBER(BF465),BF465/MAX(BF$22:BF465)-1,"")</f>
        <v>-4.6485682409818097E-3</v>
      </c>
      <c r="BK465" s="61">
        <f>BK464*(1+BL465)</f>
        <v>116.23315502645923</v>
      </c>
      <c r="BL465" s="60">
        <f>$L$12*N(AQ465)+$L$13*N(S465)+$L$14*N(AA465)+$L$15*N(AE465)+$L$16*N(AY465)+$L$17*N(BC465)+$L$18*N(AM465)+$L$19*N(AU465)+$L$20*N(W465)</f>
        <v>-6.3048567628765277E-3</v>
      </c>
      <c r="BM465" s="60">
        <f>IF(ISNUMBER(BK465),BK465/MAX(BK$22:BK465)-1,"")</f>
        <v>-8.7295853128839251E-3</v>
      </c>
      <c r="BO465" s="61">
        <f>BO464*(1+BP465)</f>
        <v>113.40781720040542</v>
      </c>
      <c r="BP465" s="60">
        <f>$L$36*N(S465)+$L$37*N(AQ465)+$L$38*N(AA465)+$L$39*N(AE465)+$L$40*N(AM465)+$L$41*N(W465)+$L$42*N(AI465)+$L$43*N(BG465)+$L$44*N(AY465)</f>
        <v>-8.1983025718361802E-3</v>
      </c>
      <c r="BQ465" s="60">
        <f>IF(ISNUMBER(BO465),BO465/MAX(BO$22:BO465)-1,"")</f>
        <v>-8.3894454969147825E-3</v>
      </c>
      <c r="BS465" s="61">
        <f>BS464*(1+BT465)</f>
        <v>110.72910755671633</v>
      </c>
      <c r="BT465" s="60">
        <f>$L$60*N(S465)+$L$61*N(AE465)+$L$62*N(AQ465)+$L$63*N(AM465)+$L$64*N(AI465)+$L$65*N(AA465)+$L$66*N(BG465)+$L$67*N(W465)+$L$68*N(AY465)</f>
        <v>-9.9153528953568205E-3</v>
      </c>
      <c r="BU465" s="60">
        <f>IF(ISNUMBER(BS465),BS465/MAX(BS$22:BS465)-1,"")</f>
        <v>-9.9153528953568326E-3</v>
      </c>
    </row>
    <row r="466" spans="17:73" ht="16" customHeight="1">
      <c r="Q466" s="63">
        <v>43741</v>
      </c>
      <c r="R466" s="62">
        <v>429.72</v>
      </c>
      <c r="S466" s="60">
        <f>IF(AND(ISNUMBER(R465),ISNUMBER(R466)),R466/R465-1,"")</f>
        <v>-1.5307057745187813E-2</v>
      </c>
      <c r="T466" s="60">
        <f>IF(ISNUMBER(R466),R466/MAX(R$22:R466)-1,"")</f>
        <v>-3.1311286941232086E-2</v>
      </c>
      <c r="V466" s="62">
        <v>218.17</v>
      </c>
      <c r="W466" s="60">
        <f>IF(AND(ISNUMBER(V465),ISNUMBER(V466)),V466/V465-1,"")</f>
        <v>-1.8225182251822569E-2</v>
      </c>
      <c r="X466" s="60">
        <f>IF(ISNUMBER(V466),V466/MAX(V$22:V466)-1,"")</f>
        <v>-3.4731439695602218E-2</v>
      </c>
      <c r="Z466" s="62">
        <v>8.73</v>
      </c>
      <c r="AA466" s="60">
        <f>IF(AND(ISNUMBER(Z465),ISNUMBER(Z466)),Z466/Z465-1,"")</f>
        <v>-2.0202020202020221E-2</v>
      </c>
      <c r="AB466" s="60">
        <f>IF(ISNUMBER(Z466),Z466/MAX(Z$22:Z466)-1,"")</f>
        <v>-3.5359116022099513E-2</v>
      </c>
      <c r="AD466" s="62">
        <v>11.67</v>
      </c>
      <c r="AE466" s="60">
        <f>IF(AND(ISNUMBER(AD465),ISNUMBER(AD466)),AD466/AD465-1,"")</f>
        <v>-2.1793797150041927E-2</v>
      </c>
      <c r="AF466" s="60">
        <f>IF(ISNUMBER(AD466),AD466/MAX(AD$22:AD466)-1,"")</f>
        <v>-0.22766379880873588</v>
      </c>
      <c r="AH466" s="62">
        <v>17.45</v>
      </c>
      <c r="AI466" s="60">
        <f>IF(AND(ISNUMBER(AH465),ISNUMBER(AH466)),AH466/AH465-1,"")</f>
        <v>-1.966292134831471E-2</v>
      </c>
      <c r="AJ466" s="60">
        <f>IF(ISNUMBER(AH466),AH466/MAX(AH$22:AH466)-1,"")</f>
        <v>-6.0818083961248659E-2</v>
      </c>
      <c r="AL466" s="62">
        <v>21.51</v>
      </c>
      <c r="AM466" s="60">
        <f>IF(AND(ISNUMBER(AL465),ISNUMBER(AL466)),AL466/AL465-1,"")</f>
        <v>-1.4207149404216302E-2</v>
      </c>
      <c r="AN466" s="60">
        <f>IF(ISNUMBER(AL466),AL466/MAX(AL$22:AL466)-1,"")</f>
        <v>-2.976995940460081E-2</v>
      </c>
      <c r="AP466" s="62">
        <v>100.36</v>
      </c>
      <c r="AQ466" s="60">
        <f>IF(AND(ISNUMBER(AP465),ISNUMBER(AP466)),AP466/AP465-1,"")</f>
        <v>9.9651220727414724E-5</v>
      </c>
      <c r="AR466" s="60">
        <f>IF(ISNUMBER(AP466),AP466/MAX(AP$22:AP466)-1,"")</f>
        <v>-4.979583706802293E-4</v>
      </c>
      <c r="AT466" s="62">
        <v>50.08</v>
      </c>
      <c r="AU466" s="60">
        <f>IF(AND(ISNUMBER(AT465),ISNUMBER(AT466)),AT466/AT465-1,"")</f>
        <v>0</v>
      </c>
      <c r="AV466" s="60">
        <f>IF(ISNUMBER(AT466),AT466/MAX(AT$22:AT466)-1,"")</f>
        <v>-1.9928258270227595E-3</v>
      </c>
      <c r="AX466" s="62">
        <v>21.1</v>
      </c>
      <c r="AY466" s="60">
        <f>IF(AND(ISNUMBER(AX465),ISNUMBER(AX466)),AX466/AX465-1,"")</f>
        <v>1.9372916566017695E-2</v>
      </c>
      <c r="AZ466" s="60">
        <f>IF(ISNUMBER(AX466),AX466/MAX(AX$22:AX466)-1,"")</f>
        <v>-2.8008107610097532E-2</v>
      </c>
      <c r="BB466" s="62">
        <v>53.7</v>
      </c>
      <c r="BC466" s="60">
        <f>IF(AND(ISNUMBER(BB465),ISNUMBER(BB466)),BB466/BB465-1,"")</f>
        <v>3.7257824143077656E-4</v>
      </c>
      <c r="BD466" s="60">
        <f>IF(ISNUMBER(BB466),BB466/MAX(BB$22:BB466)-1,"")</f>
        <v>-1.0503040353786575E-2</v>
      </c>
      <c r="BF466" s="62">
        <v>53.6</v>
      </c>
      <c r="BG466" s="60">
        <f>IF(AND(ISNUMBER(BF465),ISNUMBER(BF466)),BF466/BF465-1,"")</f>
        <v>1.3076779376051118E-3</v>
      </c>
      <c r="BH466" s="60">
        <f>IF(ISNUMBER(BF466),BF466/MAX(BF$22:BF466)-1,"")</f>
        <v>-3.3469691335068497E-3</v>
      </c>
      <c r="BK466" s="61">
        <f>BK465*(1+BL466)</f>
        <v>115.34665110440702</v>
      </c>
      <c r="BL466" s="60">
        <f>$L$12*N(AQ466)+$L$13*N(S466)+$L$14*N(AA466)+$L$15*N(AE466)+$L$16*N(AY466)+$L$17*N(BC466)+$L$18*N(AM466)+$L$19*N(AU466)+$L$20*N(W466)</f>
        <v>-7.6269453569457026E-3</v>
      </c>
      <c r="BM466" s="60">
        <f>IF(ISNUMBER(BK466),BK466/MAX(BK$22:BK466)-1,"")</f>
        <v>-1.6289950599659542E-2</v>
      </c>
      <c r="BO466" s="61">
        <f>BO465*(1+BP466)</f>
        <v>112.14059294001744</v>
      </c>
      <c r="BP466" s="60">
        <f>$L$36*N(S466)+$L$37*N(AQ466)+$L$38*N(AA466)+$L$39*N(AE466)+$L$40*N(AM466)+$L$41*N(W466)+$L$42*N(AI466)+$L$43*N(BG466)+$L$44*N(AY466)</f>
        <v>-1.1174046830904352E-2</v>
      </c>
      <c r="BQ466" s="60">
        <f>IF(ISNUMBER(BO466),BO466/MAX(BO$22:BO466)-1,"")</f>
        <v>-1.9469748270951381E-2</v>
      </c>
      <c r="BS466" s="61">
        <f>BS465*(1+BT466)</f>
        <v>109.1703215193313</v>
      </c>
      <c r="BT466" s="60">
        <f>$L$60*N(S466)+$L$61*N(AE466)+$L$62*N(AQ466)+$L$63*N(AM466)+$L$64*N(AI466)+$L$65*N(AA466)+$L$66*N(BG466)+$L$67*N(W466)+$L$68*N(AY466)</f>
        <v>-1.4077473139450816E-2</v>
      </c>
      <c r="BU466" s="60">
        <f>IF(ISNUMBER(BS466),BS466/MAX(BS$22:BS466)-1,"")</f>
        <v>-2.385324292075508E-2</v>
      </c>
    </row>
    <row r="467" spans="17:73" ht="16" customHeight="1">
      <c r="Q467" s="63">
        <v>43742</v>
      </c>
      <c r="R467" s="62">
        <v>430.27</v>
      </c>
      <c r="S467" s="60">
        <f>IF(AND(ISNUMBER(R466),ISNUMBER(R467)),R467/R466-1,"")</f>
        <v>1.2799031927765991E-3</v>
      </c>
      <c r="T467" s="60">
        <f>IF(ISNUMBER(R467),R467/MAX(R$22:R467)-1,"")</f>
        <v>-3.0071459164581538E-2</v>
      </c>
      <c r="V467" s="62">
        <v>218.8</v>
      </c>
      <c r="W467" s="60">
        <f>IF(AND(ISNUMBER(V466),ISNUMBER(V467)),V467/V466-1,"")</f>
        <v>2.8876564147226613E-3</v>
      </c>
      <c r="X467" s="60">
        <f>IF(ISNUMBER(V467),V467/MAX(V$22:V467)-1,"")</f>
        <v>-3.1944075745509282E-2</v>
      </c>
      <c r="Z467" s="62">
        <v>8.7899999999999991</v>
      </c>
      <c r="AA467" s="60">
        <f>IF(AND(ISNUMBER(Z466),ISNUMBER(Z467)),Z467/Z466-1,"")</f>
        <v>6.8728522336767295E-3</v>
      </c>
      <c r="AB467" s="60">
        <f>IF(ISNUMBER(Z467),Z467/MAX(Z$22:Z467)-1,"")</f>
        <v>-2.8729281767955972E-2</v>
      </c>
      <c r="AD467" s="62">
        <v>11.73</v>
      </c>
      <c r="AE467" s="60">
        <f>IF(AND(ISNUMBER(AD466),ISNUMBER(AD467)),AD467/AD466-1,"")</f>
        <v>5.1413881748072487E-3</v>
      </c>
      <c r="AF467" s="60">
        <f>IF(ISNUMBER(AD467),AD467/MAX(AD$22:AD467)-1,"")</f>
        <v>-0.22369291859695561</v>
      </c>
      <c r="AH467" s="62">
        <v>17.57</v>
      </c>
      <c r="AI467" s="60">
        <f>IF(AND(ISNUMBER(AH466),ISNUMBER(AH467)),AH467/AH466-1,"")</f>
        <v>6.8767908309457226E-3</v>
      </c>
      <c r="AJ467" s="60">
        <f>IF(ISNUMBER(AH467),AH467/MAX(AH$22:AH467)-1,"")</f>
        <v>-5.4359526372443345E-2</v>
      </c>
      <c r="AL467" s="62">
        <v>21.53</v>
      </c>
      <c r="AM467" s="60">
        <f>IF(AND(ISNUMBER(AL466),ISNUMBER(AL467)),AL467/AL466-1,"")</f>
        <v>9.2980009298004873E-4</v>
      </c>
      <c r="AN467" s="60">
        <f>IF(ISNUMBER(AL467),AL467/MAX(AL$22:AL467)-1,"")</f>
        <v>-2.886783942264326E-2</v>
      </c>
      <c r="AP467" s="62">
        <v>100.36</v>
      </c>
      <c r="AQ467" s="60">
        <f>IF(AND(ISNUMBER(AP466),ISNUMBER(AP467)),AP467/AP466-1,"")</f>
        <v>0</v>
      </c>
      <c r="AR467" s="60">
        <f>IF(ISNUMBER(AP467),AP467/MAX(AP$22:AP467)-1,"")</f>
        <v>-4.979583706802293E-4</v>
      </c>
      <c r="AT467" s="62">
        <v>50.07</v>
      </c>
      <c r="AU467" s="60">
        <f>IF(AND(ISNUMBER(AT466),ISNUMBER(AT467)),AT467/AT466-1,"")</f>
        <v>-1.9968051118202101E-4</v>
      </c>
      <c r="AV467" s="60">
        <f>IF(ISNUMBER(AT467),AT467/MAX(AT$22:AT467)-1,"")</f>
        <v>-2.1921084097249466E-3</v>
      </c>
      <c r="AX467" s="62">
        <v>21.018000000000001</v>
      </c>
      <c r="AY467" s="60">
        <f>IF(AND(ISNUMBER(AX466),ISNUMBER(AX467)),AX467/AX466-1,"")</f>
        <v>-3.8862559241706895E-3</v>
      </c>
      <c r="AZ467" s="60">
        <f>IF(ISNUMBER(AX467),AX467/MAX(AX$22:AX467)-1,"")</f>
        <v>-3.1785516860143637E-2</v>
      </c>
      <c r="BB467" s="62">
        <v>53.82</v>
      </c>
      <c r="BC467" s="60">
        <f>IF(AND(ISNUMBER(BB466),ISNUMBER(BB467)),BB467/BB466-1,"")</f>
        <v>2.2346368715082665E-3</v>
      </c>
      <c r="BD467" s="60">
        <f>IF(ISNUMBER(BB467),BB467/MAX(BB$22:BB467)-1,"")</f>
        <v>-8.2918739635158278E-3</v>
      </c>
      <c r="BF467" s="62">
        <v>53.71</v>
      </c>
      <c r="BG467" s="60">
        <f>IF(AND(ISNUMBER(BF466),ISNUMBER(BF467)),BF467/BF466-1,"")</f>
        <v>2.0522388059700525E-3</v>
      </c>
      <c r="BH467" s="60">
        <f>IF(ISNUMBER(BF467),BF467/MAX(BF$22:BF467)-1,"")</f>
        <v>-1.301599107474849E-3</v>
      </c>
      <c r="BK467" s="61">
        <f>BK466*(1+BL467)</f>
        <v>115.5222323370463</v>
      </c>
      <c r="BL467" s="60">
        <f>$L$12*N(AQ467)+$L$13*N(S467)+$L$14*N(AA467)+$L$15*N(AE467)+$L$16*N(AY467)+$L$17*N(BC467)+$L$18*N(AM467)+$L$19*N(AU467)+$L$20*N(W467)</f>
        <v>1.5222048577756496E-3</v>
      </c>
      <c r="BM467" s="60">
        <f>IF(ISNUMBER(BK467),BK467/MAX(BK$22:BK467)-1,"")</f>
        <v>-1.4792542383819551E-2</v>
      </c>
      <c r="BO467" s="61">
        <f>BO466*(1+BP467)</f>
        <v>112.40634203908073</v>
      </c>
      <c r="BP467" s="60">
        <f>$L$36*N(S467)+$L$37*N(AQ467)+$L$38*N(AA467)+$L$39*N(AE467)+$L$40*N(AM467)+$L$41*N(W467)+$L$42*N(AI467)+$L$43*N(BG467)+$L$44*N(AY467)</f>
        <v>2.3697850358740287E-3</v>
      </c>
      <c r="BQ467" s="60">
        <f>IF(ISNUMBER(BO467),BO467/MAX(BO$22:BO467)-1,"")</f>
        <v>-1.7146102353182147E-2</v>
      </c>
      <c r="BS467" s="61">
        <f>BS466*(1+BT467)</f>
        <v>109.47968269748969</v>
      </c>
      <c r="BT467" s="60">
        <f>$L$60*N(S467)+$L$61*N(AE467)+$L$62*N(AQ467)+$L$63*N(AM467)+$L$64*N(AI467)+$L$65*N(AA467)+$L$66*N(BG467)+$L$67*N(W467)+$L$68*N(AY467)</f>
        <v>2.8337479807056384E-3</v>
      </c>
      <c r="BU467" s="60">
        <f>IF(ISNUMBER(BS467),BS467/MAX(BS$22:BS467)-1,"")</f>
        <v>-2.1087089019009242E-2</v>
      </c>
    </row>
    <row r="468" spans="17:73" ht="16" customHeight="1">
      <c r="Q468" s="63">
        <v>43745</v>
      </c>
      <c r="R468" s="62">
        <v>430.27</v>
      </c>
      <c r="S468" s="60">
        <f>IF(AND(ISNUMBER(R467),ISNUMBER(R468)),R468/R467-1,"")</f>
        <v>0</v>
      </c>
      <c r="T468" s="60">
        <f>IF(ISNUMBER(R468),R468/MAX(R$22:R468)-1,"")</f>
        <v>-3.0071459164581538E-2</v>
      </c>
      <c r="V468" s="62">
        <v>221</v>
      </c>
      <c r="W468" s="60">
        <f>IF(AND(ISNUMBER(V467),ISNUMBER(V468)),V468/V467-1,"")</f>
        <v>1.0054844606946833E-2</v>
      </c>
      <c r="X468" s="60">
        <f>IF(ISNUMBER(V468),V468/MAX(V$22:V468)-1,"")</f>
        <v>-2.2210423856295902E-2</v>
      </c>
      <c r="Z468" s="62">
        <v>8.8800000000000008</v>
      </c>
      <c r="AA468" s="60">
        <f>IF(AND(ISNUMBER(Z467),ISNUMBER(Z468)),Z468/Z467-1,"")</f>
        <v>1.0238907849829504E-2</v>
      </c>
      <c r="AB468" s="60">
        <f>IF(ISNUMBER(Z468),Z468/MAX(Z$22:Z468)-1,"")</f>
        <v>-1.8784530386740328E-2</v>
      </c>
      <c r="AD468" s="62">
        <v>11.67</v>
      </c>
      <c r="AE468" s="60">
        <f>IF(AND(ISNUMBER(AD467),ISNUMBER(AD468)),AD468/AD467-1,"")</f>
        <v>-5.1150895140665842E-3</v>
      </c>
      <c r="AF468" s="60">
        <f>IF(ISNUMBER(AD468),AD468/MAX(AD$22:AD468)-1,"")</f>
        <v>-0.22766379880873588</v>
      </c>
      <c r="AH468" s="62">
        <v>17.66</v>
      </c>
      <c r="AI468" s="60">
        <f>IF(AND(ISNUMBER(AH467),ISNUMBER(AH468)),AH468/AH467-1,"")</f>
        <v>5.1223676721685596E-3</v>
      </c>
      <c r="AJ468" s="60">
        <f>IF(ISNUMBER(AH468),AH468/MAX(AH$22:AH468)-1,"")</f>
        <v>-4.9515608180839554E-2</v>
      </c>
      <c r="AL468" s="62">
        <v>21.7</v>
      </c>
      <c r="AM468" s="60">
        <f>IF(AND(ISNUMBER(AL467),ISNUMBER(AL468)),AL468/AL467-1,"")</f>
        <v>7.8959591267997453E-3</v>
      </c>
      <c r="AN468" s="60">
        <f>IF(ISNUMBER(AL468),AL468/MAX(AL$22:AL468)-1,"")</f>
        <v>-2.1199819576003698E-2</v>
      </c>
      <c r="AP468" s="62">
        <v>100.37</v>
      </c>
      <c r="AQ468" s="60">
        <f>IF(AND(ISNUMBER(AP467),ISNUMBER(AP468)),AP468/AP467-1,"")</f>
        <v>9.9641291351204586E-5</v>
      </c>
      <c r="AR468" s="60">
        <f>IF(ISNUMBER(AP468),AP468/MAX(AP$22:AP468)-1,"")</f>
        <v>-3.9836669654413903E-4</v>
      </c>
      <c r="AT468" s="62">
        <v>50.085000000000001</v>
      </c>
      <c r="AU468" s="60">
        <f>IF(AND(ISNUMBER(AT467),ISNUMBER(AT468)),AT468/AT467-1,"")</f>
        <v>2.995805871779389E-4</v>
      </c>
      <c r="AV468" s="60">
        <f>IF(ISNUMBER(AT468),AT468/MAX(AT$22:AT468)-1,"")</f>
        <v>-1.8931845356715549E-3</v>
      </c>
      <c r="AX468" s="62">
        <v>21.013999999999999</v>
      </c>
      <c r="AY468" s="60">
        <f>IF(AND(ISNUMBER(AX467),ISNUMBER(AX468)),AX468/AX467-1,"")</f>
        <v>-1.9031306499195377E-4</v>
      </c>
      <c r="AZ468" s="60">
        <f>IF(ISNUMBER(AX468),AX468/MAX(AX$22:AX468)-1,"")</f>
        <v>-3.1969780725999541E-2</v>
      </c>
      <c r="BB468" s="62">
        <v>53.87</v>
      </c>
      <c r="BC468" s="60">
        <f>IF(AND(ISNUMBER(BB467),ISNUMBER(BB468)),BB468/BB467-1,"")</f>
        <v>9.2902266815308998E-4</v>
      </c>
      <c r="BD468" s="60">
        <f>IF(ISNUMBER(BB468),BB468/MAX(BB$22:BB468)-1,"")</f>
        <v>-7.3705546342363037E-3</v>
      </c>
      <c r="BF468" s="62">
        <v>53.74</v>
      </c>
      <c r="BG468" s="60">
        <f>IF(AND(ISNUMBER(BF467),ISNUMBER(BF468)),BF468/BF467-1,"")</f>
        <v>5.5855520387271262E-4</v>
      </c>
      <c r="BH468" s="60">
        <f>IF(ISNUMBER(BF468),BF468/MAX(BF$22:BF468)-1,"")</f>
        <v>-7.4377091855704069E-4</v>
      </c>
      <c r="BK468" s="61">
        <f>BK467*(1+BL468)</f>
        <v>115.70262268421334</v>
      </c>
      <c r="BL468" s="60">
        <f>$L$12*N(AQ468)+$L$13*N(S468)+$L$14*N(AA468)+$L$15*N(AE468)+$L$16*N(AY468)+$L$17*N(BC468)+$L$18*N(AM468)+$L$19*N(AU468)+$L$20*N(W468)</f>
        <v>1.5615206139779046E-3</v>
      </c>
      <c r="BM468" s="60">
        <f>IF(ISNUMBER(BK468),BK468/MAX(BK$22:BK468)-1,"")</f>
        <v>-1.3254120629707211E-2</v>
      </c>
      <c r="BO468" s="61">
        <f>BO467*(1+BP468)</f>
        <v>112.5779310439197</v>
      </c>
      <c r="BP468" s="60">
        <f>$L$36*N(S468)+$L$37*N(AQ468)+$L$38*N(AA468)+$L$39*N(AE468)+$L$40*N(AM468)+$L$41*N(W468)+$L$42*N(AI468)+$L$43*N(BG468)+$L$44*N(AY468)</f>
        <v>1.5265064383939355E-3</v>
      </c>
      <c r="BQ468" s="60">
        <f>IF(ISNUMBER(BO468),BO468/MAX(BO$22:BO468)-1,"")</f>
        <v>-1.5645769550423627E-2</v>
      </c>
      <c r="BS468" s="61">
        <f>BS467*(1+BT468)</f>
        <v>109.64503232237696</v>
      </c>
      <c r="BT468" s="60">
        <f>$L$60*N(S468)+$L$61*N(AE468)+$L$62*N(AQ468)+$L$63*N(AM468)+$L$64*N(AI468)+$L$65*N(AA468)+$L$66*N(BG468)+$L$67*N(W468)+$L$68*N(AY468)</f>
        <v>1.5103224709204434E-3</v>
      </c>
      <c r="BU468" s="60">
        <f>IF(ISNUMBER(BS468),BS468/MAX(BS$22:BS468)-1,"")</f>
        <v>-1.9608614852480444E-2</v>
      </c>
    </row>
    <row r="469" spans="17:73" ht="16" customHeight="1">
      <c r="Q469" s="63">
        <v>43746</v>
      </c>
      <c r="R469" s="62">
        <v>436.61</v>
      </c>
      <c r="S469" s="60">
        <f>IF(AND(ISNUMBER(R468),ISNUMBER(R469)),R469/R468-1,"")</f>
        <v>1.4734933878727485E-2</v>
      </c>
      <c r="T469" s="60">
        <f>IF(ISNUMBER(R469),R469/MAX(R$22:R469)-1,"")</f>
        <v>-1.5779626248281109E-2</v>
      </c>
      <c r="V469" s="62">
        <v>221.64</v>
      </c>
      <c r="W469" s="60">
        <f>IF(AND(ISNUMBER(V468),ISNUMBER(V469)),V469/V468-1,"")</f>
        <v>2.8959276018099001E-3</v>
      </c>
      <c r="X469" s="60">
        <f>IF(ISNUMBER(V469),V469/MAX(V$22:V469)-1,"")</f>
        <v>-1.9378816033979396E-2</v>
      </c>
      <c r="Z469" s="62">
        <v>8.92</v>
      </c>
      <c r="AA469" s="60">
        <f>IF(AND(ISNUMBER(Z468),ISNUMBER(Z469)),Z469/Z468-1,"")</f>
        <v>4.5045045045044585E-3</v>
      </c>
      <c r="AB469" s="60">
        <f>IF(ISNUMBER(Z469),Z469/MAX(Z$22:Z469)-1,"")</f>
        <v>-1.436464088397793E-2</v>
      </c>
      <c r="AD469" s="62">
        <v>11.83</v>
      </c>
      <c r="AE469" s="60">
        <f>IF(AND(ISNUMBER(AD468),ISNUMBER(AD469)),AD469/AD468-1,"")</f>
        <v>1.3710368466152589E-2</v>
      </c>
      <c r="AF469" s="60">
        <f>IF(ISNUMBER(AD469),AD469/MAX(AD$22:AD469)-1,"")</f>
        <v>-0.21707478491065513</v>
      </c>
      <c r="AH469" s="62">
        <v>17.739999999999998</v>
      </c>
      <c r="AI469" s="60">
        <f>IF(AND(ISNUMBER(AH468),ISNUMBER(AH469)),AH469/AH468-1,"")</f>
        <v>4.5300113250281715E-3</v>
      </c>
      <c r="AJ469" s="60">
        <f>IF(ISNUMBER(AH469),AH469/MAX(AH$22:AH469)-1,"")</f>
        <v>-4.5209903121636197E-2</v>
      </c>
      <c r="AL469" s="62">
        <v>21.73</v>
      </c>
      <c r="AM469" s="60">
        <f>IF(AND(ISNUMBER(AL468),ISNUMBER(AL469)),AL469/AL468-1,"")</f>
        <v>1.3824884792628112E-3</v>
      </c>
      <c r="AN469" s="60">
        <f>IF(ISNUMBER(AL469),AL469/MAX(AL$22:AL469)-1,"")</f>
        <v>-1.9846639603067318E-2</v>
      </c>
      <c r="AP469" s="62">
        <v>100.37</v>
      </c>
      <c r="AQ469" s="60">
        <f>IF(AND(ISNUMBER(AP468),ISNUMBER(AP469)),AP469/AP468-1,"")</f>
        <v>0</v>
      </c>
      <c r="AR469" s="60">
        <f>IF(ISNUMBER(AP469),AP469/MAX(AP$22:AP469)-1,"")</f>
        <v>-3.9836669654413903E-4</v>
      </c>
      <c r="AT469" s="62">
        <v>50.08</v>
      </c>
      <c r="AU469" s="60">
        <f>IF(AND(ISNUMBER(AT468),ISNUMBER(AT469)),AT469/AT468-1,"")</f>
        <v>-9.983028850957254E-5</v>
      </c>
      <c r="AV469" s="60">
        <f>IF(ISNUMBER(AT469),AT469/MAX(AT$22:AT469)-1,"")</f>
        <v>-1.9928258270227595E-3</v>
      </c>
      <c r="AX469" s="62">
        <v>20.847999999999999</v>
      </c>
      <c r="AY469" s="60">
        <f>IF(AND(ISNUMBER(AX468),ISNUMBER(AX469)),AX469/AX468-1,"")</f>
        <v>-7.8994955743789674E-3</v>
      </c>
      <c r="AZ469" s="60">
        <f>IF(ISNUMBER(AX469),AX469/MAX(AX$22:AX469)-1,"")</f>
        <v>-3.9616731159019647E-2</v>
      </c>
      <c r="BB469" s="62">
        <v>53.65</v>
      </c>
      <c r="BC469" s="60">
        <f>IF(AND(ISNUMBER(BB468),ISNUMBER(BB469)),BB469/BB468-1,"")</f>
        <v>-4.0839056989047107E-3</v>
      </c>
      <c r="BD469" s="60">
        <f>IF(ISNUMBER(BB469),BB469/MAX(BB$22:BB469)-1,"")</f>
        <v>-1.142435968306621E-2</v>
      </c>
      <c r="BF469" s="62">
        <v>53.73</v>
      </c>
      <c r="BG469" s="60">
        <f>IF(AND(ISNUMBER(BF468),ISNUMBER(BF469)),BF469/BF468-1,"")</f>
        <v>-1.8608113137341675E-4</v>
      </c>
      <c r="BH469" s="60">
        <f>IF(ISNUMBER(BF469),BF469/MAX(BF$22:BF469)-1,"")</f>
        <v>-9.2971364819638413E-4</v>
      </c>
      <c r="BK469" s="61">
        <f>BK468*(1+BL469)</f>
        <v>116.29066796406066</v>
      </c>
      <c r="BL469" s="60">
        <f>$L$12*N(AQ469)+$L$13*N(S469)+$L$14*N(AA469)+$L$15*N(AE469)+$L$16*N(AY469)+$L$17*N(BC469)+$L$18*N(AM469)+$L$19*N(AU469)+$L$20*N(W469)</f>
        <v>5.0823850506160721E-3</v>
      </c>
      <c r="BM469" s="60">
        <f>IF(ISNUMBER(BK469),BK469/MAX(BK$22:BK469)-1,"")</f>
        <v>-8.2390981236385441E-3</v>
      </c>
      <c r="BO469" s="61">
        <f>BO468*(1+BP469)</f>
        <v>113.35399648774694</v>
      </c>
      <c r="BP469" s="60">
        <f>$L$36*N(S469)+$L$37*N(AQ469)+$L$38*N(AA469)+$L$39*N(AE469)+$L$40*N(AM469)+$L$41*N(W469)+$L$42*N(AI469)+$L$43*N(BG469)+$L$44*N(AY469)</f>
        <v>6.8935841743661009E-3</v>
      </c>
      <c r="BQ469" s="60">
        <f>IF(ISNUMBER(BO469),BO469/MAX(BO$22:BO469)-1,"")</f>
        <v>-8.8600408054261282E-3</v>
      </c>
      <c r="BS469" s="61">
        <f>BS468*(1+BT469)</f>
        <v>110.50857694705</v>
      </c>
      <c r="BT469" s="60">
        <f>$L$60*N(S469)+$L$61*N(AE469)+$L$62*N(AQ469)+$L$63*N(AM469)+$L$64*N(AI469)+$L$65*N(AA469)+$L$66*N(BG469)+$L$67*N(W469)+$L$68*N(AY469)</f>
        <v>7.8758207862445022E-3</v>
      </c>
      <c r="BU469" s="60">
        <f>IF(ISNUMBER(BS469),BS469/MAX(BS$22:BS469)-1,"")</f>
        <v>-1.1887228002680494E-2</v>
      </c>
    </row>
    <row r="470" spans="17:73" ht="16" customHeight="1">
      <c r="Q470" s="63">
        <v>43747</v>
      </c>
      <c r="R470" s="62">
        <v>429.92</v>
      </c>
      <c r="S470" s="60">
        <f>IF(AND(ISNUMBER(R469),ISNUMBER(R470)),R470/R469-1,"")</f>
        <v>-1.5322599115915825E-2</v>
      </c>
      <c r="T470" s="60">
        <f>IF(ISNUMBER(R470),R470/MAX(R$22:R470)-1,"")</f>
        <v>-3.0860440476995543E-2</v>
      </c>
      <c r="V470" s="62">
        <v>218.26</v>
      </c>
      <c r="W470" s="60">
        <f>IF(AND(ISNUMBER(V469),ISNUMBER(V470)),V470/V469-1,"")</f>
        <v>-1.5249954881790262E-2</v>
      </c>
      <c r="X470" s="60">
        <f>IF(ISNUMBER(V470),V470/MAX(V$22:V470)-1,"")</f>
        <v>-3.4333244845588973E-2</v>
      </c>
      <c r="Z470" s="62">
        <v>8.81</v>
      </c>
      <c r="AA470" s="60">
        <f>IF(AND(ISNUMBER(Z469),ISNUMBER(Z470)),Z470/Z469-1,"")</f>
        <v>-1.2331838565022402E-2</v>
      </c>
      <c r="AB470" s="60">
        <f>IF(ISNUMBER(Z470),Z470/MAX(Z$22:Z470)-1,"")</f>
        <v>-2.6519337016574607E-2</v>
      </c>
      <c r="AD470" s="62">
        <v>11.73</v>
      </c>
      <c r="AE470" s="60">
        <f>IF(AND(ISNUMBER(AD469),ISNUMBER(AD470)),AD470/AD469-1,"")</f>
        <v>-8.4530853761622948E-3</v>
      </c>
      <c r="AF470" s="60">
        <f>IF(ISNUMBER(AD470),AD470/MAX(AD$22:AD470)-1,"")</f>
        <v>-0.22369291859695561</v>
      </c>
      <c r="AH470" s="62">
        <v>17.68</v>
      </c>
      <c r="AI470" s="60">
        <f>IF(AND(ISNUMBER(AH469),ISNUMBER(AH470)),AH470/AH469-1,"")</f>
        <v>-3.3821871476887866E-3</v>
      </c>
      <c r="AJ470" s="60">
        <f>IF(ISNUMBER(AH470),AH470/MAX(AH$22:AH470)-1,"")</f>
        <v>-4.8439181916038687E-2</v>
      </c>
      <c r="AL470" s="62">
        <v>21.58</v>
      </c>
      <c r="AM470" s="60">
        <f>IF(AND(ISNUMBER(AL469),ISNUMBER(AL470)),AL470/AL469-1,"")</f>
        <v>-6.9028992176715098E-3</v>
      </c>
      <c r="AN470" s="60">
        <f>IF(ISNUMBER(AL470),AL470/MAX(AL$22:AL470)-1,"")</f>
        <v>-2.661253946774933E-2</v>
      </c>
      <c r="AP470" s="62">
        <v>100.38</v>
      </c>
      <c r="AQ470" s="60">
        <f>IF(AND(ISNUMBER(AP469),ISNUMBER(AP470)),AP470/AP469-1,"")</f>
        <v>9.9631363953189833E-5</v>
      </c>
      <c r="AR470" s="60">
        <f>IF(ISNUMBER(AP470),AP470/MAX(AP$22:AP470)-1,"")</f>
        <v>-2.9877502240815978E-4</v>
      </c>
      <c r="AT470" s="62">
        <v>50.09</v>
      </c>
      <c r="AU470" s="60">
        <f>IF(AND(ISNUMBER(AT469),ISNUMBER(AT470)),AT470/AT469-1,"")</f>
        <v>1.9968051118213204E-4</v>
      </c>
      <c r="AV470" s="60">
        <f>IF(ISNUMBER(AT470),AT470/MAX(AT$22:AT470)-1,"")</f>
        <v>-1.7935432443203503E-3</v>
      </c>
      <c r="AX470" s="62">
        <v>21.026</v>
      </c>
      <c r="AY470" s="60">
        <f>IF(AND(ISNUMBER(AX469),ISNUMBER(AX470)),AX470/AX469-1,"")</f>
        <v>8.537989255564149E-3</v>
      </c>
      <c r="AZ470" s="60">
        <f>IF(ISNUMBER(AX470),AX470/MAX(AX$22:AX470)-1,"")</f>
        <v>-3.1416989128431827E-2</v>
      </c>
      <c r="BB470" s="62">
        <v>53.88</v>
      </c>
      <c r="BC470" s="60">
        <f>IF(AND(ISNUMBER(BB469),ISNUMBER(BB470)),BB470/BB469-1,"")</f>
        <v>4.2870456663561818E-3</v>
      </c>
      <c r="BD470" s="60">
        <f>IF(ISNUMBER(BB470),BB470/MAX(BB$22:BB470)-1,"")</f>
        <v>-7.1862907683802879E-3</v>
      </c>
      <c r="BF470" s="62">
        <v>53.75</v>
      </c>
      <c r="BG470" s="60">
        <f>IF(AND(ISNUMBER(BF469),ISNUMBER(BF470)),BF470/BF469-1,"")</f>
        <v>3.7223152801058035E-4</v>
      </c>
      <c r="BH470" s="60">
        <f>IF(ISNUMBER(BF470),BF470/MAX(BF$22:BF470)-1,"")</f>
        <v>-5.5782818891780828E-4</v>
      </c>
      <c r="BK470" s="61">
        <f>BK469*(1+BL470)</f>
        <v>115.57128614522472</v>
      </c>
      <c r="BL470" s="60">
        <f>$L$12*N(AQ470)+$L$13*N(S470)+$L$14*N(AA470)+$L$15*N(AE470)+$L$16*N(AY470)+$L$17*N(BC470)+$L$18*N(AM470)+$L$19*N(AU470)+$L$20*N(W470)</f>
        <v>-6.1860666159236719E-3</v>
      </c>
      <c r="BM470" s="60">
        <f>IF(ISNUMBER(BK470),BK470/MAX(BK$22:BK470)-1,"")</f>
        <v>-1.4374197129714328E-2</v>
      </c>
      <c r="BO470" s="61">
        <f>BO469*(1+BP470)</f>
        <v>112.45812514297248</v>
      </c>
      <c r="BP470" s="60">
        <f>$L$36*N(S470)+$L$37*N(AQ470)+$L$38*N(AA470)+$L$39*N(AE470)+$L$40*N(AM470)+$L$41*N(W470)+$L$42*N(AI470)+$L$43*N(BG470)+$L$44*N(AY470)</f>
        <v>-7.9033062135688489E-3</v>
      </c>
      <c r="BQ470" s="60">
        <f>IF(ISNUMBER(BO470),BO470/MAX(BO$22:BO470)-1,"")</f>
        <v>-1.6693323403444982E-2</v>
      </c>
      <c r="BS470" s="61">
        <f>BS469*(1+BT470)</f>
        <v>109.58742678744227</v>
      </c>
      <c r="BT470" s="60">
        <f>$L$60*N(S470)+$L$61*N(AE470)+$L$62*N(AQ470)+$L$63*N(AM470)+$L$64*N(AI470)+$L$65*N(AA470)+$L$66*N(BG470)+$L$67*N(W470)+$L$68*N(AY470)</f>
        <v>-8.3355535385194086E-3</v>
      </c>
      <c r="BU470" s="60">
        <f>IF(ISNUMBER(BS470),BS470/MAX(BS$22:BS470)-1,"")</f>
        <v>-2.0123694915759049E-2</v>
      </c>
    </row>
    <row r="471" spans="17:73" ht="16" customHeight="1">
      <c r="Q471" s="63">
        <v>43748</v>
      </c>
      <c r="R471" s="62">
        <v>429.64</v>
      </c>
      <c r="S471" s="60">
        <f>IF(AND(ISNUMBER(R470),ISNUMBER(R471)),R471/R470-1,"")</f>
        <v>-6.5128395980651455E-4</v>
      </c>
      <c r="T471" s="60">
        <f>IF(ISNUMBER(R471),R471/MAX(R$22:R471)-1,"")</f>
        <v>-3.1491625526926859E-2</v>
      </c>
      <c r="V471" s="62">
        <v>218.91</v>
      </c>
      <c r="W471" s="60">
        <f>IF(AND(ISNUMBER(V470),ISNUMBER(V471)),V471/V470-1,"")</f>
        <v>2.978099514340693E-3</v>
      </c>
      <c r="X471" s="60">
        <f>IF(ISNUMBER(V471),V471/MAX(V$22:V471)-1,"")</f>
        <v>-3.1457393151048674E-2</v>
      </c>
      <c r="Z471" s="62">
        <v>8.85</v>
      </c>
      <c r="AA471" s="60">
        <f>IF(AND(ISNUMBER(Z470),ISNUMBER(Z471)),Z471/Z470-1,"")</f>
        <v>4.5402951191826357E-3</v>
      </c>
      <c r="AB471" s="60">
        <f>IF(ISNUMBER(Z471),Z471/MAX(Z$22:Z471)-1,"")</f>
        <v>-2.209944751381232E-2</v>
      </c>
      <c r="AD471" s="62">
        <v>11.73</v>
      </c>
      <c r="AE471" s="60">
        <f>IF(AND(ISNUMBER(AD470),ISNUMBER(AD471)),AD471/AD470-1,"")</f>
        <v>0</v>
      </c>
      <c r="AF471" s="60">
        <f>IF(ISNUMBER(AD471),AD471/MAX(AD$22:AD471)-1,"")</f>
        <v>-0.22369291859695561</v>
      </c>
      <c r="AH471" s="62">
        <v>17.649999999999999</v>
      </c>
      <c r="AI471" s="60">
        <f>IF(AND(ISNUMBER(AH470),ISNUMBER(AH471)),AH471/AH470-1,"")</f>
        <v>-1.6968325791856254E-3</v>
      </c>
      <c r="AJ471" s="60">
        <f>IF(ISNUMBER(AH471),AH471/MAX(AH$22:AH471)-1,"")</f>
        <v>-5.0053821313239988E-2</v>
      </c>
      <c r="AL471" s="62">
        <v>21.64</v>
      </c>
      <c r="AM471" s="60">
        <f>IF(AND(ISNUMBER(AL470),ISNUMBER(AL471)),AL471/AL470-1,"")</f>
        <v>2.780352177942591E-3</v>
      </c>
      <c r="AN471" s="60">
        <f>IF(ISNUMBER(AL471),AL471/MAX(AL$22:AL471)-1,"")</f>
        <v>-2.3906179521876458E-2</v>
      </c>
      <c r="AP471" s="62">
        <v>100.27</v>
      </c>
      <c r="AQ471" s="60">
        <f>IF(AND(ISNUMBER(AP470),ISNUMBER(AP471)),AP471/AP470-1,"")</f>
        <v>-1.0958358238692956E-3</v>
      </c>
      <c r="AR471" s="60">
        <f>IF(ISNUMBER(AP471),AP471/MAX(AP$22:AP471)-1,"")</f>
        <v>-1.3942834379045976E-3</v>
      </c>
      <c r="AT471" s="62">
        <v>50.09</v>
      </c>
      <c r="AU471" s="60">
        <f>IF(AND(ISNUMBER(AT470),ISNUMBER(AT471)),AT471/AT470-1,"")</f>
        <v>0</v>
      </c>
      <c r="AV471" s="60">
        <f>IF(ISNUMBER(AT471),AT471/MAX(AT$22:AT471)-1,"")</f>
        <v>-1.7935432443203503E-3</v>
      </c>
      <c r="AX471" s="62">
        <v>21.018000000000001</v>
      </c>
      <c r="AY471" s="60">
        <f>IF(AND(ISNUMBER(AX470),ISNUMBER(AX471)),AX471/AX470-1,"")</f>
        <v>-3.8048130885570686E-4</v>
      </c>
      <c r="AZ471" s="60">
        <f>IF(ISNUMBER(AX471),AX471/MAX(AX$22:AX471)-1,"")</f>
        <v>-3.1785516860143637E-2</v>
      </c>
      <c r="BB471" s="62">
        <v>53.76</v>
      </c>
      <c r="BC471" s="60">
        <f>IF(AND(ISNUMBER(BB470),ISNUMBER(BB471)),BB471/BB470-1,"")</f>
        <v>-2.2271714922049712E-3</v>
      </c>
      <c r="BD471" s="60">
        <f>IF(ISNUMBER(BB471),BB471/MAX(BB$22:BB471)-1,"")</f>
        <v>-9.3974571586512567E-3</v>
      </c>
      <c r="BF471" s="62">
        <v>53.71</v>
      </c>
      <c r="BG471" s="60">
        <f>IF(AND(ISNUMBER(BF470),ISNUMBER(BF471)),BF471/BF470-1,"")</f>
        <v>-7.4418604651160791E-4</v>
      </c>
      <c r="BH471" s="60">
        <f>IF(ISNUMBER(BF471),BF471/MAX(BF$22:BF471)-1,"")</f>
        <v>-1.301599107474849E-3</v>
      </c>
      <c r="BK471" s="61">
        <f>BK470*(1+BL471)</f>
        <v>115.60634909256369</v>
      </c>
      <c r="BL471" s="60">
        <f>$L$12*N(AQ471)+$L$13*N(S471)+$L$14*N(AA471)+$L$15*N(AE471)+$L$16*N(AY471)+$L$17*N(BC471)+$L$18*N(AM471)+$L$19*N(AU471)+$L$20*N(W471)</f>
        <v>3.0338805172508491E-4</v>
      </c>
      <c r="BM471" s="60">
        <f>IF(ISNUMBER(BK471),BK471/MAX(BK$22:BK471)-1,"")</f>
        <v>-1.4075170037651463E-2</v>
      </c>
      <c r="BO471" s="61">
        <f>BO470*(1+BP471)</f>
        <v>112.51579866766828</v>
      </c>
      <c r="BP471" s="60">
        <f>$L$36*N(S471)+$L$37*N(AQ471)+$L$38*N(AA471)+$L$39*N(AE471)+$L$40*N(AM471)+$L$41*N(W471)+$L$42*N(AI471)+$L$43*N(BG471)+$L$44*N(AY471)</f>
        <v>5.1284444429849116E-4</v>
      </c>
      <c r="BQ471" s="60">
        <f>IF(ISNUMBER(BO471),BO471/MAX(BO$22:BO471)-1,"")</f>
        <v>-1.6189040037310809E-2</v>
      </c>
      <c r="BS471" s="61">
        <f>BS470*(1+BT471)</f>
        <v>109.6051378051893</v>
      </c>
      <c r="BT471" s="60">
        <f>$L$60*N(S471)+$L$61*N(AE471)+$L$62*N(AQ471)+$L$63*N(AM471)+$L$64*N(AI471)+$L$65*N(AA471)+$L$66*N(BG471)+$L$67*N(W471)+$L$68*N(AY471)</f>
        <v>1.6161541762804615E-4</v>
      </c>
      <c r="BU471" s="60">
        <f>IF(ISNUMBER(BS471),BS471/MAX(BS$22:BS471)-1,"")</f>
        <v>-1.996533179748905E-2</v>
      </c>
    </row>
    <row r="472" spans="17:73" ht="16" customHeight="1">
      <c r="Q472" s="63">
        <v>43749</v>
      </c>
      <c r="R472" s="62">
        <v>435.71</v>
      </c>
      <c r="S472" s="60">
        <f>IF(AND(ISNUMBER(R471),ISNUMBER(R472)),R472/R471-1,"")</f>
        <v>1.4128107252583622E-2</v>
      </c>
      <c r="T472" s="60">
        <f>IF(ISNUMBER(R472),R472/MAX(R$22:R472)-1,"")</f>
        <v>-1.7808435337345996E-2</v>
      </c>
      <c r="V472" s="62">
        <v>221.1</v>
      </c>
      <c r="W472" s="60">
        <f>IF(AND(ISNUMBER(V471),ISNUMBER(V472)),V472/V471-1,"")</f>
        <v>1.0004111278607564E-2</v>
      </c>
      <c r="X472" s="60">
        <f>IF(ISNUMBER(V472),V472/MAX(V$22:V472)-1,"")</f>
        <v>-2.1767985134058976E-2</v>
      </c>
      <c r="Z472" s="62">
        <v>8.94</v>
      </c>
      <c r="AA472" s="60">
        <f>IF(AND(ISNUMBER(Z471),ISNUMBER(Z472)),Z472/Z471-1,"")</f>
        <v>1.0169491525423791E-2</v>
      </c>
      <c r="AB472" s="60">
        <f>IF(ISNUMBER(Z472),Z472/MAX(Z$22:Z472)-1,"")</f>
        <v>-1.2154696132596787E-2</v>
      </c>
      <c r="AD472" s="62">
        <v>11.93</v>
      </c>
      <c r="AE472" s="60">
        <f>IF(AND(ISNUMBER(AD471),ISNUMBER(AD472)),AD472/AD471-1,"")</f>
        <v>1.7050298380221651E-2</v>
      </c>
      <c r="AF472" s="60">
        <f>IF(ISNUMBER(AD472),AD472/MAX(AD$22:AD472)-1,"")</f>
        <v>-0.21045665122435475</v>
      </c>
      <c r="AH472" s="62">
        <v>17.72</v>
      </c>
      <c r="AI472" s="60">
        <f>IF(AND(ISNUMBER(AH471),ISNUMBER(AH472)),AH472/AH471-1,"")</f>
        <v>3.9660056657224718E-3</v>
      </c>
      <c r="AJ472" s="60">
        <f>IF(ISNUMBER(AH472),AH472/MAX(AH$22:AH472)-1,"")</f>
        <v>-4.6286329386436953E-2</v>
      </c>
      <c r="AL472" s="62">
        <v>21.72</v>
      </c>
      <c r="AM472" s="60">
        <f>IF(AND(ISNUMBER(AL471),ISNUMBER(AL472)),AL472/AL471-1,"")</f>
        <v>3.696857670979492E-3</v>
      </c>
      <c r="AN472" s="60">
        <f>IF(ISNUMBER(AL472),AL472/MAX(AL$22:AL472)-1,"")</f>
        <v>-2.0297699594046148E-2</v>
      </c>
      <c r="AP472" s="62">
        <v>100.28</v>
      </c>
      <c r="AQ472" s="60">
        <f>IF(AND(ISNUMBER(AP471),ISNUMBER(AP472)),AP472/AP471-1,"")</f>
        <v>9.9730727036950739E-5</v>
      </c>
      <c r="AR472" s="60">
        <f>IF(ISNUMBER(AP472),AP472/MAX(AP$22:AP472)-1,"")</f>
        <v>-1.2946917637685074E-3</v>
      </c>
      <c r="AT472" s="62">
        <v>50.09</v>
      </c>
      <c r="AU472" s="60">
        <f>IF(AND(ISNUMBER(AT471),ISNUMBER(AT472)),AT472/AT471-1,"")</f>
        <v>0</v>
      </c>
      <c r="AV472" s="60">
        <f>IF(ISNUMBER(AT472),AT472/MAX(AT$22:AT472)-1,"")</f>
        <v>-1.7935432443203503E-3</v>
      </c>
      <c r="AX472" s="62">
        <v>20.78</v>
      </c>
      <c r="AY472" s="60">
        <f>IF(AND(ISNUMBER(AX471),ISNUMBER(AX472)),AX472/AX471-1,"")</f>
        <v>-1.1323627367018751E-2</v>
      </c>
      <c r="AZ472" s="60">
        <f>IF(ISNUMBER(AX472),AX472/MAX(AX$22:AX472)-1,"")</f>
        <v>-4.2749216878570029E-2</v>
      </c>
      <c r="BB472" s="62">
        <v>53.53</v>
      </c>
      <c r="BC472" s="60">
        <f>IF(AND(ISNUMBER(BB471),ISNUMBER(BB472)),BB472/BB471-1,"")</f>
        <v>-4.2782738095237249E-3</v>
      </c>
      <c r="BD472" s="60">
        <f>IF(ISNUMBER(BB472),BB472/MAX(BB$22:BB472)-1,"")</f>
        <v>-1.3635526073337068E-2</v>
      </c>
      <c r="BF472" s="62">
        <v>53.55</v>
      </c>
      <c r="BG472" s="60">
        <f>IF(AND(ISNUMBER(BF471),ISNUMBER(BF472)),BF472/BF471-1,"")</f>
        <v>-2.9789610873208749E-3</v>
      </c>
      <c r="BH472" s="60">
        <f>IF(ISNUMBER(BF472),BF472/MAX(BF$22:BF472)-1,"")</f>
        <v>-4.2766827817033448E-3</v>
      </c>
      <c r="BK472" s="61">
        <f>BK471*(1+BL472)</f>
        <v>116.27585312976997</v>
      </c>
      <c r="BL472" s="60">
        <f>$L$12*N(AQ472)+$L$13*N(S472)+$L$14*N(AA472)+$L$15*N(AE472)+$L$16*N(AY472)+$L$17*N(BC472)+$L$18*N(AM472)+$L$19*N(AU472)+$L$20*N(W472)</f>
        <v>5.7912393433532184E-3</v>
      </c>
      <c r="BM472" s="60">
        <f>IF(ISNUMBER(BK472),BK472/MAX(BK$22:BK472)-1,"")</f>
        <v>-8.3654433727846644E-3</v>
      </c>
      <c r="BO472" s="61">
        <f>BO471*(1+BP472)</f>
        <v>113.43974435352952</v>
      </c>
      <c r="BP472" s="60">
        <f>$L$36*N(S472)+$L$37*N(AQ472)+$L$38*N(AA472)+$L$39*N(AE472)+$L$40*N(AM472)+$L$41*N(W472)+$L$42*N(AI472)+$L$43*N(BG472)+$L$44*N(AY472)</f>
        <v>8.2116973509671429E-3</v>
      </c>
      <c r="BQ472" s="60">
        <f>IF(ISNUMBER(BO472),BO472/MAX(BO$22:BO472)-1,"")</f>
        <v>-8.1102821835327132E-3</v>
      </c>
      <c r="BS472" s="61">
        <f>BS471*(1+BT472)</f>
        <v>110.59850747740337</v>
      </c>
      <c r="BT472" s="60">
        <f>$L$60*N(S472)+$L$61*N(AE472)+$L$62*N(AQ472)+$L$63*N(AM472)+$L$64*N(AI472)+$L$65*N(AA472)+$L$66*N(BG472)+$L$67*N(W472)+$L$68*N(AY472)</f>
        <v>9.0631670385714312E-3</v>
      </c>
      <c r="BU472" s="60">
        <f>IF(ISNUMBER(BS472),BS472/MAX(BS$22:BS472)-1,"")</f>
        <v>-1.1083113895978713E-2</v>
      </c>
    </row>
    <row r="473" spans="17:73" ht="16" customHeight="1">
      <c r="Q473" s="63">
        <v>43752</v>
      </c>
      <c r="R473" s="62">
        <v>438.25</v>
      </c>
      <c r="S473" s="60">
        <f>IF(AND(ISNUMBER(R472),ISNUMBER(R473)),R473/R472-1,"")</f>
        <v>5.8295655367102128E-3</v>
      </c>
      <c r="T473" s="60">
        <f>IF(ISNUMBER(R473),R473/MAX(R$22:R473)-1,"")</f>
        <v>-1.2082685241540991E-2</v>
      </c>
      <c r="V473" s="62">
        <v>222.55</v>
      </c>
      <c r="W473" s="60">
        <f>IF(AND(ISNUMBER(V472),ISNUMBER(V473)),V473/V472-1,"")</f>
        <v>6.5581184984171426E-3</v>
      </c>
      <c r="X473" s="60">
        <f>IF(ISNUMBER(V473),V473/MAX(V$22:V473)-1,"")</f>
        <v>-1.5352623661622822E-2</v>
      </c>
      <c r="Z473" s="62">
        <v>9.01</v>
      </c>
      <c r="AA473" s="60">
        <f>IF(AND(ISNUMBER(Z472),ISNUMBER(Z473)),Z473/Z472-1,"")</f>
        <v>7.829977628635465E-3</v>
      </c>
      <c r="AB473" s="60">
        <f>IF(ISNUMBER(Z473),Z473/MAX(Z$22:Z473)-1,"")</f>
        <v>-4.4198895027625085E-3</v>
      </c>
      <c r="AD473" s="62">
        <v>12.14</v>
      </c>
      <c r="AE473" s="60">
        <f>IF(AND(ISNUMBER(AD472),ISNUMBER(AD473)),AD473/AD472-1,"")</f>
        <v>1.7602682313495377E-2</v>
      </c>
      <c r="AF473" s="60">
        <f>IF(ISNUMBER(AD473),AD473/MAX(AD$22:AD473)-1,"")</f>
        <v>-0.19655857048312364</v>
      </c>
      <c r="AH473" s="62">
        <v>17.829999999999998</v>
      </c>
      <c r="AI473" s="60">
        <f>IF(AND(ISNUMBER(AH472),ISNUMBER(AH473)),AH473/AH472-1,"")</f>
        <v>6.2076749435666656E-3</v>
      </c>
      <c r="AJ473" s="60">
        <f>IF(ISNUMBER(AH473),AH473/MAX(AH$22:AH473)-1,"")</f>
        <v>-4.0365984930032295E-2</v>
      </c>
      <c r="AL473" s="62">
        <v>21.72</v>
      </c>
      <c r="AM473" s="60">
        <f>IF(AND(ISNUMBER(AL472),ISNUMBER(AL473)),AL473/AL472-1,"")</f>
        <v>0</v>
      </c>
      <c r="AN473" s="60">
        <f>IF(ISNUMBER(AL473),AL473/MAX(AL$22:AL473)-1,"")</f>
        <v>-2.0297699594046148E-2</v>
      </c>
      <c r="AP473" s="62">
        <v>100.28</v>
      </c>
      <c r="AQ473" s="60">
        <f>IF(AND(ISNUMBER(AP472),ISNUMBER(AP473)),AP473/AP472-1,"")</f>
        <v>0</v>
      </c>
      <c r="AR473" s="60">
        <f>IF(ISNUMBER(AP473),AP473/MAX(AP$22:AP473)-1,"")</f>
        <v>-1.2946917637685074E-3</v>
      </c>
      <c r="AT473" s="62">
        <v>50.09</v>
      </c>
      <c r="AU473" s="60">
        <f>IF(AND(ISNUMBER(AT472),ISNUMBER(AT473)),AT473/AT472-1,"")</f>
        <v>0</v>
      </c>
      <c r="AV473" s="60">
        <f>IF(ISNUMBER(AT473),AT473/MAX(AT$22:AT473)-1,"")</f>
        <v>-1.7935432443203503E-3</v>
      </c>
      <c r="AX473" s="62">
        <v>20.608000000000001</v>
      </c>
      <c r="AY473" s="60">
        <f>IF(AND(ISNUMBER(AX472),ISNUMBER(AX473)),AX473/AX472-1,"")</f>
        <v>-8.277189605389812E-3</v>
      </c>
      <c r="AZ473" s="60">
        <f>IF(ISNUMBER(AX473),AX473/MAX(AX$22:AX473)-1,"")</f>
        <v>-5.0672563110373936E-2</v>
      </c>
      <c r="BB473" s="62">
        <v>53.44</v>
      </c>
      <c r="BC473" s="60">
        <f>IF(AND(ISNUMBER(BB472),ISNUMBER(BB473)),BB473/BB472-1,"")</f>
        <v>-1.6813002054922865E-3</v>
      </c>
      <c r="BD473" s="60">
        <f>IF(ISNUMBER(BB473),BB473/MAX(BB$22:BB473)-1,"")</f>
        <v>-1.5293900866040322E-2</v>
      </c>
      <c r="BF473" s="62">
        <v>53.48</v>
      </c>
      <c r="BG473" s="60">
        <f>IF(AND(ISNUMBER(BF472),ISNUMBER(BF473)),BF473/BF472-1,"")</f>
        <v>-1.3071895424836555E-3</v>
      </c>
      <c r="BH473" s="60">
        <f>IF(ISNUMBER(BF473),BF473/MAX(BF$22:BF473)-1,"")</f>
        <v>-5.5782818891781938E-3</v>
      </c>
      <c r="BK473" s="61">
        <f>BK472*(1+BL473)</f>
        <v>116.67311440962321</v>
      </c>
      <c r="BL473" s="60">
        <f>$L$12*N(AQ473)+$L$13*N(S473)+$L$14*N(AA473)+$L$15*N(AE473)+$L$16*N(AY473)+$L$17*N(BC473)+$L$18*N(AM473)+$L$19*N(AU473)+$L$20*N(W473)</f>
        <v>3.4165415188128234E-3</v>
      </c>
      <c r="BM473" s="60">
        <f>IF(ISNUMBER(BK473),BK473/MAX(BK$22:BK473)-1,"")</f>
        <v>-4.9774827385782316E-3</v>
      </c>
      <c r="BO473" s="61">
        <f>BO472*(1+BP473)</f>
        <v>114.06984384329944</v>
      </c>
      <c r="BP473" s="60">
        <f>$L$36*N(S473)+$L$37*N(AQ473)+$L$38*N(AA473)+$L$39*N(AE473)+$L$40*N(AM473)+$L$41*N(W473)+$L$42*N(AI473)+$L$43*N(BG473)+$L$44*N(AY473)</f>
        <v>5.5544861579220981E-3</v>
      </c>
      <c r="BQ473" s="60">
        <f>IF(ISNUMBER(BO473),BO473/MAX(BO$22:BO473)-1,"")</f>
        <v>-2.6008444757357196E-3</v>
      </c>
      <c r="BS473" s="61">
        <f>BS472*(1+BT473)</f>
        <v>111.30451989902181</v>
      </c>
      <c r="BT473" s="60">
        <f>$L$60*N(S473)+$L$61*N(AE473)+$L$62*N(AQ473)+$L$63*N(AM473)+$L$64*N(AI473)+$L$65*N(AA473)+$L$66*N(BG473)+$L$67*N(W473)+$L$68*N(AY473)</f>
        <v>6.383561927928297E-3</v>
      </c>
      <c r="BU473" s="60">
        <f>IF(ISNUMBER(BS473),BS473/MAX(BS$22:BS473)-1,"")</f>
        <v>-4.7703017119598012E-3</v>
      </c>
    </row>
    <row r="474" spans="17:73" ht="16" customHeight="1">
      <c r="Q474" s="63">
        <v>43753</v>
      </c>
      <c r="R474" s="62">
        <v>438.45</v>
      </c>
      <c r="S474" s="60">
        <f>IF(AND(ISNUMBER(R473),ISNUMBER(R474)),R474/R473-1,"")</f>
        <v>4.563605248146807E-4</v>
      </c>
      <c r="T474" s="60">
        <f>IF(ISNUMBER(R474),R474/MAX(R$22:R474)-1,"")</f>
        <v>-1.1631838777304448E-2</v>
      </c>
      <c r="V474" s="62">
        <v>222.77</v>
      </c>
      <c r="W474" s="60">
        <f>IF(AND(ISNUMBER(V473),ISNUMBER(V474)),V474/V473-1,"")</f>
        <v>9.8854190069652681E-4</v>
      </c>
      <c r="X474" s="60">
        <f>IF(ISNUMBER(V474),V474/MAX(V$22:V474)-1,"")</f>
        <v>-1.4379258472701495E-2</v>
      </c>
      <c r="Z474" s="62">
        <v>9.0299999999999994</v>
      </c>
      <c r="AA474" s="60">
        <f>IF(AND(ISNUMBER(Z473),ISNUMBER(Z474)),Z474/Z473-1,"")</f>
        <v>2.2197558268590711E-3</v>
      </c>
      <c r="AB474" s="60">
        <f>IF(ISNUMBER(Z474),Z474/MAX(Z$22:Z474)-1,"")</f>
        <v>-2.2099447513813653E-3</v>
      </c>
      <c r="AD474" s="62">
        <v>12.16</v>
      </c>
      <c r="AE474" s="60">
        <f>IF(AND(ISNUMBER(AD473),ISNUMBER(AD474)),AD474/AD473-1,"")</f>
        <v>1.6474464579900872E-3</v>
      </c>
      <c r="AF474" s="60">
        <f>IF(ISNUMBER(AD474),AD474/MAX(AD$22:AD474)-1,"")</f>
        <v>-0.19523494374586359</v>
      </c>
      <c r="AH474" s="62">
        <v>17.920000000000002</v>
      </c>
      <c r="AI474" s="60">
        <f>IF(AND(ISNUMBER(AH473),ISNUMBER(AH474)),AH474/AH473-1,"")</f>
        <v>5.0476724621426605E-3</v>
      </c>
      <c r="AJ474" s="60">
        <f>IF(ISNUMBER(AH474),AH474/MAX(AH$22:AH474)-1,"")</f>
        <v>-3.5522066738428282E-2</v>
      </c>
      <c r="AL474" s="62">
        <v>21.67</v>
      </c>
      <c r="AM474" s="60">
        <f>IF(AND(ISNUMBER(AL473),ISNUMBER(AL474)),AL474/AL473-1,"")</f>
        <v>-2.302025782688677E-3</v>
      </c>
      <c r="AN474" s="60">
        <f>IF(ISNUMBER(AL474),AL474/MAX(AL$22:AL474)-1,"")</f>
        <v>-2.2552999548939967E-2</v>
      </c>
      <c r="AP474" s="62">
        <v>100.27</v>
      </c>
      <c r="AQ474" s="60">
        <f>IF(AND(ISNUMBER(AP473),ISNUMBER(AP474)),AP474/AP473-1,"")</f>
        <v>-9.9720781810974657E-5</v>
      </c>
      <c r="AR474" s="60">
        <f>IF(ISNUMBER(AP474),AP474/MAX(AP$22:AP474)-1,"")</f>
        <v>-1.3942834379045976E-3</v>
      </c>
      <c r="AT474" s="62">
        <v>50.1</v>
      </c>
      <c r="AU474" s="60">
        <f>IF(AND(ISNUMBER(AT473),ISNUMBER(AT474)),AT474/AT473-1,"")</f>
        <v>1.9964064683564153E-4</v>
      </c>
      <c r="AV474" s="60">
        <f>IF(ISNUMBER(AT474),AT474/MAX(AT$22:AT474)-1,"")</f>
        <v>-1.5942606616181632E-3</v>
      </c>
      <c r="AX474" s="62">
        <v>20.757999999999999</v>
      </c>
      <c r="AY474" s="60">
        <f>IF(AND(ISNUMBER(AX473),ISNUMBER(AX474)),AX474/AX473-1,"")</f>
        <v>7.2787267080745011E-3</v>
      </c>
      <c r="AZ474" s="60">
        <f>IF(ISNUMBER(AX474),AX474/MAX(AX$22:AX474)-1,"")</f>
        <v>-4.3762668140777561E-2</v>
      </c>
      <c r="BB474" s="62">
        <v>53.52</v>
      </c>
      <c r="BC474" s="60">
        <f>IF(AND(ISNUMBER(BB473),ISNUMBER(BB474)),BB474/BB473-1,"")</f>
        <v>1.4970059880241582E-3</v>
      </c>
      <c r="BD474" s="60">
        <f>IF(ISNUMBER(BB474),BB474/MAX(BB$22:BB474)-1,"")</f>
        <v>-1.3819789939192972E-2</v>
      </c>
      <c r="BF474" s="62">
        <v>53.53</v>
      </c>
      <c r="BG474" s="60">
        <f>IF(AND(ISNUMBER(BF473),ISNUMBER(BF474)),BF474/BF473-1,"")</f>
        <v>9.3492894540014859E-4</v>
      </c>
      <c r="BH474" s="60">
        <f>IF(ISNUMBER(BF474),BF474/MAX(BF$22:BF474)-1,"")</f>
        <v>-4.6485682409818097E-3</v>
      </c>
      <c r="BK474" s="61">
        <f>BK473*(1+BL474)</f>
        <v>116.86894720295435</v>
      </c>
      <c r="BL474" s="60">
        <f>$L$12*N(AQ474)+$L$13*N(S474)+$L$14*N(AA474)+$L$15*N(AE474)+$L$16*N(AY474)+$L$17*N(BC474)+$L$18*N(AM474)+$L$19*N(AU474)+$L$20*N(W474)</f>
        <v>1.6784740368169712E-3</v>
      </c>
      <c r="BM474" s="60">
        <f>IF(ISNUMBER(BK474),BK474/MAX(BK$22:BK474)-1,"")</f>
        <v>-3.3073632773066297E-3</v>
      </c>
      <c r="BO474" s="61">
        <f>BO473*(1+BP474)</f>
        <v>114.22734789589497</v>
      </c>
      <c r="BP474" s="60">
        <f>$L$36*N(S474)+$L$37*N(AQ474)+$L$38*N(AA474)+$L$39*N(AE474)+$L$40*N(AM474)+$L$41*N(W474)+$L$42*N(AI474)+$L$43*N(BG474)+$L$44*N(AY474)</f>
        <v>1.3807685474865371E-3</v>
      </c>
      <c r="BQ474" s="60">
        <f>IF(ISNUMBER(BO474),BO474/MAX(BO$22:BO474)-1,"")</f>
        <v>-1.2236670924982151E-3</v>
      </c>
      <c r="BS474" s="61">
        <f>BS473*(1+BT474)</f>
        <v>111.41796770288174</v>
      </c>
      <c r="BT474" s="60">
        <f>$L$60*N(S474)+$L$61*N(AE474)+$L$62*N(AQ474)+$L$63*N(AM474)+$L$64*N(AI474)+$L$65*N(AA474)+$L$66*N(BG474)+$L$67*N(W474)+$L$68*N(AY474)</f>
        <v>1.0192560370670255E-3</v>
      </c>
      <c r="BU474" s="60">
        <f>IF(ISNUMBER(BS474),BS474/MAX(BS$22:BS474)-1,"")</f>
        <v>-3.7559078337112695E-3</v>
      </c>
    </row>
    <row r="475" spans="17:73" ht="16" customHeight="1">
      <c r="Q475" s="63">
        <v>43754</v>
      </c>
      <c r="R475" s="62">
        <v>442</v>
      </c>
      <c r="S475" s="60">
        <f>IF(AND(ISNUMBER(R474),ISNUMBER(R475)),R475/R474-1,"")</f>
        <v>8.0967042992359239E-3</v>
      </c>
      <c r="T475" s="60">
        <f>IF(ISNUMBER(R475),R475/MAX(R$22:R475)-1,"")</f>
        <v>-3.6293140371046473E-3</v>
      </c>
      <c r="V475" s="62">
        <v>225.27</v>
      </c>
      <c r="W475" s="60">
        <f>IF(AND(ISNUMBER(V474),ISNUMBER(V475)),V475/V474-1,"")</f>
        <v>1.1222336939444189E-2</v>
      </c>
      <c r="X475" s="60">
        <f>IF(ISNUMBER(V475),V475/MAX(V$22:V475)-1,"")</f>
        <v>-3.3182904167772254E-3</v>
      </c>
      <c r="Z475" s="62">
        <v>9.16</v>
      </c>
      <c r="AA475" s="60">
        <f>IF(AND(ISNUMBER(Z474),ISNUMBER(Z475)),Z475/Z474-1,"")</f>
        <v>1.439645625692143E-2</v>
      </c>
      <c r="AB475" s="60">
        <f>IF(ISNUMBER(Z475),Z475/MAX(Z$22:Z475)-1,"")</f>
        <v>0</v>
      </c>
      <c r="AD475" s="62">
        <v>12.27</v>
      </c>
      <c r="AE475" s="60">
        <f>IF(AND(ISNUMBER(AD474),ISNUMBER(AD475)),AD475/AD474-1,"")</f>
        <v>9.0460526315789824E-3</v>
      </c>
      <c r="AF475" s="60">
        <f>IF(ISNUMBER(AD475),AD475/MAX(AD$22:AD475)-1,"")</f>
        <v>-0.18795499669093318</v>
      </c>
      <c r="AH475" s="62">
        <v>18.18</v>
      </c>
      <c r="AI475" s="60">
        <f>IF(AND(ISNUMBER(AH474),ISNUMBER(AH475)),AH475/AH474-1,"")</f>
        <v>1.4508928571428381E-2</v>
      </c>
      <c r="AJ475" s="60">
        <f>IF(ISNUMBER(AH475),AH475/MAX(AH$22:AH475)-1,"")</f>
        <v>-2.152852529601712E-2</v>
      </c>
      <c r="AL475" s="62">
        <v>21.63</v>
      </c>
      <c r="AM475" s="60">
        <f>IF(AND(ISNUMBER(AL474),ISNUMBER(AL475)),AL475/AL474-1,"")</f>
        <v>-1.845869866174521E-3</v>
      </c>
      <c r="AN475" s="60">
        <f>IF(ISNUMBER(AL475),AL475/MAX(AL$22:AL475)-1,"")</f>
        <v>-2.4357239512855289E-2</v>
      </c>
      <c r="AP475" s="62">
        <v>100.28</v>
      </c>
      <c r="AQ475" s="60">
        <f>IF(AND(ISNUMBER(AP474),ISNUMBER(AP475)),AP475/AP474-1,"")</f>
        <v>9.9730727036950739E-5</v>
      </c>
      <c r="AR475" s="60">
        <f>IF(ISNUMBER(AP475),AP475/MAX(AP$22:AP475)-1,"")</f>
        <v>-1.2946917637685074E-3</v>
      </c>
      <c r="AT475" s="62">
        <v>50.1</v>
      </c>
      <c r="AU475" s="60">
        <f>IF(AND(ISNUMBER(AT474),ISNUMBER(AT475)),AT475/AT474-1,"")</f>
        <v>0</v>
      </c>
      <c r="AV475" s="60">
        <f>IF(ISNUMBER(AT475),AT475/MAX(AT$22:AT475)-1,"")</f>
        <v>-1.5942606616181632E-3</v>
      </c>
      <c r="AX475" s="62">
        <v>20.71</v>
      </c>
      <c r="AY475" s="60">
        <f>IF(AND(ISNUMBER(AX474),ISNUMBER(AX475)),AX475/AX474-1,"")</f>
        <v>-2.3123614991809038E-3</v>
      </c>
      <c r="AZ475" s="60">
        <f>IF(ISNUMBER(AX475),AX475/MAX(AX$22:AX475)-1,"")</f>
        <v>-4.5973834531048308E-2</v>
      </c>
      <c r="BB475" s="62">
        <v>53.38</v>
      </c>
      <c r="BC475" s="60">
        <f>IF(AND(ISNUMBER(BB474),ISNUMBER(BB475)),BB475/BB474-1,"")</f>
        <v>-2.6158445440956912E-3</v>
      </c>
      <c r="BD475" s="60">
        <f>IF(ISNUMBER(BB475),BB475/MAX(BB$22:BB475)-1,"")</f>
        <v>-1.639948406117564E-2</v>
      </c>
      <c r="BF475" s="62">
        <v>53.47</v>
      </c>
      <c r="BG475" s="60">
        <f>IF(AND(ISNUMBER(BF474),ISNUMBER(BF475)),BF475/BF474-1,"")</f>
        <v>-1.1208668036615244E-3</v>
      </c>
      <c r="BH475" s="60">
        <f>IF(ISNUMBER(BF475),BF475/MAX(BF$22:BF475)-1,"")</f>
        <v>-5.7642246188174262E-3</v>
      </c>
      <c r="BK475" s="61">
        <f>BK474*(1+BL475)</f>
        <v>117.46170325400863</v>
      </c>
      <c r="BL475" s="60">
        <f>$L$12*N(AQ475)+$L$13*N(S475)+$L$14*N(AA475)+$L$15*N(AE475)+$L$16*N(AY475)+$L$17*N(BC475)+$L$18*N(AM475)+$L$19*N(AU475)+$L$20*N(W475)</f>
        <v>5.0719721982682943E-3</v>
      </c>
      <c r="BM475" s="60">
        <f>IF(ISNUMBER(BK475),BK475/MAX(BK$22:BK475)-1,"")</f>
        <v>0</v>
      </c>
      <c r="BO475" s="61">
        <f>BO474*(1+BP475)</f>
        <v>114.98186565478429</v>
      </c>
      <c r="BP475" s="60">
        <f>$L$36*N(S475)+$L$37*N(AQ475)+$L$38*N(AA475)+$L$39*N(AE475)+$L$40*N(AM475)+$L$41*N(W475)+$L$42*N(AI475)+$L$43*N(BG475)+$L$44*N(AY475)</f>
        <v>6.6054038090508404E-3</v>
      </c>
      <c r="BQ475" s="60">
        <f>IF(ISNUMBER(BO475),BO475/MAX(BO$22:BO475)-1,"")</f>
        <v>0</v>
      </c>
      <c r="BS475" s="61">
        <f>BS474*(1+BT475)</f>
        <v>112.18071376470726</v>
      </c>
      <c r="BT475" s="60">
        <f>$L$60*N(S475)+$L$61*N(AE475)+$L$62*N(AQ475)+$L$63*N(AM475)+$L$64*N(AI475)+$L$65*N(AA475)+$L$66*N(BG475)+$L$67*N(W475)+$L$68*N(AY475)</f>
        <v>6.8458084234630703E-3</v>
      </c>
      <c r="BU475" s="60">
        <f>IF(ISNUMBER(BS475),BS475/MAX(BS$22:BS475)-1,"")</f>
        <v>0</v>
      </c>
    </row>
    <row r="476" spans="17:73" ht="16" customHeight="1">
      <c r="Q476" s="63">
        <v>43755</v>
      </c>
      <c r="R476" s="62">
        <v>439.92</v>
      </c>
      <c r="S476" s="60">
        <f>IF(AND(ISNUMBER(R475),ISNUMBER(R476)),R476/R475-1,"")</f>
        <v>-4.7058823529411153E-3</v>
      </c>
      <c r="T476" s="60">
        <f>IF(ISNUMBER(R476),R476/MAX(R$22:R476)-1,"")</f>
        <v>-8.3181172651652924E-3</v>
      </c>
      <c r="V476" s="62">
        <v>223.64</v>
      </c>
      <c r="W476" s="60">
        <f>IF(AND(ISNUMBER(V475),ISNUMBER(V476)),V476/V475-1,"")</f>
        <v>-7.2357615306077872E-3</v>
      </c>
      <c r="X476" s="60">
        <f>IF(ISNUMBER(V476),V476/MAX(V$22:V476)-1,"")</f>
        <v>-1.053004158923998E-2</v>
      </c>
      <c r="Z476" s="62">
        <v>9.06</v>
      </c>
      <c r="AA476" s="60">
        <f>IF(AND(ISNUMBER(Z475),ISNUMBER(Z476)),Z476/Z475-1,"")</f>
        <v>-1.0917030567685559E-2</v>
      </c>
      <c r="AB476" s="60">
        <f>IF(ISNUMBER(Z476),Z476/MAX(Z$22:Z476)-1,"")</f>
        <v>-1.0917030567685559E-2</v>
      </c>
      <c r="AD476" s="62">
        <v>12.25</v>
      </c>
      <c r="AE476" s="60">
        <f>IF(AND(ISNUMBER(AD475),ISNUMBER(AD476)),AD476/AD475-1,"")</f>
        <v>-1.6299918500407573E-3</v>
      </c>
      <c r="AF476" s="60">
        <f>IF(ISNUMBER(AD476),AD476/MAX(AD$22:AD476)-1,"")</f>
        <v>-0.18927862342819324</v>
      </c>
      <c r="AH476" s="62">
        <v>18.09</v>
      </c>
      <c r="AI476" s="60">
        <f>IF(AND(ISNUMBER(AH475),ISNUMBER(AH476)),AH476/AH475-1,"")</f>
        <v>-4.9504950495049549E-3</v>
      </c>
      <c r="AJ476" s="60">
        <f>IF(ISNUMBER(AH476),AH476/MAX(AH$22:AH476)-1,"")</f>
        <v>-2.6372443487621022E-2</v>
      </c>
      <c r="AL476" s="62">
        <v>21.7</v>
      </c>
      <c r="AM476" s="60">
        <f>IF(AND(ISNUMBER(AL475),ISNUMBER(AL476)),AL476/AL475-1,"")</f>
        <v>3.2362459546926292E-3</v>
      </c>
      <c r="AN476" s="60">
        <f>IF(ISNUMBER(AL476),AL476/MAX(AL$22:AL476)-1,"")</f>
        <v>-2.1199819576003698E-2</v>
      </c>
      <c r="AP476" s="62">
        <v>100.285</v>
      </c>
      <c r="AQ476" s="60">
        <f>IF(AND(ISNUMBER(AP475),ISNUMBER(AP476)),AP476/AP475-1,"")</f>
        <v>4.9860390905376306E-5</v>
      </c>
      <c r="AR476" s="60">
        <f>IF(ISNUMBER(AP476),AP476/MAX(AP$22:AP476)-1,"")</f>
        <v>-1.2448959267005177E-3</v>
      </c>
      <c r="AT476" s="62">
        <v>50.1</v>
      </c>
      <c r="AU476" s="60">
        <f>IF(AND(ISNUMBER(AT475),ISNUMBER(AT476)),AT476/AT475-1,"")</f>
        <v>0</v>
      </c>
      <c r="AV476" s="60">
        <f>IF(ISNUMBER(AT476),AT476/MAX(AT$22:AT476)-1,"")</f>
        <v>-1.5942606616181632E-3</v>
      </c>
      <c r="AX476" s="62">
        <v>20.646000000000001</v>
      </c>
      <c r="AY476" s="60">
        <f>IF(AND(ISNUMBER(AX475),ISNUMBER(AX476)),AX476/AX475-1,"")</f>
        <v>-3.0902945436986906E-3</v>
      </c>
      <c r="AZ476" s="60">
        <f>IF(ISNUMBER(AX476),AX476/MAX(AX$22:AX476)-1,"")</f>
        <v>-4.8922056384742896E-2</v>
      </c>
      <c r="BB476" s="62">
        <v>53.41</v>
      </c>
      <c r="BC476" s="60">
        <f>IF(AND(ISNUMBER(BB475),ISNUMBER(BB476)),BB476/BB475-1,"")</f>
        <v>5.6200824278751504E-4</v>
      </c>
      <c r="BD476" s="60">
        <f>IF(ISNUMBER(BB476),BB476/MAX(BB$22:BB476)-1,"")</f>
        <v>-1.5846692463608036E-2</v>
      </c>
      <c r="BF476" s="62">
        <v>53.35</v>
      </c>
      <c r="BG476" s="60">
        <f>IF(AND(ISNUMBER(BF475),ISNUMBER(BF476)),BF476/BF475-1,"")</f>
        <v>-2.2442491116513308E-3</v>
      </c>
      <c r="BH476" s="60">
        <f>IF(ISNUMBER(BF476),BF476/MAX(BF$22:BF476)-1,"")</f>
        <v>-7.9955373744886593E-3</v>
      </c>
      <c r="BK476" s="61">
        <f>BK475*(1+BL476)</f>
        <v>117.04246233029802</v>
      </c>
      <c r="BL476" s="60">
        <f>$L$12*N(AQ476)+$L$13*N(S476)+$L$14*N(AA476)+$L$15*N(AE476)+$L$16*N(AY476)+$L$17*N(BC476)+$L$18*N(AM476)+$L$19*N(AU476)+$L$20*N(W476)</f>
        <v>-3.5691711604419708E-3</v>
      </c>
      <c r="BM476" s="60">
        <f>IF(ISNUMBER(BK476),BK476/MAX(BK$22:BK476)-1,"")</f>
        <v>-3.5691711604419751E-3</v>
      </c>
      <c r="BO476" s="61">
        <f>BO475*(1+BP476)</f>
        <v>114.52411910645174</v>
      </c>
      <c r="BP476" s="60">
        <f>$L$36*N(S476)+$L$37*N(AQ476)+$L$38*N(AA476)+$L$39*N(AE476)+$L$40*N(AM476)+$L$41*N(W476)+$L$42*N(AI476)+$L$43*N(BG476)+$L$44*N(AY476)</f>
        <v>-3.9810325369642758E-3</v>
      </c>
      <c r="BQ476" s="60">
        <f>IF(ISNUMBER(BO476),BO476/MAX(BO$22:BO476)-1,"")</f>
        <v>-3.9810325369642463E-3</v>
      </c>
      <c r="BS476" s="61">
        <f>BS475*(1+BT476)</f>
        <v>111.84868133881486</v>
      </c>
      <c r="BT476" s="60">
        <f>$L$60*N(S476)+$L$61*N(AE476)+$L$62*N(AQ476)+$L$63*N(AM476)+$L$64*N(AI476)+$L$65*N(AA476)+$L$66*N(BG476)+$L$67*N(W476)+$L$68*N(AY476)</f>
        <v>-2.9597995479759666E-3</v>
      </c>
      <c r="BU476" s="60">
        <f>IF(ISNUMBER(BS476),BS476/MAX(BS$22:BS476)-1,"")</f>
        <v>-2.9597995479759831E-3</v>
      </c>
    </row>
    <row r="477" spans="17:73" ht="16" customHeight="1">
      <c r="Q477" s="63">
        <v>43756</v>
      </c>
      <c r="R477" s="62">
        <v>439.29</v>
      </c>
      <c r="S477" s="60">
        <f>IF(AND(ISNUMBER(R476),ISNUMBER(R477)),R477/R476-1,"")</f>
        <v>-1.432078559738148E-3</v>
      </c>
      <c r="T477" s="60">
        <f>IF(ISNUMBER(R477),R477/MAX(R$22:R477)-1,"")</f>
        <v>-9.7382836275106133E-3</v>
      </c>
      <c r="V477" s="62">
        <v>222.52</v>
      </c>
      <c r="W477" s="60">
        <f>IF(AND(ISNUMBER(V476),ISNUMBER(V477)),V477/V476-1,"")</f>
        <v>-5.0080486496153487E-3</v>
      </c>
      <c r="X477" s="60">
        <f>IF(ISNUMBER(V477),V477/MAX(V$22:V477)-1,"")</f>
        <v>-1.5485355278293977E-2</v>
      </c>
      <c r="Z477" s="62">
        <v>9.0299999999999994</v>
      </c>
      <c r="AA477" s="60">
        <f>IF(AND(ISNUMBER(Z476),ISNUMBER(Z477)),Z477/Z476-1,"")</f>
        <v>-3.3112582781458233E-3</v>
      </c>
      <c r="AB477" s="60">
        <f>IF(ISNUMBER(Z477),Z477/MAX(Z$22:Z477)-1,"")</f>
        <v>-1.4192139737991383E-2</v>
      </c>
      <c r="AD477" s="62">
        <v>12.29</v>
      </c>
      <c r="AE477" s="60">
        <f>IF(AND(ISNUMBER(AD476),ISNUMBER(AD477)),AD477/AD476-1,"")</f>
        <v>3.2653061224490187E-3</v>
      </c>
      <c r="AF477" s="60">
        <f>IF(ISNUMBER(AD477),AD477/MAX(AD$22:AD477)-1,"")</f>
        <v>-0.18663136995367313</v>
      </c>
      <c r="AH477" s="62">
        <v>18.05</v>
      </c>
      <c r="AI477" s="60">
        <f>IF(AND(ISNUMBER(AH476),ISNUMBER(AH477)),AH477/AH476-1,"")</f>
        <v>-2.2111663902708578E-3</v>
      </c>
      <c r="AJ477" s="60">
        <f>IF(ISNUMBER(AH477),AH477/MAX(AH$22:AH477)-1,"")</f>
        <v>-2.8525296017222646E-2</v>
      </c>
      <c r="AL477" s="62">
        <v>21.7</v>
      </c>
      <c r="AM477" s="60">
        <f>IF(AND(ISNUMBER(AL476),ISNUMBER(AL477)),AL477/AL476-1,"")</f>
        <v>0</v>
      </c>
      <c r="AN477" s="60">
        <f>IF(ISNUMBER(AL477),AL477/MAX(AL$22:AL477)-1,"")</f>
        <v>-2.1199819576003698E-2</v>
      </c>
      <c r="AP477" s="62">
        <v>100.28</v>
      </c>
      <c r="AQ477" s="60">
        <f>IF(AND(ISNUMBER(AP476),ISNUMBER(AP477)),AP477/AP476-1,"")</f>
        <v>-4.9857904970806999E-5</v>
      </c>
      <c r="AR477" s="60">
        <f>IF(ISNUMBER(AP477),AP477/MAX(AP$22:AP477)-1,"")</f>
        <v>-1.2946917637685074E-3</v>
      </c>
      <c r="AT477" s="62">
        <v>50.11</v>
      </c>
      <c r="AU477" s="60">
        <f>IF(AND(ISNUMBER(AT476),ISNUMBER(AT477)),AT477/AT476-1,"")</f>
        <v>1.9960079840308786E-4</v>
      </c>
      <c r="AV477" s="60">
        <f>IF(ISNUMBER(AT477),AT477/MAX(AT$22:AT477)-1,"")</f>
        <v>-1.394978078915865E-3</v>
      </c>
      <c r="AX477" s="62">
        <v>20.559000000000001</v>
      </c>
      <c r="AY477" s="60">
        <f>IF(AND(ISNUMBER(AX476),ISNUMBER(AX477)),AX477/AX476-1,"")</f>
        <v>-4.2138913106655185E-3</v>
      </c>
      <c r="AZ477" s="60">
        <f>IF(ISNUMBER(AX477),AX477/MAX(AX$22:AX477)-1,"")</f>
        <v>-5.2929795467108742E-2</v>
      </c>
      <c r="BB477" s="62">
        <v>53.29</v>
      </c>
      <c r="BC477" s="60">
        <f>IF(AND(ISNUMBER(BB476),ISNUMBER(BB477)),BB477/BB476-1,"")</f>
        <v>-2.2467702677401169E-3</v>
      </c>
      <c r="BD477" s="60">
        <f>IF(ISNUMBER(BB477),BB477/MAX(BB$22:BB477)-1,"")</f>
        <v>-1.8057858853878783E-2</v>
      </c>
      <c r="BF477" s="62">
        <v>53.36</v>
      </c>
      <c r="BG477" s="60">
        <f>IF(AND(ISNUMBER(BF476),ISNUMBER(BF477)),BF477/BF476-1,"")</f>
        <v>1.8744142455484614E-4</v>
      </c>
      <c r="BH477" s="60">
        <f>IF(ISNUMBER(BF477),BF477/MAX(BF$22:BF477)-1,"")</f>
        <v>-7.8095946448494269E-3</v>
      </c>
      <c r="BK477" s="61">
        <f>BK476*(1+BL477)</f>
        <v>116.88093893178086</v>
      </c>
      <c r="BL477" s="60">
        <f>$L$12*N(AQ477)+$L$13*N(S477)+$L$14*N(AA477)+$L$15*N(AE477)+$L$16*N(AY477)+$L$17*N(BC477)+$L$18*N(AM477)+$L$19*N(AU477)+$L$20*N(W477)</f>
        <v>-1.3800410150405923E-3</v>
      </c>
      <c r="BM477" s="60">
        <f>IF(ISNUMBER(BK477),BK477/MAX(BK$22:BK477)-1,"")</f>
        <v>-4.9442865728915875E-3</v>
      </c>
      <c r="BO477" s="61">
        <f>BO476*(1+BP477)</f>
        <v>114.41875992779495</v>
      </c>
      <c r="BP477" s="60">
        <f>$L$36*N(S477)+$L$37*N(AQ477)+$L$38*N(AA477)+$L$39*N(AE477)+$L$40*N(AM477)+$L$41*N(W477)+$L$42*N(AI477)+$L$43*N(BG477)+$L$44*N(AY477)</f>
        <v>-9.1997370928341166E-4</v>
      </c>
      <c r="BQ477" s="60">
        <f>IF(ISNUMBER(BO477),BO477/MAX(BO$22:BO477)-1,"")</f>
        <v>-4.8973438009779491E-3</v>
      </c>
      <c r="BS477" s="61">
        <f>BS476*(1+BT477)</f>
        <v>111.79979359684688</v>
      </c>
      <c r="BT477" s="60">
        <f>$L$60*N(S477)+$L$61*N(AE477)+$L$62*N(AQ477)+$L$63*N(AM477)+$L$64*N(AI477)+$L$65*N(AA477)+$L$66*N(BG477)+$L$67*N(W477)+$L$68*N(AY477)</f>
        <v>-4.3708822833489773E-4</v>
      </c>
      <c r="BU477" s="60">
        <f>IF(ISNUMBER(BS477),BS477/MAX(BS$22:BS477)-1,"")</f>
        <v>-3.3955940827702369E-3</v>
      </c>
    </row>
    <row r="478" spans="17:73" ht="16" customHeight="1">
      <c r="Q478" s="63">
        <v>43759</v>
      </c>
      <c r="R478" s="62">
        <v>435.53</v>
      </c>
      <c r="S478" s="60">
        <f>IF(AND(ISNUMBER(R477),ISNUMBER(R478)),R478/R477-1,"")</f>
        <v>-8.5592660884610261E-3</v>
      </c>
      <c r="T478" s="60">
        <f>IF(ISNUMBER(R478),R478/MAX(R$22:R478)-1,"")</f>
        <v>-1.8214197155158929E-2</v>
      </c>
      <c r="V478" s="62">
        <v>221.61</v>
      </c>
      <c r="W478" s="60">
        <f>IF(AND(ISNUMBER(V477),ISNUMBER(V478)),V478/V477-1,"")</f>
        <v>-4.0895200431422252E-3</v>
      </c>
      <c r="X478" s="60">
        <f>IF(ISNUMBER(V478),V478/MAX(V$22:V478)-1,"")</f>
        <v>-1.9511547650650329E-2</v>
      </c>
      <c r="Z478" s="62">
        <v>9</v>
      </c>
      <c r="AA478" s="60">
        <f>IF(AND(ISNUMBER(Z477),ISNUMBER(Z478)),Z478/Z477-1,"")</f>
        <v>-3.3222591362125353E-3</v>
      </c>
      <c r="AB478" s="60">
        <f>IF(ISNUMBER(Z478),Z478/MAX(Z$22:Z478)-1,"")</f>
        <v>-1.7467248908296984E-2</v>
      </c>
      <c r="AD478" s="62">
        <v>12.27</v>
      </c>
      <c r="AE478" s="60">
        <f>IF(AND(ISNUMBER(AD477),ISNUMBER(AD478)),AD478/AD477-1,"")</f>
        <v>-1.6273393002440573E-3</v>
      </c>
      <c r="AF478" s="60">
        <f>IF(ISNUMBER(AD478),AD478/MAX(AD$22:AD478)-1,"")</f>
        <v>-0.18795499669093318</v>
      </c>
      <c r="AH478" s="62">
        <v>18.07</v>
      </c>
      <c r="AI478" s="60">
        <f>IF(AND(ISNUMBER(AH477),ISNUMBER(AH478)),AH478/AH477-1,"")</f>
        <v>1.1080332409971749E-3</v>
      </c>
      <c r="AJ478" s="60">
        <f>IF(ISNUMBER(AH478),AH478/MAX(AH$22:AH478)-1,"")</f>
        <v>-2.7448869752421889E-2</v>
      </c>
      <c r="AL478" s="62">
        <v>21.84</v>
      </c>
      <c r="AM478" s="60">
        <f>IF(AND(ISNUMBER(AL477),ISNUMBER(AL478)),AL478/AL477-1,"")</f>
        <v>6.4516129032259339E-3</v>
      </c>
      <c r="AN478" s="60">
        <f>IF(ISNUMBER(AL478),AL478/MAX(AL$22:AL478)-1,"")</f>
        <v>-1.4884979702300516E-2</v>
      </c>
      <c r="AP478" s="62">
        <v>100.29</v>
      </c>
      <c r="AQ478" s="60">
        <f>IF(AND(ISNUMBER(AP477),ISNUMBER(AP478)),AP478/AP477-1,"")</f>
        <v>9.9720781810974657E-5</v>
      </c>
      <c r="AR478" s="60">
        <f>IF(ISNUMBER(AP478),AP478/MAX(AP$22:AP478)-1,"")</f>
        <v>-1.1951000896324171E-3</v>
      </c>
      <c r="AT478" s="62">
        <v>50.1</v>
      </c>
      <c r="AU478" s="60">
        <f>IF(AND(ISNUMBER(AT477),ISNUMBER(AT478)),AT478/AT477-1,"")</f>
        <v>-1.9956096587503414E-4</v>
      </c>
      <c r="AV478" s="60">
        <f>IF(ISNUMBER(AT478),AT478/MAX(AT$22:AT478)-1,"")</f>
        <v>-1.5942606616181632E-3</v>
      </c>
      <c r="AX478" s="62">
        <v>20.425999999999998</v>
      </c>
      <c r="AY478" s="60">
        <f>IF(AND(ISNUMBER(AX477),ISNUMBER(AX478)),AX478/AX477-1,"")</f>
        <v>-6.4691862444672399E-3</v>
      </c>
      <c r="AZ478" s="60">
        <f>IF(ISNUMBER(AX478),AX478/MAX(AX$22:AX478)-1,"")</f>
        <v>-5.9056569006817772E-2</v>
      </c>
      <c r="BB478" s="62">
        <v>53.35</v>
      </c>
      <c r="BC478" s="60">
        <f>IF(AND(ISNUMBER(BB477),ISNUMBER(BB478)),BB478/BB477-1,"")</f>
        <v>1.1259148057798374E-3</v>
      </c>
      <c r="BD478" s="60">
        <f>IF(ISNUMBER(BB478),BB478/MAX(BB$22:BB478)-1,"")</f>
        <v>-1.6952275658743354E-2</v>
      </c>
      <c r="BF478" s="62">
        <v>53.29</v>
      </c>
      <c r="BG478" s="60">
        <f>IF(AND(ISNUMBER(BF477),ISNUMBER(BF478)),BF478/BF477-1,"")</f>
        <v>-1.311844077961033E-3</v>
      </c>
      <c r="BH478" s="60">
        <f>IF(ISNUMBER(BF478),BF478/MAX(BF$22:BF478)-1,"")</f>
        <v>-9.1111937523242759E-3</v>
      </c>
      <c r="BK478" s="61">
        <f>BK477*(1+BL478)</f>
        <v>116.43539202361917</v>
      </c>
      <c r="BL478" s="60">
        <f>$L$12*N(AQ478)+$L$13*N(S478)+$L$14*N(AA478)+$L$15*N(AE478)+$L$16*N(AY478)+$L$17*N(BC478)+$L$18*N(AM478)+$L$19*N(AU478)+$L$20*N(W478)</f>
        <v>-3.8119723560890856E-3</v>
      </c>
      <c r="BM478" s="60">
        <f>IF(ISNUMBER(BK478),BK478/MAX(BK$22:BK478)-1,"")</f>
        <v>-8.7374114452442031E-3</v>
      </c>
      <c r="BO478" s="61">
        <f>BO477*(1+BP478)</f>
        <v>113.99489166977121</v>
      </c>
      <c r="BP478" s="60">
        <f>$L$36*N(S478)+$L$37*N(AQ478)+$L$38*N(AA478)+$L$39*N(AE478)+$L$40*N(AM478)+$L$41*N(W478)+$L$42*N(AI478)+$L$43*N(BG478)+$L$44*N(AY478)</f>
        <v>-3.7045346260633932E-3</v>
      </c>
      <c r="BQ478" s="60">
        <f>IF(ISNUMBER(BO478),BO478/MAX(BO$22:BO478)-1,"")</f>
        <v>-8.5837360473548507E-3</v>
      </c>
      <c r="BS478" s="61">
        <f>BS477*(1+BT478)</f>
        <v>111.53644469248765</v>
      </c>
      <c r="BT478" s="60">
        <f>$L$60*N(S478)+$L$61*N(AE478)+$L$62*N(AQ478)+$L$63*N(AM478)+$L$64*N(AI478)+$L$65*N(AA478)+$L$66*N(BG478)+$L$67*N(W478)+$L$68*N(AY478)</f>
        <v>-2.3555401659226486E-3</v>
      </c>
      <c r="BU478" s="60">
        <f>IF(ISNUMBER(BS478),BS478/MAX(BS$22:BS478)-1,"")</f>
        <v>-5.7431357904437208E-3</v>
      </c>
    </row>
    <row r="479" spans="17:73" ht="16" customHeight="1">
      <c r="Q479" s="63">
        <v>43760</v>
      </c>
      <c r="R479" s="62">
        <v>440</v>
      </c>
      <c r="S479" s="60">
        <f>IF(AND(ISNUMBER(R478),ISNUMBER(R479)),R479/R478-1,"")</f>
        <v>1.0263357288820663E-2</v>
      </c>
      <c r="T479" s="60">
        <f>IF(ISNUMBER(R479),R479/MAX(R$22:R479)-1,"")</f>
        <v>-8.1377786794707418E-3</v>
      </c>
      <c r="V479" s="62">
        <v>222.42</v>
      </c>
      <c r="W479" s="60">
        <f>IF(AND(ISNUMBER(V478),ISNUMBER(V479)),V479/V478-1,"")</f>
        <v>3.6550697170703028E-3</v>
      </c>
      <c r="X479" s="60">
        <f>IF(ISNUMBER(V479),V479/MAX(V$22:V479)-1,"")</f>
        <v>-1.5927794000531015E-2</v>
      </c>
      <c r="Z479" s="62">
        <v>9.01</v>
      </c>
      <c r="AA479" s="60">
        <f>IF(AND(ISNUMBER(Z478),ISNUMBER(Z479)),Z479/Z478-1,"")</f>
        <v>1.1111111111110628E-3</v>
      </c>
      <c r="AB479" s="60">
        <f>IF(ISNUMBER(Z479),Z479/MAX(Z$22:Z479)-1,"")</f>
        <v>-1.637554585152845E-2</v>
      </c>
      <c r="AD479" s="62">
        <v>12.36</v>
      </c>
      <c r="AE479" s="60">
        <f>IF(AND(ISNUMBER(AD478),ISNUMBER(AD479)),AD479/AD478-1,"")</f>
        <v>7.3349633251833524E-3</v>
      </c>
      <c r="AF479" s="60">
        <f>IF(ISNUMBER(AD479),AD479/MAX(AD$22:AD479)-1,"")</f>
        <v>-0.18199867637326272</v>
      </c>
      <c r="AH479" s="62">
        <v>18.04</v>
      </c>
      <c r="AI479" s="60">
        <f>IF(AND(ISNUMBER(AH478),ISNUMBER(AH479)),AH479/AH478-1,"")</f>
        <v>-1.6602102933038765E-3</v>
      </c>
      <c r="AJ479" s="60">
        <f>IF(ISNUMBER(AH479),AH479/MAX(AH$22:AH479)-1,"")</f>
        <v>-2.906350914962319E-2</v>
      </c>
      <c r="AL479" s="62">
        <v>21.85</v>
      </c>
      <c r="AM479" s="60">
        <f>IF(AND(ISNUMBER(AL478),ISNUMBER(AL479)),AL479/AL478-1,"")</f>
        <v>4.5787545787545625E-4</v>
      </c>
      <c r="AN479" s="60">
        <f>IF(ISNUMBER(AL479),AL479/MAX(AL$22:AL479)-1,"")</f>
        <v>-1.4433919711321574E-2</v>
      </c>
      <c r="AP479" s="62">
        <v>100.29</v>
      </c>
      <c r="AQ479" s="60">
        <f>IF(AND(ISNUMBER(AP478),ISNUMBER(AP479)),AP479/AP478-1,"")</f>
        <v>0</v>
      </c>
      <c r="AR479" s="60">
        <f>IF(ISNUMBER(AP479),AP479/MAX(AP$22:AP479)-1,"")</f>
        <v>-1.1951000896324171E-3</v>
      </c>
      <c r="AT479" s="62">
        <v>50.104999999999997</v>
      </c>
      <c r="AU479" s="60">
        <f>IF(AND(ISNUMBER(AT478),ISNUMBER(AT479)),AT479/AT478-1,"")</f>
        <v>9.980039920143291E-5</v>
      </c>
      <c r="AV479" s="60">
        <f>IF(ISNUMBER(AT479),AT479/MAX(AT$22:AT479)-1,"")</f>
        <v>-1.4946193702670696E-3</v>
      </c>
      <c r="AX479" s="62">
        <v>20.308</v>
      </c>
      <c r="AY479" s="60">
        <f>IF(AND(ISNUMBER(AX478),ISNUMBER(AX479)),AX479/AX478-1,"")</f>
        <v>-5.7769509448740708E-3</v>
      </c>
      <c r="AZ479" s="60">
        <f>IF(ISNUMBER(AX479),AX479/MAX(AX$22:AX479)-1,"")</f>
        <v>-6.4492353049566908E-2</v>
      </c>
      <c r="BB479" s="62">
        <v>53.26</v>
      </c>
      <c r="BC479" s="60">
        <f>IF(AND(ISNUMBER(BB478),ISNUMBER(BB479)),BB479/BB478-1,"")</f>
        <v>-1.6869728209935042E-3</v>
      </c>
      <c r="BD479" s="60">
        <f>IF(ISNUMBER(BB479),BB479/MAX(BB$22:BB479)-1,"")</f>
        <v>-1.8610650451446609E-2</v>
      </c>
      <c r="BF479" s="62">
        <v>53.2</v>
      </c>
      <c r="BG479" s="60">
        <f>IF(AND(ISNUMBER(BF478),ISNUMBER(BF479)),BF479/BF478-1,"")</f>
        <v>-1.688872208669423E-3</v>
      </c>
      <c r="BH479" s="60">
        <f>IF(ISNUMBER(BF479),BF479/MAX(BF$22:BF479)-1,"")</f>
        <v>-1.0784678319077701E-2</v>
      </c>
      <c r="BK479" s="61">
        <f>BK478*(1+BL479)</f>
        <v>116.785377224035</v>
      </c>
      <c r="BL479" s="60">
        <f>$L$12*N(AQ479)+$L$13*N(S479)+$L$14*N(AA479)+$L$15*N(AE479)+$L$16*N(AY479)+$L$17*N(BC479)+$L$18*N(AM479)+$L$19*N(AU479)+$L$20*N(W479)</f>
        <v>3.0058317693028628E-3</v>
      </c>
      <c r="BM479" s="60">
        <f>IF(ISNUMBER(BK479),BK479/MAX(BK$22:BK479)-1,"")</f>
        <v>-5.7578428648449309E-3</v>
      </c>
      <c r="BO479" s="61">
        <f>BO478*(1+BP479)</f>
        <v>114.44656769078566</v>
      </c>
      <c r="BP479" s="60">
        <f>$L$36*N(S479)+$L$37*N(AQ479)+$L$38*N(AA479)+$L$39*N(AE479)+$L$40*N(AM479)+$L$41*N(W479)+$L$42*N(AI479)+$L$43*N(BG479)+$L$44*N(AY479)</f>
        <v>3.9622479077650709E-3</v>
      </c>
      <c r="BQ479" s="60">
        <f>IF(ISNUMBER(BO479),BO479/MAX(BO$22:BO479)-1,"")</f>
        <v>-4.655499029784238E-3</v>
      </c>
      <c r="BS479" s="61">
        <f>BS478*(1+BT479)</f>
        <v>112.01562909816731</v>
      </c>
      <c r="BT479" s="60">
        <f>$L$60*N(S479)+$L$61*N(AE479)+$L$62*N(AQ479)+$L$63*N(AM479)+$L$64*N(AI479)+$L$65*N(AA479)+$L$66*N(BG479)+$L$67*N(W479)+$L$68*N(AY479)</f>
        <v>4.2962137353473127E-3</v>
      </c>
      <c r="BU479" s="60">
        <f>IF(ISNUMBER(BS479),BS479/MAX(BS$22:BS479)-1,"")</f>
        <v>-1.4715957939633872E-3</v>
      </c>
    </row>
    <row r="480" spans="17:73" ht="16" customHeight="1">
      <c r="Q480" s="63">
        <v>43761</v>
      </c>
      <c r="R480" s="62">
        <v>436.23</v>
      </c>
      <c r="S480" s="60">
        <f>IF(AND(ISNUMBER(R479),ISNUMBER(R480)),R480/R479-1,"")</f>
        <v>-8.5681818181817526E-3</v>
      </c>
      <c r="T480" s="60">
        <f>IF(ISNUMBER(R480),R480/MAX(R$22:R480)-1,"")</f>
        <v>-1.6636234530330696E-2</v>
      </c>
      <c r="V480" s="62">
        <v>221.7</v>
      </c>
      <c r="W480" s="60">
        <f>IF(AND(ISNUMBER(V479),ISNUMBER(V480)),V480/V479-1,"")</f>
        <v>-3.2371189641219322E-3</v>
      </c>
      <c r="X480" s="60">
        <f>IF(ISNUMBER(V480),V480/MAX(V$22:V480)-1,"")</f>
        <v>-1.9113352800637196E-2</v>
      </c>
      <c r="Z480" s="62">
        <v>8.93</v>
      </c>
      <c r="AA480" s="60">
        <f>IF(AND(ISNUMBER(Z479),ISNUMBER(Z480)),Z480/Z479-1,"")</f>
        <v>-8.8790233074361735E-3</v>
      </c>
      <c r="AB480" s="60">
        <f>IF(ISNUMBER(Z480),Z480/MAX(Z$22:Z480)-1,"")</f>
        <v>-2.5109170305676942E-2</v>
      </c>
      <c r="AD480" s="62">
        <v>12.26</v>
      </c>
      <c r="AE480" s="60">
        <f>IF(AND(ISNUMBER(AD479),ISNUMBER(AD480)),AD480/AD479-1,"")</f>
        <v>-8.090614886731351E-3</v>
      </c>
      <c r="AF480" s="60">
        <f>IF(ISNUMBER(AD480),AD480/MAX(AD$22:AD480)-1,"")</f>
        <v>-0.18861681005956321</v>
      </c>
      <c r="AH480" s="62">
        <v>17.95</v>
      </c>
      <c r="AI480" s="60">
        <f>IF(AND(ISNUMBER(AH479),ISNUMBER(AH480)),AH480/AH479-1,"")</f>
        <v>-4.9889135254989059E-3</v>
      </c>
      <c r="AJ480" s="60">
        <f>IF(ISNUMBER(AH480),AH480/MAX(AH$22:AH480)-1,"")</f>
        <v>-3.3907427341227092E-2</v>
      </c>
      <c r="AL480" s="62">
        <v>21.86</v>
      </c>
      <c r="AM480" s="60">
        <f>IF(AND(ISNUMBER(AL479),ISNUMBER(AL480)),AL480/AL479-1,"")</f>
        <v>4.5766590388995887E-4</v>
      </c>
      <c r="AN480" s="60">
        <f>IF(ISNUMBER(AL480),AL480/MAX(AL$22:AL480)-1,"")</f>
        <v>-1.3982859720342855E-2</v>
      </c>
      <c r="AP480" s="62">
        <v>100.3</v>
      </c>
      <c r="AQ480" s="60">
        <f>IF(AND(ISNUMBER(AP479),ISNUMBER(AP480)),AP480/AP479-1,"")</f>
        <v>9.9710838568078941E-5</v>
      </c>
      <c r="AR480" s="60">
        <f>IF(ISNUMBER(AP480),AP480/MAX(AP$22:AP480)-1,"")</f>
        <v>-1.0955084154964378E-3</v>
      </c>
      <c r="AT480" s="62">
        <v>50.11</v>
      </c>
      <c r="AU480" s="60">
        <f>IF(AND(ISNUMBER(AT479),ISNUMBER(AT480)),AT480/AT479-1,"")</f>
        <v>9.9790440075908649E-5</v>
      </c>
      <c r="AV480" s="60">
        <f>IF(ISNUMBER(AT480),AT480/MAX(AT$22:AT480)-1,"")</f>
        <v>-1.394978078915865E-3</v>
      </c>
      <c r="AX480" s="62">
        <v>20.484999999999999</v>
      </c>
      <c r="AY480" s="60">
        <f>IF(AND(ISNUMBER(AX479),ISNUMBER(AX480)),AX480/AX479-1,"")</f>
        <v>8.7157770336812046E-3</v>
      </c>
      <c r="AZ480" s="60">
        <f>IF(ISNUMBER(AX480),AX480/MAX(AX$22:AX480)-1,"")</f>
        <v>-5.6338676985443148E-2</v>
      </c>
      <c r="BB480" s="62">
        <v>53.2</v>
      </c>
      <c r="BC480" s="60">
        <f>IF(AND(ISNUMBER(BB479),ISNUMBER(BB480)),BB480/BB479-1,"")</f>
        <v>-1.1265490048816273E-3</v>
      </c>
      <c r="BD480" s="60">
        <f>IF(ISNUMBER(BB480),BB480/MAX(BB$22:BB480)-1,"")</f>
        <v>-1.9716233646581927E-2</v>
      </c>
      <c r="BF480" s="62">
        <v>53.31</v>
      </c>
      <c r="BG480" s="60">
        <f>IF(AND(ISNUMBER(BF479),ISNUMBER(BF480)),BF480/BF479-1,"")</f>
        <v>2.0676691729322183E-3</v>
      </c>
      <c r="BH480" s="60">
        <f>IF(ISNUMBER(BF480),BF480/MAX(BF$22:BF480)-1,"")</f>
        <v>-8.7393082930457E-3</v>
      </c>
      <c r="BK480" s="61">
        <f>BK479*(1+BL480)</f>
        <v>116.3891229942374</v>
      </c>
      <c r="BL480" s="60">
        <f>$L$12*N(AQ480)+$L$13*N(S480)+$L$14*N(AA480)+$L$15*N(AE480)+$L$16*N(AY480)+$L$17*N(BC480)+$L$18*N(AM480)+$L$19*N(AU480)+$L$20*N(W480)</f>
        <v>-3.3930123720665355E-3</v>
      </c>
      <c r="BM480" s="60">
        <f>IF(ISNUMBER(BK480),BK480/MAX(BK$22:BK480)-1,"")</f>
        <v>-9.1313188048345317E-3</v>
      </c>
      <c r="BO480" s="61">
        <f>BO479*(1+BP480)</f>
        <v>113.89224509828998</v>
      </c>
      <c r="BP480" s="60">
        <f>$L$36*N(S480)+$L$37*N(AQ480)+$L$38*N(AA480)+$L$39*N(AE480)+$L$40*N(AM480)+$L$41*N(W480)+$L$42*N(AI480)+$L$43*N(BG480)+$L$44*N(AY480)</f>
        <v>-4.8435056086028822E-3</v>
      </c>
      <c r="BQ480" s="60">
        <f>IF(ISNUMBER(BO480),BO480/MAX(BO$22:BO480)-1,"")</f>
        <v>-9.4764557027255947E-3</v>
      </c>
      <c r="BS480" s="61">
        <f>BS479*(1+BT480)</f>
        <v>111.43069989016594</v>
      </c>
      <c r="BT480" s="60">
        <f>$L$60*N(S480)+$L$61*N(AE480)+$L$62*N(AQ480)+$L$63*N(AM480)+$L$64*N(AI480)+$L$65*N(AA480)+$L$66*N(BG480)+$L$67*N(W480)+$L$68*N(AY480)</f>
        <v>-5.2218535280354247E-3</v>
      </c>
      <c r="BU480" s="60">
        <f>IF(ISNUMBER(BS480),BS480/MAX(BS$22:BS480)-1,"")</f>
        <v>-6.6857648643102729E-3</v>
      </c>
    </row>
    <row r="481" spans="17:73" ht="16" customHeight="1">
      <c r="Q481" s="63">
        <v>43762</v>
      </c>
      <c r="R481" s="62">
        <v>436.23</v>
      </c>
      <c r="S481" s="60">
        <f>IF(AND(ISNUMBER(R480),ISNUMBER(R481)),R481/R480-1,"")</f>
        <v>0</v>
      </c>
      <c r="T481" s="60">
        <f>IF(ISNUMBER(R481),R481/MAX(R$22:R481)-1,"")</f>
        <v>-1.6636234530330696E-2</v>
      </c>
      <c r="V481" s="62">
        <v>222.9</v>
      </c>
      <c r="W481" s="60">
        <f>IF(AND(ISNUMBER(V480),ISNUMBER(V481)),V481/V480-1,"")</f>
        <v>5.4127198917457431E-3</v>
      </c>
      <c r="X481" s="60">
        <f>IF(ISNUMBER(V481),V481/MAX(V$22:V481)-1,"")</f>
        <v>-1.3804088133793524E-2</v>
      </c>
      <c r="Z481" s="62">
        <v>8.9600000000000009</v>
      </c>
      <c r="AA481" s="60">
        <f>IF(AND(ISNUMBER(Z480),ISNUMBER(Z481)),Z481/Z480-1,"")</f>
        <v>3.3594624860022737E-3</v>
      </c>
      <c r="AB481" s="60">
        <f>IF(ISNUMBER(Z481),Z481/MAX(Z$22:Z481)-1,"")</f>
        <v>-2.1834061135371119E-2</v>
      </c>
      <c r="AD481" s="62">
        <v>12.32</v>
      </c>
      <c r="AE481" s="60">
        <f>IF(AND(ISNUMBER(AD480),ISNUMBER(AD481)),AD481/AD480-1,"")</f>
        <v>4.8939641109297938E-3</v>
      </c>
      <c r="AF481" s="60">
        <f>IF(ISNUMBER(AD481),AD481/MAX(AD$22:AD481)-1,"")</f>
        <v>-0.18464592984778283</v>
      </c>
      <c r="AH481" s="62">
        <v>17.97</v>
      </c>
      <c r="AI481" s="60">
        <f>IF(AND(ISNUMBER(AH480),ISNUMBER(AH481)),AH481/AH480-1,"")</f>
        <v>1.1142061281337323E-3</v>
      </c>
      <c r="AJ481" s="60">
        <f>IF(ISNUMBER(AH481),AH481/MAX(AH$22:AH481)-1,"")</f>
        <v>-3.2831001076426225E-2</v>
      </c>
      <c r="AL481" s="62">
        <v>21.96</v>
      </c>
      <c r="AM481" s="60">
        <f>IF(AND(ISNUMBER(AL480),ISNUMBER(AL481)),AL481/AL480-1,"")</f>
        <v>4.5745654162854255E-3</v>
      </c>
      <c r="AN481" s="60">
        <f>IF(ISNUMBER(AL481),AL481/MAX(AL$22:AL481)-1,"")</f>
        <v>-9.4722598105548839E-3</v>
      </c>
      <c r="AP481" s="62">
        <v>100.3</v>
      </c>
      <c r="AQ481" s="60">
        <f>IF(AND(ISNUMBER(AP480),ISNUMBER(AP481)),AP481/AP480-1,"")</f>
        <v>0</v>
      </c>
      <c r="AR481" s="60">
        <f>IF(ISNUMBER(AP481),AP481/MAX(AP$22:AP481)-1,"")</f>
        <v>-1.0955084154964378E-3</v>
      </c>
      <c r="AT481" s="62">
        <v>50.12</v>
      </c>
      <c r="AU481" s="60">
        <f>IF(AND(ISNUMBER(AT480),ISNUMBER(AT481)),AT481/AT480-1,"")</f>
        <v>1.9956096587514516E-4</v>
      </c>
      <c r="AV481" s="60">
        <f>IF(ISNUMBER(AT481),AT481/MAX(AT$22:AT481)-1,"")</f>
        <v>-1.1956954962136779E-3</v>
      </c>
      <c r="AX481" s="62">
        <v>20.510999999999999</v>
      </c>
      <c r="AY481" s="60">
        <f>IF(AND(ISNUMBER(AX480),ISNUMBER(AX481)),AX481/AX480-1,"")</f>
        <v>1.269221381498653E-3</v>
      </c>
      <c r="AZ481" s="60">
        <f>IF(ISNUMBER(AX481),AX481/MAX(AX$22:AX481)-1,"")</f>
        <v>-5.5140961857379711E-2</v>
      </c>
      <c r="BB481" s="62">
        <v>53.27</v>
      </c>
      <c r="BC481" s="60">
        <f>IF(AND(ISNUMBER(BB480),ISNUMBER(BB481)),BB481/BB480-1,"")</f>
        <v>1.3157894736841591E-3</v>
      </c>
      <c r="BD481" s="60">
        <f>IF(ISNUMBER(BB481),BB481/MAX(BB$22:BB481)-1,"")</f>
        <v>-1.8426386585590593E-2</v>
      </c>
      <c r="BF481" s="62">
        <v>53.36</v>
      </c>
      <c r="BG481" s="60">
        <f>IF(AND(ISNUMBER(BF480),ISNUMBER(BF481)),BF481/BF480-1,"")</f>
        <v>9.3791033577184102E-4</v>
      </c>
      <c r="BH481" s="60">
        <f>IF(ISNUMBER(BF481),BF481/MAX(BF$22:BF481)-1,"")</f>
        <v>-7.8095946448494269E-3</v>
      </c>
      <c r="BK481" s="61">
        <f>BK480*(1+BL481)</f>
        <v>116.56554972338076</v>
      </c>
      <c r="BL481" s="60">
        <f>$L$12*N(AQ481)+$L$13*N(S481)+$L$14*N(AA481)+$L$15*N(AE481)+$L$16*N(AY481)+$L$17*N(BC481)+$L$18*N(AM481)+$L$19*N(AU481)+$L$20*N(W481)</f>
        <v>1.5158351966627192E-3</v>
      </c>
      <c r="BM481" s="60">
        <f>IF(ISNUMBER(BK481),BK481/MAX(BK$22:BK481)-1,"")</f>
        <v>-7.629325182608282E-3</v>
      </c>
      <c r="BO481" s="61">
        <f>BO480*(1+BP481)</f>
        <v>114.09525223408211</v>
      </c>
      <c r="BP481" s="60">
        <f>$L$36*N(S481)+$L$37*N(AQ481)+$L$38*N(AA481)+$L$39*N(AE481)+$L$40*N(AM481)+$L$41*N(W481)+$L$42*N(AI481)+$L$43*N(BG481)+$L$44*N(AY481)</f>
        <v>1.7824491528543518E-3</v>
      </c>
      <c r="BQ481" s="60">
        <f>IF(ISNUMBER(BO481),BO481/MAX(BO$22:BO481)-1,"")</f>
        <v>-7.7108978503105385E-3</v>
      </c>
      <c r="BS481" s="61">
        <f>BS480*(1+BT481)</f>
        <v>111.64620780996128</v>
      </c>
      <c r="BT481" s="60">
        <f>$L$60*N(S481)+$L$61*N(AE481)+$L$62*N(AQ481)+$L$63*N(AM481)+$L$64*N(AI481)+$L$65*N(AA481)+$L$66*N(BG481)+$L$67*N(W481)+$L$68*N(AY481)</f>
        <v>1.9340084914458125E-3</v>
      </c>
      <c r="BU481" s="60">
        <f>IF(ISNUMBER(BS481),BS481/MAX(BS$22:BS481)-1,"")</f>
        <v>-4.7646866988837466E-3</v>
      </c>
    </row>
    <row r="482" spans="17:73" ht="16" customHeight="1">
      <c r="Q482" s="63">
        <v>43763</v>
      </c>
      <c r="R482" s="62">
        <v>440</v>
      </c>
      <c r="S482" s="60">
        <f>IF(AND(ISNUMBER(R481),ISNUMBER(R482)),R482/R481-1,"")</f>
        <v>8.6422300162758425E-3</v>
      </c>
      <c r="T482" s="60">
        <f>IF(ISNUMBER(R482),R482/MAX(R$22:R482)-1,"")</f>
        <v>-8.1377786794707418E-3</v>
      </c>
      <c r="V482" s="62">
        <v>223.91</v>
      </c>
      <c r="W482" s="60">
        <f>IF(AND(ISNUMBER(V481),ISNUMBER(V482)),V482/V481-1,"")</f>
        <v>4.5311799013010301E-3</v>
      </c>
      <c r="X482" s="60">
        <f>IF(ISNUMBER(V482),V482/MAX(V$22:V482)-1,"")</f>
        <v>-9.3354570392001346E-3</v>
      </c>
      <c r="Z482" s="62">
        <v>9.07</v>
      </c>
      <c r="AA482" s="60">
        <f>IF(AND(ISNUMBER(Z481),ISNUMBER(Z482)),Z482/Z481-1,"")</f>
        <v>1.2276785714285587E-2</v>
      </c>
      <c r="AB482" s="60">
        <f>IF(ISNUMBER(Z482),Z482/MAX(Z$22:Z482)-1,"")</f>
        <v>-9.8253275109170257E-3</v>
      </c>
      <c r="AD482" s="62">
        <v>12.35</v>
      </c>
      <c r="AE482" s="60">
        <f>IF(AND(ISNUMBER(AD481),ISNUMBER(AD482)),AD482/AD481-1,"")</f>
        <v>2.4350649350648457E-3</v>
      </c>
      <c r="AF482" s="60">
        <f>IF(ISNUMBER(AD482),AD482/MAX(AD$22:AD482)-1,"")</f>
        <v>-0.18266048974189275</v>
      </c>
      <c r="AH482" s="62">
        <v>18.12</v>
      </c>
      <c r="AI482" s="60">
        <f>IF(AND(ISNUMBER(AH481),ISNUMBER(AH482)),AH482/AH481-1,"")</f>
        <v>8.3472454090152137E-3</v>
      </c>
      <c r="AJ482" s="60">
        <f>IF(ISNUMBER(AH482),AH482/MAX(AH$22:AH482)-1,"")</f>
        <v>-2.4757804090419611E-2</v>
      </c>
      <c r="AL482" s="62">
        <v>21.96</v>
      </c>
      <c r="AM482" s="60">
        <f>IF(AND(ISNUMBER(AL481),ISNUMBER(AL482)),AL482/AL481-1,"")</f>
        <v>0</v>
      </c>
      <c r="AN482" s="60">
        <f>IF(ISNUMBER(AL482),AL482/MAX(AL$22:AL482)-1,"")</f>
        <v>-9.4722598105548839E-3</v>
      </c>
      <c r="AP482" s="62">
        <v>100.31</v>
      </c>
      <c r="AQ482" s="60">
        <f>IF(AND(ISNUMBER(AP481),ISNUMBER(AP482)),AP482/AP481-1,"")</f>
        <v>9.9700897308041547E-5</v>
      </c>
      <c r="AR482" s="60">
        <f>IF(ISNUMBER(AP482),AP482/MAX(AP$22:AP482)-1,"")</f>
        <v>-9.9591674136034758E-4</v>
      </c>
      <c r="AT482" s="62">
        <v>50.11</v>
      </c>
      <c r="AU482" s="60">
        <f>IF(AND(ISNUMBER(AT481),ISNUMBER(AT482)),AT482/AT481-1,"")</f>
        <v>-1.995211492418214E-4</v>
      </c>
      <c r="AV482" s="60">
        <f>IF(ISNUMBER(AT482),AT482/MAX(AT$22:AT482)-1,"")</f>
        <v>-1.394978078915865E-3</v>
      </c>
      <c r="AX482" s="62">
        <v>20.75</v>
      </c>
      <c r="AY482" s="60">
        <f>IF(AND(ISNUMBER(AX481),ISNUMBER(AX482)),AX482/AX481-1,"")</f>
        <v>1.1652284140217573E-2</v>
      </c>
      <c r="AZ482" s="60">
        <f>IF(ISNUMBER(AX482),AX482/MAX(AX$22:AX482)-1,"")</f>
        <v>-4.413119587248937E-2</v>
      </c>
      <c r="BB482" s="62">
        <v>53.3</v>
      </c>
      <c r="BC482" s="60">
        <f>IF(AND(ISNUMBER(BB481),ISNUMBER(BB482)),BB482/BB481-1,"")</f>
        <v>5.6316876290574136E-4</v>
      </c>
      <c r="BD482" s="60">
        <f>IF(ISNUMBER(BB482),BB482/MAX(BB$22:BB482)-1,"")</f>
        <v>-1.7873594988022989E-2</v>
      </c>
      <c r="BF482" s="62">
        <v>53.4</v>
      </c>
      <c r="BG482" s="60">
        <f>IF(AND(ISNUMBER(BF481),ISNUMBER(BF482)),BF482/BF481-1,"")</f>
        <v>7.4962518740617767E-4</v>
      </c>
      <c r="BH482" s="60">
        <f>IF(ISNUMBER(BF482),BF482/MAX(BF$22:BF482)-1,"")</f>
        <v>-7.0658237262923862E-3</v>
      </c>
      <c r="BK482" s="61">
        <f>BK481*(1+BL482)</f>
        <v>117.32076801791669</v>
      </c>
      <c r="BL482" s="60">
        <f>$L$12*N(AQ482)+$L$13*N(S482)+$L$14*N(AA482)+$L$15*N(AE482)+$L$16*N(AY482)+$L$17*N(BC482)+$L$18*N(AM482)+$L$19*N(AU482)+$L$20*N(W482)</f>
        <v>6.4789150510432408E-3</v>
      </c>
      <c r="BM482" s="60">
        <f>IF(ISNUMBER(BK482),BK482/MAX(BK$22:BK482)-1,"")</f>
        <v>-1.1998398813199973E-3</v>
      </c>
      <c r="BO482" s="61">
        <f>BO481*(1+BP482)</f>
        <v>114.8177833178603</v>
      </c>
      <c r="BP482" s="60">
        <f>$L$36*N(S482)+$L$37*N(AQ482)+$L$38*N(AA482)+$L$39*N(AE482)+$L$40*N(AM482)+$L$41*N(W482)+$L$42*N(AI482)+$L$43*N(BG482)+$L$44*N(AY482)</f>
        <v>6.3327007007778456E-3</v>
      </c>
      <c r="BQ482" s="60">
        <f>IF(ISNUMBER(BO482),BO482/MAX(BO$22:BO482)-1,"")</f>
        <v>-1.4270279577530687E-3</v>
      </c>
      <c r="BS482" s="61">
        <f>BS481*(1+BT482)</f>
        <v>112.22432038959212</v>
      </c>
      <c r="BT482" s="60">
        <f>$L$60*N(S482)+$L$61*N(AE482)+$L$62*N(AQ482)+$L$63*N(AM482)+$L$64*N(AI482)+$L$65*N(AA482)+$L$66*N(BG482)+$L$67*N(W482)+$L$68*N(AY482)</f>
        <v>5.1780762729968536E-3</v>
      </c>
      <c r="BU482" s="60">
        <f>IF(ISNUMBER(BS482),BS482/MAX(BS$22:BS482)-1,"")</f>
        <v>0</v>
      </c>
    </row>
    <row r="483" spans="17:73" ht="16" customHeight="1">
      <c r="Q483" s="63">
        <v>43766</v>
      </c>
      <c r="R483" s="62">
        <v>442.48</v>
      </c>
      <c r="S483" s="60">
        <f>IF(AND(ISNUMBER(R482),ISNUMBER(R483)),R483/R482-1,"")</f>
        <v>5.6363636363636616E-3</v>
      </c>
      <c r="T483" s="60">
        <f>IF(ISNUMBER(R483),R483/MAX(R$22:R483)-1,"")</f>
        <v>-2.547282522936789E-3</v>
      </c>
      <c r="V483" s="62">
        <v>225.69</v>
      </c>
      <c r="W483" s="60">
        <f>IF(AND(ISNUMBER(V482),ISNUMBER(V483)),V483/V482-1,"")</f>
        <v>7.9496226162296679E-3</v>
      </c>
      <c r="X483" s="60">
        <f>IF(ISNUMBER(V483),V483/MAX(V$22:V483)-1,"")</f>
        <v>-1.4600477833820458E-3</v>
      </c>
      <c r="Z483" s="62">
        <v>9.16</v>
      </c>
      <c r="AA483" s="60">
        <f>IF(AND(ISNUMBER(Z482),ISNUMBER(Z483)),Z483/Z482-1,"")</f>
        <v>9.9228224917309316E-3</v>
      </c>
      <c r="AB483" s="60">
        <f>IF(ISNUMBER(Z483),Z483/MAX(Z$22:Z483)-1,"")</f>
        <v>0</v>
      </c>
      <c r="AD483" s="62">
        <v>12.4</v>
      </c>
      <c r="AE483" s="60">
        <f>IF(AND(ISNUMBER(AD482),ISNUMBER(AD483)),AD483/AD482-1,"")</f>
        <v>4.0485829959515662E-3</v>
      </c>
      <c r="AF483" s="60">
        <f>IF(ISNUMBER(AD483),AD483/MAX(AD$22:AD483)-1,"")</f>
        <v>-0.17935142289874251</v>
      </c>
      <c r="AH483" s="62">
        <v>18.12</v>
      </c>
      <c r="AI483" s="60">
        <f>IF(AND(ISNUMBER(AH482),ISNUMBER(AH483)),AH483/AH482-1,"")</f>
        <v>0</v>
      </c>
      <c r="AJ483" s="60">
        <f>IF(ISNUMBER(AH483),AH483/MAX(AH$22:AH483)-1,"")</f>
        <v>-2.4757804090419611E-2</v>
      </c>
      <c r="AL483" s="62">
        <v>21.82</v>
      </c>
      <c r="AM483" s="60">
        <f>IF(AND(ISNUMBER(AL482),ISNUMBER(AL483)),AL483/AL482-1,"")</f>
        <v>-6.3752276867031776E-3</v>
      </c>
      <c r="AN483" s="60">
        <f>IF(ISNUMBER(AL483),AL483/MAX(AL$22:AL483)-1,"")</f>
        <v>-1.5787099684258066E-2</v>
      </c>
      <c r="AP483" s="62">
        <v>100.31</v>
      </c>
      <c r="AQ483" s="60">
        <f>IF(AND(ISNUMBER(AP482),ISNUMBER(AP483)),AP483/AP482-1,"")</f>
        <v>0</v>
      </c>
      <c r="AR483" s="60">
        <f>IF(ISNUMBER(AP483),AP483/MAX(AP$22:AP483)-1,"")</f>
        <v>-9.9591674136034758E-4</v>
      </c>
      <c r="AT483" s="62">
        <v>50.12</v>
      </c>
      <c r="AU483" s="60">
        <f>IF(AND(ISNUMBER(AT482),ISNUMBER(AT483)),AT483/AT482-1,"")</f>
        <v>1.9956096587514516E-4</v>
      </c>
      <c r="AV483" s="60">
        <f>IF(ISNUMBER(AT483),AT483/MAX(AT$22:AT483)-1,"")</f>
        <v>-1.1956954962136779E-3</v>
      </c>
      <c r="AX483" s="62">
        <v>20.754000000000001</v>
      </c>
      <c r="AY483" s="60">
        <f>IF(AND(ISNUMBER(AX482),ISNUMBER(AX483)),AX483/AX482-1,"")</f>
        <v>1.9277108433746193E-4</v>
      </c>
      <c r="AZ483" s="60">
        <f>IF(ISNUMBER(AX483),AX483/MAX(AX$22:AX483)-1,"")</f>
        <v>-4.3946932006633355E-2</v>
      </c>
      <c r="BB483" s="62">
        <v>53.28</v>
      </c>
      <c r="BC483" s="60">
        <f>IF(AND(ISNUMBER(BB482),ISNUMBER(BB483)),BB483/BB482-1,"")</f>
        <v>-3.7523452157595116E-4</v>
      </c>
      <c r="BD483" s="60">
        <f>IF(ISNUMBER(BB483),BB483/MAX(BB$22:BB483)-1,"")</f>
        <v>-1.8242122719734688E-2</v>
      </c>
      <c r="BF483" s="62">
        <v>53.33</v>
      </c>
      <c r="BG483" s="60">
        <f>IF(AND(ISNUMBER(BF482),ISNUMBER(BF483)),BF483/BF482-1,"")</f>
        <v>-1.3108614232210103E-3</v>
      </c>
      <c r="BH483" s="60">
        <f>IF(ISNUMBER(BF483),BF483/MAX(BF$22:BF483)-1,"")</f>
        <v>-8.3674228337672352E-3</v>
      </c>
      <c r="BK483" s="61">
        <f>BK482*(1+BL483)</f>
        <v>117.7168634949592</v>
      </c>
      <c r="BL483" s="60">
        <f>$L$12*N(AQ483)+$L$13*N(S483)+$L$14*N(AA483)+$L$15*N(AE483)+$L$16*N(AY483)+$L$17*N(BC483)+$L$18*N(AM483)+$L$19*N(AU483)+$L$20*N(W483)</f>
        <v>3.3761752819588386E-3</v>
      </c>
      <c r="BM483" s="60">
        <f>IF(ISNUMBER(BK483),BK483/MAX(BK$22:BK483)-1,"")</f>
        <v>0</v>
      </c>
      <c r="BO483" s="61">
        <f>BO482*(1+BP483)</f>
        <v>115.28371852622014</v>
      </c>
      <c r="BP483" s="60">
        <f>$L$36*N(S483)+$L$37*N(AQ483)+$L$38*N(AA483)+$L$39*N(AE483)+$L$40*N(AM483)+$L$41*N(W483)+$L$42*N(AI483)+$L$43*N(BG483)+$L$44*N(AY483)</f>
        <v>4.0580404436997399E-3</v>
      </c>
      <c r="BQ483" s="60">
        <f>IF(ISNUMBER(BO483),BO483/MAX(BO$22:BO483)-1,"")</f>
        <v>0</v>
      </c>
      <c r="BS483" s="61">
        <f>BS482*(1+BT483)</f>
        <v>112.52268654636134</v>
      </c>
      <c r="BT483" s="60">
        <f>$L$60*N(S483)+$L$61*N(AE483)+$L$62*N(AQ483)+$L$63*N(AM483)+$L$64*N(AI483)+$L$65*N(AA483)+$L$66*N(BG483)+$L$67*N(W483)+$L$68*N(AY483)</f>
        <v>2.6586586199268273E-3</v>
      </c>
      <c r="BU483" s="60">
        <f>IF(ISNUMBER(BS483),BS483/MAX(BS$22:BS483)-1,"")</f>
        <v>0</v>
      </c>
    </row>
    <row r="484" spans="17:73" ht="16" customHeight="1">
      <c r="Q484" s="63">
        <v>43767</v>
      </c>
      <c r="R484" s="62">
        <v>443.92</v>
      </c>
      <c r="S484" s="60">
        <f>IF(AND(ISNUMBER(R483),ISNUMBER(R484)),R484/R483-1,"")</f>
        <v>3.2543843789549776E-3</v>
      </c>
      <c r="T484" s="60">
        <f>IF(ISNUMBER(R484),R484/MAX(R$22:R484)-1,"")</f>
        <v>0</v>
      </c>
      <c r="V484" s="62">
        <v>225.36</v>
      </c>
      <c r="W484" s="60">
        <f>IF(AND(ISNUMBER(V483),ISNUMBER(V484)),V484/V483-1,"")</f>
        <v>-1.4621826399042748E-3</v>
      </c>
      <c r="X484" s="60">
        <f>IF(ISNUMBER(V484),V484/MAX(V$22:V484)-1,"")</f>
        <v>-2.9200955667639805E-3</v>
      </c>
      <c r="Z484" s="62">
        <v>9.16</v>
      </c>
      <c r="AA484" s="60">
        <f>IF(AND(ISNUMBER(Z483),ISNUMBER(Z484)),Z484/Z483-1,"")</f>
        <v>0</v>
      </c>
      <c r="AB484" s="60">
        <f>IF(ISNUMBER(Z484),Z484/MAX(Z$22:Z484)-1,"")</f>
        <v>0</v>
      </c>
      <c r="AD484" s="62">
        <v>12.52</v>
      </c>
      <c r="AE484" s="60">
        <f>IF(AND(ISNUMBER(AD483),ISNUMBER(AD484)),AD484/AD483-1,"")</f>
        <v>9.6774193548385679E-3</v>
      </c>
      <c r="AF484" s="60">
        <f>IF(ISNUMBER(AD484),AD484/MAX(AD$22:AD484)-1,"")</f>
        <v>-0.17140966247518197</v>
      </c>
      <c r="AH484" s="62">
        <v>18.190000000000001</v>
      </c>
      <c r="AI484" s="60">
        <f>IF(AND(ISNUMBER(AH483),ISNUMBER(AH484)),AH484/AH483-1,"")</f>
        <v>3.8631346578366088E-3</v>
      </c>
      <c r="AJ484" s="60">
        <f>IF(ISNUMBER(AH484),AH484/MAX(AH$22:AH484)-1,"")</f>
        <v>-2.0990312163616687E-2</v>
      </c>
      <c r="AL484" s="62">
        <v>21.68</v>
      </c>
      <c r="AM484" s="60">
        <f>IF(AND(ISNUMBER(AL483),ISNUMBER(AL484)),AL484/AL483-1,"")</f>
        <v>-6.4161319890009283E-3</v>
      </c>
      <c r="AN484" s="60">
        <f>IF(ISNUMBER(AL484),AL484/MAX(AL$22:AL484)-1,"")</f>
        <v>-2.2101939557961248E-2</v>
      </c>
      <c r="AP484" s="62">
        <v>100.31</v>
      </c>
      <c r="AQ484" s="60">
        <f>IF(AND(ISNUMBER(AP483),ISNUMBER(AP484)),AP484/AP483-1,"")</f>
        <v>0</v>
      </c>
      <c r="AR484" s="60">
        <f>IF(ISNUMBER(AP484),AP484/MAX(AP$22:AP484)-1,"")</f>
        <v>-9.9591674136034758E-4</v>
      </c>
      <c r="AT484" s="62">
        <v>50.12</v>
      </c>
      <c r="AU484" s="60">
        <f>IF(AND(ISNUMBER(AT483),ISNUMBER(AT484)),AT484/AT483-1,"")</f>
        <v>0</v>
      </c>
      <c r="AV484" s="60">
        <f>IF(ISNUMBER(AT484),AT484/MAX(AT$22:AT484)-1,"")</f>
        <v>-1.1956954962136779E-3</v>
      </c>
      <c r="AX484" s="62">
        <v>20.466000000000001</v>
      </c>
      <c r="AY484" s="60">
        <f>IF(AND(ISNUMBER(AX483),ISNUMBER(AX484)),AX484/AX483-1,"")</f>
        <v>-1.3876843018213347E-2</v>
      </c>
      <c r="AZ484" s="60">
        <f>IF(ISNUMBER(AX484),AX484/MAX(AX$22:AX484)-1,"")</f>
        <v>-5.7213930348258613E-2</v>
      </c>
      <c r="BB484" s="62">
        <v>53</v>
      </c>
      <c r="BC484" s="60">
        <f>IF(AND(ISNUMBER(BB483),ISNUMBER(BB484)),BB484/BB483-1,"")</f>
        <v>-5.2552552552552756E-3</v>
      </c>
      <c r="BD484" s="60">
        <f>IF(ISNUMBER(BB484),BB484/MAX(BB$22:BB484)-1,"")</f>
        <v>-2.3401510963700023E-2</v>
      </c>
      <c r="BF484" s="62">
        <v>53.29</v>
      </c>
      <c r="BG484" s="60">
        <f>IF(AND(ISNUMBER(BF483),ISNUMBER(BF484)),BF484/BF483-1,"")</f>
        <v>-7.5004687792989966E-4</v>
      </c>
      <c r="BH484" s="60">
        <f>IF(ISNUMBER(BF484),BF484/MAX(BF$22:BF484)-1,"")</f>
        <v>-9.1111937523242759E-3</v>
      </c>
      <c r="BK484" s="61">
        <f>BK483*(1+BL484)</f>
        <v>117.63594248594069</v>
      </c>
      <c r="BL484" s="60">
        <f>$L$12*N(AQ484)+$L$13*N(S484)+$L$14*N(AA484)+$L$15*N(AE484)+$L$16*N(AY484)+$L$17*N(BC484)+$L$18*N(AM484)+$L$19*N(AU484)+$L$20*N(W484)</f>
        <v>-6.8742070265889786E-4</v>
      </c>
      <c r="BM484" s="60">
        <f>IF(ISNUMBER(BK484),BK484/MAX(BK$22:BK484)-1,"")</f>
        <v>-6.8742070265892519E-4</v>
      </c>
      <c r="BO484" s="61">
        <f>BO483*(1+BP484)</f>
        <v>115.42667558954786</v>
      </c>
      <c r="BP484" s="60">
        <f>$L$36*N(S484)+$L$37*N(AQ484)+$L$38*N(AA484)+$L$39*N(AE484)+$L$40*N(AM484)+$L$41*N(W484)+$L$42*N(AI484)+$L$43*N(BG484)+$L$44*N(AY484)</f>
        <v>1.2400455602514548E-3</v>
      </c>
      <c r="BQ484" s="60">
        <f>IF(ISNUMBER(BO484),BO484/MAX(BO$22:BO484)-1,"")</f>
        <v>0</v>
      </c>
      <c r="BS484" s="61">
        <f>BS483*(1+BT484)</f>
        <v>112.78516978581807</v>
      </c>
      <c r="BT484" s="60">
        <f>$L$60*N(S484)+$L$61*N(AE484)+$L$62*N(AQ484)+$L$63*N(AM484)+$L$64*N(AI484)+$L$65*N(AA484)+$L$66*N(BG484)+$L$67*N(W484)+$L$68*N(AY484)</f>
        <v>2.3327139398558014E-3</v>
      </c>
      <c r="BU484" s="60">
        <f>IF(ISNUMBER(BS484),BS484/MAX(BS$22:BS484)-1,"")</f>
        <v>0</v>
      </c>
    </row>
    <row r="485" spans="17:73" ht="16" customHeight="1">
      <c r="Q485" s="63">
        <v>43768</v>
      </c>
      <c r="R485" s="62">
        <v>441.9</v>
      </c>
      <c r="S485" s="60">
        <f>IF(AND(ISNUMBER(R484),ISNUMBER(R485)),R485/R484-1,"")</f>
        <v>-4.5503694359344538E-3</v>
      </c>
      <c r="T485" s="60">
        <f>IF(ISNUMBER(R485),R485/MAX(R$22:R485)-1,"")</f>
        <v>-4.5503694359344538E-3</v>
      </c>
      <c r="V485" s="62">
        <v>224.93</v>
      </c>
      <c r="W485" s="60">
        <f>IF(AND(ISNUMBER(V484),ISNUMBER(V485)),V485/V484-1,"")</f>
        <v>-1.9080582179623606E-3</v>
      </c>
      <c r="X485" s="60">
        <f>IF(ISNUMBER(V485),V485/MAX(V$22:V485)-1,"")</f>
        <v>-4.8225820723829527E-3</v>
      </c>
      <c r="Z485" s="62">
        <v>9.1</v>
      </c>
      <c r="AA485" s="60">
        <f>IF(AND(ISNUMBER(Z484),ISNUMBER(Z485)),Z485/Z484-1,"")</f>
        <v>-6.5502183406114245E-3</v>
      </c>
      <c r="AB485" s="60">
        <f>IF(ISNUMBER(Z485),Z485/MAX(Z$22:Z485)-1,"")</f>
        <v>-6.5502183406114245E-3</v>
      </c>
      <c r="AD485" s="62">
        <v>12.5</v>
      </c>
      <c r="AE485" s="60">
        <f>IF(AND(ISNUMBER(AD484),ISNUMBER(AD485)),AD485/AD484-1,"")</f>
        <v>-1.5974440894568342E-3</v>
      </c>
      <c r="AF485" s="60">
        <f>IF(ISNUMBER(AD485),AD485/MAX(AD$22:AD485)-1,"")</f>
        <v>-0.17273328921244202</v>
      </c>
      <c r="AH485" s="62">
        <v>18.059999999999999</v>
      </c>
      <c r="AI485" s="60">
        <f>IF(AND(ISNUMBER(AH484),ISNUMBER(AH485)),AH485/AH484-1,"")</f>
        <v>-7.1467839472239003E-3</v>
      </c>
      <c r="AJ485" s="60">
        <f>IF(ISNUMBER(AH485),AH485/MAX(AH$22:AH485)-1,"")</f>
        <v>-2.7987082884822323E-2</v>
      </c>
      <c r="AL485" s="62">
        <v>21.66</v>
      </c>
      <c r="AM485" s="60">
        <f>IF(AND(ISNUMBER(AL484),ISNUMBER(AL485)),AL485/AL484-1,"")</f>
        <v>-9.2250922509218292E-4</v>
      </c>
      <c r="AN485" s="60">
        <f>IF(ISNUMBER(AL485),AL485/MAX(AL$22:AL485)-1,"")</f>
        <v>-2.3004059539918909E-2</v>
      </c>
      <c r="AP485" s="62">
        <v>100.32</v>
      </c>
      <c r="AQ485" s="60">
        <f>IF(AND(ISNUMBER(AP484),ISNUMBER(AP485)),AP485/AP484-1,"")</f>
        <v>9.9690958029974297E-5</v>
      </c>
      <c r="AR485" s="60">
        <f>IF(ISNUMBER(AP485),AP485/MAX(AP$22:AP485)-1,"")</f>
        <v>-8.9632506722436833E-4</v>
      </c>
      <c r="AT485" s="62">
        <v>50.13</v>
      </c>
      <c r="AU485" s="60">
        <f>IF(AND(ISNUMBER(AT484),ISNUMBER(AT485)),AT485/AT484-1,"")</f>
        <v>1.995211492418214E-4</v>
      </c>
      <c r="AV485" s="60">
        <f>IF(ISNUMBER(AT485),AT485/MAX(AT$22:AT485)-1,"")</f>
        <v>-9.9641291351126871E-4</v>
      </c>
      <c r="AX485" s="62">
        <v>20.396000000000001</v>
      </c>
      <c r="AY485" s="60">
        <f>IF(AND(ISNUMBER(AX484),ISNUMBER(AX485)),AX485/AX484-1,"")</f>
        <v>-3.4203068503859679E-3</v>
      </c>
      <c r="AZ485" s="60">
        <f>IF(ISNUMBER(AX485),AX485/MAX(AX$22:AX485)-1,"")</f>
        <v>-6.0438548000737002E-2</v>
      </c>
      <c r="BB485" s="62">
        <v>53.25</v>
      </c>
      <c r="BC485" s="60">
        <f>IF(AND(ISNUMBER(BB484),ISNUMBER(BB485)),BB485/BB484-1,"")</f>
        <v>4.7169811320755262E-3</v>
      </c>
      <c r="BD485" s="60">
        <f>IF(ISNUMBER(BB485),BB485/MAX(BB$22:BB485)-1,"")</f>
        <v>-1.8794914317302402E-2</v>
      </c>
      <c r="BF485" s="62">
        <v>53.32</v>
      </c>
      <c r="BG485" s="60">
        <f>IF(AND(ISNUMBER(BF484),ISNUMBER(BF485)),BF485/BF484-1,"")</f>
        <v>5.6295740288980767E-4</v>
      </c>
      <c r="BH485" s="60">
        <f>IF(ISNUMBER(BF485),BF485/MAX(BF$22:BF485)-1,"")</f>
        <v>-8.5533655634064676E-3</v>
      </c>
      <c r="BK485" s="61">
        <f>BK484*(1+BL485)</f>
        <v>117.30017590465198</v>
      </c>
      <c r="BL485" s="60">
        <f>$L$12*N(AQ485)+$L$13*N(S485)+$L$14*N(AA485)+$L$15*N(AE485)+$L$16*N(AY485)+$L$17*N(BC485)+$L$18*N(AM485)+$L$19*N(AU485)+$L$20*N(W485)</f>
        <v>-2.8542856391773671E-3</v>
      </c>
      <c r="BM485" s="60">
        <f>IF(ISNUMBER(BK485),BK485/MAX(BK$22:BK485)-1,"")</f>
        <v>-3.5397442467965945E-3</v>
      </c>
      <c r="BO485" s="61">
        <f>BO484*(1+BP485)</f>
        <v>115.05749889930415</v>
      </c>
      <c r="BP485" s="60">
        <f>$L$36*N(S485)+$L$37*N(AQ485)+$L$38*N(AA485)+$L$39*N(AE485)+$L$40*N(AM485)+$L$41*N(W485)+$L$42*N(AI485)+$L$43*N(BG485)+$L$44*N(AY485)</f>
        <v>-3.1983654415941145E-3</v>
      </c>
      <c r="BQ485" s="60">
        <f>IF(ISNUMBER(BO485),BO485/MAX(BO$22:BO485)-1,"")</f>
        <v>-3.1983654415941309E-3</v>
      </c>
      <c r="BS485" s="61">
        <f>BS484*(1+BT485)</f>
        <v>112.43219329768711</v>
      </c>
      <c r="BT485" s="60">
        <f>$L$60*N(S485)+$L$61*N(AE485)+$L$62*N(AQ485)+$L$63*N(AM485)+$L$64*N(AI485)+$L$65*N(AA485)+$L$66*N(BG485)+$L$67*N(W485)+$L$68*N(AY485)</f>
        <v>-3.1296356498045942E-3</v>
      </c>
      <c r="BU485" s="60">
        <f>IF(ISNUMBER(BS485),BS485/MAX(BS$22:BS485)-1,"")</f>
        <v>-3.1296356498046185E-3</v>
      </c>
    </row>
    <row r="486" spans="17:73" ht="16" customHeight="1">
      <c r="Q486" s="63">
        <v>43769</v>
      </c>
      <c r="R486" s="62">
        <v>439.22</v>
      </c>
      <c r="S486" s="60">
        <f>IF(AND(ISNUMBER(R485),ISNUMBER(R486)),R486/R485-1,"")</f>
        <v>-6.064720525005507E-3</v>
      </c>
      <c r="T486" s="60">
        <f>IF(ISNUMBER(R486),R486/MAX(R$22:R486)-1,"")</f>
        <v>-1.058749324202557E-2</v>
      </c>
      <c r="V486" s="62">
        <v>223.78</v>
      </c>
      <c r="W486" s="60">
        <f>IF(AND(ISNUMBER(V485),ISNUMBER(V486)),V486/V485-1,"")</f>
        <v>-5.112701729426905E-3</v>
      </c>
      <c r="X486" s="60">
        <f>IF(ISNUMBER(V486),V486/MAX(V$22:V486)-1,"")</f>
        <v>-9.9106273781082166E-3</v>
      </c>
      <c r="Z486" s="62">
        <v>9.1300000000000008</v>
      </c>
      <c r="AA486" s="60">
        <f>IF(AND(ISNUMBER(Z485),ISNUMBER(Z486)),Z486/Z485-1,"")</f>
        <v>3.296703296703507E-3</v>
      </c>
      <c r="AB486" s="60">
        <f>IF(ISNUMBER(Z486),Z486/MAX(Z$22:Z486)-1,"")</f>
        <v>-3.2751091703056012E-3</v>
      </c>
      <c r="AD486" s="62">
        <v>12.55</v>
      </c>
      <c r="AE486" s="60">
        <f>IF(AND(ISNUMBER(AD485),ISNUMBER(AD486)),AD486/AD485-1,"")</f>
        <v>4.0000000000000036E-3</v>
      </c>
      <c r="AF486" s="60">
        <f>IF(ISNUMBER(AD486),AD486/MAX(AD$22:AD486)-1,"")</f>
        <v>-0.16942422236929178</v>
      </c>
      <c r="AH486" s="62">
        <v>18.02</v>
      </c>
      <c r="AI486" s="60">
        <f>IF(AND(ISNUMBER(AH485),ISNUMBER(AH486)),AH486/AH485-1,"")</f>
        <v>-2.2148394241416902E-3</v>
      </c>
      <c r="AJ486" s="60">
        <f>IF(ISNUMBER(AH486),AH486/MAX(AH$22:AH486)-1,"")</f>
        <v>-3.0139935414424057E-2</v>
      </c>
      <c r="AL486" s="62">
        <v>21.72</v>
      </c>
      <c r="AM486" s="60">
        <f>IF(AND(ISNUMBER(AL485),ISNUMBER(AL486)),AL486/AL485-1,"")</f>
        <v>2.7700831024930483E-3</v>
      </c>
      <c r="AN486" s="60">
        <f>IF(ISNUMBER(AL486),AL486/MAX(AL$22:AL486)-1,"")</f>
        <v>-2.0297699594046148E-2</v>
      </c>
      <c r="AP486" s="62">
        <v>100.31</v>
      </c>
      <c r="AQ486" s="60">
        <f>IF(AND(ISNUMBER(AP485),ISNUMBER(AP486)),AP486/AP485-1,"")</f>
        <v>-9.9681020733544123E-5</v>
      </c>
      <c r="AR486" s="60">
        <f>IF(ISNUMBER(AP486),AP486/MAX(AP$22:AP486)-1,"")</f>
        <v>-9.9591674136034758E-4</v>
      </c>
      <c r="AT486" s="62">
        <v>50.12</v>
      </c>
      <c r="AU486" s="60">
        <f>IF(AND(ISNUMBER(AT485),ISNUMBER(AT486)),AT486/AT485-1,"")</f>
        <v>-1.9948134849401278E-4</v>
      </c>
      <c r="AV486" s="60">
        <f>IF(ISNUMBER(AT486),AT486/MAX(AT$22:AT486)-1,"")</f>
        <v>-1.1956954962136779E-3</v>
      </c>
      <c r="AX486" s="62">
        <v>20.32</v>
      </c>
      <c r="AY486" s="60">
        <f>IF(AND(ISNUMBER(AX485),ISNUMBER(AX486)),AX486/AX485-1,"")</f>
        <v>-3.7262208276133135E-3</v>
      </c>
      <c r="AZ486" s="60">
        <f>IF(ISNUMBER(AX486),AX486/MAX(AX$22:AX486)-1,"")</f>
        <v>-6.3939561451999194E-2</v>
      </c>
      <c r="BB486" s="62">
        <v>53.2</v>
      </c>
      <c r="BC486" s="60">
        <f>IF(AND(ISNUMBER(BB485),ISNUMBER(BB486)),BB486/BB485-1,"")</f>
        <v>-9.3896713615015948E-4</v>
      </c>
      <c r="BD486" s="60">
        <f>IF(ISNUMBER(BB486),BB486/MAX(BB$22:BB486)-1,"")</f>
        <v>-1.9716233646581927E-2</v>
      </c>
      <c r="BF486" s="62">
        <v>53.23</v>
      </c>
      <c r="BG486" s="60">
        <f>IF(AND(ISNUMBER(BF485),ISNUMBER(BF486)),BF486/BF485-1,"")</f>
        <v>-1.6879219804951662E-3</v>
      </c>
      <c r="BH486" s="60">
        <f>IF(ISNUMBER(BF486),BF486/MAX(BF$22:BF486)-1,"")</f>
        <v>-1.0226850130160003E-2</v>
      </c>
      <c r="BK486" s="61">
        <f>BK485*(1+BL486)</f>
        <v>117.13677769587386</v>
      </c>
      <c r="BL486" s="60">
        <f>$L$12*N(AQ486)+$L$13*N(S486)+$L$14*N(AA486)+$L$15*N(AE486)+$L$16*N(AY486)+$L$17*N(BC486)+$L$18*N(AM486)+$L$19*N(AU486)+$L$20*N(W486)</f>
        <v>-1.3929920182808135E-3</v>
      </c>
      <c r="BM486" s="60">
        <f>IF(ISNUMBER(BK486),BK486/MAX(BK$22:BK486)-1,"")</f>
        <v>-4.9278054295949225E-3</v>
      </c>
      <c r="BO486" s="61">
        <f>BO485*(1+BP486)</f>
        <v>114.96737725749429</v>
      </c>
      <c r="BP486" s="60">
        <f>$L$36*N(S486)+$L$37*N(AQ486)+$L$38*N(AA486)+$L$39*N(AE486)+$L$40*N(AM486)+$L$41*N(W486)+$L$42*N(AI486)+$L$43*N(BG486)+$L$44*N(AY486)</f>
        <v>-7.8327482060716266E-4</v>
      </c>
      <c r="BQ486" s="60">
        <f>IF(ISNUMBER(BO486),BO486/MAX(BO$22:BO486)-1,"")</f>
        <v>-3.979135063083783E-3</v>
      </c>
      <c r="BS486" s="61">
        <f>BS485*(1+BT486)</f>
        <v>112.34620348792953</v>
      </c>
      <c r="BT486" s="60">
        <f>$L$60*N(S486)+$L$61*N(AE486)+$L$62*N(AQ486)+$L$63*N(AM486)+$L$64*N(AI486)+$L$65*N(AA486)+$L$66*N(BG486)+$L$67*N(W486)+$L$68*N(AY486)</f>
        <v>-7.6481483848577663E-4</v>
      </c>
      <c r="BU486" s="60">
        <f>IF(ISNUMBER(BS486),BS486/MAX(BS$22:BS486)-1,"")</f>
        <v>-3.8920568965064017E-3</v>
      </c>
    </row>
    <row r="487" spans="17:73" ht="16" customHeight="1">
      <c r="Q487" s="63">
        <v>43770</v>
      </c>
      <c r="R487" s="62">
        <v>440.2</v>
      </c>
      <c r="S487" s="60">
        <f>IF(AND(ISNUMBER(R486),ISNUMBER(R487)),R487/R486-1,"")</f>
        <v>2.2312280861527256E-3</v>
      </c>
      <c r="T487" s="60">
        <f>IF(ISNUMBER(R487),R487/MAX(R$22:R487)-1,"")</f>
        <v>-8.379888268156499E-3</v>
      </c>
      <c r="V487" s="62">
        <v>224</v>
      </c>
      <c r="W487" s="60">
        <f>IF(AND(ISNUMBER(V486),ISNUMBER(V487)),V487/V486-1,"")</f>
        <v>9.8310841004556337E-4</v>
      </c>
      <c r="X487" s="60">
        <f>IF(ISNUMBER(V487),V487/MAX(V$22:V487)-1,"")</f>
        <v>-8.9372621891868897E-3</v>
      </c>
      <c r="Z487" s="62">
        <v>9.1300000000000008</v>
      </c>
      <c r="AA487" s="60">
        <f>IF(AND(ISNUMBER(Z486),ISNUMBER(Z487)),Z487/Z486-1,"")</f>
        <v>0</v>
      </c>
      <c r="AB487" s="60">
        <f>IF(ISNUMBER(Z487),Z487/MAX(Z$22:Z487)-1,"")</f>
        <v>-3.2751091703056012E-3</v>
      </c>
      <c r="AD487" s="62">
        <v>12.6</v>
      </c>
      <c r="AE487" s="60">
        <f>IF(AND(ISNUMBER(AD486),ISNUMBER(AD487)),AD487/AD486-1,"")</f>
        <v>3.9840637450199168E-3</v>
      </c>
      <c r="AF487" s="60">
        <f>IF(ISNUMBER(AD487),AD487/MAX(AD$22:AD487)-1,"")</f>
        <v>-0.16611515552614164</v>
      </c>
      <c r="AH487" s="62">
        <v>18.14</v>
      </c>
      <c r="AI487" s="60">
        <f>IF(AND(ISNUMBER(AH486),ISNUMBER(AH487)),AH487/AH486-1,"")</f>
        <v>6.6592674805772134E-3</v>
      </c>
      <c r="AJ487" s="60">
        <f>IF(ISNUMBER(AH487),AH487/MAX(AH$22:AH487)-1,"")</f>
        <v>-2.3681377825618855E-2</v>
      </c>
      <c r="AL487" s="62">
        <v>21.86</v>
      </c>
      <c r="AM487" s="60">
        <f>IF(AND(ISNUMBER(AL486),ISNUMBER(AL487)),AL487/AL486-1,"")</f>
        <v>6.4456721915284731E-3</v>
      </c>
      <c r="AN487" s="60">
        <f>IF(ISNUMBER(AL487),AL487/MAX(AL$22:AL487)-1,"")</f>
        <v>-1.3982859720342855E-2</v>
      </c>
      <c r="AP487" s="62">
        <v>100.26</v>
      </c>
      <c r="AQ487" s="60">
        <f>IF(AND(ISNUMBER(AP486),ISNUMBER(AP487)),AP487/AP486-1,"")</f>
        <v>-4.9845479015053762E-4</v>
      </c>
      <c r="AR487" s="60">
        <f>IF(ISNUMBER(AP487),AP487/MAX(AP$22:AP487)-1,"")</f>
        <v>-1.4938751120405769E-3</v>
      </c>
      <c r="AT487" s="62">
        <v>50.07</v>
      </c>
      <c r="AU487" s="60">
        <f>IF(AND(ISNUMBER(AT486),ISNUMBER(AT487)),AT487/AT486-1,"")</f>
        <v>-9.97605746208996E-4</v>
      </c>
      <c r="AV487" s="60">
        <f>IF(ISNUMBER(AT487),AT487/MAX(AT$22:AT487)-1,"")</f>
        <v>-2.1921084097249466E-3</v>
      </c>
      <c r="AX487" s="62">
        <v>20.561</v>
      </c>
      <c r="AY487" s="60">
        <f>IF(AND(ISNUMBER(AX486),ISNUMBER(AX487)),AX487/AX486-1,"")</f>
        <v>1.1860236220472498E-2</v>
      </c>
      <c r="AZ487" s="60">
        <f>IF(ISNUMBER(AX487),AX487/MAX(AX$22:AX487)-1,"")</f>
        <v>-5.2837663534180845E-2</v>
      </c>
      <c r="BB487" s="62">
        <v>53.53</v>
      </c>
      <c r="BC487" s="60">
        <f>IF(AND(ISNUMBER(BB486),ISNUMBER(BB487)),BB487/BB486-1,"")</f>
        <v>6.203007518796877E-3</v>
      </c>
      <c r="BD487" s="60">
        <f>IF(ISNUMBER(BB487),BB487/MAX(BB$22:BB487)-1,"")</f>
        <v>-1.3635526073337068E-2</v>
      </c>
      <c r="BF487" s="62">
        <v>53.28</v>
      </c>
      <c r="BG487" s="60">
        <f>IF(AND(ISNUMBER(BF486),ISNUMBER(BF487)),BF487/BF486-1,"")</f>
        <v>9.3931993236906486E-4</v>
      </c>
      <c r="BH487" s="60">
        <f>IF(ISNUMBER(BF487),BF487/MAX(BF$22:BF487)-1,"")</f>
        <v>-9.2971364819635083E-3</v>
      </c>
      <c r="BK487" s="61">
        <f>BK486*(1+BL487)</f>
        <v>117.51942899019386</v>
      </c>
      <c r="BL487" s="60">
        <f>$L$12*N(AQ487)+$L$13*N(S487)+$L$14*N(AA487)+$L$15*N(AE487)+$L$16*N(AY487)+$L$17*N(BC487)+$L$18*N(AM487)+$L$19*N(AU487)+$L$20*N(W487)</f>
        <v>3.2667049738509882E-3</v>
      </c>
      <c r="BM487" s="60">
        <f>IF(ISNUMBER(BK487),BK487/MAX(BK$22:BK487)-1,"")</f>
        <v>-1.6771981422508686E-3</v>
      </c>
      <c r="BO487" s="61">
        <f>BO486*(1+BP487)</f>
        <v>115.24988403793434</v>
      </c>
      <c r="BP487" s="60">
        <f>$L$36*N(S487)+$L$37*N(AQ487)+$L$38*N(AA487)+$L$39*N(AE487)+$L$40*N(AM487)+$L$41*N(W487)+$L$42*N(AI487)+$L$43*N(BG487)+$L$44*N(AY487)</f>
        <v>2.4572777702610194E-3</v>
      </c>
      <c r="BQ487" s="60">
        <f>IF(ISNUMBER(BO487),BO487/MAX(BO$22:BO487)-1,"")</f>
        <v>-1.5316351329581757E-3</v>
      </c>
      <c r="BS487" s="61">
        <f>BS486*(1+BT487)</f>
        <v>112.67143532220882</v>
      </c>
      <c r="BT487" s="60">
        <f>$L$60*N(S487)+$L$61*N(AE487)+$L$62*N(AQ487)+$L$63*N(AM487)+$L$64*N(AI487)+$L$65*N(AA487)+$L$66*N(BG487)+$L$67*N(W487)+$L$68*N(AY487)</f>
        <v>2.8949072080947289E-3</v>
      </c>
      <c r="BU487" s="60">
        <f>IF(ISNUMBER(BS487),BS487/MAX(BS$22:BS487)-1,"")</f>
        <v>-1.0084168319756115E-3</v>
      </c>
    </row>
    <row r="488" spans="17:73" ht="16" customHeight="1">
      <c r="Q488" s="63">
        <v>43773</v>
      </c>
      <c r="R488" s="62">
        <v>443.33</v>
      </c>
      <c r="S488" s="60">
        <f>IF(AND(ISNUMBER(R487),ISNUMBER(R488)),R488/R487-1,"")</f>
        <v>7.1104043616538881E-3</v>
      </c>
      <c r="T488" s="60">
        <f>IF(ISNUMBER(R488),R488/MAX(R$22:R488)-1,"")</f>
        <v>-1.3290683005947601E-3</v>
      </c>
      <c r="V488" s="62">
        <v>225.54</v>
      </c>
      <c r="W488" s="60">
        <f>IF(AND(ISNUMBER(V487),ISNUMBER(V488)),V488/V487-1,"")</f>
        <v>6.8749999999999645E-3</v>
      </c>
      <c r="X488" s="60">
        <f>IF(ISNUMBER(V488),V488/MAX(V$22:V488)-1,"")</f>
        <v>-2.1237058667374908E-3</v>
      </c>
      <c r="Z488" s="62">
        <v>9.17</v>
      </c>
      <c r="AA488" s="60">
        <f>IF(AND(ISNUMBER(Z487),ISNUMBER(Z488)),Z488/Z487-1,"")</f>
        <v>4.3811610076669449E-3</v>
      </c>
      <c r="AB488" s="60">
        <f>IF(ISNUMBER(Z488),Z488/MAX(Z$22:Z488)-1,"")</f>
        <v>0</v>
      </c>
      <c r="AD488" s="62">
        <v>12.73</v>
      </c>
      <c r="AE488" s="60">
        <f>IF(AND(ISNUMBER(AD487),ISNUMBER(AD488)),AD488/AD487-1,"")</f>
        <v>1.0317460317460281E-2</v>
      </c>
      <c r="AF488" s="60">
        <f>IF(ISNUMBER(AD488),AD488/MAX(AD$22:AD488)-1,"")</f>
        <v>-0.15751158173395097</v>
      </c>
      <c r="AH488" s="62">
        <v>18.170000000000002</v>
      </c>
      <c r="AI488" s="60">
        <f>IF(AND(ISNUMBER(AH487),ISNUMBER(AH488)),AH488/AH487-1,"")</f>
        <v>1.6538037486217849E-3</v>
      </c>
      <c r="AJ488" s="60">
        <f>IF(ISNUMBER(AH488),AH488/MAX(AH$22:AH488)-1,"")</f>
        <v>-2.2066738428417443E-2</v>
      </c>
      <c r="AL488" s="62">
        <v>21.99</v>
      </c>
      <c r="AM488" s="60">
        <f>IF(AND(ISNUMBER(AL487),ISNUMBER(AL488)),AL488/AL487-1,"")</f>
        <v>5.9469350411709421E-3</v>
      </c>
      <c r="AN488" s="60">
        <f>IF(ISNUMBER(AL488),AL488/MAX(AL$22:AL488)-1,"")</f>
        <v>-8.1190798376185036E-3</v>
      </c>
      <c r="AP488" s="62">
        <v>100.27</v>
      </c>
      <c r="AQ488" s="60">
        <f>IF(AND(ISNUMBER(AP487),ISNUMBER(AP488)),AP488/AP487-1,"")</f>
        <v>9.9740674246895367E-5</v>
      </c>
      <c r="AR488" s="60">
        <f>IF(ISNUMBER(AP488),AP488/MAX(AP$22:AP488)-1,"")</f>
        <v>-1.3942834379045976E-3</v>
      </c>
      <c r="AT488" s="62">
        <v>50.08</v>
      </c>
      <c r="AU488" s="60">
        <f>IF(AND(ISNUMBER(AT487),ISNUMBER(AT488)),AT488/AT487-1,"")</f>
        <v>1.9972039145188525E-4</v>
      </c>
      <c r="AV488" s="60">
        <f>IF(ISNUMBER(AT488),AT488/MAX(AT$22:AT488)-1,"")</f>
        <v>-1.9928258270227595E-3</v>
      </c>
      <c r="AX488" s="62">
        <v>20.544</v>
      </c>
      <c r="AY488" s="60">
        <f>IF(AND(ISNUMBER(AX487),ISNUMBER(AX488)),AX488/AX487-1,"")</f>
        <v>-8.2680803462864549E-4</v>
      </c>
      <c r="AZ488" s="60">
        <f>IF(ISNUMBER(AX488),AX488/MAX(AX$22:AX488)-1,"")</f>
        <v>-5.3620784964068413E-2</v>
      </c>
      <c r="BB488" s="62">
        <v>53.43</v>
      </c>
      <c r="BC488" s="60">
        <f>IF(AND(ISNUMBER(BB487),ISNUMBER(BB488)),BB488/BB487-1,"")</f>
        <v>-1.8681113394358739E-3</v>
      </c>
      <c r="BD488" s="60">
        <f>IF(ISNUMBER(BB488),BB488/MAX(BB$22:BB488)-1,"")</f>
        <v>-1.5478164731896116E-2</v>
      </c>
      <c r="BF488" s="62">
        <v>53.25</v>
      </c>
      <c r="BG488" s="60">
        <f>IF(AND(ISNUMBER(BF487),ISNUMBER(BF488)),BF488/BF487-1,"")</f>
        <v>-5.6306306306308507E-4</v>
      </c>
      <c r="BH488" s="60">
        <f>IF(ISNUMBER(BF488),BF488/MAX(BF$22:BF488)-1,"")</f>
        <v>-9.8549646708814276E-3</v>
      </c>
      <c r="BK488" s="61">
        <f>BK487*(1+BL488)</f>
        <v>117.98167338680936</v>
      </c>
      <c r="BL488" s="60">
        <f>$L$12*N(AQ488)+$L$13*N(S488)+$L$14*N(AA488)+$L$15*N(AE488)+$L$16*N(AY488)+$L$17*N(BC488)+$L$18*N(AM488)+$L$19*N(AU488)+$L$20*N(W488)</f>
        <v>3.9333444740789932E-3</v>
      </c>
      <c r="BM488" s="60">
        <f>IF(ISNUMBER(BK488),BK488/MAX(BK$22:BK488)-1,"")</f>
        <v>0</v>
      </c>
      <c r="BO488" s="61">
        <f>BO487*(1+BP488)</f>
        <v>115.80818068618591</v>
      </c>
      <c r="BP488" s="60">
        <f>$L$36*N(S488)+$L$37*N(AQ488)+$L$38*N(AA488)+$L$39*N(AE488)+$L$40*N(AM488)+$L$41*N(W488)+$L$42*N(AI488)+$L$43*N(BG488)+$L$44*N(AY488)</f>
        <v>4.844227418639338E-3</v>
      </c>
      <c r="BQ488" s="60">
        <f>IF(ISNUMBER(BO488),BO488/MAX(BO$22:BO488)-1,"")</f>
        <v>0</v>
      </c>
      <c r="BS488" s="61">
        <f>BS487*(1+BT488)</f>
        <v>113.27122366162068</v>
      </c>
      <c r="BT488" s="60">
        <f>$L$60*N(S488)+$L$61*N(AE488)+$L$62*N(AQ488)+$L$63*N(AM488)+$L$64*N(AI488)+$L$65*N(AA488)+$L$66*N(BG488)+$L$67*N(W488)+$L$68*N(AY488)</f>
        <v>5.3233398305136846E-3</v>
      </c>
      <c r="BU488" s="60">
        <f>IF(ISNUMBER(BS488),BS488/MAX(BS$22:BS488)-1,"")</f>
        <v>0</v>
      </c>
    </row>
    <row r="489" spans="17:73" ht="16" customHeight="1">
      <c r="Q489" s="63">
        <v>43774</v>
      </c>
      <c r="R489" s="62">
        <v>446.2</v>
      </c>
      <c r="S489" s="60">
        <f>IF(AND(ISNUMBER(R488),ISNUMBER(R489)),R489/R488-1,"")</f>
        <v>6.4737328852095821E-3</v>
      </c>
      <c r="T489" s="60">
        <f>IF(ISNUMBER(R489),R489/MAX(R$22:R489)-1,"")</f>
        <v>0</v>
      </c>
      <c r="V489" s="62">
        <v>226.96</v>
      </c>
      <c r="W489" s="60">
        <f>IF(AND(ISNUMBER(V488),ISNUMBER(V489)),V489/V488-1,"")</f>
        <v>6.2960007094086112E-3</v>
      </c>
      <c r="X489" s="60">
        <f>IF(ISNUMBER(V489),V489/MAX(V$22:V489)-1,"")</f>
        <v>0</v>
      </c>
      <c r="Z489" s="62">
        <v>9.1999999999999993</v>
      </c>
      <c r="AA489" s="60">
        <f>IF(AND(ISNUMBER(Z488),ISNUMBER(Z489)),Z489/Z488-1,"")</f>
        <v>3.2715376226826187E-3</v>
      </c>
      <c r="AB489" s="60">
        <f>IF(ISNUMBER(Z489),Z489/MAX(Z$22:Z489)-1,"")</f>
        <v>0</v>
      </c>
      <c r="AD489" s="62">
        <v>12.78</v>
      </c>
      <c r="AE489" s="60">
        <f>IF(AND(ISNUMBER(AD488),ISNUMBER(AD489)),AD489/AD488-1,"")</f>
        <v>3.9277297721915794E-3</v>
      </c>
      <c r="AF489" s="60">
        <f>IF(ISNUMBER(AD489),AD489/MAX(AD$22:AD489)-1,"")</f>
        <v>-0.15420251489080083</v>
      </c>
      <c r="AH489" s="62">
        <v>18.2</v>
      </c>
      <c r="AI489" s="60">
        <f>IF(AND(ISNUMBER(AH488),ISNUMBER(AH489)),AH489/AH488-1,"")</f>
        <v>1.65107319757829E-3</v>
      </c>
      <c r="AJ489" s="60">
        <f>IF(ISNUMBER(AH489),AH489/MAX(AH$22:AH489)-1,"")</f>
        <v>-2.0452099031216364E-2</v>
      </c>
      <c r="AL489" s="62">
        <v>21.85</v>
      </c>
      <c r="AM489" s="60">
        <f>IF(AND(ISNUMBER(AL488),ISNUMBER(AL489)),AL489/AL488-1,"")</f>
        <v>-6.3665302410185198E-3</v>
      </c>
      <c r="AN489" s="60">
        <f>IF(ISNUMBER(AL489),AL489/MAX(AL$22:AL489)-1,"")</f>
        <v>-1.4433919711321574E-2</v>
      </c>
      <c r="AP489" s="62">
        <v>100.27</v>
      </c>
      <c r="AQ489" s="60">
        <f>IF(AND(ISNUMBER(AP488),ISNUMBER(AP489)),AP489/AP488-1,"")</f>
        <v>0</v>
      </c>
      <c r="AR489" s="60">
        <f>IF(ISNUMBER(AP489),AP489/MAX(AP$22:AP489)-1,"")</f>
        <v>-1.3942834379045976E-3</v>
      </c>
      <c r="AT489" s="62">
        <v>50.07</v>
      </c>
      <c r="AU489" s="60">
        <f>IF(AND(ISNUMBER(AT488),ISNUMBER(AT489)),AT489/AT488-1,"")</f>
        <v>-1.9968051118202101E-4</v>
      </c>
      <c r="AV489" s="60">
        <f>IF(ISNUMBER(AT489),AT489/MAX(AT$22:AT489)-1,"")</f>
        <v>-2.1921084097249466E-3</v>
      </c>
      <c r="AX489" s="62">
        <v>20.501999999999999</v>
      </c>
      <c r="AY489" s="60">
        <f>IF(AND(ISNUMBER(AX488),ISNUMBER(AX489)),AX489/AX488-1,"")</f>
        <v>-2.0443925233645244E-3</v>
      </c>
      <c r="AZ489" s="60">
        <f>IF(ISNUMBER(AX489),AX489/MAX(AX$22:AX489)-1,"")</f>
        <v>-5.555555555555558E-2</v>
      </c>
      <c r="BB489" s="62">
        <v>53.32</v>
      </c>
      <c r="BC489" s="60">
        <f>IF(AND(ISNUMBER(BB488),ISNUMBER(BB489)),BB489/BB488-1,"")</f>
        <v>-2.0587684821261609E-3</v>
      </c>
      <c r="BD489" s="60">
        <f>IF(ISNUMBER(BB489),BB489/MAX(BB$22:BB489)-1,"")</f>
        <v>-1.7505067256311069E-2</v>
      </c>
      <c r="BF489" s="62">
        <v>53.18</v>
      </c>
      <c r="BG489" s="60">
        <f>IF(AND(ISNUMBER(BF488),ISNUMBER(BF489)),BF489/BF488-1,"")</f>
        <v>-1.3145539906103121E-3</v>
      </c>
      <c r="BH489" s="60">
        <f>IF(ISNUMBER(BF489),BF489/MAX(BF$22:BF489)-1,"")</f>
        <v>-1.1156563778356277E-2</v>
      </c>
      <c r="BK489" s="61">
        <f>BK488*(1+BL489)</f>
        <v>118.23615050367026</v>
      </c>
      <c r="BL489" s="60">
        <f>$L$12*N(AQ489)+$L$13*N(S489)+$L$14*N(AA489)+$L$15*N(AE489)+$L$16*N(AY489)+$L$17*N(BC489)+$L$18*N(AM489)+$L$19*N(AU489)+$L$20*N(W489)</f>
        <v>2.156920728074229E-3</v>
      </c>
      <c r="BM489" s="60">
        <f>IF(ISNUMBER(BK489),BK489/MAX(BK$22:BK489)-1,"")</f>
        <v>0</v>
      </c>
      <c r="BO489" s="61">
        <f>BO488*(1+BP489)</f>
        <v>116.13688124836611</v>
      </c>
      <c r="BP489" s="60">
        <f>$L$36*N(S489)+$L$37*N(AQ489)+$L$38*N(AA489)+$L$39*N(AE489)+$L$40*N(AM489)+$L$41*N(W489)+$L$42*N(AI489)+$L$43*N(BG489)+$L$44*N(AY489)</f>
        <v>2.8383190223055734E-3</v>
      </c>
      <c r="BQ489" s="60">
        <f>IF(ISNUMBER(BO489),BO489/MAX(BO$22:BO489)-1,"")</f>
        <v>0</v>
      </c>
      <c r="BS489" s="61">
        <f>BS488*(1+BT489)</f>
        <v>113.54574923971613</v>
      </c>
      <c r="BT489" s="60">
        <f>$L$60*N(S489)+$L$61*N(AE489)+$L$62*N(AQ489)+$L$63*N(AM489)+$L$64*N(AI489)+$L$65*N(AA489)+$L$66*N(BG489)+$L$67*N(W489)+$L$68*N(AY489)</f>
        <v>2.4236127166379216E-3</v>
      </c>
      <c r="BU489" s="60">
        <f>IF(ISNUMBER(BS489),BS489/MAX(BS$22:BS489)-1,"")</f>
        <v>0</v>
      </c>
    </row>
    <row r="490" spans="17:73" ht="16" customHeight="1">
      <c r="Q490" s="63">
        <v>43775</v>
      </c>
      <c r="R490" s="62">
        <v>445.69</v>
      </c>
      <c r="S490" s="60">
        <f>IF(AND(ISNUMBER(R489),ISNUMBER(R490)),R490/R489-1,"")</f>
        <v>-1.1429852084267056E-3</v>
      </c>
      <c r="T490" s="60">
        <f>IF(ISNUMBER(R490),R490/MAX(R$22:R490)-1,"")</f>
        <v>-1.1429852084267056E-3</v>
      </c>
      <c r="V490" s="62">
        <v>226.45</v>
      </c>
      <c r="W490" s="60">
        <f>IF(AND(ISNUMBER(V489),ISNUMBER(V490)),V490/V489-1,"")</f>
        <v>-2.2470919985901894E-3</v>
      </c>
      <c r="X490" s="60">
        <f>IF(ISNUMBER(V490),V490/MAX(V$22:V490)-1,"")</f>
        <v>-2.2470919985901894E-3</v>
      </c>
      <c r="Z490" s="62">
        <v>9.15</v>
      </c>
      <c r="AA490" s="60">
        <f>IF(AND(ISNUMBER(Z489),ISNUMBER(Z490)),Z490/Z489-1,"")</f>
        <v>-5.4347826086955653E-3</v>
      </c>
      <c r="AB490" s="60">
        <f>IF(ISNUMBER(Z490),Z490/MAX(Z$22:Z490)-1,"")</f>
        <v>-5.4347826086955653E-3</v>
      </c>
      <c r="AD490" s="62">
        <v>12.84</v>
      </c>
      <c r="AE490" s="60">
        <f>IF(AND(ISNUMBER(AD489),ISNUMBER(AD490)),AD490/AD489-1,"")</f>
        <v>4.6948356807512415E-3</v>
      </c>
      <c r="AF490" s="60">
        <f>IF(ISNUMBER(AD490),AD490/MAX(AD$22:AD490)-1,"")</f>
        <v>-0.15023163467902045</v>
      </c>
      <c r="AH490" s="62">
        <v>17.93</v>
      </c>
      <c r="AI490" s="60">
        <f>IF(AND(ISNUMBER(AH489),ISNUMBER(AH490)),AH490/AH489-1,"")</f>
        <v>-1.4835164835164782E-2</v>
      </c>
      <c r="AJ490" s="60">
        <f>IF(ISNUMBER(AH490),AH490/MAX(AH$22:AH490)-1,"")</f>
        <v>-3.4983853606027959E-2</v>
      </c>
      <c r="AL490" s="62">
        <v>21.48</v>
      </c>
      <c r="AM490" s="60">
        <f>IF(AND(ISNUMBER(AL489),ISNUMBER(AL490)),AL490/AL489-1,"")</f>
        <v>-1.6933638443935917E-2</v>
      </c>
      <c r="AN490" s="60">
        <f>IF(ISNUMBER(AL490),AL490/MAX(AL$22:AL490)-1,"")</f>
        <v>-3.1123139377537301E-2</v>
      </c>
      <c r="AP490" s="62">
        <v>100.28</v>
      </c>
      <c r="AQ490" s="60">
        <f>IF(AND(ISNUMBER(AP489),ISNUMBER(AP490)),AP490/AP489-1,"")</f>
        <v>9.9730727036950739E-5</v>
      </c>
      <c r="AR490" s="60">
        <f>IF(ISNUMBER(AP490),AP490/MAX(AP$22:AP490)-1,"")</f>
        <v>-1.2946917637685074E-3</v>
      </c>
      <c r="AT490" s="62">
        <v>50.08</v>
      </c>
      <c r="AU490" s="60">
        <f>IF(AND(ISNUMBER(AT489),ISNUMBER(AT490)),AT490/AT489-1,"")</f>
        <v>1.9972039145188525E-4</v>
      </c>
      <c r="AV490" s="60">
        <f>IF(ISNUMBER(AT490),AT490/MAX(AT$22:AT490)-1,"")</f>
        <v>-1.9928258270227595E-3</v>
      </c>
      <c r="AX490" s="62">
        <v>20.239999999999998</v>
      </c>
      <c r="AY490" s="60">
        <f>IF(AND(ISNUMBER(AX489),ISNUMBER(AX490)),AX490/AX489-1,"")</f>
        <v>-1.2779241049653667E-2</v>
      </c>
      <c r="AZ490" s="60">
        <f>IF(ISNUMBER(AX490),AX490/MAX(AX$22:AX490)-1,"")</f>
        <v>-6.7624838769117401E-2</v>
      </c>
      <c r="BB490" s="62">
        <v>53.22</v>
      </c>
      <c r="BC490" s="60">
        <f>IF(AND(ISNUMBER(BB489),ISNUMBER(BB490)),BB490/BB489-1,"")</f>
        <v>-1.8754688672167896E-3</v>
      </c>
      <c r="BD490" s="60">
        <f>IF(ISNUMBER(BB490),BB490/MAX(BB$22:BB490)-1,"")</f>
        <v>-1.9347705914870117E-2</v>
      </c>
      <c r="BF490" s="62">
        <v>53.12</v>
      </c>
      <c r="BG490" s="60">
        <f>IF(AND(ISNUMBER(BF489),ISNUMBER(BF490)),BF490/BF489-1,"")</f>
        <v>-1.1282437006393531E-3</v>
      </c>
      <c r="BH490" s="60">
        <f>IF(ISNUMBER(BF490),BF490/MAX(BF$22:BF490)-1,"")</f>
        <v>-1.2272220156192004E-2</v>
      </c>
      <c r="BK490" s="61">
        <f>BK489*(1+BL490)</f>
        <v>117.82637723357576</v>
      </c>
      <c r="BL490" s="60">
        <f>$L$12*N(AQ490)+$L$13*N(S490)+$L$14*N(AA490)+$L$15*N(AE490)+$L$16*N(AY490)+$L$17*N(BC490)+$L$18*N(AM490)+$L$19*N(AU490)+$L$20*N(W490)</f>
        <v>-3.4657189729954073E-3</v>
      </c>
      <c r="BM490" s="60">
        <f>IF(ISNUMBER(BK490),BK490/MAX(BK$22:BK490)-1,"")</f>
        <v>-3.465718972995302E-3</v>
      </c>
      <c r="BO490" s="61">
        <f>BO489*(1+BP490)</f>
        <v>115.86491034601562</v>
      </c>
      <c r="BP490" s="60">
        <f>$L$36*N(S490)+$L$37*N(AQ490)+$L$38*N(AA490)+$L$39*N(AE490)+$L$40*N(AM490)+$L$41*N(W490)+$L$42*N(AI490)+$L$43*N(BG490)+$L$44*N(AY490)</f>
        <v>-2.341813379411025E-3</v>
      </c>
      <c r="BQ490" s="60">
        <f>IF(ISNUMBER(BO490),BO490/MAX(BO$22:BO490)-1,"")</f>
        <v>-2.341813379410973E-3</v>
      </c>
      <c r="BS490" s="61">
        <f>BS489*(1+BT490)</f>
        <v>113.13953316760087</v>
      </c>
      <c r="BT490" s="60">
        <f>$L$60*N(S490)+$L$61*N(AE490)+$L$62*N(AQ490)+$L$63*N(AM490)+$L$64*N(AI490)+$L$65*N(AA490)+$L$66*N(BG490)+$L$67*N(W490)+$L$68*N(AY490)</f>
        <v>-3.5775542002692111E-3</v>
      </c>
      <c r="BU490" s="60">
        <f>IF(ISNUMBER(BS490),BS490/MAX(BS$22:BS490)-1,"")</f>
        <v>-3.5775542002691729E-3</v>
      </c>
    </row>
    <row r="491" spans="17:73" ht="16" customHeight="1">
      <c r="Q491" s="63">
        <v>43776</v>
      </c>
      <c r="R491" s="62">
        <v>447.6</v>
      </c>
      <c r="S491" s="60">
        <f>IF(AND(ISNUMBER(R490),ISNUMBER(R491)),R491/R490-1,"")</f>
        <v>4.2854899145146064E-3</v>
      </c>
      <c r="T491" s="60">
        <f>IF(ISNUMBER(R491),R491/MAX(R$22:R491)-1,"")</f>
        <v>0</v>
      </c>
      <c r="V491" s="62">
        <v>227.36</v>
      </c>
      <c r="W491" s="60">
        <f>IF(AND(ISNUMBER(V490),ISNUMBER(V491)),V491/V490-1,"")</f>
        <v>4.018547140649309E-3</v>
      </c>
      <c r="X491" s="60">
        <f>IF(ISNUMBER(V491),V491/MAX(V$22:V491)-1,"")</f>
        <v>0</v>
      </c>
      <c r="Z491" s="62">
        <v>9.2100000000000009</v>
      </c>
      <c r="AA491" s="60">
        <f>IF(AND(ISNUMBER(Z490),ISNUMBER(Z491)),Z491/Z490-1,"")</f>
        <v>6.5573770491804684E-3</v>
      </c>
      <c r="AB491" s="60">
        <f>IF(ISNUMBER(Z491),Z491/MAX(Z$22:Z491)-1,"")</f>
        <v>0</v>
      </c>
      <c r="AD491" s="62">
        <v>12.86</v>
      </c>
      <c r="AE491" s="60">
        <f>IF(AND(ISNUMBER(AD490),ISNUMBER(AD491)),AD491/AD490-1,"")</f>
        <v>1.5576323987538387E-3</v>
      </c>
      <c r="AF491" s="60">
        <f>IF(ISNUMBER(AD491),AD491/MAX(AD$22:AD491)-1,"")</f>
        <v>-0.1489080079417604</v>
      </c>
      <c r="AH491" s="62">
        <v>18.07</v>
      </c>
      <c r="AI491" s="60">
        <f>IF(AND(ISNUMBER(AH490),ISNUMBER(AH491)),AH491/AH490-1,"")</f>
        <v>7.8081427774678858E-3</v>
      </c>
      <c r="AJ491" s="60">
        <f>IF(ISNUMBER(AH491),AH491/MAX(AH$22:AH491)-1,"")</f>
        <v>-2.7448869752421889E-2</v>
      </c>
      <c r="AL491" s="62">
        <v>21.5</v>
      </c>
      <c r="AM491" s="60">
        <f>IF(AND(ISNUMBER(AL490),ISNUMBER(AL491)),AL491/AL490-1,"")</f>
        <v>9.3109869646190724E-4</v>
      </c>
      <c r="AN491" s="60">
        <f>IF(ISNUMBER(AL491),AL491/MAX(AL$22:AL491)-1,"")</f>
        <v>-3.022101939557964E-2</v>
      </c>
      <c r="AP491" s="62">
        <v>100.27</v>
      </c>
      <c r="AQ491" s="60">
        <f>IF(AND(ISNUMBER(AP490),ISNUMBER(AP491)),AP491/AP490-1,"")</f>
        <v>-9.9720781810974657E-5</v>
      </c>
      <c r="AR491" s="60">
        <f>IF(ISNUMBER(AP491),AP491/MAX(AP$22:AP491)-1,"")</f>
        <v>-1.3942834379045976E-3</v>
      </c>
      <c r="AT491" s="62">
        <v>50.085000000000001</v>
      </c>
      <c r="AU491" s="60">
        <f>IF(AND(ISNUMBER(AT490),ISNUMBER(AT491)),AT491/AT490-1,"")</f>
        <v>9.9840255591177041E-5</v>
      </c>
      <c r="AV491" s="60">
        <f>IF(ISNUMBER(AT491),AT491/MAX(AT$22:AT491)-1,"")</f>
        <v>-1.8931845356715549E-3</v>
      </c>
      <c r="AX491" s="62">
        <v>20.398</v>
      </c>
      <c r="AY491" s="60">
        <f>IF(AND(ISNUMBER(AX490),ISNUMBER(AX491)),AX491/AX490-1,"")</f>
        <v>7.8063241106720582E-3</v>
      </c>
      <c r="AZ491" s="60">
        <f>IF(ISNUMBER(AX491),AX491/MAX(AX$22:AX491)-1,"")</f>
        <v>-6.0346416067808994E-2</v>
      </c>
      <c r="BB491" s="62">
        <v>53.14</v>
      </c>
      <c r="BC491" s="60">
        <f>IF(AND(ISNUMBER(BB490),ISNUMBER(BB491)),BB491/BB490-1,"")</f>
        <v>-1.5031942878617199E-3</v>
      </c>
      <c r="BD491" s="60">
        <f>IF(ISNUMBER(BB491),BB491/MAX(BB$22:BB491)-1,"")</f>
        <v>-2.0821816841717355E-2</v>
      </c>
      <c r="BF491" s="62">
        <v>53.21</v>
      </c>
      <c r="BG491" s="60">
        <f>IF(AND(ISNUMBER(BF490),ISNUMBER(BF491)),BF491/BF490-1,"")</f>
        <v>1.6942771084338393E-3</v>
      </c>
      <c r="BH491" s="60">
        <f>IF(ISNUMBER(BF491),BF491/MAX(BF$22:BF491)-1,"")</f>
        <v>-1.0598735589438468E-2</v>
      </c>
      <c r="BK491" s="61">
        <f>BK490*(1+BL491)</f>
        <v>118.24884759679544</v>
      </c>
      <c r="BL491" s="60">
        <f>$L$12*N(AQ491)+$L$13*N(S491)+$L$14*N(AA491)+$L$15*N(AE491)+$L$16*N(AY491)+$L$17*N(BC491)+$L$18*N(AM491)+$L$19*N(AU491)+$L$20*N(W491)</f>
        <v>3.5855329947232966E-3</v>
      </c>
      <c r="BM491" s="60">
        <f>IF(ISNUMBER(BK491),BK491/MAX(BK$22:BK491)-1,"")</f>
        <v>0</v>
      </c>
      <c r="BO491" s="61">
        <f>BO490*(1+BP491)</f>
        <v>116.27249470637975</v>
      </c>
      <c r="BP491" s="60">
        <f>$L$36*N(S491)+$L$37*N(AQ491)+$L$38*N(AA491)+$L$39*N(AE491)+$L$40*N(AM491)+$L$41*N(W491)+$L$42*N(AI491)+$L$43*N(BG491)+$L$44*N(AY491)</f>
        <v>3.5177549367355664E-3</v>
      </c>
      <c r="BQ491" s="60">
        <f>IF(ISNUMBER(BO491),BO491/MAX(BO$22:BO491)-1,"")</f>
        <v>0</v>
      </c>
      <c r="BS491" s="61">
        <f>BS490*(1+BT491)</f>
        <v>113.5023887575686</v>
      </c>
      <c r="BT491" s="60">
        <f>$L$60*N(S491)+$L$61*N(AE491)+$L$62*N(AQ491)+$L$63*N(AM491)+$L$64*N(AI491)+$L$65*N(AA491)+$L$66*N(BG491)+$L$67*N(W491)+$L$68*N(AY491)</f>
        <v>3.207151203551415E-3</v>
      </c>
      <c r="BU491" s="60">
        <f>IF(ISNUMBER(BS491),BS491/MAX(BS$22:BS491)-1,"")</f>
        <v>-3.8187675397682863E-4</v>
      </c>
    </row>
    <row r="492" spans="17:73" ht="16" customHeight="1">
      <c r="Q492" s="63">
        <v>43777</v>
      </c>
      <c r="R492" s="62">
        <v>448</v>
      </c>
      <c r="S492" s="60">
        <f>IF(AND(ISNUMBER(R491),ISNUMBER(R492)),R492/R491-1,"")</f>
        <v>8.9365504915095428E-4</v>
      </c>
      <c r="T492" s="60">
        <f>IF(ISNUMBER(R492),R492/MAX(R$22:R492)-1,"")</f>
        <v>0</v>
      </c>
      <c r="V492" s="62">
        <v>227.34</v>
      </c>
      <c r="W492" s="60">
        <f>IF(AND(ISNUMBER(V491),ISNUMBER(V492)),V492/V491-1,"")</f>
        <v>-8.7966220971180675E-5</v>
      </c>
      <c r="X492" s="60">
        <f>IF(ISNUMBER(V492),V492/MAX(V$22:V492)-1,"")</f>
        <v>-8.7966220971180675E-5</v>
      </c>
      <c r="Z492" s="62">
        <v>9.1999999999999993</v>
      </c>
      <c r="AA492" s="60">
        <f>IF(AND(ISNUMBER(Z491),ISNUMBER(Z492)),Z492/Z491-1,"")</f>
        <v>-1.0857763300762269E-3</v>
      </c>
      <c r="AB492" s="60">
        <f>IF(ISNUMBER(Z492),Z492/MAX(Z$22:Z492)-1,"")</f>
        <v>-1.0857763300762269E-3</v>
      </c>
      <c r="AD492" s="62">
        <v>12.94</v>
      </c>
      <c r="AE492" s="60">
        <f>IF(AND(ISNUMBER(AD491),ISNUMBER(AD492)),AD492/AD491-1,"")</f>
        <v>6.2208398133747345E-3</v>
      </c>
      <c r="AF492" s="60">
        <f>IF(ISNUMBER(AD492),AD492/MAX(AD$22:AD492)-1,"")</f>
        <v>-0.14361350099272008</v>
      </c>
      <c r="AH492" s="62">
        <v>18.05</v>
      </c>
      <c r="AI492" s="60">
        <f>IF(AND(ISNUMBER(AH491),ISNUMBER(AH492)),AH492/AH491-1,"")</f>
        <v>-1.1068068622025473E-3</v>
      </c>
      <c r="AJ492" s="60">
        <f>IF(ISNUMBER(AH492),AH492/MAX(AH$22:AH492)-1,"")</f>
        <v>-2.8525296017222646E-2</v>
      </c>
      <c r="AL492" s="62">
        <v>21.42</v>
      </c>
      <c r="AM492" s="60">
        <f>IF(AND(ISNUMBER(AL491),ISNUMBER(AL492)),AL492/AL491-1,"")</f>
        <v>-3.7209302325580396E-3</v>
      </c>
      <c r="AN492" s="60">
        <f>IF(ISNUMBER(AL492),AL492/MAX(AL$22:AL492)-1,"")</f>
        <v>-3.3829499323410062E-2</v>
      </c>
      <c r="AP492" s="62">
        <v>100.28</v>
      </c>
      <c r="AQ492" s="60">
        <f>IF(AND(ISNUMBER(AP491),ISNUMBER(AP492)),AP492/AP491-1,"")</f>
        <v>9.9730727036950739E-5</v>
      </c>
      <c r="AR492" s="60">
        <f>IF(ISNUMBER(AP492),AP492/MAX(AP$22:AP492)-1,"")</f>
        <v>-1.2946917637685074E-3</v>
      </c>
      <c r="AT492" s="62">
        <v>50.09</v>
      </c>
      <c r="AU492" s="60">
        <f>IF(AND(ISNUMBER(AT491),ISNUMBER(AT492)),AT492/AT491-1,"")</f>
        <v>9.983028850957254E-5</v>
      </c>
      <c r="AV492" s="60">
        <f>IF(ISNUMBER(AT492),AT492/MAX(AT$22:AT492)-1,"")</f>
        <v>-1.7935432443203503E-3</v>
      </c>
      <c r="AX492" s="62">
        <v>20.07</v>
      </c>
      <c r="AY492" s="60">
        <f>IF(AND(ISNUMBER(AX491),ISNUMBER(AX492)),AX492/AX491-1,"")</f>
        <v>-1.6080007843906285E-2</v>
      </c>
      <c r="AZ492" s="60">
        <f>IF(ISNUMBER(AX492),AX492/MAX(AX$22:AX492)-1,"")</f>
        <v>-7.5456053067993301E-2</v>
      </c>
      <c r="BB492" s="62">
        <v>52.98</v>
      </c>
      <c r="BC492" s="60">
        <f>IF(AND(ISNUMBER(BB491),ISNUMBER(BB492)),BB492/BB491-1,"")</f>
        <v>-3.0109145652992275E-3</v>
      </c>
      <c r="BD492" s="60">
        <f>IF(ISNUMBER(BB492),BB492/MAX(BB$22:BB492)-1,"")</f>
        <v>-2.3770038695411944E-2</v>
      </c>
      <c r="BF492" s="62">
        <v>53.08</v>
      </c>
      <c r="BG492" s="60">
        <f>IF(AND(ISNUMBER(BF491),ISNUMBER(BF492)),BF492/BF491-1,"")</f>
        <v>-2.4431497838752758E-3</v>
      </c>
      <c r="BH492" s="60">
        <f>IF(ISNUMBER(BF492),BF492/MAX(BF$22:BF492)-1,"")</f>
        <v>-1.3015991074749045E-2</v>
      </c>
      <c r="BK492" s="61">
        <f>BK491*(1+BL492)</f>
        <v>118.01608097065647</v>
      </c>
      <c r="BL492" s="60">
        <f>$L$12*N(AQ492)+$L$13*N(S492)+$L$14*N(AA492)+$L$15*N(AE492)+$L$16*N(AY492)+$L$17*N(BC492)+$L$18*N(AM492)+$L$19*N(AU492)+$L$20*N(W492)</f>
        <v>-1.9684473114923036E-3</v>
      </c>
      <c r="BM492" s="60">
        <f>IF(ISNUMBER(BK492),BK492/MAX(BK$22:BK492)-1,"")</f>
        <v>-1.9684473114922607E-3</v>
      </c>
      <c r="BO492" s="61">
        <f>BO491*(1+BP492)</f>
        <v>116.2327490488473</v>
      </c>
      <c r="BP492" s="60">
        <f>$L$36*N(S492)+$L$37*N(AQ492)+$L$38*N(AA492)+$L$39*N(AE492)+$L$40*N(AM492)+$L$41*N(W492)+$L$42*N(AI492)+$L$43*N(BG492)+$L$44*N(AY492)</f>
        <v>-3.4183198384811399E-4</v>
      </c>
      <c r="BQ492" s="60">
        <f>IF(ISNUMBER(BO492),BO492/MAX(BO$22:BO492)-1,"")</f>
        <v>-3.4183198384807323E-4</v>
      </c>
      <c r="BS492" s="61">
        <f>BS491*(1+BT492)</f>
        <v>113.57494152591875</v>
      </c>
      <c r="BT492" s="60">
        <f>$L$60*N(S492)+$L$61*N(AE492)+$L$62*N(AQ492)+$L$63*N(AM492)+$L$64*N(AI492)+$L$65*N(AA492)+$L$66*N(BG492)+$L$67*N(W492)+$L$68*N(AY492)</f>
        <v>6.3921798602060845E-4</v>
      </c>
      <c r="BU492" s="60">
        <f>IF(ISNUMBER(BS492),BS492/MAX(BS$22:BS492)-1,"")</f>
        <v>0</v>
      </c>
    </row>
    <row r="493" spans="17:73" ht="16" customHeight="1">
      <c r="Q493" s="63">
        <v>43780</v>
      </c>
      <c r="R493" s="62">
        <v>450</v>
      </c>
      <c r="S493" s="60">
        <f>IF(AND(ISNUMBER(R492),ISNUMBER(R493)),R493/R492-1,"")</f>
        <v>4.4642857142858094E-3</v>
      </c>
      <c r="T493" s="60">
        <f>IF(ISNUMBER(R493),R493/MAX(R$22:R493)-1,"")</f>
        <v>0</v>
      </c>
      <c r="V493" s="62">
        <v>228.66</v>
      </c>
      <c r="W493" s="60">
        <f>IF(AND(ISNUMBER(V492),ISNUMBER(V493)),V493/V492-1,"")</f>
        <v>5.8062813407231406E-3</v>
      </c>
      <c r="X493" s="60">
        <f>IF(ISNUMBER(V493),V493/MAX(V$22:V493)-1,"")</f>
        <v>0</v>
      </c>
      <c r="Z493" s="62">
        <v>9.26</v>
      </c>
      <c r="AA493" s="60">
        <f>IF(AND(ISNUMBER(Z492),ISNUMBER(Z493)),Z493/Z492-1,"")</f>
        <v>6.521739130434856E-3</v>
      </c>
      <c r="AB493" s="60">
        <f>IF(ISNUMBER(Z493),Z493/MAX(Z$22:Z493)-1,"")</f>
        <v>0</v>
      </c>
      <c r="AD493" s="62">
        <v>12.92</v>
      </c>
      <c r="AE493" s="60">
        <f>IF(AND(ISNUMBER(AD492),ISNUMBER(AD493)),AD493/AD492-1,"")</f>
        <v>-1.5455950540957941E-3</v>
      </c>
      <c r="AF493" s="60">
        <f>IF(ISNUMBER(AD493),AD493/MAX(AD$22:AD493)-1,"")</f>
        <v>-0.14493712772998013</v>
      </c>
      <c r="AH493" s="62">
        <v>18.29</v>
      </c>
      <c r="AI493" s="60">
        <f>IF(AND(ISNUMBER(AH492),ISNUMBER(AH493)),AH493/AH492-1,"")</f>
        <v>1.3296398891966765E-2</v>
      </c>
      <c r="AJ493" s="60">
        <f>IF(ISNUMBER(AH493),AH493/MAX(AH$22:AH493)-1,"")</f>
        <v>-1.5608180839612462E-2</v>
      </c>
      <c r="AL493" s="62">
        <v>21.42</v>
      </c>
      <c r="AM493" s="60">
        <f>IF(AND(ISNUMBER(AL492),ISNUMBER(AL493)),AL493/AL492-1,"")</f>
        <v>0</v>
      </c>
      <c r="AN493" s="60">
        <f>IF(ISNUMBER(AL493),AL493/MAX(AL$22:AL493)-1,"")</f>
        <v>-3.3829499323410062E-2</v>
      </c>
      <c r="AP493" s="62">
        <v>100.28</v>
      </c>
      <c r="AQ493" s="60">
        <f>IF(AND(ISNUMBER(AP492),ISNUMBER(AP493)),AP493/AP492-1,"")</f>
        <v>0</v>
      </c>
      <c r="AR493" s="60">
        <f>IF(ISNUMBER(AP493),AP493/MAX(AP$22:AP493)-1,"")</f>
        <v>-1.2946917637685074E-3</v>
      </c>
      <c r="AT493" s="62">
        <v>50.08</v>
      </c>
      <c r="AU493" s="60">
        <f>IF(AND(ISNUMBER(AT492),ISNUMBER(AT493)),AT493/AT492-1,"")</f>
        <v>-1.9964064683575256E-4</v>
      </c>
      <c r="AV493" s="60">
        <f>IF(ISNUMBER(AT493),AT493/MAX(AT$22:AT493)-1,"")</f>
        <v>-1.9928258270227595E-3</v>
      </c>
      <c r="AX493" s="62">
        <v>20.058</v>
      </c>
      <c r="AY493" s="60">
        <f>IF(AND(ISNUMBER(AX492),ISNUMBER(AX493)),AX493/AX492-1,"")</f>
        <v>-5.9790732436471039E-4</v>
      </c>
      <c r="AZ493" s="60">
        <f>IF(ISNUMBER(AX493),AX493/MAX(AX$22:AX493)-1,"")</f>
        <v>-7.6008844665561015E-2</v>
      </c>
      <c r="BB493" s="62">
        <v>52.97</v>
      </c>
      <c r="BC493" s="60">
        <f>IF(AND(ISNUMBER(BB492),ISNUMBER(BB493)),BB493/BB492-1,"")</f>
        <v>-1.8875047187616456E-4</v>
      </c>
      <c r="BD493" s="60">
        <f>IF(ISNUMBER(BB493),BB493/MAX(BB$22:BB493)-1,"")</f>
        <v>-2.3954302561267848E-2</v>
      </c>
      <c r="BF493" s="62">
        <v>53.11</v>
      </c>
      <c r="BG493" s="60">
        <f>IF(AND(ISNUMBER(BF492),ISNUMBER(BF493)),BF493/BF492-1,"")</f>
        <v>5.6518462697807692E-4</v>
      </c>
      <c r="BH493" s="60">
        <f>IF(ISNUMBER(BF493),BF493/MAX(BF$22:BF493)-1,"")</f>
        <v>-1.2458162885831237E-2</v>
      </c>
      <c r="BK493" s="61">
        <f>BK492*(1+BL493)</f>
        <v>118.2646075143128</v>
      </c>
      <c r="BL493" s="60">
        <f>$L$12*N(AQ493)+$L$13*N(S493)+$L$14*N(AA493)+$L$15*N(AE493)+$L$16*N(AY493)+$L$17*N(BC493)+$L$18*N(AM493)+$L$19*N(AU493)+$L$20*N(W493)</f>
        <v>2.1058701628815673E-3</v>
      </c>
      <c r="BM493" s="60">
        <f>IF(ISNUMBER(BK493),BK493/MAX(BK$22:BK493)-1,"")</f>
        <v>0</v>
      </c>
      <c r="BO493" s="61">
        <f>BO492*(1+BP493)</f>
        <v>116.51471761170382</v>
      </c>
      <c r="BP493" s="60">
        <f>$L$36*N(S493)+$L$37*N(AQ493)+$L$38*N(AA493)+$L$39*N(AE493)+$L$40*N(AM493)+$L$41*N(W493)+$L$42*N(AI493)+$L$43*N(BG493)+$L$44*N(AY493)</f>
        <v>2.4258960160876987E-3</v>
      </c>
      <c r="BQ493" s="60">
        <f>IF(ISNUMBER(BO493),BO493/MAX(BO$22:BO493)-1,"")</f>
        <v>0</v>
      </c>
      <c r="BS493" s="61">
        <f>BS492*(1+BT493)</f>
        <v>113.92805153667079</v>
      </c>
      <c r="BT493" s="60">
        <f>$L$60*N(S493)+$L$61*N(AE493)+$L$62*N(AQ493)+$L$63*N(AM493)+$L$64*N(AI493)+$L$65*N(AA493)+$L$66*N(BG493)+$L$67*N(W493)+$L$68*N(AY493)</f>
        <v>3.1090485806805784E-3</v>
      </c>
      <c r="BU493" s="60">
        <f>IF(ISNUMBER(BS493),BS493/MAX(BS$22:BS493)-1,"")</f>
        <v>0</v>
      </c>
    </row>
    <row r="494" spans="17:73" ht="16" customHeight="1">
      <c r="Q494" s="63">
        <v>43781</v>
      </c>
      <c r="R494" s="62">
        <v>450.5</v>
      </c>
      <c r="S494" s="60">
        <f>IF(AND(ISNUMBER(R493),ISNUMBER(R494)),R494/R493-1,"")</f>
        <v>1.1111111111110628E-3</v>
      </c>
      <c r="T494" s="60">
        <f>IF(ISNUMBER(R494),R494/MAX(R$22:R494)-1,"")</f>
        <v>0</v>
      </c>
      <c r="V494" s="62">
        <v>228.94</v>
      </c>
      <c r="W494" s="60">
        <f>IF(AND(ISNUMBER(V493),ISNUMBER(V494)),V494/V493-1,"")</f>
        <v>1.224525496370088E-3</v>
      </c>
      <c r="X494" s="60">
        <f>IF(ISNUMBER(V494),V494/MAX(V$22:V494)-1,"")</f>
        <v>0</v>
      </c>
      <c r="Z494" s="62">
        <v>9.26</v>
      </c>
      <c r="AA494" s="60">
        <f>IF(AND(ISNUMBER(Z493),ISNUMBER(Z494)),Z494/Z493-1,"")</f>
        <v>0</v>
      </c>
      <c r="AB494" s="60">
        <f>IF(ISNUMBER(Z494),Z494/MAX(Z$22:Z494)-1,"")</f>
        <v>0</v>
      </c>
      <c r="AD494" s="62">
        <v>12.94</v>
      </c>
      <c r="AE494" s="60">
        <f>IF(AND(ISNUMBER(AD493),ISNUMBER(AD494)),AD494/AD493-1,"")</f>
        <v>1.5479876160990891E-3</v>
      </c>
      <c r="AF494" s="60">
        <f>IF(ISNUMBER(AD494),AD494/MAX(AD$22:AD494)-1,"")</f>
        <v>-0.14361350099272008</v>
      </c>
      <c r="AH494" s="62">
        <v>18.27</v>
      </c>
      <c r="AI494" s="60">
        <f>IF(AND(ISNUMBER(AH493),ISNUMBER(AH494)),AH494/AH493-1,"")</f>
        <v>-1.0934937124110755E-3</v>
      </c>
      <c r="AJ494" s="60">
        <f>IF(ISNUMBER(AH494),AH494/MAX(AH$22:AH494)-1,"")</f>
        <v>-1.6684607104413329E-2</v>
      </c>
      <c r="AL494" s="62">
        <v>21.42</v>
      </c>
      <c r="AM494" s="60">
        <f>IF(AND(ISNUMBER(AL493),ISNUMBER(AL494)),AL494/AL493-1,"")</f>
        <v>0</v>
      </c>
      <c r="AN494" s="60">
        <f>IF(ISNUMBER(AL494),AL494/MAX(AL$22:AL494)-1,"")</f>
        <v>-3.3829499323410062E-2</v>
      </c>
      <c r="AP494" s="62">
        <v>100.28</v>
      </c>
      <c r="AQ494" s="60">
        <f>IF(AND(ISNUMBER(AP493),ISNUMBER(AP494)),AP494/AP493-1,"")</f>
        <v>0</v>
      </c>
      <c r="AR494" s="60">
        <f>IF(ISNUMBER(AP494),AP494/MAX(AP$22:AP494)-1,"")</f>
        <v>-1.2946917637685074E-3</v>
      </c>
      <c r="AT494" s="62">
        <v>50.08</v>
      </c>
      <c r="AU494" s="60">
        <f>IF(AND(ISNUMBER(AT493),ISNUMBER(AT494)),AT494/AT493-1,"")</f>
        <v>0</v>
      </c>
      <c r="AV494" s="60">
        <f>IF(ISNUMBER(AT494),AT494/MAX(AT$22:AT494)-1,"")</f>
        <v>-1.9928258270227595E-3</v>
      </c>
      <c r="AX494" s="62">
        <v>19.988</v>
      </c>
      <c r="AY494" s="60">
        <f>IF(AND(ISNUMBER(AX493),ISNUMBER(AX494)),AX494/AX493-1,"")</f>
        <v>-3.4898793498853165E-3</v>
      </c>
      <c r="AZ494" s="60">
        <f>IF(ISNUMBER(AX494),AX494/MAX(AX$22:AX494)-1,"")</f>
        <v>-7.9233462318039405E-2</v>
      </c>
      <c r="BB494" s="62">
        <v>52.97</v>
      </c>
      <c r="BC494" s="60">
        <f>IF(AND(ISNUMBER(BB493),ISNUMBER(BB494)),BB494/BB493-1,"")</f>
        <v>0</v>
      </c>
      <c r="BD494" s="60">
        <f>IF(ISNUMBER(BB494),BB494/MAX(BB$22:BB494)-1,"")</f>
        <v>-2.3954302561267848E-2</v>
      </c>
      <c r="BF494" s="62">
        <v>53.13</v>
      </c>
      <c r="BG494" s="60">
        <f>IF(AND(ISNUMBER(BF493),ISNUMBER(BF494)),BF494/BF493-1,"")</f>
        <v>3.7657691583503627E-4</v>
      </c>
      <c r="BH494" s="60">
        <f>IF(ISNUMBER(BF494),BF494/MAX(BF$22:BF494)-1,"")</f>
        <v>-1.208627742655255E-2</v>
      </c>
      <c r="BK494" s="61">
        <f>BK493*(1+BL494)</f>
        <v>118.26056101227601</v>
      </c>
      <c r="BL494" s="60">
        <f>$L$12*N(AQ494)+$L$13*N(S494)+$L$14*N(AA494)+$L$15*N(AE494)+$L$16*N(AY494)+$L$17*N(BC494)+$L$18*N(AM494)+$L$19*N(AU494)+$L$20*N(W494)</f>
        <v>-3.4215663686979503E-5</v>
      </c>
      <c r="BM494" s="60">
        <f>IF(ISNUMBER(BK494),BK494/MAX(BK$22:BK494)-1,"")</f>
        <v>-3.4215663686998354E-5</v>
      </c>
      <c r="BO494" s="61">
        <f>BO493*(1+BP494)</f>
        <v>116.55028124798804</v>
      </c>
      <c r="BP494" s="60">
        <f>$L$36*N(S494)+$L$37*N(AQ494)+$L$38*N(AA494)+$L$39*N(AE494)+$L$40*N(AM494)+$L$41*N(W494)+$L$42*N(AI494)+$L$43*N(BG494)+$L$44*N(AY494)</f>
        <v>3.0522870426338215E-4</v>
      </c>
      <c r="BQ494" s="60">
        <f>IF(ISNUMBER(BO494),BO494/MAX(BO$22:BO494)-1,"")</f>
        <v>0</v>
      </c>
      <c r="BS494" s="61">
        <f>BS493*(1+BT494)</f>
        <v>113.98232615381045</v>
      </c>
      <c r="BT494" s="60">
        <f>$L$60*N(S494)+$L$61*N(AE494)+$L$62*N(AQ494)+$L$63*N(AM494)+$L$64*N(AI494)+$L$65*N(AA494)+$L$66*N(BG494)+$L$67*N(W494)+$L$68*N(AY494)</f>
        <v>4.763937977309653E-4</v>
      </c>
      <c r="BU494" s="60">
        <f>IF(ISNUMBER(BS494),BS494/MAX(BS$22:BS494)-1,"")</f>
        <v>0</v>
      </c>
    </row>
    <row r="495" spans="17:73" ht="16" customHeight="1">
      <c r="Q495" s="63">
        <v>43782</v>
      </c>
      <c r="R495" s="62">
        <v>450.4</v>
      </c>
      <c r="S495" s="60">
        <f>IF(AND(ISNUMBER(R494),ISNUMBER(R495)),R495/R494-1,"")</f>
        <v>-2.2197558268599593E-4</v>
      </c>
      <c r="T495" s="60">
        <f>IF(ISNUMBER(R495),R495/MAX(R$22:R495)-1,"")</f>
        <v>-2.2197558268599593E-4</v>
      </c>
      <c r="V495" s="62">
        <v>229.04</v>
      </c>
      <c r="W495" s="60">
        <f>IF(AND(ISNUMBER(V494),ISNUMBER(V495)),V495/V494-1,"")</f>
        <v>4.3679566698706651E-4</v>
      </c>
      <c r="X495" s="60">
        <f>IF(ISNUMBER(V495),V495/MAX(V$22:V495)-1,"")</f>
        <v>0</v>
      </c>
      <c r="Z495" s="62">
        <v>9.2799999999999994</v>
      </c>
      <c r="AA495" s="60">
        <f>IF(AND(ISNUMBER(Z494),ISNUMBER(Z495)),Z495/Z494-1,"")</f>
        <v>2.1598272138227959E-3</v>
      </c>
      <c r="AB495" s="60">
        <f>IF(ISNUMBER(Z495),Z495/MAX(Z$22:Z495)-1,"")</f>
        <v>0</v>
      </c>
      <c r="AD495" s="62">
        <v>12.94</v>
      </c>
      <c r="AE495" s="60">
        <f>IF(AND(ISNUMBER(AD494),ISNUMBER(AD495)),AD495/AD494-1,"")</f>
        <v>0</v>
      </c>
      <c r="AF495" s="60">
        <f>IF(ISNUMBER(AD495),AD495/MAX(AD$22:AD495)-1,"")</f>
        <v>-0.14361350099272008</v>
      </c>
      <c r="AH495" s="62">
        <v>18.23</v>
      </c>
      <c r="AI495" s="60">
        <f>IF(AND(ISNUMBER(AH494),ISNUMBER(AH495)),AH495/AH494-1,"")</f>
        <v>-2.1893814997262506E-3</v>
      </c>
      <c r="AJ495" s="60">
        <f>IF(ISNUMBER(AH495),AH495/MAX(AH$22:AH495)-1,"")</f>
        <v>-1.8837459634014952E-2</v>
      </c>
      <c r="AL495" s="62">
        <v>21.37</v>
      </c>
      <c r="AM495" s="60">
        <f>IF(AND(ISNUMBER(AL494),ISNUMBER(AL495)),AL495/AL494-1,"")</f>
        <v>-2.3342670401493848E-3</v>
      </c>
      <c r="AN495" s="60">
        <f>IF(ISNUMBER(AL495),AL495/MAX(AL$22:AL495)-1,"")</f>
        <v>-3.6084799278303992E-2</v>
      </c>
      <c r="AP495" s="62">
        <v>100.29</v>
      </c>
      <c r="AQ495" s="60">
        <f>IF(AND(ISNUMBER(AP494),ISNUMBER(AP495)),AP495/AP494-1,"")</f>
        <v>9.9720781810974657E-5</v>
      </c>
      <c r="AR495" s="60">
        <f>IF(ISNUMBER(AP495),AP495/MAX(AP$22:AP495)-1,"")</f>
        <v>-1.1951000896324171E-3</v>
      </c>
      <c r="AT495" s="62">
        <v>50.09</v>
      </c>
      <c r="AU495" s="60">
        <f>IF(AND(ISNUMBER(AT494),ISNUMBER(AT495)),AT495/AT494-1,"")</f>
        <v>1.9968051118213204E-4</v>
      </c>
      <c r="AV495" s="60">
        <f>IF(ISNUMBER(AT495),AT495/MAX(AT$22:AT495)-1,"")</f>
        <v>-1.7935432443203503E-3</v>
      </c>
      <c r="AX495" s="62">
        <v>20.062000000000001</v>
      </c>
      <c r="AY495" s="60">
        <f>IF(AND(ISNUMBER(AX494),ISNUMBER(AX495)),AX495/AX494-1,"")</f>
        <v>3.7022213327997378E-3</v>
      </c>
      <c r="AZ495" s="60">
        <f>IF(ISNUMBER(AX495),AX495/MAX(AX$22:AX495)-1,"")</f>
        <v>-7.582458079970511E-2</v>
      </c>
      <c r="BB495" s="62">
        <v>52.97</v>
      </c>
      <c r="BC495" s="60">
        <f>IF(AND(ISNUMBER(BB494),ISNUMBER(BB495)),BB495/BB494-1,"")</f>
        <v>0</v>
      </c>
      <c r="BD495" s="60">
        <f>IF(ISNUMBER(BB495),BB495/MAX(BB$22:BB495)-1,"")</f>
        <v>-2.3954302561267848E-2</v>
      </c>
      <c r="BF495" s="62">
        <v>53.23</v>
      </c>
      <c r="BG495" s="60">
        <f>IF(AND(ISNUMBER(BF494),ISNUMBER(BF495)),BF495/BF494-1,"")</f>
        <v>1.8821757952192097E-3</v>
      </c>
      <c r="BH495" s="60">
        <f>IF(ISNUMBER(BF495),BF495/MAX(BF$22:BF495)-1,"")</f>
        <v>-1.0226850130160003E-2</v>
      </c>
      <c r="BK495" s="61">
        <f>BK494*(1+BL495)</f>
        <v>118.34858281424154</v>
      </c>
      <c r="BL495" s="60">
        <f>$L$12*N(AQ495)+$L$13*N(S495)+$L$14*N(AA495)+$L$15*N(AE495)+$L$16*N(AY495)+$L$17*N(BC495)+$L$18*N(AM495)+$L$19*N(AU495)+$L$20*N(W495)</f>
        <v>7.4430394386833644E-4</v>
      </c>
      <c r="BM495" s="60">
        <f>IF(ISNUMBER(BK495),BK495/MAX(BK$22:BK495)-1,"")</f>
        <v>0</v>
      </c>
      <c r="BO495" s="61">
        <f>BO494*(1+BP495)</f>
        <v>116.61849551331156</v>
      </c>
      <c r="BP495" s="60">
        <f>$L$36*N(S495)+$L$37*N(AQ495)+$L$38*N(AA495)+$L$39*N(AE495)+$L$40*N(AM495)+$L$41*N(W495)+$L$42*N(AI495)+$L$43*N(BG495)+$L$44*N(AY495)</f>
        <v>5.8527756941541222E-4</v>
      </c>
      <c r="BQ495" s="60">
        <f>IF(ISNUMBER(BO495),BO495/MAX(BO$22:BO495)-1,"")</f>
        <v>0</v>
      </c>
      <c r="BS495" s="61">
        <f>BS494*(1+BT495)</f>
        <v>113.94920342851458</v>
      </c>
      <c r="BT495" s="60">
        <f>$L$60*N(S495)+$L$61*N(AE495)+$L$62*N(AQ495)+$L$63*N(AM495)+$L$64*N(AI495)+$L$65*N(AA495)+$L$66*N(BG495)+$L$67*N(W495)+$L$68*N(AY495)</f>
        <v>-2.9059527396524626E-4</v>
      </c>
      <c r="BU495" s="60">
        <f>IF(ISNUMBER(BS495),BS495/MAX(BS$22:BS495)-1,"")</f>
        <v>-2.9059527396524398E-4</v>
      </c>
    </row>
    <row r="496" spans="17:73" ht="16" customHeight="1">
      <c r="Q496" s="63">
        <v>43783</v>
      </c>
      <c r="R496" s="62">
        <v>451.27</v>
      </c>
      <c r="S496" s="60">
        <f>IF(AND(ISNUMBER(R495),ISNUMBER(R496)),R496/R495-1,"")</f>
        <v>1.9316163410301179E-3</v>
      </c>
      <c r="T496" s="60">
        <f>IF(ISNUMBER(R496),R496/MAX(R$22:R496)-1,"")</f>
        <v>0</v>
      </c>
      <c r="V496" s="62">
        <v>231.23</v>
      </c>
      <c r="W496" s="60">
        <f>IF(AND(ISNUMBER(V495),ISNUMBER(V496)),V496/V495-1,"")</f>
        <v>9.5616486203282669E-3</v>
      </c>
      <c r="X496" s="60">
        <f>IF(ISNUMBER(V496),V496/MAX(V$22:V496)-1,"")</f>
        <v>0</v>
      </c>
      <c r="Z496" s="62">
        <v>9.35</v>
      </c>
      <c r="AA496" s="60">
        <f>IF(AND(ISNUMBER(Z495),ISNUMBER(Z496)),Z496/Z495-1,"")</f>
        <v>7.5431034482758008E-3</v>
      </c>
      <c r="AB496" s="60">
        <f>IF(ISNUMBER(Z496),Z496/MAX(Z$22:Z496)-1,"")</f>
        <v>0</v>
      </c>
      <c r="AD496" s="62">
        <v>12.78</v>
      </c>
      <c r="AE496" s="60">
        <f>IF(AND(ISNUMBER(AD495),ISNUMBER(AD496)),AD496/AD495-1,"")</f>
        <v>-1.2364760432766575E-2</v>
      </c>
      <c r="AF496" s="60">
        <f>IF(ISNUMBER(AD496),AD496/MAX(AD$22:AD496)-1,"")</f>
        <v>-0.15420251489080083</v>
      </c>
      <c r="AH496" s="62">
        <v>18.37</v>
      </c>
      <c r="AI496" s="60">
        <f>IF(AND(ISNUMBER(AH495),ISNUMBER(AH496)),AH496/AH495-1,"")</f>
        <v>7.6796489303345705E-3</v>
      </c>
      <c r="AJ496" s="60">
        <f>IF(ISNUMBER(AH496),AH496/MAX(AH$22:AH496)-1,"")</f>
        <v>-1.1302475780408883E-2</v>
      </c>
      <c r="AL496" s="62">
        <v>21.5</v>
      </c>
      <c r="AM496" s="60">
        <f>IF(AND(ISNUMBER(AL495),ISNUMBER(AL496)),AL496/AL495-1,"")</f>
        <v>6.0832943378568149E-3</v>
      </c>
      <c r="AN496" s="60">
        <f>IF(ISNUMBER(AL496),AL496/MAX(AL$22:AL496)-1,"")</f>
        <v>-3.022101939557964E-2</v>
      </c>
      <c r="AP496" s="62">
        <v>100.3</v>
      </c>
      <c r="AQ496" s="60">
        <f>IF(AND(ISNUMBER(AP495),ISNUMBER(AP496)),AP496/AP495-1,"")</f>
        <v>9.9710838568078941E-5</v>
      </c>
      <c r="AR496" s="60">
        <f>IF(ISNUMBER(AP496),AP496/MAX(AP$22:AP496)-1,"")</f>
        <v>-1.0955084154964378E-3</v>
      </c>
      <c r="AT496" s="62">
        <v>50.09</v>
      </c>
      <c r="AU496" s="60">
        <f>IF(AND(ISNUMBER(AT495),ISNUMBER(AT496)),AT496/AT495-1,"")</f>
        <v>0</v>
      </c>
      <c r="AV496" s="60">
        <f>IF(ISNUMBER(AT496),AT496/MAX(AT$22:AT496)-1,"")</f>
        <v>-1.7935432443203503E-3</v>
      </c>
      <c r="AX496" s="62">
        <v>20.245999999999999</v>
      </c>
      <c r="AY496" s="60">
        <f>IF(AND(ISNUMBER(AX495),ISNUMBER(AX496)),AX496/AX495-1,"")</f>
        <v>9.1715681387696257E-3</v>
      </c>
      <c r="AZ496" s="60">
        <f>IF(ISNUMBER(AX496),AX496/MAX(AX$22:AX496)-1,"")</f>
        <v>-6.7348442970333489E-2</v>
      </c>
      <c r="BB496" s="62">
        <v>53.1</v>
      </c>
      <c r="BC496" s="60">
        <f>IF(AND(ISNUMBER(BB495),ISNUMBER(BB496)),BB496/BB495-1,"")</f>
        <v>2.4542193694545578E-3</v>
      </c>
      <c r="BD496" s="60">
        <f>IF(ISNUMBER(BB496),BB496/MAX(BB$22:BB496)-1,"")</f>
        <v>-2.1558872305140975E-2</v>
      </c>
      <c r="BF496" s="62">
        <v>53.33</v>
      </c>
      <c r="BG496" s="60">
        <f>IF(AND(ISNUMBER(BF495),ISNUMBER(BF496)),BF496/BF495-1,"")</f>
        <v>1.8786398647379077E-3</v>
      </c>
      <c r="BH496" s="60">
        <f>IF(ISNUMBER(BF496),BF496/MAX(BF$22:BF496)-1,"")</f>
        <v>-8.3674228337672352E-3</v>
      </c>
      <c r="BK496" s="61">
        <f>BK495*(1+BL496)</f>
        <v>118.62731843077563</v>
      </c>
      <c r="BL496" s="60">
        <f>$L$12*N(AQ496)+$L$13*N(S496)+$L$14*N(AA496)+$L$15*N(AE496)+$L$16*N(AY496)+$L$17*N(BC496)+$L$18*N(AM496)+$L$19*N(AU496)+$L$20*N(W496)</f>
        <v>2.3552087393526556E-3</v>
      </c>
      <c r="BM496" s="60">
        <f>IF(ISNUMBER(BK496),BK496/MAX(BK$22:BK496)-1,"")</f>
        <v>0</v>
      </c>
      <c r="BO496" s="61">
        <f>BO495*(1+BP496)</f>
        <v>116.74580319780232</v>
      </c>
      <c r="BP496" s="60">
        <f>$L$36*N(S496)+$L$37*N(AQ496)+$L$38*N(AA496)+$L$39*N(AE496)+$L$40*N(AM496)+$L$41*N(W496)+$L$42*N(AI496)+$L$43*N(BG496)+$L$44*N(AY496)</f>
        <v>1.0916594655968287E-3</v>
      </c>
      <c r="BQ496" s="60">
        <f>IF(ISNUMBER(BO496),BO496/MAX(BO$22:BO496)-1,"")</f>
        <v>0</v>
      </c>
      <c r="BS496" s="61">
        <f>BS495*(1+BT496)</f>
        <v>114.02178427054224</v>
      </c>
      <c r="BT496" s="60">
        <f>$L$60*N(S496)+$L$61*N(AE496)+$L$62*N(AQ496)+$L$63*N(AM496)+$L$64*N(AI496)+$L$65*N(AA496)+$L$66*N(BG496)+$L$67*N(W496)+$L$68*N(AY496)</f>
        <v>6.3695787108488311E-4</v>
      </c>
      <c r="BU496" s="60">
        <f>IF(ISNUMBER(BS496),BS496/MAX(BS$22:BS496)-1,"")</f>
        <v>0</v>
      </c>
    </row>
    <row r="497" spans="17:73" ht="16" customHeight="1">
      <c r="Q497" s="63">
        <v>43784</v>
      </c>
      <c r="R497" s="62">
        <v>457.38</v>
      </c>
      <c r="S497" s="60">
        <f>IF(AND(ISNUMBER(R496),ISNUMBER(R497)),R497/R496-1,"")</f>
        <v>1.3539566113413226E-2</v>
      </c>
      <c r="T497" s="60">
        <f>IF(ISNUMBER(R497),R497/MAX(R$22:R497)-1,"")</f>
        <v>0</v>
      </c>
      <c r="V497" s="62">
        <v>232.56</v>
      </c>
      <c r="W497" s="60">
        <f>IF(AND(ISNUMBER(V496),ISNUMBER(V497)),V497/V496-1,"")</f>
        <v>5.7518488085457342E-3</v>
      </c>
      <c r="X497" s="60">
        <f>IF(ISNUMBER(V497),V497/MAX(V$22:V497)-1,"")</f>
        <v>0</v>
      </c>
      <c r="Z497" s="62">
        <v>9.41</v>
      </c>
      <c r="AA497" s="60">
        <f>IF(AND(ISNUMBER(Z496),ISNUMBER(Z497)),Z497/Z496-1,"")</f>
        <v>6.4171122994653995E-3</v>
      </c>
      <c r="AB497" s="60">
        <f>IF(ISNUMBER(Z497),Z497/MAX(Z$22:Z497)-1,"")</f>
        <v>0</v>
      </c>
      <c r="AD497" s="62">
        <v>12.86</v>
      </c>
      <c r="AE497" s="60">
        <f>IF(AND(ISNUMBER(AD496),ISNUMBER(AD497)),AD497/AD496-1,"")</f>
        <v>6.259780907668322E-3</v>
      </c>
      <c r="AF497" s="60">
        <f>IF(ISNUMBER(AD497),AD497/MAX(AD$22:AD497)-1,"")</f>
        <v>-0.1489080079417604</v>
      </c>
      <c r="AH497" s="62">
        <v>18.489999999999998</v>
      </c>
      <c r="AI497" s="60">
        <f>IF(AND(ISNUMBER(AH496),ISNUMBER(AH497)),AH497/AH496-1,"")</f>
        <v>6.5323897659226304E-3</v>
      </c>
      <c r="AJ497" s="60">
        <f>IF(ISNUMBER(AH497),AH497/MAX(AH$22:AH497)-1,"")</f>
        <v>-4.843918191603902E-3</v>
      </c>
      <c r="AL497" s="62">
        <v>21.53</v>
      </c>
      <c r="AM497" s="60">
        <f>IF(AND(ISNUMBER(AL496),ISNUMBER(AL497)),AL497/AL496-1,"")</f>
        <v>1.3953488372093759E-3</v>
      </c>
      <c r="AN497" s="60">
        <f>IF(ISNUMBER(AL497),AL497/MAX(AL$22:AL497)-1,"")</f>
        <v>-2.886783942264326E-2</v>
      </c>
      <c r="AP497" s="62">
        <v>100.3</v>
      </c>
      <c r="AQ497" s="60">
        <f>IF(AND(ISNUMBER(AP496),ISNUMBER(AP497)),AP497/AP496-1,"")</f>
        <v>0</v>
      </c>
      <c r="AR497" s="60">
        <f>IF(ISNUMBER(AP497),AP497/MAX(AP$22:AP497)-1,"")</f>
        <v>-1.0955084154964378E-3</v>
      </c>
      <c r="AT497" s="62">
        <v>50.09</v>
      </c>
      <c r="AU497" s="60">
        <f>IF(AND(ISNUMBER(AT496),ISNUMBER(AT497)),AT497/AT496-1,"")</f>
        <v>0</v>
      </c>
      <c r="AV497" s="60">
        <f>IF(ISNUMBER(AT497),AT497/MAX(AT$22:AT497)-1,"")</f>
        <v>-1.7935432443203503E-3</v>
      </c>
      <c r="AX497" s="62">
        <v>20.294</v>
      </c>
      <c r="AY497" s="60">
        <f>IF(AND(ISNUMBER(AX496),ISNUMBER(AX497)),AX497/AX496-1,"")</f>
        <v>2.3708386841845286E-3</v>
      </c>
      <c r="AZ497" s="60">
        <f>IF(ISNUMBER(AX497),AX497/MAX(AX$22:AX497)-1,"")</f>
        <v>-6.513727658006252E-2</v>
      </c>
      <c r="BB497" s="62">
        <v>53.16</v>
      </c>
      <c r="BC497" s="60">
        <f>IF(AND(ISNUMBER(BB496),ISNUMBER(BB497)),BB497/BB496-1,"")</f>
        <v>1.1299435028246929E-3</v>
      </c>
      <c r="BD497" s="60">
        <f>IF(ISNUMBER(BB497),BB497/MAX(BB$22:BB497)-1,"")</f>
        <v>-2.0453289110005657E-2</v>
      </c>
      <c r="BF497" s="62">
        <v>53.44</v>
      </c>
      <c r="BG497" s="60">
        <f>IF(AND(ISNUMBER(BF496),ISNUMBER(BF497)),BF497/BF496-1,"")</f>
        <v>2.0626289143070853E-3</v>
      </c>
      <c r="BH497" s="60">
        <f>IF(ISNUMBER(BF497),BF497/MAX(BF$22:BF497)-1,"")</f>
        <v>-6.3220528077352345E-3</v>
      </c>
      <c r="BK497" s="61">
        <f>BK496*(1+BL497)</f>
        <v>119.34681972996987</v>
      </c>
      <c r="BL497" s="60">
        <f>$L$12*N(AQ497)+$L$13*N(S497)+$L$14*N(AA497)+$L$15*N(AE497)+$L$16*N(AY497)+$L$17*N(BC497)+$L$18*N(AM497)+$L$19*N(AU497)+$L$20*N(W497)</f>
        <v>6.0652243404969971E-3</v>
      </c>
      <c r="BM497" s="60">
        <f>IF(ISNUMBER(BK497),BK497/MAX(BK$22:BK497)-1,"")</f>
        <v>0</v>
      </c>
      <c r="BO497" s="61">
        <f>BO496*(1+BP497)</f>
        <v>117.51234600966932</v>
      </c>
      <c r="BP497" s="60">
        <f>$L$36*N(S497)+$L$37*N(AQ497)+$L$38*N(AA497)+$L$39*N(AE497)+$L$40*N(AM497)+$L$41*N(W497)+$L$42*N(AI497)+$L$43*N(BG497)+$L$44*N(AY497)</f>
        <v>6.5659132137558841E-3</v>
      </c>
      <c r="BQ497" s="60">
        <f>IF(ISNUMBER(BO497),BO497/MAX(BO$22:BO497)-1,"")</f>
        <v>0</v>
      </c>
      <c r="BS497" s="61">
        <f>BS496*(1+BT497)</f>
        <v>114.78172177184685</v>
      </c>
      <c r="BT497" s="60">
        <f>$L$60*N(S497)+$L$61*N(AE497)+$L$62*N(AQ497)+$L$63*N(AM497)+$L$64*N(AI497)+$L$65*N(AA497)+$L$66*N(BG497)+$L$67*N(W497)+$L$68*N(AY497)</f>
        <v>6.6648448466783668E-3</v>
      </c>
      <c r="BU497" s="60">
        <f>IF(ISNUMBER(BS497),BS497/MAX(BS$22:BS497)-1,"")</f>
        <v>0</v>
      </c>
    </row>
    <row r="498" spans="17:73" ht="16" customHeight="1">
      <c r="Q498" s="63">
        <v>43787</v>
      </c>
      <c r="R498" s="62">
        <v>457.15</v>
      </c>
      <c r="S498" s="60">
        <f>IF(AND(ISNUMBER(R497),ISNUMBER(R498)),R498/R497-1,"")</f>
        <v>-5.0286413922784323E-4</v>
      </c>
      <c r="T498" s="60">
        <f>IF(ISNUMBER(R498),R498/MAX(R$22:R498)-1,"")</f>
        <v>-5.0286413922784323E-4</v>
      </c>
      <c r="V498" s="62">
        <v>232.63</v>
      </c>
      <c r="W498" s="60">
        <f>IF(AND(ISNUMBER(V497),ISNUMBER(V498)),V498/V497-1,"")</f>
        <v>3.0099759201918097E-4</v>
      </c>
      <c r="X498" s="60">
        <f>IF(ISNUMBER(V498),V498/MAX(V$22:V498)-1,"")</f>
        <v>0</v>
      </c>
      <c r="Z498" s="62">
        <v>9.4700000000000006</v>
      </c>
      <c r="AA498" s="60">
        <f>IF(AND(ISNUMBER(Z497),ISNUMBER(Z498)),Z498/Z497-1,"")</f>
        <v>6.3761955366632428E-3</v>
      </c>
      <c r="AB498" s="60">
        <f>IF(ISNUMBER(Z498),Z498/MAX(Z$22:Z498)-1,"")</f>
        <v>0</v>
      </c>
      <c r="AD498" s="62">
        <v>12.91</v>
      </c>
      <c r="AE498" s="60">
        <f>IF(AND(ISNUMBER(AD497),ISNUMBER(AD498)),AD498/AD497-1,"")</f>
        <v>3.8880248833592645E-3</v>
      </c>
      <c r="AF498" s="60">
        <f>IF(ISNUMBER(AD498),AD498/MAX(AD$22:AD498)-1,"")</f>
        <v>-0.14559894109861016</v>
      </c>
      <c r="AH498" s="62">
        <v>18.43</v>
      </c>
      <c r="AI498" s="60">
        <f>IF(AND(ISNUMBER(AH497),ISNUMBER(AH498)),AH498/AH497-1,"")</f>
        <v>-3.2449972958354945E-3</v>
      </c>
      <c r="AJ498" s="60">
        <f>IF(ISNUMBER(AH498),AH498/MAX(AH$22:AH498)-1,"")</f>
        <v>-8.0731969860063924E-3</v>
      </c>
      <c r="AL498" s="62">
        <v>21.57</v>
      </c>
      <c r="AM498" s="60">
        <f>IF(AND(ISNUMBER(AL497),ISNUMBER(AL498)),AL498/AL497-1,"")</f>
        <v>1.8578727357174696E-3</v>
      </c>
      <c r="AN498" s="60">
        <f>IF(ISNUMBER(AL498),AL498/MAX(AL$22:AL498)-1,"")</f>
        <v>-2.7063599458728049E-2</v>
      </c>
      <c r="AP498" s="62">
        <v>100.3</v>
      </c>
      <c r="AQ498" s="60">
        <f>IF(AND(ISNUMBER(AP497),ISNUMBER(AP498)),AP498/AP497-1,"")</f>
        <v>0</v>
      </c>
      <c r="AR498" s="60">
        <f>IF(ISNUMBER(AP498),AP498/MAX(AP$22:AP498)-1,"")</f>
        <v>-1.0955084154964378E-3</v>
      </c>
      <c r="AT498" s="62">
        <v>50.11</v>
      </c>
      <c r="AU498" s="60">
        <f>IF(AND(ISNUMBER(AT497),ISNUMBER(AT498)),AT498/AT497-1,"")</f>
        <v>3.9928129367128307E-4</v>
      </c>
      <c r="AV498" s="60">
        <f>IF(ISNUMBER(AT498),AT498/MAX(AT$22:AT498)-1,"")</f>
        <v>-1.394978078915865E-3</v>
      </c>
      <c r="AX498" s="62">
        <v>20.236000000000001</v>
      </c>
      <c r="AY498" s="60">
        <f>IF(AND(ISNUMBER(AX497),ISNUMBER(AX498)),AX498/AX497-1,"")</f>
        <v>-2.8579875825367473E-3</v>
      </c>
      <c r="AZ498" s="60">
        <f>IF(ISNUMBER(AX498),AX498/MAX(AX$22:AX498)-1,"")</f>
        <v>-6.7809102634973195E-2</v>
      </c>
      <c r="BB498" s="62">
        <v>53.2</v>
      </c>
      <c r="BC498" s="60">
        <f>IF(AND(ISNUMBER(BB497),ISNUMBER(BB498)),BB498/BB497-1,"")</f>
        <v>7.5244544770525223E-4</v>
      </c>
      <c r="BD498" s="60">
        <f>IF(ISNUMBER(BB498),BB498/MAX(BB$22:BB498)-1,"")</f>
        <v>-1.9716233646581927E-2</v>
      </c>
      <c r="BF498" s="62">
        <v>53.42</v>
      </c>
      <c r="BG498" s="60">
        <f>IF(AND(ISNUMBER(BF497),ISNUMBER(BF498)),BF498/BF497-1,"")</f>
        <v>-3.7425149700587301E-4</v>
      </c>
      <c r="BH498" s="60">
        <f>IF(ISNUMBER(BF498),BF498/MAX(BF$22:BF498)-1,"")</f>
        <v>-6.6939382670136993E-3</v>
      </c>
      <c r="BK498" s="61">
        <f>BK497*(1+BL498)</f>
        <v>119.45668778001367</v>
      </c>
      <c r="BL498" s="60">
        <f>$L$12*N(AQ498)+$L$13*N(S498)+$L$14*N(AA498)+$L$15*N(AE498)+$L$16*N(AY498)+$L$17*N(BC498)+$L$18*N(AM498)+$L$19*N(AU498)+$L$20*N(W498)</f>
        <v>9.2057794495397608E-4</v>
      </c>
      <c r="BM498" s="60">
        <f>IF(ISNUMBER(BK498),BK498/MAX(BK$22:BK498)-1,"")</f>
        <v>0</v>
      </c>
      <c r="BO498" s="61">
        <f>BO497*(1+BP498)</f>
        <v>117.69009610693233</v>
      </c>
      <c r="BP498" s="60">
        <f>$L$36*N(S498)+$L$37*N(AQ498)+$L$38*N(AA498)+$L$39*N(AE498)+$L$40*N(AM498)+$L$41*N(W498)+$L$42*N(AI498)+$L$43*N(BG498)+$L$44*N(AY498)</f>
        <v>1.5126078518455761E-3</v>
      </c>
      <c r="BQ498" s="60">
        <f>IF(ISNUMBER(BO498),BO498/MAX(BO$22:BO498)-1,"")</f>
        <v>0</v>
      </c>
      <c r="BS498" s="61">
        <f>BS497*(1+BT498)</f>
        <v>114.89464868219646</v>
      </c>
      <c r="BT498" s="60">
        <f>$L$60*N(S498)+$L$61*N(AE498)+$L$62*N(AQ498)+$L$63*N(AM498)+$L$64*N(AI498)+$L$65*N(AA498)+$L$66*N(BG498)+$L$67*N(W498)+$L$68*N(AY498)</f>
        <v>9.8384053319983968E-4</v>
      </c>
      <c r="BU498" s="60">
        <f>IF(ISNUMBER(BS498),BS498/MAX(BS$22:BS498)-1,"")</f>
        <v>0</v>
      </c>
    </row>
    <row r="499" spans="17:73" ht="16" customHeight="1">
      <c r="Q499" s="63">
        <v>43788</v>
      </c>
      <c r="R499" s="62">
        <v>460.67</v>
      </c>
      <c r="S499" s="60">
        <f>IF(AND(ISNUMBER(R498),ISNUMBER(R499)),R499/R498-1,"")</f>
        <v>7.6998796893799071E-3</v>
      </c>
      <c r="T499" s="60">
        <f>IF(ISNUMBER(R499),R499/MAX(R$22:R499)-1,"")</f>
        <v>0</v>
      </c>
      <c r="V499" s="62">
        <v>233.55</v>
      </c>
      <c r="W499" s="60">
        <f>IF(AND(ISNUMBER(V498),ISNUMBER(V499)),V499/V498-1,"")</f>
        <v>3.9547779736062161E-3</v>
      </c>
      <c r="X499" s="60">
        <f>IF(ISNUMBER(V499),V499/MAX(V$22:V499)-1,"")</f>
        <v>0</v>
      </c>
      <c r="Z499" s="62">
        <v>9.5399999999999991</v>
      </c>
      <c r="AA499" s="60">
        <f>IF(AND(ISNUMBER(Z498),ISNUMBER(Z499)),Z499/Z498-1,"")</f>
        <v>7.3917634635689566E-3</v>
      </c>
      <c r="AB499" s="60">
        <f>IF(ISNUMBER(Z499),Z499/MAX(Z$22:Z499)-1,"")</f>
        <v>0</v>
      </c>
      <c r="AD499" s="62">
        <v>12.86</v>
      </c>
      <c r="AE499" s="60">
        <f>IF(AND(ISNUMBER(AD498),ISNUMBER(AD499)),AD499/AD498-1,"")</f>
        <v>-3.8729666924864903E-3</v>
      </c>
      <c r="AF499" s="60">
        <f>IF(ISNUMBER(AD499),AD499/MAX(AD$22:AD499)-1,"")</f>
        <v>-0.1489080079417604</v>
      </c>
      <c r="AH499" s="62">
        <v>18.62</v>
      </c>
      <c r="AI499" s="60">
        <f>IF(AND(ISNUMBER(AH498),ISNUMBER(AH499)),AH499/AH498-1,"")</f>
        <v>1.0309278350515427E-2</v>
      </c>
      <c r="AJ499" s="60">
        <f>IF(ISNUMBER(AH499),AH499/MAX(AH$22:AH499)-1,"")</f>
        <v>0</v>
      </c>
      <c r="AL499" s="62">
        <v>21.65</v>
      </c>
      <c r="AM499" s="60">
        <f>IF(AND(ISNUMBER(AL498),ISNUMBER(AL499)),AL499/AL498-1,"")</f>
        <v>3.7088548910522157E-3</v>
      </c>
      <c r="AN499" s="60">
        <f>IF(ISNUMBER(AL499),AL499/MAX(AL$22:AL499)-1,"")</f>
        <v>-2.3455119530897739E-2</v>
      </c>
      <c r="AP499" s="62">
        <v>100.3</v>
      </c>
      <c r="AQ499" s="60">
        <f>IF(AND(ISNUMBER(AP498),ISNUMBER(AP499)),AP499/AP498-1,"")</f>
        <v>0</v>
      </c>
      <c r="AR499" s="60">
        <f>IF(ISNUMBER(AP499),AP499/MAX(AP$22:AP499)-1,"")</f>
        <v>-1.0955084154964378E-3</v>
      </c>
      <c r="AT499" s="62">
        <v>50.1</v>
      </c>
      <c r="AU499" s="60">
        <f>IF(AND(ISNUMBER(AT498),ISNUMBER(AT499)),AT499/AT498-1,"")</f>
        <v>-1.9956096587503414E-4</v>
      </c>
      <c r="AV499" s="60">
        <f>IF(ISNUMBER(AT499),AT499/MAX(AT$22:AT499)-1,"")</f>
        <v>-1.5942606616181632E-3</v>
      </c>
      <c r="AX499" s="62">
        <v>20.346</v>
      </c>
      <c r="AY499" s="60">
        <f>IF(AND(ISNUMBER(AX498),ISNUMBER(AX499)),AX499/AX498-1,"")</f>
        <v>5.4358568887131753E-3</v>
      </c>
      <c r="AZ499" s="60">
        <f>IF(ISNUMBER(AX499),AX499/MAX(AX$22:AX499)-1,"")</f>
        <v>-6.2741846323935757E-2</v>
      </c>
      <c r="BB499" s="62">
        <v>53.23</v>
      </c>
      <c r="BC499" s="60">
        <f>IF(AND(ISNUMBER(BB498),ISNUMBER(BB499)),BB499/BB498-1,"")</f>
        <v>5.6390977443587786E-4</v>
      </c>
      <c r="BD499" s="60">
        <f>IF(ISNUMBER(BB499),BB499/MAX(BB$22:BB499)-1,"")</f>
        <v>-1.9163442049014323E-2</v>
      </c>
      <c r="BF499" s="62">
        <v>53.49</v>
      </c>
      <c r="BG499" s="60">
        <f>IF(AND(ISNUMBER(BF498),ISNUMBER(BF499)),BF499/BF498-1,"")</f>
        <v>1.3103706476975674E-3</v>
      </c>
      <c r="BH499" s="60">
        <f>IF(ISNUMBER(BF499),BF499/MAX(BF$22:BF499)-1,"")</f>
        <v>-5.3923391595388503E-3</v>
      </c>
      <c r="BK499" s="61">
        <f>BK498*(1+BL499)</f>
        <v>119.93828549169343</v>
      </c>
      <c r="BL499" s="60">
        <f>$L$12*N(AQ499)+$L$13*N(S499)+$L$14*N(AA499)+$L$15*N(AE499)+$L$16*N(AY499)+$L$17*N(BC499)+$L$18*N(AM499)+$L$19*N(AU499)+$L$20*N(W499)</f>
        <v>4.0315675968402758E-3</v>
      </c>
      <c r="BM499" s="60">
        <f>IF(ISNUMBER(BK499),BK499/MAX(BK$22:BK499)-1,"")</f>
        <v>0</v>
      </c>
      <c r="BO499" s="61">
        <f>BO498*(1+BP499)</f>
        <v>118.12677854751281</v>
      </c>
      <c r="BP499" s="60">
        <f>$L$36*N(S499)+$L$37*N(AQ499)+$L$38*N(AA499)+$L$39*N(AE499)+$L$40*N(AM499)+$L$41*N(W499)+$L$42*N(AI499)+$L$43*N(BG499)+$L$44*N(AY499)</f>
        <v>3.7104434019981846E-3</v>
      </c>
      <c r="BQ499" s="60">
        <f>IF(ISNUMBER(BO499),BO499/MAX(BO$22:BO499)-1,"")</f>
        <v>0</v>
      </c>
      <c r="BS499" s="61">
        <f>BS498*(1+BT499)</f>
        <v>115.33298966434953</v>
      </c>
      <c r="BT499" s="60">
        <f>$L$60*N(S499)+$L$61*N(AE499)+$L$62*N(AQ499)+$L$63*N(AM499)+$L$64*N(AI499)+$L$65*N(AA499)+$L$66*N(BG499)+$L$67*N(W499)+$L$68*N(AY499)</f>
        <v>3.8151557725333257E-3</v>
      </c>
      <c r="BU499" s="60">
        <f>IF(ISNUMBER(BS499),BS499/MAX(BS$22:BS499)-1,"")</f>
        <v>0</v>
      </c>
    </row>
    <row r="500" spans="17:73" ht="16" customHeight="1">
      <c r="Q500" s="63">
        <v>43789</v>
      </c>
      <c r="R500" s="62">
        <v>456.75</v>
      </c>
      <c r="S500" s="60">
        <f>IF(AND(ISNUMBER(R499),ISNUMBER(R500)),R500/R499-1,"")</f>
        <v>-8.5093450843337637E-3</v>
      </c>
      <c r="T500" s="60">
        <f>IF(ISNUMBER(R500),R500/MAX(R$22:R500)-1,"")</f>
        <v>-8.5093450843337637E-3</v>
      </c>
      <c r="V500" s="62">
        <v>232.44</v>
      </c>
      <c r="W500" s="60">
        <f>IF(AND(ISNUMBER(V499),ISNUMBER(V500)),V500/V499-1,"")</f>
        <v>-4.7527296082210402E-3</v>
      </c>
      <c r="X500" s="60">
        <f>IF(ISNUMBER(V500),V500/MAX(V$22:V500)-1,"")</f>
        <v>-4.7527296082210402E-3</v>
      </c>
      <c r="Z500" s="62">
        <v>9.49</v>
      </c>
      <c r="AA500" s="60">
        <f>IF(AND(ISNUMBER(Z499),ISNUMBER(Z500)),Z500/Z499-1,"")</f>
        <v>-5.2410901467504489E-3</v>
      </c>
      <c r="AB500" s="60">
        <f>IF(ISNUMBER(Z500),Z500/MAX(Z$22:Z500)-1,"")</f>
        <v>-5.2410901467504489E-3</v>
      </c>
      <c r="AD500" s="62">
        <v>12.78</v>
      </c>
      <c r="AE500" s="60">
        <f>IF(AND(ISNUMBER(AD499),ISNUMBER(AD500)),AD500/AD499-1,"")</f>
        <v>-6.2208398133748455E-3</v>
      </c>
      <c r="AF500" s="60">
        <f>IF(ISNUMBER(AD500),AD500/MAX(AD$22:AD500)-1,"")</f>
        <v>-0.15420251489080083</v>
      </c>
      <c r="AH500" s="62">
        <v>18.45</v>
      </c>
      <c r="AI500" s="60">
        <f>IF(AND(ISNUMBER(AH499),ISNUMBER(AH500)),AH500/AH499-1,"")</f>
        <v>-9.129967776584369E-3</v>
      </c>
      <c r="AJ500" s="60">
        <f>IF(ISNUMBER(AH500),AH500/MAX(AH$22:AH500)-1,"")</f>
        <v>-9.129967776584369E-3</v>
      </c>
      <c r="AL500" s="62">
        <v>21.56</v>
      </c>
      <c r="AM500" s="60">
        <f>IF(AND(ISNUMBER(AL499),ISNUMBER(AL500)),AL500/AL499-1,"")</f>
        <v>-4.1570438799075626E-3</v>
      </c>
      <c r="AN500" s="60">
        <f>IF(ISNUMBER(AL500),AL500/MAX(AL$22:AL500)-1,"")</f>
        <v>-2.7514659449706991E-2</v>
      </c>
      <c r="AP500" s="62">
        <v>100.31</v>
      </c>
      <c r="AQ500" s="60">
        <f>IF(AND(ISNUMBER(AP499),ISNUMBER(AP500)),AP500/AP499-1,"")</f>
        <v>9.9700897308041547E-5</v>
      </c>
      <c r="AR500" s="60">
        <f>IF(ISNUMBER(AP500),AP500/MAX(AP$22:AP500)-1,"")</f>
        <v>-9.9591674136034758E-4</v>
      </c>
      <c r="AT500" s="62">
        <v>50.11</v>
      </c>
      <c r="AU500" s="60">
        <f>IF(AND(ISNUMBER(AT499),ISNUMBER(AT500)),AT500/AT499-1,"")</f>
        <v>1.9960079840308786E-4</v>
      </c>
      <c r="AV500" s="60">
        <f>IF(ISNUMBER(AT500),AT500/MAX(AT$22:AT500)-1,"")</f>
        <v>-1.394978078915865E-3</v>
      </c>
      <c r="AX500" s="62">
        <v>20.350000000000001</v>
      </c>
      <c r="AY500" s="60">
        <f>IF(AND(ISNUMBER(AX499),ISNUMBER(AX500)),AX500/AX499-1,"")</f>
        <v>1.9659884006695272E-4</v>
      </c>
      <c r="AZ500" s="60">
        <f>IF(ISNUMBER(AX500),AX500/MAX(AX$22:AX500)-1,"")</f>
        <v>-6.2557582458079852E-2</v>
      </c>
      <c r="BB500" s="62">
        <v>53.32</v>
      </c>
      <c r="BC500" s="60">
        <f>IF(AND(ISNUMBER(BB499),ISNUMBER(BB500)),BB500/BB499-1,"")</f>
        <v>1.6907758782642723E-3</v>
      </c>
      <c r="BD500" s="60">
        <f>IF(ISNUMBER(BB500),BB500/MAX(BB$22:BB500)-1,"")</f>
        <v>-1.7505067256311069E-2</v>
      </c>
      <c r="BF500" s="62">
        <v>53.54</v>
      </c>
      <c r="BG500" s="60">
        <f>IF(AND(ISNUMBER(BF499),ISNUMBER(BF500)),BF500/BF499-1,"")</f>
        <v>9.3475415965604824E-4</v>
      </c>
      <c r="BH500" s="60">
        <f>IF(ISNUMBER(BF500),BF500/MAX(BF$22:BF500)-1,"")</f>
        <v>-4.4626255113425772E-3</v>
      </c>
      <c r="BK500" s="61">
        <f>BK499*(1+BL500)</f>
        <v>119.45648742320341</v>
      </c>
      <c r="BL500" s="60">
        <f>$L$12*N(AQ500)+$L$13*N(S500)+$L$14*N(AA500)+$L$15*N(AE500)+$L$16*N(AY500)+$L$17*N(BC500)+$L$18*N(AM500)+$L$19*N(AU500)+$L$20*N(W500)</f>
        <v>-4.0170498228722868E-3</v>
      </c>
      <c r="BM500" s="60">
        <f>IF(ISNUMBER(BK500),BK500/MAX(BK$22:BK500)-1,"")</f>
        <v>-4.0170498228723206E-3</v>
      </c>
      <c r="BO500" s="61">
        <f>BO499*(1+BP500)</f>
        <v>117.5679754722271</v>
      </c>
      <c r="BP500" s="60">
        <f>$L$36*N(S500)+$L$37*N(AQ500)+$L$38*N(AA500)+$L$39*N(AE500)+$L$40*N(AM500)+$L$41*N(W500)+$L$42*N(AI500)+$L$43*N(BG500)+$L$44*N(AY500)</f>
        <v>-4.7305368194812533E-3</v>
      </c>
      <c r="BQ500" s="60">
        <f>IF(ISNUMBER(BO500),BO500/MAX(BO$22:BO500)-1,"")</f>
        <v>-4.7305368194812125E-3</v>
      </c>
      <c r="BS500" s="61">
        <f>BS499*(1+BT500)</f>
        <v>114.68710476882463</v>
      </c>
      <c r="BT500" s="60">
        <f>$L$60*N(S500)+$L$61*N(AE500)+$L$62*N(AQ500)+$L$63*N(AM500)+$L$64*N(AI500)+$L$65*N(AA500)+$L$66*N(BG500)+$L$67*N(W500)+$L$68*N(AY500)</f>
        <v>-5.6001747410224633E-3</v>
      </c>
      <c r="BU500" s="60">
        <f>IF(ISNUMBER(BS500),BS500/MAX(BS$22:BS500)-1,"")</f>
        <v>-5.6001747410224789E-3</v>
      </c>
    </row>
    <row r="501" spans="17:73" ht="16" customHeight="1">
      <c r="Q501" s="63">
        <v>43790</v>
      </c>
      <c r="R501" s="62">
        <v>456.59</v>
      </c>
      <c r="S501" s="60">
        <f>IF(AND(ISNUMBER(R500),ISNUMBER(R501)),R501/R500-1,"")</f>
        <v>-3.5030103995625783E-4</v>
      </c>
      <c r="T501" s="60">
        <f>IF(ISNUMBER(R501),R501/MAX(R$22:R501)-1,"")</f>
        <v>-8.8566652918575794E-3</v>
      </c>
      <c r="V501" s="62">
        <v>232.28</v>
      </c>
      <c r="W501" s="60">
        <f>IF(AND(ISNUMBER(V500),ISNUMBER(V501)),V501/V500-1,"")</f>
        <v>-6.8834968163822285E-4</v>
      </c>
      <c r="X501" s="60">
        <f>IF(ISNUMBER(V501),V501/MAX(V$22:V501)-1,"")</f>
        <v>-5.4378077499465105E-3</v>
      </c>
      <c r="Z501" s="62">
        <v>9.48</v>
      </c>
      <c r="AA501" s="60">
        <f>IF(AND(ISNUMBER(Z500),ISNUMBER(Z501)),Z501/Z500-1,"")</f>
        <v>-1.0537407797681642E-3</v>
      </c>
      <c r="AB501" s="60">
        <f>IF(ISNUMBER(Z501),Z501/MAX(Z$22:Z501)-1,"")</f>
        <v>-6.2893081761005165E-3</v>
      </c>
      <c r="AD501" s="62">
        <v>12.75</v>
      </c>
      <c r="AE501" s="60">
        <f>IF(AND(ISNUMBER(AD500),ISNUMBER(AD501)),AD501/AD500-1,"")</f>
        <v>-2.3474178403755097E-3</v>
      </c>
      <c r="AF501" s="60">
        <f>IF(ISNUMBER(AD501),AD501/MAX(AD$22:AD501)-1,"")</f>
        <v>-0.15618795499669091</v>
      </c>
      <c r="AH501" s="62">
        <v>18.37</v>
      </c>
      <c r="AI501" s="60">
        <f>IF(AND(ISNUMBER(AH500),ISNUMBER(AH501)),AH501/AH500-1,"")</f>
        <v>-4.3360433604334725E-3</v>
      </c>
      <c r="AJ501" s="60">
        <f>IF(ISNUMBER(AH501),AH501/MAX(AH$22:AH501)-1,"")</f>
        <v>-1.3426423200859294E-2</v>
      </c>
      <c r="AL501" s="62">
        <v>21.57</v>
      </c>
      <c r="AM501" s="60">
        <f>IF(AND(ISNUMBER(AL500),ISNUMBER(AL501)),AL501/AL500-1,"")</f>
        <v>4.638218923933568E-4</v>
      </c>
      <c r="AN501" s="60">
        <f>IF(ISNUMBER(AL501),AL501/MAX(AL$22:AL501)-1,"")</f>
        <v>-2.7063599458728049E-2</v>
      </c>
      <c r="AP501" s="62">
        <v>100.32</v>
      </c>
      <c r="AQ501" s="60">
        <f>IF(AND(ISNUMBER(AP500),ISNUMBER(AP501)),AP501/AP500-1,"")</f>
        <v>9.9690958029974297E-5</v>
      </c>
      <c r="AR501" s="60">
        <f>IF(ISNUMBER(AP501),AP501/MAX(AP$22:AP501)-1,"")</f>
        <v>-8.9632506722436833E-4</v>
      </c>
      <c r="AT501" s="62">
        <v>50.1</v>
      </c>
      <c r="AU501" s="60">
        <f>IF(AND(ISNUMBER(AT500),ISNUMBER(AT501)),AT501/AT500-1,"")</f>
        <v>-1.9956096587503414E-4</v>
      </c>
      <c r="AV501" s="60">
        <f>IF(ISNUMBER(AT501),AT501/MAX(AT$22:AT501)-1,"")</f>
        <v>-1.5942606616181632E-3</v>
      </c>
      <c r="AX501" s="62">
        <v>20.352</v>
      </c>
      <c r="AY501" s="60">
        <f>IF(AND(ISNUMBER(AX500),ISNUMBER(AX501)),AX501/AX500-1,"")</f>
        <v>9.8280098280056905E-5</v>
      </c>
      <c r="AZ501" s="60">
        <f>IF(ISNUMBER(AX501),AX501/MAX(AX$22:AX501)-1,"")</f>
        <v>-6.2465450525151955E-2</v>
      </c>
      <c r="BB501" s="62">
        <v>53.3</v>
      </c>
      <c r="BC501" s="60">
        <f>IF(AND(ISNUMBER(BB500),ISNUMBER(BB501)),BB501/BB500-1,"")</f>
        <v>-3.7509377344346895E-4</v>
      </c>
      <c r="BD501" s="60">
        <f>IF(ISNUMBER(BB501),BB501/MAX(BB$22:BB501)-1,"")</f>
        <v>-1.7873594988022989E-2</v>
      </c>
      <c r="BF501" s="62">
        <v>53.58</v>
      </c>
      <c r="BG501" s="60">
        <f>IF(AND(ISNUMBER(BF500),ISNUMBER(BF501)),BF501/BF500-1,"")</f>
        <v>7.4710496824792472E-4</v>
      </c>
      <c r="BH501" s="60">
        <f>IF(ISNUMBER(BF501),BF501/MAX(BF$22:BF501)-1,"")</f>
        <v>-3.7188545927854255E-3</v>
      </c>
      <c r="BK501" s="61">
        <f>BK500*(1+BL501)</f>
        <v>119.40069180235804</v>
      </c>
      <c r="BL501" s="60">
        <f>$L$12*N(AQ501)+$L$13*N(S501)+$L$14*N(AA501)+$L$15*N(AE501)+$L$16*N(AY501)+$L$17*N(BC501)+$L$18*N(AM501)+$L$19*N(AU501)+$L$20*N(W501)</f>
        <v>-4.6707903479280115E-4</v>
      </c>
      <c r="BM501" s="60">
        <f>IF(ISNUMBER(BK501),BK501/MAX(BK$22:BK501)-1,"")</f>
        <v>-4.4822525779112388E-3</v>
      </c>
      <c r="BO501" s="61">
        <f>BO500*(1+BP501)</f>
        <v>117.48685874654311</v>
      </c>
      <c r="BP501" s="60">
        <f>$L$36*N(S501)+$L$37*N(AQ501)+$L$38*N(AA501)+$L$39*N(AE501)+$L$40*N(AM501)+$L$41*N(W501)+$L$42*N(AI501)+$L$43*N(BG501)+$L$44*N(AY501)</f>
        <v>-6.8995596256704193E-4</v>
      </c>
      <c r="BQ501" s="60">
        <f>IF(ISNUMBER(BO501),BO501/MAX(BO$22:BO501)-1,"")</f>
        <v>-5.4172289199634349E-3</v>
      </c>
      <c r="BS501" s="61">
        <f>BS500*(1+BT501)</f>
        <v>114.56697491491511</v>
      </c>
      <c r="BT501" s="60">
        <f>$L$60*N(S501)+$L$61*N(AE501)+$L$62*N(AQ501)+$L$63*N(AM501)+$L$64*N(AI501)+$L$65*N(AA501)+$L$66*N(BG501)+$L$67*N(W501)+$L$68*N(AY501)</f>
        <v>-1.0474573767615316E-3</v>
      </c>
      <c r="BU501" s="60">
        <f>IF(ISNUMBER(BS501),BS501/MAX(BS$22:BS501)-1,"")</f>
        <v>-6.6417661734403666E-3</v>
      </c>
    </row>
    <row r="502" spans="17:73" ht="16" customHeight="1">
      <c r="Q502" s="63">
        <v>43791</v>
      </c>
      <c r="R502" s="62">
        <v>457.28</v>
      </c>
      <c r="S502" s="60">
        <f>IF(AND(ISNUMBER(R501),ISNUMBER(R502)),R502/R501-1,"")</f>
        <v>1.5112026106571808E-3</v>
      </c>
      <c r="T502" s="60">
        <f>IF(ISNUMBER(R502),R502/MAX(R$22:R502)-1,"")</f>
        <v>-7.3588468969111309E-3</v>
      </c>
      <c r="V502" s="62">
        <v>232.94</v>
      </c>
      <c r="W502" s="60">
        <f>IF(AND(ISNUMBER(V501),ISNUMBER(V502)),V502/V501-1,"")</f>
        <v>2.8413983123816156E-3</v>
      </c>
      <c r="X502" s="60">
        <f>IF(ISNUMBER(V502),V502/MAX(V$22:V502)-1,"")</f>
        <v>-2.6118604153286817E-3</v>
      </c>
      <c r="Z502" s="62">
        <v>9.49</v>
      </c>
      <c r="AA502" s="60">
        <f>IF(AND(ISNUMBER(Z501),ISNUMBER(Z502)),Z502/Z501-1,"")</f>
        <v>1.0548523206750371E-3</v>
      </c>
      <c r="AB502" s="60">
        <f>IF(ISNUMBER(Z502),Z502/MAX(Z$22:Z502)-1,"")</f>
        <v>-5.2410901467504489E-3</v>
      </c>
      <c r="AD502" s="62">
        <v>12.78</v>
      </c>
      <c r="AE502" s="60">
        <f>IF(AND(ISNUMBER(AD501),ISNUMBER(AD502)),AD502/AD501-1,"")</f>
        <v>2.3529411764704466E-3</v>
      </c>
      <c r="AF502" s="60">
        <f>IF(ISNUMBER(AD502),AD502/MAX(AD$22:AD502)-1,"")</f>
        <v>-0.15420251489080083</v>
      </c>
      <c r="AH502" s="62">
        <v>18.440000000000001</v>
      </c>
      <c r="AI502" s="60">
        <f>IF(AND(ISNUMBER(AH501),ISNUMBER(AH502)),AH502/AH501-1,"")</f>
        <v>3.8105606967882011E-3</v>
      </c>
      <c r="AJ502" s="60">
        <f>IF(ISNUMBER(AH502),AH502/MAX(AH$22:AH502)-1,"")</f>
        <v>-9.6670247046186653E-3</v>
      </c>
      <c r="AL502" s="62">
        <v>21.63</v>
      </c>
      <c r="AM502" s="60">
        <f>IF(AND(ISNUMBER(AL501),ISNUMBER(AL502)),AL502/AL501-1,"")</f>
        <v>2.7816411682892728E-3</v>
      </c>
      <c r="AN502" s="60">
        <f>IF(ISNUMBER(AL502),AL502/MAX(AL$22:AL502)-1,"")</f>
        <v>-2.4357239512855289E-2</v>
      </c>
      <c r="AP502" s="62">
        <v>100.31</v>
      </c>
      <c r="AQ502" s="60">
        <f>IF(AND(ISNUMBER(AP501),ISNUMBER(AP502)),AP502/AP501-1,"")</f>
        <v>-9.9681020733544123E-5</v>
      </c>
      <c r="AR502" s="60">
        <f>IF(ISNUMBER(AP502),AP502/MAX(AP$22:AP502)-1,"")</f>
        <v>-9.9591674136034758E-4</v>
      </c>
      <c r="AT502" s="62">
        <v>50.11</v>
      </c>
      <c r="AU502" s="60">
        <f>IF(AND(ISNUMBER(AT501),ISNUMBER(AT502)),AT502/AT501-1,"")</f>
        <v>1.9960079840308786E-4</v>
      </c>
      <c r="AV502" s="60">
        <f>IF(ISNUMBER(AT502),AT502/MAX(AT$22:AT502)-1,"")</f>
        <v>-1.394978078915865E-3</v>
      </c>
      <c r="AX502" s="62">
        <v>20.288</v>
      </c>
      <c r="AY502" s="60">
        <f>IF(AND(ISNUMBER(AX501),ISNUMBER(AX502)),AX502/AX501-1,"")</f>
        <v>-3.1446540880503138E-3</v>
      </c>
      <c r="AZ502" s="60">
        <f>IF(ISNUMBER(AX502),AX502/MAX(AX$22:AX502)-1,"")</f>
        <v>-6.5413672378846432E-2</v>
      </c>
      <c r="BB502" s="62">
        <v>53.19</v>
      </c>
      <c r="BC502" s="60">
        <f>IF(AND(ISNUMBER(BB501),ISNUMBER(BB502)),BB502/BB501-1,"")</f>
        <v>-2.0637898686679534E-3</v>
      </c>
      <c r="BD502" s="60">
        <f>IF(ISNUMBER(BB502),BB502/MAX(BB$22:BB502)-1,"")</f>
        <v>-1.9900497512437942E-2</v>
      </c>
      <c r="BF502" s="62">
        <v>53.54</v>
      </c>
      <c r="BG502" s="60">
        <f>IF(AND(ISNUMBER(BF501),ISNUMBER(BF502)),BF502/BF501-1,"")</f>
        <v>-7.4654721911160404E-4</v>
      </c>
      <c r="BH502" s="60">
        <f>IF(ISNUMBER(BF502),BF502/MAX(BF$22:BF502)-1,"")</f>
        <v>-4.4626255113425772E-3</v>
      </c>
      <c r="BK502" s="61">
        <f>BK501*(1+BL502)</f>
        <v>119.45077788388069</v>
      </c>
      <c r="BL502" s="60">
        <f>$L$12*N(AQ502)+$L$13*N(S502)+$L$14*N(AA502)+$L$15*N(AE502)+$L$16*N(AY502)+$L$17*N(BC502)+$L$18*N(AM502)+$L$19*N(AU502)+$L$20*N(W502)</f>
        <v>4.1947898933071667E-4</v>
      </c>
      <c r="BM502" s="60">
        <f>IF(ISNUMBER(BK502),BK502/MAX(BK$22:BK502)-1,"")</f>
        <v>-4.0646537993617171E-3</v>
      </c>
      <c r="BO502" s="61">
        <f>BO501*(1+BP502)</f>
        <v>117.59381180867176</v>
      </c>
      <c r="BP502" s="60">
        <f>$L$36*N(S502)+$L$37*N(AQ502)+$L$38*N(AA502)+$L$39*N(AE502)+$L$40*N(AM502)+$L$41*N(W502)+$L$42*N(AI502)+$L$43*N(BG502)+$L$44*N(AY502)</f>
        <v>9.1034063953809971E-4</v>
      </c>
      <c r="BQ502" s="60">
        <f>IF(ISNUMBER(BO502),BO502/MAX(BO$22:BO502)-1,"")</f>
        <v>-4.5118198040648982E-3</v>
      </c>
      <c r="BS502" s="61">
        <f>BS501*(1+BT502)</f>
        <v>114.75912208902326</v>
      </c>
      <c r="BT502" s="60">
        <f>$L$60*N(S502)+$L$61*N(AE502)+$L$62*N(AQ502)+$L$63*N(AM502)+$L$64*N(AI502)+$L$65*N(AA502)+$L$66*N(BG502)+$L$67*N(W502)+$L$68*N(AY502)</f>
        <v>1.6771602309553113E-3</v>
      </c>
      <c r="BU502" s="60">
        <f>IF(ISNUMBER(BS502),BS502/MAX(BS$22:BS502)-1,"")</f>
        <v>-4.9757452485743592E-3</v>
      </c>
    </row>
    <row r="503" spans="17:73" ht="16" customHeight="1">
      <c r="Q503" s="63">
        <v>43794</v>
      </c>
      <c r="R503" s="62">
        <v>457.28</v>
      </c>
      <c r="S503" s="60">
        <f>IF(AND(ISNUMBER(R502),ISNUMBER(R503)),R503/R502-1,"")</f>
        <v>0</v>
      </c>
      <c r="T503" s="60">
        <f>IF(ISNUMBER(R503),R503/MAX(R$22:R503)-1,"")</f>
        <v>-7.3588468969111309E-3</v>
      </c>
      <c r="V503" s="62">
        <v>233.5</v>
      </c>
      <c r="W503" s="60">
        <f>IF(AND(ISNUMBER(V502),ISNUMBER(V503)),V503/V502-1,"")</f>
        <v>2.4040525457198481E-3</v>
      </c>
      <c r="X503" s="60">
        <f>IF(ISNUMBER(V503),V503/MAX(V$22:V503)-1,"")</f>
        <v>-2.1408691928925805E-4</v>
      </c>
      <c r="Z503" s="62">
        <v>9.5</v>
      </c>
      <c r="AA503" s="60">
        <f>IF(AND(ISNUMBER(Z502),ISNUMBER(Z503)),Z503/Z502-1,"")</f>
        <v>1.0537407797681642E-3</v>
      </c>
      <c r="AB503" s="60">
        <f>IF(ISNUMBER(Z503),Z503/MAX(Z$22:Z503)-1,"")</f>
        <v>-4.1928721174003813E-3</v>
      </c>
      <c r="AD503" s="62">
        <v>12.86</v>
      </c>
      <c r="AE503" s="60">
        <f>IF(AND(ISNUMBER(AD502),ISNUMBER(AD503)),AD503/AD502-1,"")</f>
        <v>6.259780907668322E-3</v>
      </c>
      <c r="AF503" s="60">
        <f>IF(ISNUMBER(AD503),AD503/MAX(AD$22:AD503)-1,"")</f>
        <v>-0.1489080079417604</v>
      </c>
      <c r="AH503" s="62">
        <v>18.53</v>
      </c>
      <c r="AI503" s="60">
        <f>IF(AND(ISNUMBER(AH502),ISNUMBER(AH503)),AH503/AH502-1,"")</f>
        <v>4.8806941431669415E-3</v>
      </c>
      <c r="AJ503" s="60">
        <f>IF(ISNUMBER(AH503),AH503/MAX(AH$22:AH503)-1,"")</f>
        <v>-4.8335123523093326E-3</v>
      </c>
      <c r="AL503" s="62">
        <v>21.62</v>
      </c>
      <c r="AM503" s="60">
        <f>IF(AND(ISNUMBER(AL502),ISNUMBER(AL503)),AL503/AL502-1,"")</f>
        <v>-4.6232085067032802E-4</v>
      </c>
      <c r="AN503" s="60">
        <f>IF(ISNUMBER(AL503),AL503/MAX(AL$22:AL503)-1,"")</f>
        <v>-2.4808299503834008E-2</v>
      </c>
      <c r="AP503" s="62">
        <v>100.32</v>
      </c>
      <c r="AQ503" s="60">
        <f>IF(AND(ISNUMBER(AP502),ISNUMBER(AP503)),AP503/AP502-1,"")</f>
        <v>9.9690958029974297E-5</v>
      </c>
      <c r="AR503" s="60">
        <f>IF(ISNUMBER(AP503),AP503/MAX(AP$22:AP503)-1,"")</f>
        <v>-8.9632506722436833E-4</v>
      </c>
      <c r="AT503" s="62">
        <v>50.11</v>
      </c>
      <c r="AU503" s="60">
        <f>IF(AND(ISNUMBER(AT502),ISNUMBER(AT503)),AT503/AT502-1,"")</f>
        <v>0</v>
      </c>
      <c r="AV503" s="60">
        <f>IF(ISNUMBER(AT503),AT503/MAX(AT$22:AT503)-1,"")</f>
        <v>-1.394978078915865E-3</v>
      </c>
      <c r="AX503" s="62">
        <v>20.204000000000001</v>
      </c>
      <c r="AY503" s="60">
        <f>IF(AND(ISNUMBER(AX502),ISNUMBER(AX503)),AX503/AX502-1,"")</f>
        <v>-4.1403785488959288E-3</v>
      </c>
      <c r="AZ503" s="60">
        <f>IF(ISNUMBER(AX503),AX503/MAX(AX$22:AX503)-1,"")</f>
        <v>-6.9283213561820434E-2</v>
      </c>
      <c r="BB503" s="62">
        <v>53.22</v>
      </c>
      <c r="BC503" s="60">
        <f>IF(AND(ISNUMBER(BB502),ISNUMBER(BB503)),BB503/BB502-1,"")</f>
        <v>5.6401579244225175E-4</v>
      </c>
      <c r="BD503" s="60">
        <f>IF(ISNUMBER(BB503),BB503/MAX(BB$22:BB503)-1,"")</f>
        <v>-1.9347705914870117E-2</v>
      </c>
      <c r="BF503" s="62">
        <v>53.54</v>
      </c>
      <c r="BG503" s="60">
        <f>IF(AND(ISNUMBER(BF502),ISNUMBER(BF503)),BF503/BF502-1,"")</f>
        <v>0</v>
      </c>
      <c r="BH503" s="60">
        <f>IF(ISNUMBER(BF503),BF503/MAX(BF$22:BF503)-1,"")</f>
        <v>-4.4626255113425772E-3</v>
      </c>
      <c r="BK503" s="61">
        <f>BK502*(1+BL503)</f>
        <v>119.47623002594374</v>
      </c>
      <c r="BL503" s="60">
        <f>$L$12*N(AQ503)+$L$13*N(S503)+$L$14*N(AA503)+$L$15*N(AE503)+$L$16*N(AY503)+$L$17*N(BC503)+$L$18*N(AM503)+$L$19*N(AU503)+$L$20*N(W503)</f>
        <v>2.1307640279896403E-4</v>
      </c>
      <c r="BM503" s="60">
        <f>IF(ISNUMBER(BK503),BK503/MAX(BK$22:BK503)-1,"")</f>
        <v>-3.85244347837288E-3</v>
      </c>
      <c r="BO503" s="61">
        <f>BO502*(1+BP503)</f>
        <v>117.70985808171251</v>
      </c>
      <c r="BP503" s="60">
        <f>$L$36*N(S503)+$L$37*N(AQ503)+$L$38*N(AA503)+$L$39*N(AE503)+$L$40*N(AM503)+$L$41*N(W503)+$L$42*N(AI503)+$L$43*N(BG503)+$L$44*N(AY503)</f>
        <v>9.868399642454233E-4</v>
      </c>
      <c r="BQ503" s="60">
        <f>IF(ISNUMBER(BO503),BO503/MAX(BO$22:BO503)-1,"")</f>
        <v>-3.5294322839135583E-3</v>
      </c>
      <c r="BS503" s="61">
        <f>BS502*(1+BT503)</f>
        <v>114.96195151182143</v>
      </c>
      <c r="BT503" s="60">
        <f>$L$60*N(S503)+$L$61*N(AE503)+$L$62*N(AQ503)+$L$63*N(AM503)+$L$64*N(AI503)+$L$65*N(AA503)+$L$66*N(BG503)+$L$67*N(W503)+$L$68*N(AY503)</f>
        <v>1.7674361663452085E-3</v>
      </c>
      <c r="BU503" s="60">
        <f>IF(ISNUMBER(BS503),BS503/MAX(BS$22:BS503)-1,"")</f>
        <v>-3.2171033943360072E-3</v>
      </c>
    </row>
    <row r="504" spans="17:73" ht="16" customHeight="1">
      <c r="Q504" s="63">
        <v>43795</v>
      </c>
      <c r="R504" s="62">
        <v>463.1</v>
      </c>
      <c r="S504" s="60">
        <f>IF(AND(ISNUMBER(R503),ISNUMBER(R504)),R504/R503-1,"")</f>
        <v>1.2727431770468867E-2</v>
      </c>
      <c r="T504" s="60">
        <f>IF(ISNUMBER(R504),R504/MAX(R$22:R504)-1,"")</f>
        <v>0</v>
      </c>
      <c r="V504" s="62">
        <v>235.57</v>
      </c>
      <c r="W504" s="60">
        <f>IF(AND(ISNUMBER(V503),ISNUMBER(V504)),V504/V503-1,"")</f>
        <v>8.8650963597429744E-3</v>
      </c>
      <c r="X504" s="60">
        <f>IF(ISNUMBER(V504),V504/MAX(V$22:V504)-1,"")</f>
        <v>0</v>
      </c>
      <c r="Z504" s="62">
        <v>9.58</v>
      </c>
      <c r="AA504" s="60">
        <f>IF(AND(ISNUMBER(Z503),ISNUMBER(Z504)),Z504/Z503-1,"")</f>
        <v>8.4210526315788847E-3</v>
      </c>
      <c r="AB504" s="60">
        <f>IF(ISNUMBER(Z504),Z504/MAX(Z$22:Z504)-1,"")</f>
        <v>0</v>
      </c>
      <c r="AD504" s="62">
        <v>13</v>
      </c>
      <c r="AE504" s="60">
        <f>IF(AND(ISNUMBER(AD503),ISNUMBER(AD504)),AD504/AD503-1,"")</f>
        <v>1.0886469673405896E-2</v>
      </c>
      <c r="AF504" s="60">
        <f>IF(ISNUMBER(AD504),AD504/MAX(AD$22:AD504)-1,"")</f>
        <v>-0.1396426207809397</v>
      </c>
      <c r="AH504" s="62">
        <v>18.63</v>
      </c>
      <c r="AI504" s="60">
        <f>IF(AND(ISNUMBER(AH503),ISNUMBER(AH504)),AH504/AH503-1,"")</f>
        <v>5.3966540744736502E-3</v>
      </c>
      <c r="AJ504" s="60">
        <f>IF(ISNUMBER(AH504),AH504/MAX(AH$22:AH504)-1,"")</f>
        <v>0</v>
      </c>
      <c r="AL504" s="62">
        <v>21.63</v>
      </c>
      <c r="AM504" s="60">
        <f>IF(AND(ISNUMBER(AL503),ISNUMBER(AL504)),AL504/AL503-1,"")</f>
        <v>4.6253469010171244E-4</v>
      </c>
      <c r="AN504" s="60">
        <f>IF(ISNUMBER(AL504),AL504/MAX(AL$22:AL504)-1,"")</f>
        <v>-2.4357239512855289E-2</v>
      </c>
      <c r="AP504" s="62">
        <v>100.32</v>
      </c>
      <c r="AQ504" s="60">
        <f>IF(AND(ISNUMBER(AP503),ISNUMBER(AP504)),AP504/AP503-1,"")</f>
        <v>0</v>
      </c>
      <c r="AR504" s="60">
        <f>IF(ISNUMBER(AP504),AP504/MAX(AP$22:AP504)-1,"")</f>
        <v>-8.9632506722436833E-4</v>
      </c>
      <c r="AT504" s="62">
        <v>50.11</v>
      </c>
      <c r="AU504" s="60">
        <f>IF(AND(ISNUMBER(AT503),ISNUMBER(AT504)),AT504/AT503-1,"")</f>
        <v>0</v>
      </c>
      <c r="AV504" s="60">
        <f>IF(ISNUMBER(AT504),AT504/MAX(AT$22:AT504)-1,"")</f>
        <v>-1.394978078915865E-3</v>
      </c>
      <c r="AX504" s="62">
        <v>20.178000000000001</v>
      </c>
      <c r="AY504" s="60">
        <f>IF(AND(ISNUMBER(AX503),ISNUMBER(AX504)),AX504/AX503-1,"")</f>
        <v>-1.2868738863591744E-3</v>
      </c>
      <c r="AZ504" s="60">
        <f>IF(ISNUMBER(AX504),AX504/MAX(AX$22:AX504)-1,"")</f>
        <v>-7.0480928689883759E-2</v>
      </c>
      <c r="BB504" s="62">
        <v>53.34</v>
      </c>
      <c r="BC504" s="60">
        <f>IF(AND(ISNUMBER(BB503),ISNUMBER(BB504)),BB504/BB503-1,"")</f>
        <v>2.2547914317927464E-3</v>
      </c>
      <c r="BD504" s="60">
        <f>IF(ISNUMBER(BB504),BB504/MAX(BB$22:BB504)-1,"")</f>
        <v>-1.7136539524599259E-2</v>
      </c>
      <c r="BF504" s="62">
        <v>53.49</v>
      </c>
      <c r="BG504" s="60">
        <f>IF(AND(ISNUMBER(BF503),ISNUMBER(BF504)),BF504/BF503-1,"")</f>
        <v>-9.3388121031001692E-4</v>
      </c>
      <c r="BH504" s="60">
        <f>IF(ISNUMBER(BF504),BF504/MAX(BF$22:BF504)-1,"")</f>
        <v>-5.3923391595388503E-3</v>
      </c>
      <c r="BK504" s="61">
        <f>BK503*(1+BL504)</f>
        <v>120.20344788617815</v>
      </c>
      <c r="BL504" s="60">
        <f>$L$12*N(AQ504)+$L$13*N(S504)+$L$14*N(AA504)+$L$15*N(AE504)+$L$16*N(AY504)+$L$17*N(BC504)+$L$18*N(AM504)+$L$19*N(AU504)+$L$20*N(W504)</f>
        <v>6.0867158268762432E-3</v>
      </c>
      <c r="BM504" s="60">
        <f>IF(ISNUMBER(BK504),BK504/MAX(BK$22:BK504)-1,"")</f>
        <v>0</v>
      </c>
      <c r="BO504" s="61">
        <f>BO503*(1+BP504)</f>
        <v>118.5509193287369</v>
      </c>
      <c r="BP504" s="60">
        <f>$L$36*N(S504)+$L$37*N(AQ504)+$L$38*N(AA504)+$L$39*N(AE504)+$L$40*N(AM504)+$L$41*N(W504)+$L$42*N(AI504)+$L$43*N(BG504)+$L$44*N(AY504)</f>
        <v>7.1452065335134594E-3</v>
      </c>
      <c r="BQ504" s="60">
        <f>IF(ISNUMBER(BO504),BO504/MAX(BO$22:BO504)-1,"")</f>
        <v>0</v>
      </c>
      <c r="BS504" s="61">
        <f>BS503*(1+BT504)</f>
        <v>115.79232414748594</v>
      </c>
      <c r="BT504" s="60">
        <f>$L$60*N(S504)+$L$61*N(AE504)+$L$62*N(AQ504)+$L$63*N(AM504)+$L$64*N(AI504)+$L$65*N(AA504)+$L$66*N(BG504)+$L$67*N(W504)+$L$68*N(AY504)</f>
        <v>7.2230213974675671E-3</v>
      </c>
      <c r="BU504" s="60">
        <f>IF(ISNUMBER(BS504),BS504/MAX(BS$22:BS504)-1,"")</f>
        <v>0</v>
      </c>
    </row>
    <row r="505" spans="17:73" ht="16" customHeight="1">
      <c r="Q505" s="63">
        <v>43796</v>
      </c>
      <c r="R505" s="62">
        <v>465.39</v>
      </c>
      <c r="S505" s="60">
        <f>IF(AND(ISNUMBER(R504),ISNUMBER(R505)),R505/R504-1,"")</f>
        <v>4.9449362988553958E-3</v>
      </c>
      <c r="T505" s="60">
        <f>IF(ISNUMBER(R505),R505/MAX(R$22:R505)-1,"")</f>
        <v>0</v>
      </c>
      <c r="V505" s="62">
        <v>236.7</v>
      </c>
      <c r="W505" s="60">
        <f>IF(AND(ISNUMBER(V504),ISNUMBER(V505)),V505/V504-1,"")</f>
        <v>4.7968756632847942E-3</v>
      </c>
      <c r="X505" s="60">
        <f>IF(ISNUMBER(V505),V505/MAX(V$22:V505)-1,"")</f>
        <v>0</v>
      </c>
      <c r="Z505" s="62">
        <v>9.65</v>
      </c>
      <c r="AA505" s="60">
        <f>IF(AND(ISNUMBER(Z504),ISNUMBER(Z505)),Z505/Z504-1,"")</f>
        <v>7.3068893528183132E-3</v>
      </c>
      <c r="AB505" s="60">
        <f>IF(ISNUMBER(Z505),Z505/MAX(Z$22:Z505)-1,"")</f>
        <v>0</v>
      </c>
      <c r="AD505" s="62">
        <v>13.04</v>
      </c>
      <c r="AE505" s="60">
        <f>IF(AND(ISNUMBER(AD504),ISNUMBER(AD505)),AD505/AD504-1,"")</f>
        <v>3.0769230769229772E-3</v>
      </c>
      <c r="AF505" s="60">
        <f>IF(ISNUMBER(AD505),AD505/MAX(AD$22:AD505)-1,"")</f>
        <v>-0.13699536730641959</v>
      </c>
      <c r="AH505" s="62">
        <v>18.84</v>
      </c>
      <c r="AI505" s="60">
        <f>IF(AND(ISNUMBER(AH504),ISNUMBER(AH505)),AH505/AH504-1,"")</f>
        <v>1.1272141706924366E-2</v>
      </c>
      <c r="AJ505" s="60">
        <f>IF(ISNUMBER(AH505),AH505/MAX(AH$22:AH505)-1,"")</f>
        <v>0</v>
      </c>
      <c r="AL505" s="62">
        <v>21.75</v>
      </c>
      <c r="AM505" s="60">
        <f>IF(AND(ISNUMBER(AL504),ISNUMBER(AL505)),AL505/AL504-1,"")</f>
        <v>5.5478502080443803E-3</v>
      </c>
      <c r="AN505" s="60">
        <f>IF(ISNUMBER(AL505),AL505/MAX(AL$22:AL505)-1,"")</f>
        <v>-1.8944519621109657E-2</v>
      </c>
      <c r="AP505" s="62">
        <v>100.33</v>
      </c>
      <c r="AQ505" s="60">
        <f>IF(AND(ISNUMBER(AP504),ISNUMBER(AP505)),AP505/AP504-1,"")</f>
        <v>9.9681020733655146E-5</v>
      </c>
      <c r="AR505" s="60">
        <f>IF(ISNUMBER(AP505),AP505/MAX(AP$22:AP505)-1,"")</f>
        <v>-7.9673339308827806E-4</v>
      </c>
      <c r="AT505" s="62">
        <v>50.11</v>
      </c>
      <c r="AU505" s="60">
        <f>IF(AND(ISNUMBER(AT504),ISNUMBER(AT505)),AT505/AT504-1,"")</f>
        <v>0</v>
      </c>
      <c r="AV505" s="60">
        <f>IF(ISNUMBER(AT505),AT505/MAX(AT$22:AT505)-1,"")</f>
        <v>-1.394978078915865E-3</v>
      </c>
      <c r="AX505" s="62">
        <v>20.234000000000002</v>
      </c>
      <c r="AY505" s="60">
        <f>IF(AND(ISNUMBER(AX504),ISNUMBER(AX505)),AX505/AX504-1,"")</f>
        <v>2.7752998314996002E-3</v>
      </c>
      <c r="AZ505" s="60">
        <f>IF(ISNUMBER(AX505),AX505/MAX(AX$22:AX505)-1,"")</f>
        <v>-6.7901234567901092E-2</v>
      </c>
      <c r="BB505" s="62">
        <v>53.41</v>
      </c>
      <c r="BC505" s="60">
        <f>IF(AND(ISNUMBER(BB504),ISNUMBER(BB505)),BB505/BB504-1,"")</f>
        <v>1.312335958005173E-3</v>
      </c>
      <c r="BD505" s="60">
        <f>IF(ISNUMBER(BB505),BB505/MAX(BB$22:BB505)-1,"")</f>
        <v>-1.5846692463608036E-2</v>
      </c>
      <c r="BF505" s="62">
        <v>53.65</v>
      </c>
      <c r="BG505" s="60">
        <f>IF(AND(ISNUMBER(BF504),ISNUMBER(BF505)),BF505/BF504-1,"")</f>
        <v>2.9912133108991323E-3</v>
      </c>
      <c r="BH505" s="60">
        <f>IF(ISNUMBER(BF505),BF505/MAX(BF$22:BF505)-1,"")</f>
        <v>-2.4172554853105765E-3</v>
      </c>
      <c r="BK505" s="61">
        <f>BK504*(1+BL505)</f>
        <v>120.64334236783183</v>
      </c>
      <c r="BL505" s="60">
        <f>$L$12*N(AQ505)+$L$13*N(S505)+$L$14*N(AA505)+$L$15*N(AE505)+$L$16*N(AY505)+$L$17*N(BC505)+$L$18*N(AM505)+$L$19*N(AU505)+$L$20*N(W505)</f>
        <v>3.6595828937470596E-3</v>
      </c>
      <c r="BM505" s="60">
        <f>IF(ISNUMBER(BK505),BK505/MAX(BK$22:BK505)-1,"")</f>
        <v>0</v>
      </c>
      <c r="BO505" s="61">
        <f>BO504*(1+BP505)</f>
        <v>119.01979400666721</v>
      </c>
      <c r="BP505" s="60">
        <f>$L$36*N(S505)+$L$37*N(AQ505)+$L$38*N(AA505)+$L$39*N(AE505)+$L$40*N(AM505)+$L$41*N(W505)+$L$42*N(AI505)+$L$43*N(BG505)+$L$44*N(AY505)</f>
        <v>3.9550488565182739E-3</v>
      </c>
      <c r="BQ505" s="60">
        <f>IF(ISNUMBER(BO505),BO505/MAX(BO$22:BO505)-1,"")</f>
        <v>0</v>
      </c>
      <c r="BS505" s="61">
        <f>BS504*(1+BT505)</f>
        <v>116.33090643725065</v>
      </c>
      <c r="BT505" s="60">
        <f>$L$60*N(S505)+$L$61*N(AE505)+$L$62*N(AQ505)+$L$63*N(AM505)+$L$64*N(AI505)+$L$65*N(AA505)+$L$66*N(BG505)+$L$67*N(W505)+$L$68*N(AY505)</f>
        <v>4.651277999038095E-3</v>
      </c>
      <c r="BU505" s="60">
        <f>IF(ISNUMBER(BS505),BS505/MAX(BS$22:BS505)-1,"")</f>
        <v>0</v>
      </c>
    </row>
    <row r="506" spans="17:73" ht="16" customHeight="1">
      <c r="Q506" s="63">
        <v>43797</v>
      </c>
      <c r="R506" s="62">
        <v>465.39</v>
      </c>
      <c r="S506" s="60">
        <f>IF(AND(ISNUMBER(R505),ISNUMBER(R506)),R506/R505-1,"")</f>
        <v>0</v>
      </c>
      <c r="T506" s="60">
        <f>IF(ISNUMBER(R506),R506/MAX(R$22:R506)-1,"")</f>
        <v>0</v>
      </c>
      <c r="V506" s="62">
        <v>237.15</v>
      </c>
      <c r="W506" s="60">
        <f>IF(AND(ISNUMBER(V505),ISNUMBER(V506)),V506/V505-1,"")</f>
        <v>1.9011406844107182E-3</v>
      </c>
      <c r="X506" s="60">
        <f>IF(ISNUMBER(V506),V506/MAX(V$22:V506)-1,"")</f>
        <v>0</v>
      </c>
      <c r="Z506" s="62">
        <v>9.67</v>
      </c>
      <c r="AA506" s="60">
        <f>IF(AND(ISNUMBER(Z505),ISNUMBER(Z506)),Z506/Z505-1,"")</f>
        <v>2.0725388601035011E-3</v>
      </c>
      <c r="AB506" s="60">
        <f>IF(ISNUMBER(Z506),Z506/MAX(Z$22:Z506)-1,"")</f>
        <v>0</v>
      </c>
      <c r="AD506" s="62">
        <v>13.02</v>
      </c>
      <c r="AE506" s="60">
        <f>IF(AND(ISNUMBER(AD505),ISNUMBER(AD506)),AD506/AD505-1,"")</f>
        <v>-1.5337423312883347E-3</v>
      </c>
      <c r="AF506" s="60">
        <f>IF(ISNUMBER(AD506),AD506/MAX(AD$22:AD506)-1,"")</f>
        <v>-0.13831899404367964</v>
      </c>
      <c r="AH506" s="62">
        <v>18.920000000000002</v>
      </c>
      <c r="AI506" s="60">
        <f>IF(AND(ISNUMBER(AH505),ISNUMBER(AH506)),AH506/AH505-1,"")</f>
        <v>4.2462845010615702E-3</v>
      </c>
      <c r="AJ506" s="60">
        <f>IF(ISNUMBER(AH506),AH506/MAX(AH$22:AH506)-1,"")</f>
        <v>0</v>
      </c>
      <c r="AL506" s="62">
        <v>21.7</v>
      </c>
      <c r="AM506" s="60">
        <f>IF(AND(ISNUMBER(AL505),ISNUMBER(AL506)),AL506/AL505-1,"")</f>
        <v>-2.2988505747126853E-3</v>
      </c>
      <c r="AN506" s="60">
        <f>IF(ISNUMBER(AL506),AL506/MAX(AL$22:AL506)-1,"")</f>
        <v>-2.1199819576003698E-2</v>
      </c>
      <c r="AP506" s="62">
        <v>100.33</v>
      </c>
      <c r="AQ506" s="60">
        <f>IF(AND(ISNUMBER(AP505),ISNUMBER(AP506)),AP506/AP505-1,"")</f>
        <v>0</v>
      </c>
      <c r="AR506" s="60">
        <f>IF(ISNUMBER(AP506),AP506/MAX(AP$22:AP506)-1,"")</f>
        <v>-7.9673339308827806E-4</v>
      </c>
      <c r="AT506" s="62">
        <v>50.11</v>
      </c>
      <c r="AU506" s="60">
        <f>IF(AND(ISNUMBER(AT505),ISNUMBER(AT506)),AT506/AT505-1,"")</f>
        <v>0</v>
      </c>
      <c r="AV506" s="60">
        <f>IF(ISNUMBER(AT506),AT506/MAX(AT$22:AT506)-1,"")</f>
        <v>-1.394978078915865E-3</v>
      </c>
      <c r="AX506" s="62">
        <v>20.236000000000001</v>
      </c>
      <c r="AY506" s="60">
        <f>IF(AND(ISNUMBER(AX505),ISNUMBER(AX506)),AX506/AX505-1,"")</f>
        <v>9.884353069078422E-5</v>
      </c>
      <c r="AZ506" s="60">
        <f>IF(ISNUMBER(AX506),AX506/MAX(AX$22:AX506)-1,"")</f>
        <v>-6.7809102634973195E-2</v>
      </c>
      <c r="BB506" s="62">
        <v>53.41</v>
      </c>
      <c r="BC506" s="60">
        <f>IF(AND(ISNUMBER(BB505),ISNUMBER(BB506)),BB506/BB505-1,"")</f>
        <v>0</v>
      </c>
      <c r="BD506" s="60">
        <f>IF(ISNUMBER(BB506),BB506/MAX(BB$22:BB506)-1,"")</f>
        <v>-1.5846692463608036E-2</v>
      </c>
      <c r="BF506" s="62">
        <v>53.66</v>
      </c>
      <c r="BG506" s="60">
        <f>IF(AND(ISNUMBER(BF505),ISNUMBER(BF506)),BF506/BF505-1,"")</f>
        <v>1.8639328984160208E-4</v>
      </c>
      <c r="BH506" s="60">
        <f>IF(ISNUMBER(BF506),BF506/MAX(BF$22:BF506)-1,"")</f>
        <v>-2.2313127556713441E-3</v>
      </c>
      <c r="BK506" s="61">
        <f>BK505*(1+BL506)</f>
        <v>120.65488022865131</v>
      </c>
      <c r="BL506" s="60">
        <f>$L$12*N(AQ506)+$L$13*N(S506)+$L$14*N(AA506)+$L$15*N(AE506)+$L$16*N(AY506)+$L$17*N(BC506)+$L$18*N(AM506)+$L$19*N(AU506)+$L$20*N(W506)</f>
        <v>9.5636117111973457E-5</v>
      </c>
      <c r="BM506" s="60">
        <f>IF(ISNUMBER(BK506),BK506/MAX(BK$22:BK506)-1,"")</f>
        <v>0</v>
      </c>
      <c r="BO506" s="61">
        <f>BO505*(1+BP506)</f>
        <v>119.03554537362912</v>
      </c>
      <c r="BP506" s="60">
        <f>$L$36*N(S506)+$L$37*N(AQ506)+$L$38*N(AA506)+$L$39*N(AE506)+$L$40*N(AM506)+$L$41*N(W506)+$L$42*N(AI506)+$L$43*N(BG506)+$L$44*N(AY506)</f>
        <v>1.3234241491831444E-4</v>
      </c>
      <c r="BQ506" s="60">
        <f>IF(ISNUMBER(BO506),BO506/MAX(BO$22:BO506)-1,"")</f>
        <v>0</v>
      </c>
      <c r="BS506" s="61">
        <f>BS505*(1+BT506)</f>
        <v>116.34612442848763</v>
      </c>
      <c r="BT506" s="60">
        <f>$L$60*N(S506)+$L$61*N(AE506)+$L$62*N(AQ506)+$L$63*N(AM506)+$L$64*N(AI506)+$L$65*N(AA506)+$L$66*N(BG506)+$L$67*N(W506)+$L$68*N(AY506)</f>
        <v>1.308164072906277E-4</v>
      </c>
      <c r="BU506" s="60">
        <f>IF(ISNUMBER(BS506),BS506/MAX(BS$22:BS506)-1,"")</f>
        <v>0</v>
      </c>
    </row>
    <row r="507" spans="17:73" ht="16" customHeight="1">
      <c r="Q507" s="63">
        <v>43798</v>
      </c>
      <c r="R507" s="62">
        <v>464.62</v>
      </c>
      <c r="S507" s="60">
        <f>IF(AND(ISNUMBER(R506),ISNUMBER(R507)),R507/R506-1,"")</f>
        <v>-1.6545263112658359E-3</v>
      </c>
      <c r="T507" s="60">
        <f>IF(ISNUMBER(R507),R507/MAX(R$22:R507)-1,"")</f>
        <v>-1.6545263112658359E-3</v>
      </c>
      <c r="V507" s="62">
        <v>236.77</v>
      </c>
      <c r="W507" s="60">
        <f>IF(AND(ISNUMBER(V506),ISNUMBER(V507)),V507/V506-1,"")</f>
        <v>-1.6023613746574128E-3</v>
      </c>
      <c r="X507" s="60">
        <f>IF(ISNUMBER(V507),V507/MAX(V$22:V507)-1,"")</f>
        <v>-1.6023613746574128E-3</v>
      </c>
      <c r="Z507" s="62">
        <v>9.67</v>
      </c>
      <c r="AA507" s="60">
        <f>IF(AND(ISNUMBER(Z506),ISNUMBER(Z507)),Z507/Z506-1,"")</f>
        <v>0</v>
      </c>
      <c r="AB507" s="60">
        <f>IF(ISNUMBER(Z507),Z507/MAX(Z$22:Z507)-1,"")</f>
        <v>0</v>
      </c>
      <c r="AD507" s="62">
        <v>13</v>
      </c>
      <c r="AE507" s="60">
        <f>IF(AND(ISNUMBER(AD506),ISNUMBER(AD507)),AD507/AD506-1,"")</f>
        <v>-1.536098310291778E-3</v>
      </c>
      <c r="AF507" s="60">
        <f>IF(ISNUMBER(AD507),AD507/MAX(AD$22:AD507)-1,"")</f>
        <v>-0.1396426207809397</v>
      </c>
      <c r="AH507" s="62">
        <v>18.989999999999998</v>
      </c>
      <c r="AI507" s="60">
        <f>IF(AND(ISNUMBER(AH506),ISNUMBER(AH507)),AH507/AH506-1,"")</f>
        <v>3.6997885835092781E-3</v>
      </c>
      <c r="AJ507" s="60">
        <f>IF(ISNUMBER(AH507),AH507/MAX(AH$22:AH507)-1,"")</f>
        <v>0</v>
      </c>
      <c r="AL507" s="62">
        <v>21.65</v>
      </c>
      <c r="AM507" s="60">
        <f>IF(AND(ISNUMBER(AL506),ISNUMBER(AL507)),AL507/AL506-1,"")</f>
        <v>-2.3041474654378336E-3</v>
      </c>
      <c r="AN507" s="60">
        <f>IF(ISNUMBER(AL507),AL507/MAX(AL$22:AL507)-1,"")</f>
        <v>-2.3455119530897739E-2</v>
      </c>
      <c r="AP507" s="62">
        <v>100.34</v>
      </c>
      <c r="AQ507" s="60">
        <f>IF(AND(ISNUMBER(AP506),ISNUMBER(AP507)),AP507/AP506-1,"")</f>
        <v>9.9671085418195915E-5</v>
      </c>
      <c r="AR507" s="60">
        <f>IF(ISNUMBER(AP507),AP507/MAX(AP$22:AP507)-1,"")</f>
        <v>-6.9714171895218779E-4</v>
      </c>
      <c r="AT507" s="62">
        <v>50.11</v>
      </c>
      <c r="AU507" s="60">
        <f>IF(AND(ISNUMBER(AT506),ISNUMBER(AT507)),AT507/AT506-1,"")</f>
        <v>0</v>
      </c>
      <c r="AV507" s="60">
        <f>IF(ISNUMBER(AT507),AT507/MAX(AT$22:AT507)-1,"")</f>
        <v>-1.394978078915865E-3</v>
      </c>
      <c r="AX507" s="62">
        <v>20.242000000000001</v>
      </c>
      <c r="AY507" s="60">
        <f>IF(AND(ISNUMBER(AX506),ISNUMBER(AX507)),AX507/AX506-1,"")</f>
        <v>2.9650128483882376E-4</v>
      </c>
      <c r="AZ507" s="60">
        <f>IF(ISNUMBER(AX507),AX507/MAX(AX$22:AX507)-1,"")</f>
        <v>-6.7532706836189282E-2</v>
      </c>
      <c r="BB507" s="62">
        <v>53.33</v>
      </c>
      <c r="BC507" s="60">
        <f>IF(AND(ISNUMBER(BB506),ISNUMBER(BB507)),BB507/BB506-1,"")</f>
        <v>-1.4978468451600779E-3</v>
      </c>
      <c r="BD507" s="60">
        <f>IF(ISNUMBER(BB507),BB507/MAX(BB$22:BB507)-1,"")</f>
        <v>-1.7320803390455275E-2</v>
      </c>
      <c r="BF507" s="62">
        <v>53.65</v>
      </c>
      <c r="BG507" s="60">
        <f>IF(AND(ISNUMBER(BF506),ISNUMBER(BF507)),BF507/BF506-1,"")</f>
        <v>-1.8635855385762401E-4</v>
      </c>
      <c r="BH507" s="60">
        <f>IF(ISNUMBER(BF507),BF507/MAX(BF$22:BF507)-1,"")</f>
        <v>-2.4172554853105765E-3</v>
      </c>
      <c r="BK507" s="61">
        <f>BK506*(1+BL507)</f>
        <v>120.56438669598695</v>
      </c>
      <c r="BL507" s="60">
        <f>$L$12*N(AQ507)+$L$13*N(S507)+$L$14*N(AA507)+$L$15*N(AE507)+$L$16*N(AY507)+$L$17*N(BC507)+$L$18*N(AM507)+$L$19*N(AU507)+$L$20*N(W507)</f>
        <v>-7.5001966346374997E-4</v>
      </c>
      <c r="BM507" s="60">
        <f>IF(ISNUMBER(BK507),BK507/MAX(BK$22:BK507)-1,"")</f>
        <v>-7.5001966346377458E-4</v>
      </c>
      <c r="BO507" s="61">
        <f>BO506*(1+BP507)</f>
        <v>118.94635115368837</v>
      </c>
      <c r="BP507" s="60">
        <f>$L$36*N(S507)+$L$37*N(AQ507)+$L$38*N(AA507)+$L$39*N(AE507)+$L$40*N(AM507)+$L$41*N(W507)+$L$42*N(AI507)+$L$43*N(BG507)+$L$44*N(AY507)</f>
        <v>-7.4930744141002989E-4</v>
      </c>
      <c r="BQ507" s="60">
        <f>IF(ISNUMBER(BO507),BO507/MAX(BO$22:BO507)-1,"")</f>
        <v>-7.4930744140988548E-4</v>
      </c>
      <c r="BS507" s="61">
        <f>BS506*(1+BT507)</f>
        <v>116.27451150387668</v>
      </c>
      <c r="BT507" s="60">
        <f>$L$60*N(S507)+$L$61*N(AE507)+$L$62*N(AQ507)+$L$63*N(AM507)+$L$64*N(AI507)+$L$65*N(AA507)+$L$66*N(BG507)+$L$67*N(W507)+$L$68*N(AY507)</f>
        <v>-6.1551620187373125E-4</v>
      </c>
      <c r="BU507" s="60">
        <f>IF(ISNUMBER(BS507),BS507/MAX(BS$22:BS507)-1,"")</f>
        <v>-6.1551620187372258E-4</v>
      </c>
    </row>
    <row r="508" spans="17:73" ht="16" customHeight="1">
      <c r="Q508" s="63">
        <v>43801</v>
      </c>
      <c r="R508" s="62">
        <v>466.37</v>
      </c>
      <c r="S508" s="60">
        <f>IF(AND(ISNUMBER(R507),ISNUMBER(R508)),R508/R507-1,"")</f>
        <v>3.76651887564039E-3</v>
      </c>
      <c r="T508" s="60">
        <f>IF(ISNUMBER(R508),R508/MAX(R$22:R508)-1,"")</f>
        <v>0</v>
      </c>
      <c r="V508" s="62">
        <v>237.18</v>
      </c>
      <c r="W508" s="60">
        <f>IF(AND(ISNUMBER(V507),ISNUMBER(V508)),V508/V507-1,"")</f>
        <v>1.7316382987708767E-3</v>
      </c>
      <c r="X508" s="60">
        <f>IF(ISNUMBER(V508),V508/MAX(V$22:V508)-1,"")</f>
        <v>0</v>
      </c>
      <c r="Z508" s="62">
        <v>9.69</v>
      </c>
      <c r="AA508" s="60">
        <f>IF(AND(ISNUMBER(Z507),ISNUMBER(Z508)),Z508/Z507-1,"")</f>
        <v>2.0682523267838704E-3</v>
      </c>
      <c r="AB508" s="60">
        <f>IF(ISNUMBER(Z508),Z508/MAX(Z$22:Z508)-1,"")</f>
        <v>0</v>
      </c>
      <c r="AD508" s="62">
        <v>13.08</v>
      </c>
      <c r="AE508" s="60">
        <f>IF(AND(ISNUMBER(AD507),ISNUMBER(AD508)),AD508/AD507-1,"")</f>
        <v>6.1538461538461764E-3</v>
      </c>
      <c r="AF508" s="60">
        <f>IF(ISNUMBER(AD508),AD508/MAX(AD$22:AD508)-1,"")</f>
        <v>-0.13434811383189937</v>
      </c>
      <c r="AH508" s="62">
        <v>19.03</v>
      </c>
      <c r="AI508" s="60">
        <f>IF(AND(ISNUMBER(AH507),ISNUMBER(AH508)),AH508/AH507-1,"")</f>
        <v>2.1063717746183652E-3</v>
      </c>
      <c r="AJ508" s="60">
        <f>IF(ISNUMBER(AH508),AH508/MAX(AH$22:AH508)-1,"")</f>
        <v>0</v>
      </c>
      <c r="AL508" s="62">
        <v>21.65</v>
      </c>
      <c r="AM508" s="60">
        <f>IF(AND(ISNUMBER(AL507),ISNUMBER(AL508)),AL508/AL507-1,"")</f>
        <v>0</v>
      </c>
      <c r="AN508" s="60">
        <f>IF(ISNUMBER(AL508),AL508/MAX(AL$22:AL508)-1,"")</f>
        <v>-2.3455119530897739E-2</v>
      </c>
      <c r="AP508" s="62">
        <v>100.35</v>
      </c>
      <c r="AQ508" s="60">
        <f>IF(AND(ISNUMBER(AP507),ISNUMBER(AP508)),AP508/AP507-1,"")</f>
        <v>9.9661152082930471E-5</v>
      </c>
      <c r="AR508" s="60">
        <f>IF(ISNUMBER(AP508),AP508/MAX(AP$22:AP508)-1,"")</f>
        <v>-5.9755004481631957E-4</v>
      </c>
      <c r="AT508" s="62">
        <v>50.08</v>
      </c>
      <c r="AU508" s="60">
        <f>IF(AND(ISNUMBER(AT507),ISNUMBER(AT508)),AT508/AT507-1,"")</f>
        <v>-5.9868289762521343E-4</v>
      </c>
      <c r="AV508" s="60">
        <f>IF(ISNUMBER(AT508),AT508/MAX(AT$22:AT508)-1,"")</f>
        <v>-1.9928258270227595E-3</v>
      </c>
      <c r="AX508" s="62">
        <v>20.271999999999998</v>
      </c>
      <c r="AY508" s="60">
        <f>IF(AND(ISNUMBER(AX507),ISNUMBER(AX508)),AX508/AX507-1,"")</f>
        <v>1.482066989427766E-3</v>
      </c>
      <c r="AZ508" s="60">
        <f>IF(ISNUMBER(AX508),AX508/MAX(AX$22:AX508)-1,"")</f>
        <v>-6.6150727842270163E-2</v>
      </c>
      <c r="BB508" s="62">
        <v>53.24</v>
      </c>
      <c r="BC508" s="60">
        <f>IF(AND(ISNUMBER(BB507),ISNUMBER(BB508)),BB508/BB507-1,"")</f>
        <v>-1.687605475342191E-3</v>
      </c>
      <c r="BD508" s="60">
        <f>IF(ISNUMBER(BB508),BB508/MAX(BB$22:BB508)-1,"")</f>
        <v>-1.8979178183158307E-2</v>
      </c>
      <c r="BF508" s="62">
        <v>53.59</v>
      </c>
      <c r="BG508" s="60">
        <f>IF(AND(ISNUMBER(BF507),ISNUMBER(BF508)),BF508/BF507-1,"")</f>
        <v>-1.1183597390492794E-3</v>
      </c>
      <c r="BH508" s="60">
        <f>IF(ISNUMBER(BF508),BF508/MAX(BF$22:BF508)-1,"")</f>
        <v>-3.5329118631460821E-3</v>
      </c>
      <c r="BK508" s="61">
        <f>BK507*(1+BL508)</f>
        <v>120.83120543287136</v>
      </c>
      <c r="BL508" s="60">
        <f>$L$12*N(AQ508)+$L$13*N(S508)+$L$14*N(AA508)+$L$15*N(AE508)+$L$16*N(AY508)+$L$17*N(BC508)+$L$18*N(AM508)+$L$19*N(AU508)+$L$20*N(W508)</f>
        <v>2.21308086240428E-3</v>
      </c>
      <c r="BM508" s="60">
        <f>IF(ISNUMBER(BK508),BK508/MAX(BK$22:BK508)-1,"")</f>
        <v>0</v>
      </c>
      <c r="BO508" s="61">
        <f>BO507*(1+BP508)</f>
        <v>119.2644259441763</v>
      </c>
      <c r="BP508" s="60">
        <f>$L$36*N(S508)+$L$37*N(AQ508)+$L$38*N(AA508)+$L$39*N(AE508)+$L$40*N(AM508)+$L$41*N(W508)+$L$42*N(AI508)+$L$43*N(BG508)+$L$44*N(AY508)</f>
        <v>2.6741029666135347E-3</v>
      </c>
      <c r="BQ508" s="60">
        <f>IF(ISNUMBER(BO508),BO508/MAX(BO$22:BO508)-1,"")</f>
        <v>0</v>
      </c>
      <c r="BS508" s="61">
        <f>BS507*(1+BT508)</f>
        <v>116.59021777708681</v>
      </c>
      <c r="BT508" s="60">
        <f>$L$60*N(S508)+$L$61*N(AE508)+$L$62*N(AQ508)+$L$63*N(AM508)+$L$64*N(AI508)+$L$65*N(AA508)+$L$66*N(BG508)+$L$67*N(W508)+$L$68*N(AY508)</f>
        <v>2.7151803875745529E-3</v>
      </c>
      <c r="BU508" s="60">
        <f>IF(ISNUMBER(BS508),BS508/MAX(BS$22:BS508)-1,"")</f>
        <v>0</v>
      </c>
    </row>
    <row r="509" spans="17:73" ht="16" customHeight="1">
      <c r="Q509" s="63">
        <v>43802</v>
      </c>
      <c r="R509" s="62">
        <v>456.6</v>
      </c>
      <c r="S509" s="60">
        <f>IF(AND(ISNUMBER(R508),ISNUMBER(R509)),R509/R508-1,"")</f>
        <v>-2.0949031884555103E-2</v>
      </c>
      <c r="T509" s="60">
        <f>IF(ISNUMBER(R509),R509/MAX(R$22:R509)-1,"")</f>
        <v>-2.0949031884555103E-2</v>
      </c>
      <c r="V509" s="62">
        <v>232.4</v>
      </c>
      <c r="W509" s="60">
        <f>IF(AND(ISNUMBER(V508),ISNUMBER(V509)),V509/V508-1,"")</f>
        <v>-2.0153469938443358E-2</v>
      </c>
      <c r="X509" s="60">
        <f>IF(ISNUMBER(V509),V509/MAX(V$22:V509)-1,"")</f>
        <v>-2.0153469938443358E-2</v>
      </c>
      <c r="Z509" s="62">
        <v>9.48</v>
      </c>
      <c r="AA509" s="60">
        <f>IF(AND(ISNUMBER(Z508),ISNUMBER(Z509)),Z509/Z508-1,"")</f>
        <v>-2.1671826625386914E-2</v>
      </c>
      <c r="AB509" s="60">
        <f>IF(ISNUMBER(Z509),Z509/MAX(Z$22:Z509)-1,"")</f>
        <v>-2.1671826625386914E-2</v>
      </c>
      <c r="AD509" s="62">
        <v>13.01</v>
      </c>
      <c r="AE509" s="60">
        <f>IF(AND(ISNUMBER(AD508),ISNUMBER(AD509)),AD509/AD508-1,"")</f>
        <v>-5.3516819571866048E-3</v>
      </c>
      <c r="AF509" s="60">
        <f>IF(ISNUMBER(AD509),AD509/MAX(AD$22:AD509)-1,"")</f>
        <v>-0.13898080741230967</v>
      </c>
      <c r="AH509" s="62">
        <v>18.5</v>
      </c>
      <c r="AI509" s="60">
        <f>IF(AND(ISNUMBER(AH508),ISNUMBER(AH509)),AH509/AH508-1,"")</f>
        <v>-2.785076195480829E-2</v>
      </c>
      <c r="AJ509" s="60">
        <f>IF(ISNUMBER(AH509),AH509/MAX(AH$22:AH509)-1,"")</f>
        <v>-2.785076195480829E-2</v>
      </c>
      <c r="AL509" s="62">
        <v>21.41</v>
      </c>
      <c r="AM509" s="60">
        <f>IF(AND(ISNUMBER(AL508),ISNUMBER(AL509)),AL509/AL508-1,"")</f>
        <v>-1.1085450346420278E-2</v>
      </c>
      <c r="AN509" s="60">
        <f>IF(ISNUMBER(AL509),AL509/MAX(AL$22:AL509)-1,"")</f>
        <v>-3.4280559314388892E-2</v>
      </c>
      <c r="AP509" s="62">
        <v>100.26</v>
      </c>
      <c r="AQ509" s="60">
        <f>IF(AND(ISNUMBER(AP508),ISNUMBER(AP509)),AP509/AP508-1,"")</f>
        <v>-8.9686098654695456E-4</v>
      </c>
      <c r="AR509" s="60">
        <f>IF(ISNUMBER(AP509),AP509/MAX(AP$22:AP509)-1,"")</f>
        <v>-1.4938751120405769E-3</v>
      </c>
      <c r="AT509" s="62">
        <v>50.07</v>
      </c>
      <c r="AU509" s="60">
        <f>IF(AND(ISNUMBER(AT508),ISNUMBER(AT509)),AT509/AT508-1,"")</f>
        <v>-1.9968051118202101E-4</v>
      </c>
      <c r="AV509" s="60">
        <f>IF(ISNUMBER(AT509),AT509/MAX(AT$22:AT509)-1,"")</f>
        <v>-2.1921084097249466E-3</v>
      </c>
      <c r="AX509" s="62">
        <v>20.071999999999999</v>
      </c>
      <c r="AY509" s="60">
        <f>IF(AND(ISNUMBER(AX508),ISNUMBER(AX509)),AX509/AX508-1,"")</f>
        <v>-9.8658247829518375E-3</v>
      </c>
      <c r="AZ509" s="60">
        <f>IF(ISNUMBER(AX509),AX509/MAX(AX$22:AX509)-1,"")</f>
        <v>-7.5363921135065404E-2</v>
      </c>
      <c r="BB509" s="62">
        <v>53.16</v>
      </c>
      <c r="BC509" s="60">
        <f>IF(AND(ISNUMBER(BB508),ISNUMBER(BB509)),BB509/BB508-1,"")</f>
        <v>-1.5026296018032514E-3</v>
      </c>
      <c r="BD509" s="60">
        <f>IF(ISNUMBER(BB509),BB509/MAX(BB$22:BB509)-1,"")</f>
        <v>-2.0453289110005657E-2</v>
      </c>
      <c r="BF509" s="62">
        <v>53.45</v>
      </c>
      <c r="BG509" s="60">
        <f>IF(AND(ISNUMBER(BF508),ISNUMBER(BF509)),BF509/BF508-1,"")</f>
        <v>-2.6124276917335321E-3</v>
      </c>
      <c r="BH509" s="60">
        <f>IF(ISNUMBER(BF509),BF509/MAX(BF$22:BF509)-1,"")</f>
        <v>-6.136110078095891E-3</v>
      </c>
      <c r="BK509" s="61">
        <f>BK508*(1+BL509)</f>
        <v>119.33472344604365</v>
      </c>
      <c r="BL509" s="60">
        <f>$L$12*N(AQ509)+$L$13*N(S509)+$L$14*N(AA509)+$L$15*N(AE509)+$L$16*N(AY509)+$L$17*N(BC509)+$L$18*N(AM509)+$L$19*N(AU509)+$L$20*N(W509)</f>
        <v>-1.2384896612316693E-2</v>
      </c>
      <c r="BM509" s="60">
        <f>IF(ISNUMBER(BK509),BK509/MAX(BK$22:BK509)-1,"")</f>
        <v>-1.2384896612316676E-2</v>
      </c>
      <c r="BO509" s="61">
        <f>BO508*(1+BP509)</f>
        <v>117.72098316639425</v>
      </c>
      <c r="BP509" s="60">
        <f>$L$36*N(S509)+$L$37*N(AQ509)+$L$38*N(AA509)+$L$39*N(AE509)+$L$40*N(AM509)+$L$41*N(W509)+$L$42*N(AI509)+$L$43*N(BG509)+$L$44*N(AY509)</f>
        <v>-1.2941350830837696E-2</v>
      </c>
      <c r="BQ509" s="60">
        <f>IF(ISNUMBER(BO509),BO509/MAX(BO$22:BO509)-1,"")</f>
        <v>-1.2941350830837695E-2</v>
      </c>
      <c r="BS509" s="61">
        <f>BS508*(1+BT509)</f>
        <v>114.97939501008943</v>
      </c>
      <c r="BT509" s="60">
        <f>$L$60*N(S509)+$L$61*N(AE509)+$L$62*N(AQ509)+$L$63*N(AM509)+$L$64*N(AI509)+$L$65*N(AA509)+$L$66*N(BG509)+$L$67*N(W509)+$L$68*N(AY509)</f>
        <v>-1.3816105653710756E-2</v>
      </c>
      <c r="BU509" s="60">
        <f>IF(ISNUMBER(BS509),BS509/MAX(BS$22:BS509)-1,"")</f>
        <v>-1.381610565371072E-2</v>
      </c>
    </row>
    <row r="510" spans="17:73" ht="16" customHeight="1">
      <c r="Q510" s="63">
        <v>43803</v>
      </c>
      <c r="R510" s="62">
        <v>452.5</v>
      </c>
      <c r="S510" s="60">
        <f>IF(AND(ISNUMBER(R509),ISNUMBER(R510)),R510/R509-1,"")</f>
        <v>-8.97941305300054E-3</v>
      </c>
      <c r="T510" s="60">
        <f>IF(ISNUMBER(R510),R510/MAX(R$22:R510)-1,"")</f>
        <v>-2.9740334927203738E-2</v>
      </c>
      <c r="V510" s="62">
        <v>231.15</v>
      </c>
      <c r="W510" s="60">
        <f>IF(AND(ISNUMBER(V509),ISNUMBER(V510)),V510/V509-1,"")</f>
        <v>-5.3786574870912096E-3</v>
      </c>
      <c r="X510" s="60">
        <f>IF(ISNUMBER(V510),V510/MAX(V$22:V510)-1,"")</f>
        <v>-2.5423728813559365E-2</v>
      </c>
      <c r="Z510" s="62">
        <v>9.43</v>
      </c>
      <c r="AA510" s="60">
        <f>IF(AND(ISNUMBER(Z509),ISNUMBER(Z510)),Z510/Z509-1,"")</f>
        <v>-5.2742616033756295E-3</v>
      </c>
      <c r="AB510" s="60">
        <f>IF(ISNUMBER(Z510),Z510/MAX(Z$22:Z510)-1,"")</f>
        <v>-2.6831785345717174E-2</v>
      </c>
      <c r="AD510" s="62">
        <v>12.98</v>
      </c>
      <c r="AE510" s="60">
        <f>IF(AND(ISNUMBER(AD509),ISNUMBER(AD510)),AD510/AD509-1,"")</f>
        <v>-2.3059185242121361E-3</v>
      </c>
      <c r="AF510" s="60">
        <f>IF(ISNUMBER(AD510),AD510/MAX(AD$22:AD510)-1,"")</f>
        <v>-0.14096624751819986</v>
      </c>
      <c r="AH510" s="62">
        <v>18.3</v>
      </c>
      <c r="AI510" s="60">
        <f>IF(AND(ISNUMBER(AH509),ISNUMBER(AH510)),AH510/AH509-1,"")</f>
        <v>-1.0810810810810811E-2</v>
      </c>
      <c r="AJ510" s="60">
        <f>IF(ISNUMBER(AH510),AH510/MAX(AH$22:AH510)-1,"")</f>
        <v>-3.8360483447188676E-2</v>
      </c>
      <c r="AL510" s="62">
        <v>21.37</v>
      </c>
      <c r="AM510" s="60">
        <f>IF(AND(ISNUMBER(AL509),ISNUMBER(AL510)),AL510/AL509-1,"")</f>
        <v>-1.8682858477346853E-3</v>
      </c>
      <c r="AN510" s="60">
        <f>IF(ISNUMBER(AL510),AL510/MAX(AL$22:AL510)-1,"")</f>
        <v>-3.6084799278303992E-2</v>
      </c>
      <c r="AP510" s="62">
        <v>100.28</v>
      </c>
      <c r="AQ510" s="60">
        <f>IF(AND(ISNUMBER(AP509),ISNUMBER(AP510)),AP510/AP509-1,"")</f>
        <v>1.9948134849379073E-4</v>
      </c>
      <c r="AR510" s="60">
        <f>IF(ISNUMBER(AP510),AP510/MAX(AP$22:AP510)-1,"")</f>
        <v>-1.2946917637685074E-3</v>
      </c>
      <c r="AT510" s="62">
        <v>50.07</v>
      </c>
      <c r="AU510" s="60">
        <f>IF(AND(ISNUMBER(AT509),ISNUMBER(AT510)),AT510/AT509-1,"")</f>
        <v>0</v>
      </c>
      <c r="AV510" s="60">
        <f>IF(ISNUMBER(AT510),AT510/MAX(AT$22:AT510)-1,"")</f>
        <v>-2.1921084097249466E-3</v>
      </c>
      <c r="AX510" s="62">
        <v>20.37</v>
      </c>
      <c r="AY510" s="60">
        <f>IF(AND(ISNUMBER(AX509),ISNUMBER(AX510)),AX510/AX509-1,"")</f>
        <v>1.4846552411319269E-2</v>
      </c>
      <c r="AZ510" s="60">
        <f>IF(ISNUMBER(AX510),AX510/MAX(AX$22:AX510)-1,"")</f>
        <v>-6.1636263128800328E-2</v>
      </c>
      <c r="BB510" s="62">
        <v>53.38</v>
      </c>
      <c r="BC510" s="60">
        <f>IF(AND(ISNUMBER(BB509),ISNUMBER(BB510)),BB510/BB509-1,"")</f>
        <v>4.1384499623777771E-3</v>
      </c>
      <c r="BD510" s="60">
        <f>IF(ISNUMBER(BB510),BB510/MAX(BB$22:BB510)-1,"")</f>
        <v>-1.639948406117564E-2</v>
      </c>
      <c r="BF510" s="62">
        <v>53.56</v>
      </c>
      <c r="BG510" s="60">
        <f>IF(AND(ISNUMBER(BF509),ISNUMBER(BF510)),BF510/BF509-1,"")</f>
        <v>2.0579981290926863E-3</v>
      </c>
      <c r="BH510" s="60">
        <f>IF(ISNUMBER(BF510),BF510/MAX(BF$22:BF510)-1,"")</f>
        <v>-4.0907400520638904E-3</v>
      </c>
      <c r="BK510" s="61">
        <f>BK509*(1+BL510)</f>
        <v>119.17296153989696</v>
      </c>
      <c r="BL510" s="60">
        <f>$L$12*N(AQ510)+$L$13*N(S510)+$L$14*N(AA510)+$L$15*N(AE510)+$L$16*N(AY510)+$L$17*N(BC510)+$L$18*N(AM510)+$L$19*N(AU510)+$L$20*N(W510)</f>
        <v>-1.3555309089884214E-3</v>
      </c>
      <c r="BM510" s="60">
        <f>IF(ISNUMBER(BK510),BK510/MAX(BK$22:BK510)-1,"")</f>
        <v>-1.3723639411142408E-2</v>
      </c>
      <c r="BO510" s="61">
        <f>BO509*(1+BP510)</f>
        <v>117.37203617344871</v>
      </c>
      <c r="BP510" s="60">
        <f>$L$36*N(S510)+$L$37*N(AQ510)+$L$38*N(AA510)+$L$39*N(AE510)+$L$40*N(AM510)+$L$41*N(W510)+$L$42*N(AI510)+$L$43*N(BG510)+$L$44*N(AY510)</f>
        <v>-2.9641868727202239E-3</v>
      </c>
      <c r="BQ510" s="60">
        <f>IF(ISNUMBER(BO510),BO510/MAX(BO$22:BO510)-1,"")</f>
        <v>-1.5867177121309917E-2</v>
      </c>
      <c r="BS510" s="61">
        <f>BS509*(1+BT510)</f>
        <v>114.43207537242337</v>
      </c>
      <c r="BT510" s="60">
        <f>$L$60*N(S510)+$L$61*N(AE510)+$L$62*N(AQ510)+$L$63*N(AM510)+$L$64*N(AI510)+$L$65*N(AA510)+$L$66*N(BG510)+$L$67*N(W510)+$L$68*N(AY510)</f>
        <v>-4.7601540921139458E-3</v>
      </c>
      <c r="BU510" s="60">
        <f>IF(ISNUMBER(BS510),BS510/MAX(BS$22:BS510)-1,"")</f>
        <v>-1.8510492953960123E-2</v>
      </c>
    </row>
    <row r="511" spans="17:73" ht="16" customHeight="1">
      <c r="Q511" s="63">
        <v>43804</v>
      </c>
      <c r="R511" s="62">
        <v>454.75</v>
      </c>
      <c r="S511" s="60">
        <f>IF(AND(ISNUMBER(R510),ISNUMBER(R511)),R511/R510-1,"")</f>
        <v>4.972375690607711E-3</v>
      </c>
      <c r="T511" s="60">
        <f>IF(ISNUMBER(R511),R511/MAX(R$22:R511)-1,"")</f>
        <v>-2.491583935501851E-2</v>
      </c>
      <c r="V511" s="62">
        <v>231.89</v>
      </c>
      <c r="W511" s="60">
        <f>IF(AND(ISNUMBER(V510),ISNUMBER(V511)),V511/V510-1,"")</f>
        <v>3.201384382435668E-3</v>
      </c>
      <c r="X511" s="60">
        <f>IF(ISNUMBER(V511),V511/MAX(V$22:V511)-1,"")</f>
        <v>-2.2303735559490723E-2</v>
      </c>
      <c r="Z511" s="62">
        <v>9.4700000000000006</v>
      </c>
      <c r="AA511" s="60">
        <f>IF(AND(ISNUMBER(Z510),ISNUMBER(Z511)),Z511/Z510-1,"")</f>
        <v>4.2417815482502785E-3</v>
      </c>
      <c r="AB511" s="60">
        <f>IF(ISNUMBER(Z511),Z511/MAX(Z$22:Z511)-1,"")</f>
        <v>-2.2703818369452899E-2</v>
      </c>
      <c r="AD511" s="62">
        <v>13.08</v>
      </c>
      <c r="AE511" s="60">
        <f>IF(AND(ISNUMBER(AD510),ISNUMBER(AD511)),AD511/AD510-1,"")</f>
        <v>7.7041602465330872E-3</v>
      </c>
      <c r="AF511" s="60">
        <f>IF(ISNUMBER(AD511),AD511/MAX(AD$22:AD511)-1,"")</f>
        <v>-0.13434811383189937</v>
      </c>
      <c r="AH511" s="62">
        <v>18.48</v>
      </c>
      <c r="AI511" s="60">
        <f>IF(AND(ISNUMBER(AH510),ISNUMBER(AH511)),AH511/AH510-1,"")</f>
        <v>9.8360655737703695E-3</v>
      </c>
      <c r="AJ511" s="60">
        <f>IF(ISNUMBER(AH511),AH511/MAX(AH$22:AH511)-1,"")</f>
        <v>-2.8901734104046284E-2</v>
      </c>
      <c r="AL511" s="62">
        <v>21.55</v>
      </c>
      <c r="AM511" s="60">
        <f>IF(AND(ISNUMBER(AL510),ISNUMBER(AL511)),AL511/AL510-1,"")</f>
        <v>8.4230229293402736E-3</v>
      </c>
      <c r="AN511" s="60">
        <f>IF(ISNUMBER(AL511),AL511/MAX(AL$22:AL511)-1,"")</f>
        <v>-2.7965719440685599E-2</v>
      </c>
      <c r="AP511" s="62">
        <v>100.27</v>
      </c>
      <c r="AQ511" s="60">
        <f>IF(AND(ISNUMBER(AP510),ISNUMBER(AP511)),AP511/AP510-1,"")</f>
        <v>-9.9720781810974657E-5</v>
      </c>
      <c r="AR511" s="60">
        <f>IF(ISNUMBER(AP511),AP511/MAX(AP$22:AP511)-1,"")</f>
        <v>-1.3942834379045976E-3</v>
      </c>
      <c r="AT511" s="62">
        <v>50.07</v>
      </c>
      <c r="AU511" s="60">
        <f>IF(AND(ISNUMBER(AT510),ISNUMBER(AT511)),AT511/AT510-1,"")</f>
        <v>0</v>
      </c>
      <c r="AV511" s="60">
        <f>IF(ISNUMBER(AT511),AT511/MAX(AT$22:AT511)-1,"")</f>
        <v>-2.1921084097249466E-3</v>
      </c>
      <c r="AX511" s="62">
        <v>20.294</v>
      </c>
      <c r="AY511" s="60">
        <f>IF(AND(ISNUMBER(AX510),ISNUMBER(AX511)),AX511/AX510-1,"")</f>
        <v>-3.7309769268532023E-3</v>
      </c>
      <c r="AZ511" s="60">
        <f>IF(ISNUMBER(AX511),AX511/MAX(AX$22:AX511)-1,"")</f>
        <v>-6.513727658006252E-2</v>
      </c>
      <c r="BB511" s="62">
        <v>53.32</v>
      </c>
      <c r="BC511" s="60">
        <f>IF(AND(ISNUMBER(BB510),ISNUMBER(BB511)),BB511/BB510-1,"")</f>
        <v>-1.1240164855751411E-3</v>
      </c>
      <c r="BD511" s="60">
        <f>IF(ISNUMBER(BB511),BB511/MAX(BB$22:BB511)-1,"")</f>
        <v>-1.7505067256311069E-2</v>
      </c>
      <c r="BF511" s="62">
        <v>53.61</v>
      </c>
      <c r="BG511" s="60">
        <f>IF(AND(ISNUMBER(BF510),ISNUMBER(BF511)),BF511/BF510-1,"")</f>
        <v>9.3353248693039959E-4</v>
      </c>
      <c r="BH511" s="60">
        <f>IF(ISNUMBER(BF511),BF511/MAX(BF$22:BF511)-1,"")</f>
        <v>-3.1610264038676172E-3</v>
      </c>
      <c r="BK511" s="61">
        <f>BK510*(1+BL511)</f>
        <v>119.48982914261333</v>
      </c>
      <c r="BL511" s="60">
        <f>$L$12*N(AQ511)+$L$13*N(S511)+$L$14*N(AA511)+$L$15*N(AE511)+$L$16*N(AY511)+$L$17*N(BC511)+$L$18*N(AM511)+$L$19*N(AU511)+$L$20*N(W511)</f>
        <v>2.6588883805684807E-3</v>
      </c>
      <c r="BM511" s="60">
        <f>IF(ISNUMBER(BK511),BK511/MAX(BK$22:BK511)-1,"")</f>
        <v>-1.1101240655943312E-2</v>
      </c>
      <c r="BO511" s="61">
        <f>BO510*(1+BP511)</f>
        <v>117.79849798848272</v>
      </c>
      <c r="BP511" s="60">
        <f>$L$36*N(S511)+$L$37*N(AQ511)+$L$38*N(AA511)+$L$39*N(AE511)+$L$40*N(AM511)+$L$41*N(W511)+$L$42*N(AI511)+$L$43*N(BG511)+$L$44*N(AY511)</f>
        <v>3.6334192448003741E-3</v>
      </c>
      <c r="BQ511" s="60">
        <f>IF(ISNUMBER(BO511),BO511/MAX(BO$22:BO511)-1,"")</f>
        <v>-1.2291409983222645E-2</v>
      </c>
      <c r="BS511" s="61">
        <f>BS510*(1+BT511)</f>
        <v>115.03656150168612</v>
      </c>
      <c r="BT511" s="60">
        <f>$L$60*N(S511)+$L$61*N(AE511)+$L$62*N(AQ511)+$L$63*N(AM511)+$L$64*N(AI511)+$L$65*N(AA511)+$L$66*N(BG511)+$L$67*N(W511)+$L$68*N(AY511)</f>
        <v>5.2824885618427755E-3</v>
      </c>
      <c r="BU511" s="60">
        <f>IF(ISNUMBER(BS511),BS511/MAX(BS$22:BS511)-1,"")</f>
        <v>-1.332578585942068E-2</v>
      </c>
    </row>
    <row r="512" spans="17:73" ht="16" customHeight="1">
      <c r="Q512" s="63">
        <v>43805</v>
      </c>
      <c r="R512" s="62">
        <v>458.44</v>
      </c>
      <c r="S512" s="60">
        <f>IF(AND(ISNUMBER(R511),ISNUMBER(R512)),R512/R511-1,"")</f>
        <v>8.114348543155625E-3</v>
      </c>
      <c r="T512" s="60">
        <f>IF(ISNUMBER(R512),R512/MAX(R$22:R512)-1,"")</f>
        <v>-1.7003666616634883E-2</v>
      </c>
      <c r="V512" s="62">
        <v>232.58</v>
      </c>
      <c r="W512" s="60">
        <f>IF(AND(ISNUMBER(V511),ISNUMBER(V512)),V512/V511-1,"")</f>
        <v>2.9755487515632506E-3</v>
      </c>
      <c r="X512" s="60">
        <f>IF(ISNUMBER(V512),V512/MAX(V$22:V512)-1,"")</f>
        <v>-1.9394552660426667E-2</v>
      </c>
      <c r="Z512" s="62">
        <v>9.5</v>
      </c>
      <c r="AA512" s="60">
        <f>IF(AND(ISNUMBER(Z511),ISNUMBER(Z512)),Z512/Z511-1,"")</f>
        <v>3.1678986272438703E-3</v>
      </c>
      <c r="AB512" s="60">
        <f>IF(ISNUMBER(Z512),Z512/MAX(Z$22:Z512)-1,"")</f>
        <v>-1.9607843137254832E-2</v>
      </c>
      <c r="AD512" s="62">
        <v>13.03</v>
      </c>
      <c r="AE512" s="60">
        <f>IF(AND(ISNUMBER(AD511),ISNUMBER(AD512)),AD512/AD511-1,"")</f>
        <v>-3.8226299694190669E-3</v>
      </c>
      <c r="AF512" s="60">
        <f>IF(ISNUMBER(AD512),AD512/MAX(AD$22:AD512)-1,"")</f>
        <v>-0.13765718067504962</v>
      </c>
      <c r="AH512" s="62">
        <v>18.61</v>
      </c>
      <c r="AI512" s="60">
        <f>IF(AND(ISNUMBER(AH511),ISNUMBER(AH512)),AH512/AH511-1,"")</f>
        <v>7.0346320346319491E-3</v>
      </c>
      <c r="AJ512" s="60">
        <f>IF(ISNUMBER(AH512),AH512/MAX(AH$22:AH512)-1,"")</f>
        <v>-2.2070415133998988E-2</v>
      </c>
      <c r="AL512" s="62">
        <v>21.58</v>
      </c>
      <c r="AM512" s="60">
        <f>IF(AND(ISNUMBER(AL511),ISNUMBER(AL512)),AL512/AL511-1,"")</f>
        <v>1.3921113689094877E-3</v>
      </c>
      <c r="AN512" s="60">
        <f>IF(ISNUMBER(AL512),AL512/MAX(AL$22:AL512)-1,"")</f>
        <v>-2.661253946774933E-2</v>
      </c>
      <c r="AP512" s="62">
        <v>100.27</v>
      </c>
      <c r="AQ512" s="60">
        <f>IF(AND(ISNUMBER(AP511),ISNUMBER(AP512)),AP512/AP511-1,"")</f>
        <v>0</v>
      </c>
      <c r="AR512" s="60">
        <f>IF(ISNUMBER(AP512),AP512/MAX(AP$22:AP512)-1,"")</f>
        <v>-1.3942834379045976E-3</v>
      </c>
      <c r="AT512" s="62">
        <v>50.09</v>
      </c>
      <c r="AU512" s="60">
        <f>IF(AND(ISNUMBER(AT511),ISNUMBER(AT512)),AT512/AT511-1,"")</f>
        <v>3.9944078290399254E-4</v>
      </c>
      <c r="AV512" s="60">
        <f>IF(ISNUMBER(AT512),AT512/MAX(AT$22:AT512)-1,"")</f>
        <v>-1.7935432443203503E-3</v>
      </c>
      <c r="AX512" s="62">
        <v>20.286000000000001</v>
      </c>
      <c r="AY512" s="60">
        <f>IF(AND(ISNUMBER(AX511),ISNUMBER(AX512)),AX512/AX511-1,"")</f>
        <v>-3.9420518379806868E-4</v>
      </c>
      <c r="AZ512" s="60">
        <f>IF(ISNUMBER(AX512),AX512/MAX(AX$22:AX512)-1,"")</f>
        <v>-6.5505804311774329E-2</v>
      </c>
      <c r="BB512" s="62">
        <v>53.23</v>
      </c>
      <c r="BC512" s="60">
        <f>IF(AND(ISNUMBER(BB511),ISNUMBER(BB512)),BB512/BB511-1,"")</f>
        <v>-1.6879219804951662E-3</v>
      </c>
      <c r="BD512" s="60">
        <f>IF(ISNUMBER(BB512),BB512/MAX(BB$22:BB512)-1,"")</f>
        <v>-1.9163442049014323E-2</v>
      </c>
      <c r="BF512" s="62">
        <v>53.51</v>
      </c>
      <c r="BG512" s="60">
        <f>IF(AND(ISNUMBER(BF511),ISNUMBER(BF512)),BF512/BF511-1,"")</f>
        <v>-1.8653236336504397E-3</v>
      </c>
      <c r="BH512" s="60">
        <f>IF(ISNUMBER(BF512),BF512/MAX(BF$22:BF512)-1,"")</f>
        <v>-5.0204537002603855E-3</v>
      </c>
      <c r="BK512" s="61">
        <f>BK511*(1+BL512)</f>
        <v>119.78026161668404</v>
      </c>
      <c r="BL512" s="60">
        <f>$L$12*N(AQ512)+$L$13*N(S512)+$L$14*N(AA512)+$L$15*N(AE512)+$L$16*N(AY512)+$L$17*N(BC512)+$L$18*N(AM512)+$L$19*N(AU512)+$L$20*N(W512)</f>
        <v>2.4306041455971067E-3</v>
      </c>
      <c r="BM512" s="60">
        <f>IF(ISNUMBER(BK512),BK512/MAX(BK$22:BK512)-1,"")</f>
        <v>-8.6976192319059287E-3</v>
      </c>
      <c r="BO512" s="61">
        <f>BO511*(1+BP512)</f>
        <v>118.0832437821345</v>
      </c>
      <c r="BP512" s="60">
        <f>$L$36*N(S512)+$L$37*N(AQ512)+$L$38*N(AA512)+$L$39*N(AE512)+$L$40*N(AM512)+$L$41*N(W512)+$L$42*N(AI512)+$L$43*N(BG512)+$L$44*N(AY512)</f>
        <v>2.417227710998593E-3</v>
      </c>
      <c r="BQ512" s="60">
        <f>IF(ISNUMBER(BO512),BO512/MAX(BO$22:BO512)-1,"")</f>
        <v>-9.9038934090427411E-3</v>
      </c>
      <c r="BS512" s="61">
        <f>BS511*(1+BT512)</f>
        <v>115.36426403824379</v>
      </c>
      <c r="BT512" s="60">
        <f>$L$60*N(S512)+$L$61*N(AE512)+$L$62*N(AQ512)+$L$63*N(AM512)+$L$64*N(AI512)+$L$65*N(AA512)+$L$66*N(BG512)+$L$67*N(W512)+$L$68*N(AY512)</f>
        <v>2.8486816041773258E-3</v>
      </c>
      <c r="BU512" s="60">
        <f>IF(ISNUMBER(BS512),BS512/MAX(BS$22:BS512)-1,"")</f>
        <v>-1.0515065176282312E-2</v>
      </c>
    </row>
    <row r="513" spans="17:73" ht="16" customHeight="1">
      <c r="Q513" s="63">
        <v>43808</v>
      </c>
      <c r="R513" s="62">
        <v>459.95</v>
      </c>
      <c r="S513" s="60">
        <f>IF(AND(ISNUMBER(R512),ISNUMBER(R513)),R513/R512-1,"")</f>
        <v>3.2937789023645969E-3</v>
      </c>
      <c r="T513" s="60">
        <f>IF(ISNUMBER(R513),R513/MAX(R$22:R513)-1,"")</f>
        <v>-1.3765894032635062E-2</v>
      </c>
      <c r="V513" s="62">
        <v>234.3</v>
      </c>
      <c r="W513" s="60">
        <f>IF(AND(ISNUMBER(V512),ISNUMBER(V513)),V513/V512-1,"")</f>
        <v>7.3953048413448741E-3</v>
      </c>
      <c r="X513" s="60">
        <f>IF(ISNUMBER(V513),V513/MAX(V$22:V513)-1,"")</f>
        <v>-1.2142676448267165E-2</v>
      </c>
      <c r="Z513" s="62">
        <v>9.56</v>
      </c>
      <c r="AA513" s="60">
        <f>IF(AND(ISNUMBER(Z512),ISNUMBER(Z513)),Z513/Z512-1,"")</f>
        <v>6.3157894736842746E-3</v>
      </c>
      <c r="AB513" s="60">
        <f>IF(ISNUMBER(Z513),Z513/MAX(Z$22:Z513)-1,"")</f>
        <v>-1.3415892672858476E-2</v>
      </c>
      <c r="AD513" s="62">
        <v>13.13</v>
      </c>
      <c r="AE513" s="60">
        <f>IF(AND(ISNUMBER(AD512),ISNUMBER(AD513)),AD513/AD512-1,"")</f>
        <v>7.6745970836531452E-3</v>
      </c>
      <c r="AF513" s="60">
        <f>IF(ISNUMBER(AD513),AD513/MAX(AD$22:AD513)-1,"")</f>
        <v>-0.13103904698874913</v>
      </c>
      <c r="AH513" s="62">
        <v>18.59</v>
      </c>
      <c r="AI513" s="60">
        <f>IF(AND(ISNUMBER(AH512),ISNUMBER(AH513)),AH513/AH512-1,"")</f>
        <v>-1.0746910263299547E-3</v>
      </c>
      <c r="AJ513" s="60">
        <f>IF(ISNUMBER(AH513),AH513/MAX(AH$22:AH513)-1,"")</f>
        <v>-2.3121387283237094E-2</v>
      </c>
      <c r="AL513" s="62">
        <v>21.63</v>
      </c>
      <c r="AM513" s="60">
        <f>IF(AND(ISNUMBER(AL512),ISNUMBER(AL513)),AL513/AL512-1,"")</f>
        <v>2.3169601482855295E-3</v>
      </c>
      <c r="AN513" s="60">
        <f>IF(ISNUMBER(AL513),AL513/MAX(AL$22:AL513)-1,"")</f>
        <v>-2.4357239512855289E-2</v>
      </c>
      <c r="AP513" s="62">
        <v>100.26</v>
      </c>
      <c r="AQ513" s="60">
        <f>IF(AND(ISNUMBER(AP512),ISNUMBER(AP513)),AP513/AP512-1,"")</f>
        <v>-9.9730727036950739E-5</v>
      </c>
      <c r="AR513" s="60">
        <f>IF(ISNUMBER(AP513),AP513/MAX(AP$22:AP513)-1,"")</f>
        <v>-1.4938751120405769E-3</v>
      </c>
      <c r="AT513" s="62">
        <v>50.08</v>
      </c>
      <c r="AU513" s="60">
        <f>IF(AND(ISNUMBER(AT512),ISNUMBER(AT513)),AT513/AT512-1,"")</f>
        <v>-1.9964064683575256E-4</v>
      </c>
      <c r="AV513" s="60">
        <f>IF(ISNUMBER(AT513),AT513/MAX(AT$22:AT513)-1,"")</f>
        <v>-1.9928258270227595E-3</v>
      </c>
      <c r="AX513" s="62">
        <v>20.081</v>
      </c>
      <c r="AY513" s="60">
        <f>IF(AND(ISNUMBER(AX512),ISNUMBER(AX513)),AX513/AX512-1,"")</f>
        <v>-1.0105491471951167E-2</v>
      </c>
      <c r="AZ513" s="60">
        <f>IF(ISNUMBER(AX513),AX513/MAX(AX$22:AX513)-1,"")</f>
        <v>-7.4949327436889535E-2</v>
      </c>
      <c r="BB513" s="62">
        <v>53.17</v>
      </c>
      <c r="BC513" s="60">
        <f>IF(AND(ISNUMBER(BB512),ISNUMBER(BB513)),BB513/BB512-1,"")</f>
        <v>-1.1271839188427002E-3</v>
      </c>
      <c r="BD513" s="60">
        <f>IF(ISNUMBER(BB513),BB513/MAX(BB$22:BB513)-1,"")</f>
        <v>-2.0269025244149641E-2</v>
      </c>
      <c r="BF513" s="62">
        <v>53.53</v>
      </c>
      <c r="BG513" s="60">
        <f>IF(AND(ISNUMBER(BF512),ISNUMBER(BF513)),BF513/BF512-1,"")</f>
        <v>3.7376191366100819E-4</v>
      </c>
      <c r="BH513" s="60">
        <f>IF(ISNUMBER(BF513),BF513/MAX(BF$22:BF513)-1,"")</f>
        <v>-4.6485682409818097E-3</v>
      </c>
      <c r="BK513" s="61">
        <f>BK512*(1+BL513)</f>
        <v>119.93532510516607</v>
      </c>
      <c r="BL513" s="60">
        <f>$L$12*N(AQ513)+$L$13*N(S513)+$L$14*N(AA513)+$L$15*N(AE513)+$L$16*N(AY513)+$L$17*N(BC513)+$L$18*N(AM513)+$L$19*N(AU513)+$L$20*N(W513)</f>
        <v>1.2945662865410377E-3</v>
      </c>
      <c r="BM513" s="60">
        <f>IF(ISNUMBER(BK513),BK513/MAX(BK$22:BK513)-1,"")</f>
        <v>-7.4143125899955864E-3</v>
      </c>
      <c r="BO513" s="61">
        <f>BO512*(1+BP513)</f>
        <v>118.40750655631457</v>
      </c>
      <c r="BP513" s="60">
        <f>$L$36*N(S513)+$L$37*N(AQ513)+$L$38*N(AA513)+$L$39*N(AE513)+$L$40*N(AM513)+$L$41*N(W513)+$L$42*N(AI513)+$L$43*N(BG513)+$L$44*N(AY513)</f>
        <v>2.7460523931603187E-3</v>
      </c>
      <c r="BQ513" s="60">
        <f>IF(ISNUMBER(BO513),BO513/MAX(BO$22:BO513)-1,"")</f>
        <v>-7.1850376260799154E-3</v>
      </c>
      <c r="BS513" s="61">
        <f>BS512*(1+BT513)</f>
        <v>115.71894516765498</v>
      </c>
      <c r="BT513" s="60">
        <f>$L$60*N(S513)+$L$61*N(AE513)+$L$62*N(AQ513)+$L$63*N(AM513)+$L$64*N(AI513)+$L$65*N(AA513)+$L$66*N(BG513)+$L$67*N(W513)+$L$68*N(AY513)</f>
        <v>3.0744453871227413E-3</v>
      </c>
      <c r="BU513" s="60">
        <f>IF(ISNUMBER(BS513),BS513/MAX(BS$22:BS513)-1,"")</f>
        <v>-7.4729477827860658E-3</v>
      </c>
    </row>
    <row r="514" spans="17:73" ht="16" customHeight="1">
      <c r="Q514" s="63">
        <v>43809</v>
      </c>
      <c r="R514" s="62">
        <v>460</v>
      </c>
      <c r="S514" s="60">
        <f>IF(AND(ISNUMBER(R513),ISNUMBER(R514)),R514/R513-1,"")</f>
        <v>1.087074682031286E-4</v>
      </c>
      <c r="T514" s="60">
        <f>IF(ISNUMBER(R514),R514/MAX(R$22:R514)-1,"")</f>
        <v>-1.3658683019919793E-2</v>
      </c>
      <c r="V514" s="62">
        <v>234.01</v>
      </c>
      <c r="W514" s="60">
        <f>IF(AND(ISNUMBER(V513),ISNUMBER(V514)),V514/V513-1,"")</f>
        <v>-1.237729406743604E-3</v>
      </c>
      <c r="X514" s="60">
        <f>IF(ISNUMBER(V514),V514/MAX(V$22:V514)-1,"")</f>
        <v>-1.336537650729408E-2</v>
      </c>
      <c r="Z514" s="62">
        <v>9.5299999999999994</v>
      </c>
      <c r="AA514" s="60">
        <f>IF(AND(ISNUMBER(Z513),ISNUMBER(Z514)),Z514/Z513-1,"")</f>
        <v>-3.138075313807609E-3</v>
      </c>
      <c r="AB514" s="60">
        <f>IF(ISNUMBER(Z514),Z514/MAX(Z$22:Z514)-1,"")</f>
        <v>-1.6511867905056765E-2</v>
      </c>
      <c r="AD514" s="62">
        <v>13.07</v>
      </c>
      <c r="AE514" s="60">
        <f>IF(AND(ISNUMBER(AD513),ISNUMBER(AD514)),AD514/AD513-1,"")</f>
        <v>-4.5696877380045908E-3</v>
      </c>
      <c r="AF514" s="60">
        <f>IF(ISNUMBER(AD514),AD514/MAX(AD$22:AD514)-1,"")</f>
        <v>-0.1350099272005294</v>
      </c>
      <c r="AH514" s="62">
        <v>18.55</v>
      </c>
      <c r="AI514" s="60">
        <f>IF(AND(ISNUMBER(AH513),ISNUMBER(AH514)),AH514/AH513-1,"")</f>
        <v>-2.1516944593866771E-3</v>
      </c>
      <c r="AJ514" s="60">
        <f>IF(ISNUMBER(AH514),AH514/MAX(AH$22:AH514)-1,"")</f>
        <v>-2.5223331581713082E-2</v>
      </c>
      <c r="AL514" s="62">
        <v>21.56</v>
      </c>
      <c r="AM514" s="60">
        <f>IF(AND(ISNUMBER(AL513),ISNUMBER(AL514)),AL514/AL513-1,"")</f>
        <v>-3.2362459546925182E-3</v>
      </c>
      <c r="AN514" s="60">
        <f>IF(ISNUMBER(AL514),AL514/MAX(AL$22:AL514)-1,"")</f>
        <v>-2.7514659449706991E-2</v>
      </c>
      <c r="AP514" s="62">
        <v>100.28</v>
      </c>
      <c r="AQ514" s="60">
        <f>IF(AND(ISNUMBER(AP513),ISNUMBER(AP514)),AP514/AP513-1,"")</f>
        <v>1.9948134849379073E-4</v>
      </c>
      <c r="AR514" s="60">
        <f>IF(ISNUMBER(AP514),AP514/MAX(AP$22:AP514)-1,"")</f>
        <v>-1.2946917637685074E-3</v>
      </c>
      <c r="AT514" s="62">
        <v>50.08</v>
      </c>
      <c r="AU514" s="60">
        <f>IF(AND(ISNUMBER(AT513),ISNUMBER(AT514)),AT514/AT513-1,"")</f>
        <v>0</v>
      </c>
      <c r="AV514" s="60">
        <f>IF(ISNUMBER(AT514),AT514/MAX(AT$22:AT514)-1,"")</f>
        <v>-1.9928258270227595E-3</v>
      </c>
      <c r="AX514" s="62">
        <v>20.111999999999998</v>
      </c>
      <c r="AY514" s="60">
        <f>IF(AND(ISNUMBER(AX513),ISNUMBER(AX514)),AX514/AX513-1,"")</f>
        <v>1.5437478213236044E-3</v>
      </c>
      <c r="AZ514" s="60">
        <f>IF(ISNUMBER(AX514),AX514/MAX(AX$22:AX514)-1,"")</f>
        <v>-7.3521282476506356E-2</v>
      </c>
      <c r="BB514" s="62">
        <v>53.18</v>
      </c>
      <c r="BC514" s="60">
        <f>IF(AND(ISNUMBER(BB513),ISNUMBER(BB514)),BB514/BB513-1,"")</f>
        <v>1.8807598269687809E-4</v>
      </c>
      <c r="BD514" s="60">
        <f>IF(ISNUMBER(BB514),BB514/MAX(BB$22:BB514)-1,"")</f>
        <v>-2.0084761378293736E-2</v>
      </c>
      <c r="BF514" s="62">
        <v>53.57</v>
      </c>
      <c r="BG514" s="60">
        <f>IF(AND(ISNUMBER(BF513),ISNUMBER(BF514)),BF514/BF513-1,"")</f>
        <v>7.4724453577434957E-4</v>
      </c>
      <c r="BH514" s="60">
        <f>IF(ISNUMBER(BF514),BF514/MAX(BF$22:BF514)-1,"")</f>
        <v>-3.9047973224246579E-3</v>
      </c>
      <c r="BK514" s="61">
        <f>BK513*(1+BL514)</f>
        <v>119.84046453088509</v>
      </c>
      <c r="BL514" s="60">
        <f>$L$12*N(AQ514)+$L$13*N(S514)+$L$14*N(AA514)+$L$15*N(AE514)+$L$16*N(AY514)+$L$17*N(BC514)+$L$18*N(AM514)+$L$19*N(AU514)+$L$20*N(W514)</f>
        <v>-7.9093106386968768E-4</v>
      </c>
      <c r="BM514" s="60">
        <f>IF(ISNUMBER(BK514),BK514/MAX(BK$22:BK514)-1,"")</f>
        <v>-8.1993794437206224E-3</v>
      </c>
      <c r="BO514" s="61">
        <f>BO513*(1+BP514)</f>
        <v>118.25423112958377</v>
      </c>
      <c r="BP514" s="60">
        <f>$L$36*N(S514)+$L$37*N(AQ514)+$L$38*N(AA514)+$L$39*N(AE514)+$L$40*N(AM514)+$L$41*N(W514)+$L$42*N(AI514)+$L$43*N(BG514)+$L$44*N(AY514)</f>
        <v>-1.2944738994051521E-3</v>
      </c>
      <c r="BQ514" s="60">
        <f>IF(ISNUMBER(BO514),BO514/MAX(BO$22:BO514)-1,"")</f>
        <v>-8.4702106818118628E-3</v>
      </c>
      <c r="BS514" s="61">
        <f>BS513*(1+BT514)</f>
        <v>115.52630671309781</v>
      </c>
      <c r="BT514" s="60">
        <f>$L$60*N(S514)+$L$61*N(AE514)+$L$62*N(AQ514)+$L$63*N(AM514)+$L$64*N(AI514)+$L$65*N(AA514)+$L$66*N(BG514)+$L$67*N(W514)+$L$68*N(AY514)</f>
        <v>-1.6647097351092795E-3</v>
      </c>
      <c r="BU514" s="60">
        <f>IF(ISNUMBER(BS514),BS514/MAX(BS$22:BS514)-1,"")</f>
        <v>-9.1252172289714162E-3</v>
      </c>
    </row>
    <row r="515" spans="17:73" ht="16" customHeight="1">
      <c r="Q515" s="63">
        <v>43810</v>
      </c>
      <c r="R515" s="62">
        <v>460.5</v>
      </c>
      <c r="S515" s="60">
        <f>IF(AND(ISNUMBER(R514),ISNUMBER(R515)),R515/R514-1,"")</f>
        <v>1.0869565217390686E-3</v>
      </c>
      <c r="T515" s="60">
        <f>IF(ISNUMBER(R515),R515/MAX(R$22:R515)-1,"")</f>
        <v>-1.2586572892767545E-2</v>
      </c>
      <c r="V515" s="62">
        <v>234.17</v>
      </c>
      <c r="W515" s="60">
        <f>IF(AND(ISNUMBER(V514),ISNUMBER(V515)),V515/V514-1,"")</f>
        <v>6.8373146446720767E-4</v>
      </c>
      <c r="X515" s="60">
        <f>IF(ISNUMBER(V515),V515/MAX(V$22:V515)-1,"")</f>
        <v>-1.2690783371279268E-2</v>
      </c>
      <c r="Z515" s="62">
        <v>9.5299999999999994</v>
      </c>
      <c r="AA515" s="60">
        <f>IF(AND(ISNUMBER(Z514),ISNUMBER(Z515)),Z515/Z514-1,"")</f>
        <v>0</v>
      </c>
      <c r="AB515" s="60">
        <f>IF(ISNUMBER(Z515),Z515/MAX(Z$22:Z515)-1,"")</f>
        <v>-1.6511867905056765E-2</v>
      </c>
      <c r="AD515" s="62">
        <v>13.04</v>
      </c>
      <c r="AE515" s="60">
        <f>IF(AND(ISNUMBER(AD514),ISNUMBER(AD515)),AD515/AD514-1,"")</f>
        <v>-2.2953328232594439E-3</v>
      </c>
      <c r="AF515" s="60">
        <f>IF(ISNUMBER(AD515),AD515/MAX(AD$22:AD515)-1,"")</f>
        <v>-0.13699536730641959</v>
      </c>
      <c r="AH515" s="62">
        <v>18.63</v>
      </c>
      <c r="AI515" s="60">
        <f>IF(AND(ISNUMBER(AH514),ISNUMBER(AH515)),AH515/AH514-1,"")</f>
        <v>4.3126684636116686E-3</v>
      </c>
      <c r="AJ515" s="60">
        <f>IF(ISNUMBER(AH515),AH515/MAX(AH$22:AH515)-1,"")</f>
        <v>-2.1019442984760994E-2</v>
      </c>
      <c r="AL515" s="62">
        <v>21.63</v>
      </c>
      <c r="AM515" s="60">
        <f>IF(AND(ISNUMBER(AL514),ISNUMBER(AL515)),AL515/AL514-1,"")</f>
        <v>3.2467532467532756E-3</v>
      </c>
      <c r="AN515" s="60">
        <f>IF(ISNUMBER(AL515),AL515/MAX(AL$22:AL515)-1,"")</f>
        <v>-2.4357239512855289E-2</v>
      </c>
      <c r="AP515" s="62">
        <v>100.27</v>
      </c>
      <c r="AQ515" s="60">
        <f>IF(AND(ISNUMBER(AP514),ISNUMBER(AP515)),AP515/AP514-1,"")</f>
        <v>-9.9720781810974657E-5</v>
      </c>
      <c r="AR515" s="60">
        <f>IF(ISNUMBER(AP515),AP515/MAX(AP$22:AP515)-1,"")</f>
        <v>-1.3942834379045976E-3</v>
      </c>
      <c r="AT515" s="62">
        <v>50.1</v>
      </c>
      <c r="AU515" s="60">
        <f>IF(AND(ISNUMBER(AT514),ISNUMBER(AT515)),AT515/AT514-1,"")</f>
        <v>3.9936102236426407E-4</v>
      </c>
      <c r="AV515" s="60">
        <f>IF(ISNUMBER(AT515),AT515/MAX(AT$22:AT515)-1,"")</f>
        <v>-1.5942606616181632E-3</v>
      </c>
      <c r="AX515" s="62">
        <v>20.178000000000001</v>
      </c>
      <c r="AY515" s="60">
        <f>IF(AND(ISNUMBER(AX514),ISNUMBER(AX515)),AX515/AX514-1,"")</f>
        <v>3.2816229116945372E-3</v>
      </c>
      <c r="AZ515" s="60">
        <f>IF(ISNUMBER(AX515),AX515/MAX(AX$22:AX515)-1,"")</f>
        <v>-7.0480928689883759E-2</v>
      </c>
      <c r="BB515" s="62">
        <v>53.16</v>
      </c>
      <c r="BC515" s="60">
        <f>IF(AND(ISNUMBER(BB514),ISNUMBER(BB515)),BB515/BB514-1,"")</f>
        <v>-3.7608123354648804E-4</v>
      </c>
      <c r="BD515" s="60">
        <f>IF(ISNUMBER(BB515),BB515/MAX(BB$22:BB515)-1,"")</f>
        <v>-2.0453289110005657E-2</v>
      </c>
      <c r="BF515" s="62">
        <v>53.49</v>
      </c>
      <c r="BG515" s="60">
        <f>IF(AND(ISNUMBER(BF514),ISNUMBER(BF515)),BF515/BF514-1,"")</f>
        <v>-1.4933731566174613E-3</v>
      </c>
      <c r="BH515" s="60">
        <f>IF(ISNUMBER(BF515),BF515/MAX(BF$22:BF515)-1,"")</f>
        <v>-5.3923391595388503E-3</v>
      </c>
      <c r="BK515" s="61">
        <f>BK514*(1+BL515)</f>
        <v>119.92457132677532</v>
      </c>
      <c r="BL515" s="60">
        <f>$L$12*N(AQ515)+$L$13*N(S515)+$L$14*N(AA515)+$L$15*N(AE515)+$L$16*N(AY515)+$L$17*N(BC515)+$L$18*N(AM515)+$L$19*N(AU515)+$L$20*N(W515)</f>
        <v>7.018230129487757E-4</v>
      </c>
      <c r="BM515" s="60">
        <f>IF(ISNUMBER(BK515),BK515/MAX(BK$22:BK515)-1,"")</f>
        <v>-7.5033109439575085E-3</v>
      </c>
      <c r="BO515" s="61">
        <f>BO514*(1+BP515)</f>
        <v>118.29214890899567</v>
      </c>
      <c r="BP515" s="60">
        <f>$L$36*N(S515)+$L$37*N(AQ515)+$L$38*N(AA515)+$L$39*N(AE515)+$L$40*N(AM515)+$L$41*N(W515)+$L$42*N(AI515)+$L$43*N(BG515)+$L$44*N(AY515)</f>
        <v>3.2064628089574471E-4</v>
      </c>
      <c r="BQ515" s="60">
        <f>IF(ISNUMBER(BO515),BO515/MAX(BO$22:BO515)-1,"")</f>
        <v>-8.1522803424695089E-3</v>
      </c>
      <c r="BS515" s="61">
        <f>BS514*(1+BT515)</f>
        <v>115.60950664015473</v>
      </c>
      <c r="BT515" s="60">
        <f>$L$60*N(S515)+$L$61*N(AE515)+$L$62*N(AQ515)+$L$63*N(AM515)+$L$64*N(AI515)+$L$65*N(AA515)+$L$66*N(BG515)+$L$67*N(W515)+$L$68*N(AY515)</f>
        <v>7.201816575296532E-4</v>
      </c>
      <c r="BU515" s="60">
        <f>IF(ISNUMBER(BS515),BS515/MAX(BS$22:BS515)-1,"")</f>
        <v>-8.4116073855109441E-3</v>
      </c>
    </row>
    <row r="516" spans="17:73" ht="16" customHeight="1">
      <c r="Q516" s="63">
        <v>43811</v>
      </c>
      <c r="R516" s="62">
        <v>458.28</v>
      </c>
      <c r="S516" s="60">
        <f>IF(AND(ISNUMBER(R515),ISNUMBER(R516)),R516/R515-1,"")</f>
        <v>-4.8208469055375236E-3</v>
      </c>
      <c r="T516" s="60">
        <f>IF(ISNUMBER(R516),R516/MAX(R$22:R516)-1,"")</f>
        <v>-1.7346741857323655E-2</v>
      </c>
      <c r="V516" s="62">
        <v>232.8</v>
      </c>
      <c r="W516" s="60">
        <f>IF(AND(ISNUMBER(V515),ISNUMBER(V516)),V516/V515-1,"")</f>
        <v>-5.850450527394524E-3</v>
      </c>
      <c r="X516" s="60">
        <f>IF(ISNUMBER(V516),V516/MAX(V$22:V516)-1,"")</f>
        <v>-1.8466987098406218E-2</v>
      </c>
      <c r="Z516" s="62">
        <v>9.52</v>
      </c>
      <c r="AA516" s="60">
        <f>IF(AND(ISNUMBER(Z515),ISNUMBER(Z516)),Z516/Z515-1,"")</f>
        <v>-1.0493179433368471E-3</v>
      </c>
      <c r="AB516" s="60">
        <f>IF(ISNUMBER(Z516),Z516/MAX(Z$22:Z516)-1,"")</f>
        <v>-1.7543859649122751E-2</v>
      </c>
      <c r="AD516" s="62">
        <v>13.05</v>
      </c>
      <c r="AE516" s="60">
        <f>IF(AND(ISNUMBER(AD515),ISNUMBER(AD516)),AD516/AD515-1,"")</f>
        <v>7.6687116564433389E-4</v>
      </c>
      <c r="AF516" s="60">
        <f>IF(ISNUMBER(AD516),AD516/MAX(AD$22:AD516)-1,"")</f>
        <v>-0.13633355393778945</v>
      </c>
      <c r="AH516" s="62">
        <v>18.43</v>
      </c>
      <c r="AI516" s="60">
        <f>IF(AND(ISNUMBER(AH515),ISNUMBER(AH516)),AH516/AH515-1,"")</f>
        <v>-1.0735373054213571E-2</v>
      </c>
      <c r="AJ516" s="60">
        <f>IF(ISNUMBER(AH516),AH516/MAX(AH$22:AH516)-1,"")</f>
        <v>-3.152916447714138E-2</v>
      </c>
      <c r="AL516" s="62">
        <v>21.78</v>
      </c>
      <c r="AM516" s="60">
        <f>IF(AND(ISNUMBER(AL515),ISNUMBER(AL516)),AL516/AL515-1,"")</f>
        <v>6.9348127600554754E-3</v>
      </c>
      <c r="AN516" s="60">
        <f>IF(ISNUMBER(AL516),AL516/MAX(AL$22:AL516)-1,"")</f>
        <v>-1.7591339648173276E-2</v>
      </c>
      <c r="AP516" s="62">
        <v>100.31</v>
      </c>
      <c r="AQ516" s="60">
        <f>IF(AND(ISNUMBER(AP515),ISNUMBER(AP516)),AP516/AP515-1,"")</f>
        <v>3.98922908148025E-4</v>
      </c>
      <c r="AR516" s="60">
        <f>IF(ISNUMBER(AP516),AP516/MAX(AP$22:AP516)-1,"")</f>
        <v>-9.9591674136034758E-4</v>
      </c>
      <c r="AT516" s="62">
        <v>50.09</v>
      </c>
      <c r="AU516" s="60">
        <f>IF(AND(ISNUMBER(AT515),ISNUMBER(AT516)),AT516/AT515-1,"")</f>
        <v>-1.9960079840319889E-4</v>
      </c>
      <c r="AV516" s="60">
        <f>IF(ISNUMBER(AT516),AT516/MAX(AT$22:AT516)-1,"")</f>
        <v>-1.7935432443203503E-3</v>
      </c>
      <c r="AX516" s="62">
        <v>20.152000000000001</v>
      </c>
      <c r="AY516" s="60">
        <f>IF(AND(ISNUMBER(AX515),ISNUMBER(AX516)),AX516/AX515-1,"")</f>
        <v>-1.2885320646248699E-3</v>
      </c>
      <c r="AZ516" s="60">
        <f>IF(ISNUMBER(AX516),AX516/MAX(AX$22:AX516)-1,"")</f>
        <v>-7.1678643817947196E-2</v>
      </c>
      <c r="BB516" s="62">
        <v>53.32</v>
      </c>
      <c r="BC516" s="60">
        <f>IF(AND(ISNUMBER(BB515),ISNUMBER(BB516)),BB516/BB515-1,"")</f>
        <v>3.0097817908203428E-3</v>
      </c>
      <c r="BD516" s="60">
        <f>IF(ISNUMBER(BB516),BB516/MAX(BB$22:BB516)-1,"")</f>
        <v>-1.7505067256311069E-2</v>
      </c>
      <c r="BF516" s="62">
        <v>53.55</v>
      </c>
      <c r="BG516" s="60">
        <f>IF(AND(ISNUMBER(BF515),ISNUMBER(BF516)),BF516/BF515-1,"")</f>
        <v>1.1217049915870358E-3</v>
      </c>
      <c r="BH516" s="60">
        <f>IF(ISNUMBER(BF516),BF516/MAX(BF$22:BF516)-1,"")</f>
        <v>-4.2766827817033448E-3</v>
      </c>
      <c r="BK516" s="61">
        <f>BK515*(1+BL516)</f>
        <v>119.77817338422325</v>
      </c>
      <c r="BL516" s="60">
        <f>$L$12*N(AQ516)+$L$13*N(S516)+$L$14*N(AA516)+$L$15*N(AE516)+$L$16*N(AY516)+$L$17*N(BC516)+$L$18*N(AM516)+$L$19*N(AU516)+$L$20*N(W516)</f>
        <v>-1.220750184323417E-3</v>
      </c>
      <c r="BM516" s="60">
        <f>IF(ISNUMBER(BK516),BK516/MAX(BK$22:BK516)-1,"")</f>
        <v>-8.7149014600630403E-3</v>
      </c>
      <c r="BO516" s="61">
        <f>BO515*(1+BP516)</f>
        <v>118.12548727795199</v>
      </c>
      <c r="BP516" s="60">
        <f>$L$36*N(S516)+$L$37*N(AQ516)+$L$38*N(AA516)+$L$39*N(AE516)+$L$40*N(AM516)+$L$41*N(W516)+$L$42*N(AI516)+$L$43*N(BG516)+$L$44*N(AY516)</f>
        <v>-1.4088984990195935E-3</v>
      </c>
      <c r="BQ516" s="60">
        <f>IF(ISNUMBER(BO516),BO516/MAX(BO$22:BO516)-1,"")</f>
        <v>-9.549693105950996E-3</v>
      </c>
      <c r="BS516" s="61">
        <f>BS515*(1+BT516)</f>
        <v>115.40717578239384</v>
      </c>
      <c r="BT516" s="60">
        <f>$L$60*N(S516)+$L$61*N(AE516)+$L$62*N(AQ516)+$L$63*N(AM516)+$L$64*N(AI516)+$L$65*N(AA516)+$L$66*N(BG516)+$L$67*N(W516)+$L$68*N(AY516)</f>
        <v>-1.7501230101316387E-3</v>
      </c>
      <c r="BU516" s="60">
        <f>IF(ISNUMBER(BS516),BS516/MAX(BS$22:BS516)-1,"")</f>
        <v>-1.0147009048005029E-2</v>
      </c>
    </row>
    <row r="517" spans="17:73" ht="16" customHeight="1">
      <c r="Q517" s="63">
        <v>43812</v>
      </c>
      <c r="R517" s="62">
        <v>460.25</v>
      </c>
      <c r="S517" s="60">
        <f>IF(AND(ISNUMBER(R516),ISNUMBER(R517)),R517/R516-1,"")</f>
        <v>4.2986820284542926E-3</v>
      </c>
      <c r="T517" s="60">
        <f>IF(ISNUMBER(R517),R517/MAX(R$22:R517)-1,"")</f>
        <v>-1.3122627956343669E-2</v>
      </c>
      <c r="V517" s="62">
        <v>233.78</v>
      </c>
      <c r="W517" s="60">
        <f>IF(AND(ISNUMBER(V516),ISNUMBER(V517)),V517/V516-1,"")</f>
        <v>4.2096219931271328E-3</v>
      </c>
      <c r="X517" s="60">
        <f>IF(ISNUMBER(V517),V517/MAX(V$22:V517)-1,"")</f>
        <v>-1.4335104140315358E-2</v>
      </c>
      <c r="Z517" s="62">
        <v>9.56</v>
      </c>
      <c r="AA517" s="60">
        <f>IF(AND(ISNUMBER(Z516),ISNUMBER(Z517)),Z517/Z516-1,"")</f>
        <v>4.2016806722691147E-3</v>
      </c>
      <c r="AB517" s="60">
        <f>IF(ISNUMBER(Z517),Z517/MAX(Z$22:Z517)-1,"")</f>
        <v>-1.3415892672858476E-2</v>
      </c>
      <c r="AD517" s="62">
        <v>13.3</v>
      </c>
      <c r="AE517" s="60">
        <f>IF(AND(ISNUMBER(AD516),ISNUMBER(AD517)),AD517/AD516-1,"")</f>
        <v>1.9157088122605304E-2</v>
      </c>
      <c r="AF517" s="60">
        <f>IF(ISNUMBER(AD517),AD517/MAX(AD$22:AD517)-1,"")</f>
        <v>-0.11978821972203835</v>
      </c>
      <c r="AH517" s="62">
        <v>18.45</v>
      </c>
      <c r="AI517" s="60">
        <f>IF(AND(ISNUMBER(AH516),ISNUMBER(AH517)),AH517/AH516-1,"")</f>
        <v>1.0851871947910041E-3</v>
      </c>
      <c r="AJ517" s="60">
        <f>IF(ISNUMBER(AH517),AH517/MAX(AH$22:AH517)-1,"")</f>
        <v>-3.0478192327903386E-2</v>
      </c>
      <c r="AL517" s="62">
        <v>21.7</v>
      </c>
      <c r="AM517" s="60">
        <f>IF(AND(ISNUMBER(AL516),ISNUMBER(AL517)),AL517/AL516-1,"")</f>
        <v>-3.6730945821855654E-3</v>
      </c>
      <c r="AN517" s="60">
        <f>IF(ISNUMBER(AL517),AL517/MAX(AL$22:AL517)-1,"")</f>
        <v>-2.1199819576003698E-2</v>
      </c>
      <c r="AP517" s="62">
        <v>100.29</v>
      </c>
      <c r="AQ517" s="60">
        <f>IF(AND(ISNUMBER(AP516),ISNUMBER(AP517)),AP517/AP516-1,"")</f>
        <v>-1.9938191606017064E-4</v>
      </c>
      <c r="AR517" s="60">
        <f>IF(ISNUMBER(AP517),AP517/MAX(AP$22:AP517)-1,"")</f>
        <v>-1.1951000896324171E-3</v>
      </c>
      <c r="AT517" s="62">
        <v>50.09</v>
      </c>
      <c r="AU517" s="60">
        <f>IF(AND(ISNUMBER(AT516),ISNUMBER(AT517)),AT517/AT516-1,"")</f>
        <v>0</v>
      </c>
      <c r="AV517" s="60">
        <f>IF(ISNUMBER(AT517),AT517/MAX(AT$22:AT517)-1,"")</f>
        <v>-1.7935432443203503E-3</v>
      </c>
      <c r="AX517" s="62">
        <v>19.905000000000001</v>
      </c>
      <c r="AY517" s="60">
        <f>IF(AND(ISNUMBER(AX516),ISNUMBER(AX517)),AX517/AX516-1,"")</f>
        <v>-1.2256847955537942E-2</v>
      </c>
      <c r="AZ517" s="60">
        <f>IF(ISNUMBER(AX517),AX517/MAX(AX$22:AX517)-1,"")</f>
        <v>-8.3056937534549347E-2</v>
      </c>
      <c r="BB517" s="62">
        <v>53.1</v>
      </c>
      <c r="BC517" s="60">
        <f>IF(AND(ISNUMBER(BB516),ISNUMBER(BB517)),BB517/BB516-1,"")</f>
        <v>-4.1260315078769372E-3</v>
      </c>
      <c r="BD517" s="60">
        <f>IF(ISNUMBER(BB517),BB517/MAX(BB$22:BB517)-1,"")</f>
        <v>-2.1558872305140975E-2</v>
      </c>
      <c r="BF517" s="62">
        <v>53.33</v>
      </c>
      <c r="BG517" s="60">
        <f>IF(AND(ISNUMBER(BF516),ISNUMBER(BF517)),BF517/BF516-1,"")</f>
        <v>-4.1083099906629172E-3</v>
      </c>
      <c r="BH517" s="60">
        <f>IF(ISNUMBER(BF517),BF517/MAX(BF$22:BF517)-1,"")</f>
        <v>-8.3674228337672352E-3</v>
      </c>
      <c r="BK517" s="61">
        <f>BK516*(1+BL517)</f>
        <v>119.97487601912208</v>
      </c>
      <c r="BL517" s="60">
        <f>$L$12*N(AQ517)+$L$13*N(S517)+$L$14*N(AA517)+$L$15*N(AE517)+$L$16*N(AY517)+$L$17*N(BC517)+$L$18*N(AM517)+$L$19*N(AU517)+$L$20*N(W517)</f>
        <v>1.6422243664364334E-3</v>
      </c>
      <c r="BM517" s="60">
        <f>IF(ISNUMBER(BK517),BK517/MAX(BK$22:BK517)-1,"")</f>
        <v>-7.0869889171553124E-3</v>
      </c>
      <c r="BO517" s="61">
        <f>BO516*(1+BP517)</f>
        <v>118.60884005713321</v>
      </c>
      <c r="BP517" s="60">
        <f>$L$36*N(S517)+$L$37*N(AQ517)+$L$38*N(AA517)+$L$39*N(AE517)+$L$40*N(AM517)+$L$41*N(W517)+$L$42*N(AI517)+$L$43*N(BG517)+$L$44*N(AY517)</f>
        <v>4.0918584999684073E-3</v>
      </c>
      <c r="BQ517" s="60">
        <f>IF(ISNUMBER(BO517),BO517/MAX(BO$22:BO517)-1,"")</f>
        <v>-5.4969105988901257E-3</v>
      </c>
      <c r="BS517" s="61">
        <f>BS516*(1+BT517)</f>
        <v>115.96240972054046</v>
      </c>
      <c r="BT517" s="60">
        <f>$L$60*N(S517)+$L$61*N(AE517)+$L$62*N(AQ517)+$L$63*N(AM517)+$L$64*N(AI517)+$L$65*N(AA517)+$L$66*N(BG517)+$L$67*N(W517)+$L$68*N(AY517)</f>
        <v>4.8110867836636062E-3</v>
      </c>
      <c r="BU517" s="60">
        <f>IF(ISNUMBER(BS517),BS517/MAX(BS$22:BS517)-1,"")</f>
        <v>-5.3847404054658821E-3</v>
      </c>
    </row>
    <row r="518" spans="17:73" ht="16" customHeight="1">
      <c r="Q518" s="63">
        <v>43815</v>
      </c>
      <c r="R518" s="62">
        <v>463.11</v>
      </c>
      <c r="S518" s="60">
        <f>IF(AND(ISNUMBER(R517),ISNUMBER(R518)),R518/R517-1,"")</f>
        <v>6.2140141227593482E-3</v>
      </c>
      <c r="T518" s="60">
        <f>IF(ISNUMBER(R518),R518/MAX(R$22:R518)-1,"")</f>
        <v>-6.9901580290326892E-3</v>
      </c>
      <c r="V518" s="62">
        <v>235.46</v>
      </c>
      <c r="W518" s="60">
        <f>IF(AND(ISNUMBER(V517),ISNUMBER(V518)),V518/V517-1,"")</f>
        <v>7.186243476773102E-3</v>
      </c>
      <c r="X518" s="60">
        <f>IF(ISNUMBER(V518),V518/MAX(V$22:V518)-1,"")</f>
        <v>-7.2518762121595026E-3</v>
      </c>
      <c r="Z518" s="62">
        <v>9.67</v>
      </c>
      <c r="AA518" s="60">
        <f>IF(AND(ISNUMBER(Z517),ISNUMBER(Z518)),Z518/Z517-1,"")</f>
        <v>1.1506276150627492E-2</v>
      </c>
      <c r="AB518" s="60">
        <f>IF(ISNUMBER(Z518),Z518/MAX(Z$22:Z518)-1,"")</f>
        <v>-2.0639834881320818E-3</v>
      </c>
      <c r="AD518" s="62">
        <v>13.31</v>
      </c>
      <c r="AE518" s="60">
        <f>IF(AND(ISNUMBER(AD517),ISNUMBER(AD518)),AD518/AD517-1,"")</f>
        <v>7.518796992480592E-4</v>
      </c>
      <c r="AF518" s="60">
        <f>IF(ISNUMBER(AD518),AD518/MAX(AD$22:AD518)-1,"")</f>
        <v>-0.11912640635340832</v>
      </c>
      <c r="AH518" s="62">
        <v>18.78</v>
      </c>
      <c r="AI518" s="60">
        <f>IF(AND(ISNUMBER(AH517),ISNUMBER(AH518)),AH518/AH517-1,"")</f>
        <v>1.7886178861788782E-2</v>
      </c>
      <c r="AJ518" s="60">
        <f>IF(ISNUMBER(AH518),AH518/MAX(AH$22:AH518)-1,"")</f>
        <v>-1.3137151865475594E-2</v>
      </c>
      <c r="AL518" s="62">
        <v>21.83</v>
      </c>
      <c r="AM518" s="60">
        <f>IF(AND(ISNUMBER(AL517),ISNUMBER(AL518)),AL518/AL517-1,"")</f>
        <v>5.9907834101382562E-3</v>
      </c>
      <c r="AN518" s="60">
        <f>IF(ISNUMBER(AL518),AL518/MAX(AL$22:AL518)-1,"")</f>
        <v>-1.5336039693279346E-2</v>
      </c>
      <c r="AP518" s="62">
        <v>100.29</v>
      </c>
      <c r="AQ518" s="60">
        <f>IF(AND(ISNUMBER(AP517),ISNUMBER(AP518)),AP518/AP517-1,"")</f>
        <v>0</v>
      </c>
      <c r="AR518" s="60">
        <f>IF(ISNUMBER(AP518),AP518/MAX(AP$22:AP518)-1,"")</f>
        <v>-1.1951000896324171E-3</v>
      </c>
      <c r="AT518" s="62">
        <v>50.09</v>
      </c>
      <c r="AU518" s="60">
        <f>IF(AND(ISNUMBER(AT517),ISNUMBER(AT518)),AT518/AT517-1,"")</f>
        <v>0</v>
      </c>
      <c r="AV518" s="60">
        <f>IF(ISNUMBER(AT518),AT518/MAX(AT$22:AT518)-1,"")</f>
        <v>-1.7935432443203503E-3</v>
      </c>
      <c r="AX518" s="62">
        <v>20.158000000000001</v>
      </c>
      <c r="AY518" s="60">
        <f>IF(AND(ISNUMBER(AX517),ISNUMBER(AX518)),AX518/AX517-1,"")</f>
        <v>1.2710374277819625E-2</v>
      </c>
      <c r="AZ518" s="60">
        <f>IF(ISNUMBER(AX518),AX518/MAX(AX$22:AX518)-1,"")</f>
        <v>-7.1402248019163284E-2</v>
      </c>
      <c r="BB518" s="62">
        <v>53.28</v>
      </c>
      <c r="BC518" s="60">
        <f>IF(AND(ISNUMBER(BB517),ISNUMBER(BB518)),BB518/BB517-1,"")</f>
        <v>3.3898305084745228E-3</v>
      </c>
      <c r="BD518" s="60">
        <f>IF(ISNUMBER(BB518),BB518/MAX(BB$22:BB518)-1,"")</f>
        <v>-1.8242122719734688E-2</v>
      </c>
      <c r="BF518" s="62">
        <v>53.46</v>
      </c>
      <c r="BG518" s="60">
        <f>IF(AND(ISNUMBER(BF517),ISNUMBER(BF518)),BF518/BF517-1,"")</f>
        <v>2.4376523532720906E-3</v>
      </c>
      <c r="BH518" s="60">
        <f>IF(ISNUMBER(BF518),BF518/MAX(BF$22:BF518)-1,"")</f>
        <v>-5.9501673484566586E-3</v>
      </c>
      <c r="BK518" s="61">
        <f>BK517*(1+BL518)</f>
        <v>120.6996457596521</v>
      </c>
      <c r="BL518" s="60">
        <f>$L$12*N(AQ518)+$L$13*N(S518)+$L$14*N(AA518)+$L$15*N(AE518)+$L$16*N(AY518)+$L$17*N(BC518)+$L$18*N(AM518)+$L$19*N(AU518)+$L$20*N(W518)</f>
        <v>6.0410126234638614E-3</v>
      </c>
      <c r="BM518" s="60">
        <f>IF(ISNUMBER(BK518),BK518/MAX(BK$22:BK518)-1,"")</f>
        <v>-1.0887888832024073E-3</v>
      </c>
      <c r="BO518" s="61">
        <f>BO517*(1+BP518)</f>
        <v>119.27401765024679</v>
      </c>
      <c r="BP518" s="60">
        <f>$L$36*N(S518)+$L$37*N(AQ518)+$L$38*N(AA518)+$L$39*N(AE518)+$L$40*N(AM518)+$L$41*N(W518)+$L$42*N(AI518)+$L$43*N(BG518)+$L$44*N(AY518)</f>
        <v>5.6081620290121328E-3</v>
      </c>
      <c r="BQ518" s="60">
        <f>IF(ISNUMBER(BO518),BO518/MAX(BO$22:BO518)-1,"")</f>
        <v>0</v>
      </c>
      <c r="BS518" s="61">
        <f>BS517*(1+BT518)</f>
        <v>116.63880849467331</v>
      </c>
      <c r="BT518" s="60">
        <f>$L$60*N(S518)+$L$61*N(AE518)+$L$62*N(AQ518)+$L$63*N(AM518)+$L$64*N(AI518)+$L$65*N(AA518)+$L$66*N(BG518)+$L$67*N(W518)+$L$68*N(AY518)</f>
        <v>5.8329140948598845E-3</v>
      </c>
      <c r="BU518" s="60">
        <f>IF(ISNUMBER(BS518),BS518/MAX(BS$22:BS518)-1,"")</f>
        <v>0</v>
      </c>
    </row>
    <row r="519" spans="17:73" ht="16" customHeight="1">
      <c r="Q519" s="63">
        <v>43816</v>
      </c>
      <c r="R519" s="62">
        <v>466</v>
      </c>
      <c r="S519" s="60">
        <f>IF(AND(ISNUMBER(R518),ISNUMBER(R519)),R519/R518-1,"")</f>
        <v>6.2404180432293899E-3</v>
      </c>
      <c r="T519" s="60">
        <f>IF(ISNUMBER(R519),R519/MAX(R$22:R519)-1,"")</f>
        <v>-7.9336149409270362E-4</v>
      </c>
      <c r="V519" s="62">
        <v>236.74</v>
      </c>
      <c r="W519" s="60">
        <f>IF(AND(ISNUMBER(V518),ISNUMBER(V519)),V519/V518-1,"")</f>
        <v>5.4361675019112266E-3</v>
      </c>
      <c r="X519" s="60">
        <f>IF(ISNUMBER(V519),V519/MAX(V$22:V519)-1,"")</f>
        <v>-1.8551311240407875E-3</v>
      </c>
      <c r="Z519" s="62">
        <v>9.74</v>
      </c>
      <c r="AA519" s="60">
        <f>IF(AND(ISNUMBER(Z518),ISNUMBER(Z519)),Z519/Z518-1,"")</f>
        <v>7.2388831437435464E-3</v>
      </c>
      <c r="AB519" s="60">
        <f>IF(ISNUMBER(Z519),Z519/MAX(Z$22:Z519)-1,"")</f>
        <v>0</v>
      </c>
      <c r="AD519" s="62">
        <v>13.34</v>
      </c>
      <c r="AE519" s="60">
        <f>IF(AND(ISNUMBER(AD518),ISNUMBER(AD519)),AD519/AD518-1,"")</f>
        <v>2.2539444027047661E-3</v>
      </c>
      <c r="AF519" s="60">
        <f>IF(ISNUMBER(AD519),AD519/MAX(AD$22:AD519)-1,"")</f>
        <v>-0.11714096624751813</v>
      </c>
      <c r="AH519" s="62">
        <v>18.78</v>
      </c>
      <c r="AI519" s="60">
        <f>IF(AND(ISNUMBER(AH518),ISNUMBER(AH519)),AH519/AH518-1,"")</f>
        <v>0</v>
      </c>
      <c r="AJ519" s="60">
        <f>IF(ISNUMBER(AH519),AH519/MAX(AH$22:AH519)-1,"")</f>
        <v>-1.3137151865475594E-2</v>
      </c>
      <c r="AL519" s="62">
        <v>22</v>
      </c>
      <c r="AM519" s="60">
        <f>IF(AND(ISNUMBER(AL518),ISNUMBER(AL519)),AL519/AL518-1,"")</f>
        <v>7.7874484654145704E-3</v>
      </c>
      <c r="AN519" s="60">
        <f>IF(ISNUMBER(AL519),AL519/MAX(AL$22:AL519)-1,"")</f>
        <v>-7.6680198466396732E-3</v>
      </c>
      <c r="AP519" s="62">
        <v>100.29</v>
      </c>
      <c r="AQ519" s="60">
        <f>IF(AND(ISNUMBER(AP518),ISNUMBER(AP519)),AP519/AP518-1,"")</f>
        <v>0</v>
      </c>
      <c r="AR519" s="60">
        <f>IF(ISNUMBER(AP519),AP519/MAX(AP$22:AP519)-1,"")</f>
        <v>-1.1951000896324171E-3</v>
      </c>
      <c r="AT519" s="62">
        <v>50.1</v>
      </c>
      <c r="AU519" s="60">
        <f>IF(AND(ISNUMBER(AT518),ISNUMBER(AT519)),AT519/AT518-1,"")</f>
        <v>1.9964064683564153E-4</v>
      </c>
      <c r="AV519" s="60">
        <f>IF(ISNUMBER(AT519),AT519/MAX(AT$22:AT519)-1,"")</f>
        <v>-1.5942606616181632E-3</v>
      </c>
      <c r="AX519" s="62">
        <v>20.201000000000001</v>
      </c>
      <c r="AY519" s="60">
        <f>IF(AND(ISNUMBER(AX518),ISNUMBER(AX519)),AX519/AX518-1,"")</f>
        <v>2.1331481297748311E-3</v>
      </c>
      <c r="AZ519" s="60">
        <f>IF(ISNUMBER(AX519),AX519/MAX(AX$22:AX519)-1,"")</f>
        <v>-6.942141146121239E-2</v>
      </c>
      <c r="BB519" s="62">
        <v>53.26</v>
      </c>
      <c r="BC519" s="60">
        <f>IF(AND(ISNUMBER(BB518),ISNUMBER(BB519)),BB519/BB518-1,"")</f>
        <v>-3.7537537537546406E-4</v>
      </c>
      <c r="BD519" s="60">
        <f>IF(ISNUMBER(BB519),BB519/MAX(BB$22:BB519)-1,"")</f>
        <v>-1.8610650451446609E-2</v>
      </c>
      <c r="BF519" s="62">
        <v>53.48</v>
      </c>
      <c r="BG519" s="60">
        <f>IF(AND(ISNUMBER(BF518),ISNUMBER(BF519)),BF519/BF518-1,"")</f>
        <v>3.7411148522248361E-4</v>
      </c>
      <c r="BH519" s="60">
        <f>IF(ISNUMBER(BF519),BF519/MAX(BF$22:BF519)-1,"")</f>
        <v>-5.5782818891781938E-3</v>
      </c>
      <c r="BK519" s="61">
        <f>BK518*(1+BL519)</f>
        <v>121.1666595044733</v>
      </c>
      <c r="BL519" s="60">
        <f>$L$12*N(AQ519)+$L$13*N(S519)+$L$14*N(AA519)+$L$15*N(AE519)+$L$16*N(AY519)+$L$17*N(BC519)+$L$18*N(AM519)+$L$19*N(AU519)+$L$20*N(W519)</f>
        <v>3.8692221661625822E-3</v>
      </c>
      <c r="BM519" s="60">
        <f>IF(ISNUMBER(BK519),BK519/MAX(BK$22:BK519)-1,"")</f>
        <v>0</v>
      </c>
      <c r="BO519" s="61">
        <f>BO518*(1+BP519)</f>
        <v>119.75734439734029</v>
      </c>
      <c r="BP519" s="60">
        <f>$L$36*N(S519)+$L$37*N(AQ519)+$L$38*N(AA519)+$L$39*N(AE519)+$L$40*N(AM519)+$L$41*N(W519)+$L$42*N(AI519)+$L$43*N(BG519)+$L$44*N(AY519)</f>
        <v>4.0522383383679358E-3</v>
      </c>
      <c r="BQ519" s="60">
        <f>IF(ISNUMBER(BO519),BO519/MAX(BO$22:BO519)-1,"")</f>
        <v>0</v>
      </c>
      <c r="BS519" s="61">
        <f>BS518*(1+BT519)</f>
        <v>117.08533573790933</v>
      </c>
      <c r="BT519" s="60">
        <f>$L$60*N(S519)+$L$61*N(AE519)+$L$62*N(AQ519)+$L$63*N(AM519)+$L$64*N(AI519)+$L$65*N(AA519)+$L$66*N(BG519)+$L$67*N(W519)+$L$68*N(AY519)</f>
        <v>3.8282905063833908E-3</v>
      </c>
      <c r="BU519" s="60">
        <f>IF(ISNUMBER(BS519),BS519/MAX(BS$22:BS519)-1,"")</f>
        <v>0</v>
      </c>
    </row>
    <row r="520" spans="17:73" ht="16" customHeight="1">
      <c r="Q520" s="63">
        <v>43817</v>
      </c>
      <c r="R520" s="62">
        <v>466</v>
      </c>
      <c r="S520" s="60">
        <f>IF(AND(ISNUMBER(R519),ISNUMBER(R520)),R520/R519-1,"")</f>
        <v>0</v>
      </c>
      <c r="T520" s="60">
        <f>IF(ISNUMBER(R520),R520/MAX(R$22:R520)-1,"")</f>
        <v>-7.9336149409270362E-4</v>
      </c>
      <c r="V520" s="62">
        <v>237.38</v>
      </c>
      <c r="W520" s="60">
        <f>IF(AND(ISNUMBER(V519),ISNUMBER(V520)),V520/V519-1,"")</f>
        <v>2.7033876826898506E-3</v>
      </c>
      <c r="X520" s="60">
        <f>IF(ISNUMBER(V520),V520/MAX(V$22:V520)-1,"")</f>
        <v>0</v>
      </c>
      <c r="Z520" s="62">
        <v>9.77</v>
      </c>
      <c r="AA520" s="60">
        <f>IF(AND(ISNUMBER(Z519),ISNUMBER(Z520)),Z520/Z519-1,"")</f>
        <v>3.0800821355234653E-3</v>
      </c>
      <c r="AB520" s="60">
        <f>IF(ISNUMBER(Z520),Z520/MAX(Z$22:Z520)-1,"")</f>
        <v>0</v>
      </c>
      <c r="AD520" s="62">
        <v>13.28</v>
      </c>
      <c r="AE520" s="60">
        <f>IF(AND(ISNUMBER(AD519),ISNUMBER(AD520)),AD520/AD519-1,"")</f>
        <v>-4.4977511244378432E-3</v>
      </c>
      <c r="AF520" s="60">
        <f>IF(ISNUMBER(AD520),AD520/MAX(AD$22:AD520)-1,"")</f>
        <v>-0.12111184645929851</v>
      </c>
      <c r="AH520" s="62">
        <v>18.850000000000001</v>
      </c>
      <c r="AI520" s="60">
        <f>IF(AND(ISNUMBER(AH519),ISNUMBER(AH520)),AH520/AH519-1,"")</f>
        <v>3.7273695420660946E-3</v>
      </c>
      <c r="AJ520" s="60">
        <f>IF(ISNUMBER(AH520),AH520/MAX(AH$22:AH520)-1,"")</f>
        <v>-9.4587493431423919E-3</v>
      </c>
      <c r="AL520" s="62">
        <v>22.04</v>
      </c>
      <c r="AM520" s="60">
        <f>IF(AND(ISNUMBER(AL519),ISNUMBER(AL520)),AL520/AL519-1,"")</f>
        <v>1.8181818181817189E-3</v>
      </c>
      <c r="AN520" s="60">
        <f>IF(ISNUMBER(AL520),AL520/MAX(AL$22:AL520)-1,"")</f>
        <v>-5.8637798827244625E-3</v>
      </c>
      <c r="AP520" s="62">
        <v>100.29</v>
      </c>
      <c r="AQ520" s="60">
        <f>IF(AND(ISNUMBER(AP519),ISNUMBER(AP520)),AP520/AP519-1,"")</f>
        <v>0</v>
      </c>
      <c r="AR520" s="60">
        <f>IF(ISNUMBER(AP520),AP520/MAX(AP$22:AP520)-1,"")</f>
        <v>-1.1951000896324171E-3</v>
      </c>
      <c r="AT520" s="62">
        <v>50.1</v>
      </c>
      <c r="AU520" s="60">
        <f>IF(AND(ISNUMBER(AT519),ISNUMBER(AT520)),AT520/AT519-1,"")</f>
        <v>0</v>
      </c>
      <c r="AV520" s="60">
        <f>IF(ISNUMBER(AT520),AT520/MAX(AT$22:AT520)-1,"")</f>
        <v>-1.5942606616181632E-3</v>
      </c>
      <c r="AX520" s="62">
        <v>20.27</v>
      </c>
      <c r="AY520" s="60">
        <f>IF(AND(ISNUMBER(AX519),ISNUMBER(AX520)),AX520/AX519-1,"")</f>
        <v>3.4156724914606862E-3</v>
      </c>
      <c r="AZ520" s="60">
        <f>IF(ISNUMBER(AX520),AX520/MAX(AX$22:AX520)-1,"")</f>
        <v>-6.624285977519806E-2</v>
      </c>
      <c r="BB520" s="62">
        <v>53.16</v>
      </c>
      <c r="BC520" s="60">
        <f>IF(AND(ISNUMBER(BB519),ISNUMBER(BB520)),BB520/BB519-1,"")</f>
        <v>-1.8775816748028973E-3</v>
      </c>
      <c r="BD520" s="60">
        <f>IF(ISNUMBER(BB520),BB520/MAX(BB$22:BB520)-1,"")</f>
        <v>-2.0453289110005657E-2</v>
      </c>
      <c r="BF520" s="62">
        <v>53.45</v>
      </c>
      <c r="BG520" s="60">
        <f>IF(AND(ISNUMBER(BF519),ISNUMBER(BF520)),BF520/BF519-1,"")</f>
        <v>-5.6095736723993372E-4</v>
      </c>
      <c r="BH520" s="60">
        <f>IF(ISNUMBER(BF520),BF520/MAX(BF$22:BF520)-1,"")</f>
        <v>-6.136110078095891E-3</v>
      </c>
      <c r="BK520" s="61">
        <f>BK519*(1+BL520)</f>
        <v>121.23608559445314</v>
      </c>
      <c r="BL520" s="60">
        <f>$L$12*N(AQ520)+$L$13*N(S520)+$L$14*N(AA520)+$L$15*N(AE520)+$L$16*N(AY520)+$L$17*N(BC520)+$L$18*N(AM520)+$L$19*N(AU520)+$L$20*N(W520)</f>
        <v>5.7298014374401068E-4</v>
      </c>
      <c r="BM520" s="60">
        <f>IF(ISNUMBER(BK520),BK520/MAX(BK$22:BK520)-1,"")</f>
        <v>0</v>
      </c>
      <c r="BO520" s="61">
        <f>BO519*(1+BP520)</f>
        <v>119.78509544407237</v>
      </c>
      <c r="BP520" s="60">
        <f>$L$36*N(S520)+$L$37*N(AQ520)+$L$38*N(AA520)+$L$39*N(AE520)+$L$40*N(AM520)+$L$41*N(W520)+$L$42*N(AI520)+$L$43*N(BG520)+$L$44*N(AY520)</f>
        <v>2.31727305508708E-4</v>
      </c>
      <c r="BQ520" s="60">
        <f>IF(ISNUMBER(BO520),BO520/MAX(BO$22:BO520)-1,"")</f>
        <v>0</v>
      </c>
      <c r="BS520" s="61">
        <f>BS519*(1+BT520)</f>
        <v>117.09603550201636</v>
      </c>
      <c r="BT520" s="60">
        <f>$L$60*N(S520)+$L$61*N(AE520)+$L$62*N(AQ520)+$L$63*N(AM520)+$L$64*N(AI520)+$L$65*N(AA520)+$L$66*N(BG520)+$L$67*N(W520)+$L$68*N(AY520)</f>
        <v>9.1384322721597023E-5</v>
      </c>
      <c r="BU520" s="60">
        <f>IF(ISNUMBER(BS520),BS520/MAX(BS$22:BS520)-1,"")</f>
        <v>0</v>
      </c>
    </row>
    <row r="521" spans="17:73" ht="16" customHeight="1">
      <c r="Q521" s="63">
        <v>43818</v>
      </c>
      <c r="R521" s="62">
        <v>468.5</v>
      </c>
      <c r="S521" s="60">
        <f>IF(AND(ISNUMBER(R520),ISNUMBER(R521)),R521/R520-1,"")</f>
        <v>5.3648068669527316E-3</v>
      </c>
      <c r="T521" s="60">
        <f>IF(ISNUMBER(R521),R521/MAX(R$22:R521)-1,"")</f>
        <v>0</v>
      </c>
      <c r="V521" s="62">
        <v>236.56</v>
      </c>
      <c r="W521" s="60">
        <f>IF(AND(ISNUMBER(V520),ISNUMBER(V521)),V521/V520-1,"")</f>
        <v>-3.4543769483528219E-3</v>
      </c>
      <c r="X521" s="60">
        <f>IF(ISNUMBER(V521),V521/MAX(V$22:V521)-1,"")</f>
        <v>-3.4543769483528219E-3</v>
      </c>
      <c r="Z521" s="62">
        <v>9.73</v>
      </c>
      <c r="AA521" s="60">
        <f>IF(AND(ISNUMBER(Z520),ISNUMBER(Z521)),Z521/Z520-1,"")</f>
        <v>-4.0941658137153558E-3</v>
      </c>
      <c r="AB521" s="60">
        <f>IF(ISNUMBER(Z521),Z521/MAX(Z$22:Z521)-1,"")</f>
        <v>-4.0941658137153558E-3</v>
      </c>
      <c r="AD521" s="62">
        <v>13.27</v>
      </c>
      <c r="AE521" s="60">
        <f>IF(AND(ISNUMBER(AD520),ISNUMBER(AD521)),AD521/AD520-1,"")</f>
        <v>-7.5301204819278045E-4</v>
      </c>
      <c r="AF521" s="60">
        <f>IF(ISNUMBER(AD521),AD521/MAX(AD$22:AD521)-1,"")</f>
        <v>-0.12177365982792854</v>
      </c>
      <c r="AH521" s="62">
        <v>18.760000000000002</v>
      </c>
      <c r="AI521" s="60">
        <f>IF(AND(ISNUMBER(AH520),ISNUMBER(AH521)),AH521/AH520-1,"")</f>
        <v>-4.774535809018543E-3</v>
      </c>
      <c r="AJ521" s="60">
        <f>IF(ISNUMBER(AH521),AH521/MAX(AH$22:AH521)-1,"")</f>
        <v>-1.4188124014713588E-2</v>
      </c>
      <c r="AL521" s="62">
        <v>22.16</v>
      </c>
      <c r="AM521" s="60">
        <f>IF(AND(ISNUMBER(AL520),ISNUMBER(AL521)),AL521/AL520-1,"")</f>
        <v>5.4446460980037692E-3</v>
      </c>
      <c r="AN521" s="60">
        <f>IF(ISNUMBER(AL521),AL521/MAX(AL$22:AL521)-1,"")</f>
        <v>-4.5105999097883043E-4</v>
      </c>
      <c r="AP521" s="62">
        <v>100.3</v>
      </c>
      <c r="AQ521" s="60">
        <f>IF(AND(ISNUMBER(AP520),ISNUMBER(AP521)),AP521/AP520-1,"")</f>
        <v>9.9710838568078941E-5</v>
      </c>
      <c r="AR521" s="60">
        <f>IF(ISNUMBER(AP521),AP521/MAX(AP$22:AP521)-1,"")</f>
        <v>-1.0955084154964378E-3</v>
      </c>
      <c r="AT521" s="62">
        <v>50.11</v>
      </c>
      <c r="AU521" s="60">
        <f>IF(AND(ISNUMBER(AT520),ISNUMBER(AT521)),AT521/AT520-1,"")</f>
        <v>1.9960079840308786E-4</v>
      </c>
      <c r="AV521" s="60">
        <f>IF(ISNUMBER(AT521),AT521/MAX(AT$22:AT521)-1,"")</f>
        <v>-1.394978078915865E-3</v>
      </c>
      <c r="AX521" s="62">
        <v>20.175999999999998</v>
      </c>
      <c r="AY521" s="60">
        <f>IF(AND(ISNUMBER(AX520),ISNUMBER(AX521)),AX521/AX520-1,"")</f>
        <v>-4.6373951652689538E-3</v>
      </c>
      <c r="AZ521" s="60">
        <f>IF(ISNUMBER(AX521),AX521/MAX(AX$22:AX521)-1,"")</f>
        <v>-7.0573060622811878E-2</v>
      </c>
      <c r="BB521" s="62">
        <v>53.2</v>
      </c>
      <c r="BC521" s="60">
        <f>IF(AND(ISNUMBER(BB520),ISNUMBER(BB521)),BB521/BB520-1,"")</f>
        <v>7.5244544770525223E-4</v>
      </c>
      <c r="BD521" s="60">
        <f>IF(ISNUMBER(BB521),BB521/MAX(BB$22:BB521)-1,"")</f>
        <v>-1.9716233646581927E-2</v>
      </c>
      <c r="BF521" s="62">
        <v>53.3</v>
      </c>
      <c r="BG521" s="60">
        <f>IF(AND(ISNUMBER(BF520),ISNUMBER(BF521)),BF521/BF520-1,"")</f>
        <v>-2.8063610851264409E-3</v>
      </c>
      <c r="BH521" s="60">
        <f>IF(ISNUMBER(BF521),BF521/MAX(BF$22:BF521)-1,"")</f>
        <v>-8.9252510226850434E-3</v>
      </c>
      <c r="BK521" s="61">
        <f>BK520*(1+BL521)</f>
        <v>121.28682439916062</v>
      </c>
      <c r="BL521" s="60">
        <f>$L$12*N(AQ521)+$L$13*N(S521)+$L$14*N(AA521)+$L$15*N(AE521)+$L$16*N(AY521)+$L$17*N(BC521)+$L$18*N(AM521)+$L$19*N(AU521)+$L$20*N(W521)</f>
        <v>4.1851239636032044E-4</v>
      </c>
      <c r="BM521" s="60">
        <f>IF(ISNUMBER(BK521),BK521/MAX(BK$22:BK521)-1,"")</f>
        <v>0</v>
      </c>
      <c r="BO521" s="61">
        <f>BO520*(1+BP521)</f>
        <v>119.83025389953129</v>
      </c>
      <c r="BP521" s="60">
        <f>$L$36*N(S521)+$L$37*N(AQ521)+$L$38*N(AA521)+$L$39*N(AE521)+$L$40*N(AM521)+$L$41*N(W521)+$L$42*N(AI521)+$L$43*N(BG521)+$L$44*N(AY521)</f>
        <v>3.7699561278068381E-4</v>
      </c>
      <c r="BQ521" s="60">
        <f>IF(ISNUMBER(BO521),BO521/MAX(BO$22:BO521)-1,"")</f>
        <v>0</v>
      </c>
      <c r="BS521" s="61">
        <f>BS520*(1+BT521)</f>
        <v>117.2166472709072</v>
      </c>
      <c r="BT521" s="60">
        <f>$L$60*N(S521)+$L$61*N(AE521)+$L$62*N(AQ521)+$L$63*N(AM521)+$L$64*N(AI521)+$L$65*N(AA521)+$L$66*N(BG521)+$L$67*N(W521)+$L$68*N(AY521)</f>
        <v>1.0300243588415271E-3</v>
      </c>
      <c r="BU521" s="60">
        <f>IF(ISNUMBER(BS521),BS521/MAX(BS$22:BS521)-1,"")</f>
        <v>0</v>
      </c>
    </row>
    <row r="522" spans="17:73" ht="16" customHeight="1">
      <c r="Q522" s="63">
        <v>43819</v>
      </c>
      <c r="R522" s="62">
        <v>465.5</v>
      </c>
      <c r="S522" s="60">
        <f>IF(AND(ISNUMBER(R521),ISNUMBER(R522)),R522/R521-1,"")</f>
        <v>-6.4034151547491813E-3</v>
      </c>
      <c r="T522" s="60">
        <f>IF(ISNUMBER(R522),R522/MAX(R$22:R522)-1,"")</f>
        <v>-6.4034151547491813E-3</v>
      </c>
      <c r="V522" s="62">
        <v>237.2</v>
      </c>
      <c r="W522" s="60">
        <f>IF(AND(ISNUMBER(V521),ISNUMBER(V522)),V522/V521-1,"")</f>
        <v>2.705444707473692E-3</v>
      </c>
      <c r="X522" s="60">
        <f>IF(ISNUMBER(V522),V522/MAX(V$22:V522)-1,"")</f>
        <v>-7.582778667116763E-4</v>
      </c>
      <c r="Z522" s="62">
        <v>9.77</v>
      </c>
      <c r="AA522" s="60">
        <f>IF(AND(ISNUMBER(Z521),ISNUMBER(Z522)),Z522/Z521-1,"")</f>
        <v>4.1109969167523186E-3</v>
      </c>
      <c r="AB522" s="60">
        <f>IF(ISNUMBER(Z522),Z522/MAX(Z$22:Z522)-1,"")</f>
        <v>0</v>
      </c>
      <c r="AD522" s="62">
        <v>13.25</v>
      </c>
      <c r="AE522" s="60">
        <f>IF(AND(ISNUMBER(AD521),ISNUMBER(AD522)),AD522/AD521-1,"")</f>
        <v>-1.5071590052749828E-3</v>
      </c>
      <c r="AF522" s="60">
        <f>IF(ISNUMBER(AD522),AD522/MAX(AD$22:AD522)-1,"")</f>
        <v>-0.12309728656518859</v>
      </c>
      <c r="AH522" s="62">
        <v>18.78</v>
      </c>
      <c r="AI522" s="60">
        <f>IF(AND(ISNUMBER(AH521),ISNUMBER(AH522)),AH522/AH521-1,"")</f>
        <v>1.0660980810235365E-3</v>
      </c>
      <c r="AJ522" s="60">
        <f>IF(ISNUMBER(AH522),AH522/MAX(AH$22:AH522)-1,"")</f>
        <v>-1.3137151865475594E-2</v>
      </c>
      <c r="AL522" s="62">
        <v>22.2</v>
      </c>
      <c r="AM522" s="60">
        <f>IF(AND(ISNUMBER(AL521),ISNUMBER(AL522)),AL522/AL521-1,"")</f>
        <v>1.8050541516245744E-3</v>
      </c>
      <c r="AN522" s="60">
        <f>IF(ISNUMBER(AL522),AL522/MAX(AL$22:AL522)-1,"")</f>
        <v>0</v>
      </c>
      <c r="AP522" s="62">
        <v>100.3</v>
      </c>
      <c r="AQ522" s="60">
        <f>IF(AND(ISNUMBER(AP521),ISNUMBER(AP522)),AP522/AP521-1,"")</f>
        <v>0</v>
      </c>
      <c r="AR522" s="60">
        <f>IF(ISNUMBER(AP522),AP522/MAX(AP$22:AP522)-1,"")</f>
        <v>-1.0955084154964378E-3</v>
      </c>
      <c r="AT522" s="62">
        <v>50.1</v>
      </c>
      <c r="AU522" s="60">
        <f>IF(AND(ISNUMBER(AT521),ISNUMBER(AT522)),AT522/AT521-1,"")</f>
        <v>-1.9956096587503414E-4</v>
      </c>
      <c r="AV522" s="60">
        <f>IF(ISNUMBER(AT522),AT522/MAX(AT$22:AT522)-1,"")</f>
        <v>-1.5942606616181632E-3</v>
      </c>
      <c r="AX522" s="62">
        <v>20.175999999999998</v>
      </c>
      <c r="AY522" s="60">
        <f>IF(AND(ISNUMBER(AX521),ISNUMBER(AX522)),AX522/AX521-1,"")</f>
        <v>0</v>
      </c>
      <c r="AZ522" s="60">
        <f>IF(ISNUMBER(AX522),AX522/MAX(AX$22:AX522)-1,"")</f>
        <v>-7.0573060622811878E-2</v>
      </c>
      <c r="BB522" s="62">
        <v>53.17</v>
      </c>
      <c r="BC522" s="60">
        <f>IF(AND(ISNUMBER(BB521),ISNUMBER(BB522)),BB522/BB521-1,"")</f>
        <v>-5.6390977443609991E-4</v>
      </c>
      <c r="BD522" s="60">
        <f>IF(ISNUMBER(BB522),BB522/MAX(BB$22:BB522)-1,"")</f>
        <v>-2.0269025244149641E-2</v>
      </c>
      <c r="BF522" s="62">
        <v>53.23</v>
      </c>
      <c r="BG522" s="60">
        <f>IF(AND(ISNUMBER(BF521),ISNUMBER(BF522)),BF522/BF521-1,"")</f>
        <v>-1.3133208255159401E-3</v>
      </c>
      <c r="BH522" s="60">
        <f>IF(ISNUMBER(BF522),BF522/MAX(BF$22:BF522)-1,"")</f>
        <v>-1.0226850130160003E-2</v>
      </c>
      <c r="BK522" s="61">
        <f>BK521*(1+BL522)</f>
        <v>121.13058811460564</v>
      </c>
      <c r="BL522" s="60">
        <f>$L$12*N(AQ522)+$L$13*N(S522)+$L$14*N(AA522)+$L$15*N(AE522)+$L$16*N(AY522)+$L$17*N(BC522)+$L$18*N(AM522)+$L$19*N(AU522)+$L$20*N(W522)</f>
        <v>-1.2881554557055794E-3</v>
      </c>
      <c r="BM522" s="60">
        <f>IF(ISNUMBER(BK522),BK522/MAX(BK$22:BK522)-1,"")</f>
        <v>-1.2881554557054864E-3</v>
      </c>
      <c r="BO522" s="61">
        <f>BO521*(1+BP522)</f>
        <v>119.68160847955647</v>
      </c>
      <c r="BP522" s="60">
        <f>$L$36*N(S522)+$L$37*N(AQ522)+$L$38*N(AA522)+$L$39*N(AE522)+$L$40*N(AM522)+$L$41*N(W522)+$L$42*N(AI522)+$L$43*N(BG522)+$L$44*N(AY522)</f>
        <v>-1.2404665361006107E-3</v>
      </c>
      <c r="BQ522" s="60">
        <f>IF(ISNUMBER(BO522),BO522/MAX(BO$22:BO522)-1,"")</f>
        <v>-1.2404665361006595E-3</v>
      </c>
      <c r="BS522" s="61">
        <f>BS521*(1+BT522)</f>
        <v>117.04762593019461</v>
      </c>
      <c r="BT522" s="60">
        <f>$L$60*N(S522)+$L$61*N(AE522)+$L$62*N(AQ522)+$L$63*N(AM522)+$L$64*N(AI522)+$L$65*N(AA522)+$L$66*N(BG522)+$L$67*N(W522)+$L$68*N(AY522)</f>
        <v>-1.4419567923824811E-3</v>
      </c>
      <c r="BU522" s="60">
        <f>IF(ISNUMBER(BS522),BS522/MAX(BS$22:BS522)-1,"")</f>
        <v>-1.4419567923824594E-3</v>
      </c>
    </row>
    <row r="523" spans="17:73" ht="16" customHeight="1">
      <c r="Q523" s="63">
        <v>43822</v>
      </c>
      <c r="R523" s="62">
        <v>465.5</v>
      </c>
      <c r="S523" s="60">
        <f>IF(AND(ISNUMBER(R522),ISNUMBER(R523)),R523/R522-1,"")</f>
        <v>0</v>
      </c>
      <c r="T523" s="60">
        <f>IF(ISNUMBER(R523),R523/MAX(R$22:R523)-1,"")</f>
        <v>-6.4034151547491813E-3</v>
      </c>
      <c r="V523" s="62">
        <v>237.98</v>
      </c>
      <c r="W523" s="60">
        <f>IF(AND(ISNUMBER(V522),ISNUMBER(V523)),V523/V522-1,"")</f>
        <v>3.2883642495784571E-3</v>
      </c>
      <c r="X523" s="60">
        <f>IF(ISNUMBER(V523),V523/MAX(V$22:V523)-1,"")</f>
        <v>0</v>
      </c>
      <c r="Z523" s="62">
        <v>9.8000000000000007</v>
      </c>
      <c r="AA523" s="60">
        <f>IF(AND(ISNUMBER(Z522),ISNUMBER(Z523)),Z523/Z522-1,"")</f>
        <v>3.0706243602867112E-3</v>
      </c>
      <c r="AB523" s="60">
        <f>IF(ISNUMBER(Z523),Z523/MAX(Z$22:Z523)-1,"")</f>
        <v>0</v>
      </c>
      <c r="AD523" s="62">
        <v>13.2</v>
      </c>
      <c r="AE523" s="60">
        <f>IF(AND(ISNUMBER(AD522),ISNUMBER(AD523)),AD523/AD522-1,"")</f>
        <v>-3.7735849056603765E-3</v>
      </c>
      <c r="AF523" s="60">
        <f>IF(ISNUMBER(AD523),AD523/MAX(AD$22:AD523)-1,"")</f>
        <v>-0.12640635340833883</v>
      </c>
      <c r="AH523" s="62">
        <v>18.77</v>
      </c>
      <c r="AI523" s="60">
        <f>IF(AND(ISNUMBER(AH522),ISNUMBER(AH523)),AH523/AH522-1,"")</f>
        <v>-5.3248136315242611E-4</v>
      </c>
      <c r="AJ523" s="60">
        <f>IF(ISNUMBER(AH523),AH523/MAX(AH$22:AH523)-1,"")</f>
        <v>-1.3662637940094702E-2</v>
      </c>
      <c r="AL523" s="62">
        <v>22.33</v>
      </c>
      <c r="AM523" s="60">
        <f>IF(AND(ISNUMBER(AL522),ISNUMBER(AL523)),AL523/AL522-1,"")</f>
        <v>5.8558558558559071E-3</v>
      </c>
      <c r="AN523" s="60">
        <f>IF(ISNUMBER(AL523),AL523/MAX(AL$22:AL523)-1,"")</f>
        <v>0</v>
      </c>
      <c r="AP523" s="62">
        <v>100.31</v>
      </c>
      <c r="AQ523" s="60">
        <f>IF(AND(ISNUMBER(AP522),ISNUMBER(AP523)),AP523/AP522-1,"")</f>
        <v>9.9700897308041547E-5</v>
      </c>
      <c r="AR523" s="60">
        <f>IF(ISNUMBER(AP523),AP523/MAX(AP$22:AP523)-1,"")</f>
        <v>-9.9591674136034758E-4</v>
      </c>
      <c r="AT523" s="62">
        <v>50.11</v>
      </c>
      <c r="AU523" s="60">
        <f>IF(AND(ISNUMBER(AT522),ISNUMBER(AT523)),AT523/AT522-1,"")</f>
        <v>1.9960079840308786E-4</v>
      </c>
      <c r="AV523" s="60">
        <f>IF(ISNUMBER(AT523),AT523/MAX(AT$22:AT523)-1,"")</f>
        <v>-1.394978078915865E-3</v>
      </c>
      <c r="AX523" s="62">
        <v>20.146999999999998</v>
      </c>
      <c r="AY523" s="60">
        <f>IF(AND(ISNUMBER(AX522),ISNUMBER(AX523)),AX523/AX522-1,"")</f>
        <v>-1.437351308485324E-3</v>
      </c>
      <c r="AZ523" s="60">
        <f>IF(ISNUMBER(AX523),AX523/MAX(AX$22:AX523)-1,"")</f>
        <v>-7.1908973650267161E-2</v>
      </c>
      <c r="BB523" s="62">
        <v>53.18</v>
      </c>
      <c r="BC523" s="60">
        <f>IF(AND(ISNUMBER(BB522),ISNUMBER(BB523)),BB523/BB522-1,"")</f>
        <v>1.8807598269687809E-4</v>
      </c>
      <c r="BD523" s="60">
        <f>IF(ISNUMBER(BB523),BB523/MAX(BB$22:BB523)-1,"")</f>
        <v>-2.0084761378293736E-2</v>
      </c>
      <c r="BF523" s="62">
        <v>53.21</v>
      </c>
      <c r="BG523" s="60">
        <f>IF(AND(ISNUMBER(BF522),ISNUMBER(BF523)),BF523/BF522-1,"")</f>
        <v>-3.7572797294749272E-4</v>
      </c>
      <c r="BH523" s="60">
        <f>IF(ISNUMBER(BF523),BF523/MAX(BF$22:BF523)-1,"")</f>
        <v>-1.0598735589438468E-2</v>
      </c>
      <c r="BK523" s="61">
        <f>BK522*(1+BL523)</f>
        <v>121.15608769150643</v>
      </c>
      <c r="BL523" s="60">
        <f>$L$12*N(AQ523)+$L$13*N(S523)+$L$14*N(AA523)+$L$15*N(AE523)+$L$16*N(AY523)+$L$17*N(BC523)+$L$18*N(AM523)+$L$19*N(AU523)+$L$20*N(W523)</f>
        <v>2.1051311066576017E-4</v>
      </c>
      <c r="BM523" s="60">
        <f>IF(ISNUMBER(BK523),BK523/MAX(BK$22:BK523)-1,"")</f>
        <v>-1.0779135186517186E-3</v>
      </c>
      <c r="BO523" s="61">
        <f>BO522*(1+BP523)</f>
        <v>119.69176828984119</v>
      </c>
      <c r="BP523" s="60">
        <f>$L$36*N(S523)+$L$37*N(AQ523)+$L$38*N(AA523)+$L$39*N(AE523)+$L$40*N(AM523)+$L$41*N(W523)+$L$42*N(AI523)+$L$43*N(BG523)+$L$44*N(AY523)</f>
        <v>8.4890322028450017E-5</v>
      </c>
      <c r="BQ523" s="60">
        <f>IF(ISNUMBER(BO523),BO523/MAX(BO$22:BO523)-1,"")</f>
        <v>-1.1556815176758661E-3</v>
      </c>
      <c r="BS523" s="61">
        <f>BS522*(1+BT523)</f>
        <v>117.06898243839784</v>
      </c>
      <c r="BT523" s="60">
        <f>$L$60*N(S523)+$L$61*N(AE523)+$L$62*N(AQ523)+$L$63*N(AM523)+$L$64*N(AI523)+$L$65*N(AA523)+$L$66*N(BG523)+$L$67*N(W523)+$L$68*N(AY523)</f>
        <v>1.8245998612537748E-4</v>
      </c>
      <c r="BU523" s="60">
        <f>IF(ISNUMBER(BS523),BS523/MAX(BS$22:BS523)-1,"")</f>
        <v>-1.2597599056735076E-3</v>
      </c>
    </row>
    <row r="524" spans="17:73" ht="16" customHeight="1">
      <c r="Q524" s="63">
        <v>43823</v>
      </c>
      <c r="R524" s="62">
        <v>464.02</v>
      </c>
      <c r="S524" s="60">
        <f>IF(AND(ISNUMBER(R523),ISNUMBER(R524)),R524/R523-1,"")</f>
        <v>-3.1793770139635358E-3</v>
      </c>
      <c r="T524" s="60">
        <f>IF(ISNUMBER(R524),R524/MAX(R$22:R524)-1,"")</f>
        <v>-9.5624332977588544E-3</v>
      </c>
      <c r="V524" s="62">
        <v>237.5</v>
      </c>
      <c r="W524" s="60">
        <f>IF(AND(ISNUMBER(V523),ISNUMBER(V524)),V524/V523-1,"")</f>
        <v>-2.016976216488775E-3</v>
      </c>
      <c r="X524" s="60">
        <f>IF(ISNUMBER(V524),V524/MAX(V$22:V524)-1,"")</f>
        <v>-2.016976216488775E-3</v>
      </c>
      <c r="Z524" s="62">
        <v>9.7899999999999991</v>
      </c>
      <c r="AA524" s="60">
        <f>IF(AND(ISNUMBER(Z523),ISNUMBER(Z524)),Z524/Z523-1,"")</f>
        <v>-1.0204081632654294E-3</v>
      </c>
      <c r="AB524" s="60">
        <f>IF(ISNUMBER(Z524),Z524/MAX(Z$22:Z524)-1,"")</f>
        <v>-1.0204081632654294E-3</v>
      </c>
      <c r="AD524" s="62">
        <v>13.22</v>
      </c>
      <c r="AE524" s="60">
        <f>IF(AND(ISNUMBER(AD523),ISNUMBER(AD524)),AD524/AD523-1,"")</f>
        <v>1.5151515151516914E-3</v>
      </c>
      <c r="AF524" s="60">
        <f>IF(ISNUMBER(AD524),AD524/MAX(AD$22:AD524)-1,"")</f>
        <v>-0.12508272667107867</v>
      </c>
      <c r="AH524" s="62">
        <v>18.68</v>
      </c>
      <c r="AI524" s="60">
        <f>IF(AND(ISNUMBER(AH523),ISNUMBER(AH524)),AH524/AH523-1,"")</f>
        <v>-4.7948854555140974E-3</v>
      </c>
      <c r="AJ524" s="60">
        <f>IF(ISNUMBER(AH524),AH524/MAX(AH$22:AH524)-1,"")</f>
        <v>-1.8392012611665898E-2</v>
      </c>
      <c r="AL524" s="62">
        <v>22.25</v>
      </c>
      <c r="AM524" s="60">
        <f>IF(AND(ISNUMBER(AL523),ISNUMBER(AL524)),AL524/AL523-1,"")</f>
        <v>-3.5826242722793999E-3</v>
      </c>
      <c r="AN524" s="60">
        <f>IF(ISNUMBER(AL524),AL524/MAX(AL$22:AL524)-1,"")</f>
        <v>-3.5826242722793999E-3</v>
      </c>
      <c r="AP524" s="62">
        <v>100.31</v>
      </c>
      <c r="AQ524" s="60">
        <f>IF(AND(ISNUMBER(AP523),ISNUMBER(AP524)),AP524/AP523-1,"")</f>
        <v>0</v>
      </c>
      <c r="AR524" s="60">
        <f>IF(ISNUMBER(AP524),AP524/MAX(AP$22:AP524)-1,"")</f>
        <v>-9.9591674136034758E-4</v>
      </c>
      <c r="AT524" s="62">
        <v>50.11</v>
      </c>
      <c r="AU524" s="60">
        <f>IF(AND(ISNUMBER(AT523),ISNUMBER(AT524)),AT524/AT523-1,"")</f>
        <v>0</v>
      </c>
      <c r="AV524" s="60">
        <f>IF(ISNUMBER(AT524),AT524/MAX(AT$22:AT524)-1,"")</f>
        <v>-1.394978078915865E-3</v>
      </c>
      <c r="AX524" s="62">
        <v>20.213000000000001</v>
      </c>
      <c r="AY524" s="60">
        <f>IF(AND(ISNUMBER(AX523),ISNUMBER(AX524)),AX524/AX523-1,"")</f>
        <v>3.2759219734950218E-3</v>
      </c>
      <c r="AZ524" s="60">
        <f>IF(ISNUMBER(AX524),AX524/MAX(AX$22:AX524)-1,"")</f>
        <v>-6.8868619863644676E-2</v>
      </c>
      <c r="BB524" s="62">
        <v>53.05</v>
      </c>
      <c r="BC524" s="60">
        <f>IF(AND(ISNUMBER(BB523),ISNUMBER(BB524)),BB524/BB523-1,"")</f>
        <v>-2.4445280180519502E-3</v>
      </c>
      <c r="BD524" s="60">
        <f>IF(ISNUMBER(BB524),BB524/MAX(BB$22:BB524)-1,"")</f>
        <v>-2.248019163442061E-2</v>
      </c>
      <c r="BF524" s="62">
        <v>53.23</v>
      </c>
      <c r="BG524" s="60">
        <f>IF(AND(ISNUMBER(BF523),ISNUMBER(BF524)),BF524/BF523-1,"")</f>
        <v>3.7586919751908532E-4</v>
      </c>
      <c r="BH524" s="60">
        <f>IF(ISNUMBER(BF524),BF524/MAX(BF$22:BF524)-1,"")</f>
        <v>-1.0226850130160003E-2</v>
      </c>
      <c r="BK524" s="61">
        <f>BK523*(1+BL524)</f>
        <v>121.06909938256283</v>
      </c>
      <c r="BL524" s="60">
        <f>$L$12*N(AQ524)+$L$13*N(S524)+$L$14*N(AA524)+$L$15*N(AE524)+$L$16*N(AY524)+$L$17*N(BC524)+$L$18*N(AM524)+$L$19*N(AU524)+$L$20*N(W524)</f>
        <v>-7.179854566210915E-4</v>
      </c>
      <c r="BM524" s="60">
        <f>IF(ISNUMBER(BK524),BK524/MAX(BK$22:BK524)-1,"")</f>
        <v>-1.7951250490428894E-3</v>
      </c>
      <c r="BO524" s="61">
        <f>BO523*(1+BP524)</f>
        <v>119.5974550845926</v>
      </c>
      <c r="BP524" s="60">
        <f>$L$36*N(S524)+$L$37*N(AQ524)+$L$38*N(AA524)+$L$39*N(AE524)+$L$40*N(AM524)+$L$41*N(W524)+$L$42*N(AI524)+$L$43*N(BG524)+$L$44*N(AY524)</f>
        <v>-7.8796734809866869E-4</v>
      </c>
      <c r="BQ524" s="60">
        <f>IF(ISNUMBER(BO524),BO524/MAX(BO$22:BO524)-1,"")</f>
        <v>-1.9427382264738391E-3</v>
      </c>
      <c r="BS524" s="61">
        <f>BS523*(1+BT524)</f>
        <v>116.87772636306153</v>
      </c>
      <c r="BT524" s="60">
        <f>$L$60*N(S524)+$L$61*N(AE524)+$L$62*N(AQ524)+$L$63*N(AM524)+$L$64*N(AI524)+$L$65*N(AA524)+$L$66*N(BG524)+$L$67*N(W524)+$L$68*N(AY524)</f>
        <v>-1.6337040892702398E-3</v>
      </c>
      <c r="BU524" s="60">
        <f>IF(ISNUMBER(BS524),BS524/MAX(BS$22:BS524)-1,"")</f>
        <v>-2.89140592003434E-3</v>
      </c>
    </row>
    <row r="525" spans="17:73" ht="16" customHeight="1">
      <c r="Q525" s="63">
        <v>43826</v>
      </c>
      <c r="R525" s="62">
        <v>465.2</v>
      </c>
      <c r="S525" s="60">
        <f>IF(AND(ISNUMBER(R524),ISNUMBER(R525)),R525/R524-1,"")</f>
        <v>2.5429938364724958E-3</v>
      </c>
      <c r="T525" s="60">
        <f>IF(ISNUMBER(R525),R525/MAX(R$22:R525)-1,"")</f>
        <v>-7.0437566702241661E-3</v>
      </c>
      <c r="V525" s="62">
        <v>236.72</v>
      </c>
      <c r="W525" s="60">
        <f>IF(AND(ISNUMBER(V524),ISNUMBER(V525)),V525/V524-1,"")</f>
        <v>-3.2842105263157784E-3</v>
      </c>
      <c r="X525" s="60">
        <f>IF(ISNUMBER(V525),V525/MAX(V$22:V525)-1,"")</f>
        <v>-5.2945625682829789E-3</v>
      </c>
      <c r="Z525" s="62">
        <v>9.81</v>
      </c>
      <c r="AA525" s="60">
        <f>IF(AND(ISNUMBER(Z524),ISNUMBER(Z525)),Z525/Z524-1,"")</f>
        <v>2.0429009193054792E-3</v>
      </c>
      <c r="AB525" s="60">
        <f>IF(ISNUMBER(Z525),Z525/MAX(Z$22:Z525)-1,"")</f>
        <v>0</v>
      </c>
      <c r="AD525" s="62">
        <v>13.26</v>
      </c>
      <c r="AE525" s="60">
        <f>IF(AND(ISNUMBER(AD524),ISNUMBER(AD525)),AD525/AD524-1,"")</f>
        <v>3.0257186081694698E-3</v>
      </c>
      <c r="AF525" s="60">
        <f>IF(ISNUMBER(AD525),AD525/MAX(AD$22:AD525)-1,"")</f>
        <v>-0.12243547319655856</v>
      </c>
      <c r="AH525" s="62">
        <v>18.739999999999998</v>
      </c>
      <c r="AI525" s="60">
        <f>IF(AND(ISNUMBER(AH524),ISNUMBER(AH525)),AH525/AH524-1,"")</f>
        <v>3.2119914346895317E-3</v>
      </c>
      <c r="AJ525" s="60">
        <f>IF(ISNUMBER(AH525),AH525/MAX(AH$22:AH525)-1,"")</f>
        <v>-1.5239096163951804E-2</v>
      </c>
      <c r="AL525" s="62">
        <v>22.33</v>
      </c>
      <c r="AM525" s="60">
        <f>IF(AND(ISNUMBER(AL524),ISNUMBER(AL525)),AL525/AL524-1,"")</f>
        <v>3.5955056179775013E-3</v>
      </c>
      <c r="AN525" s="60">
        <f>IF(ISNUMBER(AL525),AL525/MAX(AL$22:AL525)-1,"")</f>
        <v>0</v>
      </c>
      <c r="AP525" s="62">
        <v>100.33</v>
      </c>
      <c r="AQ525" s="60">
        <f>IF(AND(ISNUMBER(AP524),ISNUMBER(AP525)),AP525/AP524-1,"")</f>
        <v>1.9938191606017064E-4</v>
      </c>
      <c r="AR525" s="60">
        <f>IF(ISNUMBER(AP525),AP525/MAX(AP$22:AP525)-1,"")</f>
        <v>-7.9673339308827806E-4</v>
      </c>
      <c r="AT525" s="62">
        <v>50.11</v>
      </c>
      <c r="AU525" s="60">
        <f>IF(AND(ISNUMBER(AT524),ISNUMBER(AT525)),AT525/AT524-1,"")</f>
        <v>0</v>
      </c>
      <c r="AV525" s="60">
        <f>IF(ISNUMBER(AT525),AT525/MAX(AT$22:AT525)-1,"")</f>
        <v>-1.394978078915865E-3</v>
      </c>
      <c r="AX525" s="62">
        <v>20.462</v>
      </c>
      <c r="AY525" s="60">
        <f>IF(AND(ISNUMBER(AX524),ISNUMBER(AX525)),AX525/AX524-1,"")</f>
        <v>1.2318804729629429E-2</v>
      </c>
      <c r="AZ525" s="60">
        <f>IF(ISNUMBER(AX525),AX525/MAX(AX$22:AX525)-1,"")</f>
        <v>-5.7398194214114517E-2</v>
      </c>
      <c r="BB525" s="62">
        <v>53.21</v>
      </c>
      <c r="BC525" s="60">
        <f>IF(AND(ISNUMBER(BB524),ISNUMBER(BB525)),BB525/BB524-1,"")</f>
        <v>3.016022620169645E-3</v>
      </c>
      <c r="BD525" s="60">
        <f>IF(ISNUMBER(BB525),BB525/MAX(BB$22:BB525)-1,"")</f>
        <v>-1.9531969780726022E-2</v>
      </c>
      <c r="BF525" s="62">
        <v>53.25</v>
      </c>
      <c r="BG525" s="60">
        <f>IF(AND(ISNUMBER(BF524),ISNUMBER(BF525)),BF525/BF524-1,"")</f>
        <v>3.7572797294771476E-4</v>
      </c>
      <c r="BH525" s="60">
        <f>IF(ISNUMBER(BF525),BF525/MAX(BF$22:BF525)-1,"")</f>
        <v>-9.8549646708814276E-3</v>
      </c>
      <c r="BK525" s="61">
        <f>BK524*(1+BL525)</f>
        <v>121.49222558479563</v>
      </c>
      <c r="BL525" s="60">
        <f>$L$12*N(AQ525)+$L$13*N(S525)+$L$14*N(AA525)+$L$15*N(AE525)+$L$16*N(AY525)+$L$17*N(BC525)+$L$18*N(AM525)+$L$19*N(AU525)+$L$20*N(W525)</f>
        <v>3.494914923714587E-3</v>
      </c>
      <c r="BM525" s="60">
        <f>IF(ISNUMBER(BK525),BK525/MAX(BK$22:BK525)-1,"")</f>
        <v>0</v>
      </c>
      <c r="BO525" s="61">
        <f>BO524*(1+BP525)</f>
        <v>119.9299944400293</v>
      </c>
      <c r="BP525" s="60">
        <f>$L$36*N(S525)+$L$37*N(AQ525)+$L$38*N(AA525)+$L$39*N(AE525)+$L$40*N(AM525)+$L$41*N(W525)+$L$42*N(AI525)+$L$43*N(BG525)+$L$44*N(AY525)</f>
        <v>2.7804885580676557E-3</v>
      </c>
      <c r="BQ525" s="60">
        <f>IF(ISNUMBER(BO525),BO525/MAX(BO$22:BO525)-1,"")</f>
        <v>0</v>
      </c>
      <c r="BS525" s="61">
        <f>BS524*(1+BT525)</f>
        <v>117.15534805628596</v>
      </c>
      <c r="BT525" s="60">
        <f>$L$60*N(S525)+$L$61*N(AE525)+$L$62*N(AQ525)+$L$63*N(AM525)+$L$64*N(AI525)+$L$65*N(AA525)+$L$66*N(BG525)+$L$67*N(W525)+$L$68*N(AY525)</f>
        <v>2.3753173668184377E-3</v>
      </c>
      <c r="BU525" s="60">
        <f>IF(ISNUMBER(BS525),BS525/MAX(BS$22:BS525)-1,"")</f>
        <v>-5.2295655991230205E-4</v>
      </c>
    </row>
    <row r="526" spans="17:73" ht="16" customHeight="1">
      <c r="Q526" s="63">
        <v>43829</v>
      </c>
      <c r="R526" s="62">
        <v>462</v>
      </c>
      <c r="S526" s="60">
        <f>IF(AND(ISNUMBER(R525),ISNUMBER(R526)),R526/R525-1,"")</f>
        <v>-6.8787618228718372E-3</v>
      </c>
      <c r="T526" s="60">
        <f>IF(ISNUMBER(R526),R526/MAX(R$22:R526)-1,"")</f>
        <v>-1.38740661686233E-2</v>
      </c>
      <c r="V526" s="62">
        <v>235.63</v>
      </c>
      <c r="W526" s="60">
        <f>IF(AND(ISNUMBER(V525),ISNUMBER(V526)),V526/V525-1,"")</f>
        <v>-4.6045961473470953E-3</v>
      </c>
      <c r="X526" s="60">
        <f>IF(ISNUMBER(V526),V526/MAX(V$22:V526)-1,"")</f>
        <v>-9.8747793932263406E-3</v>
      </c>
      <c r="Z526" s="62">
        <v>9.75</v>
      </c>
      <c r="AA526" s="60">
        <f>IF(AND(ISNUMBER(Z525),ISNUMBER(Z526)),Z526/Z525-1,"")</f>
        <v>-6.1162079510703737E-3</v>
      </c>
      <c r="AB526" s="60">
        <f>IF(ISNUMBER(Z526),Z526/MAX(Z$22:Z526)-1,"")</f>
        <v>-6.1162079510703737E-3</v>
      </c>
      <c r="AD526" s="62">
        <v>13.17</v>
      </c>
      <c r="AE526" s="60">
        <f>IF(AND(ISNUMBER(AD525),ISNUMBER(AD526)),AD526/AD525-1,"")</f>
        <v>-6.7873303167420573E-3</v>
      </c>
      <c r="AF526" s="60">
        <f>IF(ISNUMBER(AD526),AD526/MAX(AD$22:AD526)-1,"")</f>
        <v>-0.12839179351422891</v>
      </c>
      <c r="AH526" s="62">
        <v>18.82</v>
      </c>
      <c r="AI526" s="60">
        <f>IF(AND(ISNUMBER(AH525),ISNUMBER(AH526)),AH526/AH525-1,"")</f>
        <v>4.2689434364995282E-3</v>
      </c>
      <c r="AJ526" s="60">
        <f>IF(ISNUMBER(AH526),AH526/MAX(AH$22:AH526)-1,"")</f>
        <v>-1.1035207566999494E-2</v>
      </c>
      <c r="AL526" s="62">
        <v>22.26</v>
      </c>
      <c r="AM526" s="60">
        <f>IF(AND(ISNUMBER(AL525),ISNUMBER(AL526)),AL526/AL525-1,"")</f>
        <v>-3.1347962382444194E-3</v>
      </c>
      <c r="AN526" s="60">
        <f>IF(ISNUMBER(AL526),AL526/MAX(AL$22:AL526)-1,"")</f>
        <v>-3.1347962382444194E-3</v>
      </c>
      <c r="AP526" s="62">
        <v>100.33</v>
      </c>
      <c r="AQ526" s="60">
        <f>IF(AND(ISNUMBER(AP525),ISNUMBER(AP526)),AP526/AP525-1,"")</f>
        <v>0</v>
      </c>
      <c r="AR526" s="60">
        <f>IF(ISNUMBER(AP526),AP526/MAX(AP$22:AP526)-1,"")</f>
        <v>-7.9673339308827806E-4</v>
      </c>
      <c r="AT526" s="62">
        <v>50.12</v>
      </c>
      <c r="AU526" s="60">
        <f>IF(AND(ISNUMBER(AT525),ISNUMBER(AT526)),AT526/AT525-1,"")</f>
        <v>1.9956096587514516E-4</v>
      </c>
      <c r="AV526" s="60">
        <f>IF(ISNUMBER(AT526),AT526/MAX(AT$22:AT526)-1,"")</f>
        <v>-1.1956954962136779E-3</v>
      </c>
      <c r="AX526" s="62">
        <v>20.350000000000001</v>
      </c>
      <c r="AY526" s="60">
        <f>IF(AND(ISNUMBER(AX525),ISNUMBER(AX526)),AX526/AX525-1,"")</f>
        <v>-5.4735607467499836E-3</v>
      </c>
      <c r="AZ526" s="60">
        <f>IF(ISNUMBER(AX526),AX526/MAX(AX$22:AX526)-1,"")</f>
        <v>-6.2557582458079852E-2</v>
      </c>
      <c r="BB526" s="62">
        <v>53.3</v>
      </c>
      <c r="BC526" s="60">
        <f>IF(AND(ISNUMBER(BB525),ISNUMBER(BB526)),BB526/BB525-1,"")</f>
        <v>1.6914113888366611E-3</v>
      </c>
      <c r="BD526" s="60">
        <f>IF(ISNUMBER(BB526),BB526/MAX(BB$22:BB526)-1,"")</f>
        <v>-1.7873594988022989E-2</v>
      </c>
      <c r="BF526" s="62">
        <v>53.21</v>
      </c>
      <c r="BG526" s="60">
        <f>IF(AND(ISNUMBER(BF525),ISNUMBER(BF526)),BF526/BF525-1,"")</f>
        <v>-7.5117370892019419E-4</v>
      </c>
      <c r="BH526" s="60">
        <f>IF(ISNUMBER(BF526),BF526/MAX(BF$22:BF526)-1,"")</f>
        <v>-1.0598735589438468E-2</v>
      </c>
      <c r="BK526" s="61">
        <f>BK525*(1+BL526)</f>
        <v>120.93842864390409</v>
      </c>
      <c r="BL526" s="60">
        <f>$L$12*N(AQ526)+$L$13*N(S526)+$L$14*N(AA526)+$L$15*N(AE526)+$L$16*N(AY526)+$L$17*N(BC526)+$L$18*N(AM526)+$L$19*N(AU526)+$L$20*N(W526)</f>
        <v>-4.5582911846899993E-3</v>
      </c>
      <c r="BM526" s="60">
        <f>IF(ISNUMBER(BK526),BK526/MAX(BK$22:BK526)-1,"")</f>
        <v>-4.5582911846899776E-3</v>
      </c>
      <c r="BO526" s="61">
        <f>BO525*(1+BP526)</f>
        <v>119.34961497268293</v>
      </c>
      <c r="BP526" s="60">
        <f>$L$36*N(S526)+$L$37*N(AQ526)+$L$38*N(AA526)+$L$39*N(AE526)+$L$40*N(AM526)+$L$41*N(W526)+$L$42*N(AI526)+$L$43*N(BG526)+$L$44*N(AY526)</f>
        <v>-4.8393187213612212E-3</v>
      </c>
      <c r="BQ526" s="60">
        <f>IF(ISNUMBER(BO526),BO526/MAX(BO$22:BO526)-1,"")</f>
        <v>-4.8393187213612299E-3</v>
      </c>
      <c r="BS526" s="61">
        <f>BS525*(1+BT526)</f>
        <v>116.70821257395282</v>
      </c>
      <c r="BT526" s="60">
        <f>$L$60*N(S526)+$L$61*N(AE526)+$L$62*N(AQ526)+$L$63*N(AM526)+$L$64*N(AI526)+$L$65*N(AA526)+$L$66*N(BG526)+$L$67*N(W526)+$L$68*N(AY526)</f>
        <v>-3.8166032515930194E-3</v>
      </c>
      <c r="BU526" s="60">
        <f>IF(ISNUMBER(BS526),BS526/MAX(BS$22:BS526)-1,"")</f>
        <v>-4.3375638937983574E-3</v>
      </c>
    </row>
    <row r="527" spans="17:73" ht="16" customHeight="1">
      <c r="Q527" s="63">
        <v>43830</v>
      </c>
      <c r="R527" s="62">
        <v>460</v>
      </c>
      <c r="S527" s="60">
        <f>IF(AND(ISNUMBER(R526),ISNUMBER(R527)),R527/R526-1,"")</f>
        <v>-4.3290043290042934E-3</v>
      </c>
      <c r="T527" s="60">
        <f>IF(ISNUMBER(R527),R527/MAX(R$22:R527)-1,"")</f>
        <v>-1.8143009605122717E-2</v>
      </c>
      <c r="V527" s="62">
        <v>233.82</v>
      </c>
      <c r="W527" s="60">
        <f>IF(AND(ISNUMBER(V526),ISNUMBER(V527)),V527/V526-1,"")</f>
        <v>-7.6815346093451753E-3</v>
      </c>
      <c r="X527" s="60">
        <f>IF(ISNUMBER(V527),V527/MAX(V$22:V527)-1,"")</f>
        <v>-1.7480460542902754E-2</v>
      </c>
      <c r="Z527" s="62">
        <v>9.67</v>
      </c>
      <c r="AA527" s="60">
        <f>IF(AND(ISNUMBER(Z526),ISNUMBER(Z527)),Z527/Z526-1,"")</f>
        <v>-8.2051282051281982E-3</v>
      </c>
      <c r="AB527" s="60">
        <f>IF(ISNUMBER(Z527),Z527/MAX(Z$22:Z527)-1,"")</f>
        <v>-1.4271151885830835E-2</v>
      </c>
      <c r="AD527" s="62">
        <v>13</v>
      </c>
      <c r="AE527" s="60">
        <f>IF(AND(ISNUMBER(AD526),ISNUMBER(AD527)),AD527/AD526-1,"")</f>
        <v>-1.2908124525436548E-2</v>
      </c>
      <c r="AF527" s="60">
        <f>IF(ISNUMBER(AD527),AD527/MAX(AD$22:AD527)-1,"")</f>
        <v>-0.1396426207809397</v>
      </c>
      <c r="AH527" s="62">
        <v>18.420000000000002</v>
      </c>
      <c r="AI527" s="60">
        <f>IF(AND(ISNUMBER(AH526),ISNUMBER(AH527)),AH527/AH526-1,"")</f>
        <v>-2.1253985122210328E-2</v>
      </c>
      <c r="AJ527" s="60">
        <f>IF(ISNUMBER(AH527),AH527/MAX(AH$22:AH527)-1,"")</f>
        <v>-3.2054650551760377E-2</v>
      </c>
      <c r="AL527" s="62">
        <v>22.18</v>
      </c>
      <c r="AM527" s="60">
        <f>IF(AND(ISNUMBER(AL526),ISNUMBER(AL527)),AL527/AL526-1,"")</f>
        <v>-3.5938903863432792E-3</v>
      </c>
      <c r="AN527" s="60">
        <f>IF(ISNUMBER(AL527),AL527/MAX(AL$22:AL527)-1,"")</f>
        <v>-6.7174205105239304E-3</v>
      </c>
      <c r="AP527" s="62">
        <v>100.33</v>
      </c>
      <c r="AQ527" s="60">
        <f>IF(AND(ISNUMBER(AP526),ISNUMBER(AP527)),AP527/AP526-1,"")</f>
        <v>0</v>
      </c>
      <c r="AR527" s="60">
        <f>IF(ISNUMBER(AP527),AP527/MAX(AP$22:AP527)-1,"")</f>
        <v>-7.9673339308827806E-4</v>
      </c>
      <c r="AT527" s="62">
        <v>50.12</v>
      </c>
      <c r="AU527" s="60">
        <f>IF(AND(ISNUMBER(AT526),ISNUMBER(AT527)),AT527/AT526-1,"")</f>
        <v>0</v>
      </c>
      <c r="AV527" s="60">
        <f>IF(ISNUMBER(AT527),AT527/MAX(AT$22:AT527)-1,"")</f>
        <v>-1.1956954962136779E-3</v>
      </c>
      <c r="AX527" s="62">
        <v>20.407</v>
      </c>
      <c r="AY527" s="60">
        <f>IF(AND(ISNUMBER(AX526),ISNUMBER(AX527)),AX527/AX526-1,"")</f>
        <v>2.800982800982732E-3</v>
      </c>
      <c r="AZ527" s="60">
        <f>IF(ISNUMBER(AX527),AX527/MAX(AX$22:AX527)-1,"")</f>
        <v>-5.9931822369633236E-2</v>
      </c>
      <c r="BB527" s="62">
        <v>53.09</v>
      </c>
      <c r="BC527" s="60">
        <f>IF(AND(ISNUMBER(BB526),ISNUMBER(BB527)),BB527/BB526-1,"")</f>
        <v>-3.9399624765477093E-3</v>
      </c>
      <c r="BD527" s="60">
        <f>IF(ISNUMBER(BB527),BB527/MAX(BB$22:BB527)-1,"")</f>
        <v>-2.174313617099688E-2</v>
      </c>
      <c r="BF527" s="62">
        <v>53.18</v>
      </c>
      <c r="BG527" s="60">
        <f>IF(AND(ISNUMBER(BF526),ISNUMBER(BF527)),BF527/BF526-1,"")</f>
        <v>-5.6380379627896104E-4</v>
      </c>
      <c r="BH527" s="60">
        <f>IF(ISNUMBER(BF527),BF527/MAX(BF$22:BF527)-1,"")</f>
        <v>-1.1156563778356277E-2</v>
      </c>
      <c r="BK527" s="61">
        <f>BK526*(1+BL527)</f>
        <v>120.4799216330335</v>
      </c>
      <c r="BL527" s="60">
        <f>$L$12*N(AQ527)+$L$13*N(S527)+$L$14*N(AA527)+$L$15*N(AE527)+$L$16*N(AY527)+$L$17*N(BC527)+$L$18*N(AM527)+$L$19*N(AU527)+$L$20*N(W527)</f>
        <v>-3.7912433294518978E-3</v>
      </c>
      <c r="BM527" s="60">
        <f>IF(ISNUMBER(BK527),BK527/MAX(BK$22:BK527)-1,"")</f>
        <v>-8.3322529230942521E-3</v>
      </c>
      <c r="BO527" s="61">
        <f>BO526*(1+BP527)</f>
        <v>118.73482450700789</v>
      </c>
      <c r="BP527" s="60">
        <f>$L$36*N(S527)+$L$37*N(AQ527)+$L$38*N(AA527)+$L$39*N(AE527)+$L$40*N(AM527)+$L$41*N(W527)+$L$42*N(AI527)+$L$43*N(BG527)+$L$44*N(AY527)</f>
        <v>-5.151172593357377E-3</v>
      </c>
      <c r="BQ527" s="60">
        <f>IF(ISNUMBER(BO527),BO527/MAX(BO$22:BO527)-1,"")</f>
        <v>-9.9655631487506335E-3</v>
      </c>
      <c r="BS527" s="61">
        <f>BS526*(1+BT527)</f>
        <v>115.86447414592303</v>
      </c>
      <c r="BT527" s="60">
        <f>$L$60*N(S527)+$L$61*N(AE527)+$L$62*N(AQ527)+$L$63*N(AM527)+$L$64*N(AI527)+$L$65*N(AA527)+$L$66*N(BG527)+$L$67*N(W527)+$L$68*N(AY527)</f>
        <v>-7.2294691986234914E-3</v>
      </c>
      <c r="BU527" s="60">
        <f>IF(ISNUMBER(BS527),BS527/MAX(BS$22:BS527)-1,"")</f>
        <v>-1.1535674807854557E-2</v>
      </c>
    </row>
    <row r="528" spans="17:73" ht="16" customHeight="1">
      <c r="Q528" s="63">
        <v>43832</v>
      </c>
      <c r="R528" s="62">
        <v>460.23</v>
      </c>
      <c r="S528" s="60">
        <f>IF(AND(ISNUMBER(R527),ISNUMBER(R528)),R528/R527-1,"")</f>
        <v>4.9999999999994493E-4</v>
      </c>
      <c r="T528" s="60">
        <f>IF(ISNUMBER(R528),R528/MAX(R$22:R528)-1,"")</f>
        <v>-1.7652081109925222E-2</v>
      </c>
      <c r="V528" s="62">
        <v>235.34</v>
      </c>
      <c r="W528" s="60">
        <f>IF(AND(ISNUMBER(V527),ISNUMBER(V528)),V528/V527-1,"")</f>
        <v>6.5007270549997109E-3</v>
      </c>
      <c r="X528" s="60">
        <f>IF(ISNUMBER(V528),V528/MAX(V$22:V528)-1,"")</f>
        <v>-1.1093369190688263E-2</v>
      </c>
      <c r="Z528" s="62">
        <v>9.7100000000000009</v>
      </c>
      <c r="AA528" s="60">
        <f>IF(AND(ISNUMBER(Z527),ISNUMBER(Z528)),Z528/Z527-1,"")</f>
        <v>4.1365046535677408E-3</v>
      </c>
      <c r="AB528" s="60">
        <f>IF(ISNUMBER(Z528),Z528/MAX(Z$22:Z528)-1,"")</f>
        <v>-1.0193679918450549E-2</v>
      </c>
      <c r="AD528" s="62">
        <v>13.03</v>
      </c>
      <c r="AE528" s="60">
        <f>IF(AND(ISNUMBER(AD527),ISNUMBER(AD528)),AD528/AD527-1,"")</f>
        <v>2.3076923076923439E-3</v>
      </c>
      <c r="AF528" s="60">
        <f>IF(ISNUMBER(AD528),AD528/MAX(AD$22:AD528)-1,"")</f>
        <v>-0.13765718067504962</v>
      </c>
      <c r="AH528" s="62">
        <v>18.14</v>
      </c>
      <c r="AI528" s="60">
        <f>IF(AND(ISNUMBER(AH527),ISNUMBER(AH528)),AH528/AH527-1,"")</f>
        <v>-1.5200868621064068E-2</v>
      </c>
      <c r="AJ528" s="60">
        <f>IF(ISNUMBER(AH528),AH528/MAX(AH$22:AH528)-1,"")</f>
        <v>-4.6768260641093073E-2</v>
      </c>
      <c r="AL528" s="62">
        <v>22.09</v>
      </c>
      <c r="AM528" s="60">
        <f>IF(AND(ISNUMBER(AL527),ISNUMBER(AL528)),AL528/AL527-1,"")</f>
        <v>-4.0577096483318531E-3</v>
      </c>
      <c r="AN528" s="60">
        <f>IF(ISNUMBER(AL528),AL528/MAX(AL$22:AL528)-1,"")</f>
        <v>-1.0747872816838311E-2</v>
      </c>
      <c r="AP528" s="62">
        <v>100.34</v>
      </c>
      <c r="AQ528" s="60">
        <f>IF(AND(ISNUMBER(AP527),ISNUMBER(AP528)),AP528/AP527-1,"")</f>
        <v>9.9671085418195915E-5</v>
      </c>
      <c r="AR528" s="60">
        <f>IF(ISNUMBER(AP528),AP528/MAX(AP$22:AP528)-1,"")</f>
        <v>-6.9714171895218779E-4</v>
      </c>
      <c r="AT528" s="62">
        <v>50.07</v>
      </c>
      <c r="AU528" s="60">
        <f>IF(AND(ISNUMBER(AT527),ISNUMBER(AT528)),AT528/AT527-1,"")</f>
        <v>-9.97605746208996E-4</v>
      </c>
      <c r="AV528" s="60">
        <f>IF(ISNUMBER(AT528),AT528/MAX(AT$22:AT528)-1,"")</f>
        <v>-2.1921084097249466E-3</v>
      </c>
      <c r="AX528" s="62">
        <v>20.420999999999999</v>
      </c>
      <c r="AY528" s="60">
        <f>IF(AND(ISNUMBER(AX527),ISNUMBER(AX528)),AX528/AX527-1,"")</f>
        <v>6.8603910422893044E-4</v>
      </c>
      <c r="AZ528" s="60">
        <f>IF(ISNUMBER(AX528),AX528/MAX(AX$22:AX528)-1,"")</f>
        <v>-5.9286898839137625E-2</v>
      </c>
      <c r="BB528" s="62">
        <v>52.91</v>
      </c>
      <c r="BC528" s="60">
        <f>IF(AND(ISNUMBER(BB527),ISNUMBER(BB528)),BB528/BB527-1,"")</f>
        <v>-3.3904690148804928E-3</v>
      </c>
      <c r="BD528" s="60">
        <f>IF(ISNUMBER(BB528),BB528/MAX(BB$22:BB528)-1,"")</f>
        <v>-2.5059885756403277E-2</v>
      </c>
      <c r="BF528" s="62">
        <v>52.79</v>
      </c>
      <c r="BG528" s="60">
        <f>IF(AND(ISNUMBER(BF527),ISNUMBER(BF528)),BF528/BF527-1,"")</f>
        <v>-7.3335840541557396E-3</v>
      </c>
      <c r="BH528" s="60">
        <f>IF(ISNUMBER(BF528),BF528/MAX(BF$22:BF528)-1,"")</f>
        <v>-1.8408330234287895E-2</v>
      </c>
      <c r="BK528" s="61">
        <f>BK527*(1+BL528)</f>
        <v>120.58493994759861</v>
      </c>
      <c r="BL528" s="60">
        <f>$L$12*N(AQ528)+$L$13*N(S528)+$L$14*N(AA528)+$L$15*N(AE528)+$L$16*N(AY528)+$L$17*N(BC528)+$L$18*N(AM528)+$L$19*N(AU528)+$L$20*N(W528)</f>
        <v>8.716665245268112E-4</v>
      </c>
      <c r="BM528" s="60">
        <f>IF(ISNUMBER(BK528),BK528/MAX(BK$22:BK528)-1,"")</f>
        <v>-7.4678493445144989E-3</v>
      </c>
      <c r="BO528" s="61">
        <f>BO527*(1+BP528)</f>
        <v>118.86450241019382</v>
      </c>
      <c r="BP528" s="60">
        <f>$L$36*N(S528)+$L$37*N(AQ528)+$L$38*N(AA528)+$L$39*N(AE528)+$L$40*N(AM528)+$L$41*N(W528)+$L$42*N(AI528)+$L$43*N(BG528)+$L$44*N(AY528)</f>
        <v>1.0921640194810379E-3</v>
      </c>
      <c r="BQ528" s="60">
        <f>IF(ISNUMBER(BO528),BO528/MAX(BO$22:BO528)-1,"")</f>
        <v>-8.8842831587745419E-3</v>
      </c>
      <c r="BS528" s="61">
        <f>BS527*(1+BT528)</f>
        <v>115.731298738772</v>
      </c>
      <c r="BT528" s="60">
        <f>$L$60*N(S528)+$L$61*N(AE528)+$L$62*N(AQ528)+$L$63*N(AM528)+$L$64*N(AI528)+$L$65*N(AA528)+$L$66*N(BG528)+$L$67*N(W528)+$L$68*N(AY528)</f>
        <v>-1.1494067369029334E-3</v>
      </c>
      <c r="BU528" s="60">
        <f>IF(ISNUMBER(BS528),BS528/MAX(BS$22:BS528)-1,"")</f>
        <v>-1.2671822362418483E-2</v>
      </c>
    </row>
    <row r="529" spans="17:73" ht="16" customHeight="1">
      <c r="Q529" s="63">
        <v>43833</v>
      </c>
      <c r="R529" s="62">
        <v>465.5</v>
      </c>
      <c r="S529" s="60">
        <f>IF(AND(ISNUMBER(R528),ISNUMBER(R529)),R529/R528-1,"")</f>
        <v>1.1450796340960023E-2</v>
      </c>
      <c r="T529" s="60">
        <f>IF(ISNUMBER(R529),R529/MAX(R$22:R529)-1,"")</f>
        <v>-6.4034151547491813E-3</v>
      </c>
      <c r="V529" s="62">
        <v>236.3</v>
      </c>
      <c r="W529" s="60">
        <f>IF(AND(ISNUMBER(V528),ISNUMBER(V529)),V529/V528-1,"")</f>
        <v>4.0792045551116818E-3</v>
      </c>
      <c r="X529" s="60">
        <f>IF(ISNUMBER(V529),V529/MAX(V$22:V529)-1,"")</f>
        <v>-7.0594167577106015E-3</v>
      </c>
      <c r="Z529" s="62">
        <v>9.7899999999999991</v>
      </c>
      <c r="AA529" s="60">
        <f>IF(AND(ISNUMBER(Z528),ISNUMBER(Z529)),Z529/Z528-1,"")</f>
        <v>8.2389289392377218E-3</v>
      </c>
      <c r="AB529" s="60">
        <f>IF(ISNUMBER(Z529),Z529/MAX(Z$22:Z529)-1,"")</f>
        <v>-2.0387359836901986E-3</v>
      </c>
      <c r="AD529" s="62">
        <v>12.96</v>
      </c>
      <c r="AE529" s="60">
        <f>IF(AND(ISNUMBER(AD528),ISNUMBER(AD529)),AD529/AD528-1,"")</f>
        <v>-5.372217958557024E-3</v>
      </c>
      <c r="AF529" s="60">
        <f>IF(ISNUMBER(AD529),AD529/MAX(AD$22:AD529)-1,"")</f>
        <v>-0.14228987425545991</v>
      </c>
      <c r="AH529" s="62">
        <v>18.28</v>
      </c>
      <c r="AI529" s="60">
        <f>IF(AND(ISNUMBER(AH528),ISNUMBER(AH529)),AH529/AH528-1,"")</f>
        <v>7.717750826901959E-3</v>
      </c>
      <c r="AJ529" s="60">
        <f>IF(ISNUMBER(AH529),AH529/MAX(AH$22:AH529)-1,"")</f>
        <v>-3.941145559642667E-2</v>
      </c>
      <c r="AL529" s="62">
        <v>21.92</v>
      </c>
      <c r="AM529" s="60">
        <f>IF(AND(ISNUMBER(AL528),ISNUMBER(AL529)),AL529/AL528-1,"")</f>
        <v>-7.6957899502035909E-3</v>
      </c>
      <c r="AN529" s="60">
        <f>IF(ISNUMBER(AL529),AL529/MAX(AL$22:AL529)-1,"")</f>
        <v>-1.836094939543198E-2</v>
      </c>
      <c r="AP529" s="62">
        <v>100.34</v>
      </c>
      <c r="AQ529" s="60">
        <f>IF(AND(ISNUMBER(AP528),ISNUMBER(AP529)),AP529/AP528-1,"")</f>
        <v>0</v>
      </c>
      <c r="AR529" s="60">
        <f>IF(ISNUMBER(AP529),AP529/MAX(AP$22:AP529)-1,"")</f>
        <v>-6.9714171895218779E-4</v>
      </c>
      <c r="AT529" s="62">
        <v>50.07</v>
      </c>
      <c r="AU529" s="60">
        <f>IF(AND(ISNUMBER(AT528),ISNUMBER(AT529)),AT529/AT528-1,"")</f>
        <v>0</v>
      </c>
      <c r="AV529" s="60">
        <f>IF(ISNUMBER(AT529),AT529/MAX(AT$22:AT529)-1,"")</f>
        <v>-2.1921084097249466E-3</v>
      </c>
      <c r="AX529" s="62">
        <v>20.771999999999998</v>
      </c>
      <c r="AY529" s="60">
        <f>IF(AND(ISNUMBER(AX528),ISNUMBER(AX529)),AX529/AX528-1,"")</f>
        <v>1.7188188629352119E-2</v>
      </c>
      <c r="AZ529" s="60">
        <f>IF(ISNUMBER(AX529),AX529/MAX(AX$22:AX529)-1,"")</f>
        <v>-4.3117744610281949E-2</v>
      </c>
      <c r="BB529" s="62">
        <v>52.98</v>
      </c>
      <c r="BC529" s="60">
        <f>IF(AND(ISNUMBER(BB528),ISNUMBER(BB529)),BB529/BB528-1,"")</f>
        <v>1.3230013230012272E-3</v>
      </c>
      <c r="BD529" s="60">
        <f>IF(ISNUMBER(BB529),BB529/MAX(BB$22:BB529)-1,"")</f>
        <v>-2.3770038695411944E-2</v>
      </c>
      <c r="BF529" s="62">
        <v>52.96</v>
      </c>
      <c r="BG529" s="60">
        <f>IF(AND(ISNUMBER(BF528),ISNUMBER(BF529)),BF529/BF528-1,"")</f>
        <v>3.2203068763023701E-3</v>
      </c>
      <c r="BH529" s="60">
        <f>IF(ISNUMBER(BF529),BF529/MAX(BF$22:BF529)-1,"")</f>
        <v>-1.5247303830420278E-2</v>
      </c>
      <c r="BK529" s="61">
        <f>BK528*(1+BL529)</f>
        <v>121.35386333985731</v>
      </c>
      <c r="BL529" s="60">
        <f>$L$12*N(AQ529)+$L$13*N(S529)+$L$14*N(AA529)+$L$15*N(AE529)+$L$16*N(AY529)+$L$17*N(BC529)+$L$18*N(AM529)+$L$19*N(AU529)+$L$20*N(W529)</f>
        <v>6.3766121423857076E-3</v>
      </c>
      <c r="BM529" s="60">
        <f>IF(ISNUMBER(BK529),BK529/MAX(BK$22:BK529)-1,"")</f>
        <v>-1.1388567809366146E-3</v>
      </c>
      <c r="BO529" s="61">
        <f>BO528*(1+BP529)</f>
        <v>119.4895088982589</v>
      </c>
      <c r="BP529" s="60">
        <f>$L$36*N(S529)+$L$37*N(AQ529)+$L$38*N(AA529)+$L$39*N(AE529)+$L$40*N(AM529)+$L$41*N(W529)+$L$42*N(AI529)+$L$43*N(BG529)+$L$44*N(AY529)</f>
        <v>5.2581424680366792E-3</v>
      </c>
      <c r="BQ529" s="60">
        <f>IF(ISNUMBER(BO529),BO529/MAX(BO$22:BO529)-1,"")</f>
        <v>-3.6728555173132227E-3</v>
      </c>
      <c r="BS529" s="61">
        <f>BS528*(1+BT529)</f>
        <v>116.11178205358193</v>
      </c>
      <c r="BT529" s="60">
        <f>$L$60*N(S529)+$L$61*N(AE529)+$L$62*N(AQ529)+$L$63*N(AM529)+$L$64*N(AI529)+$L$65*N(AA529)+$L$66*N(BG529)+$L$67*N(W529)+$L$68*N(AY529)</f>
        <v>3.2876440423326254E-3</v>
      </c>
      <c r="BU529" s="60">
        <f>IF(ISNUMBER(BS529),BS529/MAX(BS$22:BS529)-1,"")</f>
        <v>-9.4258387613812555E-3</v>
      </c>
    </row>
    <row r="530" spans="17:73" ht="16" customHeight="1">
      <c r="Q530" s="63">
        <v>43836</v>
      </c>
      <c r="R530" s="62">
        <v>462.93</v>
      </c>
      <c r="S530" s="60">
        <f>IF(AND(ISNUMBER(R529),ISNUMBER(R530)),R530/R529-1,"")</f>
        <v>-5.5209452201933074E-3</v>
      </c>
      <c r="T530" s="60">
        <f>IF(ISNUMBER(R530),R530/MAX(R$22:R530)-1,"")</f>
        <v>-1.1889007470651025E-2</v>
      </c>
      <c r="V530" s="62">
        <v>235.67</v>
      </c>
      <c r="W530" s="60">
        <f>IF(AND(ISNUMBER(V529),ISNUMBER(V530)),V530/V529-1,"")</f>
        <v>-2.6661024121880095E-3</v>
      </c>
      <c r="X530" s="60">
        <f>IF(ISNUMBER(V530),V530/MAX(V$22:V530)-1,"")</f>
        <v>-9.706698041852313E-3</v>
      </c>
      <c r="Z530" s="62">
        <v>9.7799999999999994</v>
      </c>
      <c r="AA530" s="60">
        <f>IF(AND(ISNUMBER(Z529),ISNUMBER(Z530)),Z530/Z529-1,"")</f>
        <v>-1.0214504596527396E-3</v>
      </c>
      <c r="AB530" s="60">
        <f>IF(ISNUMBER(Z530),Z530/MAX(Z$22:Z530)-1,"")</f>
        <v>-3.0581039755352979E-3</v>
      </c>
      <c r="AD530" s="62">
        <v>12.84</v>
      </c>
      <c r="AE530" s="60">
        <f>IF(AND(ISNUMBER(AD529),ISNUMBER(AD530)),AD530/AD529-1,"")</f>
        <v>-9.2592592592593004E-3</v>
      </c>
      <c r="AF530" s="60">
        <f>IF(ISNUMBER(AD530),AD530/MAX(AD$22:AD530)-1,"")</f>
        <v>-0.15023163467902045</v>
      </c>
      <c r="AH530" s="62">
        <v>18.29</v>
      </c>
      <c r="AI530" s="60">
        <f>IF(AND(ISNUMBER(AH529),ISNUMBER(AH530)),AH530/AH529-1,"")</f>
        <v>5.4704595185994798E-4</v>
      </c>
      <c r="AJ530" s="60">
        <f>IF(ISNUMBER(AH530),AH530/MAX(AH$22:AH530)-1,"")</f>
        <v>-3.8885969521807784E-2</v>
      </c>
      <c r="AL530" s="62">
        <v>21.87</v>
      </c>
      <c r="AM530" s="60">
        <f>IF(AND(ISNUMBER(AL529),ISNUMBER(AL530)),AL530/AL529-1,"")</f>
        <v>-2.2810218978102093E-3</v>
      </c>
      <c r="AN530" s="60">
        <f>IF(ISNUMBER(AL530),AL530/MAX(AL$22:AL530)-1,"")</f>
        <v>-2.0600089565606661E-2</v>
      </c>
      <c r="AP530" s="62">
        <v>100.26</v>
      </c>
      <c r="AQ530" s="60">
        <f>IF(AND(ISNUMBER(AP529),ISNUMBER(AP530)),AP530/AP529-1,"")</f>
        <v>-7.9728921666333274E-4</v>
      </c>
      <c r="AR530" s="60">
        <f>IF(ISNUMBER(AP530),AP530/MAX(AP$22:AP530)-1,"")</f>
        <v>-1.4938751120405769E-3</v>
      </c>
      <c r="AT530" s="62">
        <v>50.08</v>
      </c>
      <c r="AU530" s="60">
        <f>IF(AND(ISNUMBER(AT529),ISNUMBER(AT530)),AT530/AT529-1,"")</f>
        <v>1.9972039145188525E-4</v>
      </c>
      <c r="AV530" s="60">
        <f>IF(ISNUMBER(AT530),AT530/MAX(AT$22:AT530)-1,"")</f>
        <v>-1.9928258270227595E-3</v>
      </c>
      <c r="AX530" s="62">
        <v>21.341000000000001</v>
      </c>
      <c r="AY530" s="60">
        <f>IF(AND(ISNUMBER(AX529),ISNUMBER(AX530)),AX530/AX529-1,"")</f>
        <v>2.7392643943770612E-2</v>
      </c>
      <c r="AZ530" s="60">
        <f>IF(ISNUMBER(AX530),AX530/MAX(AX$22:AX530)-1,"")</f>
        <v>-1.6906209692279184E-2</v>
      </c>
      <c r="BB530" s="62">
        <v>53.26</v>
      </c>
      <c r="BC530" s="60">
        <f>IF(AND(ISNUMBER(BB529),ISNUMBER(BB530)),BB530/BB529-1,"")</f>
        <v>5.2850132125330518E-3</v>
      </c>
      <c r="BD530" s="60">
        <f>IF(ISNUMBER(BB530),BB530/MAX(BB$22:BB530)-1,"")</f>
        <v>-1.8610650451446609E-2</v>
      </c>
      <c r="BF530" s="62">
        <v>53.16</v>
      </c>
      <c r="BG530" s="60">
        <f>IF(AND(ISNUMBER(BF529),ISNUMBER(BF530)),BF530/BF529-1,"")</f>
        <v>3.7764350453171058E-3</v>
      </c>
      <c r="BH530" s="60">
        <f>IF(ISNUMBER(BF530),BF530/MAX(BF$22:BF530)-1,"")</f>
        <v>-1.1528449237634852E-2</v>
      </c>
      <c r="BK530" s="61">
        <f>BK529*(1+BL530)</f>
        <v>121.51738146554911</v>
      </c>
      <c r="BL530" s="60">
        <f>$L$12*N(AQ530)+$L$13*N(S530)+$L$14*N(AA530)+$L$15*N(AE530)+$L$16*N(AY530)+$L$17*N(BC530)+$L$18*N(AM530)+$L$19*N(AU530)+$L$20*N(W530)</f>
        <v>1.3474488672343683E-3</v>
      </c>
      <c r="BM530" s="60">
        <f>IF(ISNUMBER(BK530),BK530/MAX(BK$22:BK530)-1,"")</f>
        <v>0</v>
      </c>
      <c r="BO530" s="61">
        <f>BO529*(1+BP530)</f>
        <v>119.32582204335301</v>
      </c>
      <c r="BP530" s="60">
        <f>$L$36*N(S530)+$L$37*N(AQ530)+$L$38*N(AA530)+$L$39*N(AE530)+$L$40*N(AM530)+$L$41*N(W530)+$L$42*N(AI530)+$L$43*N(BG530)+$L$44*N(AY530)</f>
        <v>-1.369884740636576E-3</v>
      </c>
      <c r="BQ530" s="60">
        <f>IF(ISNUMBER(BO530),BO530/MAX(BO$22:BO530)-1,"")</f>
        <v>-5.0377088692220573E-3</v>
      </c>
      <c r="BS530" s="61">
        <f>BS529*(1+BT530)</f>
        <v>115.70562368518142</v>
      </c>
      <c r="BT530" s="60">
        <f>$L$60*N(S530)+$L$61*N(AE530)+$L$62*N(AQ530)+$L$63*N(AM530)+$L$64*N(AI530)+$L$65*N(AA530)+$L$66*N(BG530)+$L$67*N(W530)+$L$68*N(AY530)</f>
        <v>-3.49799444308828E-3</v>
      </c>
      <c r="BU530" s="60">
        <f>IF(ISNUMBER(BS530),BS530/MAX(BS$22:BS530)-1,"")</f>
        <v>-1.2890861672860798E-2</v>
      </c>
    </row>
    <row r="531" spans="17:73" ht="16" customHeight="1">
      <c r="Q531" s="63">
        <v>43837</v>
      </c>
      <c r="R531" s="62">
        <v>462.93</v>
      </c>
      <c r="S531" s="60">
        <f>IF(AND(ISNUMBER(R530),ISNUMBER(R531)),R531/R530-1,"")</f>
        <v>0</v>
      </c>
      <c r="T531" s="60">
        <f>IF(ISNUMBER(R531),R531/MAX(R$22:R531)-1,"")</f>
        <v>-1.1889007470651025E-2</v>
      </c>
      <c r="V531" s="62">
        <v>237.86</v>
      </c>
      <c r="W531" s="60">
        <f>IF(AND(ISNUMBER(V530),ISNUMBER(V531)),V531/V530-1,"")</f>
        <v>9.2926549836636063E-3</v>
      </c>
      <c r="X531" s="60">
        <f>IF(ISNUMBER(V531),V531/MAX(V$22:V531)-1,"")</f>
        <v>-5.0424405412208273E-4</v>
      </c>
      <c r="Z531" s="62">
        <v>9.86</v>
      </c>
      <c r="AA531" s="60">
        <f>IF(AND(ISNUMBER(Z530),ISNUMBER(Z531)),Z531/Z530-1,"")</f>
        <v>8.1799591002045258E-3</v>
      </c>
      <c r="AB531" s="60">
        <f>IF(ISNUMBER(Z531),Z531/MAX(Z$22:Z531)-1,"")</f>
        <v>0</v>
      </c>
      <c r="AD531" s="62">
        <v>13.1</v>
      </c>
      <c r="AE531" s="60">
        <f>IF(AND(ISNUMBER(AD530),ISNUMBER(AD531)),AD531/AD530-1,"")</f>
        <v>2.024922118380057E-2</v>
      </c>
      <c r="AF531" s="60">
        <f>IF(ISNUMBER(AD531),AD531/MAX(AD$22:AD531)-1,"")</f>
        <v>-0.13302448709463932</v>
      </c>
      <c r="AH531" s="62">
        <v>18.55</v>
      </c>
      <c r="AI531" s="60">
        <f>IF(AND(ISNUMBER(AH530),ISNUMBER(AH531)),AH531/AH530-1,"")</f>
        <v>1.4215418261344981E-2</v>
      </c>
      <c r="AJ531" s="60">
        <f>IF(ISNUMBER(AH531),AH531/MAX(AH$22:AH531)-1,"")</f>
        <v>-2.5223331581713082E-2</v>
      </c>
      <c r="AL531" s="62">
        <v>21.94</v>
      </c>
      <c r="AM531" s="60">
        <f>IF(AND(ISNUMBER(AL530),ISNUMBER(AL531)),AL531/AL530-1,"")</f>
        <v>3.2007315957933713E-3</v>
      </c>
      <c r="AN531" s="60">
        <f>IF(ISNUMBER(AL531),AL531/MAX(AL$22:AL531)-1,"")</f>
        <v>-1.746529332736213E-2</v>
      </c>
      <c r="AP531" s="62">
        <v>100.26</v>
      </c>
      <c r="AQ531" s="60">
        <f>IF(AND(ISNUMBER(AP530),ISNUMBER(AP531)),AP531/AP530-1,"")</f>
        <v>0</v>
      </c>
      <c r="AR531" s="60">
        <f>IF(ISNUMBER(AP531),AP531/MAX(AP$22:AP531)-1,"")</f>
        <v>-1.4938751120405769E-3</v>
      </c>
      <c r="AT531" s="62">
        <v>50.09</v>
      </c>
      <c r="AU531" s="60">
        <f>IF(AND(ISNUMBER(AT530),ISNUMBER(AT531)),AT531/AT530-1,"")</f>
        <v>1.9968051118213204E-4</v>
      </c>
      <c r="AV531" s="60">
        <f>IF(ISNUMBER(AT531),AT531/MAX(AT$22:AT531)-1,"")</f>
        <v>-1.7935432443203503E-3</v>
      </c>
      <c r="AX531" s="62">
        <v>21.135999999999999</v>
      </c>
      <c r="AY531" s="60">
        <f>IF(AND(ISNUMBER(AX530),ISNUMBER(AX531)),AX531/AX530-1,"")</f>
        <v>-9.6059228714681089E-3</v>
      </c>
      <c r="AZ531" s="60">
        <f>IF(ISNUMBER(AX531),AX531/MAX(AX$22:AX531)-1,"")</f>
        <v>-2.63497328173945E-2</v>
      </c>
      <c r="BB531" s="62">
        <v>53.05</v>
      </c>
      <c r="BC531" s="60">
        <f>IF(AND(ISNUMBER(BB530),ISNUMBER(BB531)),BB531/BB530-1,"")</f>
        <v>-3.9429215170859733E-3</v>
      </c>
      <c r="BD531" s="60">
        <f>IF(ISNUMBER(BB531),BB531/MAX(BB$22:BB531)-1,"")</f>
        <v>-2.248019163442061E-2</v>
      </c>
      <c r="BF531" s="62">
        <v>53.12</v>
      </c>
      <c r="BG531" s="60">
        <f>IF(AND(ISNUMBER(BF530),ISNUMBER(BF531)),BF531/BF530-1,"")</f>
        <v>-7.5244544770503019E-4</v>
      </c>
      <c r="BH531" s="60">
        <f>IF(ISNUMBER(BF531),BF531/MAX(BF$22:BF531)-1,"")</f>
        <v>-1.2272220156192004E-2</v>
      </c>
      <c r="BK531" s="61">
        <f>BK530*(1+BL531)</f>
        <v>121.75193179106626</v>
      </c>
      <c r="BL531" s="60">
        <f>$L$12*N(AQ531)+$L$13*N(S531)+$L$14*N(AA531)+$L$15*N(AE531)+$L$16*N(AY531)+$L$17*N(BC531)+$L$18*N(AM531)+$L$19*N(AU531)+$L$20*N(W531)</f>
        <v>1.9301792277646162E-3</v>
      </c>
      <c r="BM531" s="60">
        <f>IF(ISNUMBER(BK531),BK531/MAX(BK$22:BK531)-1,"")</f>
        <v>0</v>
      </c>
      <c r="BO531" s="61">
        <f>BO530*(1+BP531)</f>
        <v>119.86101925119996</v>
      </c>
      <c r="BP531" s="60">
        <f>$L$36*N(S531)+$L$37*N(AQ531)+$L$38*N(AA531)+$L$39*N(AE531)+$L$40*N(AM531)+$L$41*N(W531)+$L$42*N(AI531)+$L$43*N(BG531)+$L$44*N(AY531)</f>
        <v>4.4851751170211169E-3</v>
      </c>
      <c r="BQ531" s="60">
        <f>IF(ISNUMBER(BO531),BO531/MAX(BO$22:BO531)-1,"")</f>
        <v>-5.7512875866794211E-4</v>
      </c>
      <c r="BS531" s="61">
        <f>BS530*(1+BT531)</f>
        <v>116.45541272464197</v>
      </c>
      <c r="BT531" s="60">
        <f>$L$60*N(S531)+$L$61*N(AE531)+$L$62*N(AQ531)+$L$63*N(AM531)+$L$64*N(AI531)+$L$65*N(AA531)+$L$66*N(BG531)+$L$67*N(W531)+$L$68*N(AY531)</f>
        <v>6.4801434500766347E-3</v>
      </c>
      <c r="BU531" s="60">
        <f>IF(ISNUMBER(BS531),BS531/MAX(BS$22:BS531)-1,"")</f>
        <v>-6.4942528556194423E-3</v>
      </c>
    </row>
    <row r="532" spans="17:73" ht="16" customHeight="1">
      <c r="Q532" s="63">
        <v>43838</v>
      </c>
      <c r="R532" s="62">
        <v>466.54</v>
      </c>
      <c r="S532" s="60">
        <f>IF(AND(ISNUMBER(R531),ISNUMBER(R532)),R532/R531-1,"")</f>
        <v>7.7981552286523481E-3</v>
      </c>
      <c r="T532" s="60">
        <f>IF(ISNUMBER(R532),R532/MAX(R$22:R532)-1,"")</f>
        <v>-4.1835645677694711E-3</v>
      </c>
      <c r="V532" s="62">
        <v>237.97</v>
      </c>
      <c r="W532" s="60">
        <f>IF(AND(ISNUMBER(V531),ISNUMBER(V532)),V532/V531-1,"")</f>
        <v>4.6245690742452439E-4</v>
      </c>
      <c r="X532" s="60">
        <f>IF(ISNUMBER(V532),V532/MAX(V$22:V532)-1,"")</f>
        <v>-4.2020337843506894E-5</v>
      </c>
      <c r="Z532" s="62">
        <v>9.89</v>
      </c>
      <c r="AA532" s="60">
        <f>IF(AND(ISNUMBER(Z531),ISNUMBER(Z532)),Z532/Z531-1,"")</f>
        <v>3.0425963488844854E-3</v>
      </c>
      <c r="AB532" s="60">
        <f>IF(ISNUMBER(Z532),Z532/MAX(Z$22:Z532)-1,"")</f>
        <v>0</v>
      </c>
      <c r="AD532" s="62">
        <v>12.95</v>
      </c>
      <c r="AE532" s="60">
        <f>IF(AND(ISNUMBER(AD531),ISNUMBER(AD532)),AD532/AD531-1,"")</f>
        <v>-1.1450381679389388E-2</v>
      </c>
      <c r="AF532" s="60">
        <f>IF(ISNUMBER(AD532),AD532/MAX(AD$22:AD532)-1,"")</f>
        <v>-0.14295168762409005</v>
      </c>
      <c r="AH532" s="62">
        <v>18.46</v>
      </c>
      <c r="AI532" s="60">
        <f>IF(AND(ISNUMBER(AH531),ISNUMBER(AH532)),AH532/AH531-1,"")</f>
        <v>-4.8517520215632937E-3</v>
      </c>
      <c r="AJ532" s="60">
        <f>IF(ISNUMBER(AH532),AH532/MAX(AH$22:AH532)-1,"")</f>
        <v>-2.9952706253284278E-2</v>
      </c>
      <c r="AL532" s="62">
        <v>21.77</v>
      </c>
      <c r="AM532" s="60">
        <f>IF(AND(ISNUMBER(AL531),ISNUMBER(AL532)),AL532/AL531-1,"")</f>
        <v>-7.7484047402006651E-3</v>
      </c>
      <c r="AN532" s="60">
        <f>IF(ISNUMBER(AL532),AL532/MAX(AL$22:AL532)-1,"")</f>
        <v>-2.5078369905956022E-2</v>
      </c>
      <c r="AP532" s="62">
        <v>100.27</v>
      </c>
      <c r="AQ532" s="60">
        <f>IF(AND(ISNUMBER(AP531),ISNUMBER(AP532)),AP532/AP531-1,"")</f>
        <v>9.9740674246895367E-5</v>
      </c>
      <c r="AR532" s="60">
        <f>IF(ISNUMBER(AP532),AP532/MAX(AP$22:AP532)-1,"")</f>
        <v>-1.3942834379045976E-3</v>
      </c>
      <c r="AT532" s="62">
        <v>50.08</v>
      </c>
      <c r="AU532" s="60">
        <f>IF(AND(ISNUMBER(AT531),ISNUMBER(AT532)),AT532/AT531-1,"")</f>
        <v>-1.9964064683575256E-4</v>
      </c>
      <c r="AV532" s="60">
        <f>IF(ISNUMBER(AT532),AT532/MAX(AT$22:AT532)-1,"")</f>
        <v>-1.9928258270227595E-3</v>
      </c>
      <c r="AX532" s="62">
        <v>21.786000000000001</v>
      </c>
      <c r="AY532" s="60">
        <f>IF(AND(ISNUMBER(AX531),ISNUMBER(AX532)),AX532/AX531-1,"")</f>
        <v>3.0753217259651855E-2</v>
      </c>
      <c r="AZ532" s="60">
        <f>IF(ISNUMBER(AX532),AX532/MAX(AX$22:AX532)-1,"")</f>
        <v>0</v>
      </c>
      <c r="BB532" s="62">
        <v>53.08</v>
      </c>
      <c r="BC532" s="60">
        <f>IF(AND(ISNUMBER(BB531),ISNUMBER(BB532)),BB532/BB531-1,"")</f>
        <v>5.655042412817668E-4</v>
      </c>
      <c r="BD532" s="60">
        <f>IF(ISNUMBER(BB532),BB532/MAX(BB$22:BB532)-1,"")</f>
        <v>-2.1927400036852895E-2</v>
      </c>
      <c r="BF532" s="62">
        <v>53.21</v>
      </c>
      <c r="BG532" s="60">
        <f>IF(AND(ISNUMBER(BF531),ISNUMBER(BF532)),BF532/BF531-1,"")</f>
        <v>1.6942771084338393E-3</v>
      </c>
      <c r="BH532" s="60">
        <f>IF(ISNUMBER(BF532),BF532/MAX(BF$22:BF532)-1,"")</f>
        <v>-1.0598735589438468E-2</v>
      </c>
      <c r="BK532" s="61">
        <f>BK531*(1+BL532)</f>
        <v>122.46917918146734</v>
      </c>
      <c r="BL532" s="60">
        <f>$L$12*N(AQ532)+$L$13*N(S532)+$L$14*N(AA532)+$L$15*N(AE532)+$L$16*N(AY532)+$L$17*N(BC532)+$L$18*N(AM532)+$L$19*N(AU532)+$L$20*N(W532)</f>
        <v>5.8910555245391717E-3</v>
      </c>
      <c r="BM532" s="60">
        <f>IF(ISNUMBER(BK532),BK532/MAX(BK$22:BK532)-1,"")</f>
        <v>0</v>
      </c>
      <c r="BO532" s="61">
        <f>BO531*(1+BP532)</f>
        <v>120.23609215790034</v>
      </c>
      <c r="BP532" s="60">
        <f>$L$36*N(S532)+$L$37*N(AQ532)+$L$38*N(AA532)+$L$39*N(AE532)+$L$40*N(AM532)+$L$41*N(W532)+$L$42*N(AI532)+$L$43*N(BG532)+$L$44*N(AY532)</f>
        <v>3.1292317472648001E-3</v>
      </c>
      <c r="BQ532" s="60">
        <f>IF(ISNUMBER(BO532),BO532/MAX(BO$22:BO532)-1,"")</f>
        <v>0</v>
      </c>
      <c r="BS532" s="61">
        <f>BS531*(1+BT532)</f>
        <v>116.37652731256836</v>
      </c>
      <c r="BT532" s="60">
        <f>$L$60*N(S532)+$L$61*N(AE532)+$L$62*N(AQ532)+$L$63*N(AM532)+$L$64*N(AI532)+$L$65*N(AA532)+$L$66*N(BG532)+$L$67*N(W532)+$L$68*N(AY532)</f>
        <v>-6.7738725258009681E-4</v>
      </c>
      <c r="BU532" s="60">
        <f>IF(ISNUMBER(BS532),BS532/MAX(BS$22:BS532)-1,"")</f>
        <v>-7.1672409841000428E-3</v>
      </c>
    </row>
    <row r="533" spans="17:73" ht="16" customHeight="1">
      <c r="Q533" s="63">
        <v>43839</v>
      </c>
      <c r="R533" s="62">
        <v>473.14</v>
      </c>
      <c r="S533" s="60">
        <f>IF(AND(ISNUMBER(R532),ISNUMBER(R533)),R533/R532-1,"")</f>
        <v>1.4146696960603444E-2</v>
      </c>
      <c r="T533" s="60">
        <f>IF(ISNUMBER(R533),R533/MAX(R$22:R533)-1,"")</f>
        <v>0</v>
      </c>
      <c r="V533" s="62">
        <v>240.72</v>
      </c>
      <c r="W533" s="60">
        <f>IF(AND(ISNUMBER(V532),ISNUMBER(V533)),V533/V532-1,"")</f>
        <v>1.1556078497289679E-2</v>
      </c>
      <c r="X533" s="60">
        <f>IF(ISNUMBER(V533),V533/MAX(V$22:V533)-1,"")</f>
        <v>0</v>
      </c>
      <c r="Z533" s="62">
        <v>10.039999999999999</v>
      </c>
      <c r="AA533" s="60">
        <f>IF(AND(ISNUMBER(Z532),ISNUMBER(Z533)),Z533/Z532-1,"")</f>
        <v>1.5166835187057526E-2</v>
      </c>
      <c r="AB533" s="60">
        <f>IF(ISNUMBER(Z533),Z533/MAX(Z$22:Z533)-1,"")</f>
        <v>0</v>
      </c>
      <c r="AD533" s="62">
        <v>13.16</v>
      </c>
      <c r="AE533" s="60">
        <f>IF(AND(ISNUMBER(AD532),ISNUMBER(AD533)),AD533/AD532-1,"")</f>
        <v>1.6216216216216273E-2</v>
      </c>
      <c r="AF533" s="60">
        <f>IF(ISNUMBER(AD533),AD533/MAX(AD$22:AD533)-1,"")</f>
        <v>-0.12905360688285894</v>
      </c>
      <c r="AH533" s="62">
        <v>18.649999999999999</v>
      </c>
      <c r="AI533" s="60">
        <f>IF(AND(ISNUMBER(AH532),ISNUMBER(AH533)),AH533/AH532-1,"")</f>
        <v>1.029252437703132E-2</v>
      </c>
      <c r="AJ533" s="60">
        <f>IF(ISNUMBER(AH533),AH533/MAX(AH$22:AH533)-1,"")</f>
        <v>-1.9968470835523E-2</v>
      </c>
      <c r="AL533" s="62">
        <v>21.94</v>
      </c>
      <c r="AM533" s="60">
        <f>IF(AND(ISNUMBER(AL532),ISNUMBER(AL533)),AL533/AL532-1,"")</f>
        <v>7.8089113458890136E-3</v>
      </c>
      <c r="AN533" s="60">
        <f>IF(ISNUMBER(AL533),AL533/MAX(AL$22:AL533)-1,"")</f>
        <v>-1.746529332736213E-2</v>
      </c>
      <c r="AP533" s="62">
        <v>100.27</v>
      </c>
      <c r="AQ533" s="60">
        <f>IF(AND(ISNUMBER(AP532),ISNUMBER(AP533)),AP533/AP532-1,"")</f>
        <v>0</v>
      </c>
      <c r="AR533" s="60">
        <f>IF(ISNUMBER(AP533),AP533/MAX(AP$22:AP533)-1,"")</f>
        <v>-1.3942834379045976E-3</v>
      </c>
      <c r="AT533" s="62">
        <v>50.08</v>
      </c>
      <c r="AU533" s="60">
        <f>IF(AND(ISNUMBER(AT532),ISNUMBER(AT533)),AT533/AT532-1,"")</f>
        <v>0</v>
      </c>
      <c r="AV533" s="60">
        <f>IF(ISNUMBER(AT533),AT533/MAX(AT$22:AT533)-1,"")</f>
        <v>-1.9928258270227595E-3</v>
      </c>
      <c r="AX533" s="62">
        <v>21.295000000000002</v>
      </c>
      <c r="AY533" s="60">
        <f>IF(AND(ISNUMBER(AX532),ISNUMBER(AX533)),AX533/AX532-1,"")</f>
        <v>-2.2537409345451231E-2</v>
      </c>
      <c r="AZ533" s="60">
        <f>IF(ISNUMBER(AX533),AX533/MAX(AX$22:AX533)-1,"")</f>
        <v>-2.2537409345451231E-2</v>
      </c>
      <c r="BB533" s="62">
        <v>53</v>
      </c>
      <c r="BC533" s="60">
        <f>IF(AND(ISNUMBER(BB532),ISNUMBER(BB533)),BB533/BB532-1,"")</f>
        <v>-1.5071590052749828E-3</v>
      </c>
      <c r="BD533" s="60">
        <f>IF(ISNUMBER(BB533),BB533/MAX(BB$22:BB533)-1,"")</f>
        <v>-2.3401510963700023E-2</v>
      </c>
      <c r="BF533" s="62">
        <v>53.14</v>
      </c>
      <c r="BG533" s="60">
        <f>IF(AND(ISNUMBER(BF532),ISNUMBER(BF533)),BF533/BF532-1,"")</f>
        <v>-1.3155421913174647E-3</v>
      </c>
      <c r="BH533" s="60">
        <f>IF(ISNUMBER(BF533),BF533/MAX(BF$22:BF533)-1,"")</f>
        <v>-1.1900334696913317E-2</v>
      </c>
      <c r="BK533" s="61">
        <f>BK532*(1+BL533)</f>
        <v>123.0933644758408</v>
      </c>
      <c r="BL533" s="60">
        <f>$L$12*N(AQ533)+$L$13*N(S533)+$L$14*N(AA533)+$L$15*N(AE533)+$L$16*N(AY533)+$L$17*N(BC533)+$L$18*N(AM533)+$L$19*N(AU533)+$L$20*N(W533)</f>
        <v>5.0966724733950593E-3</v>
      </c>
      <c r="BM533" s="60">
        <f>IF(ISNUMBER(BK533),BK533/MAX(BK$22:BK533)-1,"")</f>
        <v>0</v>
      </c>
      <c r="BO533" s="61">
        <f>BO532*(1+BP533)</f>
        <v>121.23944001568286</v>
      </c>
      <c r="BP533" s="60">
        <f>$L$36*N(S533)+$L$37*N(AQ533)+$L$38*N(AA533)+$L$39*N(AE533)+$L$40*N(AM533)+$L$41*N(W533)+$L$42*N(AI533)+$L$43*N(BG533)+$L$44*N(AY533)</f>
        <v>8.3448142714490237E-3</v>
      </c>
      <c r="BQ533" s="60">
        <f>IF(ISNUMBER(BO533),BO533/MAX(BO$22:BO533)-1,"")</f>
        <v>0</v>
      </c>
      <c r="BS533" s="61">
        <f>BS532*(1+BT533)</f>
        <v>117.58831232379634</v>
      </c>
      <c r="BT533" s="60">
        <f>$L$60*N(S533)+$L$61*N(AE533)+$L$62*N(AQ533)+$L$63*N(AM533)+$L$64*N(AI533)+$L$65*N(AA533)+$L$66*N(BG533)+$L$67*N(W533)+$L$68*N(AY533)</f>
        <v>1.041262391318255E-2</v>
      </c>
      <c r="BU533" s="60">
        <f>IF(ISNUMBER(BS533),BS533/MAX(BS$22:BS533)-1,"")</f>
        <v>0</v>
      </c>
    </row>
    <row r="534" spans="17:73" ht="16" customHeight="1">
      <c r="Q534" s="63">
        <v>43840</v>
      </c>
      <c r="R534" s="62">
        <v>477</v>
      </c>
      <c r="S534" s="60">
        <f>IF(AND(ISNUMBER(R533),ISNUMBER(R534)),R534/R533-1,"")</f>
        <v>8.1582618252526995E-3</v>
      </c>
      <c r="T534" s="60">
        <f>IF(ISNUMBER(R534),R534/MAX(R$22:R534)-1,"")</f>
        <v>0</v>
      </c>
      <c r="V534" s="62">
        <v>242.13</v>
      </c>
      <c r="W534" s="60">
        <f>IF(AND(ISNUMBER(V533),ISNUMBER(V534)),V534/V533-1,"")</f>
        <v>5.8574277168494948E-3</v>
      </c>
      <c r="X534" s="60">
        <f>IF(ISNUMBER(V534),V534/MAX(V$22:V534)-1,"")</f>
        <v>0</v>
      </c>
      <c r="Z534" s="62">
        <v>10.1</v>
      </c>
      <c r="AA534" s="60">
        <f>IF(AND(ISNUMBER(Z533),ISNUMBER(Z534)),Z534/Z533-1,"")</f>
        <v>5.9760956175298752E-3</v>
      </c>
      <c r="AB534" s="60">
        <f>IF(ISNUMBER(Z534),Z534/MAX(Z$22:Z534)-1,"")</f>
        <v>0</v>
      </c>
      <c r="AD534" s="62">
        <v>13.26</v>
      </c>
      <c r="AE534" s="60">
        <f>IF(AND(ISNUMBER(AD533),ISNUMBER(AD534)),AD534/AD533-1,"")</f>
        <v>7.5987841945288626E-3</v>
      </c>
      <c r="AF534" s="60">
        <f>IF(ISNUMBER(AD534),AD534/MAX(AD$22:AD534)-1,"")</f>
        <v>-0.12243547319655856</v>
      </c>
      <c r="AH534" s="62">
        <v>18.829999999999998</v>
      </c>
      <c r="AI534" s="60">
        <f>IF(AND(ISNUMBER(AH533),ISNUMBER(AH534)),AH534/AH533-1,"")</f>
        <v>9.65147453083115E-3</v>
      </c>
      <c r="AJ534" s="60">
        <f>IF(ISNUMBER(AH534),AH534/MAX(AH$22:AH534)-1,"")</f>
        <v>-1.0509721492380608E-2</v>
      </c>
      <c r="AL534" s="62">
        <v>22.04</v>
      </c>
      <c r="AM534" s="60">
        <f>IF(AND(ISNUMBER(AL533),ISNUMBER(AL534)),AL534/AL533-1,"")</f>
        <v>4.5578851412944044E-3</v>
      </c>
      <c r="AN534" s="60">
        <f>IF(ISNUMBER(AL534),AL534/MAX(AL$22:AL534)-1,"")</f>
        <v>-1.2987012987012991E-2</v>
      </c>
      <c r="AP534" s="62">
        <v>100.27500000000001</v>
      </c>
      <c r="AQ534" s="60">
        <f>IF(AND(ISNUMBER(AP533),ISNUMBER(AP534)),AP534/AP533-1,"")</f>
        <v>4.9865363518586392E-5</v>
      </c>
      <c r="AR534" s="60">
        <f>IF(ISNUMBER(AP534),AP534/MAX(AP$22:AP534)-1,"")</f>
        <v>-1.344487600836497E-3</v>
      </c>
      <c r="AT534" s="62">
        <v>50.09</v>
      </c>
      <c r="AU534" s="60">
        <f>IF(AND(ISNUMBER(AT533),ISNUMBER(AT534)),AT534/AT533-1,"")</f>
        <v>1.9968051118213204E-4</v>
      </c>
      <c r="AV534" s="60">
        <f>IF(ISNUMBER(AT534),AT534/MAX(AT$22:AT534)-1,"")</f>
        <v>-1.7935432443203503E-3</v>
      </c>
      <c r="AX534" s="62">
        <v>21.134</v>
      </c>
      <c r="AY534" s="60">
        <f>IF(AND(ISNUMBER(AX533),ISNUMBER(AX534)),AX534/AX533-1,"")</f>
        <v>-7.5604602019253564E-3</v>
      </c>
      <c r="AZ534" s="60">
        <f>IF(ISNUMBER(AX534),AX534/MAX(AX$22:AX534)-1,"")</f>
        <v>-2.9927476360965821E-2</v>
      </c>
      <c r="BB534" s="62">
        <v>53.02</v>
      </c>
      <c r="BC534" s="60">
        <f>IF(AND(ISNUMBER(BB533),ISNUMBER(BB534)),BB534/BB533-1,"")</f>
        <v>3.7735849056619308E-4</v>
      </c>
      <c r="BD534" s="60">
        <f>IF(ISNUMBER(BB534),BB534/MAX(BB$22:BB534)-1,"")</f>
        <v>-2.3032983231988213E-2</v>
      </c>
      <c r="BF534" s="62">
        <v>53.18</v>
      </c>
      <c r="BG534" s="60">
        <f>IF(AND(ISNUMBER(BF533),ISNUMBER(BF534)),BF534/BF533-1,"")</f>
        <v>7.5272864132469586E-4</v>
      </c>
      <c r="BH534" s="60">
        <f>IF(ISNUMBER(BF534),BF534/MAX(BF$22:BF534)-1,"")</f>
        <v>-1.1156563778356277E-2</v>
      </c>
      <c r="BK534" s="61">
        <f>BK533*(1+BL534)</f>
        <v>123.48823476132894</v>
      </c>
      <c r="BL534" s="60">
        <f>$L$12*N(AQ534)+$L$13*N(S534)+$L$14*N(AA534)+$L$15*N(AE534)+$L$16*N(AY534)+$L$17*N(BC534)+$L$18*N(AM534)+$L$19*N(AU534)+$L$20*N(W534)</f>
        <v>3.2078925388836837E-3</v>
      </c>
      <c r="BM534" s="60">
        <f>IF(ISNUMBER(BK534),BK534/MAX(BK$22:BK534)-1,"")</f>
        <v>0</v>
      </c>
      <c r="BO534" s="61">
        <f>BO533*(1+BP534)</f>
        <v>121.7833535664856</v>
      </c>
      <c r="BP534" s="60">
        <f>$L$36*N(S534)+$L$37*N(AQ534)+$L$38*N(AA534)+$L$39*N(AE534)+$L$40*N(AM534)+$L$41*N(W534)+$L$42*N(AI534)+$L$43*N(BG534)+$L$44*N(AY534)</f>
        <v>4.4862756767300119E-3</v>
      </c>
      <c r="BQ534" s="60">
        <f>IF(ISNUMBER(BO534),BO534/MAX(BO$22:BO534)-1,"")</f>
        <v>0</v>
      </c>
      <c r="BS534" s="61">
        <f>BS533*(1+BT534)</f>
        <v>118.28308232311147</v>
      </c>
      <c r="BT534" s="60">
        <f>$L$60*N(S534)+$L$61*N(AE534)+$L$62*N(AQ534)+$L$63*N(AM534)+$L$64*N(AI534)+$L$65*N(AA534)+$L$66*N(BG534)+$L$67*N(W534)+$L$68*N(AY534)</f>
        <v>5.9084953732644824E-3</v>
      </c>
      <c r="BU534" s="60">
        <f>IF(ISNUMBER(BS534),BS534/MAX(BS$22:BS534)-1,"")</f>
        <v>0</v>
      </c>
    </row>
    <row r="535" spans="17:73" ht="16" customHeight="1">
      <c r="Q535" s="63">
        <v>43843</v>
      </c>
      <c r="R535" s="62">
        <v>472.4</v>
      </c>
      <c r="S535" s="60">
        <f>IF(AND(ISNUMBER(R534),ISNUMBER(R535)),R535/R534-1,"")</f>
        <v>-9.6436058700209992E-3</v>
      </c>
      <c r="T535" s="60">
        <f>IF(ISNUMBER(R535),R535/MAX(R$22:R535)-1,"")</f>
        <v>-9.6436058700209992E-3</v>
      </c>
      <c r="V535" s="62">
        <v>239.86</v>
      </c>
      <c r="W535" s="60">
        <f>IF(AND(ISNUMBER(V534),ISNUMBER(V535)),V535/V534-1,"")</f>
        <v>-9.3751290629000561E-3</v>
      </c>
      <c r="X535" s="60">
        <f>IF(ISNUMBER(V535),V535/MAX(V$22:V535)-1,"")</f>
        <v>-9.3751290629000561E-3</v>
      </c>
      <c r="Z535" s="62">
        <v>10.02</v>
      </c>
      <c r="AA535" s="60">
        <f>IF(AND(ISNUMBER(Z534),ISNUMBER(Z535)),Z535/Z534-1,"")</f>
        <v>-7.9207920792079278E-3</v>
      </c>
      <c r="AB535" s="60">
        <f>IF(ISNUMBER(Z535),Z535/MAX(Z$22:Z535)-1,"")</f>
        <v>-7.9207920792079278E-3</v>
      </c>
      <c r="AD535" s="62">
        <v>13.23</v>
      </c>
      <c r="AE535" s="60">
        <f>IF(AND(ISNUMBER(AD534),ISNUMBER(AD535)),AD535/AD534-1,"")</f>
        <v>-2.2624434389140191E-3</v>
      </c>
      <c r="AF535" s="60">
        <f>IF(ISNUMBER(AD535),AD535/MAX(AD$22:AD535)-1,"")</f>
        <v>-0.12442091330244864</v>
      </c>
      <c r="AH535" s="62">
        <v>18.8</v>
      </c>
      <c r="AI535" s="60">
        <f>IF(AND(ISNUMBER(AH534),ISNUMBER(AH535)),AH535/AH534-1,"")</f>
        <v>-1.5932023366966863E-3</v>
      </c>
      <c r="AJ535" s="60">
        <f>IF(ISNUMBER(AH535),AH535/MAX(AH$22:AH535)-1,"")</f>
        <v>-1.2086179716237488E-2</v>
      </c>
      <c r="AL535" s="62">
        <v>22.09</v>
      </c>
      <c r="AM535" s="60">
        <f>IF(AND(ISNUMBER(AL534),ISNUMBER(AL535)),AL535/AL534-1,"")</f>
        <v>2.2686025408349408E-3</v>
      </c>
      <c r="AN535" s="60">
        <f>IF(ISNUMBER(AL535),AL535/MAX(AL$22:AL535)-1,"")</f>
        <v>-1.0747872816838311E-2</v>
      </c>
      <c r="AP535" s="62">
        <v>100.28</v>
      </c>
      <c r="AQ535" s="60">
        <f>IF(AND(ISNUMBER(AP534),ISNUMBER(AP535)),AP535/AP534-1,"")</f>
        <v>4.9862877087969437E-5</v>
      </c>
      <c r="AR535" s="60">
        <f>IF(ISNUMBER(AP535),AP535/MAX(AP$22:AP535)-1,"")</f>
        <v>-1.2946917637685074E-3</v>
      </c>
      <c r="AT535" s="62">
        <v>50.1</v>
      </c>
      <c r="AU535" s="60">
        <f>IF(AND(ISNUMBER(AT534),ISNUMBER(AT535)),AT535/AT534-1,"")</f>
        <v>1.9964064683564153E-4</v>
      </c>
      <c r="AV535" s="60">
        <f>IF(ISNUMBER(AT535),AT535/MAX(AT$22:AT535)-1,"")</f>
        <v>-1.5942606616181632E-3</v>
      </c>
      <c r="AX535" s="62">
        <v>21.125</v>
      </c>
      <c r="AY535" s="60">
        <f>IF(AND(ISNUMBER(AX534),ISNUMBER(AX535)),AX535/AX534-1,"")</f>
        <v>-4.258540740039729E-4</v>
      </c>
      <c r="AZ535" s="60">
        <f>IF(ISNUMBER(AX535),AX535/MAX(AX$22:AX535)-1,"")</f>
        <v>-3.0340585697236855E-2</v>
      </c>
      <c r="BB535" s="62">
        <v>53.13</v>
      </c>
      <c r="BC535" s="60">
        <f>IF(AND(ISNUMBER(BB534),ISNUMBER(BB535)),BB535/BB534-1,"")</f>
        <v>2.0746887966804906E-3</v>
      </c>
      <c r="BD535" s="60">
        <f>IF(ISNUMBER(BB535),BB535/MAX(BB$22:BB535)-1,"")</f>
        <v>-2.100608070757326E-2</v>
      </c>
      <c r="BF535" s="62">
        <v>53.17</v>
      </c>
      <c r="BG535" s="60">
        <f>IF(AND(ISNUMBER(BF534),ISNUMBER(BF535)),BF535/BF534-1,"")</f>
        <v>-1.88040616773133E-4</v>
      </c>
      <c r="BH535" s="60">
        <f>IF(ISNUMBER(BF535),BF535/MAX(BF$22:BF535)-1,"")</f>
        <v>-1.1342506507995509E-2</v>
      </c>
      <c r="BK535" s="61">
        <f>BK534*(1+BL535)</f>
        <v>122.96895624564216</v>
      </c>
      <c r="BL535" s="60">
        <f>$L$12*N(AQ535)+$L$13*N(S535)+$L$14*N(AA535)+$L$15*N(AE535)+$L$16*N(AY535)+$L$17*N(BC535)+$L$18*N(AM535)+$L$19*N(AU535)+$L$20*N(W535)</f>
        <v>-4.2050849353415477E-3</v>
      </c>
      <c r="BM535" s="60">
        <f>IF(ISNUMBER(BK535),BK535/MAX(BK$22:BK535)-1,"")</f>
        <v>-4.205084935341552E-3</v>
      </c>
      <c r="BO535" s="61">
        <f>BO534*(1+BP535)</f>
        <v>121.20663104797498</v>
      </c>
      <c r="BP535" s="60">
        <f>$L$36*N(S535)+$L$37*N(AQ535)+$L$38*N(AA535)+$L$39*N(AE535)+$L$40*N(AM535)+$L$41*N(W535)+$L$42*N(AI535)+$L$43*N(BG535)+$L$44*N(AY535)</f>
        <v>-4.7356432683204521E-3</v>
      </c>
      <c r="BQ535" s="60">
        <f>IF(ISNUMBER(BO535),BO535/MAX(BO$22:BO535)-1,"")</f>
        <v>-4.735643268320433E-3</v>
      </c>
      <c r="BS535" s="61">
        <f>BS534*(1+BT535)</f>
        <v>117.81542216935371</v>
      </c>
      <c r="BT535" s="60">
        <f>$L$60*N(S535)+$L$61*N(AE535)+$L$62*N(AQ535)+$L$63*N(AM535)+$L$64*N(AI535)+$L$65*N(AA535)+$L$66*N(BG535)+$L$67*N(W535)+$L$68*N(AY535)</f>
        <v>-3.9537366170443212E-3</v>
      </c>
      <c r="BU535" s="60">
        <f>IF(ISNUMBER(BS535),BS535/MAX(BS$22:BS535)-1,"")</f>
        <v>-3.9537366170443455E-3</v>
      </c>
    </row>
    <row r="536" spans="17:73" ht="16" customHeight="1">
      <c r="Q536" s="63">
        <v>43844</v>
      </c>
      <c r="R536" s="62">
        <v>476.66</v>
      </c>
      <c r="S536" s="60">
        <f>IF(AND(ISNUMBER(R535),ISNUMBER(R536)),R536/R535-1,"")</f>
        <v>9.017781541067027E-3</v>
      </c>
      <c r="T536" s="60">
        <f>IF(ISNUMBER(R536),R536/MAX(R$22:R536)-1,"")</f>
        <v>-7.1278825995801931E-4</v>
      </c>
      <c r="V536" s="62">
        <v>241.72</v>
      </c>
      <c r="W536" s="60">
        <f>IF(AND(ISNUMBER(V535),ISNUMBER(V536)),V536/V535-1,"")</f>
        <v>7.7545234720253209E-3</v>
      </c>
      <c r="X536" s="60">
        <f>IF(ISNUMBER(V536),V536/MAX(V$22:V536)-1,"")</f>
        <v>-1.6933052492462686E-3</v>
      </c>
      <c r="Z536" s="62">
        <v>10.08</v>
      </c>
      <c r="AA536" s="60">
        <f>IF(AND(ISNUMBER(Z535),ISNUMBER(Z536)),Z536/Z535-1,"")</f>
        <v>5.9880239520959666E-3</v>
      </c>
      <c r="AB536" s="60">
        <f>IF(ISNUMBER(Z536),Z536/MAX(Z$22:Z536)-1,"")</f>
        <v>-1.980198019801982E-3</v>
      </c>
      <c r="AD536" s="62">
        <v>13.34</v>
      </c>
      <c r="AE536" s="60">
        <f>IF(AND(ISNUMBER(AD535),ISNUMBER(AD536)),AD536/AD535-1,"")</f>
        <v>8.3144368858654172E-3</v>
      </c>
      <c r="AF536" s="60">
        <f>IF(ISNUMBER(AD536),AD536/MAX(AD$22:AD536)-1,"")</f>
        <v>-0.11714096624751813</v>
      </c>
      <c r="AH536" s="62">
        <v>18.91</v>
      </c>
      <c r="AI536" s="60">
        <f>IF(AND(ISNUMBER(AH535),ISNUMBER(AH536)),AH536/AH535-1,"")</f>
        <v>5.8510638297872841E-3</v>
      </c>
      <c r="AJ536" s="60">
        <f>IF(ISNUMBER(AH536),AH536/MAX(AH$22:AH536)-1,"")</f>
        <v>-6.3058328954282983E-3</v>
      </c>
      <c r="AL536" s="62">
        <v>22.25</v>
      </c>
      <c r="AM536" s="60">
        <f>IF(AND(ISNUMBER(AL535),ISNUMBER(AL536)),AL536/AL535-1,"")</f>
        <v>7.2430964237211182E-3</v>
      </c>
      <c r="AN536" s="60">
        <f>IF(ISNUMBER(AL536),AL536/MAX(AL$22:AL536)-1,"")</f>
        <v>-3.5826242722793999E-3</v>
      </c>
      <c r="AP536" s="62">
        <v>100.28</v>
      </c>
      <c r="AQ536" s="60">
        <f>IF(AND(ISNUMBER(AP535),ISNUMBER(AP536)),AP536/AP535-1,"")</f>
        <v>0</v>
      </c>
      <c r="AR536" s="60">
        <f>IF(ISNUMBER(AP536),AP536/MAX(AP$22:AP536)-1,"")</f>
        <v>-1.2946917637685074E-3</v>
      </c>
      <c r="AT536" s="62">
        <v>50.09</v>
      </c>
      <c r="AU536" s="60">
        <f>IF(AND(ISNUMBER(AT535),ISNUMBER(AT536)),AT536/AT535-1,"")</f>
        <v>-1.9960079840319889E-4</v>
      </c>
      <c r="AV536" s="60">
        <f>IF(ISNUMBER(AT536),AT536/MAX(AT$22:AT536)-1,"")</f>
        <v>-1.7935432443203503E-3</v>
      </c>
      <c r="AX536" s="62">
        <v>20.954999999999998</v>
      </c>
      <c r="AY536" s="60">
        <f>IF(AND(ISNUMBER(AX535),ISNUMBER(AX536)),AX536/AX535-1,"")</f>
        <v>-8.0473372781065811E-3</v>
      </c>
      <c r="AZ536" s="60">
        <f>IF(ISNUMBER(AX536),AX536/MAX(AX$22:AX536)-1,"")</f>
        <v>-3.8143762049022478E-2</v>
      </c>
      <c r="BB536" s="62">
        <v>52.95</v>
      </c>
      <c r="BC536" s="60">
        <f>IF(AND(ISNUMBER(BB535),ISNUMBER(BB536)),BB536/BB535-1,"")</f>
        <v>-3.3879164313946886E-3</v>
      </c>
      <c r="BD536" s="60">
        <f>IF(ISNUMBER(BB536),BB536/MAX(BB$22:BB536)-1,"")</f>
        <v>-2.4322830292979547E-2</v>
      </c>
      <c r="BF536" s="62">
        <v>53.16</v>
      </c>
      <c r="BG536" s="60">
        <f>IF(AND(ISNUMBER(BF535),ISNUMBER(BF536)),BF536/BF535-1,"")</f>
        <v>-1.8807598269710013E-4</v>
      </c>
      <c r="BH536" s="60">
        <f>IF(ISNUMBER(BF536),BF536/MAX(BF$22:BF536)-1,"")</f>
        <v>-1.1528449237634852E-2</v>
      </c>
      <c r="BK536" s="61">
        <f>BK535*(1+BL536)</f>
        <v>123.39127694418437</v>
      </c>
      <c r="BL536" s="60">
        <f>$L$12*N(AQ536)+$L$13*N(S536)+$L$14*N(AA536)+$L$15*N(AE536)+$L$16*N(AY536)+$L$17*N(BC536)+$L$18*N(AM536)+$L$19*N(AU536)+$L$20*N(W536)</f>
        <v>3.434368408385726E-3</v>
      </c>
      <c r="BM536" s="60">
        <f>IF(ISNUMBER(BK536),BK536/MAX(BK$22:BK536)-1,"")</f>
        <v>-7.8515833781223066E-4</v>
      </c>
      <c r="BO536" s="61">
        <f>BO535*(1+BP536)</f>
        <v>121.79688773773405</v>
      </c>
      <c r="BP536" s="60">
        <f>$L$36*N(S536)+$L$37*N(AQ536)+$L$38*N(AA536)+$L$39*N(AE536)+$L$40*N(AM536)+$L$41*N(W536)+$L$42*N(AI536)+$L$43*N(BG536)+$L$44*N(AY536)</f>
        <v>4.8698382642566899E-3</v>
      </c>
      <c r="BQ536" s="60">
        <f>IF(ISNUMBER(BO536),BO536/MAX(BO$22:BO536)-1,"")</f>
        <v>0</v>
      </c>
      <c r="BS536" s="61">
        <f>BS535*(1+BT536)</f>
        <v>118.54220605393586</v>
      </c>
      <c r="BT536" s="60">
        <f>$L$60*N(S536)+$L$61*N(AE536)+$L$62*N(AQ536)+$L$63*N(AM536)+$L$64*N(AI536)+$L$65*N(AA536)+$L$66*N(BG536)+$L$67*N(W536)+$L$68*N(AY536)</f>
        <v>6.1688348706795716E-3</v>
      </c>
      <c r="BU536" s="60">
        <f>IF(ISNUMBER(BS536),BS536/MAX(BS$22:BS536)-1,"")</f>
        <v>0</v>
      </c>
    </row>
    <row r="537" spans="17:73" ht="16" customHeight="1">
      <c r="Q537" s="63">
        <v>43845</v>
      </c>
      <c r="R537" s="62">
        <v>476.66</v>
      </c>
      <c r="S537" s="60">
        <f>IF(AND(ISNUMBER(R536),ISNUMBER(R537)),R537/R536-1,"")</f>
        <v>0</v>
      </c>
      <c r="T537" s="60">
        <f>IF(ISNUMBER(R537),R537/MAX(R$22:R537)-1,"")</f>
        <v>-7.1278825995801931E-4</v>
      </c>
      <c r="V537" s="62">
        <v>241.22</v>
      </c>
      <c r="W537" s="60">
        <f>IF(AND(ISNUMBER(V536),ISNUMBER(V537)),V537/V536-1,"")</f>
        <v>-2.0685090186993715E-3</v>
      </c>
      <c r="X537" s="60">
        <f>IF(ISNUMBER(V537),V537/MAX(V$22:V537)-1,"")</f>
        <v>-3.7583116507661218E-3</v>
      </c>
      <c r="Z537" s="62">
        <v>10.06</v>
      </c>
      <c r="AA537" s="60">
        <f>IF(AND(ISNUMBER(Z536),ISNUMBER(Z537)),Z537/Z536-1,"")</f>
        <v>-1.9841269841269771E-3</v>
      </c>
      <c r="AB537" s="60">
        <f>IF(ISNUMBER(Z537),Z537/MAX(Z$22:Z537)-1,"")</f>
        <v>-3.9603960396038529E-3</v>
      </c>
      <c r="AD537" s="62">
        <v>13.29</v>
      </c>
      <c r="AE537" s="60">
        <f>IF(AND(ISNUMBER(AD536),ISNUMBER(AD537)),AD537/AD536-1,"")</f>
        <v>-3.7481259370315545E-3</v>
      </c>
      <c r="AF537" s="60">
        <f>IF(ISNUMBER(AD537),AD537/MAX(AD$22:AD537)-1,"")</f>
        <v>-0.12045003309066848</v>
      </c>
      <c r="AH537" s="62">
        <v>19.05</v>
      </c>
      <c r="AI537" s="60">
        <f>IF(AND(ISNUMBER(AH536),ISNUMBER(AH537)),AH537/AH536-1,"")</f>
        <v>7.4034902168165218E-3</v>
      </c>
      <c r="AJ537" s="60">
        <f>IF(ISNUMBER(AH537),AH537/MAX(AH$22:AH537)-1,"")</f>
        <v>0</v>
      </c>
      <c r="AL537" s="62">
        <v>22.29</v>
      </c>
      <c r="AM537" s="60">
        <f>IF(AND(ISNUMBER(AL536),ISNUMBER(AL537)),AL537/AL536-1,"")</f>
        <v>1.7977528089887507E-3</v>
      </c>
      <c r="AN537" s="60">
        <f>IF(ISNUMBER(AL537),AL537/MAX(AL$22:AL537)-1,"")</f>
        <v>-1.7913121361397E-3</v>
      </c>
      <c r="AP537" s="62">
        <v>100.28</v>
      </c>
      <c r="AQ537" s="60">
        <f>IF(AND(ISNUMBER(AP536),ISNUMBER(AP537)),AP537/AP536-1,"")</f>
        <v>0</v>
      </c>
      <c r="AR537" s="60">
        <f>IF(ISNUMBER(AP537),AP537/MAX(AP$22:AP537)-1,"")</f>
        <v>-1.2946917637685074E-3</v>
      </c>
      <c r="AT537" s="62">
        <v>50.1</v>
      </c>
      <c r="AU537" s="60">
        <f>IF(AND(ISNUMBER(AT536),ISNUMBER(AT537)),AT537/AT536-1,"")</f>
        <v>1.9964064683564153E-4</v>
      </c>
      <c r="AV537" s="60">
        <f>IF(ISNUMBER(AT537),AT537/MAX(AT$22:AT537)-1,"")</f>
        <v>-1.5942606616181632E-3</v>
      </c>
      <c r="AX537" s="62">
        <v>21.15</v>
      </c>
      <c r="AY537" s="60">
        <f>IF(AND(ISNUMBER(AX536),ISNUMBER(AX537)),AX537/AX536-1,"")</f>
        <v>9.3056549749463979E-3</v>
      </c>
      <c r="AZ537" s="60">
        <f>IF(ISNUMBER(AX537),AX537/MAX(AX$22:AX537)-1,"")</f>
        <v>-2.9193059763150786E-2</v>
      </c>
      <c r="BB537" s="62">
        <v>53.05</v>
      </c>
      <c r="BC537" s="60">
        <f>IF(AND(ISNUMBER(BB536),ISNUMBER(BB537)),BB537/BB536-1,"")</f>
        <v>1.8885741265344258E-3</v>
      </c>
      <c r="BD537" s="60">
        <f>IF(ISNUMBER(BB537),BB537/MAX(BB$22:BB537)-1,"")</f>
        <v>-2.248019163442061E-2</v>
      </c>
      <c r="BF537" s="62">
        <v>53.23</v>
      </c>
      <c r="BG537" s="60">
        <f>IF(AND(ISNUMBER(BF536),ISNUMBER(BF537)),BF537/BF536-1,"")</f>
        <v>1.3167795334838583E-3</v>
      </c>
      <c r="BH537" s="60">
        <f>IF(ISNUMBER(BF537),BF537/MAX(BF$22:BF537)-1,"")</f>
        <v>-1.0226850130160003E-2</v>
      </c>
      <c r="BK537" s="61">
        <f>BK536*(1+BL537)</f>
        <v>123.49659365164077</v>
      </c>
      <c r="BL537" s="60">
        <f>$L$12*N(AQ537)+$L$13*N(S537)+$L$14*N(AA537)+$L$15*N(AE537)+$L$16*N(AY537)+$L$17*N(BC537)+$L$18*N(AM537)+$L$19*N(AU537)+$L$20*N(W537)</f>
        <v>8.5351825562222569E-4</v>
      </c>
      <c r="BM537" s="60">
        <f>IF(ISNUMBER(BK537),BK537/MAX(BK$22:BK537)-1,"")</f>
        <v>0</v>
      </c>
      <c r="BO537" s="61">
        <f>BO536*(1+BP537)</f>
        <v>121.78134231137871</v>
      </c>
      <c r="BP537" s="60">
        <f>$L$36*N(S537)+$L$37*N(AQ537)+$L$38*N(AA537)+$L$39*N(AE537)+$L$40*N(AM537)+$L$41*N(W537)+$L$42*N(AI537)+$L$43*N(BG537)+$L$44*N(AY537)</f>
        <v>-1.2763401958862635E-4</v>
      </c>
      <c r="BQ537" s="60">
        <f>IF(ISNUMBER(BO537),BO537/MAX(BO$22:BO537)-1,"")</f>
        <v>-1.276340195885961E-4</v>
      </c>
      <c r="BS537" s="61">
        <f>BS536*(1+BT537)</f>
        <v>118.56706833406669</v>
      </c>
      <c r="BT537" s="60">
        <f>$L$60*N(S537)+$L$61*N(AE537)+$L$62*N(AQ537)+$L$63*N(AM537)+$L$64*N(AI537)+$L$65*N(AA537)+$L$66*N(BG537)+$L$67*N(W537)+$L$68*N(AY537)</f>
        <v>2.0973357050147563E-4</v>
      </c>
      <c r="BU537" s="60">
        <f>IF(ISNUMBER(BS537),BS537/MAX(BS$22:BS537)-1,"")</f>
        <v>0</v>
      </c>
    </row>
    <row r="538" spans="17:73" ht="16" customHeight="1">
      <c r="Q538" s="63">
        <v>43846</v>
      </c>
      <c r="R538" s="62">
        <v>476.69</v>
      </c>
      <c r="S538" s="60">
        <f>IF(AND(ISNUMBER(R537),ISNUMBER(R538)),R538/R537-1,"")</f>
        <v>6.2937943188012824E-5</v>
      </c>
      <c r="T538" s="60">
        <f>IF(ISNUMBER(R538),R538/MAX(R$22:R538)-1,"")</f>
        <v>-6.4989517819702414E-4</v>
      </c>
      <c r="V538" s="62">
        <v>242.31</v>
      </c>
      <c r="W538" s="60">
        <f>IF(AND(ISNUMBER(V537),ISNUMBER(V538)),V538/V537-1,"")</f>
        <v>4.5186966254870953E-3</v>
      </c>
      <c r="X538" s="60">
        <f>IF(ISNUMBER(V538),V538/MAX(V$22:V538)-1,"")</f>
        <v>0</v>
      </c>
      <c r="Z538" s="62">
        <v>10.130000000000001</v>
      </c>
      <c r="AA538" s="60">
        <f>IF(AND(ISNUMBER(Z537),ISNUMBER(Z538)),Z538/Z537-1,"")</f>
        <v>6.958250497017815E-3</v>
      </c>
      <c r="AB538" s="60">
        <f>IF(ISNUMBER(Z538),Z538/MAX(Z$22:Z538)-1,"")</f>
        <v>0</v>
      </c>
      <c r="AD538" s="62">
        <v>13.25</v>
      </c>
      <c r="AE538" s="60">
        <f>IF(AND(ISNUMBER(AD537),ISNUMBER(AD538)),AD538/AD537-1,"")</f>
        <v>-3.0097817908201208E-3</v>
      </c>
      <c r="AF538" s="60">
        <f>IF(ISNUMBER(AD538),AD538/MAX(AD$22:AD538)-1,"")</f>
        <v>-0.12309728656518859</v>
      </c>
      <c r="AH538" s="62">
        <v>19.18</v>
      </c>
      <c r="AI538" s="60">
        <f>IF(AND(ISNUMBER(AH537),ISNUMBER(AH538)),AH538/AH537-1,"")</f>
        <v>6.8241469816272549E-3</v>
      </c>
      <c r="AJ538" s="60">
        <f>IF(ISNUMBER(AH538),AH538/MAX(AH$22:AH538)-1,"")</f>
        <v>0</v>
      </c>
      <c r="AL538" s="62">
        <v>22.43</v>
      </c>
      <c r="AM538" s="60">
        <f>IF(AND(ISNUMBER(AL537),ISNUMBER(AL538)),AL538/AL537-1,"")</f>
        <v>6.28084342754609E-3</v>
      </c>
      <c r="AN538" s="60">
        <f>IF(ISNUMBER(AL538),AL538/MAX(AL$22:AL538)-1,"")</f>
        <v>0</v>
      </c>
      <c r="AP538" s="62">
        <v>100.29</v>
      </c>
      <c r="AQ538" s="60">
        <f>IF(AND(ISNUMBER(AP537),ISNUMBER(AP538)),AP538/AP537-1,"")</f>
        <v>9.9720781810974657E-5</v>
      </c>
      <c r="AR538" s="60">
        <f>IF(ISNUMBER(AP538),AP538/MAX(AP$22:AP538)-1,"")</f>
        <v>-1.1951000896324171E-3</v>
      </c>
      <c r="AT538" s="62">
        <v>50.1</v>
      </c>
      <c r="AU538" s="60">
        <f>IF(AND(ISNUMBER(AT537),ISNUMBER(AT538)),AT538/AT537-1,"")</f>
        <v>0</v>
      </c>
      <c r="AV538" s="60">
        <f>IF(ISNUMBER(AT538),AT538/MAX(AT$22:AT538)-1,"")</f>
        <v>-1.5942606616181632E-3</v>
      </c>
      <c r="AX538" s="62">
        <v>21.166</v>
      </c>
      <c r="AY538" s="60">
        <f>IF(AND(ISNUMBER(AX537),ISNUMBER(AX538)),AX538/AX537-1,"")</f>
        <v>7.5650118203318684E-4</v>
      </c>
      <c r="AZ538" s="60">
        <f>IF(ISNUMBER(AX538),AX538/MAX(AX$22:AX538)-1,"")</f>
        <v>-2.8458643165335529E-2</v>
      </c>
      <c r="BB538" s="62">
        <v>53.2</v>
      </c>
      <c r="BC538" s="60">
        <f>IF(AND(ISNUMBER(BB537),ISNUMBER(BB538)),BB538/BB537-1,"")</f>
        <v>2.827521206409056E-3</v>
      </c>
      <c r="BD538" s="60">
        <f>IF(ISNUMBER(BB538),BB538/MAX(BB$22:BB538)-1,"")</f>
        <v>-1.9716233646581927E-2</v>
      </c>
      <c r="BF538" s="62">
        <v>53.2</v>
      </c>
      <c r="BG538" s="60">
        <f>IF(AND(ISNUMBER(BF537),ISNUMBER(BF538)),BF538/BF537-1,"")</f>
        <v>-5.6359195942123907E-4</v>
      </c>
      <c r="BH538" s="60">
        <f>IF(ISNUMBER(BF538),BF538/MAX(BF$22:BF538)-1,"")</f>
        <v>-1.0784678319077701E-2</v>
      </c>
      <c r="BK538" s="61">
        <f>BK537*(1+BL538)</f>
        <v>123.66575203756729</v>
      </c>
      <c r="BL538" s="60">
        <f>$L$12*N(AQ538)+$L$13*N(S538)+$L$14*N(AA538)+$L$15*N(AE538)+$L$16*N(AY538)+$L$17*N(BC538)+$L$18*N(AM538)+$L$19*N(AU538)+$L$20*N(W538)</f>
        <v>1.36974130965657E-3</v>
      </c>
      <c r="BM538" s="60">
        <f>IF(ISNUMBER(BK538),BK538/MAX(BK$22:BK538)-1,"")</f>
        <v>0</v>
      </c>
      <c r="BO538" s="61">
        <f>BO537*(1+BP538)</f>
        <v>121.93266408203337</v>
      </c>
      <c r="BP538" s="60">
        <f>$L$36*N(S538)+$L$37*N(AQ538)+$L$38*N(AA538)+$L$39*N(AE538)+$L$40*N(AM538)+$L$41*N(W538)+$L$42*N(AI538)+$L$43*N(BG538)+$L$44*N(AY538)</f>
        <v>1.2425694099163899E-3</v>
      </c>
      <c r="BQ538" s="60">
        <f>IF(ISNUMBER(BO538),BO538/MAX(BO$22:BO538)-1,"")</f>
        <v>0</v>
      </c>
      <c r="BS538" s="61">
        <f>BS537*(1+BT538)</f>
        <v>118.75486624701892</v>
      </c>
      <c r="BT538" s="60">
        <f>$L$60*N(S538)+$L$61*N(AE538)+$L$62*N(AQ538)+$L$63*N(AM538)+$L$64*N(AI538)+$L$65*N(AA538)+$L$66*N(BG538)+$L$67*N(W538)+$L$68*N(AY538)</f>
        <v>1.583896064825521E-3</v>
      </c>
      <c r="BU538" s="60">
        <f>IF(ISNUMBER(BS538),BS538/MAX(BS$22:BS538)-1,"")</f>
        <v>0</v>
      </c>
    </row>
    <row r="539" spans="17:73" ht="16" customHeight="1">
      <c r="Q539" s="63">
        <v>43847</v>
      </c>
      <c r="R539" s="62">
        <v>480.24</v>
      </c>
      <c r="S539" s="60">
        <f>IF(AND(ISNUMBER(R538),ISNUMBER(R539)),R539/R538-1,"")</f>
        <v>7.4471878998929597E-3</v>
      </c>
      <c r="T539" s="60">
        <f>IF(ISNUMBER(R539),R539/MAX(R$22:R539)-1,"")</f>
        <v>0</v>
      </c>
      <c r="V539" s="62">
        <v>244.31</v>
      </c>
      <c r="W539" s="60">
        <f>IF(AND(ISNUMBER(V538),ISNUMBER(V539)),V539/V538-1,"")</f>
        <v>8.2538896454953381E-3</v>
      </c>
      <c r="X539" s="60">
        <f>IF(ISNUMBER(V539),V539/MAX(V$22:V539)-1,"")</f>
        <v>0</v>
      </c>
      <c r="Z539" s="62">
        <v>10.19</v>
      </c>
      <c r="AA539" s="60">
        <f>IF(AND(ISNUMBER(Z538),ISNUMBER(Z539)),Z539/Z538-1,"")</f>
        <v>5.9230009871666933E-3</v>
      </c>
      <c r="AB539" s="60">
        <f>IF(ISNUMBER(Z539),Z539/MAX(Z$22:Z539)-1,"")</f>
        <v>0</v>
      </c>
      <c r="AD539" s="62">
        <v>13.3</v>
      </c>
      <c r="AE539" s="60">
        <f>IF(AND(ISNUMBER(AD538),ISNUMBER(AD539)),AD539/AD538-1,"")</f>
        <v>3.7735849056603765E-3</v>
      </c>
      <c r="AF539" s="60">
        <f>IF(ISNUMBER(AD539),AD539/MAX(AD$22:AD539)-1,"")</f>
        <v>-0.11978821972203835</v>
      </c>
      <c r="AH539" s="62">
        <v>19.260000000000002</v>
      </c>
      <c r="AI539" s="60">
        <f>IF(AND(ISNUMBER(AH538),ISNUMBER(AH539)),AH539/AH538-1,"")</f>
        <v>4.1710114702815382E-3</v>
      </c>
      <c r="AJ539" s="60">
        <f>IF(ISNUMBER(AH539),AH539/MAX(AH$22:AH539)-1,"")</f>
        <v>0</v>
      </c>
      <c r="AL539" s="62">
        <v>22.54</v>
      </c>
      <c r="AM539" s="60">
        <f>IF(AND(ISNUMBER(AL538),ISNUMBER(AL539)),AL539/AL538-1,"")</f>
        <v>4.9041462327239493E-3</v>
      </c>
      <c r="AN539" s="60">
        <f>IF(ISNUMBER(AL539),AL539/MAX(AL$22:AL539)-1,"")</f>
        <v>0</v>
      </c>
      <c r="AP539" s="62">
        <v>100.3</v>
      </c>
      <c r="AQ539" s="60">
        <f>IF(AND(ISNUMBER(AP538),ISNUMBER(AP539)),AP539/AP538-1,"")</f>
        <v>9.9710838568078941E-5</v>
      </c>
      <c r="AR539" s="60">
        <f>IF(ISNUMBER(AP539),AP539/MAX(AP$22:AP539)-1,"")</f>
        <v>-1.0955084154964378E-3</v>
      </c>
      <c r="AT539" s="62">
        <v>50.1</v>
      </c>
      <c r="AU539" s="60">
        <f>IF(AND(ISNUMBER(AT538),ISNUMBER(AT539)),AT539/AT538-1,"")</f>
        <v>0</v>
      </c>
      <c r="AV539" s="60">
        <f>IF(ISNUMBER(AT539),AT539/MAX(AT$22:AT539)-1,"")</f>
        <v>-1.5942606616181632E-3</v>
      </c>
      <c r="AX539" s="62">
        <v>21.204999999999998</v>
      </c>
      <c r="AY539" s="60">
        <f>IF(AND(ISNUMBER(AX538),ISNUMBER(AX539)),AX539/AX538-1,"")</f>
        <v>1.8425777189832182E-3</v>
      </c>
      <c r="AZ539" s="60">
        <f>IF(ISNUMBER(AX539),AX539/MAX(AX$22:AX539)-1,"")</f>
        <v>-2.6668502708161346E-2</v>
      </c>
      <c r="BB539" s="62">
        <v>53.12</v>
      </c>
      <c r="BC539" s="60">
        <f>IF(AND(ISNUMBER(BB538),ISNUMBER(BB539)),BB539/BB538-1,"")</f>
        <v>-1.5037593984963404E-3</v>
      </c>
      <c r="BD539" s="60">
        <f>IF(ISNUMBER(BB539),BB539/MAX(BB$22:BB539)-1,"")</f>
        <v>-2.1190344573429276E-2</v>
      </c>
      <c r="BF539" s="62">
        <v>53.26</v>
      </c>
      <c r="BG539" s="60">
        <f>IF(AND(ISNUMBER(BF538),ISNUMBER(BF539)),BF539/BF538-1,"")</f>
        <v>1.1278195488721998E-3</v>
      </c>
      <c r="BH539" s="60">
        <f>IF(ISNUMBER(BF539),BF539/MAX(BF$22:BF539)-1,"")</f>
        <v>-9.6690219412421952E-3</v>
      </c>
      <c r="BK539" s="61">
        <f>BK538*(1+BL539)</f>
        <v>124.15966077716203</v>
      </c>
      <c r="BL539" s="60">
        <f>$L$12*N(AQ539)+$L$13*N(S539)+$L$14*N(AA539)+$L$15*N(AE539)+$L$16*N(AY539)+$L$17*N(BC539)+$L$18*N(AM539)+$L$19*N(AU539)+$L$20*N(W539)</f>
        <v>3.993900748241944E-3</v>
      </c>
      <c r="BM539" s="60">
        <f>IF(ISNUMBER(BK539),BK539/MAX(BK$22:BK539)-1,"")</f>
        <v>0</v>
      </c>
      <c r="BO539" s="61">
        <f>BO538*(1+BP539)</f>
        <v>122.4669694054823</v>
      </c>
      <c r="BP539" s="60">
        <f>$L$36*N(S539)+$L$37*N(AQ539)+$L$38*N(AA539)+$L$39*N(AE539)+$L$40*N(AM539)+$L$41*N(W539)+$L$42*N(AI539)+$L$43*N(BG539)+$L$44*N(AY539)</f>
        <v>4.381970388914606E-3</v>
      </c>
      <c r="BQ539" s="60">
        <f>IF(ISNUMBER(BO539),BO539/MAX(BO$22:BO539)-1,"")</f>
        <v>0</v>
      </c>
      <c r="BS539" s="61">
        <f>BS538*(1+BT539)</f>
        <v>119.29386598398732</v>
      </c>
      <c r="BT539" s="60">
        <f>$L$60*N(S539)+$L$61*N(AE539)+$L$62*N(AQ539)+$L$63*N(AM539)+$L$64*N(AI539)+$L$65*N(AA539)+$L$66*N(BG539)+$L$67*N(W539)+$L$68*N(AY539)</f>
        <v>4.5387591599593304E-3</v>
      </c>
      <c r="BU539" s="60">
        <f>IF(ISNUMBER(BS539),BS539/MAX(BS$22:BS539)-1,"")</f>
        <v>0</v>
      </c>
    </row>
    <row r="540" spans="17:73" ht="16" customHeight="1">
      <c r="Q540" s="63">
        <v>43850</v>
      </c>
      <c r="R540" s="62">
        <v>481.81</v>
      </c>
      <c r="S540" s="60">
        <f>IF(AND(ISNUMBER(R539),ISNUMBER(R540)),R540/R539-1,"")</f>
        <v>3.2691987339663608E-3</v>
      </c>
      <c r="T540" s="60">
        <f>IF(ISNUMBER(R540),R540/MAX(R$22:R540)-1,"")</f>
        <v>0</v>
      </c>
      <c r="V540" s="62">
        <v>245.09</v>
      </c>
      <c r="W540" s="60">
        <f>IF(AND(ISNUMBER(V539),ISNUMBER(V540)),V540/V539-1,"")</f>
        <v>3.192665056690247E-3</v>
      </c>
      <c r="X540" s="60">
        <f>IF(ISNUMBER(V540),V540/MAX(V$22:V540)-1,"")</f>
        <v>0</v>
      </c>
      <c r="Z540" s="62">
        <v>10.25</v>
      </c>
      <c r="AA540" s="60">
        <f>IF(AND(ISNUMBER(Z539),ISNUMBER(Z540)),Z540/Z539-1,"")</f>
        <v>5.8881256133465065E-3</v>
      </c>
      <c r="AB540" s="60">
        <f>IF(ISNUMBER(Z540),Z540/MAX(Z$22:Z540)-1,"")</f>
        <v>0</v>
      </c>
      <c r="AD540" s="62">
        <v>13.4</v>
      </c>
      <c r="AE540" s="60">
        <f>IF(AND(ISNUMBER(AD539),ISNUMBER(AD540)),AD540/AD539-1,"")</f>
        <v>7.5187969924812581E-3</v>
      </c>
      <c r="AF540" s="60">
        <f>IF(ISNUMBER(AD540),AD540/MAX(AD$22:AD540)-1,"")</f>
        <v>-0.11317008603573786</v>
      </c>
      <c r="AH540" s="62">
        <v>19.170000000000002</v>
      </c>
      <c r="AI540" s="60">
        <f>IF(AND(ISNUMBER(AH539),ISNUMBER(AH540)),AH540/AH539-1,"")</f>
        <v>-4.6728971962616273E-3</v>
      </c>
      <c r="AJ540" s="60">
        <f>IF(ISNUMBER(AH540),AH540/MAX(AH$22:AH540)-1,"")</f>
        <v>-4.6728971962616273E-3</v>
      </c>
      <c r="AL540" s="62">
        <v>22.64</v>
      </c>
      <c r="AM540" s="60">
        <f>IF(AND(ISNUMBER(AL539),ISNUMBER(AL540)),AL540/AL539-1,"")</f>
        <v>4.4365572315883117E-3</v>
      </c>
      <c r="AN540" s="60">
        <f>IF(ISNUMBER(AL540),AL540/MAX(AL$22:AL540)-1,"")</f>
        <v>0</v>
      </c>
      <c r="AP540" s="62">
        <v>100.31</v>
      </c>
      <c r="AQ540" s="60">
        <f>IF(AND(ISNUMBER(AP539),ISNUMBER(AP540)),AP540/AP539-1,"")</f>
        <v>9.9700897308041547E-5</v>
      </c>
      <c r="AR540" s="60">
        <f>IF(ISNUMBER(AP540),AP540/MAX(AP$22:AP540)-1,"")</f>
        <v>-9.9591674136034758E-4</v>
      </c>
      <c r="AT540" s="62">
        <v>50.1</v>
      </c>
      <c r="AU540" s="60">
        <f>IF(AND(ISNUMBER(AT539),ISNUMBER(AT540)),AT540/AT539-1,"")</f>
        <v>0</v>
      </c>
      <c r="AV540" s="60">
        <f>IF(ISNUMBER(AT540),AT540/MAX(AT$22:AT540)-1,"")</f>
        <v>-1.5942606616181632E-3</v>
      </c>
      <c r="AX540" s="62">
        <v>21.29</v>
      </c>
      <c r="AY540" s="60">
        <f>IF(AND(ISNUMBER(AX539),ISNUMBER(AX540)),AX540/AX539-1,"")</f>
        <v>4.0084885640179202E-3</v>
      </c>
      <c r="AZ540" s="60">
        <f>IF(ISNUMBER(AX540),AX540/MAX(AX$22:AX540)-1,"")</f>
        <v>-2.2766914532268534E-2</v>
      </c>
      <c r="BB540" s="62">
        <v>53.2</v>
      </c>
      <c r="BC540" s="60">
        <f>IF(AND(ISNUMBER(BB539),ISNUMBER(BB540)),BB540/BB539-1,"")</f>
        <v>1.5060240963855609E-3</v>
      </c>
      <c r="BD540" s="60">
        <f>IF(ISNUMBER(BB540),BB540/MAX(BB$22:BB540)-1,"")</f>
        <v>-1.9716233646581927E-2</v>
      </c>
      <c r="BF540" s="62">
        <v>53.32</v>
      </c>
      <c r="BG540" s="60">
        <f>IF(AND(ISNUMBER(BF539),ISNUMBER(BF540)),BF540/BF539-1,"")</f>
        <v>1.1265490048817384E-3</v>
      </c>
      <c r="BH540" s="60">
        <f>IF(ISNUMBER(BF540),BF540/MAX(BF$22:BF540)-1,"")</f>
        <v>-8.5533655634064676E-3</v>
      </c>
      <c r="BK540" s="61">
        <f>BK539*(1+BL540)</f>
        <v>124.59729403327037</v>
      </c>
      <c r="BL540" s="60">
        <f>$L$12*N(AQ540)+$L$13*N(S540)+$L$14*N(AA540)+$L$15*N(AE540)+$L$16*N(AY540)+$L$17*N(BC540)+$L$18*N(AM540)+$L$19*N(AU540)+$L$20*N(W540)</f>
        <v>3.5247620150461192E-3</v>
      </c>
      <c r="BM540" s="60">
        <f>IF(ISNUMBER(BK540),BK540/MAX(BK$22:BK540)-1,"")</f>
        <v>0</v>
      </c>
      <c r="BO540" s="61">
        <f>BO539*(1+BP540)</f>
        <v>122.93285364723036</v>
      </c>
      <c r="BP540" s="60">
        <f>$L$36*N(S540)+$L$37*N(AQ540)+$L$38*N(AA540)+$L$39*N(AE540)+$L$40*N(AM540)+$L$41*N(W540)+$L$42*N(AI540)+$L$43*N(BG540)+$L$44*N(AY540)</f>
        <v>3.8041624121972874E-3</v>
      </c>
      <c r="BQ540" s="60">
        <f>IF(ISNUMBER(BO540),BO540/MAX(BO$22:BO540)-1,"")</f>
        <v>0</v>
      </c>
      <c r="BS540" s="61">
        <f>BS539*(1+BT540)</f>
        <v>119.64939212913627</v>
      </c>
      <c r="BT540" s="60">
        <f>$L$60*N(S540)+$L$61*N(AE540)+$L$62*N(AQ540)+$L$63*N(AM540)+$L$64*N(AI540)+$L$65*N(AA540)+$L$66*N(BG540)+$L$67*N(W540)+$L$68*N(AY540)</f>
        <v>2.9802550383997042E-3</v>
      </c>
      <c r="BU540" s="60">
        <f>IF(ISNUMBER(BS540),BS540/MAX(BS$22:BS540)-1,"")</f>
        <v>0</v>
      </c>
    </row>
    <row r="541" spans="17:73" ht="16" customHeight="1">
      <c r="Q541" s="63">
        <v>43851</v>
      </c>
      <c r="R541" s="62">
        <v>481.28</v>
      </c>
      <c r="S541" s="60">
        <f>IF(AND(ISNUMBER(R540),ISNUMBER(R541)),R541/R540-1,"")</f>
        <v>-1.1000186795625533E-3</v>
      </c>
      <c r="T541" s="60">
        <f>IF(ISNUMBER(R541),R541/MAX(R$22:R541)-1,"")</f>
        <v>-1.1000186795625533E-3</v>
      </c>
      <c r="V541" s="62">
        <v>244.65</v>
      </c>
      <c r="W541" s="60">
        <f>IF(AND(ISNUMBER(V540),ISNUMBER(V541)),V541/V540-1,"")</f>
        <v>-1.7952588844913908E-3</v>
      </c>
      <c r="X541" s="60">
        <f>IF(ISNUMBER(V541),V541/MAX(V$22:V541)-1,"")</f>
        <v>-1.7952588844913908E-3</v>
      </c>
      <c r="Z541" s="62">
        <v>10.23</v>
      </c>
      <c r="AA541" s="60">
        <f>IF(AND(ISNUMBER(Z540),ISNUMBER(Z541)),Z541/Z540-1,"")</f>
        <v>-1.9512195121951237E-3</v>
      </c>
      <c r="AB541" s="60">
        <f>IF(ISNUMBER(Z541),Z541/MAX(Z$22:Z541)-1,"")</f>
        <v>-1.9512195121951237E-3</v>
      </c>
      <c r="AD541" s="62">
        <v>13.32</v>
      </c>
      <c r="AE541" s="60">
        <f>IF(AND(ISNUMBER(AD540),ISNUMBER(AD541)),AD541/AD540-1,"")</f>
        <v>-5.9701492537312939E-3</v>
      </c>
      <c r="AF541" s="60">
        <f>IF(ISNUMBER(AD541),AD541/MAX(AD$22:AD541)-1,"")</f>
        <v>-0.11846459298477829</v>
      </c>
      <c r="AH541" s="62">
        <v>19.11</v>
      </c>
      <c r="AI541" s="60">
        <f>IF(AND(ISNUMBER(AH540),ISNUMBER(AH541)),AH541/AH540-1,"")</f>
        <v>-3.129890453834272E-3</v>
      </c>
      <c r="AJ541" s="60">
        <f>IF(ISNUMBER(AH541),AH541/MAX(AH$22:AH541)-1,"")</f>
        <v>-7.7881619937695268E-3</v>
      </c>
      <c r="AL541" s="62">
        <v>22.58</v>
      </c>
      <c r="AM541" s="60">
        <f>IF(AND(ISNUMBER(AL540),ISNUMBER(AL541)),AL541/AL540-1,"")</f>
        <v>-2.6501766784453595E-3</v>
      </c>
      <c r="AN541" s="60">
        <f>IF(ISNUMBER(AL541),AL541/MAX(AL$22:AL541)-1,"")</f>
        <v>-2.6501766784453595E-3</v>
      </c>
      <c r="AP541" s="62">
        <v>100.3</v>
      </c>
      <c r="AQ541" s="60">
        <f>IF(AND(ISNUMBER(AP540),ISNUMBER(AP541)),AP541/AP540-1,"")</f>
        <v>-9.9690958030196342E-5</v>
      </c>
      <c r="AR541" s="60">
        <f>IF(ISNUMBER(AP541),AP541/MAX(AP$22:AP541)-1,"")</f>
        <v>-1.0955084154964378E-3</v>
      </c>
      <c r="AT541" s="62">
        <v>50.11</v>
      </c>
      <c r="AU541" s="60">
        <f>IF(AND(ISNUMBER(AT540),ISNUMBER(AT541)),AT541/AT540-1,"")</f>
        <v>1.9960079840308786E-4</v>
      </c>
      <c r="AV541" s="60">
        <f>IF(ISNUMBER(AT541),AT541/MAX(AT$22:AT541)-1,"")</f>
        <v>-1.394978078915865E-3</v>
      </c>
      <c r="AX541" s="62">
        <v>21.434000000000001</v>
      </c>
      <c r="AY541" s="60">
        <f>IF(AND(ISNUMBER(AX540),ISNUMBER(AX541)),AX541/AX540-1,"")</f>
        <v>6.7637388445280777E-3</v>
      </c>
      <c r="AZ541" s="60">
        <f>IF(ISNUMBER(AX541),AX541/MAX(AX$22:AX541)-1,"")</f>
        <v>-1.615716515193244E-2</v>
      </c>
      <c r="BB541" s="62">
        <v>53.26</v>
      </c>
      <c r="BC541" s="60">
        <f>IF(AND(ISNUMBER(BB540),ISNUMBER(BB541)),BB541/BB540-1,"")</f>
        <v>1.1278195488721998E-3</v>
      </c>
      <c r="BD541" s="60">
        <f>IF(ISNUMBER(BB541),BB541/MAX(BB$22:BB541)-1,"")</f>
        <v>-1.8610650451446609E-2</v>
      </c>
      <c r="BF541" s="62">
        <v>53.36</v>
      </c>
      <c r="BG541" s="60">
        <f>IF(AND(ISNUMBER(BF540),ISNUMBER(BF541)),BF541/BF540-1,"")</f>
        <v>7.5018754688671585E-4</v>
      </c>
      <c r="BH541" s="60">
        <f>IF(ISNUMBER(BF541),BF541/MAX(BF$22:BF541)-1,"")</f>
        <v>-7.8095946448494269E-3</v>
      </c>
      <c r="BK541" s="61">
        <f>BK540*(1+BL541)</f>
        <v>124.55812589511707</v>
      </c>
      <c r="BL541" s="60">
        <f>$L$12*N(AQ541)+$L$13*N(S541)+$L$14*N(AA541)+$L$15*N(AE541)+$L$16*N(AY541)+$L$17*N(BC541)+$L$18*N(AM541)+$L$19*N(AU541)+$L$20*N(W541)</f>
        <v>-3.1435785549912811E-4</v>
      </c>
      <c r="BM541" s="60">
        <f>IF(ISNUMBER(BK541),BK541/MAX(BK$22:BK541)-1,"")</f>
        <v>-3.1435785549915884E-4</v>
      </c>
      <c r="BO541" s="61">
        <f>BO540*(1+BP541)</f>
        <v>122.77392537589178</v>
      </c>
      <c r="BP541" s="60">
        <f>$L$36*N(S541)+$L$37*N(AQ541)+$L$38*N(AA541)+$L$39*N(AE541)+$L$40*N(AM541)+$L$41*N(W541)+$L$42*N(AI541)+$L$43*N(BG541)+$L$44*N(AY541)</f>
        <v>-1.2928055163727639E-3</v>
      </c>
      <c r="BQ541" s="60">
        <f>IF(ISNUMBER(BO541),BO541/MAX(BO$22:BO541)-1,"")</f>
        <v>-1.2928055163727858E-3</v>
      </c>
      <c r="BS541" s="61">
        <f>BS540*(1+BT541)</f>
        <v>119.38330999272624</v>
      </c>
      <c r="BT541" s="60">
        <f>$L$60*N(S541)+$L$61*N(AE541)+$L$62*N(AQ541)+$L$63*N(AM541)+$L$64*N(AI541)+$L$65*N(AA541)+$L$66*N(BG541)+$L$67*N(W541)+$L$68*N(AY541)</f>
        <v>-2.223848627018965E-3</v>
      </c>
      <c r="BU541" s="60">
        <f>IF(ISNUMBER(BS541),BS541/MAX(BS$22:BS541)-1,"")</f>
        <v>-2.223848627018965E-3</v>
      </c>
    </row>
    <row r="542" spans="17:73" ht="16" customHeight="1">
      <c r="Q542" s="63">
        <v>43852</v>
      </c>
      <c r="R542" s="62">
        <v>486.52</v>
      </c>
      <c r="S542" s="60">
        <f>IF(AND(ISNUMBER(R541),ISNUMBER(R542)),R542/R541-1,"")</f>
        <v>1.0887632978723527E-2</v>
      </c>
      <c r="T542" s="60">
        <f>IF(ISNUMBER(R542),R542/MAX(R$22:R542)-1,"")</f>
        <v>0</v>
      </c>
      <c r="V542" s="62">
        <v>247.25</v>
      </c>
      <c r="W542" s="60">
        <f>IF(AND(ISNUMBER(V541),ISNUMBER(V542)),V542/V541-1,"")</f>
        <v>1.0627426936439699E-2</v>
      </c>
      <c r="X542" s="60">
        <f>IF(ISNUMBER(V542),V542/MAX(V$22:V542)-1,"")</f>
        <v>0</v>
      </c>
      <c r="Z542" s="62">
        <v>10.37</v>
      </c>
      <c r="AA542" s="60">
        <f>IF(AND(ISNUMBER(Z541),ISNUMBER(Z542)),Z542/Z541-1,"")</f>
        <v>1.3685239491691092E-2</v>
      </c>
      <c r="AB542" s="60">
        <f>IF(ISNUMBER(Z542),Z542/MAX(Z$22:Z542)-1,"")</f>
        <v>0</v>
      </c>
      <c r="AD542" s="62">
        <v>13.32</v>
      </c>
      <c r="AE542" s="60">
        <f>IF(AND(ISNUMBER(AD541),ISNUMBER(AD542)),AD542/AD541-1,"")</f>
        <v>0</v>
      </c>
      <c r="AF542" s="60">
        <f>IF(ISNUMBER(AD542),AD542/MAX(AD$22:AD542)-1,"")</f>
        <v>-0.11846459298477829</v>
      </c>
      <c r="AH542" s="62">
        <v>19.41</v>
      </c>
      <c r="AI542" s="60">
        <f>IF(AND(ISNUMBER(AH541),ISNUMBER(AH542)),AH542/AH541-1,"")</f>
        <v>1.5698587127158659E-2</v>
      </c>
      <c r="AJ542" s="60">
        <f>IF(ISNUMBER(AH542),AH542/MAX(AH$22:AH542)-1,"")</f>
        <v>0</v>
      </c>
      <c r="AL542" s="62">
        <v>22.66</v>
      </c>
      <c r="AM542" s="60">
        <f>IF(AND(ISNUMBER(AL541),ISNUMBER(AL542)),AL542/AL541-1,"")</f>
        <v>3.5429583702393241E-3</v>
      </c>
      <c r="AN542" s="60">
        <f>IF(ISNUMBER(AL542),AL542/MAX(AL$22:AL542)-1,"")</f>
        <v>0</v>
      </c>
      <c r="AP542" s="62">
        <v>100.31</v>
      </c>
      <c r="AQ542" s="60">
        <f>IF(AND(ISNUMBER(AP541),ISNUMBER(AP542)),AP542/AP541-1,"")</f>
        <v>9.9700897308041547E-5</v>
      </c>
      <c r="AR542" s="60">
        <f>IF(ISNUMBER(AP542),AP542/MAX(AP$22:AP542)-1,"")</f>
        <v>-9.9591674136034758E-4</v>
      </c>
      <c r="AT542" s="62">
        <v>50.1</v>
      </c>
      <c r="AU542" s="60">
        <f>IF(AND(ISNUMBER(AT541),ISNUMBER(AT542)),AT542/AT541-1,"")</f>
        <v>-1.9956096587503414E-4</v>
      </c>
      <c r="AV542" s="60">
        <f>IF(ISNUMBER(AT542),AT542/MAX(AT$22:AT542)-1,"")</f>
        <v>-1.5942606616181632E-3</v>
      </c>
      <c r="AX542" s="62">
        <v>21.315999999999999</v>
      </c>
      <c r="AY542" s="60">
        <f>IF(AND(ISNUMBER(AX541),ISNUMBER(AX542)),AX542/AX541-1,"")</f>
        <v>-5.5052719977606301E-3</v>
      </c>
      <c r="AZ542" s="60">
        <f>IF(ISNUMBER(AX542),AX542/MAX(AX$22:AX542)-1,"")</f>
        <v>-2.1573487560819005E-2</v>
      </c>
      <c r="BB542" s="62">
        <v>53.3</v>
      </c>
      <c r="BC542" s="60">
        <f>IF(AND(ISNUMBER(BB541),ISNUMBER(BB542)),BB542/BB541-1,"")</f>
        <v>7.5103266992115891E-4</v>
      </c>
      <c r="BD542" s="60">
        <f>IF(ISNUMBER(BB542),BB542/MAX(BB$22:BB542)-1,"")</f>
        <v>-1.7873594988022989E-2</v>
      </c>
      <c r="BF542" s="62">
        <v>53.39</v>
      </c>
      <c r="BG542" s="60">
        <f>IF(AND(ISNUMBER(BF541),ISNUMBER(BF542)),BF542/BF541-1,"")</f>
        <v>5.6221889055474428E-4</v>
      </c>
      <c r="BH542" s="60">
        <f>IF(ISNUMBER(BF542),BF542/MAX(BF$22:BF542)-1,"")</f>
        <v>-7.2517664559316186E-3</v>
      </c>
      <c r="BK542" s="61">
        <f>BK541*(1+BL542)</f>
        <v>125.15107772738691</v>
      </c>
      <c r="BL542" s="60">
        <f>$L$12*N(AQ542)+$L$13*N(S542)+$L$14*N(AA542)+$L$15*N(AE542)+$L$16*N(AY542)+$L$17*N(BC542)+$L$18*N(AM542)+$L$19*N(AU542)+$L$20*N(W542)</f>
        <v>4.7604427893298482E-3</v>
      </c>
      <c r="BM542" s="60">
        <f>IF(ISNUMBER(BK542),BK542/MAX(BK$22:BK542)-1,"")</f>
        <v>0</v>
      </c>
      <c r="BO542" s="61">
        <f>BO541*(1+BP542)</f>
        <v>123.47706553398866</v>
      </c>
      <c r="BP542" s="60">
        <f>$L$36*N(S542)+$L$37*N(AQ542)+$L$38*N(AA542)+$L$39*N(AE542)+$L$40*N(AM542)+$L$41*N(W542)+$L$42*N(AI542)+$L$43*N(BG542)+$L$44*N(AY542)</f>
        <v>5.7271131141576129E-3</v>
      </c>
      <c r="BQ542" s="60">
        <f>IF(ISNUMBER(BO542),BO542/MAX(BO$22:BO542)-1,"")</f>
        <v>0</v>
      </c>
      <c r="BS542" s="61">
        <f>BS541*(1+BT542)</f>
        <v>120.16911678579854</v>
      </c>
      <c r="BT542" s="60">
        <f>$L$60*N(S542)+$L$61*N(AE542)+$L$62*N(AQ542)+$L$63*N(AM542)+$L$64*N(AI542)+$L$65*N(AA542)+$L$66*N(BG542)+$L$67*N(W542)+$L$68*N(AY542)</f>
        <v>6.5822165017887044E-3</v>
      </c>
      <c r="BU542" s="60">
        <f>IF(ISNUMBER(BS542),BS542/MAX(BS$22:BS542)-1,"")</f>
        <v>0</v>
      </c>
    </row>
    <row r="543" spans="17:73" ht="16" customHeight="1">
      <c r="Q543" s="63">
        <v>43853</v>
      </c>
      <c r="R543" s="62">
        <v>483.77</v>
      </c>
      <c r="S543" s="60">
        <f>IF(AND(ISNUMBER(R542),ISNUMBER(R543)),R543/R542-1,"")</f>
        <v>-5.6523883910220007E-3</v>
      </c>
      <c r="T543" s="60">
        <f>IF(ISNUMBER(R543),R543/MAX(R$22:R543)-1,"")</f>
        <v>-5.6523883910220007E-3</v>
      </c>
      <c r="V543" s="62">
        <v>244.91</v>
      </c>
      <c r="W543" s="60">
        <f>IF(AND(ISNUMBER(V542),ISNUMBER(V543)),V543/V542-1,"")</f>
        <v>-9.4641051567240231E-3</v>
      </c>
      <c r="X543" s="60">
        <f>IF(ISNUMBER(V543),V543/MAX(V$22:V543)-1,"")</f>
        <v>-9.4641051567240231E-3</v>
      </c>
      <c r="Z543" s="62">
        <v>10.29</v>
      </c>
      <c r="AA543" s="60">
        <f>IF(AND(ISNUMBER(Z542),ISNUMBER(Z543)),Z543/Z542-1,"")</f>
        <v>-7.7145612343297865E-3</v>
      </c>
      <c r="AB543" s="60">
        <f>IF(ISNUMBER(Z543),Z543/MAX(Z$22:Z543)-1,"")</f>
        <v>-7.7145612343297865E-3</v>
      </c>
      <c r="AD543" s="62">
        <v>13.27</v>
      </c>
      <c r="AE543" s="60">
        <f>IF(AND(ISNUMBER(AD542),ISNUMBER(AD543)),AD543/AD542-1,"")</f>
        <v>-3.7537537537537524E-3</v>
      </c>
      <c r="AF543" s="60">
        <f>IF(ISNUMBER(AD543),AD543/MAX(AD$22:AD543)-1,"")</f>
        <v>-0.12177365982792854</v>
      </c>
      <c r="AH543" s="62">
        <v>19.350000000000001</v>
      </c>
      <c r="AI543" s="60">
        <f>IF(AND(ISNUMBER(AH542),ISNUMBER(AH543)),AH543/AH542-1,"")</f>
        <v>-3.0911901081915882E-3</v>
      </c>
      <c r="AJ543" s="60">
        <f>IF(ISNUMBER(AH543),AH543/MAX(AH$22:AH543)-1,"")</f>
        <v>-3.0911901081915882E-3</v>
      </c>
      <c r="AL543" s="62">
        <v>22.66</v>
      </c>
      <c r="AM543" s="60">
        <f>IF(AND(ISNUMBER(AL542),ISNUMBER(AL543)),AL543/AL542-1,"")</f>
        <v>0</v>
      </c>
      <c r="AN543" s="60">
        <f>IF(ISNUMBER(AL543),AL543/MAX(AL$22:AL543)-1,"")</f>
        <v>0</v>
      </c>
      <c r="AP543" s="62">
        <v>100.31</v>
      </c>
      <c r="AQ543" s="60">
        <f>IF(AND(ISNUMBER(AP542),ISNUMBER(AP543)),AP543/AP542-1,"")</f>
        <v>0</v>
      </c>
      <c r="AR543" s="60">
        <f>IF(ISNUMBER(AP543),AP543/MAX(AP$22:AP543)-1,"")</f>
        <v>-9.9591674136034758E-4</v>
      </c>
      <c r="AT543" s="62">
        <v>50.1</v>
      </c>
      <c r="AU543" s="60">
        <f>IF(AND(ISNUMBER(AT542),ISNUMBER(AT543)),AT543/AT542-1,"")</f>
        <v>0</v>
      </c>
      <c r="AV543" s="60">
        <f>IF(ISNUMBER(AT543),AT543/MAX(AT$22:AT543)-1,"")</f>
        <v>-1.5942606616181632E-3</v>
      </c>
      <c r="AX543" s="62">
        <v>21.326000000000001</v>
      </c>
      <c r="AY543" s="60">
        <f>IF(AND(ISNUMBER(AX542),ISNUMBER(AX543)),AX543/AX542-1,"")</f>
        <v>4.6913116907498775E-4</v>
      </c>
      <c r="AZ543" s="60">
        <f>IF(ISNUMBER(AX543),AX543/MAX(AX$22:AX543)-1,"")</f>
        <v>-2.111447718718451E-2</v>
      </c>
      <c r="BB543" s="62">
        <v>53.25</v>
      </c>
      <c r="BC543" s="60">
        <f>IF(AND(ISNUMBER(BB542),ISNUMBER(BB543)),BB543/BB542-1,"")</f>
        <v>-9.3808630393987791E-4</v>
      </c>
      <c r="BD543" s="60">
        <f>IF(ISNUMBER(BB543),BB543/MAX(BB$22:BB543)-1,"")</f>
        <v>-1.8794914317302402E-2</v>
      </c>
      <c r="BF543" s="62">
        <v>53.38</v>
      </c>
      <c r="BG543" s="60">
        <f>IF(AND(ISNUMBER(BF542),ISNUMBER(BF543)),BF543/BF542-1,"")</f>
        <v>-1.8730099269526068E-4</v>
      </c>
      <c r="BH543" s="60">
        <f>IF(ISNUMBER(BF543),BF543/MAX(BF$22:BF543)-1,"")</f>
        <v>-7.437709185570851E-3</v>
      </c>
      <c r="BK543" s="61">
        <f>BK542*(1+BL543)</f>
        <v>124.74214769579403</v>
      </c>
      <c r="BL543" s="60">
        <f>$L$12*N(AQ543)+$L$13*N(S543)+$L$14*N(AA543)+$L$15*N(AE543)+$L$16*N(AY543)+$L$17*N(BC543)+$L$18*N(AM543)+$L$19*N(AU543)+$L$20*N(W543)</f>
        <v>-3.2674910917158619E-3</v>
      </c>
      <c r="BM543" s="60">
        <f>IF(ISNUMBER(BK543),BK543/MAX(BK$22:BK543)-1,"")</f>
        <v>-3.2674910917158684E-3</v>
      </c>
      <c r="BO543" s="61">
        <f>BO542*(1+BP543)</f>
        <v>123.00558648130091</v>
      </c>
      <c r="BP543" s="60">
        <f>$L$36*N(S543)+$L$37*N(AQ543)+$L$38*N(AA543)+$L$39*N(AE543)+$L$40*N(AM543)+$L$41*N(W543)+$L$42*N(AI543)+$L$43*N(BG543)+$L$44*N(AY543)</f>
        <v>-3.8183532354676476E-3</v>
      </c>
      <c r="BQ543" s="60">
        <f>IF(ISNUMBER(BO543),BO543/MAX(BO$22:BO543)-1,"")</f>
        <v>-3.8183532354676419E-3</v>
      </c>
      <c r="BS543" s="61">
        <f>BS542*(1+BT543)</f>
        <v>119.75132564152582</v>
      </c>
      <c r="BT543" s="60">
        <f>$L$60*N(S543)+$L$61*N(AE543)+$L$62*N(AQ543)+$L$63*N(AM543)+$L$64*N(AI543)+$L$65*N(AA543)+$L$66*N(BG543)+$L$67*N(W543)+$L$68*N(AY543)</f>
        <v>-3.4766931425269151E-3</v>
      </c>
      <c r="BU543" s="60">
        <f>IF(ISNUMBER(BS543),BS543/MAX(BS$22:BS543)-1,"")</f>
        <v>-3.4766931425269654E-3</v>
      </c>
    </row>
    <row r="544" spans="17:73" ht="16" customHeight="1">
      <c r="Q544" s="63">
        <v>43854</v>
      </c>
      <c r="R544" s="62">
        <v>485.08</v>
      </c>
      <c r="S544" s="60">
        <f>IF(AND(ISNUMBER(R543),ISNUMBER(R544)),R544/R543-1,"")</f>
        <v>2.7078983814623481E-3</v>
      </c>
      <c r="T544" s="60">
        <f>IF(ISNUMBER(R544),R544/MAX(R$22:R544)-1,"")</f>
        <v>-2.9597961029351749E-3</v>
      </c>
      <c r="V544" s="62">
        <v>246.72</v>
      </c>
      <c r="W544" s="60">
        <f>IF(AND(ISNUMBER(V543),ISNUMBER(V544)),V544/V543-1,"")</f>
        <v>7.3904699685598541E-3</v>
      </c>
      <c r="X544" s="60">
        <f>IF(ISNUMBER(V544),V544/MAX(V$22:V544)-1,"")</f>
        <v>-2.1435793731041652E-3</v>
      </c>
      <c r="Z544" s="62">
        <v>10.34</v>
      </c>
      <c r="AA544" s="60">
        <f>IF(AND(ISNUMBER(Z543),ISNUMBER(Z544)),Z544/Z543-1,"")</f>
        <v>4.859086491739717E-3</v>
      </c>
      <c r="AB544" s="60">
        <f>IF(ISNUMBER(Z544),Z544/MAX(Z$22:Z544)-1,"")</f>
        <v>-2.8929604628735728E-3</v>
      </c>
      <c r="AD544" s="62">
        <v>13.27</v>
      </c>
      <c r="AE544" s="60">
        <f>IF(AND(ISNUMBER(AD543),ISNUMBER(AD544)),AD544/AD543-1,"")</f>
        <v>0</v>
      </c>
      <c r="AF544" s="60">
        <f>IF(ISNUMBER(AD544),AD544/MAX(AD$22:AD544)-1,"")</f>
        <v>-0.12177365982792854</v>
      </c>
      <c r="AH544" s="62">
        <v>19.3</v>
      </c>
      <c r="AI544" s="60">
        <f>IF(AND(ISNUMBER(AH543),ISNUMBER(AH544)),AH544/AH543-1,"")</f>
        <v>-2.5839793281654533E-3</v>
      </c>
      <c r="AJ544" s="60">
        <f>IF(ISNUMBER(AH544),AH544/MAX(AH$22:AH544)-1,"")</f>
        <v>-5.6671818650180228E-3</v>
      </c>
      <c r="AL544" s="62">
        <v>22.83</v>
      </c>
      <c r="AM544" s="60">
        <f>IF(AND(ISNUMBER(AL543),ISNUMBER(AL544)),AL544/AL543-1,"")</f>
        <v>7.5022065313326003E-3</v>
      </c>
      <c r="AN544" s="60">
        <f>IF(ISNUMBER(AL544),AL544/MAX(AL$22:AL544)-1,"")</f>
        <v>0</v>
      </c>
      <c r="AP544" s="62">
        <v>100.32</v>
      </c>
      <c r="AQ544" s="60">
        <f>IF(AND(ISNUMBER(AP543),ISNUMBER(AP544)),AP544/AP543-1,"")</f>
        <v>9.9690958029974297E-5</v>
      </c>
      <c r="AR544" s="60">
        <f>IF(ISNUMBER(AP544),AP544/MAX(AP$22:AP544)-1,"")</f>
        <v>-8.9632506722436833E-4</v>
      </c>
      <c r="AT544" s="62">
        <v>50.11</v>
      </c>
      <c r="AU544" s="60">
        <f>IF(AND(ISNUMBER(AT543),ISNUMBER(AT544)),AT544/AT543-1,"")</f>
        <v>1.9960079840308786E-4</v>
      </c>
      <c r="AV544" s="60">
        <f>IF(ISNUMBER(AT544),AT544/MAX(AT$22:AT544)-1,"")</f>
        <v>-1.394978078915865E-3</v>
      </c>
      <c r="AX544" s="62">
        <v>21.408000000000001</v>
      </c>
      <c r="AY544" s="60">
        <f>IF(AND(ISNUMBER(AX543),ISNUMBER(AX544)),AX544/AX543-1,"")</f>
        <v>3.8450717434117543E-3</v>
      </c>
      <c r="AZ544" s="60">
        <f>IF(ISNUMBER(AX544),AX544/MAX(AX$22:AX544)-1,"")</f>
        <v>-1.7350592123381969E-2</v>
      </c>
      <c r="BB544" s="62">
        <v>53.49</v>
      </c>
      <c r="BC544" s="60">
        <f>IF(AND(ISNUMBER(BB543),ISNUMBER(BB544)),BB544/BB543-1,"")</f>
        <v>4.5070422535211652E-3</v>
      </c>
      <c r="BD544" s="60">
        <f>IF(ISNUMBER(BB544),BB544/MAX(BB$22:BB544)-1,"")</f>
        <v>-1.4372581536760687E-2</v>
      </c>
      <c r="BF544" s="62">
        <v>53.49</v>
      </c>
      <c r="BG544" s="60">
        <f>IF(AND(ISNUMBER(BF543),ISNUMBER(BF544)),BF544/BF543-1,"")</f>
        <v>2.0606968902210365E-3</v>
      </c>
      <c r="BH544" s="60">
        <f>IF(ISNUMBER(BF544),BF544/MAX(BF$22:BF544)-1,"")</f>
        <v>-5.3923391595388503E-3</v>
      </c>
      <c r="BK544" s="61">
        <f>BK543*(1+BL544)</f>
        <v>125.08275805780582</v>
      </c>
      <c r="BL544" s="60">
        <f>$L$12*N(AQ544)+$L$13*N(S544)+$L$14*N(AA544)+$L$15*N(AE544)+$L$16*N(AY544)+$L$17*N(BC544)+$L$18*N(AM544)+$L$19*N(AU544)+$L$20*N(W544)</f>
        <v>2.7305154537056939E-3</v>
      </c>
      <c r="BM544" s="60">
        <f>IF(ISNUMBER(BK544),BK544/MAX(BK$22:BK544)-1,"")</f>
        <v>-5.4589757293110885E-4</v>
      </c>
      <c r="BO544" s="61">
        <f>BO543*(1+BP544)</f>
        <v>123.2958863669173</v>
      </c>
      <c r="BP544" s="60">
        <f>$L$36*N(S544)+$L$37*N(AQ544)+$L$38*N(AA544)+$L$39*N(AE544)+$L$40*N(AM544)+$L$41*N(W544)+$L$42*N(AI544)+$L$43*N(BG544)+$L$44*N(AY544)</f>
        <v>2.3600544814321917E-3</v>
      </c>
      <c r="BQ544" s="60">
        <f>IF(ISNUMBER(BO544),BO544/MAX(BO$22:BO544)-1,"")</f>
        <v>-1.4673102757004619E-3</v>
      </c>
      <c r="BS544" s="61">
        <f>BS543*(1+BT544)</f>
        <v>119.98104115694895</v>
      </c>
      <c r="BT544" s="60">
        <f>$L$60*N(S544)+$L$61*N(AE544)+$L$62*N(AQ544)+$L$63*N(AM544)+$L$64*N(AI544)+$L$65*N(AA544)+$L$66*N(BG544)+$L$67*N(W544)+$L$68*N(AY544)</f>
        <v>1.9182711689620297E-3</v>
      </c>
      <c r="BU544" s="60">
        <f>IF(ISNUMBER(BS544),BS544/MAX(BS$22:BS544)-1,"")</f>
        <v>-1.5650912137835649E-3</v>
      </c>
    </row>
    <row r="545" spans="17:73" ht="16" customHeight="1">
      <c r="Q545" s="63">
        <v>43858</v>
      </c>
      <c r="R545" s="62">
        <v>480.42</v>
      </c>
      <c r="S545" s="60">
        <f>IF(AND(ISNUMBER(R544),ISNUMBER(R545)),R545/R544-1,"")</f>
        <v>-9.6066628185040859E-3</v>
      </c>
      <c r="T545" s="60">
        <f>IF(ISNUMBER(R545),R545/MAX(R$22:R545)-1,"")</f>
        <v>-1.2538025158266852E-2</v>
      </c>
      <c r="V545" s="62">
        <v>244.34</v>
      </c>
      <c r="W545" s="60">
        <f>IF(AND(ISNUMBER(V544),ISNUMBER(V545)),V545/V544-1,"")</f>
        <v>-9.6465629053177349E-3</v>
      </c>
      <c r="X545" s="60">
        <f>IF(ISNUMBER(V545),V545/MAX(V$22:V545)-1,"")</f>
        <v>-1.1769464105156668E-2</v>
      </c>
      <c r="Z545" s="62">
        <v>10.210000000000001</v>
      </c>
      <c r="AA545" s="60">
        <f>IF(AND(ISNUMBER(Z544),ISNUMBER(Z545)),Z545/Z544-1,"")</f>
        <v>-1.2572533849129486E-2</v>
      </c>
      <c r="AB545" s="60">
        <f>IF(ISNUMBER(Z545),Z545/MAX(Z$22:Z545)-1,"")</f>
        <v>-1.5429122468659462E-2</v>
      </c>
      <c r="AD545" s="62">
        <v>12.88</v>
      </c>
      <c r="AE545" s="60">
        <f>IF(AND(ISNUMBER(AD544),ISNUMBER(AD545)),AD545/AD544-1,"")</f>
        <v>-2.9389600602863553E-2</v>
      </c>
      <c r="AF545" s="60">
        <f>IF(ISNUMBER(AD545),AD545/MAX(AD$22:AD545)-1,"")</f>
        <v>-0.14758438120450024</v>
      </c>
      <c r="AH545" s="62">
        <v>19.059999999999999</v>
      </c>
      <c r="AI545" s="60">
        <f>IF(AND(ISNUMBER(AH544),ISNUMBER(AH545)),AH545/AH544-1,"")</f>
        <v>-1.2435233160621895E-2</v>
      </c>
      <c r="AJ545" s="60">
        <f>IF(ISNUMBER(AH545),AH545/MAX(AH$22:AH545)-1,"")</f>
        <v>-1.8031942297784709E-2</v>
      </c>
      <c r="AL545" s="62">
        <v>22.75</v>
      </c>
      <c r="AM545" s="60">
        <f>IF(AND(ISNUMBER(AL544),ISNUMBER(AL545)),AL545/AL544-1,"")</f>
        <v>-3.504161191414723E-3</v>
      </c>
      <c r="AN545" s="60">
        <f>IF(ISNUMBER(AL545),AL545/MAX(AL$22:AL545)-1,"")</f>
        <v>-3.504161191414723E-3</v>
      </c>
      <c r="AP545" s="62">
        <v>100.32</v>
      </c>
      <c r="AQ545" s="60">
        <f>IF(AND(ISNUMBER(AP544),ISNUMBER(AP545)),AP545/AP544-1,"")</f>
        <v>0</v>
      </c>
      <c r="AR545" s="60">
        <f>IF(ISNUMBER(AP545),AP545/MAX(AP$22:AP545)-1,"")</f>
        <v>-8.9632506722436833E-4</v>
      </c>
      <c r="AT545" s="62">
        <v>50.11</v>
      </c>
      <c r="AU545" s="60">
        <f>IF(AND(ISNUMBER(AT544),ISNUMBER(AT545)),AT545/AT544-1,"")</f>
        <v>0</v>
      </c>
      <c r="AV545" s="60">
        <f>IF(ISNUMBER(AT545),AT545/MAX(AT$22:AT545)-1,"")</f>
        <v>-1.394978078915865E-3</v>
      </c>
      <c r="AX545" s="62">
        <v>21.943999999999999</v>
      </c>
      <c r="AY545" s="60">
        <f>IF(AND(ISNUMBER(AX544),ISNUMBER(AX545)),AX545/AX544-1,"")</f>
        <v>2.5037369207772775E-2</v>
      </c>
      <c r="AZ545" s="60">
        <f>IF(ISNUMBER(AX545),AX545/MAX(AX$22:AX545)-1,"")</f>
        <v>0</v>
      </c>
      <c r="BB545" s="62">
        <v>53.8</v>
      </c>
      <c r="BC545" s="60">
        <f>IF(AND(ISNUMBER(BB544),ISNUMBER(BB545)),BB545/BB544-1,"")</f>
        <v>5.7954757898672771E-3</v>
      </c>
      <c r="BD545" s="60">
        <f>IF(ISNUMBER(BB545),BB545/MAX(BB$22:BB545)-1,"")</f>
        <v>-8.6604016952276375E-3</v>
      </c>
      <c r="BF545" s="62">
        <v>53.71</v>
      </c>
      <c r="BG545" s="60">
        <f>IF(AND(ISNUMBER(BF544),ISNUMBER(BF545)),BF545/BF544-1,"")</f>
        <v>4.1129183024863902E-3</v>
      </c>
      <c r="BH545" s="60">
        <f>IF(ISNUMBER(BF545),BF545/MAX(BF$22:BF545)-1,"")</f>
        <v>-1.301599107474849E-3</v>
      </c>
      <c r="BK545" s="61">
        <f>BK544*(1+BL545)</f>
        <v>124.59056710244214</v>
      </c>
      <c r="BL545" s="60">
        <f>$L$12*N(AQ545)+$L$13*N(S545)+$L$14*N(AA545)+$L$15*N(AE545)+$L$16*N(AY545)+$L$17*N(BC545)+$L$18*N(AM545)+$L$19*N(AU545)+$L$20*N(W545)</f>
        <v>-3.9349224705792132E-3</v>
      </c>
      <c r="BM545" s="60">
        <f>IF(ISNUMBER(BK545),BK545/MAX(BK$22:BK545)-1,"")</f>
        <v>-4.4786719788838525E-3</v>
      </c>
      <c r="BO545" s="61">
        <f>BO544*(1+BP545)</f>
        <v>122.26614173469086</v>
      </c>
      <c r="BP545" s="60">
        <f>$L$36*N(S545)+$L$37*N(AQ545)+$L$38*N(AA545)+$L$39*N(AE545)+$L$40*N(AM545)+$L$41*N(W545)+$L$42*N(AI545)+$L$43*N(BG545)+$L$44*N(AY545)</f>
        <v>-8.3518166142380942E-3</v>
      </c>
      <c r="BQ545" s="60">
        <f>IF(ISNUMBER(BO545),BO545/MAX(BO$22:BO545)-1,"")</f>
        <v>-9.8068721835997685E-3</v>
      </c>
      <c r="BS545" s="61">
        <f>BS544*(1+BT545)</f>
        <v>118.65563005725674</v>
      </c>
      <c r="BT545" s="60">
        <f>$L$60*N(S545)+$L$61*N(AE545)+$L$62*N(AQ545)+$L$63*N(AM545)+$L$64*N(AI545)+$L$65*N(AA545)+$L$66*N(BG545)+$L$67*N(W545)+$L$68*N(AY545)</f>
        <v>-1.1046837791300805E-2</v>
      </c>
      <c r="BU545" s="60">
        <f>IF(ISNUMBER(BS545),BS545/MAX(BS$22:BS545)-1,"")</f>
        <v>-1.2594639696317134E-2</v>
      </c>
    </row>
    <row r="546" spans="17:73" ht="16" customHeight="1">
      <c r="Q546" s="63">
        <v>43859</v>
      </c>
      <c r="R546" s="62">
        <v>484.47</v>
      </c>
      <c r="S546" s="60">
        <f>IF(AND(ISNUMBER(R545),ISNUMBER(R546)),R546/R545-1,"")</f>
        <v>8.4301236418133918E-3</v>
      </c>
      <c r="T546" s="60">
        <f>IF(ISNUMBER(R546),R546/MAX(R$22:R546)-1,"")</f>
        <v>-4.2135986187616936E-3</v>
      </c>
      <c r="V546" s="62">
        <v>246.52</v>
      </c>
      <c r="W546" s="60">
        <f>IF(AND(ISNUMBER(V545),ISNUMBER(V546)),V546/V545-1,"")</f>
        <v>8.9219939428666351E-3</v>
      </c>
      <c r="X546" s="60">
        <f>IF(ISNUMBER(V546),V546/MAX(V$22:V546)-1,"")</f>
        <v>-2.9524772497472318E-3</v>
      </c>
      <c r="Z546" s="62">
        <v>10.35</v>
      </c>
      <c r="AA546" s="60">
        <f>IF(AND(ISNUMBER(Z545),ISNUMBER(Z546)),Z546/Z545-1,"")</f>
        <v>1.3712047012732542E-2</v>
      </c>
      <c r="AB546" s="60">
        <f>IF(ISNUMBER(Z546),Z546/MAX(Z$22:Z546)-1,"")</f>
        <v>-1.9286403085824189E-3</v>
      </c>
      <c r="AD546" s="62">
        <v>12.95</v>
      </c>
      <c r="AE546" s="60">
        <f>IF(AND(ISNUMBER(AD545),ISNUMBER(AD546)),AD546/AD545-1,"")</f>
        <v>5.4347826086955653E-3</v>
      </c>
      <c r="AF546" s="60">
        <f>IF(ISNUMBER(AD546),AD546/MAX(AD$22:AD546)-1,"")</f>
        <v>-0.14295168762409005</v>
      </c>
      <c r="AH546" s="62">
        <v>19.23</v>
      </c>
      <c r="AI546" s="60">
        <f>IF(AND(ISNUMBER(AH545),ISNUMBER(AH546)),AH546/AH545-1,"")</f>
        <v>8.9192025183630896E-3</v>
      </c>
      <c r="AJ546" s="60">
        <f>IF(ISNUMBER(AH546),AH546/MAX(AH$22:AH546)-1,"")</f>
        <v>-9.2735703245749868E-3</v>
      </c>
      <c r="AL546" s="62">
        <v>22.9</v>
      </c>
      <c r="AM546" s="60">
        <f>IF(AND(ISNUMBER(AL545),ISNUMBER(AL546)),AL546/AL545-1,"")</f>
        <v>6.59340659340657E-3</v>
      </c>
      <c r="AN546" s="60">
        <f>IF(ISNUMBER(AL546),AL546/MAX(AL$22:AL546)-1,"")</f>
        <v>0</v>
      </c>
      <c r="AP546" s="62">
        <v>100.33</v>
      </c>
      <c r="AQ546" s="60">
        <f>IF(AND(ISNUMBER(AP545),ISNUMBER(AP546)),AP546/AP545-1,"")</f>
        <v>9.9681020733655146E-5</v>
      </c>
      <c r="AR546" s="60">
        <f>IF(ISNUMBER(AP546),AP546/MAX(AP$22:AP546)-1,"")</f>
        <v>-7.9673339308827806E-4</v>
      </c>
      <c r="AT546" s="62">
        <v>50.12</v>
      </c>
      <c r="AU546" s="60">
        <f>IF(AND(ISNUMBER(AT545),ISNUMBER(AT546)),AT546/AT545-1,"")</f>
        <v>1.9956096587514516E-4</v>
      </c>
      <c r="AV546" s="60">
        <f>IF(ISNUMBER(AT546),AT546/MAX(AT$22:AT546)-1,"")</f>
        <v>-1.1956954962136779E-3</v>
      </c>
      <c r="AX546" s="62">
        <v>21.722000000000001</v>
      </c>
      <c r="AY546" s="60">
        <f>IF(AND(ISNUMBER(AX545),ISNUMBER(AX546)),AX546/AX545-1,"")</f>
        <v>-1.0116660590594129E-2</v>
      </c>
      <c r="AZ546" s="60">
        <f>IF(ISNUMBER(AX546),AX546/MAX(AX$22:AX546)-1,"")</f>
        <v>-1.0116660590594129E-2</v>
      </c>
      <c r="BB546" s="62">
        <v>53.71</v>
      </c>
      <c r="BC546" s="60">
        <f>IF(AND(ISNUMBER(BB545),ISNUMBER(BB546)),BB546/BB545-1,"")</f>
        <v>-1.6728624535314873E-3</v>
      </c>
      <c r="BD546" s="60">
        <f>IF(ISNUMBER(BB546),BB546/MAX(BB$22:BB546)-1,"")</f>
        <v>-1.0318776487930781E-2</v>
      </c>
      <c r="BF546" s="62">
        <v>53.66</v>
      </c>
      <c r="BG546" s="60">
        <f>IF(AND(ISNUMBER(BF545),ISNUMBER(BF546)),BF546/BF545-1,"")</f>
        <v>-9.3092533978778036E-4</v>
      </c>
      <c r="BH546" s="60">
        <f>IF(ISNUMBER(BF546),BF546/MAX(BF$22:BF546)-1,"")</f>
        <v>-2.2313127556713441E-3</v>
      </c>
      <c r="BK546" s="61">
        <f>BK545*(1+BL546)</f>
        <v>125.08055086489077</v>
      </c>
      <c r="BL546" s="60">
        <f>$L$12*N(AQ546)+$L$13*N(S546)+$L$14*N(AA546)+$L$15*N(AE546)+$L$16*N(AY546)+$L$17*N(BC546)+$L$18*N(AM546)+$L$19*N(AU546)+$L$20*N(W546)</f>
        <v>3.9327516829244548E-3</v>
      </c>
      <c r="BM546" s="60">
        <f>IF(ISNUMBER(BK546),BK546/MAX(BK$22:BK546)-1,"")</f>
        <v>-5.635338007217161E-4</v>
      </c>
      <c r="BO546" s="61">
        <f>BO545*(1+BP546)</f>
        <v>122.94556998216098</v>
      </c>
      <c r="BP546" s="60">
        <f>$L$36*N(S546)+$L$37*N(AQ546)+$L$38*N(AA546)+$L$39*N(AE546)+$L$40*N(AM546)+$L$41*N(W546)+$L$42*N(AI546)+$L$43*N(BG546)+$L$44*N(AY546)</f>
        <v>5.5569615416868395E-3</v>
      </c>
      <c r="BQ546" s="60">
        <f>IF(ISNUMBER(BO546),BO546/MAX(BO$22:BO546)-1,"")</f>
        <v>-4.3044070534814516E-3</v>
      </c>
      <c r="BS546" s="61">
        <f>BS545*(1+BT546)</f>
        <v>119.41681562548509</v>
      </c>
      <c r="BT546" s="60">
        <f>$L$60*N(S546)+$L$61*N(AE546)+$L$62*N(AQ546)+$L$63*N(AM546)+$L$64*N(AI546)+$L$65*N(AA546)+$L$66*N(BG546)+$L$67*N(W546)+$L$68*N(AY546)</f>
        <v>6.4150817610678923E-3</v>
      </c>
      <c r="BU546" s="60">
        <f>IF(ISNUMBER(BS546),BS546/MAX(BS$22:BS546)-1,"")</f>
        <v>-6.260353578652178E-3</v>
      </c>
    </row>
    <row r="547" spans="17:73" ht="16" customHeight="1">
      <c r="Q547" s="63">
        <v>43860</v>
      </c>
      <c r="R547" s="62">
        <v>483.5</v>
      </c>
      <c r="S547" s="60">
        <f>IF(AND(ISNUMBER(R546),ISNUMBER(R547)),R547/R546-1,"")</f>
        <v>-2.0021879579747992E-3</v>
      </c>
      <c r="T547" s="60">
        <f>IF(ISNUMBER(R547),R547/MAX(R$22:R547)-1,"")</f>
        <v>-6.2073501603222558E-3</v>
      </c>
      <c r="V547" s="62">
        <v>245</v>
      </c>
      <c r="W547" s="60">
        <f>IF(AND(ISNUMBER(V546),ISNUMBER(V547)),V547/V546-1,"")</f>
        <v>-6.1658283303586137E-3</v>
      </c>
      <c r="X547" s="60">
        <f>IF(ISNUMBER(V547),V547/MAX(V$22:V547)-1,"")</f>
        <v>-9.1001011122345821E-3</v>
      </c>
      <c r="Z547" s="62">
        <v>10.29</v>
      </c>
      <c r="AA547" s="60">
        <f>IF(AND(ISNUMBER(Z546),ISNUMBER(Z547)),Z547/Z546-1,"")</f>
        <v>-5.7971014492753659E-3</v>
      </c>
      <c r="AB547" s="60">
        <f>IF(ISNUMBER(Z547),Z547/MAX(Z$22:Z547)-1,"")</f>
        <v>-7.7145612343297865E-3</v>
      </c>
      <c r="AD547" s="62">
        <v>12.87</v>
      </c>
      <c r="AE547" s="60">
        <f>IF(AND(ISNUMBER(AD546),ISNUMBER(AD547)),AD547/AD546-1,"")</f>
        <v>-6.1776061776062097E-3</v>
      </c>
      <c r="AF547" s="60">
        <f>IF(ISNUMBER(AD547),AD547/MAX(AD$22:AD547)-1,"")</f>
        <v>-0.14824619457313037</v>
      </c>
      <c r="AH547" s="62">
        <v>19.14</v>
      </c>
      <c r="AI547" s="60">
        <f>IF(AND(ISNUMBER(AH546),ISNUMBER(AH547)),AH547/AH546-1,"")</f>
        <v>-4.6801872074883066E-3</v>
      </c>
      <c r="AJ547" s="60">
        <f>IF(ISNUMBER(AH547),AH547/MAX(AH$22:AH547)-1,"")</f>
        <v>-1.3910355486862369E-2</v>
      </c>
      <c r="AL547" s="62">
        <v>22.84</v>
      </c>
      <c r="AM547" s="60">
        <f>IF(AND(ISNUMBER(AL546),ISNUMBER(AL547)),AL547/AL546-1,"")</f>
        <v>-2.6200873362445254E-3</v>
      </c>
      <c r="AN547" s="60">
        <f>IF(ISNUMBER(AL547),AL547/MAX(AL$22:AL547)-1,"")</f>
        <v>-2.6200873362445254E-3</v>
      </c>
      <c r="AP547" s="62">
        <v>100.33</v>
      </c>
      <c r="AQ547" s="60">
        <f>IF(AND(ISNUMBER(AP546),ISNUMBER(AP547)),AP547/AP546-1,"")</f>
        <v>0</v>
      </c>
      <c r="AR547" s="60">
        <f>IF(ISNUMBER(AP547),AP547/MAX(AP$22:AP547)-1,"")</f>
        <v>-7.9673339308827806E-4</v>
      </c>
      <c r="AT547" s="62">
        <v>50.12</v>
      </c>
      <c r="AU547" s="60">
        <f>IF(AND(ISNUMBER(AT546),ISNUMBER(AT547)),AT547/AT546-1,"")</f>
        <v>0</v>
      </c>
      <c r="AV547" s="60">
        <f>IF(ISNUMBER(AT547),AT547/MAX(AT$22:AT547)-1,"")</f>
        <v>-1.1956954962136779E-3</v>
      </c>
      <c r="AX547" s="62">
        <v>22.024000000000001</v>
      </c>
      <c r="AY547" s="60">
        <f>IF(AND(ISNUMBER(AX546),ISNUMBER(AX547)),AX547/AX546-1,"")</f>
        <v>1.3902955528956706E-2</v>
      </c>
      <c r="AZ547" s="60">
        <f>IF(ISNUMBER(AX547),AX547/MAX(AX$22:AX547)-1,"")</f>
        <v>0</v>
      </c>
      <c r="BB547" s="62">
        <v>53.91</v>
      </c>
      <c r="BC547" s="60">
        <f>IF(AND(ISNUMBER(BB546),ISNUMBER(BB547)),BB547/BB546-1,"")</f>
        <v>3.7237013591508994E-3</v>
      </c>
      <c r="BD547" s="60">
        <f>IF(ISNUMBER(BB547),BB547/MAX(BB$22:BB547)-1,"")</f>
        <v>-6.6334991708126845E-3</v>
      </c>
      <c r="BF547" s="62">
        <v>53.69</v>
      </c>
      <c r="BG547" s="60">
        <f>IF(AND(ISNUMBER(BF546),ISNUMBER(BF547)),BF547/BF546-1,"")</f>
        <v>5.5907566157298305E-4</v>
      </c>
      <c r="BH547" s="60">
        <f>IF(ISNUMBER(BF547),BF547/MAX(BF$22:BF547)-1,"")</f>
        <v>-1.6734845667535359E-3</v>
      </c>
      <c r="BK547" s="61">
        <f>BK546*(1+BL547)</f>
        <v>125.07552131696899</v>
      </c>
      <c r="BL547" s="60">
        <f>$L$12*N(AQ547)+$L$13*N(S547)+$L$14*N(AA547)+$L$15*N(AE547)+$L$16*N(AY547)+$L$17*N(BC547)+$L$18*N(AM547)+$L$19*N(AU547)+$L$20*N(W547)</f>
        <v>-4.0210471468224023E-5</v>
      </c>
      <c r="BM547" s="60">
        <f>IF(ISNUMBER(BK547),BK547/MAX(BK$22:BK547)-1,"")</f>
        <v>-6.0372161223010146E-4</v>
      </c>
      <c r="BO547" s="61">
        <f>BO546*(1+BP547)</f>
        <v>122.72578779870422</v>
      </c>
      <c r="BP547" s="60">
        <f>$L$36*N(S547)+$L$37*N(AQ547)+$L$38*N(AA547)+$L$39*N(AE547)+$L$40*N(AM547)+$L$41*N(W547)+$L$42*N(AI547)+$L$43*N(BG547)+$L$44*N(AY547)</f>
        <v>-1.7876380864202954E-3</v>
      </c>
      <c r="BQ547" s="60">
        <f>IF(ISNUMBER(BO547),BO547/MAX(BO$22:BO547)-1,"")</f>
        <v>-6.0843504179134422E-3</v>
      </c>
      <c r="BS547" s="61">
        <f>BS546*(1+BT547)</f>
        <v>119.05923293071841</v>
      </c>
      <c r="BT547" s="60">
        <f>$L$60*N(S547)+$L$61*N(AE547)+$L$62*N(AQ547)+$L$63*N(AM547)+$L$64*N(AI547)+$L$65*N(AA547)+$L$66*N(BG547)+$L$67*N(W547)+$L$68*N(AY547)</f>
        <v>-2.9944082237808745E-3</v>
      </c>
      <c r="BU547" s="60">
        <f>IF(ISNUMBER(BS547),BS547/MAX(BS$22:BS547)-1,"")</f>
        <v>-9.236015748193438E-3</v>
      </c>
    </row>
    <row r="548" spans="17:73" ht="16" customHeight="1">
      <c r="Q548" s="63">
        <v>43861</v>
      </c>
      <c r="R548" s="62">
        <v>489.28</v>
      </c>
      <c r="S548" s="60">
        <f>IF(AND(ISNUMBER(R547),ISNUMBER(R548)),R548/R547-1,"")</f>
        <v>1.1954498448810691E-2</v>
      </c>
      <c r="T548" s="60">
        <f>IF(ISNUMBER(R548),R548/MAX(R$22:R548)-1,"")</f>
        <v>0</v>
      </c>
      <c r="V548" s="62">
        <v>248.56</v>
      </c>
      <c r="W548" s="60">
        <f>IF(AND(ISNUMBER(V547),ISNUMBER(V548)),V548/V547-1,"")</f>
        <v>1.4530612244898045E-2</v>
      </c>
      <c r="X548" s="60">
        <f>IF(ISNUMBER(V548),V548/MAX(V$22:V548)-1,"")</f>
        <v>0</v>
      </c>
      <c r="Z548" s="62">
        <v>10.42</v>
      </c>
      <c r="AA548" s="60">
        <f>IF(AND(ISNUMBER(Z547),ISNUMBER(Z548)),Z548/Z547-1,"")</f>
        <v>1.263362487852282E-2</v>
      </c>
      <c r="AB548" s="60">
        <f>IF(ISNUMBER(Z548),Z548/MAX(Z$22:Z548)-1,"")</f>
        <v>0</v>
      </c>
      <c r="AD548" s="62">
        <v>12.82</v>
      </c>
      <c r="AE548" s="60">
        <f>IF(AND(ISNUMBER(AD547),ISNUMBER(AD548)),AD548/AD547-1,"")</f>
        <v>-3.8850038850037905E-3</v>
      </c>
      <c r="AF548" s="60">
        <f>IF(ISNUMBER(AD548),AD548/MAX(AD$22:AD548)-1,"")</f>
        <v>-0.15155526141628051</v>
      </c>
      <c r="AH548" s="62">
        <v>19.239999999999998</v>
      </c>
      <c r="AI548" s="60">
        <f>IF(AND(ISNUMBER(AH547),ISNUMBER(AH548)),AH548/AH547-1,"")</f>
        <v>5.2246603970740324E-3</v>
      </c>
      <c r="AJ548" s="60">
        <f>IF(ISNUMBER(AH548),AH548/MAX(AH$22:AH548)-1,"")</f>
        <v>-8.7583719732097221E-3</v>
      </c>
      <c r="AL548" s="62">
        <v>22.98</v>
      </c>
      <c r="AM548" s="60">
        <f>IF(AND(ISNUMBER(AL547),ISNUMBER(AL548)),AL548/AL547-1,"")</f>
        <v>6.1295971978985175E-3</v>
      </c>
      <c r="AN548" s="60">
        <f>IF(ISNUMBER(AL548),AL548/MAX(AL$22:AL548)-1,"")</f>
        <v>0</v>
      </c>
      <c r="AP548" s="62">
        <v>100.33</v>
      </c>
      <c r="AQ548" s="60">
        <f>IF(AND(ISNUMBER(AP547),ISNUMBER(AP548)),AP548/AP547-1,"")</f>
        <v>0</v>
      </c>
      <c r="AR548" s="60">
        <f>IF(ISNUMBER(AP548),AP548/MAX(AP$22:AP548)-1,"")</f>
        <v>-7.9673339308827806E-4</v>
      </c>
      <c r="AT548" s="62">
        <v>50.12</v>
      </c>
      <c r="AU548" s="60">
        <f>IF(AND(ISNUMBER(AT547),ISNUMBER(AT548)),AT548/AT547-1,"")</f>
        <v>0</v>
      </c>
      <c r="AV548" s="60">
        <f>IF(ISNUMBER(AT548),AT548/MAX(AT$22:AT548)-1,"")</f>
        <v>-1.1956954962136779E-3</v>
      </c>
      <c r="AX548" s="62">
        <v>21.954999999999998</v>
      </c>
      <c r="AY548" s="60">
        <f>IF(AND(ISNUMBER(AX547),ISNUMBER(AX548)),AX548/AX547-1,"")</f>
        <v>-3.1329458772250129E-3</v>
      </c>
      <c r="AZ548" s="60">
        <f>IF(ISNUMBER(AX548),AX548/MAX(AX$22:AX548)-1,"")</f>
        <v>-3.1329458772250129E-3</v>
      </c>
      <c r="BB548" s="62">
        <v>53.94</v>
      </c>
      <c r="BC548" s="60">
        <f>IF(AND(ISNUMBER(BB547),ISNUMBER(BB548)),BB548/BB547-1,"")</f>
        <v>5.5648302726774013E-4</v>
      </c>
      <c r="BD548" s="60">
        <f>IF(ISNUMBER(BB548),BB548/MAX(BB$22:BB548)-1,"")</f>
        <v>-6.08070757324497E-3</v>
      </c>
      <c r="BF548" s="62">
        <v>53.74</v>
      </c>
      <c r="BG548" s="60">
        <f>IF(AND(ISNUMBER(BF547),ISNUMBER(BF548)),BF548/BF547-1,"")</f>
        <v>9.3127211771282248E-4</v>
      </c>
      <c r="BH548" s="60">
        <f>IF(ISNUMBER(BF548),BF548/MAX(BF$22:BF548)-1,"")</f>
        <v>-7.4377091855704069E-4</v>
      </c>
      <c r="BK548" s="61">
        <f>BK547*(1+BL548)</f>
        <v>125.70165801153036</v>
      </c>
      <c r="BL548" s="60">
        <f>$L$12*N(AQ548)+$L$13*N(S548)+$L$14*N(AA548)+$L$15*N(AE548)+$L$16*N(AY548)+$L$17*N(BC548)+$L$18*N(AM548)+$L$19*N(AU548)+$L$20*N(W548)</f>
        <v>5.0060690370787543E-3</v>
      </c>
      <c r="BM548" s="60">
        <f>IF(ISNUMBER(BK548),BK548/MAX(BK$22:BK548)-1,"")</f>
        <v>0</v>
      </c>
      <c r="BO548" s="61">
        <f>BO547*(1+BP548)</f>
        <v>123.38677873674492</v>
      </c>
      <c r="BP548" s="60">
        <f>$L$36*N(S548)+$L$37*N(AQ548)+$L$38*N(AA548)+$L$39*N(AE548)+$L$40*N(AM548)+$L$41*N(W548)+$L$42*N(AI548)+$L$43*N(BG548)+$L$44*N(AY548)</f>
        <v>5.3859172542029144E-3</v>
      </c>
      <c r="BQ548" s="60">
        <f>IF(ISNUMBER(BO548),BO548/MAX(BO$22:BO548)-1,"")</f>
        <v>-7.312029716068924E-4</v>
      </c>
      <c r="BS548" s="61">
        <f>BS547*(1+BT548)</f>
        <v>119.68345394927836</v>
      </c>
      <c r="BT548" s="60">
        <f>$L$60*N(S548)+$L$61*N(AE548)+$L$62*N(AQ548)+$L$63*N(AM548)+$L$64*N(AI548)+$L$65*N(AA548)+$L$66*N(BG548)+$L$67*N(W548)+$L$68*N(AY548)</f>
        <v>5.2429450719137238E-3</v>
      </c>
      <c r="BU548" s="60">
        <f>IF(ISNUMBER(BS548),BS548/MAX(BS$22:BS548)-1,"")</f>
        <v>-4.0414945995307372E-3</v>
      </c>
    </row>
    <row r="549" spans="17:73" ht="16" customHeight="1">
      <c r="Q549" s="63">
        <v>43864</v>
      </c>
      <c r="R549" s="62">
        <v>484.25</v>
      </c>
      <c r="S549" s="60">
        <f>IF(AND(ISNUMBER(R548),ISNUMBER(R549)),R549/R548-1,"")</f>
        <v>-1.028041203400909E-2</v>
      </c>
      <c r="T549" s="60">
        <f>IF(ISNUMBER(R549),R549/MAX(R$22:R549)-1,"")</f>
        <v>-1.028041203400909E-2</v>
      </c>
      <c r="V549" s="62">
        <v>246.01</v>
      </c>
      <c r="W549" s="60">
        <f>IF(AND(ISNUMBER(V548),ISNUMBER(V549)),V549/V548-1,"")</f>
        <v>-1.0259092372063128E-2</v>
      </c>
      <c r="X549" s="60">
        <f>IF(ISNUMBER(V549),V549/MAX(V$22:V549)-1,"")</f>
        <v>-1.0259092372063128E-2</v>
      </c>
      <c r="Z549" s="62">
        <v>10.28</v>
      </c>
      <c r="AA549" s="60">
        <f>IF(AND(ISNUMBER(Z548),ISNUMBER(Z549)),Z549/Z548-1,"")</f>
        <v>-1.3435700575815779E-2</v>
      </c>
      <c r="AB549" s="60">
        <f>IF(ISNUMBER(Z549),Z549/MAX(Z$22:Z549)-1,"")</f>
        <v>-1.3435700575815779E-2</v>
      </c>
      <c r="AD549" s="62">
        <v>12.68</v>
      </c>
      <c r="AE549" s="60">
        <f>IF(AND(ISNUMBER(AD548),ISNUMBER(AD549)),AD549/AD548-1,"")</f>
        <v>-1.0920436817472789E-2</v>
      </c>
      <c r="AF549" s="60">
        <f>IF(ISNUMBER(AD549),AD549/MAX(AD$22:AD549)-1,"")</f>
        <v>-0.16082064857710121</v>
      </c>
      <c r="AH549" s="62">
        <v>19</v>
      </c>
      <c r="AI549" s="60">
        <f>IF(AND(ISNUMBER(AH548),ISNUMBER(AH549)),AH549/AH548-1,"")</f>
        <v>-1.2474012474012364E-2</v>
      </c>
      <c r="AJ549" s="60">
        <f>IF(ISNUMBER(AH549),AH549/MAX(AH$22:AH549)-1,"")</f>
        <v>-2.1123132405976297E-2</v>
      </c>
      <c r="AL549" s="62">
        <v>22.91</v>
      </c>
      <c r="AM549" s="60">
        <f>IF(AND(ISNUMBER(AL548),ISNUMBER(AL549)),AL549/AL548-1,"")</f>
        <v>-3.0461270670147922E-3</v>
      </c>
      <c r="AN549" s="60">
        <f>IF(ISNUMBER(AL549),AL549/MAX(AL$22:AL549)-1,"")</f>
        <v>-3.0461270670147922E-3</v>
      </c>
      <c r="AP549" s="62">
        <v>100.34</v>
      </c>
      <c r="AQ549" s="60">
        <f>IF(AND(ISNUMBER(AP548),ISNUMBER(AP549)),AP549/AP548-1,"")</f>
        <v>9.9671085418195915E-5</v>
      </c>
      <c r="AR549" s="60">
        <f>IF(ISNUMBER(AP549),AP549/MAX(AP$22:AP549)-1,"")</f>
        <v>-6.9714171895218779E-4</v>
      </c>
      <c r="AT549" s="62">
        <v>50.08</v>
      </c>
      <c r="AU549" s="60">
        <f>IF(AND(ISNUMBER(AT548),ISNUMBER(AT549)),AT549/AT548-1,"")</f>
        <v>-7.9808459696728562E-4</v>
      </c>
      <c r="AV549" s="60">
        <f>IF(ISNUMBER(AT549),AT549/MAX(AT$22:AT549)-1,"")</f>
        <v>-1.9928258270227595E-3</v>
      </c>
      <c r="AX549" s="62">
        <v>22.164000000000001</v>
      </c>
      <c r="AY549" s="60">
        <f>IF(AND(ISNUMBER(AX548),ISNUMBER(AX549)),AX549/AX548-1,"")</f>
        <v>9.5194716465498708E-3</v>
      </c>
      <c r="AZ549" s="60">
        <f>IF(ISNUMBER(AX549),AX549/MAX(AX$22:AX549)-1,"")</f>
        <v>0</v>
      </c>
      <c r="BB549" s="62">
        <v>53.91</v>
      </c>
      <c r="BC549" s="60">
        <f>IF(AND(ISNUMBER(BB548),ISNUMBER(BB549)),BB549/BB548-1,"")</f>
        <v>-5.5617352614012461E-4</v>
      </c>
      <c r="BD549" s="60">
        <f>IF(ISNUMBER(BB549),BB549/MAX(BB$22:BB549)-1,"")</f>
        <v>-6.6334991708126845E-3</v>
      </c>
      <c r="BF549" s="62">
        <v>53.81</v>
      </c>
      <c r="BG549" s="60">
        <f>IF(AND(ISNUMBER(BF548),ISNUMBER(BF549)),BF549/BF548-1,"")</f>
        <v>1.3025679196130291E-3</v>
      </c>
      <c r="BH549" s="60">
        <f>IF(ISNUMBER(BF549),BF549/MAX(BF$22:BF549)-1,"")</f>
        <v>0</v>
      </c>
      <c r="BK549" s="61">
        <f>BK548*(1+BL549)</f>
        <v>125.07670676647312</v>
      </c>
      <c r="BL549" s="60">
        <f>$L$12*N(AQ549)+$L$13*N(S549)+$L$14*N(AA549)+$L$15*N(AE549)+$L$16*N(AY549)+$L$17*N(BC549)+$L$18*N(AM549)+$L$19*N(AU549)+$L$20*N(W549)</f>
        <v>-4.9717024814415357E-3</v>
      </c>
      <c r="BM549" s="60">
        <f>IF(ISNUMBER(BK549),BK549/MAX(BK$22:BK549)-1,"")</f>
        <v>-4.97170248144152E-3</v>
      </c>
      <c r="BO549" s="61">
        <f>BO548*(1+BP549)</f>
        <v>122.53749920123015</v>
      </c>
      <c r="BP549" s="60">
        <f>$L$36*N(S549)+$L$37*N(AQ549)+$L$38*N(AA549)+$L$39*N(AE549)+$L$40*N(AM549)+$L$41*N(W549)+$L$42*N(AI549)+$L$43*N(BG549)+$L$44*N(AY549)</f>
        <v>-6.8830675718244789E-3</v>
      </c>
      <c r="BQ549" s="60">
        <f>IF(ISNUMBER(BO549),BO549/MAX(BO$22:BO549)-1,"")</f>
        <v>-7.609237623969034E-3</v>
      </c>
      <c r="BS549" s="61">
        <f>BS548*(1+BT549)</f>
        <v>118.7325541310142</v>
      </c>
      <c r="BT549" s="60">
        <f>$L$60*N(S549)+$L$61*N(AE549)+$L$62*N(AQ549)+$L$63*N(AM549)+$L$64*N(AI549)+$L$65*N(AA549)+$L$66*N(BG549)+$L$67*N(W549)+$L$68*N(AY549)</f>
        <v>-7.9451234643273718E-3</v>
      </c>
      <c r="BU549" s="60">
        <f>IF(ISNUMBER(BS549),BS549/MAX(BS$22:BS549)-1,"")</f>
        <v>-1.1954507890284405E-2</v>
      </c>
    </row>
    <row r="550" spans="17:73" ht="16" customHeight="1">
      <c r="Q550" s="63">
        <v>43865</v>
      </c>
      <c r="R550" s="62">
        <v>485.76</v>
      </c>
      <c r="S550" s="60">
        <f>IF(AND(ISNUMBER(R549),ISNUMBER(R550)),R550/R549-1,"")</f>
        <v>3.1182240578213616E-3</v>
      </c>
      <c r="T550" s="60">
        <f>IF(ISNUMBER(R550),R550/MAX(R$22:R550)-1,"")</f>
        <v>-7.194244604316502E-3</v>
      </c>
      <c r="V550" s="62">
        <v>246.87</v>
      </c>
      <c r="W550" s="60">
        <f>IF(AND(ISNUMBER(V549),ISNUMBER(V550)),V550/V549-1,"")</f>
        <v>3.4957928539491867E-3</v>
      </c>
      <c r="X550" s="60">
        <f>IF(ISNUMBER(V550),V550/MAX(V$22:V550)-1,"")</f>
        <v>-6.7991631799163565E-3</v>
      </c>
      <c r="Z550" s="62">
        <v>10.38</v>
      </c>
      <c r="AA550" s="60">
        <f>IF(AND(ISNUMBER(Z549),ISNUMBER(Z550)),Z550/Z549-1,"")</f>
        <v>9.7276264591441564E-3</v>
      </c>
      <c r="AB550" s="60">
        <f>IF(ISNUMBER(Z550),Z550/MAX(Z$22:Z550)-1,"")</f>
        <v>-3.8387715930900956E-3</v>
      </c>
      <c r="AD550" s="62">
        <v>12.63</v>
      </c>
      <c r="AE550" s="60">
        <f>IF(AND(ISNUMBER(AD549),ISNUMBER(AD550)),AD550/AD549-1,"")</f>
        <v>-3.9432176656150064E-3</v>
      </c>
      <c r="AF550" s="60">
        <f>IF(ISNUMBER(AD550),AD550/MAX(AD$22:AD550)-1,"")</f>
        <v>-0.16412971542025145</v>
      </c>
      <c r="AH550" s="62">
        <v>19.09</v>
      </c>
      <c r="AI550" s="60">
        <f>IF(AND(ISNUMBER(AH549),ISNUMBER(AH550)),AH550/AH549-1,"")</f>
        <v>4.7368421052631504E-3</v>
      </c>
      <c r="AJ550" s="60">
        <f>IF(ISNUMBER(AH550),AH550/MAX(AH$22:AH550)-1,"")</f>
        <v>-1.6486347243688804E-2</v>
      </c>
      <c r="AL550" s="62">
        <v>23.04</v>
      </c>
      <c r="AM550" s="60">
        <f>IF(AND(ISNUMBER(AL549),ISNUMBER(AL550)),AL550/AL549-1,"")</f>
        <v>5.6743780008730038E-3</v>
      </c>
      <c r="AN550" s="60">
        <f>IF(ISNUMBER(AL550),AL550/MAX(AL$22:AL550)-1,"")</f>
        <v>0</v>
      </c>
      <c r="AP550" s="62">
        <v>100.34</v>
      </c>
      <c r="AQ550" s="60">
        <f>IF(AND(ISNUMBER(AP549),ISNUMBER(AP550)),AP550/AP549-1,"")</f>
        <v>0</v>
      </c>
      <c r="AR550" s="60">
        <f>IF(ISNUMBER(AP550),AP550/MAX(AP$22:AP550)-1,"")</f>
        <v>-6.9714171895218779E-4</v>
      </c>
      <c r="AT550" s="62">
        <v>50.08</v>
      </c>
      <c r="AU550" s="60">
        <f>IF(AND(ISNUMBER(AT549),ISNUMBER(AT550)),AT550/AT549-1,"")</f>
        <v>0</v>
      </c>
      <c r="AV550" s="60">
        <f>IF(ISNUMBER(AT550),AT550/MAX(AT$22:AT550)-1,"")</f>
        <v>-1.9928258270227595E-3</v>
      </c>
      <c r="AX550" s="62">
        <v>22.032</v>
      </c>
      <c r="AY550" s="60">
        <f>IF(AND(ISNUMBER(AX549),ISNUMBER(AX550)),AX550/AX549-1,"")</f>
        <v>-5.9556036816459379E-3</v>
      </c>
      <c r="AZ550" s="60">
        <f>IF(ISNUMBER(AX550),AX550/MAX(AX$22:AX550)-1,"")</f>
        <v>-5.9556036816459379E-3</v>
      </c>
      <c r="BB550" s="62">
        <v>53.82</v>
      </c>
      <c r="BC550" s="60">
        <f>IF(AND(ISNUMBER(BB549),ISNUMBER(BB550)),BB550/BB549-1,"")</f>
        <v>-1.6694490818028873E-3</v>
      </c>
      <c r="BD550" s="60">
        <f>IF(ISNUMBER(BB550),BB550/MAX(BB$22:BB550)-1,"")</f>
        <v>-8.2918739635158278E-3</v>
      </c>
      <c r="BF550" s="62">
        <v>53.79</v>
      </c>
      <c r="BG550" s="60">
        <f>IF(AND(ISNUMBER(BF549),ISNUMBER(BF550)),BF550/BF549-1,"")</f>
        <v>-3.7167812674232525E-4</v>
      </c>
      <c r="BH550" s="60">
        <f>IF(ISNUMBER(BF550),BF550/MAX(BF$22:BF550)-1,"")</f>
        <v>-3.7167812674232525E-4</v>
      </c>
      <c r="BK550" s="61">
        <f>BK549*(1+BL550)</f>
        <v>125.2449974485808</v>
      </c>
      <c r="BL550" s="60">
        <f>$L$12*N(AQ550)+$L$13*N(S550)+$L$14*N(AA550)+$L$15*N(AE550)+$L$16*N(AY550)+$L$17*N(BC550)+$L$18*N(AM550)+$L$19*N(AU550)+$L$20*N(W550)</f>
        <v>1.3454997853588461E-3</v>
      </c>
      <c r="BM550" s="60">
        <f>IF(ISNUMBER(BK550),BK550/MAX(BK$22:BK550)-1,"")</f>
        <v>-3.6328921207042786E-3</v>
      </c>
      <c r="BO550" s="61">
        <f>BO549*(1+BP550)</f>
        <v>122.76935096215449</v>
      </c>
      <c r="BP550" s="60">
        <f>$L$36*N(S550)+$L$37*N(AQ550)+$L$38*N(AA550)+$L$39*N(AE550)+$L$40*N(AM550)+$L$41*N(W550)+$L$42*N(AI550)+$L$43*N(BG550)+$L$44*N(AY550)</f>
        <v>1.892088237769552E-3</v>
      </c>
      <c r="BQ550" s="60">
        <f>IF(ISNUMBER(BO550),BO550/MAX(BO$22:BO550)-1,"")</f>
        <v>-5.73154673520615E-3</v>
      </c>
      <c r="BS550" s="61">
        <f>BS549*(1+BT550)</f>
        <v>118.98810079691619</v>
      </c>
      <c r="BT550" s="60">
        <f>$L$60*N(S550)+$L$61*N(AE550)+$L$62*N(AQ550)+$L$63*N(AM550)+$L$64*N(AI550)+$L$65*N(AA550)+$L$66*N(BG550)+$L$67*N(W550)+$L$68*N(AY550)</f>
        <v>2.152288121588148E-3</v>
      </c>
      <c r="BU550" s="60">
        <f>IF(ISNUMBER(BS550),BS550/MAX(BS$22:BS550)-1,"")</f>
        <v>-9.8279493140280838E-3</v>
      </c>
    </row>
    <row r="551" spans="17:73" ht="16" customHeight="1">
      <c r="Q551" s="63">
        <v>43866</v>
      </c>
      <c r="R551" s="62">
        <v>488.25</v>
      </c>
      <c r="S551" s="60">
        <f>IF(AND(ISNUMBER(R550),ISNUMBER(R551)),R551/R550-1,"")</f>
        <v>5.1259881422924813E-3</v>
      </c>
      <c r="T551" s="60">
        <f>IF(ISNUMBER(R551),R551/MAX(R$22:R551)-1,"")</f>
        <v>-2.105134074558479E-3</v>
      </c>
      <c r="V551" s="62">
        <v>248.54</v>
      </c>
      <c r="W551" s="60">
        <f>IF(AND(ISNUMBER(V550),ISNUMBER(V551)),V551/V550-1,"")</f>
        <v>6.7646939684853358E-3</v>
      </c>
      <c r="X551" s="60">
        <f>IF(ISNUMBER(V551),V551/MAX(V$22:V551)-1,"")</f>
        <v>-8.0463469584901581E-5</v>
      </c>
      <c r="Z551" s="62">
        <v>10.46</v>
      </c>
      <c r="AA551" s="60">
        <f>IF(AND(ISNUMBER(Z550),ISNUMBER(Z551)),Z551/Z550-1,"")</f>
        <v>7.7071290944124016E-3</v>
      </c>
      <c r="AB551" s="60">
        <f>IF(ISNUMBER(Z551),Z551/MAX(Z$22:Z551)-1,"")</f>
        <v>0</v>
      </c>
      <c r="AD551" s="62">
        <v>12.91</v>
      </c>
      <c r="AE551" s="60">
        <f>IF(AND(ISNUMBER(AD550),ISNUMBER(AD551)),AD551/AD550-1,"")</f>
        <v>2.2169437846397466E-2</v>
      </c>
      <c r="AF551" s="60">
        <f>IF(ISNUMBER(AD551),AD551/MAX(AD$22:AD551)-1,"")</f>
        <v>-0.14559894109861016</v>
      </c>
      <c r="AH551" s="62">
        <v>19.23</v>
      </c>
      <c r="AI551" s="60">
        <f>IF(AND(ISNUMBER(AH550),ISNUMBER(AH551)),AH551/AH550-1,"")</f>
        <v>7.333682556312171E-3</v>
      </c>
      <c r="AJ551" s="60">
        <f>IF(ISNUMBER(AH551),AH551/MAX(AH$22:AH551)-1,"")</f>
        <v>-9.2735703245749868E-3</v>
      </c>
      <c r="AL551" s="62">
        <v>22.98</v>
      </c>
      <c r="AM551" s="60">
        <f>IF(AND(ISNUMBER(AL550),ISNUMBER(AL551)),AL551/AL550-1,"")</f>
        <v>-2.6041666666666297E-3</v>
      </c>
      <c r="AN551" s="60">
        <f>IF(ISNUMBER(AL551),AL551/MAX(AL$22:AL551)-1,"")</f>
        <v>-2.6041666666666297E-3</v>
      </c>
      <c r="AP551" s="62">
        <v>100.27</v>
      </c>
      <c r="AQ551" s="60">
        <f>IF(AND(ISNUMBER(AP550),ISNUMBER(AP551)),AP551/AP550-1,"")</f>
        <v>-6.976280645805133E-4</v>
      </c>
      <c r="AR551" s="60">
        <f>IF(ISNUMBER(AP551),AP551/MAX(AP$22:AP551)-1,"")</f>
        <v>-1.3942834379045976E-3</v>
      </c>
      <c r="AT551" s="62">
        <v>50.07</v>
      </c>
      <c r="AU551" s="60">
        <f>IF(AND(ISNUMBER(AT550),ISNUMBER(AT551)),AT551/AT550-1,"")</f>
        <v>-1.9968051118202101E-4</v>
      </c>
      <c r="AV551" s="60">
        <f>IF(ISNUMBER(AT551),AT551/MAX(AT$22:AT551)-1,"")</f>
        <v>-2.1921084097249466E-3</v>
      </c>
      <c r="AX551" s="62">
        <v>21.716000000000001</v>
      </c>
      <c r="AY551" s="60">
        <f>IF(AND(ISNUMBER(AX550),ISNUMBER(AX551)),AX551/AX550-1,"")</f>
        <v>-1.4342774146695714E-2</v>
      </c>
      <c r="AZ551" s="60">
        <f>IF(ISNUMBER(AX551),AX551/MAX(AX$22:AX551)-1,"")</f>
        <v>-2.0212957949828581E-2</v>
      </c>
      <c r="BB551" s="62">
        <v>53.86</v>
      </c>
      <c r="BC551" s="60">
        <f>IF(AND(ISNUMBER(BB550),ISNUMBER(BB551)),BB551/BB550-1,"")</f>
        <v>7.4321813452238317E-4</v>
      </c>
      <c r="BD551" s="60">
        <f>IF(ISNUMBER(BB551),BB551/MAX(BB$22:BB551)-1,"")</f>
        <v>-7.5548185000922086E-3</v>
      </c>
      <c r="BF551" s="62">
        <v>53.53</v>
      </c>
      <c r="BG551" s="60">
        <f>IF(AND(ISNUMBER(BF550),ISNUMBER(BF551)),BF551/BF550-1,"")</f>
        <v>-4.8336121955753208E-3</v>
      </c>
      <c r="BH551" s="60">
        <f>IF(ISNUMBER(BF551),BF551/MAX(BF$22:BF551)-1,"")</f>
        <v>-5.2034937743914433E-3</v>
      </c>
      <c r="BK551" s="61">
        <f>BK550*(1+BL551)</f>
        <v>125.56802285869948</v>
      </c>
      <c r="BL551" s="60">
        <f>$L$12*N(AQ551)+$L$13*N(S551)+$L$14*N(AA551)+$L$15*N(AE551)+$L$16*N(AY551)+$L$17*N(BC551)+$L$18*N(AM551)+$L$19*N(AU551)+$L$20*N(W551)</f>
        <v>2.5791482031153118E-3</v>
      </c>
      <c r="BM551" s="60">
        <f>IF(ISNUMBER(BK551),BK551/MAX(BK$22:BK551)-1,"")</f>
        <v>-1.0631136847742972E-3</v>
      </c>
      <c r="BO551" s="61">
        <f>BO550*(1+BP551)</f>
        <v>123.4253907539991</v>
      </c>
      <c r="BP551" s="60">
        <f>$L$36*N(S551)+$L$37*N(AQ551)+$L$38*N(AA551)+$L$39*N(AE551)+$L$40*N(AM551)+$L$41*N(W551)+$L$42*N(AI551)+$L$43*N(BG551)+$L$44*N(AY551)</f>
        <v>5.3436772834844527E-3</v>
      </c>
      <c r="BQ551" s="60">
        <f>IF(ISNUMBER(BO551),BO551/MAX(BO$22:BO551)-1,"")</f>
        <v>-4.1849698780982436E-4</v>
      </c>
      <c r="BS551" s="61">
        <f>BS550*(1+BT551)</f>
        <v>119.77943608033168</v>
      </c>
      <c r="BT551" s="60">
        <f>$L$60*N(S551)+$L$61*N(AE551)+$L$62*N(AQ551)+$L$63*N(AM551)+$L$64*N(AI551)+$L$65*N(AA551)+$L$66*N(BG551)+$L$67*N(W551)+$L$68*N(AY551)</f>
        <v>6.6505413408195829E-3</v>
      </c>
      <c r="BU551" s="60">
        <f>IF(ISNUMBER(BS551),BS551/MAX(BS$22:BS551)-1,"")</f>
        <v>-3.2427691564169692E-3</v>
      </c>
    </row>
    <row r="552" spans="17:73" ht="16" customHeight="1">
      <c r="Q552" s="63">
        <v>43867</v>
      </c>
      <c r="R552" s="62">
        <v>495.01</v>
      </c>
      <c r="S552" s="60">
        <f>IF(AND(ISNUMBER(R551),ISNUMBER(R552)),R552/R551-1,"")</f>
        <v>1.3845366103430568E-2</v>
      </c>
      <c r="T552" s="60">
        <f>IF(ISNUMBER(R552),R552/MAX(R$22:R552)-1,"")</f>
        <v>0</v>
      </c>
      <c r="V552" s="62">
        <v>251.89</v>
      </c>
      <c r="W552" s="60">
        <f>IF(AND(ISNUMBER(V551),ISNUMBER(V552)),V552/V551-1,"")</f>
        <v>1.3478715699686061E-2</v>
      </c>
      <c r="X552" s="60">
        <f>IF(ISNUMBER(V552),V552/MAX(V$22:V552)-1,"")</f>
        <v>0</v>
      </c>
      <c r="Z552" s="62">
        <v>10.63</v>
      </c>
      <c r="AA552" s="60">
        <f>IF(AND(ISNUMBER(Z551),ISNUMBER(Z552)),Z552/Z551-1,"")</f>
        <v>1.6252390057361454E-2</v>
      </c>
      <c r="AB552" s="60">
        <f>IF(ISNUMBER(Z552),Z552/MAX(Z$22:Z552)-1,"")</f>
        <v>0</v>
      </c>
      <c r="AD552" s="62">
        <v>13.23</v>
      </c>
      <c r="AE552" s="60">
        <f>IF(AND(ISNUMBER(AD551),ISNUMBER(AD552)),AD552/AD551-1,"")</f>
        <v>2.4786986831913271E-2</v>
      </c>
      <c r="AF552" s="60">
        <f>IF(ISNUMBER(AD552),AD552/MAX(AD$22:AD552)-1,"")</f>
        <v>-0.12442091330244864</v>
      </c>
      <c r="AH552" s="62">
        <v>19.32</v>
      </c>
      <c r="AI552" s="60">
        <f>IF(AND(ISNUMBER(AH551),ISNUMBER(AH552)),AH552/AH551-1,"")</f>
        <v>4.6801872074881956E-3</v>
      </c>
      <c r="AJ552" s="60">
        <f>IF(ISNUMBER(AH552),AH552/MAX(AH$22:AH552)-1,"")</f>
        <v>-4.6367851622874934E-3</v>
      </c>
      <c r="AL552" s="62">
        <v>23.17</v>
      </c>
      <c r="AM552" s="60">
        <f>IF(AND(ISNUMBER(AL551),ISNUMBER(AL552)),AL552/AL551-1,"")</f>
        <v>8.2680591818973248E-3</v>
      </c>
      <c r="AN552" s="60">
        <f>IF(ISNUMBER(AL552),AL552/MAX(AL$22:AL552)-1,"")</f>
        <v>0</v>
      </c>
      <c r="AP552" s="62">
        <v>100.27</v>
      </c>
      <c r="AQ552" s="60">
        <f>IF(AND(ISNUMBER(AP551),ISNUMBER(AP552)),AP552/AP551-1,"")</f>
        <v>0</v>
      </c>
      <c r="AR552" s="60">
        <f>IF(ISNUMBER(AP552),AP552/MAX(AP$22:AP552)-1,"")</f>
        <v>-1.3942834379045976E-3</v>
      </c>
      <c r="AT552" s="62">
        <v>50.08</v>
      </c>
      <c r="AU552" s="60">
        <f>IF(AND(ISNUMBER(AT551),ISNUMBER(AT552)),AT552/AT551-1,"")</f>
        <v>1.9972039145188525E-4</v>
      </c>
      <c r="AV552" s="60">
        <f>IF(ISNUMBER(AT552),AT552/MAX(AT$22:AT552)-1,"")</f>
        <v>-1.9928258270227595E-3</v>
      </c>
      <c r="AX552" s="62">
        <v>21.574999999999999</v>
      </c>
      <c r="AY552" s="60">
        <f>IF(AND(ISNUMBER(AX551),ISNUMBER(AX552)),AX552/AX551-1,"")</f>
        <v>-6.4929084545958249E-3</v>
      </c>
      <c r="AZ552" s="60">
        <f>IF(ISNUMBER(AX552),AX552/MAX(AX$22:AX552)-1,"")</f>
        <v>-2.6574625518859474E-2</v>
      </c>
      <c r="BB552" s="62">
        <v>53.62</v>
      </c>
      <c r="BC552" s="60">
        <f>IF(AND(ISNUMBER(BB551),ISNUMBER(BB552)),BB552/BB551-1,"")</f>
        <v>-4.4559970293353013E-3</v>
      </c>
      <c r="BD552" s="60">
        <f>IF(ISNUMBER(BB552),BB552/MAX(BB$22:BB552)-1,"")</f>
        <v>-1.1977151280633924E-2</v>
      </c>
      <c r="BF552" s="62">
        <v>53.48</v>
      </c>
      <c r="BG552" s="60">
        <f>IF(AND(ISNUMBER(BF551),ISNUMBER(BF552)),BF552/BF551-1,"")</f>
        <v>-9.3405566971804799E-4</v>
      </c>
      <c r="BH552" s="60">
        <f>IF(ISNUMBER(BF552),BF552/MAX(BF$22:BF552)-1,"")</f>
        <v>-6.1326890912470899E-3</v>
      </c>
      <c r="BK552" s="61">
        <f>BK551*(1+BL552)</f>
        <v>126.61838123641907</v>
      </c>
      <c r="BL552" s="60">
        <f>$L$12*N(AQ552)+$L$13*N(S552)+$L$14*N(AA552)+$L$15*N(AE552)+$L$16*N(AY552)+$L$17*N(BC552)+$L$18*N(AM552)+$L$19*N(AU552)+$L$20*N(W552)</f>
        <v>8.3648555882859139E-3</v>
      </c>
      <c r="BM552" s="60">
        <f>IF(ISNUMBER(BK552),BK552/MAX(BK$22:BK552)-1,"")</f>
        <v>0</v>
      </c>
      <c r="BO552" s="61">
        <f>BO551*(1+BP552)</f>
        <v>124.80199508912293</v>
      </c>
      <c r="BP552" s="60">
        <f>$L$36*N(S552)+$L$37*N(AQ552)+$L$38*N(AA552)+$L$39*N(AE552)+$L$40*N(AM552)+$L$41*N(W552)+$L$42*N(AI552)+$L$43*N(BG552)+$L$44*N(AY552)</f>
        <v>1.1153331795947552E-2</v>
      </c>
      <c r="BQ552" s="60">
        <f>IF(ISNUMBER(BO552),BO552/MAX(BO$22:BO552)-1,"")</f>
        <v>0</v>
      </c>
      <c r="BS552" s="61">
        <f>BS551*(1+BT552)</f>
        <v>121.17653910208671</v>
      </c>
      <c r="BT552" s="60">
        <f>$L$60*N(S552)+$L$61*N(AE552)+$L$62*N(AQ552)+$L$63*N(AM552)+$L$64*N(AI552)+$L$65*N(AA552)+$L$66*N(BG552)+$L$67*N(W552)+$L$68*N(AY552)</f>
        <v>1.1663963927982038E-2</v>
      </c>
      <c r="BU552" s="60">
        <f>IF(ISNUMBER(BS552),BS552/MAX(BS$22:BS552)-1,"")</f>
        <v>0</v>
      </c>
    </row>
    <row r="553" spans="17:73" ht="16" customHeight="1">
      <c r="Q553" s="63">
        <v>43868</v>
      </c>
      <c r="R553" s="62">
        <v>496.87</v>
      </c>
      <c r="S553" s="60">
        <f>IF(AND(ISNUMBER(R552),ISNUMBER(R553)),R553/R552-1,"")</f>
        <v>3.757499848487944E-3</v>
      </c>
      <c r="T553" s="60">
        <f>IF(ISNUMBER(R553),R553/MAX(R$22:R553)-1,"")</f>
        <v>0</v>
      </c>
      <c r="V553" s="62">
        <v>252.29</v>
      </c>
      <c r="W553" s="60">
        <f>IF(AND(ISNUMBER(V552),ISNUMBER(V553)),V553/V552-1,"")</f>
        <v>1.5879947596173505E-3</v>
      </c>
      <c r="X553" s="60">
        <f>IF(ISNUMBER(V553),V553/MAX(V$22:V553)-1,"")</f>
        <v>0</v>
      </c>
      <c r="Z553" s="62">
        <v>10.6</v>
      </c>
      <c r="AA553" s="60">
        <f>IF(AND(ISNUMBER(Z552),ISNUMBER(Z553)),Z553/Z552-1,"")</f>
        <v>-2.822201317027373E-3</v>
      </c>
      <c r="AB553" s="60">
        <f>IF(ISNUMBER(Z553),Z553/MAX(Z$22:Z553)-1,"")</f>
        <v>-2.822201317027373E-3</v>
      </c>
      <c r="AD553" s="62">
        <v>13.14</v>
      </c>
      <c r="AE553" s="60">
        <f>IF(AND(ISNUMBER(AD552),ISNUMBER(AD553)),AD553/AD552-1,"")</f>
        <v>-6.8027210884353817E-3</v>
      </c>
      <c r="AF553" s="60">
        <f>IF(ISNUMBER(AD553),AD553/MAX(AD$22:AD553)-1,"")</f>
        <v>-0.1303772336201191</v>
      </c>
      <c r="AH553" s="62">
        <v>19.28</v>
      </c>
      <c r="AI553" s="60">
        <f>IF(AND(ISNUMBER(AH552),ISNUMBER(AH553)),AH553/AH552-1,"")</f>
        <v>-2.0703933747411307E-3</v>
      </c>
      <c r="AJ553" s="60">
        <f>IF(ISNUMBER(AH553),AH553/MAX(AH$22:AH553)-1,"")</f>
        <v>-6.6975785677485522E-3</v>
      </c>
      <c r="AL553" s="62">
        <v>23.12</v>
      </c>
      <c r="AM553" s="60">
        <f>IF(AND(ISNUMBER(AL552),ISNUMBER(AL553)),AL553/AL552-1,"")</f>
        <v>-2.1579628830384889E-3</v>
      </c>
      <c r="AN553" s="60">
        <f>IF(ISNUMBER(AL553),AL553/MAX(AL$22:AL553)-1,"")</f>
        <v>-2.1579628830384889E-3</v>
      </c>
      <c r="AP553" s="62">
        <v>100.27</v>
      </c>
      <c r="AQ553" s="60">
        <f>IF(AND(ISNUMBER(AP552),ISNUMBER(AP553)),AP553/AP552-1,"")</f>
        <v>0</v>
      </c>
      <c r="AR553" s="60">
        <f>IF(ISNUMBER(AP553),AP553/MAX(AP$22:AP553)-1,"")</f>
        <v>-1.3942834379045976E-3</v>
      </c>
      <c r="AT553" s="62">
        <v>50.08</v>
      </c>
      <c r="AU553" s="60">
        <f>IF(AND(ISNUMBER(AT552),ISNUMBER(AT553)),AT553/AT552-1,"")</f>
        <v>0</v>
      </c>
      <c r="AV553" s="60">
        <f>IF(ISNUMBER(AT553),AT553/MAX(AT$22:AT553)-1,"")</f>
        <v>-1.9928258270227595E-3</v>
      </c>
      <c r="AX553" s="62">
        <v>21.902000000000001</v>
      </c>
      <c r="AY553" s="60">
        <f>IF(AND(ISNUMBER(AX552),ISNUMBER(AX553)),AX553/AX552-1,"")</f>
        <v>1.5156431054461184E-2</v>
      </c>
      <c r="AZ553" s="60">
        <f>IF(ISNUMBER(AX553),AX553/MAX(AX$22:AX553)-1,"")</f>
        <v>-1.1820970943873021E-2</v>
      </c>
      <c r="BB553" s="62">
        <v>53.65</v>
      </c>
      <c r="BC553" s="60">
        <f>IF(AND(ISNUMBER(BB552),ISNUMBER(BB553)),BB553/BB552-1,"")</f>
        <v>5.5949272659461258E-4</v>
      </c>
      <c r="BD553" s="60">
        <f>IF(ISNUMBER(BB553),BB553/MAX(BB$22:BB553)-1,"")</f>
        <v>-1.142435968306621E-2</v>
      </c>
      <c r="BF553" s="62">
        <v>53.56</v>
      </c>
      <c r="BG553" s="60">
        <f>IF(AND(ISNUMBER(BF552),ISNUMBER(BF553)),BF553/BF552-1,"")</f>
        <v>1.4958863126404154E-3</v>
      </c>
      <c r="BH553" s="60">
        <f>IF(ISNUMBER(BF553),BF553/MAX(BF$22:BF553)-1,"")</f>
        <v>-4.645976584278011E-3</v>
      </c>
      <c r="BK553" s="61">
        <f>BK552*(1+BL553)</f>
        <v>126.89529261902301</v>
      </c>
      <c r="BL553" s="60">
        <f>$L$12*N(AQ553)+$L$13*N(S553)+$L$14*N(AA553)+$L$15*N(AE553)+$L$16*N(AY553)+$L$17*N(BC553)+$L$18*N(AM553)+$L$19*N(AU553)+$L$20*N(W553)</f>
        <v>2.1869761712315192E-3</v>
      </c>
      <c r="BM553" s="60">
        <f>IF(ISNUMBER(BK553),BK553/MAX(BK$22:BK553)-1,"")</f>
        <v>0</v>
      </c>
      <c r="BO553" s="61">
        <f>BO552*(1+BP553)</f>
        <v>124.87350902259597</v>
      </c>
      <c r="BP553" s="60">
        <f>$L$36*N(S553)+$L$37*N(AQ553)+$L$38*N(AA553)+$L$39*N(AE553)+$L$40*N(AM553)+$L$41*N(W553)+$L$42*N(AI553)+$L$43*N(BG553)+$L$44*N(AY553)</f>
        <v>5.7301915263424229E-4</v>
      </c>
      <c r="BQ553" s="60">
        <f>IF(ISNUMBER(BO553),BO553/MAX(BO$22:BO553)-1,"")</f>
        <v>0</v>
      </c>
      <c r="BS553" s="61">
        <f>BS552*(1+BT553)</f>
        <v>121.08720365475511</v>
      </c>
      <c r="BT553" s="60">
        <f>$L$60*N(S553)+$L$61*N(AE553)+$L$62*N(AQ553)+$L$63*N(AM553)+$L$64*N(AI553)+$L$65*N(AA553)+$L$66*N(BG553)+$L$67*N(W553)+$L$68*N(AY553)</f>
        <v>-7.3723385725955252E-4</v>
      </c>
      <c r="BU553" s="60">
        <f>IF(ISNUMBER(BS553),BS553/MAX(BS$22:BS553)-1,"")</f>
        <v>-7.3723385725954493E-4</v>
      </c>
    </row>
    <row r="554" spans="17:73" ht="16" customHeight="1">
      <c r="Q554" s="63">
        <v>43871</v>
      </c>
      <c r="R554" s="62">
        <v>496.14</v>
      </c>
      <c r="S554" s="60">
        <f>IF(AND(ISNUMBER(R553),ISNUMBER(R554)),R554/R553-1,"")</f>
        <v>-1.4691971743112653E-3</v>
      </c>
      <c r="T554" s="60">
        <f>IF(ISNUMBER(R554),R554/MAX(R$22:R554)-1,"")</f>
        <v>-1.4691971743112653E-3</v>
      </c>
      <c r="V554" s="62">
        <v>251.78</v>
      </c>
      <c r="W554" s="60">
        <f>IF(AND(ISNUMBER(V553),ISNUMBER(V554)),V554/V553-1,"")</f>
        <v>-2.0214832137619432E-3</v>
      </c>
      <c r="X554" s="60">
        <f>IF(ISNUMBER(V554),V554/MAX(V$22:V554)-1,"")</f>
        <v>-2.0214832137619432E-3</v>
      </c>
      <c r="Z554" s="62">
        <v>10.58</v>
      </c>
      <c r="AA554" s="60">
        <f>IF(AND(ISNUMBER(Z553),ISNUMBER(Z554)),Z554/Z553-1,"")</f>
        <v>-1.8867924528301883E-3</v>
      </c>
      <c r="AB554" s="60">
        <f>IF(ISNUMBER(Z554),Z554/MAX(Z$22:Z554)-1,"")</f>
        <v>-4.7036688617122513E-3</v>
      </c>
      <c r="AD554" s="62">
        <v>13.05</v>
      </c>
      <c r="AE554" s="60">
        <f>IF(AND(ISNUMBER(AD553),ISNUMBER(AD554)),AD554/AD553-1,"")</f>
        <v>-6.8493150684931781E-3</v>
      </c>
      <c r="AF554" s="60">
        <f>IF(ISNUMBER(AD554),AD554/MAX(AD$22:AD554)-1,"")</f>
        <v>-0.13633355393778945</v>
      </c>
      <c r="AH554" s="62">
        <v>19.329999999999998</v>
      </c>
      <c r="AI554" s="60">
        <f>IF(AND(ISNUMBER(AH553),ISNUMBER(AH554)),AH554/AH553-1,"")</f>
        <v>2.5933609958503911E-3</v>
      </c>
      <c r="AJ554" s="60">
        <f>IF(ISNUMBER(AH554),AH554/MAX(AH$22:AH554)-1,"")</f>
        <v>-4.1215868109223397E-3</v>
      </c>
      <c r="AL554" s="62">
        <v>23.07</v>
      </c>
      <c r="AM554" s="60">
        <f>IF(AND(ISNUMBER(AL553),ISNUMBER(AL554)),AL554/AL553-1,"")</f>
        <v>-2.1626297577854725E-3</v>
      </c>
      <c r="AN554" s="60">
        <f>IF(ISNUMBER(AL554),AL554/MAX(AL$22:AL554)-1,"")</f>
        <v>-4.3159257660768668E-3</v>
      </c>
      <c r="AP554" s="62">
        <v>100.27</v>
      </c>
      <c r="AQ554" s="60">
        <f>IF(AND(ISNUMBER(AP553),ISNUMBER(AP554)),AP554/AP553-1,"")</f>
        <v>0</v>
      </c>
      <c r="AR554" s="60">
        <f>IF(ISNUMBER(AP554),AP554/MAX(AP$22:AP554)-1,"")</f>
        <v>-1.3942834379045976E-3</v>
      </c>
      <c r="AT554" s="62">
        <v>50.09</v>
      </c>
      <c r="AU554" s="60">
        <f>IF(AND(ISNUMBER(AT553),ISNUMBER(AT554)),AT554/AT553-1,"")</f>
        <v>1.9968051118213204E-4</v>
      </c>
      <c r="AV554" s="60">
        <f>IF(ISNUMBER(AT554),AT554/MAX(AT$22:AT554)-1,"")</f>
        <v>-1.7935432443203503E-3</v>
      </c>
      <c r="AX554" s="62">
        <v>22.038</v>
      </c>
      <c r="AY554" s="60">
        <f>IF(AND(ISNUMBER(AX553),ISNUMBER(AX554)),AX554/AX553-1,"")</f>
        <v>6.2094785864303947E-3</v>
      </c>
      <c r="AZ554" s="60">
        <f>IF(ISNUMBER(AX554),AX554/MAX(AX$22:AX554)-1,"")</f>
        <v>-5.684894423389375E-3</v>
      </c>
      <c r="BB554" s="62">
        <v>53.9</v>
      </c>
      <c r="BC554" s="60">
        <f>IF(AND(ISNUMBER(BB553),ISNUMBER(BB554)),BB554/BB553-1,"")</f>
        <v>4.6598322460391639E-3</v>
      </c>
      <c r="BD554" s="60">
        <f>IF(ISNUMBER(BB554),BB554/MAX(BB$22:BB554)-1,"")</f>
        <v>-6.8177630366685893E-3</v>
      </c>
      <c r="BF554" s="62">
        <v>53.64</v>
      </c>
      <c r="BG554" s="60">
        <f>IF(AND(ISNUMBER(BF553),ISNUMBER(BF554)),BF554/BF553-1,"")</f>
        <v>1.4936519790889058E-3</v>
      </c>
      <c r="BH554" s="60">
        <f>IF(ISNUMBER(BF554),BF554/MAX(BF$22:BF554)-1,"")</f>
        <v>-3.159264077309043E-3</v>
      </c>
      <c r="BK554" s="61">
        <f>BK553*(1+BL554)</f>
        <v>126.84436467695316</v>
      </c>
      <c r="BL554" s="60">
        <f>$L$12*N(AQ554)+$L$13*N(S554)+$L$14*N(AA554)+$L$15*N(AE554)+$L$16*N(AY554)+$L$17*N(BC554)+$L$18*N(AM554)+$L$19*N(AU554)+$L$20*N(W554)</f>
        <v>-4.0133830829125597E-4</v>
      </c>
      <c r="BM554" s="60">
        <f>IF(ISNUMBER(BK554),BK554/MAX(BK$22:BK554)-1,"")</f>
        <v>-4.0133830829125472E-4</v>
      </c>
      <c r="BO554" s="61">
        <f>BO553*(1+BP554)</f>
        <v>124.68892992455426</v>
      </c>
      <c r="BP554" s="60">
        <f>$L$36*N(S554)+$L$37*N(AQ554)+$L$38*N(AA554)+$L$39*N(AE554)+$L$40*N(AM554)+$L$41*N(W554)+$L$42*N(AI554)+$L$43*N(BG554)+$L$44*N(AY554)</f>
        <v>-1.4781285437274418E-3</v>
      </c>
      <c r="BQ554" s="60">
        <f>IF(ISNUMBER(BO554),BO554/MAX(BO$22:BO554)-1,"")</f>
        <v>-1.4781285437274194E-3</v>
      </c>
      <c r="BS554" s="61">
        <f>BS553*(1+BT554)</f>
        <v>120.87037181691616</v>
      </c>
      <c r="BT554" s="60">
        <f>$L$60*N(S554)+$L$61*N(AE554)+$L$62*N(AQ554)+$L$63*N(AM554)+$L$64*N(AI554)+$L$65*N(AA554)+$L$66*N(BG554)+$L$67*N(W554)+$L$68*N(AY554)</f>
        <v>-1.7907081119586197E-3</v>
      </c>
      <c r="BU554" s="60">
        <f>IF(ISNUMBER(BS554),BS554/MAX(BS$22:BS554)-1,"")</f>
        <v>-2.5266217985695505E-3</v>
      </c>
    </row>
    <row r="555" spans="17:73" ht="16" customHeight="1">
      <c r="Q555" s="63">
        <v>43872</v>
      </c>
      <c r="R555" s="62">
        <v>500.99</v>
      </c>
      <c r="S555" s="60">
        <f>IF(AND(ISNUMBER(R554),ISNUMBER(R555)),R555/R554-1,"")</f>
        <v>9.7754666021687697E-3</v>
      </c>
      <c r="T555" s="60">
        <f>IF(ISNUMBER(R555),R555/MAX(R$22:R555)-1,"")</f>
        <v>0</v>
      </c>
      <c r="V555" s="62">
        <v>254.27</v>
      </c>
      <c r="W555" s="60">
        <f>IF(AND(ISNUMBER(V554),ISNUMBER(V555)),V555/V554-1,"")</f>
        <v>9.8895861466359314E-3</v>
      </c>
      <c r="X555" s="60">
        <f>IF(ISNUMBER(V555),V555/MAX(V$22:V555)-1,"")</f>
        <v>0</v>
      </c>
      <c r="Z555" s="62">
        <v>10.68</v>
      </c>
      <c r="AA555" s="60">
        <f>IF(AND(ISNUMBER(Z554),ISNUMBER(Z555)),Z555/Z554-1,"")</f>
        <v>9.4517958412096981E-3</v>
      </c>
      <c r="AB555" s="60">
        <f>IF(ISNUMBER(Z555),Z555/MAX(Z$22:Z555)-1,"")</f>
        <v>0</v>
      </c>
      <c r="AD555" s="62">
        <v>13.17</v>
      </c>
      <c r="AE555" s="60">
        <f>IF(AND(ISNUMBER(AD554),ISNUMBER(AD555)),AD555/AD554-1,"")</f>
        <v>9.1954022988505191E-3</v>
      </c>
      <c r="AF555" s="60">
        <f>IF(ISNUMBER(AD555),AD555/MAX(AD$22:AD555)-1,"")</f>
        <v>-0.12839179351422891</v>
      </c>
      <c r="AH555" s="62">
        <v>19.420000000000002</v>
      </c>
      <c r="AI555" s="60">
        <f>IF(AND(ISNUMBER(AH554),ISNUMBER(AH555)),AH555/AH554-1,"")</f>
        <v>4.6559751681325423E-3</v>
      </c>
      <c r="AJ555" s="60">
        <f>IF(ISNUMBER(AH555),AH555/MAX(AH$22:AH555)-1,"")</f>
        <v>0</v>
      </c>
      <c r="AL555" s="62">
        <v>23.23</v>
      </c>
      <c r="AM555" s="60">
        <f>IF(AND(ISNUMBER(AL554),ISNUMBER(AL555)),AL555/AL554-1,"")</f>
        <v>6.9354139575206197E-3</v>
      </c>
      <c r="AN555" s="60">
        <f>IF(ISNUMBER(AL555),AL555/MAX(AL$22:AL555)-1,"")</f>
        <v>0</v>
      </c>
      <c r="AP555" s="62">
        <v>100.27</v>
      </c>
      <c r="AQ555" s="60">
        <f>IF(AND(ISNUMBER(AP554),ISNUMBER(AP555)),AP555/AP554-1,"")</f>
        <v>0</v>
      </c>
      <c r="AR555" s="60">
        <f>IF(ISNUMBER(AP555),AP555/MAX(AP$22:AP555)-1,"")</f>
        <v>-1.3942834379045976E-3</v>
      </c>
      <c r="AT555" s="62">
        <v>50.08</v>
      </c>
      <c r="AU555" s="60">
        <f>IF(AND(ISNUMBER(AT554),ISNUMBER(AT555)),AT555/AT554-1,"")</f>
        <v>-1.9964064683575256E-4</v>
      </c>
      <c r="AV555" s="60">
        <f>IF(ISNUMBER(AT555),AT555/MAX(AT$22:AT555)-1,"")</f>
        <v>-1.9928258270227595E-3</v>
      </c>
      <c r="AX555" s="62">
        <v>21.957999999999998</v>
      </c>
      <c r="AY555" s="60">
        <f>IF(AND(ISNUMBER(AX554),ISNUMBER(AX555)),AX555/AX554-1,"")</f>
        <v>-3.630093474907059E-3</v>
      </c>
      <c r="AZ555" s="60">
        <f>IF(ISNUMBER(AX555),AX555/MAX(AX$22:AX555)-1,"")</f>
        <v>-9.2943512001445461E-3</v>
      </c>
      <c r="BB555" s="62">
        <v>53.96</v>
      </c>
      <c r="BC555" s="60">
        <f>IF(AND(ISNUMBER(BB554),ISNUMBER(BB555)),BB555/BB554-1,"")</f>
        <v>1.1131725417439231E-3</v>
      </c>
      <c r="BD555" s="60">
        <f>IF(ISNUMBER(BB555),BB555/MAX(BB$22:BB555)-1,"")</f>
        <v>-5.7121798415331604E-3</v>
      </c>
      <c r="BF555" s="62">
        <v>53.64</v>
      </c>
      <c r="BG555" s="60">
        <f>IF(AND(ISNUMBER(BF554),ISNUMBER(BF555)),BF555/BF554-1,"")</f>
        <v>0</v>
      </c>
      <c r="BH555" s="60">
        <f>IF(ISNUMBER(BF555),BF555/MAX(BF$22:BF555)-1,"")</f>
        <v>-3.159264077309043E-3</v>
      </c>
      <c r="BK555" s="61">
        <f>BK554*(1+BL555)</f>
        <v>127.49468939678334</v>
      </c>
      <c r="BL555" s="60">
        <f>$L$12*N(AQ555)+$L$13*N(S555)+$L$14*N(AA555)+$L$15*N(AE555)+$L$16*N(AY555)+$L$17*N(BC555)+$L$18*N(AM555)+$L$19*N(AU555)+$L$20*N(W555)</f>
        <v>5.1269500342914116E-3</v>
      </c>
      <c r="BM555" s="60">
        <f>IF(ISNUMBER(BK555),BK555/MAX(BK$22:BK555)-1,"")</f>
        <v>0</v>
      </c>
      <c r="BO555" s="61">
        <f>BO554*(1+BP555)</f>
        <v>125.46801647292153</v>
      </c>
      <c r="BP555" s="60">
        <f>$L$36*N(S555)+$L$37*N(AQ555)+$L$38*N(AA555)+$L$39*N(AE555)+$L$40*N(AM555)+$L$41*N(W555)+$L$42*N(AI555)+$L$43*N(BG555)+$L$44*N(AY555)</f>
        <v>6.2482415146129251E-3</v>
      </c>
      <c r="BQ555" s="60">
        <f>IF(ISNUMBER(BO555),BO555/MAX(BO$22:BO555)-1,"")</f>
        <v>0</v>
      </c>
      <c r="BS555" s="61">
        <f>BS554*(1+BT555)</f>
        <v>121.68856646370321</v>
      </c>
      <c r="BT555" s="60">
        <f>$L$60*N(S555)+$L$61*N(AE555)+$L$62*N(AQ555)+$L$63*N(AM555)+$L$64*N(AI555)+$L$65*N(AA555)+$L$66*N(BG555)+$L$67*N(W555)+$L$68*N(AY555)</f>
        <v>6.7691911134878865E-3</v>
      </c>
      <c r="BU555" s="60">
        <f>IF(ISNUMBER(BS555),BS555/MAX(BS$22:BS555)-1,"")</f>
        <v>0</v>
      </c>
    </row>
    <row r="556" spans="17:73" ht="16" customHeight="1">
      <c r="Q556" s="63">
        <v>43873</v>
      </c>
      <c r="R556" s="62">
        <v>499.4</v>
      </c>
      <c r="S556" s="60">
        <f>IF(AND(ISNUMBER(R555),ISNUMBER(R556)),R556/R555-1,"")</f>
        <v>-3.1737160422364852E-3</v>
      </c>
      <c r="T556" s="60">
        <f>IF(ISNUMBER(R556),R556/MAX(R$22:R556)-1,"")</f>
        <v>-3.1737160422364852E-3</v>
      </c>
      <c r="V556" s="62">
        <v>253.8</v>
      </c>
      <c r="W556" s="60">
        <f>IF(AND(ISNUMBER(V555),ISNUMBER(V556)),V556/V555-1,"")</f>
        <v>-1.848428835489857E-3</v>
      </c>
      <c r="X556" s="60">
        <f>IF(ISNUMBER(V556),V556/MAX(V$22:V556)-1,"")</f>
        <v>-1.848428835489857E-3</v>
      </c>
      <c r="Z556" s="62">
        <v>10.69</v>
      </c>
      <c r="AA556" s="60">
        <f>IF(AND(ISNUMBER(Z555),ISNUMBER(Z556)),Z556/Z555-1,"")</f>
        <v>9.3632958801492805E-4</v>
      </c>
      <c r="AB556" s="60">
        <f>IF(ISNUMBER(Z556),Z556/MAX(Z$22:Z556)-1,"")</f>
        <v>0</v>
      </c>
      <c r="AD556" s="62">
        <v>13.07</v>
      </c>
      <c r="AE556" s="60">
        <f>IF(AND(ISNUMBER(AD555),ISNUMBER(AD556)),AD556/AD555-1,"")</f>
        <v>-7.5930144267273292E-3</v>
      </c>
      <c r="AF556" s="60">
        <f>IF(ISNUMBER(AD556),AD556/MAX(AD$22:AD556)-1,"")</f>
        <v>-0.1350099272005294</v>
      </c>
      <c r="AH556" s="62">
        <v>19.5</v>
      </c>
      <c r="AI556" s="60">
        <f>IF(AND(ISNUMBER(AH555),ISNUMBER(AH556)),AH556/AH555-1,"")</f>
        <v>4.1194644696189719E-3</v>
      </c>
      <c r="AJ556" s="60">
        <f>IF(ISNUMBER(AH556),AH556/MAX(AH$22:AH556)-1,"")</f>
        <v>0</v>
      </c>
      <c r="AL556" s="62">
        <v>23.3</v>
      </c>
      <c r="AM556" s="60">
        <f>IF(AND(ISNUMBER(AL555),ISNUMBER(AL556)),AL556/AL555-1,"")</f>
        <v>3.0133448127420692E-3</v>
      </c>
      <c r="AN556" s="60">
        <f>IF(ISNUMBER(AL556),AL556/MAX(AL$22:AL556)-1,"")</f>
        <v>0</v>
      </c>
      <c r="AP556" s="62">
        <v>100.28</v>
      </c>
      <c r="AQ556" s="60">
        <f>IF(AND(ISNUMBER(AP555),ISNUMBER(AP556)),AP556/AP555-1,"")</f>
        <v>9.9730727036950739E-5</v>
      </c>
      <c r="AR556" s="60">
        <f>IF(ISNUMBER(AP556),AP556/MAX(AP$22:AP556)-1,"")</f>
        <v>-1.2946917637685074E-3</v>
      </c>
      <c r="AT556" s="62">
        <v>50.09</v>
      </c>
      <c r="AU556" s="60">
        <f>IF(AND(ISNUMBER(AT555),ISNUMBER(AT556)),AT556/AT555-1,"")</f>
        <v>1.9968051118213204E-4</v>
      </c>
      <c r="AV556" s="60">
        <f>IF(ISNUMBER(AT556),AT556/MAX(AT$22:AT556)-1,"")</f>
        <v>-1.7935432443203503E-3</v>
      </c>
      <c r="AX556" s="62">
        <v>21.864000000000001</v>
      </c>
      <c r="AY556" s="60">
        <f>IF(AND(ISNUMBER(AX555),ISNUMBER(AX556)),AX556/AX555-1,"")</f>
        <v>-4.2808998998086212E-3</v>
      </c>
      <c r="AZ556" s="60">
        <f>IF(ISNUMBER(AX556),AX556/MAX(AX$22:AX556)-1,"")</f>
        <v>-1.3535462912831697E-2</v>
      </c>
      <c r="BB556" s="62">
        <v>53.86</v>
      </c>
      <c r="BC556" s="60">
        <f>IF(AND(ISNUMBER(BB555),ISNUMBER(BB556)),BB556/BB555-1,"")</f>
        <v>-1.8532246108228234E-3</v>
      </c>
      <c r="BD556" s="60">
        <f>IF(ISNUMBER(BB556),BB556/MAX(BB$22:BB556)-1,"")</f>
        <v>-7.5548185000922086E-3</v>
      </c>
      <c r="BF556" s="62">
        <v>53.58</v>
      </c>
      <c r="BG556" s="60">
        <f>IF(AND(ISNUMBER(BF555),ISNUMBER(BF556)),BF556/BF555-1,"")</f>
        <v>-1.1185682326622093E-3</v>
      </c>
      <c r="BH556" s="60">
        <f>IF(ISNUMBER(BF556),BF556/MAX(BF$22:BF556)-1,"")</f>
        <v>-4.2742984575357967E-3</v>
      </c>
      <c r="BK556" s="61">
        <f>BK555*(1+BL556)</f>
        <v>127.22561101458183</v>
      </c>
      <c r="BL556" s="60">
        <f>$L$12*N(AQ556)+$L$13*N(S556)+$L$14*N(AA556)+$L$15*N(AE556)+$L$16*N(AY556)+$L$17*N(BC556)+$L$18*N(AM556)+$L$19*N(AU556)+$L$20*N(W556)</f>
        <v>-2.1105065903106639E-3</v>
      </c>
      <c r="BM556" s="60">
        <f>IF(ISNUMBER(BK556),BK556/MAX(BK$22:BK556)-1,"")</f>
        <v>-2.1105065903106457E-3</v>
      </c>
      <c r="BO556" s="61">
        <f>BO555*(1+BP556)</f>
        <v>125.19054066686007</v>
      </c>
      <c r="BP556" s="60">
        <f>$L$36*N(S556)+$L$37*N(AQ556)+$L$38*N(AA556)+$L$39*N(AE556)+$L$40*N(AM556)+$L$41*N(W556)+$L$42*N(AI556)+$L$43*N(BG556)+$L$44*N(AY556)</f>
        <v>-2.2115262029454583E-3</v>
      </c>
      <c r="BQ556" s="60">
        <f>IF(ISNUMBER(BO556),BO556/MAX(BO$22:BO556)-1,"")</f>
        <v>-2.2115262029455129E-3</v>
      </c>
      <c r="BS556" s="61">
        <f>BS555*(1+BT556)</f>
        <v>121.50075282080586</v>
      </c>
      <c r="BT556" s="60">
        <f>$L$60*N(S556)+$L$61*N(AE556)+$L$62*N(AQ556)+$L$63*N(AM556)+$L$64*N(AI556)+$L$65*N(AA556)+$L$66*N(BG556)+$L$67*N(W556)+$L$68*N(AY556)</f>
        <v>-1.5433959685389363E-3</v>
      </c>
      <c r="BU556" s="60">
        <f>IF(ISNUMBER(BS556),BS556/MAX(BS$22:BS556)-1,"")</f>
        <v>-1.5433959685389187E-3</v>
      </c>
    </row>
    <row r="557" spans="17:73" ht="16" customHeight="1">
      <c r="Q557" s="63">
        <v>43874</v>
      </c>
      <c r="R557" s="62">
        <v>500.85</v>
      </c>
      <c r="S557" s="60">
        <f>IF(AND(ISNUMBER(R556),ISNUMBER(R557)),R557/R556-1,"")</f>
        <v>2.9034841810173795E-3</v>
      </c>
      <c r="T557" s="60">
        <f>IF(ISNUMBER(R557),R557/MAX(R$22:R557)-1,"")</f>
        <v>-2.7944669554280654E-4</v>
      </c>
      <c r="V557" s="62">
        <v>254.56</v>
      </c>
      <c r="W557" s="60">
        <f>IF(AND(ISNUMBER(V556),ISNUMBER(V557)),V557/V556-1,"")</f>
        <v>2.9944838455475686E-3</v>
      </c>
      <c r="X557" s="60">
        <f>IF(ISNUMBER(V557),V557/MAX(V$22:V557)-1,"")</f>
        <v>0</v>
      </c>
      <c r="Z557" s="62">
        <v>10.75</v>
      </c>
      <c r="AA557" s="60">
        <f>IF(AND(ISNUMBER(Z556),ISNUMBER(Z557)),Z557/Z556-1,"")</f>
        <v>5.6127221702526597E-3</v>
      </c>
      <c r="AB557" s="60">
        <f>IF(ISNUMBER(Z557),Z557/MAX(Z$22:Z557)-1,"")</f>
        <v>0</v>
      </c>
      <c r="AD557" s="62">
        <v>13.08</v>
      </c>
      <c r="AE557" s="60">
        <f>IF(AND(ISNUMBER(AD556),ISNUMBER(AD557)),AD557/AD556-1,"")</f>
        <v>7.6511094108644429E-4</v>
      </c>
      <c r="AF557" s="60">
        <f>IF(ISNUMBER(AD557),AD557/MAX(AD$22:AD557)-1,"")</f>
        <v>-0.13434811383189937</v>
      </c>
      <c r="AH557" s="62">
        <v>19.37</v>
      </c>
      <c r="AI557" s="60">
        <f>IF(AND(ISNUMBER(AH556),ISNUMBER(AH557)),AH557/AH556-1,"")</f>
        <v>-6.6666666666665986E-3</v>
      </c>
      <c r="AJ557" s="60">
        <f>IF(ISNUMBER(AH557),AH557/MAX(AH$22:AH557)-1,"")</f>
        <v>-6.6666666666665986E-3</v>
      </c>
      <c r="AL557" s="62">
        <v>23.28</v>
      </c>
      <c r="AM557" s="60">
        <f>IF(AND(ISNUMBER(AL556),ISNUMBER(AL557)),AL557/AL556-1,"")</f>
        <v>-8.5836909871239708E-4</v>
      </c>
      <c r="AN557" s="60">
        <f>IF(ISNUMBER(AL557),AL557/MAX(AL$22:AL557)-1,"")</f>
        <v>-8.5836909871239708E-4</v>
      </c>
      <c r="AP557" s="62">
        <v>100.29</v>
      </c>
      <c r="AQ557" s="60">
        <f>IF(AND(ISNUMBER(AP556),ISNUMBER(AP557)),AP557/AP556-1,"")</f>
        <v>9.9720781810974657E-5</v>
      </c>
      <c r="AR557" s="60">
        <f>IF(ISNUMBER(AP557),AP557/MAX(AP$22:AP557)-1,"")</f>
        <v>-1.1951000896324171E-3</v>
      </c>
      <c r="AT557" s="62">
        <v>50.09</v>
      </c>
      <c r="AU557" s="60">
        <f>IF(AND(ISNUMBER(AT556),ISNUMBER(AT557)),AT557/AT556-1,"")</f>
        <v>0</v>
      </c>
      <c r="AV557" s="60">
        <f>IF(ISNUMBER(AT557),AT557/MAX(AT$22:AT557)-1,"")</f>
        <v>-1.7935432443203503E-3</v>
      </c>
      <c r="AX557" s="62">
        <v>21.998999999999999</v>
      </c>
      <c r="AY557" s="60">
        <f>IF(AND(ISNUMBER(AX556),ISNUMBER(AX557)),AX557/AX556-1,"")</f>
        <v>6.1745334796925455E-3</v>
      </c>
      <c r="AZ557" s="60">
        <f>IF(ISNUMBER(AX557),AX557/MAX(AX$22:AX557)-1,"")</f>
        <v>-7.4445046020574779E-3</v>
      </c>
      <c r="BB557" s="62">
        <v>53.77</v>
      </c>
      <c r="BC557" s="60">
        <f>IF(AND(ISNUMBER(BB556),ISNUMBER(BB557)),BB557/BB556-1,"")</f>
        <v>-1.6709988860006408E-3</v>
      </c>
      <c r="BD557" s="60">
        <f>IF(ISNUMBER(BB557),BB557/MAX(BB$22:BB557)-1,"")</f>
        <v>-9.2131932927952409E-3</v>
      </c>
      <c r="BF557" s="62">
        <v>53.61</v>
      </c>
      <c r="BG557" s="60">
        <f>IF(AND(ISNUMBER(BF556),ISNUMBER(BF557)),BF557/BF556-1,"")</f>
        <v>5.5991041433367528E-4</v>
      </c>
      <c r="BH557" s="60">
        <f>IF(ISNUMBER(BF557),BF557/MAX(BF$22:BF557)-1,"")</f>
        <v>-3.7167812674224754E-3</v>
      </c>
      <c r="BK557" s="61">
        <f>BK556*(1+BL557)</f>
        <v>127.56342214143022</v>
      </c>
      <c r="BL557" s="60">
        <f>$L$12*N(AQ557)+$L$13*N(S557)+$L$14*N(AA557)+$L$15*N(AE557)+$L$16*N(AY557)+$L$17*N(BC557)+$L$18*N(AM557)+$L$19*N(AU557)+$L$20*N(W557)</f>
        <v>2.655213240120937E-3</v>
      </c>
      <c r="BM557" s="60">
        <f>IF(ISNUMBER(BK557),BK557/MAX(BK$22:BK557)-1,"")</f>
        <v>0</v>
      </c>
      <c r="BO557" s="61">
        <f>BO556*(1+BP557)</f>
        <v>125.50228954508101</v>
      </c>
      <c r="BP557" s="60">
        <f>$L$36*N(S557)+$L$37*N(AQ557)+$L$38*N(AA557)+$L$39*N(AE557)+$L$40*N(AM557)+$L$41*N(W557)+$L$42*N(AI557)+$L$43*N(BG557)+$L$44*N(AY557)</f>
        <v>2.4901951581990083E-3</v>
      </c>
      <c r="BQ557" s="60">
        <f>IF(ISNUMBER(BO557),BO557/MAX(BO$22:BO557)-1,"")</f>
        <v>0</v>
      </c>
      <c r="BS557" s="61">
        <f>BS556*(1+BT557)</f>
        <v>121.59542618681364</v>
      </c>
      <c r="BT557" s="60">
        <f>$L$60*N(S557)+$L$61*N(AE557)+$L$62*N(AQ557)+$L$63*N(AM557)+$L$64*N(AI557)+$L$65*N(AA557)+$L$66*N(BG557)+$L$67*N(W557)+$L$68*N(AY557)</f>
        <v>7.7919983053432822E-4</v>
      </c>
      <c r="BU557" s="60">
        <f>IF(ISNUMBER(BS557),BS557/MAX(BS$22:BS557)-1,"")</f>
        <v>-7.6539875188152973E-4</v>
      </c>
    </row>
    <row r="558" spans="17:73" ht="16" customHeight="1">
      <c r="Q558" s="63">
        <v>43875</v>
      </c>
      <c r="R558" s="62">
        <v>503.28</v>
      </c>
      <c r="S558" s="60">
        <f>IF(AND(ISNUMBER(R557),ISNUMBER(R558)),R558/R557-1,"")</f>
        <v>4.8517520215631826E-3</v>
      </c>
      <c r="T558" s="60">
        <f>IF(ISNUMBER(R558),R558/MAX(R$22:R558)-1,"")</f>
        <v>0</v>
      </c>
      <c r="V558" s="62">
        <v>256.04000000000002</v>
      </c>
      <c r="W558" s="60">
        <f>IF(AND(ISNUMBER(V557),ISNUMBER(V558)),V558/V557-1,"")</f>
        <v>5.8139534883721034E-3</v>
      </c>
      <c r="X558" s="60">
        <f>IF(ISNUMBER(V558),V558/MAX(V$22:V558)-1,"")</f>
        <v>0</v>
      </c>
      <c r="Z558" s="62">
        <v>10.84</v>
      </c>
      <c r="AA558" s="60">
        <f>IF(AND(ISNUMBER(Z557),ISNUMBER(Z558)),Z558/Z557-1,"")</f>
        <v>8.3720930232558111E-3</v>
      </c>
      <c r="AB558" s="60">
        <f>IF(ISNUMBER(Z558),Z558/MAX(Z$22:Z558)-1,"")</f>
        <v>0</v>
      </c>
      <c r="AD558" s="62">
        <v>12.97</v>
      </c>
      <c r="AE558" s="60">
        <f>IF(AND(ISNUMBER(AD557),ISNUMBER(AD558)),AD558/AD557-1,"")</f>
        <v>-8.4097859327216806E-3</v>
      </c>
      <c r="AF558" s="60">
        <f>IF(ISNUMBER(AD558),AD558/MAX(AD$22:AD558)-1,"")</f>
        <v>-0.14162806088682989</v>
      </c>
      <c r="AH558" s="62">
        <v>19.440000000000001</v>
      </c>
      <c r="AI558" s="60">
        <f>IF(AND(ISNUMBER(AH557),ISNUMBER(AH558)),AH558/AH557-1,"")</f>
        <v>3.6138358286008643E-3</v>
      </c>
      <c r="AJ558" s="60">
        <f>IF(ISNUMBER(AH558),AH558/MAX(AH$22:AH558)-1,"")</f>
        <v>-3.0769230769229772E-3</v>
      </c>
      <c r="AL558" s="62">
        <v>23.37</v>
      </c>
      <c r="AM558" s="60">
        <f>IF(AND(ISNUMBER(AL557),ISNUMBER(AL558)),AL558/AL557-1,"")</f>
        <v>3.8659793814432852E-3</v>
      </c>
      <c r="AN558" s="60">
        <f>IF(ISNUMBER(AL558),AL558/MAX(AL$22:AL558)-1,"")</f>
        <v>0</v>
      </c>
      <c r="AP558" s="62">
        <v>100.28</v>
      </c>
      <c r="AQ558" s="60">
        <f>IF(AND(ISNUMBER(AP557),ISNUMBER(AP558)),AP558/AP557-1,"")</f>
        <v>-9.9710838568189963E-5</v>
      </c>
      <c r="AR558" s="60">
        <f>IF(ISNUMBER(AP558),AP558/MAX(AP$22:AP558)-1,"")</f>
        <v>-1.2946917637685074E-3</v>
      </c>
      <c r="AT558" s="62">
        <v>50.1</v>
      </c>
      <c r="AU558" s="60">
        <f>IF(AND(ISNUMBER(AT557),ISNUMBER(AT558)),AT558/AT557-1,"")</f>
        <v>1.9964064683564153E-4</v>
      </c>
      <c r="AV558" s="60">
        <f>IF(ISNUMBER(AT558),AT558/MAX(AT$22:AT558)-1,"")</f>
        <v>-1.5942606616181632E-3</v>
      </c>
      <c r="AX558" s="62">
        <v>22.013999999999999</v>
      </c>
      <c r="AY558" s="60">
        <f>IF(AND(ISNUMBER(AX557),ISNUMBER(AX558)),AX558/AX557-1,"")</f>
        <v>6.8184917496250108E-4</v>
      </c>
      <c r="AZ558" s="60">
        <f>IF(ISNUMBER(AX558),AX558/MAX(AX$22:AX558)-1,"")</f>
        <v>-6.7677314564159596E-3</v>
      </c>
      <c r="BB558" s="62">
        <v>53.74</v>
      </c>
      <c r="BC558" s="60">
        <f>IF(AND(ISNUMBER(BB557),ISNUMBER(BB558)),BB558/BB557-1,"")</f>
        <v>-5.5793193230424531E-4</v>
      </c>
      <c r="BD558" s="60">
        <f>IF(ISNUMBER(BB558),BB558/MAX(BB$22:BB558)-1,"")</f>
        <v>-9.7659848903630664E-3</v>
      </c>
      <c r="BF558" s="62">
        <v>53.63</v>
      </c>
      <c r="BG558" s="60">
        <f>IF(AND(ISNUMBER(BF557),ISNUMBER(BF558)),BF558/BF557-1,"")</f>
        <v>3.7306472673015456E-4</v>
      </c>
      <c r="BH558" s="60">
        <f>IF(ISNUMBER(BF558),BF558/MAX(BF$22:BF558)-1,"")</f>
        <v>-3.3451031406801501E-3</v>
      </c>
      <c r="BK558" s="61">
        <f>BK557*(1+BL558)</f>
        <v>127.83833703044779</v>
      </c>
      <c r="BL558" s="60">
        <f>$L$12*N(AQ558)+$L$13*N(S558)+$L$14*N(AA558)+$L$15*N(AE558)+$L$16*N(AY558)+$L$17*N(BC558)+$L$18*N(AM558)+$L$19*N(AU558)+$L$20*N(W558)</f>
        <v>2.155123188156311E-3</v>
      </c>
      <c r="BM558" s="60">
        <f>IF(ISNUMBER(BK558),BK558/MAX(BK$22:BK558)-1,"")</f>
        <v>0</v>
      </c>
      <c r="BO558" s="61">
        <f>BO557*(1+BP558)</f>
        <v>125.7361648458657</v>
      </c>
      <c r="BP558" s="60">
        <f>$L$36*N(S558)+$L$37*N(AQ558)+$L$38*N(AA558)+$L$39*N(AE558)+$L$40*N(AM558)+$L$41*N(W558)+$L$42*N(AI558)+$L$43*N(BG558)+$L$44*N(AY558)</f>
        <v>1.863514216612495E-3</v>
      </c>
      <c r="BQ558" s="60">
        <f>IF(ISNUMBER(BO558),BO558/MAX(BO$22:BO558)-1,"")</f>
        <v>0</v>
      </c>
      <c r="BS558" s="61">
        <f>BS557*(1+BT558)</f>
        <v>121.77080271186159</v>
      </c>
      <c r="BT558" s="60">
        <f>$L$60*N(S558)+$L$61*N(AE558)+$L$62*N(AQ558)+$L$63*N(AM558)+$L$64*N(AI558)+$L$65*N(AA558)+$L$66*N(BG558)+$L$67*N(W558)+$L$68*N(AY558)</f>
        <v>1.4422954098495388E-3</v>
      </c>
      <c r="BU558" s="60">
        <f>IF(ISNUMBER(BS558),BS558/MAX(BS$22:BS558)-1,"")</f>
        <v>0</v>
      </c>
    </row>
    <row r="559" spans="17:73" ht="16" customHeight="1">
      <c r="Q559" s="63">
        <v>43878</v>
      </c>
      <c r="R559" s="62">
        <v>503.05</v>
      </c>
      <c r="S559" s="60">
        <f>IF(AND(ISNUMBER(R558),ISNUMBER(R559)),R559/R558-1,"")</f>
        <v>-4.5700206644405661E-4</v>
      </c>
      <c r="T559" s="60">
        <f>IF(ISNUMBER(R559),R559/MAX(R$22:R559)-1,"")</f>
        <v>-4.5700206644405661E-4</v>
      </c>
      <c r="V559" s="62">
        <v>255.98</v>
      </c>
      <c r="W559" s="60">
        <f>IF(AND(ISNUMBER(V558),ISNUMBER(V559)),V559/V558-1,"")</f>
        <v>-2.3433838462749712E-4</v>
      </c>
      <c r="X559" s="60">
        <f>IF(ISNUMBER(V559),V559/MAX(V$22:V559)-1,"")</f>
        <v>-2.3433838462749712E-4</v>
      </c>
      <c r="Z559" s="62">
        <v>10.85</v>
      </c>
      <c r="AA559" s="60">
        <f>IF(AND(ISNUMBER(Z558),ISNUMBER(Z559)),Z559/Z558-1,"")</f>
        <v>9.2250922509218292E-4</v>
      </c>
      <c r="AB559" s="60">
        <f>IF(ISNUMBER(Z559),Z559/MAX(Z$22:Z559)-1,"")</f>
        <v>0</v>
      </c>
      <c r="AD559" s="62">
        <v>12.86</v>
      </c>
      <c r="AE559" s="60">
        <f>IF(AND(ISNUMBER(AD558),ISNUMBER(AD559)),AD559/AD558-1,"")</f>
        <v>-8.4811102544334327E-3</v>
      </c>
      <c r="AF559" s="60">
        <f>IF(ISNUMBER(AD559),AD559/MAX(AD$22:AD559)-1,"")</f>
        <v>-0.1489080079417604</v>
      </c>
      <c r="AH559" s="62">
        <v>19.48</v>
      </c>
      <c r="AI559" s="60">
        <f>IF(AND(ISNUMBER(AH558),ISNUMBER(AH559)),AH559/AH558-1,"")</f>
        <v>2.057613168724215E-3</v>
      </c>
      <c r="AJ559" s="60">
        <f>IF(ISNUMBER(AH559),AH559/MAX(AH$22:AH559)-1,"")</f>
        <v>-1.0256410256409554E-3</v>
      </c>
      <c r="AL559" s="62">
        <v>23.49</v>
      </c>
      <c r="AM559" s="60">
        <f>IF(AND(ISNUMBER(AL558),ISNUMBER(AL559)),AL559/AL558-1,"")</f>
        <v>5.1347881899870274E-3</v>
      </c>
      <c r="AN559" s="60">
        <f>IF(ISNUMBER(AL559),AL559/MAX(AL$22:AL559)-1,"")</f>
        <v>0</v>
      </c>
      <c r="AP559" s="62">
        <v>100.3</v>
      </c>
      <c r="AQ559" s="60">
        <f>IF(AND(ISNUMBER(AP558),ISNUMBER(AP559)),AP559/AP558-1,"")</f>
        <v>1.9944156362172727E-4</v>
      </c>
      <c r="AR559" s="60">
        <f>IF(ISNUMBER(AP559),AP559/MAX(AP$22:AP559)-1,"")</f>
        <v>-1.0955084154964378E-3</v>
      </c>
      <c r="AT559" s="62">
        <v>50.1</v>
      </c>
      <c r="AU559" s="60">
        <f>IF(AND(ISNUMBER(AT558),ISNUMBER(AT559)),AT559/AT558-1,"")</f>
        <v>0</v>
      </c>
      <c r="AV559" s="60">
        <f>IF(ISNUMBER(AT559),AT559/MAX(AT$22:AT559)-1,"")</f>
        <v>-1.5942606616181632E-3</v>
      </c>
      <c r="AX559" s="62">
        <v>22.096</v>
      </c>
      <c r="AY559" s="60">
        <f>IF(AND(ISNUMBER(AX558),ISNUMBER(AX559)),AX559/AX558-1,"")</f>
        <v>3.7249023348777666E-3</v>
      </c>
      <c r="AZ559" s="60">
        <f>IF(ISNUMBER(AX559),AX559/MAX(AX$22:AX559)-1,"")</f>
        <v>-3.0680382602419343E-3</v>
      </c>
      <c r="BB559" s="62">
        <v>53.94</v>
      </c>
      <c r="BC559" s="60">
        <f>IF(AND(ISNUMBER(BB558),ISNUMBER(BB559)),BB559/BB558-1,"")</f>
        <v>3.7216226274654485E-3</v>
      </c>
      <c r="BD559" s="60">
        <f>IF(ISNUMBER(BB559),BB559/MAX(BB$22:BB559)-1,"")</f>
        <v>-6.08070757324497E-3</v>
      </c>
      <c r="BF559" s="62">
        <v>53.62</v>
      </c>
      <c r="BG559" s="60">
        <f>IF(AND(ISNUMBER(BF558),ISNUMBER(BF559)),BF559/BF558-1,"")</f>
        <v>-1.864628006713609E-4</v>
      </c>
      <c r="BH559" s="60">
        <f>IF(ISNUMBER(BF559),BF559/MAX(BF$22:BF559)-1,"")</f>
        <v>-3.5309422040513683E-3</v>
      </c>
      <c r="BK559" s="61">
        <f>BK558*(1+BL559)</f>
        <v>127.85637314381532</v>
      </c>
      <c r="BL559" s="60">
        <f>$L$12*N(AQ559)+$L$13*N(S559)+$L$14*N(AA559)+$L$15*N(AE559)+$L$16*N(AY559)+$L$17*N(BC559)+$L$18*N(AM559)+$L$19*N(AU559)+$L$20*N(W559)</f>
        <v>1.4108532531387517E-4</v>
      </c>
      <c r="BM559" s="60">
        <f>IF(ISNUMBER(BK559),BK559/MAX(BK$22:BK559)-1,"")</f>
        <v>0</v>
      </c>
      <c r="BO559" s="61">
        <f>BO558*(1+BP559)</f>
        <v>125.6310929286953</v>
      </c>
      <c r="BP559" s="60">
        <f>$L$36*N(S559)+$L$37*N(AQ559)+$L$38*N(AA559)+$L$39*N(AE559)+$L$40*N(AM559)+$L$41*N(W559)+$L$42*N(AI559)+$L$43*N(BG559)+$L$44*N(AY559)</f>
        <v>-8.3565390513705711E-4</v>
      </c>
      <c r="BQ559" s="60">
        <f>IF(ISNUMBER(BO559),BO559/MAX(BO$22:BO559)-1,"")</f>
        <v>-8.3565390513706816E-4</v>
      </c>
      <c r="BS559" s="61">
        <f>BS558*(1+BT559)</f>
        <v>121.67411631388637</v>
      </c>
      <c r="BT559" s="60">
        <f>$L$60*N(S559)+$L$61*N(AE559)+$L$62*N(AQ559)+$L$63*N(AM559)+$L$64*N(AI559)+$L$65*N(AA559)+$L$66*N(BG559)+$L$67*N(W559)+$L$68*N(AY559)</f>
        <v>-7.9400312572468527E-4</v>
      </c>
      <c r="BU559" s="60">
        <f>IF(ISNUMBER(BS559),BS559/MAX(BS$22:BS559)-1,"")</f>
        <v>-7.9400312572464049E-4</v>
      </c>
    </row>
    <row r="560" spans="17:73" ht="16" customHeight="1">
      <c r="Q560" s="63">
        <v>43879</v>
      </c>
      <c r="R560" s="62">
        <v>503</v>
      </c>
      <c r="S560" s="60">
        <f>IF(AND(ISNUMBER(R559),ISNUMBER(R560)),R560/R559-1,"")</f>
        <v>-9.9393698439587119E-5</v>
      </c>
      <c r="T560" s="60">
        <f>IF(ISNUMBER(R560),R560/MAX(R$22:R560)-1,"")</f>
        <v>-5.5635034175804954E-4</v>
      </c>
      <c r="V560" s="62">
        <v>256</v>
      </c>
      <c r="W560" s="60">
        <f>IF(AND(ISNUMBER(V559),ISNUMBER(V560)),V560/V559-1,"")</f>
        <v>7.8131103992573614E-5</v>
      </c>
      <c r="X560" s="60">
        <f>IF(ISNUMBER(V560),V560/MAX(V$22:V560)-1,"")</f>
        <v>-1.5622558975170175E-4</v>
      </c>
      <c r="Z560" s="62">
        <v>10.86</v>
      </c>
      <c r="AA560" s="60">
        <f>IF(AND(ISNUMBER(Z559),ISNUMBER(Z560)),Z560/Z559-1,"")</f>
        <v>9.2165898617513342E-4</v>
      </c>
      <c r="AB560" s="60">
        <f>IF(ISNUMBER(Z560),Z560/MAX(Z$22:Z560)-1,"")</f>
        <v>0</v>
      </c>
      <c r="AD560" s="62">
        <v>12.76</v>
      </c>
      <c r="AE560" s="60">
        <f>IF(AND(ISNUMBER(AD559),ISNUMBER(AD560)),AD560/AD559-1,"")</f>
        <v>-7.7760497667185291E-3</v>
      </c>
      <c r="AF560" s="60">
        <f>IF(ISNUMBER(AD560),AD560/MAX(AD$22:AD560)-1,"")</f>
        <v>-0.15552614162806089</v>
      </c>
      <c r="AH560" s="62">
        <v>19.37</v>
      </c>
      <c r="AI560" s="60">
        <f>IF(AND(ISNUMBER(AH559),ISNUMBER(AH560)),AH560/AH559-1,"")</f>
        <v>-5.6468172484599455E-3</v>
      </c>
      <c r="AJ560" s="60">
        <f>IF(ISNUMBER(AH560),AH560/MAX(AH$22:AH560)-1,"")</f>
        <v>-6.6666666666665986E-3</v>
      </c>
      <c r="AL560" s="62">
        <v>23.46</v>
      </c>
      <c r="AM560" s="60">
        <f>IF(AND(ISNUMBER(AL559),ISNUMBER(AL560)),AL560/AL559-1,"")</f>
        <v>-1.2771392081736277E-3</v>
      </c>
      <c r="AN560" s="60">
        <f>IF(ISNUMBER(AL560),AL560/MAX(AL$22:AL560)-1,"")</f>
        <v>-1.2771392081736277E-3</v>
      </c>
      <c r="AP560" s="62">
        <v>100.29</v>
      </c>
      <c r="AQ560" s="60">
        <f>IF(AND(ISNUMBER(AP559),ISNUMBER(AP560)),AP560/AP559-1,"")</f>
        <v>-9.9700897307930525E-5</v>
      </c>
      <c r="AR560" s="60">
        <f>IF(ISNUMBER(AP560),AP560/MAX(AP$22:AP560)-1,"")</f>
        <v>-1.1951000896324171E-3</v>
      </c>
      <c r="AT560" s="62">
        <v>50.1</v>
      </c>
      <c r="AU560" s="60">
        <f>IF(AND(ISNUMBER(AT559),ISNUMBER(AT560)),AT560/AT559-1,"")</f>
        <v>0</v>
      </c>
      <c r="AV560" s="60">
        <f>IF(ISNUMBER(AT560),AT560/MAX(AT$22:AT560)-1,"")</f>
        <v>-1.5942606616181632E-3</v>
      </c>
      <c r="AX560" s="62">
        <v>22.263999999999999</v>
      </c>
      <c r="AY560" s="60">
        <f>IF(AND(ISNUMBER(AX559),ISNUMBER(AX560)),AX560/AX559-1,"")</f>
        <v>7.6031860970311449E-3</v>
      </c>
      <c r="AZ560" s="60">
        <f>IF(ISNUMBER(AX560),AX560/MAX(AX$22:AX560)-1,"")</f>
        <v>0</v>
      </c>
      <c r="BB560" s="62">
        <v>53.85</v>
      </c>
      <c r="BC560" s="60">
        <f>IF(AND(ISNUMBER(BB559),ISNUMBER(BB560)),BB560/BB559-1,"")</f>
        <v>-1.6685205784203738E-3</v>
      </c>
      <c r="BD560" s="60">
        <f>IF(ISNUMBER(BB560),BB560/MAX(BB$22:BB560)-1,"")</f>
        <v>-7.7390823659481134E-3</v>
      </c>
      <c r="BF560" s="62">
        <v>53.67</v>
      </c>
      <c r="BG560" s="60">
        <f>IF(AND(ISNUMBER(BF559),ISNUMBER(BF560)),BF560/BF559-1,"")</f>
        <v>9.3248787765776164E-4</v>
      </c>
      <c r="BH560" s="60">
        <f>IF(ISNUMBER(BF560),BF560/MAX(BF$22:BF560)-1,"")</f>
        <v>-2.6017468871957217E-3</v>
      </c>
      <c r="BK560" s="61">
        <f>BK559*(1+BL560)</f>
        <v>127.89884903491134</v>
      </c>
      <c r="BL560" s="60">
        <f>$L$12*N(AQ560)+$L$13*N(S560)+$L$14*N(AA560)+$L$15*N(AE560)+$L$16*N(AY560)+$L$17*N(BC560)+$L$18*N(AM560)+$L$19*N(AU560)+$L$20*N(W560)</f>
        <v>3.3221567334958639E-4</v>
      </c>
      <c r="BM560" s="60">
        <f>IF(ISNUMBER(BK560),BK560/MAX(BK$22:BK560)-1,"")</f>
        <v>0</v>
      </c>
      <c r="BO560" s="61">
        <f>BO559*(1+BP560)</f>
        <v>125.54972793453507</v>
      </c>
      <c r="BP560" s="60">
        <f>$L$36*N(S560)+$L$37*N(AQ560)+$L$38*N(AA560)+$L$39*N(AE560)+$L$40*N(AM560)+$L$41*N(W560)+$L$42*N(AI560)+$L$43*N(BG560)+$L$44*N(AY560)</f>
        <v>-6.4765013392350851E-4</v>
      </c>
      <c r="BQ560" s="60">
        <f>IF(ISNUMBER(BO560),BO560/MAX(BO$22:BO560)-1,"")</f>
        <v>-1.4827628276969929E-3</v>
      </c>
      <c r="BS560" s="61">
        <f>BS559*(1+BT560)</f>
        <v>121.41695585639525</v>
      </c>
      <c r="BT560" s="60">
        <f>$L$60*N(S560)+$L$61*N(AE560)+$L$62*N(AQ560)+$L$63*N(AM560)+$L$64*N(AI560)+$L$65*N(AA560)+$L$66*N(BG560)+$L$67*N(W560)+$L$68*N(AY560)</f>
        <v>-2.1135181851472721E-3</v>
      </c>
      <c r="BU560" s="60">
        <f>IF(ISNUMBER(BS560),BS560/MAX(BS$22:BS560)-1,"")</f>
        <v>-2.9058431708266497E-3</v>
      </c>
    </row>
    <row r="561" spans="17:73" ht="16" customHeight="1">
      <c r="Q561" s="63">
        <v>43880</v>
      </c>
      <c r="R561" s="62">
        <v>504.82</v>
      </c>
      <c r="S561" s="60">
        <f>IF(AND(ISNUMBER(R560),ISNUMBER(R561)),R561/R560-1,"")</f>
        <v>3.618290258449397E-3</v>
      </c>
      <c r="T561" s="60">
        <f>IF(ISNUMBER(R561),R561/MAX(R$22:R561)-1,"")</f>
        <v>0</v>
      </c>
      <c r="V561" s="62">
        <v>256.64</v>
      </c>
      <c r="W561" s="60">
        <f>IF(AND(ISNUMBER(V560),ISNUMBER(V561)),V561/V560-1,"")</f>
        <v>2.4999999999999467E-3</v>
      </c>
      <c r="X561" s="60">
        <f>IF(ISNUMBER(V561),V561/MAX(V$22:V561)-1,"")</f>
        <v>0</v>
      </c>
      <c r="Z561" s="62">
        <v>10.91</v>
      </c>
      <c r="AA561" s="60">
        <f>IF(AND(ISNUMBER(Z560),ISNUMBER(Z561)),Z561/Z560-1,"")</f>
        <v>4.604051565377576E-3</v>
      </c>
      <c r="AB561" s="60">
        <f>IF(ISNUMBER(Z561),Z561/MAX(Z$22:Z561)-1,"")</f>
        <v>0</v>
      </c>
      <c r="AD561" s="62">
        <v>12.75</v>
      </c>
      <c r="AE561" s="60">
        <f>IF(AND(ISNUMBER(AD560),ISNUMBER(AD561)),AD561/AD560-1,"")</f>
        <v>-7.8369905956110486E-4</v>
      </c>
      <c r="AF561" s="60">
        <f>IF(ISNUMBER(AD561),AD561/MAX(AD$22:AD561)-1,"")</f>
        <v>-0.15618795499669091</v>
      </c>
      <c r="AH561" s="62">
        <v>19.489999999999998</v>
      </c>
      <c r="AI561" s="60">
        <f>IF(AND(ISNUMBER(AH560),ISNUMBER(AH561)),AH561/AH560-1,"")</f>
        <v>6.1951471347443388E-3</v>
      </c>
      <c r="AJ561" s="60">
        <f>IF(ISNUMBER(AH561),AH561/MAX(AH$22:AH561)-1,"")</f>
        <v>-5.1282051282064423E-4</v>
      </c>
      <c r="AL561" s="62">
        <v>23.57</v>
      </c>
      <c r="AM561" s="60">
        <f>IF(AND(ISNUMBER(AL560),ISNUMBER(AL561)),AL561/AL560-1,"")</f>
        <v>4.688832054560832E-3</v>
      </c>
      <c r="AN561" s="60">
        <f>IF(ISNUMBER(AL561),AL561/MAX(AL$22:AL561)-1,"")</f>
        <v>0</v>
      </c>
      <c r="AP561" s="62">
        <v>100.3</v>
      </c>
      <c r="AQ561" s="60">
        <f>IF(AND(ISNUMBER(AP560),ISNUMBER(AP561)),AP561/AP560-1,"")</f>
        <v>9.9710838568078941E-5</v>
      </c>
      <c r="AR561" s="60">
        <f>IF(ISNUMBER(AP561),AP561/MAX(AP$22:AP561)-1,"")</f>
        <v>-1.0955084154964378E-3</v>
      </c>
      <c r="AT561" s="62">
        <v>50.1</v>
      </c>
      <c r="AU561" s="60">
        <f>IF(AND(ISNUMBER(AT560),ISNUMBER(AT561)),AT561/AT560-1,"")</f>
        <v>0</v>
      </c>
      <c r="AV561" s="60">
        <f>IF(ISNUMBER(AT561),AT561/MAX(AT$22:AT561)-1,"")</f>
        <v>-1.5942606616181632E-3</v>
      </c>
      <c r="AX561" s="62">
        <v>22.457000000000001</v>
      </c>
      <c r="AY561" s="60">
        <f>IF(AND(ISNUMBER(AX560),ISNUMBER(AX561)),AX561/AX560-1,"")</f>
        <v>8.6687028386633891E-3</v>
      </c>
      <c r="AZ561" s="60">
        <f>IF(ISNUMBER(AX561),AX561/MAX(AX$22:AX561)-1,"")</f>
        <v>0</v>
      </c>
      <c r="BB561" s="62">
        <v>54.03</v>
      </c>
      <c r="BC561" s="60">
        <f>IF(AND(ISNUMBER(BB560),ISNUMBER(BB561)),BB561/BB560-1,"")</f>
        <v>3.342618384401197E-3</v>
      </c>
      <c r="BD561" s="60">
        <f>IF(ISNUMBER(BB561),BB561/MAX(BB$22:BB561)-1,"")</f>
        <v>-4.4223327805418267E-3</v>
      </c>
      <c r="BF561" s="62">
        <v>53.69</v>
      </c>
      <c r="BG561" s="60">
        <f>IF(AND(ISNUMBER(BF560),ISNUMBER(BF561)),BF561/BF560-1,"")</f>
        <v>3.7264766163591645E-4</v>
      </c>
      <c r="BH561" s="60">
        <f>IF(ISNUMBER(BF561),BF561/MAX(BF$22:BF561)-1,"")</f>
        <v>-2.2300687604535074E-3</v>
      </c>
      <c r="BK561" s="61">
        <f>BK560*(1+BL561)</f>
        <v>128.3304517459791</v>
      </c>
      <c r="BL561" s="60">
        <f>$L$12*N(AQ561)+$L$13*N(S561)+$L$14*N(AA561)+$L$15*N(AE561)+$L$16*N(AY561)+$L$17*N(BC561)+$L$18*N(AM561)+$L$19*N(AU561)+$L$20*N(W561)</f>
        <v>3.3745629012656578E-3</v>
      </c>
      <c r="BM561" s="60">
        <f>IF(ISNUMBER(BK561),BK561/MAX(BK$22:BK561)-1,"")</f>
        <v>0</v>
      </c>
      <c r="BO561" s="61">
        <f>BO560*(1+BP561)</f>
        <v>125.89598986776477</v>
      </c>
      <c r="BP561" s="60">
        <f>$L$36*N(S561)+$L$37*N(AQ561)+$L$38*N(AA561)+$L$39*N(AE561)+$L$40*N(AM561)+$L$41*N(W561)+$L$42*N(AI561)+$L$43*N(BG561)+$L$44*N(AY561)</f>
        <v>2.7579664163847467E-3</v>
      </c>
      <c r="BQ561" s="60">
        <f>IF(ISNUMBER(BO561),BO561/MAX(BO$22:BO561)-1,"")</f>
        <v>0</v>
      </c>
      <c r="BS561" s="61">
        <f>BS560*(1+BT561)</f>
        <v>121.73848027044157</v>
      </c>
      <c r="BT561" s="60">
        <f>$L$60*N(S561)+$L$61*N(AE561)+$L$62*N(AQ561)+$L$63*N(AM561)+$L$64*N(AI561)+$L$65*N(AA561)+$L$66*N(BG561)+$L$67*N(W561)+$L$68*N(AY561)</f>
        <v>2.6481014268435734E-3</v>
      </c>
      <c r="BU561" s="60">
        <f>IF(ISNUMBER(BS561),BS561/MAX(BS$22:BS561)-1,"")</f>
        <v>-2.6543671142997827E-4</v>
      </c>
    </row>
    <row r="562" spans="17:73" ht="16" customHeight="1">
      <c r="Q562" s="63">
        <v>43881</v>
      </c>
      <c r="R562" s="62">
        <v>508.94</v>
      </c>
      <c r="S562" s="60">
        <f>IF(AND(ISNUMBER(R561),ISNUMBER(R562)),R562/R561-1,"")</f>
        <v>8.1613248286518392E-3</v>
      </c>
      <c r="T562" s="60">
        <f>IF(ISNUMBER(R562),R562/MAX(R$22:R562)-1,"")</f>
        <v>0</v>
      </c>
      <c r="V562" s="62">
        <v>258.7</v>
      </c>
      <c r="W562" s="60">
        <f>IF(AND(ISNUMBER(V561),ISNUMBER(V562)),V562/V561-1,"")</f>
        <v>8.0268079800498437E-3</v>
      </c>
      <c r="X562" s="60">
        <f>IF(ISNUMBER(V562),V562/MAX(V$22:V562)-1,"")</f>
        <v>0</v>
      </c>
      <c r="Z562" s="62">
        <v>11.04</v>
      </c>
      <c r="AA562" s="60">
        <f>IF(AND(ISNUMBER(Z561),ISNUMBER(Z562)),Z562/Z561-1,"")</f>
        <v>1.1915673693858819E-2</v>
      </c>
      <c r="AB562" s="60">
        <f>IF(ISNUMBER(Z562),Z562/MAX(Z$22:Z562)-1,"")</f>
        <v>0</v>
      </c>
      <c r="AD562" s="62">
        <v>12.87</v>
      </c>
      <c r="AE562" s="60">
        <f>IF(AND(ISNUMBER(AD561),ISNUMBER(AD562)),AD562/AD561-1,"")</f>
        <v>9.4117647058822307E-3</v>
      </c>
      <c r="AF562" s="60">
        <f>IF(ISNUMBER(AD562),AD562/MAX(AD$22:AD562)-1,"")</f>
        <v>-0.14824619457313037</v>
      </c>
      <c r="AH562" s="62">
        <v>19.510000000000002</v>
      </c>
      <c r="AI562" s="60">
        <f>IF(AND(ISNUMBER(AH561),ISNUMBER(AH562)),AH562/AH561-1,"")</f>
        <v>1.0261672652644993E-3</v>
      </c>
      <c r="AJ562" s="60">
        <f>IF(ISNUMBER(AH562),AH562/MAX(AH$22:AH562)-1,"")</f>
        <v>0</v>
      </c>
      <c r="AL562" s="62">
        <v>23.45</v>
      </c>
      <c r="AM562" s="60">
        <f>IF(AND(ISNUMBER(AL561),ISNUMBER(AL562)),AL562/AL561-1,"")</f>
        <v>-5.091217649554558E-3</v>
      </c>
      <c r="AN562" s="60">
        <f>IF(ISNUMBER(AL562),AL562/MAX(AL$22:AL562)-1,"")</f>
        <v>-5.091217649554558E-3</v>
      </c>
      <c r="AP562" s="62">
        <v>100.3</v>
      </c>
      <c r="AQ562" s="60">
        <f>IF(AND(ISNUMBER(AP561),ISNUMBER(AP562)),AP562/AP561-1,"")</f>
        <v>0</v>
      </c>
      <c r="AR562" s="60">
        <f>IF(ISNUMBER(AP562),AP562/MAX(AP$22:AP562)-1,"")</f>
        <v>-1.0955084154964378E-3</v>
      </c>
      <c r="AT562" s="62">
        <v>50.11</v>
      </c>
      <c r="AU562" s="60">
        <f>IF(AND(ISNUMBER(AT561),ISNUMBER(AT562)),AT562/AT561-1,"")</f>
        <v>1.9960079840308786E-4</v>
      </c>
      <c r="AV562" s="60">
        <f>IF(ISNUMBER(AT562),AT562/MAX(AT$22:AT562)-1,"")</f>
        <v>-1.394978078915865E-3</v>
      </c>
      <c r="AX562" s="62">
        <v>22.72</v>
      </c>
      <c r="AY562" s="60">
        <f>IF(AND(ISNUMBER(AX561),ISNUMBER(AX562)),AX562/AX561-1,"")</f>
        <v>1.1711270427928744E-2</v>
      </c>
      <c r="AZ562" s="60">
        <f>IF(ISNUMBER(AX562),AX562/MAX(AX$22:AX562)-1,"")</f>
        <v>0</v>
      </c>
      <c r="BB562" s="62">
        <v>53.96</v>
      </c>
      <c r="BC562" s="60">
        <f>IF(AND(ISNUMBER(BB561),ISNUMBER(BB562)),BB562/BB561-1,"")</f>
        <v>-1.2955765315565415E-3</v>
      </c>
      <c r="BD562" s="60">
        <f>IF(ISNUMBER(BB562),BB562/MAX(BB$22:BB562)-1,"")</f>
        <v>-5.7121798415331604E-3</v>
      </c>
      <c r="BF562" s="62">
        <v>53.79</v>
      </c>
      <c r="BG562" s="60">
        <f>IF(AND(ISNUMBER(BF561),ISNUMBER(BF562)),BF562/BF561-1,"")</f>
        <v>1.862544235425645E-3</v>
      </c>
      <c r="BH562" s="60">
        <f>IF(ISNUMBER(BF562),BF562/MAX(BF$22:BF562)-1,"")</f>
        <v>-3.7167812674232525E-4</v>
      </c>
      <c r="BK562" s="61">
        <f>BK561*(1+BL562)</f>
        <v>129.19061390176731</v>
      </c>
      <c r="BL562" s="60">
        <f>$L$12*N(AQ562)+$L$13*N(S562)+$L$14*N(AA562)+$L$15*N(AE562)+$L$16*N(AY562)+$L$17*N(BC562)+$L$18*N(AM562)+$L$19*N(AU562)+$L$20*N(W562)</f>
        <v>6.7027127551209488E-3</v>
      </c>
      <c r="BM562" s="60">
        <f>IF(ISNUMBER(BK562),BK562/MAX(BK$22:BK562)-1,"")</f>
        <v>0</v>
      </c>
      <c r="BO562" s="61">
        <f>BO561*(1+BP562)</f>
        <v>126.78576240366885</v>
      </c>
      <c r="BP562" s="60">
        <f>$L$36*N(S562)+$L$37*N(AQ562)+$L$38*N(AA562)+$L$39*N(AE562)+$L$40*N(AM562)+$L$41*N(W562)+$L$42*N(AI562)+$L$43*N(BG562)+$L$44*N(AY562)</f>
        <v>7.0675208705110468E-3</v>
      </c>
      <c r="BQ562" s="60">
        <f>IF(ISNUMBER(BO562),BO562/MAX(BO$22:BO562)-1,"")</f>
        <v>0</v>
      </c>
      <c r="BS562" s="61">
        <f>BS561*(1+BT562)</f>
        <v>122.34583711786581</v>
      </c>
      <c r="BT562" s="60">
        <f>$L$60*N(S562)+$L$61*N(AE562)+$L$62*N(AQ562)+$L$63*N(AM562)+$L$64*N(AI562)+$L$65*N(AA562)+$L$66*N(BG562)+$L$67*N(W562)+$L$68*N(AY562)</f>
        <v>4.989029319858368E-3</v>
      </c>
      <c r="BU562" s="60">
        <f>IF(ISNUMBER(BS562),BS562/MAX(BS$22:BS562)-1,"")</f>
        <v>0</v>
      </c>
    </row>
    <row r="563" spans="17:73" ht="16" customHeight="1">
      <c r="Q563" s="63">
        <v>43882</v>
      </c>
      <c r="R563" s="62">
        <v>508.68</v>
      </c>
      <c r="S563" s="60">
        <f>IF(AND(ISNUMBER(R562),ISNUMBER(R563)),R563/R562-1,"")</f>
        <v>-5.1086572091008087E-4</v>
      </c>
      <c r="T563" s="60">
        <f>IF(ISNUMBER(R563),R563/MAX(R$22:R563)-1,"")</f>
        <v>-5.1086572091008087E-4</v>
      </c>
      <c r="V563" s="62">
        <v>258.88</v>
      </c>
      <c r="W563" s="60">
        <f>IF(AND(ISNUMBER(V562),ISNUMBER(V563)),V563/V562-1,"")</f>
        <v>6.9578662543490211E-4</v>
      </c>
      <c r="X563" s="60">
        <f>IF(ISNUMBER(V563),V563/MAX(V$22:V563)-1,"")</f>
        <v>0</v>
      </c>
      <c r="Z563" s="62">
        <v>11.01</v>
      </c>
      <c r="AA563" s="60">
        <f>IF(AND(ISNUMBER(Z562),ISNUMBER(Z563)),Z563/Z562-1,"")</f>
        <v>-2.7173913043477826E-3</v>
      </c>
      <c r="AB563" s="60">
        <f>IF(ISNUMBER(Z563),Z563/MAX(Z$22:Z563)-1,"")</f>
        <v>-2.7173913043477826E-3</v>
      </c>
      <c r="AD563" s="62">
        <v>12.92</v>
      </c>
      <c r="AE563" s="60">
        <f>IF(AND(ISNUMBER(AD562),ISNUMBER(AD563)),AD563/AD562-1,"")</f>
        <v>3.8850038850040125E-3</v>
      </c>
      <c r="AF563" s="60">
        <f>IF(ISNUMBER(AD563),AD563/MAX(AD$22:AD563)-1,"")</f>
        <v>-0.14493712772998013</v>
      </c>
      <c r="AH563" s="62">
        <v>19.46</v>
      </c>
      <c r="AI563" s="60">
        <f>IF(AND(ISNUMBER(AH562),ISNUMBER(AH563)),AH563/AH562-1,"")</f>
        <v>-2.5627883136852825E-3</v>
      </c>
      <c r="AJ563" s="60">
        <f>IF(ISNUMBER(AH563),AH563/MAX(AH$22:AH563)-1,"")</f>
        <v>-2.5627883136852825E-3</v>
      </c>
      <c r="AL563" s="62">
        <v>23.43</v>
      </c>
      <c r="AM563" s="60">
        <f>IF(AND(ISNUMBER(AL562),ISNUMBER(AL563)),AL563/AL562-1,"")</f>
        <v>-8.5287846481874041E-4</v>
      </c>
      <c r="AN563" s="60">
        <f>IF(ISNUMBER(AL563),AL563/MAX(AL$22:AL563)-1,"")</f>
        <v>-5.9397539244803177E-3</v>
      </c>
      <c r="AP563" s="62">
        <v>100.3</v>
      </c>
      <c r="AQ563" s="60">
        <f>IF(AND(ISNUMBER(AP562),ISNUMBER(AP563)),AP563/AP562-1,"")</f>
        <v>0</v>
      </c>
      <c r="AR563" s="60">
        <f>IF(ISNUMBER(AP563),AP563/MAX(AP$22:AP563)-1,"")</f>
        <v>-1.0955084154964378E-3</v>
      </c>
      <c r="AT563" s="62">
        <v>50.1</v>
      </c>
      <c r="AU563" s="60">
        <f>IF(AND(ISNUMBER(AT562),ISNUMBER(AT563)),AT563/AT562-1,"")</f>
        <v>-1.9956096587503414E-4</v>
      </c>
      <c r="AV563" s="60">
        <f>IF(ISNUMBER(AT563),AT563/MAX(AT$22:AT563)-1,"")</f>
        <v>-1.5942606616181632E-3</v>
      </c>
      <c r="AX563" s="62">
        <v>23.123999999999999</v>
      </c>
      <c r="AY563" s="60">
        <f>IF(AND(ISNUMBER(AX562),ISNUMBER(AX563)),AX563/AX562-1,"")</f>
        <v>1.7781690140844963E-2</v>
      </c>
      <c r="AZ563" s="60">
        <f>IF(ISNUMBER(AX563),AX563/MAX(AX$22:AX563)-1,"")</f>
        <v>0</v>
      </c>
      <c r="BB563" s="62">
        <v>54.17</v>
      </c>
      <c r="BC563" s="60">
        <f>IF(AND(ISNUMBER(BB562),ISNUMBER(BB563)),BB563/BB562-1,"")</f>
        <v>3.8917716827280291E-3</v>
      </c>
      <c r="BD563" s="60">
        <f>IF(ISNUMBER(BB563),BB563/MAX(BB$22:BB563)-1,"")</f>
        <v>-1.8426386585590482E-3</v>
      </c>
      <c r="BF563" s="62">
        <v>53.87</v>
      </c>
      <c r="BG563" s="60">
        <f>IF(AND(ISNUMBER(BF562),ISNUMBER(BF563)),BF563/BF562-1,"")</f>
        <v>1.487265290946338E-3</v>
      </c>
      <c r="BH563" s="60">
        <f>IF(ISNUMBER(BF563),BF563/MAX(BF$22:BF563)-1,"")</f>
        <v>0</v>
      </c>
      <c r="BK563" s="61">
        <f>BK562*(1+BL563)</f>
        <v>129.52777291740182</v>
      </c>
      <c r="BL563" s="60">
        <f>$L$12*N(AQ563)+$L$13*N(S563)+$L$14*N(AA563)+$L$15*N(AE563)+$L$16*N(AY563)+$L$17*N(BC563)+$L$18*N(AM563)+$L$19*N(AU563)+$L$20*N(W563)</f>
        <v>2.6097794990809099E-3</v>
      </c>
      <c r="BM563" s="60">
        <f>IF(ISNUMBER(BK563),BK563/MAX(BK$22:BK563)-1,"")</f>
        <v>0</v>
      </c>
      <c r="BO563" s="61">
        <f>BO562*(1+BP563)</f>
        <v>126.9595437185655</v>
      </c>
      <c r="BP563" s="60">
        <f>$L$36*N(S563)+$L$37*N(AQ563)+$L$38*N(AA563)+$L$39*N(AE563)+$L$40*N(AM563)+$L$41*N(W563)+$L$42*N(AI563)+$L$43*N(BG563)+$L$44*N(AY563)</f>
        <v>1.3706690057463658E-3</v>
      </c>
      <c r="BQ563" s="60">
        <f>IF(ISNUMBER(BO563),BO563/MAX(BO$22:BO563)-1,"")</f>
        <v>0</v>
      </c>
      <c r="BS563" s="61">
        <f>BS562*(1+BT563)</f>
        <v>122.36626759971203</v>
      </c>
      <c r="BT563" s="60">
        <f>$L$60*N(S563)+$L$61*N(AE563)+$L$62*N(AQ563)+$L$63*N(AM563)+$L$64*N(AI563)+$L$65*N(AA563)+$L$66*N(BG563)+$L$67*N(W563)+$L$68*N(AY563)</f>
        <v>1.6698959545744663E-4</v>
      </c>
      <c r="BU563" s="60">
        <f>IF(ISNUMBER(BS563),BS563/MAX(BS$22:BS563)-1,"")</f>
        <v>0</v>
      </c>
    </row>
    <row r="564" spans="17:73" ht="16" customHeight="1">
      <c r="Q564" s="63">
        <v>43885</v>
      </c>
      <c r="R564" s="62">
        <v>498.83</v>
      </c>
      <c r="S564" s="60">
        <f>IF(AND(ISNUMBER(R563),ISNUMBER(R564)),R564/R563-1,"")</f>
        <v>-1.9363843673822489E-2</v>
      </c>
      <c r="T564" s="60">
        <f>IF(ISNUMBER(R564),R564/MAX(R$22:R564)-1,"")</f>
        <v>-1.9864817070774587E-2</v>
      </c>
      <c r="V564" s="62">
        <v>253.79</v>
      </c>
      <c r="W564" s="60">
        <f>IF(AND(ISNUMBER(V563),ISNUMBER(V564)),V564/V563-1,"")</f>
        <v>-1.9661619283065535E-2</v>
      </c>
      <c r="X564" s="60">
        <f>IF(ISNUMBER(V564),V564/MAX(V$22:V564)-1,"")</f>
        <v>-1.9661619283065535E-2</v>
      </c>
      <c r="Z564" s="62">
        <v>10.76</v>
      </c>
      <c r="AA564" s="60">
        <f>IF(AND(ISNUMBER(Z563),ISNUMBER(Z564)),Z564/Z563-1,"")</f>
        <v>-2.2706630336058131E-2</v>
      </c>
      <c r="AB564" s="60">
        <f>IF(ISNUMBER(Z564),Z564/MAX(Z$22:Z564)-1,"")</f>
        <v>-2.5362318840579601E-2</v>
      </c>
      <c r="AD564" s="62">
        <v>12.43</v>
      </c>
      <c r="AE564" s="60">
        <f>IF(AND(ISNUMBER(AD563),ISNUMBER(AD564)),AD564/AD563-1,"")</f>
        <v>-3.7925696594427238E-2</v>
      </c>
      <c r="AF564" s="60">
        <f>IF(ISNUMBER(AD564),AD564/MAX(AD$22:AD564)-1,"")</f>
        <v>-0.17736598279285243</v>
      </c>
      <c r="AH564" s="62">
        <v>19.010000000000002</v>
      </c>
      <c r="AI564" s="60">
        <f>IF(AND(ISNUMBER(AH563),ISNUMBER(AH564)),AH564/AH563-1,"")</f>
        <v>-2.3124357656731709E-2</v>
      </c>
      <c r="AJ564" s="60">
        <f>IF(ISNUMBER(AH564),AH564/MAX(AH$22:AH564)-1,"")</f>
        <v>-2.5627883136852936E-2</v>
      </c>
      <c r="AL564" s="62">
        <v>23.14</v>
      </c>
      <c r="AM564" s="60">
        <f>IF(AND(ISNUMBER(AL563),ISNUMBER(AL564)),AL564/AL563-1,"")</f>
        <v>-1.237729406743493E-2</v>
      </c>
      <c r="AN564" s="60">
        <f>IF(ISNUMBER(AL564),AL564/MAX(AL$22:AL564)-1,"")</f>
        <v>-1.8243529910903722E-2</v>
      </c>
      <c r="AP564" s="62">
        <v>100.32</v>
      </c>
      <c r="AQ564" s="60">
        <f>IF(AND(ISNUMBER(AP563),ISNUMBER(AP564)),AP564/AP563-1,"")</f>
        <v>1.9940179461608309E-4</v>
      </c>
      <c r="AR564" s="60">
        <f>IF(ISNUMBER(AP564),AP564/MAX(AP$22:AP564)-1,"")</f>
        <v>-8.9632506722436833E-4</v>
      </c>
      <c r="AT564" s="62">
        <v>50.11</v>
      </c>
      <c r="AU564" s="60">
        <f>IF(AND(ISNUMBER(AT563),ISNUMBER(AT564)),AT564/AT563-1,"")</f>
        <v>1.9960079840308786E-4</v>
      </c>
      <c r="AV564" s="60">
        <f>IF(ISNUMBER(AT564),AT564/MAX(AT$22:AT564)-1,"")</f>
        <v>-1.394978078915865E-3</v>
      </c>
      <c r="AX564" s="62">
        <v>23.617999999999999</v>
      </c>
      <c r="AY564" s="60">
        <f>IF(AND(ISNUMBER(AX563),ISNUMBER(AX564)),AX564/AX563-1,"")</f>
        <v>2.1363085971285223E-2</v>
      </c>
      <c r="AZ564" s="60">
        <f>IF(ISNUMBER(AX564),AX564/MAX(AX$22:AX564)-1,"")</f>
        <v>0</v>
      </c>
      <c r="BB564" s="62">
        <v>54.32</v>
      </c>
      <c r="BC564" s="60">
        <f>IF(AND(ISNUMBER(BB563),ISNUMBER(BB564)),BB564/BB563-1,"")</f>
        <v>2.7690603655159407E-3</v>
      </c>
      <c r="BD564" s="60">
        <f>IF(ISNUMBER(BB564),BB564/MAX(BB$22:BB564)-1,"")</f>
        <v>0</v>
      </c>
      <c r="BF564" s="62">
        <v>53.9</v>
      </c>
      <c r="BG564" s="60">
        <f>IF(AND(ISNUMBER(BF563),ISNUMBER(BF564)),BF564/BF563-1,"")</f>
        <v>5.5689623166887969E-4</v>
      </c>
      <c r="BH564" s="60">
        <f>IF(ISNUMBER(BF564),BF564/MAX(BF$22:BF564)-1,"")</f>
        <v>0</v>
      </c>
      <c r="BK564" s="61">
        <f>BK563*(1+BL564)</f>
        <v>128.19131738000797</v>
      </c>
      <c r="BL564" s="60">
        <f>$L$12*N(AQ564)+$L$13*N(S564)+$L$14*N(AA564)+$L$15*N(AE564)+$L$16*N(AY564)+$L$17*N(BC564)+$L$18*N(AM564)+$L$19*N(AU564)+$L$20*N(W564)</f>
        <v>-1.0317907173823641E-2</v>
      </c>
      <c r="BM564" s="60">
        <f>IF(ISNUMBER(BK564),BK564/MAX(BK$22:BK564)-1,"")</f>
        <v>-1.0317907173823526E-2</v>
      </c>
      <c r="BO564" s="61">
        <f>BO563*(1+BP564)</f>
        <v>125.01449907479947</v>
      </c>
      <c r="BP564" s="60">
        <f>$L$36*N(S564)+$L$37*N(AQ564)+$L$38*N(AA564)+$L$39*N(AE564)+$L$40*N(AM564)+$L$41*N(W564)+$L$42*N(AI564)+$L$43*N(BG564)+$L$44*N(AY564)</f>
        <v>-1.5320192454989062E-2</v>
      </c>
      <c r="BQ564" s="60">
        <f>IF(ISNUMBER(BO564),BO564/MAX(BO$22:BO564)-1,"")</f>
        <v>-1.5320192454989057E-2</v>
      </c>
      <c r="BS564" s="61">
        <f>BS563*(1+BT564)</f>
        <v>120.07814990449006</v>
      </c>
      <c r="BT564" s="60">
        <f>$L$60*N(S564)+$L$61*N(AE564)+$L$62*N(AQ564)+$L$63*N(AM564)+$L$64*N(AI564)+$L$65*N(AA564)+$L$66*N(BG564)+$L$67*N(W564)+$L$68*N(AY564)</f>
        <v>-1.8698925284759981E-2</v>
      </c>
      <c r="BU564" s="60">
        <f>IF(ISNUMBER(BS564),BS564/MAX(BS$22:BS564)-1,"")</f>
        <v>-1.8698925284760026E-2</v>
      </c>
    </row>
    <row r="565" spans="17:73" ht="16" customHeight="1">
      <c r="Q565" s="63">
        <v>43886</v>
      </c>
      <c r="R565" s="62">
        <v>491.81</v>
      </c>
      <c r="S565" s="60">
        <f>IF(AND(ISNUMBER(R564),ISNUMBER(R565)),R565/R564-1,"")</f>
        <v>-1.4072930657739069E-2</v>
      </c>
      <c r="T565" s="60">
        <f>IF(ISNUMBER(R565),R565/MAX(R$22:R565)-1,"")</f>
        <v>-3.3658191535347992E-2</v>
      </c>
      <c r="V565" s="62">
        <v>250.42</v>
      </c>
      <c r="W565" s="60">
        <f>IF(AND(ISNUMBER(V564),ISNUMBER(V565)),V565/V564-1,"")</f>
        <v>-1.3278694984041994E-2</v>
      </c>
      <c r="X565" s="60">
        <f>IF(ISNUMBER(V565),V565/MAX(V$22:V565)-1,"")</f>
        <v>-3.2679233621755288E-2</v>
      </c>
      <c r="Z565" s="62">
        <v>10.58</v>
      </c>
      <c r="AA565" s="60">
        <f>IF(AND(ISNUMBER(Z564),ISNUMBER(Z565)),Z565/Z564-1,"")</f>
        <v>-1.6728624535315983E-2</v>
      </c>
      <c r="AB565" s="60">
        <f>IF(ISNUMBER(Z565),Z565/MAX(Z$22:Z565)-1,"")</f>
        <v>-4.166666666666663E-2</v>
      </c>
      <c r="AD565" s="62">
        <v>12.52</v>
      </c>
      <c r="AE565" s="60">
        <f>IF(AND(ISNUMBER(AD564),ISNUMBER(AD565)),AD565/AD564-1,"")</f>
        <v>7.2405470635559244E-3</v>
      </c>
      <c r="AF565" s="60">
        <f>IF(ISNUMBER(AD565),AD565/MAX(AD$22:AD565)-1,"")</f>
        <v>-0.17140966247518197</v>
      </c>
      <c r="AH565" s="62">
        <v>18.77</v>
      </c>
      <c r="AI565" s="60">
        <f>IF(AND(ISNUMBER(AH564),ISNUMBER(AH565)),AH565/AH564-1,"")</f>
        <v>-1.2624934245134223E-2</v>
      </c>
      <c r="AJ565" s="60">
        <f>IF(ISNUMBER(AH565),AH565/MAX(AH$22:AH565)-1,"")</f>
        <v>-3.7929267042542403E-2</v>
      </c>
      <c r="AL565" s="62">
        <v>23.01</v>
      </c>
      <c r="AM565" s="60">
        <f>IF(AND(ISNUMBER(AL564),ISNUMBER(AL565)),AL565/AL564-1,"")</f>
        <v>-5.6179775280897903E-3</v>
      </c>
      <c r="AN565" s="60">
        <f>IF(ISNUMBER(AL565),AL565/MAX(AL$22:AL565)-1,"")</f>
        <v>-2.3759015697921049E-2</v>
      </c>
      <c r="AP565" s="62">
        <v>100.31</v>
      </c>
      <c r="AQ565" s="60">
        <f>IF(AND(ISNUMBER(AP564),ISNUMBER(AP565)),AP565/AP564-1,"")</f>
        <v>-9.9681020733544123E-5</v>
      </c>
      <c r="AR565" s="60">
        <f>IF(ISNUMBER(AP565),AP565/MAX(AP$22:AP565)-1,"")</f>
        <v>-9.9591674136034758E-4</v>
      </c>
      <c r="AT565" s="62">
        <v>50.12</v>
      </c>
      <c r="AU565" s="60">
        <f>IF(AND(ISNUMBER(AT564),ISNUMBER(AT565)),AT565/AT564-1,"")</f>
        <v>1.9956096587514516E-4</v>
      </c>
      <c r="AV565" s="60">
        <f>IF(ISNUMBER(AT565),AT565/MAX(AT$22:AT565)-1,"")</f>
        <v>-1.1956954962136779E-3</v>
      </c>
      <c r="AX565" s="62">
        <v>23.47</v>
      </c>
      <c r="AY565" s="60">
        <f>IF(AND(ISNUMBER(AX564),ISNUMBER(AX565)),AX565/AX564-1,"")</f>
        <v>-6.2664069777288445E-3</v>
      </c>
      <c r="AZ565" s="60">
        <f>IF(ISNUMBER(AX565),AX565/MAX(AX$22:AX565)-1,"")</f>
        <v>-6.2664069777288445E-3</v>
      </c>
      <c r="BB565" s="62">
        <v>54.29</v>
      </c>
      <c r="BC565" s="60">
        <f>IF(AND(ISNUMBER(BB564),ISNUMBER(BB565)),BB565/BB564-1,"")</f>
        <v>-5.5228276877761218E-4</v>
      </c>
      <c r="BD565" s="60">
        <f>IF(ISNUMBER(BB565),BB565/MAX(BB$22:BB565)-1,"")</f>
        <v>-5.5228276877761218E-4</v>
      </c>
      <c r="BF565" s="62">
        <v>53.93</v>
      </c>
      <c r="BG565" s="60">
        <f>IF(AND(ISNUMBER(BF564),ISNUMBER(BF565)),BF565/BF564-1,"")</f>
        <v>5.5658627087207257E-4</v>
      </c>
      <c r="BH565" s="60">
        <f>IF(ISNUMBER(BF565),BF565/MAX(BF$22:BF565)-1,"")</f>
        <v>0</v>
      </c>
      <c r="BK565" s="61">
        <f>BK564*(1+BL565)</f>
        <v>127.25437287530778</v>
      </c>
      <c r="BL565" s="60">
        <f>$L$12*N(AQ565)+$L$13*N(S565)+$L$14*N(AA565)+$L$15*N(AE565)+$L$16*N(AY565)+$L$17*N(BC565)+$L$18*N(AM565)+$L$19*N(AU565)+$L$20*N(W565)</f>
        <v>-7.3089544896612285E-3</v>
      </c>
      <c r="BM565" s="60">
        <f>IF(ISNUMBER(BK565),BK565/MAX(BK$22:BK565)-1,"")</f>
        <v>-1.755144854952273E-2</v>
      </c>
      <c r="BO565" s="61">
        <f>BO564*(1+BP565)</f>
        <v>124.13650985566551</v>
      </c>
      <c r="BP565" s="60">
        <f>$L$36*N(S565)+$L$37*N(AQ565)+$L$38*N(AA565)+$L$39*N(AE565)+$L$40*N(AM565)+$L$41*N(W565)+$L$42*N(AI565)+$L$43*N(BG565)+$L$44*N(AY565)</f>
        <v>-7.0230991255553661E-3</v>
      </c>
      <c r="BQ565" s="60">
        <f>IF(ISNUMBER(BO565),BO565/MAX(BO$22:BO565)-1,"")</f>
        <v>-2.223569635031053E-2</v>
      </c>
      <c r="BS565" s="61">
        <f>BS564*(1+BT565)</f>
        <v>119.30580730976635</v>
      </c>
      <c r="BT565" s="60">
        <f>$L$60*N(S565)+$L$61*N(AE565)+$L$62*N(AQ565)+$L$63*N(AM565)+$L$64*N(AI565)+$L$65*N(AA565)+$L$66*N(BG565)+$L$67*N(W565)+$L$68*N(AY565)</f>
        <v>-6.4319994548386336E-3</v>
      </c>
      <c r="BU565" s="60">
        <f>IF(ISNUMBER(BS565),BS565/MAX(BS$22:BS565)-1,"")</f>
        <v>-2.5010653262361071E-2</v>
      </c>
    </row>
    <row r="566" spans="17:73" ht="16" customHeight="1">
      <c r="Q566" s="63">
        <v>43887</v>
      </c>
      <c r="R566" s="62">
        <v>478.01</v>
      </c>
      <c r="S566" s="60">
        <f>IF(AND(ISNUMBER(R565),ISNUMBER(R566)),R566/R565-1,"")</f>
        <v>-2.8059616518574249E-2</v>
      </c>
      <c r="T566" s="60">
        <f>IF(ISNUMBER(R566),R566/MAX(R$22:R566)-1,"")</f>
        <v>-6.0773372106731616E-2</v>
      </c>
      <c r="V566" s="62">
        <v>243.1</v>
      </c>
      <c r="W566" s="60">
        <f>IF(AND(ISNUMBER(V565),ISNUMBER(V566)),V566/V565-1,"")</f>
        <v>-2.9230892101269834E-2</v>
      </c>
      <c r="X566" s="60">
        <f>IF(ISNUMBER(V566),V566/MAX(V$22:V566)-1,"")</f>
        <v>-6.0954882571075397E-2</v>
      </c>
      <c r="Z566" s="62">
        <v>10.27</v>
      </c>
      <c r="AA566" s="60">
        <f>IF(AND(ISNUMBER(Z565),ISNUMBER(Z566)),Z566/Z565-1,"")</f>
        <v>-2.930056710775053E-2</v>
      </c>
      <c r="AB566" s="60">
        <f>IF(ISNUMBER(Z566),Z566/MAX(Z$22:Z566)-1,"")</f>
        <v>-6.9746376811594124E-2</v>
      </c>
      <c r="AD566" s="62">
        <v>12.38</v>
      </c>
      <c r="AE566" s="60">
        <f>IF(AND(ISNUMBER(AD565),ISNUMBER(AD566)),AD566/AD565-1,"")</f>
        <v>-1.1182108626197951E-2</v>
      </c>
      <c r="AF566" s="60">
        <f>IF(ISNUMBER(AD566),AD566/MAX(AD$22:AD566)-1,"")</f>
        <v>-0.18067504963600256</v>
      </c>
      <c r="AH566" s="62">
        <v>18.440000000000001</v>
      </c>
      <c r="AI566" s="60">
        <f>IF(AND(ISNUMBER(AH565),ISNUMBER(AH566)),AH566/AH565-1,"")</f>
        <v>-1.758124667021832E-2</v>
      </c>
      <c r="AJ566" s="60">
        <f>IF(ISNUMBER(AH566),AH566/MAX(AH$22:AH566)-1,"")</f>
        <v>-5.4843669912865156E-2</v>
      </c>
      <c r="AL566" s="62">
        <v>22.49</v>
      </c>
      <c r="AM566" s="60">
        <f>IF(AND(ISNUMBER(AL565),ISNUMBER(AL566)),AL566/AL565-1,"")</f>
        <v>-2.25988700564973E-2</v>
      </c>
      <c r="AN566" s="60">
        <f>IF(ISNUMBER(AL566),AL566/MAX(AL$22:AL566)-1,"")</f>
        <v>-4.5820958845990689E-2</v>
      </c>
      <c r="AP566" s="62">
        <v>100.32</v>
      </c>
      <c r="AQ566" s="60">
        <f>IF(AND(ISNUMBER(AP565),ISNUMBER(AP566)),AP566/AP565-1,"")</f>
        <v>9.9690958029974297E-5</v>
      </c>
      <c r="AR566" s="60">
        <f>IF(ISNUMBER(AP566),AP566/MAX(AP$22:AP566)-1,"")</f>
        <v>-8.9632506722436833E-4</v>
      </c>
      <c r="AT566" s="62">
        <v>50.11</v>
      </c>
      <c r="AU566" s="60">
        <f>IF(AND(ISNUMBER(AT565),ISNUMBER(AT566)),AT566/AT565-1,"")</f>
        <v>-1.995211492418214E-4</v>
      </c>
      <c r="AV566" s="60">
        <f>IF(ISNUMBER(AT566),AT566/MAX(AT$22:AT566)-1,"")</f>
        <v>-1.394978078915865E-3</v>
      </c>
      <c r="AX566" s="62">
        <v>23.376000000000001</v>
      </c>
      <c r="AY566" s="60">
        <f>IF(AND(ISNUMBER(AX565),ISNUMBER(AX566)),AX566/AX565-1,"")</f>
        <v>-4.0051129100978633E-3</v>
      </c>
      <c r="AZ566" s="60">
        <f>IF(ISNUMBER(AX566),AX566/MAX(AX$22:AX566)-1,"")</f>
        <v>-1.0246422220340334E-2</v>
      </c>
      <c r="BB566" s="62">
        <v>54.4</v>
      </c>
      <c r="BC566" s="60">
        <f>IF(AND(ISNUMBER(BB565),ISNUMBER(BB566)),BB566/BB565-1,"")</f>
        <v>2.0261558298029225E-3</v>
      </c>
      <c r="BD566" s="60">
        <f>IF(ISNUMBER(BB566),BB566/MAX(BB$22:BB566)-1,"")</f>
        <v>0</v>
      </c>
      <c r="BF566" s="62">
        <v>53.88</v>
      </c>
      <c r="BG566" s="60">
        <f>IF(AND(ISNUMBER(BF565),ISNUMBER(BF566)),BF566/BF565-1,"")</f>
        <v>-9.2712775820502635E-4</v>
      </c>
      <c r="BH566" s="60">
        <f>IF(ISNUMBER(BF566),BF566/MAX(BF$22:BF566)-1,"")</f>
        <v>-9.2712775820502635E-4</v>
      </c>
      <c r="BK566" s="61">
        <f>BK565*(1+BL566)</f>
        <v>125.26868261860908</v>
      </c>
      <c r="BL566" s="60">
        <f>$L$12*N(AQ566)+$L$13*N(S566)+$L$14*N(AA566)+$L$15*N(AE566)+$L$16*N(AY566)+$L$17*N(BC566)+$L$18*N(AM566)+$L$19*N(AU566)+$L$20*N(W566)</f>
        <v>-1.5604102333240969E-2</v>
      </c>
      <c r="BM566" s="60">
        <f>IF(ISNUMBER(BK566),BK566/MAX(BK$22:BK566)-1,"")</f>
        <v>-3.288167628350025E-2</v>
      </c>
      <c r="BO566" s="61">
        <f>BO565*(1+BP566)</f>
        <v>122.01319047238984</v>
      </c>
      <c r="BP566" s="60">
        <f>$L$36*N(S566)+$L$37*N(AQ566)+$L$38*N(AA566)+$L$39*N(AE566)+$L$40*N(AM566)+$L$41*N(W566)+$L$42*N(AI566)+$L$43*N(BG566)+$L$44*N(AY566)</f>
        <v>-1.7104713075504336E-2</v>
      </c>
      <c r="BQ566" s="60">
        <f>IF(ISNUMBER(BO566),BO566/MAX(BO$22:BO566)-1,"")</f>
        <v>-3.8960074219708707E-2</v>
      </c>
      <c r="BS566" s="61">
        <f>BS565*(1+BT566)</f>
        <v>117.20028068815594</v>
      </c>
      <c r="BT566" s="60">
        <f>$L$60*N(S566)+$L$61*N(AE566)+$L$62*N(AQ566)+$L$63*N(AM566)+$L$64*N(AI566)+$L$65*N(AA566)+$L$66*N(BG566)+$L$67*N(W566)+$L$68*N(AY566)</f>
        <v>-1.7648148644965889E-2</v>
      </c>
      <c r="BU566" s="60">
        <f>IF(ISNUMBER(BS566),BS566/MAX(BS$22:BS566)-1,"")</f>
        <v>-4.2217410180845016E-2</v>
      </c>
    </row>
    <row r="567" spans="17:73" ht="16" customHeight="1">
      <c r="Q567" s="63">
        <v>43888</v>
      </c>
      <c r="R567" s="62">
        <v>468</v>
      </c>
      <c r="S567" s="60">
        <f>IF(AND(ISNUMBER(R566),ISNUMBER(R567)),R567/R566-1,"")</f>
        <v>-2.0940984498232229E-2</v>
      </c>
      <c r="T567" s="60">
        <f>IF(ISNUMBER(R567),R567/MAX(R$22:R567)-1,"")</f>
        <v>-8.0441702361771505E-2</v>
      </c>
      <c r="V567" s="62">
        <v>237.7</v>
      </c>
      <c r="W567" s="60">
        <f>IF(AND(ISNUMBER(V566),ISNUMBER(V567)),V567/V566-1,"")</f>
        <v>-2.221308103661046E-2</v>
      </c>
      <c r="X567" s="60">
        <f>IF(ISNUMBER(V567),V567/MAX(V$22:V567)-1,"")</f>
        <v>-8.1813967861557479E-2</v>
      </c>
      <c r="Z567" s="62">
        <v>10.1</v>
      </c>
      <c r="AA567" s="60">
        <f>IF(AND(ISNUMBER(Z566),ISNUMBER(Z567)),Z567/Z566-1,"")</f>
        <v>-1.6553067185978598E-2</v>
      </c>
      <c r="AB567" s="60">
        <f>IF(ISNUMBER(Z567),Z567/MAX(Z$22:Z567)-1,"")</f>
        <v>-8.5144927536231818E-2</v>
      </c>
      <c r="AD567" s="62">
        <v>12.2</v>
      </c>
      <c r="AE567" s="60">
        <f>IF(AND(ISNUMBER(AD566),ISNUMBER(AD567)),AD567/AD566-1,"")</f>
        <v>-1.4539579967689953E-2</v>
      </c>
      <c r="AF567" s="60">
        <f>IF(ISNUMBER(AD567),AD567/MAX(AD$22:AD567)-1,"")</f>
        <v>-0.19258769027134348</v>
      </c>
      <c r="AH567" s="62">
        <v>18.350000000000001</v>
      </c>
      <c r="AI567" s="60">
        <f>IF(AND(ISNUMBER(AH566),ISNUMBER(AH567)),AH567/AH566-1,"")</f>
        <v>-4.8806941431670525E-3</v>
      </c>
      <c r="AJ567" s="60">
        <f>IF(ISNUMBER(AH567),AH567/MAX(AH$22:AH567)-1,"")</f>
        <v>-5.9456688877498776E-2</v>
      </c>
      <c r="AL567" s="62">
        <v>22.11</v>
      </c>
      <c r="AM567" s="60">
        <f>IF(AND(ISNUMBER(AL566),ISNUMBER(AL567)),AL567/AL566-1,"")</f>
        <v>-1.6896398399288581E-2</v>
      </c>
      <c r="AN567" s="60">
        <f>IF(ISNUMBER(AL567),AL567/MAX(AL$22:AL567)-1,"")</f>
        <v>-6.1943148069580012E-2</v>
      </c>
      <c r="AP567" s="62">
        <v>100.33</v>
      </c>
      <c r="AQ567" s="60">
        <f>IF(AND(ISNUMBER(AP566),ISNUMBER(AP567)),AP567/AP566-1,"")</f>
        <v>9.9681020733655146E-5</v>
      </c>
      <c r="AR567" s="60">
        <f>IF(ISNUMBER(AP567),AP567/MAX(AP$22:AP567)-1,"")</f>
        <v>-7.9673339308827806E-4</v>
      </c>
      <c r="AT567" s="62">
        <v>50.11</v>
      </c>
      <c r="AU567" s="60">
        <f>IF(AND(ISNUMBER(AT566),ISNUMBER(AT567)),AT567/AT566-1,"")</f>
        <v>0</v>
      </c>
      <c r="AV567" s="60">
        <f>IF(ISNUMBER(AT567),AT567/MAX(AT$22:AT567)-1,"")</f>
        <v>-1.394978078915865E-3</v>
      </c>
      <c r="AX567" s="62">
        <v>23.646000000000001</v>
      </c>
      <c r="AY567" s="60">
        <f>IF(AND(ISNUMBER(AX566),ISNUMBER(AX567)),AX567/AX566-1,"")</f>
        <v>1.155030800821355E-2</v>
      </c>
      <c r="AZ567" s="60">
        <f>IF(ISNUMBER(AX567),AX567/MAX(AX$22:AX567)-1,"")</f>
        <v>0</v>
      </c>
      <c r="BB567" s="62">
        <v>54.46</v>
      </c>
      <c r="BC567" s="60">
        <f>IF(AND(ISNUMBER(BB566),ISNUMBER(BB567)),BB567/BB566-1,"")</f>
        <v>1.1029411764706953E-3</v>
      </c>
      <c r="BD567" s="60">
        <f>IF(ISNUMBER(BB567),BB567/MAX(BB$22:BB567)-1,"")</f>
        <v>0</v>
      </c>
      <c r="BF567" s="62">
        <v>54.02</v>
      </c>
      <c r="BG567" s="60">
        <f>IF(AND(ISNUMBER(BF566),ISNUMBER(BF567)),BF567/BF566-1,"")</f>
        <v>2.5983667409057443E-3</v>
      </c>
      <c r="BH567" s="60">
        <f>IF(ISNUMBER(BF567),BF567/MAX(BF$22:BF567)-1,"")</f>
        <v>0</v>
      </c>
      <c r="BK567" s="61">
        <f>BK566*(1+BL567)</f>
        <v>124.10635915838613</v>
      </c>
      <c r="BL567" s="60">
        <f>$L$12*N(AQ567)+$L$13*N(S567)+$L$14*N(AA567)+$L$15*N(AE567)+$L$16*N(AY567)+$L$17*N(BC567)+$L$18*N(AM567)+$L$19*N(AU567)+$L$20*N(W567)</f>
        <v>-9.2786435997075107E-3</v>
      </c>
      <c r="BM567" s="60">
        <f>IF(ISNUMBER(BK567),BK567/MAX(BK$22:BK567)-1,"")</f>
        <v>-4.1855222528012215E-2</v>
      </c>
      <c r="BO567" s="61">
        <f>BO566*(1+BP567)</f>
        <v>120.6093339315746</v>
      </c>
      <c r="BP567" s="60">
        <f>$L$36*N(S567)+$L$37*N(AQ567)+$L$38*N(AA567)+$L$39*N(AE567)+$L$40*N(AM567)+$L$41*N(W567)+$L$42*N(AI567)+$L$43*N(BG567)+$L$44*N(AY567)</f>
        <v>-1.1505776837570033E-2</v>
      </c>
      <c r="BQ567" s="60">
        <f>IF(ISNUMBER(BO567),BO567/MAX(BO$22:BO567)-1,"")</f>
        <v>-5.0017585137731579E-2</v>
      </c>
      <c r="BS567" s="61">
        <f>BS566*(1+BT567)</f>
        <v>115.70192879918936</v>
      </c>
      <c r="BT567" s="60">
        <f>$L$60*N(S567)+$L$61*N(AE567)+$L$62*N(AQ567)+$L$63*N(AM567)+$L$64*N(AI567)+$L$65*N(AA567)+$L$66*N(BG567)+$L$67*N(W567)+$L$68*N(AY567)</f>
        <v>-1.2784541813115285E-2</v>
      </c>
      <c r="BU567" s="60">
        <f>IF(ISNUMBER(BS567),BS567/MAX(BS$22:BS567)-1,"")</f>
        <v>-5.4462221748261874E-2</v>
      </c>
    </row>
    <row r="568" spans="17:73" ht="16" customHeight="1">
      <c r="Q568" s="63">
        <v>43889</v>
      </c>
      <c r="R568" s="62">
        <v>450</v>
      </c>
      <c r="S568" s="60">
        <f>IF(AND(ISNUMBER(R567),ISNUMBER(R568)),R568/R567-1,"")</f>
        <v>-3.8461538461538436E-2</v>
      </c>
      <c r="T568" s="60">
        <f>IF(ISNUMBER(R568),R568/MAX(R$22:R568)-1,"")</f>
        <v>-0.1158093291940111</v>
      </c>
      <c r="V568" s="62">
        <v>228.28</v>
      </c>
      <c r="W568" s="60">
        <f>IF(AND(ISNUMBER(V567),ISNUMBER(V568)),V568/V567-1,"")</f>
        <v>-3.9629785443836774E-2</v>
      </c>
      <c r="X568" s="60">
        <f>IF(ISNUMBER(V568),V568/MAX(V$22:V568)-1,"")</f>
        <v>-0.11820148331273173</v>
      </c>
      <c r="Z568" s="62">
        <v>9.7200000000000006</v>
      </c>
      <c r="AA568" s="60">
        <f>IF(AND(ISNUMBER(Z567),ISNUMBER(Z568)),Z568/Z567-1,"")</f>
        <v>-3.7623762376237546E-2</v>
      </c>
      <c r="AB568" s="60">
        <f>IF(ISNUMBER(Z568),Z568/MAX(Z$22:Z568)-1,"")</f>
        <v>-0.11956521739130421</v>
      </c>
      <c r="AD568" s="62">
        <v>11.66</v>
      </c>
      <c r="AE568" s="60">
        <f>IF(AND(ISNUMBER(AD567),ISNUMBER(AD568)),AD568/AD567-1,"")</f>
        <v>-4.4262295081967107E-2</v>
      </c>
      <c r="AF568" s="60">
        <f>IF(ISNUMBER(AD568),AD568/MAX(AD$22:AD568)-1,"")</f>
        <v>-0.22832561217736591</v>
      </c>
      <c r="AH568" s="62">
        <v>17.829999999999998</v>
      </c>
      <c r="AI568" s="60">
        <f>IF(AND(ISNUMBER(AH567),ISNUMBER(AH568)),AH568/AH567-1,"")</f>
        <v>-2.8337874659400741E-2</v>
      </c>
      <c r="AJ568" s="60">
        <f>IF(ISNUMBER(AH568),AH568/MAX(AH$22:AH568)-1,"")</f>
        <v>-8.6109687339825935E-2</v>
      </c>
      <c r="AL568" s="62">
        <v>21.23</v>
      </c>
      <c r="AM568" s="60">
        <f>IF(AND(ISNUMBER(AL567),ISNUMBER(AL568)),AL568/AL567-1,"")</f>
        <v>-3.9800995024875552E-2</v>
      </c>
      <c r="AN568" s="60">
        <f>IF(ISNUMBER(AL568),AL568/MAX(AL$22:AL568)-1,"")</f>
        <v>-9.9278744166313104E-2</v>
      </c>
      <c r="AP568" s="62">
        <v>100.33</v>
      </c>
      <c r="AQ568" s="60">
        <f>IF(AND(ISNUMBER(AP567),ISNUMBER(AP568)),AP568/AP567-1,"")</f>
        <v>0</v>
      </c>
      <c r="AR568" s="60">
        <f>IF(ISNUMBER(AP568),AP568/MAX(AP$22:AP568)-1,"")</f>
        <v>-7.9673339308827806E-4</v>
      </c>
      <c r="AT568" s="62">
        <v>50.11</v>
      </c>
      <c r="AU568" s="60">
        <f>IF(AND(ISNUMBER(AT567),ISNUMBER(AT568)),AT568/AT567-1,"")</f>
        <v>0</v>
      </c>
      <c r="AV568" s="60">
        <f>IF(ISNUMBER(AT568),AT568/MAX(AT$22:AT568)-1,"")</f>
        <v>-1.394978078915865E-3</v>
      </c>
      <c r="AX568" s="62">
        <v>23.661999999999999</v>
      </c>
      <c r="AY568" s="60">
        <f>IF(AND(ISNUMBER(AX567),ISNUMBER(AX568)),AX568/AX567-1,"")</f>
        <v>6.7664721305926712E-4</v>
      </c>
      <c r="AZ568" s="60">
        <f>IF(ISNUMBER(AX568),AX568/MAX(AX$22:AX568)-1,"")</f>
        <v>0</v>
      </c>
      <c r="BB568" s="62">
        <v>54.42</v>
      </c>
      <c r="BC568" s="60">
        <f>IF(AND(ISNUMBER(BB567),ISNUMBER(BB568)),BB568/BB567-1,"")</f>
        <v>-7.3448402497244825E-4</v>
      </c>
      <c r="BD568" s="60">
        <f>IF(ISNUMBER(BB568),BB568/MAX(BB$22:BB568)-1,"")</f>
        <v>-7.3448402497244825E-4</v>
      </c>
      <c r="BF568" s="62">
        <v>54.06</v>
      </c>
      <c r="BG568" s="60">
        <f>IF(AND(ISNUMBER(BF567),ISNUMBER(BF568)),BF568/BF567-1,"")</f>
        <v>7.4046649389103436E-4</v>
      </c>
      <c r="BH568" s="60">
        <f>IF(ISNUMBER(BF568),BF568/MAX(BF$22:BF568)-1,"")</f>
        <v>0</v>
      </c>
      <c r="BK568" s="61">
        <f>BK567*(1+BL568)</f>
        <v>121.18634873939122</v>
      </c>
      <c r="BL568" s="60">
        <f>$L$12*N(AQ568)+$L$13*N(S568)+$L$14*N(AA568)+$L$15*N(AE568)+$L$16*N(AY568)+$L$17*N(BC568)+$L$18*N(AM568)+$L$19*N(AU568)+$L$20*N(W568)</f>
        <v>-2.3528290079546633E-2</v>
      </c>
      <c r="BM568" s="60">
        <f>IF(ISNUMBER(BK568),BK568/MAX(BK$22:BK568)-1,"")</f>
        <v>-6.4398730790575787E-2</v>
      </c>
      <c r="BO568" s="61">
        <f>BO567*(1+BP568)</f>
        <v>117.27789642598459</v>
      </c>
      <c r="BP568" s="60">
        <f>$L$36*N(S568)+$L$37*N(AQ568)+$L$38*N(AA568)+$L$39*N(AE568)+$L$40*N(AM568)+$L$41*N(W568)+$L$42*N(AI568)+$L$43*N(BG568)+$L$44*N(AY568)</f>
        <v>-2.762172210883802E-2</v>
      </c>
      <c r="BQ568" s="60">
        <f>IF(ISNUMBER(BO568),BO568/MAX(BO$22:BO568)-1,"")</f>
        <v>-7.6257735409339999E-2</v>
      </c>
      <c r="BS568" s="61">
        <f>BS567*(1+BT568)</f>
        <v>112.13541770409499</v>
      </c>
      <c r="BT568" s="60">
        <f>$L$60*N(S568)+$L$61*N(AE568)+$L$62*N(AQ568)+$L$63*N(AM568)+$L$64*N(AI568)+$L$65*N(AA568)+$L$66*N(BG568)+$L$67*N(W568)+$L$68*N(AY568)</f>
        <v>-3.0824992565891985E-2</v>
      </c>
      <c r="BU568" s="60">
        <f>IF(ISNUMBER(BS568),BS568/MAX(BS$22:BS568)-1,"")</f>
        <v>-8.3608416733641722E-2</v>
      </c>
    </row>
    <row r="569" spans="17:73" ht="16" customHeight="1">
      <c r="Q569" s="63">
        <v>43892</v>
      </c>
      <c r="R569" s="62">
        <v>455.18</v>
      </c>
      <c r="S569" s="60">
        <f>IF(AND(ISNUMBER(R568),ISNUMBER(R569)),R569/R568-1,"")</f>
        <v>1.1511111111111028E-2</v>
      </c>
      <c r="T569" s="60">
        <f>IF(ISNUMBER(R569),R569/MAX(R$22:R569)-1,"")</f>
        <v>-0.10563131213895549</v>
      </c>
      <c r="V569" s="62">
        <v>231.49</v>
      </c>
      <c r="W569" s="60">
        <f>IF(AND(ISNUMBER(V568),ISNUMBER(V569)),V569/V568-1,"")</f>
        <v>1.4061678640266306E-2</v>
      </c>
      <c r="X569" s="60">
        <f>IF(ISNUMBER(V569),V569/MAX(V$22:V569)-1,"")</f>
        <v>-0.10580191594561184</v>
      </c>
      <c r="Z569" s="62">
        <v>9.9499999999999993</v>
      </c>
      <c r="AA569" s="60">
        <f>IF(AND(ISNUMBER(Z568),ISNUMBER(Z569)),Z569/Z568-1,"")</f>
        <v>2.3662551440329027E-2</v>
      </c>
      <c r="AB569" s="60">
        <f>IF(ISNUMBER(Z569),Z569/MAX(Z$22:Z569)-1,"")</f>
        <v>-9.8731884057971064E-2</v>
      </c>
      <c r="AD569" s="62">
        <v>11.75</v>
      </c>
      <c r="AE569" s="60">
        <f>IF(AND(ISNUMBER(AD568),ISNUMBER(AD569)),AD569/AD568-1,"")</f>
        <v>7.718696397941649E-3</v>
      </c>
      <c r="AF569" s="60">
        <f>IF(ISNUMBER(AD569),AD569/MAX(AD$22:AD569)-1,"")</f>
        <v>-0.22236929185969556</v>
      </c>
      <c r="AH569" s="62">
        <v>17.760000000000002</v>
      </c>
      <c r="AI569" s="60">
        <f>IF(AND(ISNUMBER(AH568),ISNUMBER(AH569)),AH569/AH568-1,"")</f>
        <v>-3.9259674705550696E-3</v>
      </c>
      <c r="AJ569" s="60">
        <f>IF(ISNUMBER(AH569),AH569/MAX(AH$22:AH569)-1,"")</f>
        <v>-8.9697590978985109E-2</v>
      </c>
      <c r="AL569" s="62">
        <v>20.91</v>
      </c>
      <c r="AM569" s="60">
        <f>IF(AND(ISNUMBER(AL568),ISNUMBER(AL569)),AL569/AL568-1,"")</f>
        <v>-1.5073009891662714E-2</v>
      </c>
      <c r="AN569" s="60">
        <f>IF(ISNUMBER(AL569),AL569/MAX(AL$22:AL569)-1,"")</f>
        <v>-0.11285532456512515</v>
      </c>
      <c r="AP569" s="62">
        <v>100.34</v>
      </c>
      <c r="AQ569" s="60">
        <f>IF(AND(ISNUMBER(AP568),ISNUMBER(AP569)),AP569/AP568-1,"")</f>
        <v>9.9671085418195915E-5</v>
      </c>
      <c r="AR569" s="60">
        <f>IF(ISNUMBER(AP569),AP569/MAX(AP$22:AP569)-1,"")</f>
        <v>-6.9714171895218779E-4</v>
      </c>
      <c r="AT569" s="62">
        <v>50.07</v>
      </c>
      <c r="AU569" s="60">
        <f>IF(AND(ISNUMBER(AT568),ISNUMBER(AT569)),AT569/AT568-1,"")</f>
        <v>-7.9824386350024756E-4</v>
      </c>
      <c r="AV569" s="60">
        <f>IF(ISNUMBER(AT569),AT569/MAX(AT$22:AT569)-1,"")</f>
        <v>-2.1921084097249466E-3</v>
      </c>
      <c r="AX569" s="62">
        <v>23.055</v>
      </c>
      <c r="AY569" s="60">
        <f>IF(AND(ISNUMBER(AX568),ISNUMBER(AX569)),AX569/AX568-1,"")</f>
        <v>-2.5652945651255199E-2</v>
      </c>
      <c r="AZ569" s="60">
        <f>IF(ISNUMBER(AX569),AX569/MAX(AX$22:AX569)-1,"")</f>
        <v>-2.5652945651255199E-2</v>
      </c>
      <c r="BB569" s="62">
        <v>54.51</v>
      </c>
      <c r="BC569" s="60">
        <f>IF(AND(ISNUMBER(BB568),ISNUMBER(BB569)),BB569/BB568-1,"")</f>
        <v>1.6538037486217849E-3</v>
      </c>
      <c r="BD569" s="60">
        <f>IF(ISNUMBER(BB569),BB569/MAX(BB$22:BB569)-1,"")</f>
        <v>0</v>
      </c>
      <c r="BF569" s="62">
        <v>54.13</v>
      </c>
      <c r="BG569" s="60">
        <f>IF(AND(ISNUMBER(BF568),ISNUMBER(BF569)),BF569/BF568-1,"")</f>
        <v>1.2948575656677175E-3</v>
      </c>
      <c r="BH569" s="60">
        <f>IF(ISNUMBER(BF569),BF569/MAX(BF$22:BF569)-1,"")</f>
        <v>0</v>
      </c>
      <c r="BK569" s="61">
        <f>BK568*(1+BL569)</f>
        <v>121.60408286071646</v>
      </c>
      <c r="BL569" s="60">
        <f>$L$12*N(AQ569)+$L$13*N(S569)+$L$14*N(AA569)+$L$15*N(AE569)+$L$16*N(AY569)+$L$17*N(BC569)+$L$18*N(AM569)+$L$19*N(AU569)+$L$20*N(W569)</f>
        <v>3.447039420451237E-3</v>
      </c>
      <c r="BM569" s="60">
        <f>IF(ISNUMBER(BK569),BK569/MAX(BK$22:BK569)-1,"")</f>
        <v>-6.1173676333786675E-2</v>
      </c>
      <c r="BO569" s="61">
        <f>BO568*(1+BP569)</f>
        <v>118.0622754374612</v>
      </c>
      <c r="BP569" s="60">
        <f>$L$36*N(S569)+$L$37*N(AQ569)+$L$38*N(AA569)+$L$39*N(AE569)+$L$40*N(AM569)+$L$41*N(W569)+$L$42*N(AI569)+$L$43*N(BG569)+$L$44*N(AY569)</f>
        <v>6.6882083954466504E-3</v>
      </c>
      <c r="BQ569" s="60">
        <f>IF(ISNUMBER(BO569),BO569/MAX(BO$22:BO569)-1,"")</f>
        <v>-7.0079554640075759E-2</v>
      </c>
      <c r="BS569" s="61">
        <f>BS568*(1+BT569)</f>
        <v>112.66784760116211</v>
      </c>
      <c r="BT569" s="60">
        <f>$L$60*N(S569)+$L$61*N(AE569)+$L$62*N(AQ569)+$L$63*N(AM569)+$L$64*N(AI569)+$L$65*N(AA569)+$L$66*N(BG569)+$L$67*N(W569)+$L$68*N(AY569)</f>
        <v>4.7480975053940284E-3</v>
      </c>
      <c r="BU569" s="60">
        <f>IF(ISNUMBER(BS569),BS569/MAX(BS$22:BS569)-1,"")</f>
        <v>-7.9257300143170673E-2</v>
      </c>
    </row>
    <row r="570" spans="17:73" ht="16" customHeight="1">
      <c r="Q570" s="63">
        <v>43893</v>
      </c>
      <c r="R570" s="62">
        <v>467.71</v>
      </c>
      <c r="S570" s="60">
        <f>IF(AND(ISNUMBER(R569),ISNUMBER(R570)),R570/R569-1,"")</f>
        <v>2.7527571510171711E-2</v>
      </c>
      <c r="T570" s="60">
        <f>IF(ISNUMBER(R570),R570/MAX(R$22:R570)-1,"")</f>
        <v>-8.101151412740204E-2</v>
      </c>
      <c r="V570" s="62">
        <v>237.54</v>
      </c>
      <c r="W570" s="60">
        <f>IF(AND(ISNUMBER(V569),ISNUMBER(V570)),V570/V569-1,"")</f>
        <v>2.6135038230592933E-2</v>
      </c>
      <c r="X570" s="60">
        <f>IF(ISNUMBER(V570),V570/MAX(V$22:V570)-1,"")</f>
        <v>-8.2432014833127343E-2</v>
      </c>
      <c r="Z570" s="62">
        <v>10.220000000000001</v>
      </c>
      <c r="AA570" s="60">
        <f>IF(AND(ISNUMBER(Z569),ISNUMBER(Z570)),Z570/Z569-1,"")</f>
        <v>2.713567839195985E-2</v>
      </c>
      <c r="AB570" s="60">
        <f>IF(ISNUMBER(Z570),Z570/MAX(Z$22:Z570)-1,"")</f>
        <v>-7.4275362318840465E-2</v>
      </c>
      <c r="AD570" s="62">
        <v>11.65</v>
      </c>
      <c r="AE570" s="60">
        <f>IF(AND(ISNUMBER(AD569),ISNUMBER(AD570)),AD570/AD569-1,"")</f>
        <v>-8.5106382978723527E-3</v>
      </c>
      <c r="AF570" s="60">
        <f>IF(ISNUMBER(AD570),AD570/MAX(AD$22:AD570)-1,"")</f>
        <v>-0.22898742554599594</v>
      </c>
      <c r="AH570" s="62">
        <v>18.190000000000001</v>
      </c>
      <c r="AI570" s="60">
        <f>IF(AND(ISNUMBER(AH569),ISNUMBER(AH570)),AH570/AH569-1,"")</f>
        <v>2.421171171171177E-2</v>
      </c>
      <c r="AJ570" s="60">
        <f>IF(ISNUMBER(AH570),AH570/MAX(AH$22:AH570)-1,"")</f>
        <v>-6.765761148129168E-2</v>
      </c>
      <c r="AL570" s="62">
        <v>21.54</v>
      </c>
      <c r="AM570" s="60">
        <f>IF(AND(ISNUMBER(AL569),ISNUMBER(AL570)),AL570/AL569-1,"")</f>
        <v>3.0129124820659881E-2</v>
      </c>
      <c r="AN570" s="60">
        <f>IF(ISNUMBER(AL570),AL570/MAX(AL$22:AL570)-1,"")</f>
        <v>-8.612643190496394E-2</v>
      </c>
      <c r="AP570" s="62">
        <v>100.36</v>
      </c>
      <c r="AQ570" s="60">
        <f>IF(AND(ISNUMBER(AP569),ISNUMBER(AP570)),AP570/AP569-1,"")</f>
        <v>1.9932230416586094E-4</v>
      </c>
      <c r="AR570" s="60">
        <f>IF(ISNUMBER(AP570),AP570/MAX(AP$22:AP570)-1,"")</f>
        <v>-4.979583706802293E-4</v>
      </c>
      <c r="AT570" s="62">
        <v>50.07</v>
      </c>
      <c r="AU570" s="60">
        <f>IF(AND(ISNUMBER(AT569),ISNUMBER(AT570)),AT570/AT569-1,"")</f>
        <v>0</v>
      </c>
      <c r="AV570" s="60">
        <f>IF(ISNUMBER(AT570),AT570/MAX(AT$22:AT570)-1,"")</f>
        <v>-2.1921084097249466E-3</v>
      </c>
      <c r="AX570" s="62">
        <v>22.927</v>
      </c>
      <c r="AY570" s="60">
        <f>IF(AND(ISNUMBER(AX569),ISNUMBER(AX570)),AX570/AX569-1,"")</f>
        <v>-5.5519410106267264E-3</v>
      </c>
      <c r="AZ570" s="60">
        <f>IF(ISNUMBER(AX570),AX570/MAX(AX$22:AX570)-1,"")</f>
        <v>-3.106246302087734E-2</v>
      </c>
      <c r="BB570" s="62">
        <v>54.68</v>
      </c>
      <c r="BC570" s="60">
        <f>IF(AND(ISNUMBER(BB569),ISNUMBER(BB570)),BB570/BB569-1,"")</f>
        <v>3.1186938176481771E-3</v>
      </c>
      <c r="BD570" s="60">
        <f>IF(ISNUMBER(BB570),BB570/MAX(BB$22:BB570)-1,"")</f>
        <v>0</v>
      </c>
      <c r="BF570" s="62">
        <v>53.95</v>
      </c>
      <c r="BG570" s="60">
        <f>IF(AND(ISNUMBER(BF569),ISNUMBER(BF570)),BF570/BF569-1,"")</f>
        <v>-3.3253279142804182E-3</v>
      </c>
      <c r="BH570" s="60">
        <f>IF(ISNUMBER(BF570),BF570/MAX(BF$22:BF570)-1,"")</f>
        <v>-3.3253279142804182E-3</v>
      </c>
      <c r="BK570" s="61">
        <f>BK569*(1+BL570)</f>
        <v>123.09844384078627</v>
      </c>
      <c r="BL570" s="60">
        <f>$L$12*N(AQ570)+$L$13*N(S570)+$L$14*N(AA570)+$L$15*N(AE570)+$L$16*N(AY570)+$L$17*N(BC570)+$L$18*N(AM570)+$L$19*N(AU570)+$L$20*N(W570)</f>
        <v>1.2288740187954271E-2</v>
      </c>
      <c r="BM570" s="60">
        <f>IF(ISNUMBER(BK570),BK570/MAX(BK$22:BK570)-1,"")</f>
        <v>-4.9636683560640327E-2</v>
      </c>
      <c r="BO570" s="61">
        <f>BO569*(1+BP570)</f>
        <v>119.57517874781104</v>
      </c>
      <c r="BP570" s="60">
        <f>$L$36*N(S570)+$L$37*N(AQ570)+$L$38*N(AA570)+$L$39*N(AE570)+$L$40*N(AM570)+$L$41*N(W570)+$L$42*N(AI570)+$L$43*N(BG570)+$L$44*N(AY570)</f>
        <v>1.2814451565870877E-2</v>
      </c>
      <c r="BQ570" s="60">
        <f>IF(ISNUMBER(BO570),BO570/MAX(BO$22:BO570)-1,"")</f>
        <v>-5.8163134132898087E-2</v>
      </c>
      <c r="BS570" s="61">
        <f>BS569*(1+BT570)</f>
        <v>114.35938104976692</v>
      </c>
      <c r="BT570" s="60">
        <f>$L$60*N(S570)+$L$61*N(AE570)+$L$62*N(AQ570)+$L$63*N(AM570)+$L$64*N(AI570)+$L$65*N(AA570)+$L$66*N(BG570)+$L$67*N(W570)+$L$68*N(AY570)</f>
        <v>1.5013453124557293E-2</v>
      </c>
      <c r="BU570" s="60">
        <f>IF(ISNUMBER(BS570),BS570/MAX(BS$22:BS570)-1,"")</f>
        <v>-6.5433772779091903E-2</v>
      </c>
    </row>
    <row r="571" spans="17:73" ht="16" customHeight="1">
      <c r="Q571" s="63">
        <v>43894</v>
      </c>
      <c r="R571" s="62">
        <v>460.1</v>
      </c>
      <c r="S571" s="60">
        <f>IF(AND(ISNUMBER(R570),ISNUMBER(R571)),R571/R570-1,"")</f>
        <v>-1.6270766072993825E-2</v>
      </c>
      <c r="T571" s="60">
        <f>IF(ISNUMBER(R571),R571/MAX(R$22:R571)-1,"")</f>
        <v>-9.5964160804809961E-2</v>
      </c>
      <c r="V571" s="62">
        <v>233.69</v>
      </c>
      <c r="W571" s="60">
        <f>IF(AND(ISNUMBER(V570),ISNUMBER(V571)),V571/V570-1,"")</f>
        <v>-1.6207796581628298E-2</v>
      </c>
      <c r="X571" s="60">
        <f>IF(ISNUMBER(V571),V571/MAX(V$22:V571)-1,"")</f>
        <v>-9.7303770086526575E-2</v>
      </c>
      <c r="Z571" s="62">
        <v>10.11</v>
      </c>
      <c r="AA571" s="60">
        <f>IF(AND(ISNUMBER(Z570),ISNUMBER(Z571)),Z571/Z570-1,"")</f>
        <v>-1.0763209393346518E-2</v>
      </c>
      <c r="AB571" s="60">
        <f>IF(ISNUMBER(Z571),Z571/MAX(Z$22:Z571)-1,"")</f>
        <v>-8.4239130434782594E-2</v>
      </c>
      <c r="AD571" s="62">
        <v>11.58</v>
      </c>
      <c r="AE571" s="60">
        <f>IF(AND(ISNUMBER(AD570),ISNUMBER(AD571)),AD571/AD570-1,"")</f>
        <v>-6.0085836909871126E-3</v>
      </c>
      <c r="AF571" s="60">
        <f>IF(ISNUMBER(AD571),AD571/MAX(AD$22:AD571)-1,"")</f>
        <v>-0.23362011912640634</v>
      </c>
      <c r="AH571" s="62">
        <v>17.91</v>
      </c>
      <c r="AI571" s="60">
        <f>IF(AND(ISNUMBER(AH570),ISNUMBER(AH571)),AH571/AH570-1,"")</f>
        <v>-1.5393073117097367E-2</v>
      </c>
      <c r="AJ571" s="60">
        <f>IF(ISNUMBER(AH571),AH571/MAX(AH$22:AH571)-1,"")</f>
        <v>-8.2009226037929372E-2</v>
      </c>
      <c r="AL571" s="62">
        <v>21.47</v>
      </c>
      <c r="AM571" s="60">
        <f>IF(AND(ISNUMBER(AL570),ISNUMBER(AL571)),AL571/AL570-1,"")</f>
        <v>-3.2497678737233304E-3</v>
      </c>
      <c r="AN571" s="60">
        <f>IF(ISNUMBER(AL571),AL571/MAX(AL$22:AL571)-1,"")</f>
        <v>-8.9096308867204099E-2</v>
      </c>
      <c r="AP571" s="62">
        <v>100.3</v>
      </c>
      <c r="AQ571" s="60">
        <f>IF(AND(ISNUMBER(AP570),ISNUMBER(AP571)),AP571/AP570-1,"")</f>
        <v>-5.9784774810678343E-4</v>
      </c>
      <c r="AR571" s="60">
        <f>IF(ISNUMBER(AP571),AP571/MAX(AP$22:AP571)-1,"")</f>
        <v>-1.0955084154964378E-3</v>
      </c>
      <c r="AT571" s="62">
        <v>50.08</v>
      </c>
      <c r="AU571" s="60">
        <f>IF(AND(ISNUMBER(AT570),ISNUMBER(AT571)),AT571/AT570-1,"")</f>
        <v>1.9972039145188525E-4</v>
      </c>
      <c r="AV571" s="60">
        <f>IF(ISNUMBER(AT571),AT571/MAX(AT$22:AT571)-1,"")</f>
        <v>-1.9928258270227595E-3</v>
      </c>
      <c r="AX571" s="62">
        <v>23.38</v>
      </c>
      <c r="AY571" s="60">
        <f>IF(AND(ISNUMBER(AX570),ISNUMBER(AX571)),AX571/AX570-1,"")</f>
        <v>1.9758363501548359E-2</v>
      </c>
      <c r="AZ571" s="60">
        <f>IF(ISNUMBER(AX571),AX571/MAX(AX$22:AX571)-1,"")</f>
        <v>-1.191784295494891E-2</v>
      </c>
      <c r="BB571" s="62">
        <v>54.98</v>
      </c>
      <c r="BC571" s="60">
        <f>IF(AND(ISNUMBER(BB570),ISNUMBER(BB571)),BB571/BB570-1,"")</f>
        <v>5.4864667154352897E-3</v>
      </c>
      <c r="BD571" s="60">
        <f>IF(ISNUMBER(BB571),BB571/MAX(BB$22:BB571)-1,"")</f>
        <v>0</v>
      </c>
      <c r="BF571" s="62">
        <v>54.08</v>
      </c>
      <c r="BG571" s="60">
        <f>IF(AND(ISNUMBER(BF570),ISNUMBER(BF571)),BF571/BF570-1,"")</f>
        <v>2.4096385542167198E-3</v>
      </c>
      <c r="BH571" s="60">
        <f>IF(ISNUMBER(BF571),BF571/MAX(BF$22:BF571)-1,"")</f>
        <v>-9.2370219841131362E-4</v>
      </c>
      <c r="BK571" s="61">
        <f>BK570*(1+BL571)</f>
        <v>122.57824870123933</v>
      </c>
      <c r="BL571" s="60">
        <f>$L$12*N(AQ571)+$L$13*N(S571)+$L$14*N(AA571)+$L$15*N(AE571)+$L$16*N(AY571)+$L$17*N(BC571)+$L$18*N(AM571)+$L$19*N(AU571)+$L$20*N(W571)</f>
        <v>-4.2258465933148609E-3</v>
      </c>
      <c r="BM571" s="60">
        <f>IF(ISNUMBER(BK571),BK571/MAX(BK$22:BK571)-1,"")</f>
        <v>-5.3652773143826882E-2</v>
      </c>
      <c r="BO571" s="61">
        <f>BO570*(1+BP571)</f>
        <v>118.77300673765677</v>
      </c>
      <c r="BP571" s="60">
        <f>$L$36*N(S571)+$L$37*N(AQ571)+$L$38*N(AA571)+$L$39*N(AE571)+$L$40*N(AM571)+$L$41*N(W571)+$L$42*N(AI571)+$L$43*N(BG571)+$L$44*N(AY571)</f>
        <v>-6.7085160863198726E-3</v>
      </c>
      <c r="BQ571" s="60">
        <f>IF(ISNUMBER(BO571),BO571/MAX(BO$22:BO571)-1,"")</f>
        <v>-6.4481461898256653E-2</v>
      </c>
      <c r="BS571" s="61">
        <f>BS570*(1+BT571)</f>
        <v>113.33858799526432</v>
      </c>
      <c r="BT571" s="60">
        <f>$L$60*N(S571)+$L$61*N(AE571)+$L$62*N(AQ571)+$L$63*N(AM571)+$L$64*N(AI571)+$L$65*N(AA571)+$L$66*N(BG571)+$L$67*N(W571)+$L$68*N(AY571)</f>
        <v>-8.9261855488564461E-3</v>
      </c>
      <c r="BU571" s="60">
        <f>IF(ISNUMBER(BS571),BS571/MAX(BS$22:BS571)-1,"")</f>
        <v>-7.3775884330960495E-2</v>
      </c>
    </row>
    <row r="572" spans="17:73" ht="16" customHeight="1">
      <c r="Q572" s="63">
        <v>43895</v>
      </c>
      <c r="R572" s="62">
        <v>467.27</v>
      </c>
      <c r="S572" s="60">
        <f>IF(AND(ISNUMBER(R571),ISNUMBER(R572)),R572/R571-1,"")</f>
        <v>1.5583568789393487E-2</v>
      </c>
      <c r="T572" s="60">
        <f>IF(ISNUMBER(R572),R572/MAX(R$22:R572)-1,"")</f>
        <v>-8.1876056116634621E-2</v>
      </c>
      <c r="V572" s="62">
        <v>236.82</v>
      </c>
      <c r="W572" s="60">
        <f>IF(AND(ISNUMBER(V571),ISNUMBER(V572)),V572/V571-1,"")</f>
        <v>1.3393812315460663E-2</v>
      </c>
      <c r="X572" s="60">
        <f>IF(ISNUMBER(V572),V572/MAX(V$22:V572)-1,"")</f>
        <v>-8.5213226205191561E-2</v>
      </c>
      <c r="Z572" s="62">
        <v>10.31</v>
      </c>
      <c r="AA572" s="60">
        <f>IF(AND(ISNUMBER(Z571),ISNUMBER(Z572)),Z572/Z571-1,"")</f>
        <v>1.9782393669634191E-2</v>
      </c>
      <c r="AB572" s="60">
        <f>IF(ISNUMBER(Z572),Z572/MAX(Z$22:Z572)-1,"")</f>
        <v>-6.6123188405797007E-2</v>
      </c>
      <c r="AD572" s="62">
        <v>11.63</v>
      </c>
      <c r="AE572" s="60">
        <f>IF(AND(ISNUMBER(AD571),ISNUMBER(AD572)),AD572/AD571-1,"")</f>
        <v>4.3177892918826455E-3</v>
      </c>
      <c r="AF572" s="60">
        <f>IF(ISNUMBER(AD572),AD572/MAX(AD$22:AD572)-1,"")</f>
        <v>-0.23031105228325599</v>
      </c>
      <c r="AH572" s="62">
        <v>18.260000000000002</v>
      </c>
      <c r="AI572" s="60">
        <f>IF(AND(ISNUMBER(AH571),ISNUMBER(AH572)),AH572/AH571-1,"")</f>
        <v>1.9542155220547253E-2</v>
      </c>
      <c r="AJ572" s="60">
        <f>IF(ISNUMBER(AH572),AH572/MAX(AH$22:AH572)-1,"")</f>
        <v>-6.4069707842132284E-2</v>
      </c>
      <c r="AL572" s="62">
        <v>22.13</v>
      </c>
      <c r="AM572" s="60">
        <f>IF(AND(ISNUMBER(AL571),ISNUMBER(AL572)),AL572/AL571-1,"")</f>
        <v>3.0740568234746135E-2</v>
      </c>
      <c r="AN572" s="60">
        <f>IF(ISNUMBER(AL572),AL572/MAX(AL$22:AL572)-1,"")</f>
        <v>-6.1094611794654252E-2</v>
      </c>
      <c r="AP572" s="62">
        <v>100.31</v>
      </c>
      <c r="AQ572" s="60">
        <f>IF(AND(ISNUMBER(AP571),ISNUMBER(AP572)),AP572/AP571-1,"")</f>
        <v>9.9700897308041547E-5</v>
      </c>
      <c r="AR572" s="60">
        <f>IF(ISNUMBER(AP572),AP572/MAX(AP$22:AP572)-1,"")</f>
        <v>-9.9591674136034758E-4</v>
      </c>
      <c r="AT572" s="62">
        <v>50.07</v>
      </c>
      <c r="AU572" s="60">
        <f>IF(AND(ISNUMBER(AT571),ISNUMBER(AT572)),AT572/AT571-1,"")</f>
        <v>-1.9968051118202101E-4</v>
      </c>
      <c r="AV572" s="60">
        <f>IF(ISNUMBER(AT572),AT572/MAX(AT$22:AT572)-1,"")</f>
        <v>-2.1921084097249466E-3</v>
      </c>
      <c r="AX572" s="62">
        <v>23.238</v>
      </c>
      <c r="AY572" s="60">
        <f>IF(AND(ISNUMBER(AX571),ISNUMBER(AX572)),AX572/AX571-1,"")</f>
        <v>-6.0735671514113854E-3</v>
      </c>
      <c r="AZ572" s="60">
        <f>IF(ISNUMBER(AX572),AX572/MAX(AX$22:AX572)-1,"")</f>
        <v>-1.7919026286873474E-2</v>
      </c>
      <c r="BB572" s="62">
        <v>54.92</v>
      </c>
      <c r="BC572" s="60">
        <f>IF(AND(ISNUMBER(BB571),ISNUMBER(BB572)),BB572/BB571-1,"")</f>
        <v>-1.091305929428743E-3</v>
      </c>
      <c r="BD572" s="60">
        <f>IF(ISNUMBER(BB572),BB572/MAX(BB$22:BB572)-1,"")</f>
        <v>-1.091305929428743E-3</v>
      </c>
      <c r="BF572" s="62">
        <v>54.07</v>
      </c>
      <c r="BG572" s="60">
        <f>IF(AND(ISNUMBER(BF571),ISNUMBER(BF572)),BF572/BF571-1,"")</f>
        <v>-1.8491124260355818E-4</v>
      </c>
      <c r="BH572" s="60">
        <f>IF(ISNUMBER(BF572),BF572/MAX(BF$22:BF572)-1,"")</f>
        <v>-1.1084426380935097E-3</v>
      </c>
      <c r="BK572" s="61">
        <f>BK571*(1+BL572)</f>
        <v>123.63295847884328</v>
      </c>
      <c r="BL572" s="60">
        <f>$L$12*N(AQ572)+$L$13*N(S572)+$L$14*N(AA572)+$L$15*N(AE572)+$L$16*N(AY572)+$L$17*N(BC572)+$L$18*N(AM572)+$L$19*N(AU572)+$L$20*N(W572)</f>
        <v>8.6043795598238562E-3</v>
      </c>
      <c r="BM572" s="60">
        <f>IF(ISNUMBER(BK572),BK572/MAX(BK$22:BK572)-1,"")</f>
        <v>-4.5510042408569706E-2</v>
      </c>
      <c r="BO572" s="61">
        <f>BO571*(1+BP572)</f>
        <v>119.94882888348478</v>
      </c>
      <c r="BP572" s="60">
        <f>$L$36*N(S572)+$L$37*N(AQ572)+$L$38*N(AA572)+$L$39*N(AE572)+$L$40*N(AM572)+$L$41*N(W572)+$L$42*N(AI572)+$L$43*N(BG572)+$L$44*N(AY572)</f>
        <v>9.8997421899500292E-3</v>
      </c>
      <c r="BQ572" s="60">
        <f>IF(ISNUMBER(BO572),BO572/MAX(BO$22:BO572)-1,"")</f>
        <v>-5.5220069557130325E-2</v>
      </c>
      <c r="BS572" s="61">
        <f>BS571*(1+BT572)</f>
        <v>114.78406763702753</v>
      </c>
      <c r="BT572" s="60">
        <f>$L$60*N(S572)+$L$61*N(AE572)+$L$62*N(AQ572)+$L$63*N(AM572)+$L$64*N(AI572)+$L$65*N(AA572)+$L$66*N(BG572)+$L$67*N(W572)+$L$68*N(AY572)</f>
        <v>1.27536408149325E-2</v>
      </c>
      <c r="BU572" s="60">
        <f>IF(ISNUMBER(BS572),BS572/MAX(BS$22:BS572)-1,"")</f>
        <v>-6.1963154645589102E-2</v>
      </c>
    </row>
    <row r="573" spans="17:73" ht="16" customHeight="1">
      <c r="Q573" s="63">
        <v>43896</v>
      </c>
      <c r="R573" s="62">
        <v>452</v>
      </c>
      <c r="S573" s="60">
        <f>IF(AND(ISNUMBER(R572),ISNUMBER(R573)),R573/R572-1,"")</f>
        <v>-3.2679179061356312E-2</v>
      </c>
      <c r="T573" s="60">
        <f>IF(ISNUMBER(R573),R573/MAX(R$22:R573)-1,"")</f>
        <v>-0.11187959287931781</v>
      </c>
      <c r="V573" s="62">
        <v>229.29</v>
      </c>
      <c r="W573" s="60">
        <f>IF(AND(ISNUMBER(V572),ISNUMBER(V573)),V573/V572-1,"")</f>
        <v>-3.1796300988092274E-2</v>
      </c>
      <c r="X573" s="60">
        <f>IF(ISNUMBER(V573),V573/MAX(V$22:V573)-1,"")</f>
        <v>-0.11430006180469721</v>
      </c>
      <c r="Z573" s="62">
        <v>10.02</v>
      </c>
      <c r="AA573" s="60">
        <f>IF(AND(ISNUMBER(Z572),ISNUMBER(Z573)),Z573/Z572-1,"")</f>
        <v>-2.8128031037827461E-2</v>
      </c>
      <c r="AB573" s="60">
        <f>IF(ISNUMBER(Z573),Z573/MAX(Z$22:Z573)-1,"")</f>
        <v>-9.2391304347826053E-2</v>
      </c>
      <c r="AD573" s="62">
        <v>11.34</v>
      </c>
      <c r="AE573" s="60">
        <f>IF(AND(ISNUMBER(AD572),ISNUMBER(AD573)),AD573/AD572-1,"")</f>
        <v>-2.4935511607910632E-2</v>
      </c>
      <c r="AF573" s="60">
        <f>IF(ISNUMBER(AD573),AD573/MAX(AD$22:AD573)-1,"")</f>
        <v>-0.24950363997352742</v>
      </c>
      <c r="AH573" s="62">
        <v>17.95</v>
      </c>
      <c r="AI573" s="60">
        <f>IF(AND(ISNUMBER(AH572),ISNUMBER(AH573)),AH573/AH572-1,"")</f>
        <v>-1.6976998904709828E-2</v>
      </c>
      <c r="AJ573" s="60">
        <f>IF(ISNUMBER(AH573),AH573/MAX(AH$22:AH573)-1,"")</f>
        <v>-7.9958995386981147E-2</v>
      </c>
      <c r="AL573" s="62">
        <v>21.66</v>
      </c>
      <c r="AM573" s="60">
        <f>IF(AND(ISNUMBER(AL572),ISNUMBER(AL573)),AL573/AL572-1,"")</f>
        <v>-2.123813827383636E-2</v>
      </c>
      <c r="AN573" s="60">
        <f>IF(ISNUMBER(AL573),AL573/MAX(AL$22:AL573)-1,"")</f>
        <v>-8.1035214255409382E-2</v>
      </c>
      <c r="AP573" s="62">
        <v>100.31</v>
      </c>
      <c r="AQ573" s="60">
        <f>IF(AND(ISNUMBER(AP572),ISNUMBER(AP573)),AP573/AP572-1,"")</f>
        <v>0</v>
      </c>
      <c r="AR573" s="60">
        <f>IF(ISNUMBER(AP573),AP573/MAX(AP$22:AP573)-1,"")</f>
        <v>-9.9591674136034758E-4</v>
      </c>
      <c r="AT573" s="62">
        <v>50.07</v>
      </c>
      <c r="AU573" s="60">
        <f>IF(AND(ISNUMBER(AT572),ISNUMBER(AT573)),AT573/AT572-1,"")</f>
        <v>0</v>
      </c>
      <c r="AV573" s="60">
        <f>IF(ISNUMBER(AT573),AT573/MAX(AT$22:AT573)-1,"")</f>
        <v>-2.1921084097249466E-3</v>
      </c>
      <c r="AX573" s="62">
        <v>23.856000000000002</v>
      </c>
      <c r="AY573" s="60">
        <f>IF(AND(ISNUMBER(AX572),ISNUMBER(AX573)),AX573/AX572-1,"")</f>
        <v>2.6594371288406915E-2</v>
      </c>
      <c r="AZ573" s="60">
        <f>IF(ISNUMBER(AX573),AX573/MAX(AX$22:AX573)-1,"")</f>
        <v>0</v>
      </c>
      <c r="BB573" s="62">
        <v>55.05</v>
      </c>
      <c r="BC573" s="60">
        <f>IF(AND(ISNUMBER(BB572),ISNUMBER(BB573)),BB573/BB572-1,"")</f>
        <v>2.36707938820091E-3</v>
      </c>
      <c r="BD573" s="60">
        <f>IF(ISNUMBER(BB573),BB573/MAX(BB$22:BB573)-1,"")</f>
        <v>0</v>
      </c>
      <c r="BF573" s="62">
        <v>54.14</v>
      </c>
      <c r="BG573" s="60">
        <f>IF(AND(ISNUMBER(BF572),ISNUMBER(BF573)),BF573/BF572-1,"")</f>
        <v>1.2946180876640678E-3</v>
      </c>
      <c r="BH573" s="60">
        <f>IF(ISNUMBER(BF573),BF573/MAX(BF$22:BF573)-1,"")</f>
        <v>0</v>
      </c>
      <c r="BK573" s="61">
        <f>BK572*(1+BL573)</f>
        <v>121.96192745908073</v>
      </c>
      <c r="BL573" s="60">
        <f>$L$12*N(AQ573)+$L$13*N(S573)+$L$14*N(AA573)+$L$15*N(AE573)+$L$16*N(AY573)+$L$17*N(BC573)+$L$18*N(AM573)+$L$19*N(AU573)+$L$20*N(W573)</f>
        <v>-1.3516064327203741E-2</v>
      </c>
      <c r="BM573" s="60">
        <f>IF(ISNUMBER(BK573),BK573/MAX(BK$22:BK573)-1,"")</f>
        <v>-5.8410990075045355E-2</v>
      </c>
      <c r="BO573" s="61">
        <f>BO572*(1+BP573)</f>
        <v>117.78611715670415</v>
      </c>
      <c r="BP573" s="60">
        <f>$L$36*N(S573)+$L$37*N(AQ573)+$L$38*N(AA573)+$L$39*N(AE573)+$L$40*N(AM573)+$L$41*N(W573)+$L$42*N(AI573)+$L$43*N(BG573)+$L$44*N(AY573)</f>
        <v>-1.8030286305516379E-2</v>
      </c>
      <c r="BQ573" s="60">
        <f>IF(ISNUMBER(BO573),BO573/MAX(BO$22:BO573)-1,"")</f>
        <v>-7.22547221987212E-2</v>
      </c>
      <c r="BS573" s="61">
        <f>BS572*(1+BT573)</f>
        <v>112.375080469487</v>
      </c>
      <c r="BT573" s="60">
        <f>$L$60*N(S573)+$L$61*N(AE573)+$L$62*N(AQ573)+$L$63*N(AM573)+$L$64*N(AI573)+$L$65*N(AA573)+$L$66*N(BG573)+$L$67*N(W573)+$L$68*N(AY573)</f>
        <v>-2.098712144579408E-2</v>
      </c>
      <c r="BU573" s="60">
        <f>IF(ISNUMBER(BS573),BS573/MAX(BS$22:BS573)-1,"")</f>
        <v>-8.1649847839671663E-2</v>
      </c>
    </row>
    <row r="574" spans="17:73" ht="16" customHeight="1">
      <c r="Q574" s="63">
        <v>43899</v>
      </c>
      <c r="R574" s="62">
        <v>434.78</v>
      </c>
      <c r="S574" s="60">
        <f>IF(AND(ISNUMBER(R573),ISNUMBER(R574)),R574/R573-1,"")</f>
        <v>-3.8097345132743432E-2</v>
      </c>
      <c r="T574" s="60">
        <f>IF(ISNUMBER(R574),R574/MAX(R$22:R574)-1,"")</f>
        <v>-0.14571462254882706</v>
      </c>
      <c r="V574" s="62">
        <v>218.67</v>
      </c>
      <c r="W574" s="60">
        <f>IF(AND(ISNUMBER(V573),ISNUMBER(V574)),V574/V573-1,"")</f>
        <v>-4.6316891273060379E-2</v>
      </c>
      <c r="X574" s="60">
        <f>IF(ISNUMBER(V574),V574/MAX(V$22:V574)-1,"")</f>
        <v>-0.15532292954264526</v>
      </c>
      <c r="Z574" s="62">
        <v>9.5500000000000007</v>
      </c>
      <c r="AA574" s="60">
        <f>IF(AND(ISNUMBER(Z573),ISNUMBER(Z574)),Z574/Z573-1,"")</f>
        <v>-4.6906187624750406E-2</v>
      </c>
      <c r="AB574" s="60">
        <f>IF(ISNUMBER(Z574),Z574/MAX(Z$22:Z574)-1,"")</f>
        <v>-0.13496376811594191</v>
      </c>
      <c r="AD574" s="62">
        <v>10.6</v>
      </c>
      <c r="AE574" s="60">
        <f>IF(AND(ISNUMBER(AD573),ISNUMBER(AD574)),AD574/AD573-1,"")</f>
        <v>-6.5255731922398641E-2</v>
      </c>
      <c r="AF574" s="60">
        <f>IF(ISNUMBER(AD574),AD574/MAX(AD$22:AD574)-1,"")</f>
        <v>-0.29847782925215094</v>
      </c>
      <c r="AH574" s="62">
        <v>17.100000000000001</v>
      </c>
      <c r="AI574" s="60">
        <f>IF(AND(ISNUMBER(AH573),ISNUMBER(AH574)),AH574/AH573-1,"")</f>
        <v>-4.7353760445682291E-2</v>
      </c>
      <c r="AJ574" s="60">
        <f>IF(ISNUMBER(AH574),AH574/MAX(AH$22:AH574)-1,"")</f>
        <v>-0.12352639671963095</v>
      </c>
      <c r="AL574" s="62">
        <v>21.03</v>
      </c>
      <c r="AM574" s="60">
        <f>IF(AND(ISNUMBER(AL573),ISNUMBER(AL574)),AL574/AL573-1,"")</f>
        <v>-2.908587257617723E-2</v>
      </c>
      <c r="AN574" s="60">
        <f>IF(ISNUMBER(AL574),AL574/MAX(AL$22:AL574)-1,"")</f>
        <v>-0.10776410691557059</v>
      </c>
      <c r="AP574" s="62">
        <v>100.3</v>
      </c>
      <c r="AQ574" s="60">
        <f>IF(AND(ISNUMBER(AP573),ISNUMBER(AP574)),AP574/AP573-1,"")</f>
        <v>-9.9690958030196342E-5</v>
      </c>
      <c r="AR574" s="60">
        <f>IF(ISNUMBER(AP574),AP574/MAX(AP$22:AP574)-1,"")</f>
        <v>-1.0955084154964378E-3</v>
      </c>
      <c r="AT574" s="62">
        <v>50.09</v>
      </c>
      <c r="AU574" s="60">
        <f>IF(AND(ISNUMBER(AT573),ISNUMBER(AT574)),AT574/AT573-1,"")</f>
        <v>3.9944078290399254E-4</v>
      </c>
      <c r="AV574" s="60">
        <f>IF(ISNUMBER(AT574),AT574/MAX(AT$22:AT574)-1,"")</f>
        <v>-1.7935432443203503E-3</v>
      </c>
      <c r="AX574" s="62">
        <v>23.974</v>
      </c>
      <c r="AY574" s="60">
        <f>IF(AND(ISNUMBER(AX573),ISNUMBER(AX574)),AX574/AX573-1,"")</f>
        <v>4.9463447350770462E-3</v>
      </c>
      <c r="AZ574" s="60">
        <f>IF(ISNUMBER(AX574),AX574/MAX(AX$22:AX574)-1,"")</f>
        <v>0</v>
      </c>
      <c r="BB574" s="62">
        <v>55.31</v>
      </c>
      <c r="BC574" s="60">
        <f>IF(AND(ISNUMBER(BB573),ISNUMBER(BB574)),BB574/BB573-1,"")</f>
        <v>4.7229791099001606E-3</v>
      </c>
      <c r="BD574" s="60">
        <f>IF(ISNUMBER(BB574),BB574/MAX(BB$22:BB574)-1,"")</f>
        <v>0</v>
      </c>
      <c r="BF574" s="62">
        <v>54.04</v>
      </c>
      <c r="BG574" s="60">
        <f>IF(AND(ISNUMBER(BF573),ISNUMBER(BF574)),BF574/BF573-1,"")</f>
        <v>-1.8470631695604034E-3</v>
      </c>
      <c r="BH574" s="60">
        <f>IF(ISNUMBER(BF574),BF574/MAX(BF$22:BF574)-1,"")</f>
        <v>-1.8470631695604034E-3</v>
      </c>
      <c r="BK574" s="61">
        <f>BK573*(1+BL574)</f>
        <v>118.82864306452282</v>
      </c>
      <c r="BL574" s="60">
        <f>$L$12*N(AQ574)+$L$13*N(S574)+$L$14*N(AA574)+$L$15*N(AE574)+$L$16*N(AY574)+$L$17*N(BC574)+$L$18*N(AM574)+$L$19*N(AU574)+$L$20*N(W574)</f>
        <v>-2.5690676261320645E-2</v>
      </c>
      <c r="BM574" s="60">
        <f>IF(ISNUMBER(BK574),BK574/MAX(BK$22:BK574)-1,"")</f>
        <v>-8.2601048500244745E-2</v>
      </c>
      <c r="BO574" s="61">
        <f>BO573*(1+BP574)</f>
        <v>113.97387541551564</v>
      </c>
      <c r="BP574" s="60">
        <f>$L$36*N(S574)+$L$37*N(AQ574)+$L$38*N(AA574)+$L$39*N(AE574)+$L$40*N(AM574)+$L$41*N(W574)+$L$42*N(AI574)+$L$43*N(BG574)+$L$44*N(AY574)</f>
        <v>-3.2365798561104206E-2</v>
      </c>
      <c r="BQ574" s="60">
        <f>IF(ISNUMBER(BO574),BO574/MAX(BO$22:BO574)-1,"")</f>
        <v>-0.10228193897605309</v>
      </c>
      <c r="BS574" s="61">
        <f>BS573*(1+BT574)</f>
        <v>108.27240436667043</v>
      </c>
      <c r="BT574" s="60">
        <f>$L$60*N(S574)+$L$61*N(AE574)+$L$62*N(AQ574)+$L$63*N(AM574)+$L$64*N(AI574)+$L$65*N(AA574)+$L$66*N(BG574)+$L$67*N(W574)+$L$68*N(AY574)</f>
        <v>-3.6508771212231186E-2</v>
      </c>
      <c r="BU574" s="60">
        <f>IF(ISNUMBER(BS574),BS574/MAX(BS$22:BS574)-1,"")</f>
        <v>-0.11517768343761081</v>
      </c>
    </row>
    <row r="575" spans="17:73" ht="16" customHeight="1">
      <c r="Q575" s="63">
        <v>43900</v>
      </c>
      <c r="R575" s="62">
        <v>431.76</v>
      </c>
      <c r="S575" s="60">
        <f>IF(AND(ISNUMBER(R574),ISNUMBER(R575)),R575/R574-1,"")</f>
        <v>-6.9460416762500143E-3</v>
      </c>
      <c r="T575" s="60">
        <f>IF(ISNUMBER(R575),R575/MAX(R$22:R575)-1,"")</f>
        <v>-0.15164852438401388</v>
      </c>
      <c r="V575" s="62">
        <v>218.55</v>
      </c>
      <c r="W575" s="60">
        <f>IF(AND(ISNUMBER(V574),ISNUMBER(V575)),V575/V574-1,"")</f>
        <v>-5.487721223760289E-4</v>
      </c>
      <c r="X575" s="60">
        <f>IF(ISNUMBER(V575),V575/MAX(V$22:V575)-1,"")</f>
        <v>-0.15578646477132252</v>
      </c>
      <c r="Z575" s="62">
        <v>9.66</v>
      </c>
      <c r="AA575" s="60">
        <f>IF(AND(ISNUMBER(Z574),ISNUMBER(Z575)),Z575/Z574-1,"")</f>
        <v>1.1518324607329822E-2</v>
      </c>
      <c r="AB575" s="60">
        <f>IF(ISNUMBER(Z575),Z575/MAX(Z$22:Z575)-1,"")</f>
        <v>-0.12499999999999989</v>
      </c>
      <c r="AD575" s="62">
        <v>10.8</v>
      </c>
      <c r="AE575" s="60">
        <f>IF(AND(ISNUMBER(AD574),ISNUMBER(AD575)),AD575/AD574-1,"")</f>
        <v>1.8867924528301883E-2</v>
      </c>
      <c r="AF575" s="60">
        <f>IF(ISNUMBER(AD575),AD575/MAX(AD$22:AD575)-1,"")</f>
        <v>-0.28524156187954985</v>
      </c>
      <c r="AH575" s="62">
        <v>17.21</v>
      </c>
      <c r="AI575" s="60">
        <f>IF(AND(ISNUMBER(AH574),ISNUMBER(AH575)),AH575/AH574-1,"")</f>
        <v>6.4327485380115679E-3</v>
      </c>
      <c r="AJ575" s="60">
        <f>IF(ISNUMBER(AH575),AH575/MAX(AH$22:AH575)-1,"")</f>
        <v>-0.11788826242952333</v>
      </c>
      <c r="AL575" s="62">
        <v>20.239999999999998</v>
      </c>
      <c r="AM575" s="60">
        <f>IF(AND(ISNUMBER(AL574),ISNUMBER(AL575)),AL575/AL574-1,"")</f>
        <v>-3.7565382786495571E-2</v>
      </c>
      <c r="AN575" s="60">
        <f>IF(ISNUMBER(AL575),AL575/MAX(AL$22:AL575)-1,"")</f>
        <v>-0.14128128977513799</v>
      </c>
      <c r="AP575" s="62">
        <v>100.31</v>
      </c>
      <c r="AQ575" s="60">
        <f>IF(AND(ISNUMBER(AP574),ISNUMBER(AP575)),AP575/AP574-1,"")</f>
        <v>9.9700897308041547E-5</v>
      </c>
      <c r="AR575" s="60">
        <f>IF(ISNUMBER(AP575),AP575/MAX(AP$22:AP575)-1,"")</f>
        <v>-9.9591674136034758E-4</v>
      </c>
      <c r="AT575" s="62">
        <v>50.08</v>
      </c>
      <c r="AU575" s="60">
        <f>IF(AND(ISNUMBER(AT574),ISNUMBER(AT575)),AT575/AT574-1,"")</f>
        <v>-1.9964064683575256E-4</v>
      </c>
      <c r="AV575" s="60">
        <f>IF(ISNUMBER(AT575),AT575/MAX(AT$22:AT575)-1,"")</f>
        <v>-1.9928258270227595E-3</v>
      </c>
      <c r="AX575" s="62">
        <v>23.988</v>
      </c>
      <c r="AY575" s="60">
        <f>IF(AND(ISNUMBER(AX574),ISNUMBER(AX575)),AX575/AX574-1,"")</f>
        <v>5.839659631265981E-4</v>
      </c>
      <c r="AZ575" s="60">
        <f>IF(ISNUMBER(AX575),AX575/MAX(AX$22:AX575)-1,"")</f>
        <v>0</v>
      </c>
      <c r="BB575" s="62">
        <v>55.01</v>
      </c>
      <c r="BC575" s="60">
        <f>IF(AND(ISNUMBER(BB574),ISNUMBER(BB575)),BB575/BB574-1,"")</f>
        <v>-5.4239739649249996E-3</v>
      </c>
      <c r="BD575" s="60">
        <f>IF(ISNUMBER(BB575),BB575/MAX(BB$22:BB575)-1,"")</f>
        <v>-5.4239739649249996E-3</v>
      </c>
      <c r="BF575" s="62">
        <v>53.56</v>
      </c>
      <c r="BG575" s="60">
        <f>IF(AND(ISNUMBER(BF574),ISNUMBER(BF575)),BF575/BF574-1,"")</f>
        <v>-8.8823094004440994E-3</v>
      </c>
      <c r="BH575" s="60">
        <f>IF(ISNUMBER(BF575),BF575/MAX(BF$22:BF575)-1,"")</f>
        <v>-1.0712966383450317E-2</v>
      </c>
      <c r="BK575" s="61">
        <f>BK574*(1+BL575)</f>
        <v>118.80737038682528</v>
      </c>
      <c r="BL575" s="60">
        <f>$L$12*N(AQ575)+$L$13*N(S575)+$L$14*N(AA575)+$L$15*N(AE575)+$L$16*N(AY575)+$L$17*N(BC575)+$L$18*N(AM575)+$L$19*N(AU575)+$L$20*N(W575)</f>
        <v>-1.7901978133330889E-4</v>
      </c>
      <c r="BM575" s="60">
        <f>IF(ISNUMBER(BK575),BK575/MAX(BK$22:BK575)-1,"")</f>
        <v>-8.2765281059937634E-2</v>
      </c>
      <c r="BO575" s="61">
        <f>BO574*(1+BP575)</f>
        <v>114.21006308006736</v>
      </c>
      <c r="BP575" s="60">
        <f>$L$36*N(S575)+$L$37*N(AQ575)+$L$38*N(AA575)+$L$39*N(AE575)+$L$40*N(AM575)+$L$41*N(W575)+$L$42*N(AI575)+$L$43*N(BG575)+$L$44*N(AY575)</f>
        <v>2.0722965126056367E-3</v>
      </c>
      <c r="BQ575" s="60">
        <f>IF(ISNUMBER(BO575),BO575/MAX(BO$22:BO575)-1,"")</f>
        <v>-0.10042160096889008</v>
      </c>
      <c r="BS575" s="61">
        <f>BS574*(1+BT575)</f>
        <v>108.1732129176083</v>
      </c>
      <c r="BT575" s="60">
        <f>$L$60*N(S575)+$L$61*N(AE575)+$L$62*N(AQ575)+$L$63*N(AM575)+$L$64*N(AI575)+$L$65*N(AA575)+$L$66*N(BG575)+$L$67*N(W575)+$L$68*N(AY575)</f>
        <v>-9.1612862614758918E-4</v>
      </c>
      <c r="BU575" s="60">
        <f>IF(ISNUMBER(BS575),BS575/MAX(BS$22:BS575)-1,"")</f>
        <v>-0.11598829449086778</v>
      </c>
    </row>
    <row r="576" spans="17:73" ht="16" customHeight="1">
      <c r="Q576" s="63">
        <v>43901</v>
      </c>
      <c r="R576" s="62">
        <v>429.43</v>
      </c>
      <c r="S576" s="60">
        <f>IF(AND(ISNUMBER(R575),ISNUMBER(R576)),R576/R575-1,"")</f>
        <v>-5.3965165832869921E-3</v>
      </c>
      <c r="T576" s="60">
        <f>IF(ISNUMBER(R576),R576/MAX(R$22:R576)-1,"")</f>
        <v>-0.1562266671906315</v>
      </c>
      <c r="V576" s="62">
        <v>217.1</v>
      </c>
      <c r="W576" s="60">
        <f>IF(AND(ISNUMBER(V575),ISNUMBER(V576)),V576/V575-1,"")</f>
        <v>-6.6346373827500527E-3</v>
      </c>
      <c r="X576" s="60">
        <f>IF(ISNUMBER(V576),V576/MAX(V$22:V576)-1,"")</f>
        <v>-0.16138751545117425</v>
      </c>
      <c r="Z576" s="62">
        <v>9.57</v>
      </c>
      <c r="AA576" s="60">
        <f>IF(AND(ISNUMBER(Z575),ISNUMBER(Z576)),Z576/Z575-1,"")</f>
        <v>-9.3167701863353658E-3</v>
      </c>
      <c r="AB576" s="60">
        <f>IF(ISNUMBER(Z576),Z576/MAX(Z$22:Z576)-1,"")</f>
        <v>-0.13315217391304335</v>
      </c>
      <c r="AD576" s="62">
        <v>10.7</v>
      </c>
      <c r="AE576" s="60">
        <f>IF(AND(ISNUMBER(AD575),ISNUMBER(AD576)),AD576/AD575-1,"")</f>
        <v>-9.2592592592594114E-3</v>
      </c>
      <c r="AF576" s="60">
        <f>IF(ISNUMBER(AD576),AD576/MAX(AD$22:AD576)-1,"")</f>
        <v>-0.29185969556585045</v>
      </c>
      <c r="AH576" s="62">
        <v>17.05</v>
      </c>
      <c r="AI576" s="60">
        <f>IF(AND(ISNUMBER(AH575),ISNUMBER(AH576)),AH576/AH575-1,"")</f>
        <v>-9.2969203951190904E-3</v>
      </c>
      <c r="AJ576" s="60">
        <f>IF(ISNUMBER(AH576),AH576/MAX(AH$22:AH576)-1,"")</f>
        <v>-0.12608918503331623</v>
      </c>
      <c r="AL576" s="62">
        <v>20.03</v>
      </c>
      <c r="AM576" s="60">
        <f>IF(AND(ISNUMBER(AL575),ISNUMBER(AL576)),AL576/AL575-1,"")</f>
        <v>-1.037549407114613E-2</v>
      </c>
      <c r="AN576" s="60">
        <f>IF(ISNUMBER(AL576),AL576/MAX(AL$22:AL576)-1,"")</f>
        <v>-0.15019092066185824</v>
      </c>
      <c r="AP576" s="62">
        <v>100.3</v>
      </c>
      <c r="AQ576" s="60">
        <f>IF(AND(ISNUMBER(AP575),ISNUMBER(AP576)),AP576/AP575-1,"")</f>
        <v>-9.9690958030196342E-5</v>
      </c>
      <c r="AR576" s="60">
        <f>IF(ISNUMBER(AP576),AP576/MAX(AP$22:AP576)-1,"")</f>
        <v>-1.0955084154964378E-3</v>
      </c>
      <c r="AT576" s="62">
        <v>50.08</v>
      </c>
      <c r="AU576" s="60">
        <f>IF(AND(ISNUMBER(AT575),ISNUMBER(AT576)),AT576/AT575-1,"")</f>
        <v>0</v>
      </c>
      <c r="AV576" s="60">
        <f>IF(ISNUMBER(AT576),AT576/MAX(AT$22:AT576)-1,"")</f>
        <v>-1.9928258270227595E-3</v>
      </c>
      <c r="AX576" s="62">
        <v>24.042000000000002</v>
      </c>
      <c r="AY576" s="60">
        <f>IF(AND(ISNUMBER(AX575),ISNUMBER(AX576)),AX576/AX575-1,"")</f>
        <v>2.2511255627815085E-3</v>
      </c>
      <c r="AZ576" s="60">
        <f>IF(ISNUMBER(AX576),AX576/MAX(AX$22:AX576)-1,"")</f>
        <v>0</v>
      </c>
      <c r="BB576" s="62">
        <v>54.88</v>
      </c>
      <c r="BC576" s="60">
        <f>IF(AND(ISNUMBER(BB575),ISNUMBER(BB576)),BB576/BB575-1,"")</f>
        <v>-2.3632066896926984E-3</v>
      </c>
      <c r="BD576" s="60">
        <f>IF(ISNUMBER(BB576),BB576/MAX(BB$22:BB576)-1,"")</f>
        <v>-7.7743626830590884E-3</v>
      </c>
      <c r="BF576" s="62">
        <v>53.85</v>
      </c>
      <c r="BG576" s="60">
        <f>IF(AND(ISNUMBER(BF575),ISNUMBER(BF576)),BF576/BF575-1,"")</f>
        <v>5.414488424197117E-3</v>
      </c>
      <c r="BH576" s="60">
        <f>IF(ISNUMBER(BF576),BF576/MAX(BF$22:BF576)-1,"")</f>
        <v>-5.3564831917251032E-3</v>
      </c>
      <c r="BK576" s="61">
        <f>BK575*(1+BL576)</f>
        <v>118.30295093472039</v>
      </c>
      <c r="BL576" s="60">
        <f>$L$12*N(AQ576)+$L$13*N(S576)+$L$14*N(AA576)+$L$15*N(AE576)+$L$16*N(AY576)+$L$17*N(BC576)+$L$18*N(AM576)+$L$19*N(AU576)+$L$20*N(W576)</f>
        <v>-4.2456915800976342E-3</v>
      </c>
      <c r="BM576" s="60">
        <f>IF(ISNUMBER(BK576),BK576/MAX(BK$22:BK576)-1,"")</f>
        <v>-8.6659576783114756E-2</v>
      </c>
      <c r="BO576" s="61">
        <f>BO575*(1+BP576)</f>
        <v>113.61949608011484</v>
      </c>
      <c r="BP576" s="60">
        <f>$L$36*N(S576)+$L$37*N(AQ576)+$L$38*N(AA576)+$L$39*N(AE576)+$L$40*N(AM576)+$L$41*N(W576)+$L$42*N(AI576)+$L$43*N(BG576)+$L$44*N(AY576)</f>
        <v>-5.1708841062323299E-3</v>
      </c>
      <c r="BQ576" s="60">
        <f>IF(ISNUMBER(BO576),BO576/MAX(BO$22:BO576)-1,"")</f>
        <v>-0.10507321661475</v>
      </c>
      <c r="BS576" s="61">
        <f>BS575*(1+BT576)</f>
        <v>107.48794462457349</v>
      </c>
      <c r="BT576" s="60">
        <f>$L$60*N(S576)+$L$61*N(AE576)+$L$62*N(AQ576)+$L$63*N(AM576)+$L$64*N(AI576)+$L$65*N(AA576)+$L$66*N(BG576)+$L$67*N(W576)+$L$68*N(AY576)</f>
        <v>-6.3349167002809655E-3</v>
      </c>
      <c r="BU576" s="60">
        <f>IF(ISNUMBER(BS576),BS576/MAX(BS$22:BS576)-1,"")</f>
        <v>-0.12158843500734151</v>
      </c>
    </row>
    <row r="577" spans="17:73" ht="16" customHeight="1">
      <c r="Q577" s="63">
        <v>43902</v>
      </c>
      <c r="R577" s="62">
        <v>412.8</v>
      </c>
      <c r="S577" s="60">
        <f>IF(AND(ISNUMBER(R576),ISNUMBER(R577)),R577/R576-1,"")</f>
        <v>-3.8725752742006847E-2</v>
      </c>
      <c r="T577" s="60">
        <f>IF(ISNUMBER(R577),R577/MAX(R$22:R577)-1,"")</f>
        <v>-0.18890242464730611</v>
      </c>
      <c r="V577" s="62">
        <v>208.59</v>
      </c>
      <c r="W577" s="60">
        <f>IF(AND(ISNUMBER(V576),ISNUMBER(V577)),V577/V576-1,"")</f>
        <v>-3.9198526024873281E-2</v>
      </c>
      <c r="X577" s="60">
        <f>IF(ISNUMBER(V577),V577/MAX(V$22:V577)-1,"")</f>
        <v>-0.1942598887515451</v>
      </c>
      <c r="Z577" s="62">
        <v>9.17</v>
      </c>
      <c r="AA577" s="60">
        <f>IF(AND(ISNUMBER(Z576),ISNUMBER(Z577)),Z577/Z576-1,"")</f>
        <v>-4.1797283176593591E-2</v>
      </c>
      <c r="AB577" s="60">
        <f>IF(ISNUMBER(Z577),Z577/MAX(Z$22:Z577)-1,"")</f>
        <v>-0.16938405797101441</v>
      </c>
      <c r="AD577" s="62">
        <v>10.16</v>
      </c>
      <c r="AE577" s="60">
        <f>IF(AND(ISNUMBER(AD576),ISNUMBER(AD577)),AD577/AD576-1,"")</f>
        <v>-5.0467289719626107E-2</v>
      </c>
      <c r="AF577" s="60">
        <f>IF(ISNUMBER(AD577),AD577/MAX(AD$22:AD577)-1,"")</f>
        <v>-0.32759761747187288</v>
      </c>
      <c r="AH577" s="62">
        <v>15.99</v>
      </c>
      <c r="AI577" s="60">
        <f>IF(AND(ISNUMBER(AH576),ISNUMBER(AH577)),AH577/AH576-1,"")</f>
        <v>-6.2170087976539667E-2</v>
      </c>
      <c r="AJ577" s="60">
        <f>IF(ISNUMBER(AH577),AH577/MAX(AH$22:AH577)-1,"")</f>
        <v>-0.18042029728344444</v>
      </c>
      <c r="AL577" s="62">
        <v>19.21</v>
      </c>
      <c r="AM577" s="60">
        <f>IF(AND(ISNUMBER(AL576),ISNUMBER(AL577)),AL577/AL576-1,"")</f>
        <v>-4.0938592111832262E-2</v>
      </c>
      <c r="AN577" s="60">
        <f>IF(ISNUMBER(AL577),AL577/MAX(AL$22:AL577)-1,"")</f>
        <v>-0.18498090793381416</v>
      </c>
      <c r="AP577" s="62">
        <v>100.3</v>
      </c>
      <c r="AQ577" s="60">
        <f>IF(AND(ISNUMBER(AP576),ISNUMBER(AP577)),AP577/AP576-1,"")</f>
        <v>0</v>
      </c>
      <c r="AR577" s="60">
        <f>IF(ISNUMBER(AP577),AP577/MAX(AP$22:AP577)-1,"")</f>
        <v>-1.0955084154964378E-3</v>
      </c>
      <c r="AT577" s="62">
        <v>50.09</v>
      </c>
      <c r="AU577" s="60">
        <f>IF(AND(ISNUMBER(AT576),ISNUMBER(AT577)),AT577/AT576-1,"")</f>
        <v>1.9968051118213204E-4</v>
      </c>
      <c r="AV577" s="60">
        <f>IF(ISNUMBER(AT577),AT577/MAX(AT$22:AT577)-1,"")</f>
        <v>-1.7935432443203503E-3</v>
      </c>
      <c r="AX577" s="62">
        <v>23.85</v>
      </c>
      <c r="AY577" s="60">
        <f>IF(AND(ISNUMBER(AX576),ISNUMBER(AX577)),AX577/AX576-1,"")</f>
        <v>-7.9860244571998695E-3</v>
      </c>
      <c r="AZ577" s="60">
        <f>IF(ISNUMBER(AX577),AX577/MAX(AX$22:AX577)-1,"")</f>
        <v>-7.9860244571998695E-3</v>
      </c>
      <c r="BB577" s="62">
        <v>54.39</v>
      </c>
      <c r="BC577" s="60">
        <f>IF(AND(ISNUMBER(BB576),ISNUMBER(BB577)),BB577/BB576-1,"")</f>
        <v>-8.9285714285715079E-3</v>
      </c>
      <c r="BD577" s="60">
        <f>IF(ISNUMBER(BB577),BB577/MAX(BB$22:BB577)-1,"")</f>
        <v>-1.6633520159103243E-2</v>
      </c>
      <c r="BF577" s="62">
        <v>53.43</v>
      </c>
      <c r="BG577" s="60">
        <f>IF(AND(ISNUMBER(BF576),ISNUMBER(BF577)),BF577/BF576-1,"")</f>
        <v>-7.7994428969360152E-3</v>
      </c>
      <c r="BH577" s="60">
        <f>IF(ISNUMBER(BF577),BF577/MAX(BF$22:BF577)-1,"")</f>
        <v>-1.311414850387882E-2</v>
      </c>
      <c r="BK577" s="61">
        <f>BK576*(1+BL577)</f>
        <v>115.16289100631737</v>
      </c>
      <c r="BL577" s="60">
        <f>$L$12*N(AQ577)+$L$13*N(S577)+$L$14*N(AA577)+$L$15*N(AE577)+$L$16*N(AY577)+$L$17*N(BC577)+$L$18*N(AM577)+$L$19*N(AU577)+$L$20*N(W577)</f>
        <v>-2.6542532570769949E-2</v>
      </c>
      <c r="BM577" s="60">
        <f>IF(ISNUMBER(BK577),BK577/MAX(BK$22:BK577)-1,"")</f>
        <v>-0.11090194471454973</v>
      </c>
      <c r="BO577" s="61">
        <f>BO576*(1+BP577)</f>
        <v>110.13445098971555</v>
      </c>
      <c r="BP577" s="60">
        <f>$L$36*N(S577)+$L$37*N(AQ577)+$L$38*N(AA577)+$L$39*N(AE577)+$L$40*N(AM577)+$L$41*N(W577)+$L$42*N(AI577)+$L$43*N(BG577)+$L$44*N(AY577)</f>
        <v>-3.0672949719315262E-2</v>
      </c>
      <c r="BQ577" s="60">
        <f>IF(ISNUMBER(BO577),BO577/MAX(BO$22:BO577)-1,"")</f>
        <v>-0.13252326084399424</v>
      </c>
      <c r="BS577" s="61">
        <f>BS576*(1+BT577)</f>
        <v>103.56807004405739</v>
      </c>
      <c r="BT577" s="60">
        <f>$L$60*N(S577)+$L$61*N(AE577)+$L$62*N(AQ577)+$L$63*N(AM577)+$L$64*N(AI577)+$L$65*N(AA577)+$L$66*N(BG577)+$L$67*N(W577)+$L$68*N(AY577)</f>
        <v>-3.6468039222511468E-2</v>
      </c>
      <c r="BU577" s="60">
        <f>IF(ISNUMBER(BS577),BS577/MAX(BS$22:BS577)-1,"")</f>
        <v>-0.15362238241300152</v>
      </c>
    </row>
    <row r="578" spans="17:73" ht="16" customHeight="1">
      <c r="Q578" s="63">
        <v>43903</v>
      </c>
      <c r="R578" s="62">
        <v>398.98</v>
      </c>
      <c r="S578" s="60">
        <f>IF(AND(ISNUMBER(R577),ISNUMBER(R578)),R578/R577-1,"")</f>
        <v>-3.3478682170542617E-2</v>
      </c>
      <c r="T578" s="60">
        <f>IF(ISNUMBER(R578),R578/MAX(R$22:R578)-1,"")</f>
        <v>-0.21605690258183674</v>
      </c>
      <c r="V578" s="62">
        <v>200.38</v>
      </c>
      <c r="W578" s="60">
        <f>IF(AND(ISNUMBER(V577),ISNUMBER(V578)),V578/V577-1,"")</f>
        <v>-3.9359509084807565E-2</v>
      </c>
      <c r="X578" s="60">
        <f>IF(ISNUMBER(V578),V578/MAX(V$22:V578)-1,"")</f>
        <v>-0.22597342398022247</v>
      </c>
      <c r="Z578" s="62">
        <v>8.9499999999999993</v>
      </c>
      <c r="AA578" s="60">
        <f>IF(AND(ISNUMBER(Z577),ISNUMBER(Z578)),Z578/Z577-1,"")</f>
        <v>-2.399127589967287E-2</v>
      </c>
      <c r="AB578" s="60">
        <f>IF(ISNUMBER(Z578),Z578/MAX(Z$22:Z578)-1,"")</f>
        <v>-0.18931159420289856</v>
      </c>
      <c r="AD578" s="62">
        <v>9.66</v>
      </c>
      <c r="AE578" s="60">
        <f>IF(AND(ISNUMBER(AD577),ISNUMBER(AD578)),AD578/AD577-1,"")</f>
        <v>-4.9212598425196874E-2</v>
      </c>
      <c r="AF578" s="60">
        <f>IF(ISNUMBER(AD578),AD578/MAX(AD$22:AD578)-1,"")</f>
        <v>-0.36068828590337521</v>
      </c>
      <c r="AH578" s="62">
        <v>16.2</v>
      </c>
      <c r="AI578" s="60">
        <f>IF(AND(ISNUMBER(AH577),ISNUMBER(AH578)),AH578/AH577-1,"")</f>
        <v>1.3133208255159401E-2</v>
      </c>
      <c r="AJ578" s="60">
        <f>IF(ISNUMBER(AH578),AH578/MAX(AH$22:AH578)-1,"")</f>
        <v>-0.16965658636596626</v>
      </c>
      <c r="AL578" s="62">
        <v>17.52</v>
      </c>
      <c r="AM578" s="60">
        <f>IF(AND(ISNUMBER(AL577),ISNUMBER(AL578)),AL578/AL577-1,"")</f>
        <v>-8.7975013014055192E-2</v>
      </c>
      <c r="AN578" s="60">
        <f>IF(ISNUMBER(AL578),AL578/MAX(AL$22:AL578)-1,"")</f>
        <v>-0.2566822231650403</v>
      </c>
      <c r="AP578" s="62">
        <v>100.25</v>
      </c>
      <c r="AQ578" s="60">
        <f>IF(AND(ISNUMBER(AP577),ISNUMBER(AP578)),AP578/AP577-1,"")</f>
        <v>-4.9850448654031876E-4</v>
      </c>
      <c r="AR578" s="60">
        <f>IF(ISNUMBER(AP578),AP578/MAX(AP$22:AP578)-1,"")</f>
        <v>-1.5934667861766671E-3</v>
      </c>
      <c r="AT578" s="62">
        <v>50.08</v>
      </c>
      <c r="AU578" s="60">
        <f>IF(AND(ISNUMBER(AT577),ISNUMBER(AT578)),AT578/AT577-1,"")</f>
        <v>-1.9964064683575256E-4</v>
      </c>
      <c r="AV578" s="60">
        <f>IF(ISNUMBER(AT578),AT578/MAX(AT$22:AT578)-1,"")</f>
        <v>-1.9928258270227595E-3</v>
      </c>
      <c r="AX578" s="62">
        <v>23.388999999999999</v>
      </c>
      <c r="AY578" s="60">
        <f>IF(AND(ISNUMBER(AX577),ISNUMBER(AX578)),AX578/AX577-1,"")</f>
        <v>-1.9329140461216032E-2</v>
      </c>
      <c r="AZ578" s="60">
        <f>IF(ISNUMBER(AX578),AX578/MAX(AX$22:AX578)-1,"")</f>
        <v>-2.7160801929955958E-2</v>
      </c>
      <c r="BB578" s="62">
        <v>54.12</v>
      </c>
      <c r="BC578" s="60">
        <f>IF(AND(ISNUMBER(BB577),ISNUMBER(BB578)),BB578/BB577-1,"")</f>
        <v>-4.964147821290732E-3</v>
      </c>
      <c r="BD578" s="60">
        <f>IF(ISNUMBER(BB578),BB578/MAX(BB$22:BB578)-1,"")</f>
        <v>-2.1515096727535821E-2</v>
      </c>
      <c r="BF578" s="62">
        <v>51.7</v>
      </c>
      <c r="BG578" s="60">
        <f>IF(AND(ISNUMBER(BF577),ISNUMBER(BF578)),BF578/BF577-1,"")</f>
        <v>-3.2378813400711137E-2</v>
      </c>
      <c r="BH578" s="60">
        <f>IF(ISNUMBER(BF578),BF578/MAX(BF$22:BF578)-1,"")</f>
        <v>-4.5068341337273665E-2</v>
      </c>
      <c r="BK578" s="61">
        <f>BK577*(1+BL578)</f>
        <v>112.17565536685068</v>
      </c>
      <c r="BL578" s="60">
        <f>$L$12*N(AQ578)+$L$13*N(S578)+$L$14*N(AA578)+$L$15*N(AE578)+$L$16*N(AY578)+$L$17*N(BC578)+$L$18*N(AM578)+$L$19*N(AU578)+$L$20*N(W578)</f>
        <v>-2.5939220640985985E-2</v>
      </c>
      <c r="BM578" s="60">
        <f>IF(ISNUMBER(BK578),BK578/MAX(BK$22:BK578)-1,"")</f>
        <v>-0.13396445534207069</v>
      </c>
      <c r="BO578" s="61">
        <f>BO577*(1+BP578)</f>
        <v>107.08804461632012</v>
      </c>
      <c r="BP578" s="60">
        <f>$L$36*N(S578)+$L$37*N(AQ578)+$L$38*N(AA578)+$L$39*N(AE578)+$L$40*N(AM578)+$L$41*N(W578)+$L$42*N(AI578)+$L$43*N(BG578)+$L$44*N(AY578)</f>
        <v>-2.7660794111371213E-2</v>
      </c>
      <c r="BQ578" s="60">
        <f>IF(ISNUMBER(BO578),BO578/MAX(BO$22:BO578)-1,"")</f>
        <v>-0.15651835632219224</v>
      </c>
      <c r="BS578" s="61">
        <f>BS577*(1+BT578)</f>
        <v>100.41226690131924</v>
      </c>
      <c r="BT578" s="60">
        <f>$L$60*N(S578)+$L$61*N(AE578)+$L$62*N(AQ578)+$L$63*N(AM578)+$L$64*N(AI578)+$L$65*N(AA578)+$L$66*N(BG578)+$L$67*N(W578)+$L$68*N(AY578)</f>
        <v>-3.0470811529032901E-2</v>
      </c>
      <c r="BU578" s="60">
        <f>IF(ISNUMBER(BS578),BS578/MAX(BS$22:BS578)-1,"")</f>
        <v>-0.17941219528088681</v>
      </c>
    </row>
    <row r="579" spans="17:73" ht="16" customHeight="1">
      <c r="Q579" s="63">
        <v>43906</v>
      </c>
      <c r="R579" s="62">
        <v>410.6</v>
      </c>
      <c r="S579" s="60">
        <f>IF(AND(ISNUMBER(R578),ISNUMBER(R579)),R579/R578-1,"")</f>
        <v>2.9124266880545369E-2</v>
      </c>
      <c r="T579" s="60">
        <f>IF(ISNUMBER(R579),R579/MAX(R$22:R579)-1,"")</f>
        <v>-0.19322513459346868</v>
      </c>
      <c r="V579" s="62">
        <v>200.77</v>
      </c>
      <c r="W579" s="60">
        <f>IF(AND(ISNUMBER(V578),ISNUMBER(V579)),V579/V578-1,"")</f>
        <v>1.946302026150315E-3</v>
      </c>
      <c r="X579" s="60">
        <f>IF(ISNUMBER(V579),V579/MAX(V$22:V579)-1,"")</f>
        <v>-0.22446693448702093</v>
      </c>
      <c r="Z579" s="62">
        <v>9.08</v>
      </c>
      <c r="AA579" s="60">
        <f>IF(AND(ISNUMBER(Z578),ISNUMBER(Z579)),Z579/Z578-1,"")</f>
        <v>1.4525139664804509E-2</v>
      </c>
      <c r="AB579" s="60">
        <f>IF(ISNUMBER(Z579),Z579/MAX(Z$22:Z579)-1,"")</f>
        <v>-0.17753623188405787</v>
      </c>
      <c r="AD579" s="62">
        <v>9.5500000000000007</v>
      </c>
      <c r="AE579" s="60">
        <f>IF(AND(ISNUMBER(AD578),ISNUMBER(AD579)),AD579/AD578-1,"")</f>
        <v>-1.1387163561076497E-2</v>
      </c>
      <c r="AF579" s="60">
        <f>IF(ISNUMBER(AD579),AD579/MAX(AD$22:AD579)-1,"")</f>
        <v>-0.36796823295830572</v>
      </c>
      <c r="AH579" s="62">
        <v>15.5</v>
      </c>
      <c r="AI579" s="60">
        <f>IF(AND(ISNUMBER(AH578),ISNUMBER(AH579)),AH579/AH578-1,"")</f>
        <v>-4.3209876543209846E-2</v>
      </c>
      <c r="AJ579" s="60">
        <f>IF(ISNUMBER(AH579),AH579/MAX(AH$22:AH579)-1,"")</f>
        <v>-0.20553562275756032</v>
      </c>
      <c r="AL579" s="62">
        <v>17.7</v>
      </c>
      <c r="AM579" s="60">
        <f>IF(AND(ISNUMBER(AL578),ISNUMBER(AL579)),AL579/AL578-1,"")</f>
        <v>1.0273972602739656E-2</v>
      </c>
      <c r="AN579" s="60">
        <f>IF(ISNUMBER(AL579),AL579/MAX(AL$22:AL579)-1,"")</f>
        <v>-0.24904539669070858</v>
      </c>
      <c r="AP579" s="62">
        <v>100.11</v>
      </c>
      <c r="AQ579" s="60">
        <f>IF(AND(ISNUMBER(AP578),ISNUMBER(AP579)),AP579/AP578-1,"")</f>
        <v>-1.3965087281795352E-3</v>
      </c>
      <c r="AR579" s="60">
        <f>IF(ISNUMBER(AP579),AP579/MAX(AP$22:AP579)-1,"")</f>
        <v>-2.9877502240812648E-3</v>
      </c>
      <c r="AT579" s="62">
        <v>50.1</v>
      </c>
      <c r="AU579" s="60">
        <f>IF(AND(ISNUMBER(AT578),ISNUMBER(AT579)),AT579/AT578-1,"")</f>
        <v>3.9936102236426407E-4</v>
      </c>
      <c r="AV579" s="60">
        <f>IF(ISNUMBER(AT579),AT579/MAX(AT$22:AT579)-1,"")</f>
        <v>-1.5942606616181632E-3</v>
      </c>
      <c r="AX579" s="62">
        <v>23.5</v>
      </c>
      <c r="AY579" s="60">
        <f>IF(AND(ISNUMBER(AX578),ISNUMBER(AX579)),AX579/AX578-1,"")</f>
        <v>4.7458206849373408E-3</v>
      </c>
      <c r="AZ579" s="60">
        <f>IF(ISNUMBER(AX579),AX579/MAX(AX$22:AX579)-1,"")</f>
        <v>-2.2543881540637245E-2</v>
      </c>
      <c r="BB579" s="62">
        <v>52.58</v>
      </c>
      <c r="BC579" s="60">
        <f>IF(AND(ISNUMBER(BB578),ISNUMBER(BB579)),BB579/BB578-1,"")</f>
        <v>-2.8455284552845517E-2</v>
      </c>
      <c r="BD579" s="60">
        <f>IF(ISNUMBER(BB579),BB579/MAX(BB$22:BB579)-1,"")</f>
        <v>-4.9358163080817308E-2</v>
      </c>
      <c r="BF579" s="62">
        <v>51.62</v>
      </c>
      <c r="BG579" s="60">
        <f>IF(AND(ISNUMBER(BF578),ISNUMBER(BF579)),BF579/BF578-1,"")</f>
        <v>-1.547388781431458E-3</v>
      </c>
      <c r="BH579" s="60">
        <f>IF(ISNUMBER(BF579),BF579/MAX(BF$22:BF579)-1,"")</f>
        <v>-4.6545991872922077E-2</v>
      </c>
      <c r="BK579" s="61">
        <f>BK578*(1+BL579)</f>
        <v>113.22296232450486</v>
      </c>
      <c r="BL579" s="60">
        <f>$L$12*N(AQ579)+$L$13*N(S579)+$L$14*N(AA579)+$L$15*N(AE579)+$L$16*N(AY579)+$L$17*N(BC579)+$L$18*N(AM579)+$L$19*N(AU579)+$L$20*N(W579)</f>
        <v>9.3363123596572721E-3</v>
      </c>
      <c r="BM579" s="60">
        <f>IF(ISNUMBER(BK579),BK579/MAX(BK$22:BK579)-1,"")</f>
        <v>-0.12587887698257827</v>
      </c>
      <c r="BO579" s="61">
        <f>BO578*(1+BP579)</f>
        <v>108.08621045158567</v>
      </c>
      <c r="BP579" s="60">
        <f>$L$36*N(S579)+$L$37*N(AQ579)+$L$38*N(AA579)+$L$39*N(AE579)+$L$40*N(AM579)+$L$41*N(W579)+$L$42*N(AI579)+$L$43*N(BG579)+$L$44*N(AY579)</f>
        <v>9.320982924301455E-3</v>
      </c>
      <c r="BQ579" s="60">
        <f>IF(ISNUMBER(BO579),BO579/MAX(BO$22:BO579)-1,"")</f>
        <v>-0.14865627832450967</v>
      </c>
      <c r="BS579" s="61">
        <f>BS578*(1+BT579)</f>
        <v>100.79159389940135</v>
      </c>
      <c r="BT579" s="60">
        <f>$L$60*N(S579)+$L$61*N(AE579)+$L$62*N(AQ579)+$L$63*N(AM579)+$L$64*N(AI579)+$L$65*N(AA579)+$L$66*N(BG579)+$L$67*N(W579)+$L$68*N(AY579)</f>
        <v>3.7776957914404607E-3</v>
      </c>
      <c r="BU579" s="60">
        <f>IF(ISNUMBER(BS579),BS579/MAX(BS$22:BS579)-1,"")</f>
        <v>-0.17631226418449208</v>
      </c>
    </row>
    <row r="580" spans="17:73" ht="16" customHeight="1">
      <c r="Q580" s="63">
        <v>43907</v>
      </c>
      <c r="R580" s="62">
        <v>412.25</v>
      </c>
      <c r="S580" s="60">
        <f>IF(AND(ISNUMBER(R579),ISNUMBER(R580)),R580/R579-1,"")</f>
        <v>4.0185094982951863E-3</v>
      </c>
      <c r="T580" s="60">
        <f>IF(ISNUMBER(R580),R580/MAX(R$22:R580)-1,"")</f>
        <v>-0.18998310213384684</v>
      </c>
      <c r="V580" s="62">
        <v>205</v>
      </c>
      <c r="W580" s="60">
        <f>IF(AND(ISNUMBER(V579),ISNUMBER(V580)),V580/V579-1,"")</f>
        <v>2.106888479354474E-2</v>
      </c>
      <c r="X580" s="60">
        <f>IF(ISNUMBER(V580),V580/MAX(V$22:V580)-1,"")</f>
        <v>-0.20812731767614334</v>
      </c>
      <c r="Z580" s="62">
        <v>9.02</v>
      </c>
      <c r="AA580" s="60">
        <f>IF(AND(ISNUMBER(Z579),ISNUMBER(Z580)),Z580/Z579-1,"")</f>
        <v>-6.6079295154185536E-3</v>
      </c>
      <c r="AB580" s="60">
        <f>IF(ISNUMBER(Z580),Z580/MAX(Z$22:Z580)-1,"")</f>
        <v>-0.18297101449275355</v>
      </c>
      <c r="AD580" s="62">
        <v>9.4700000000000006</v>
      </c>
      <c r="AE580" s="60">
        <f>IF(AND(ISNUMBER(AD579),ISNUMBER(AD580)),AD580/AD579-1,"")</f>
        <v>-8.3769633507853047E-3</v>
      </c>
      <c r="AF580" s="60">
        <f>IF(ISNUMBER(AD580),AD580/MAX(AD$22:AD580)-1,"")</f>
        <v>-0.37326273990734604</v>
      </c>
      <c r="AH580" s="62">
        <v>15.66</v>
      </c>
      <c r="AI580" s="60">
        <f>IF(AND(ISNUMBER(AH579),ISNUMBER(AH580)),AH580/AH579-1,"")</f>
        <v>1.0322580645161228E-2</v>
      </c>
      <c r="AJ580" s="60">
        <f>IF(ISNUMBER(AH580),AH580/MAX(AH$22:AH580)-1,"")</f>
        <v>-0.19733470015376731</v>
      </c>
      <c r="AL580" s="62">
        <v>16.309999999999999</v>
      </c>
      <c r="AM580" s="60">
        <f>IF(AND(ISNUMBER(AL579),ISNUMBER(AL580)),AL580/AL579-1,"")</f>
        <v>-7.8531073446327704E-2</v>
      </c>
      <c r="AN580" s="60">
        <f>IF(ISNUMBER(AL580),AL580/MAX(AL$22:AL580)-1,"")</f>
        <v>-0.30801866779804843</v>
      </c>
      <c r="AP580" s="62">
        <v>100.3</v>
      </c>
      <c r="AQ580" s="60">
        <f>IF(AND(ISNUMBER(AP579),ISNUMBER(AP580)),AP580/AP579-1,"")</f>
        <v>1.8979122964739581E-3</v>
      </c>
      <c r="AR580" s="60">
        <f>IF(ISNUMBER(AP580),AP580/MAX(AP$22:AP580)-1,"")</f>
        <v>-1.0955084154964378E-3</v>
      </c>
      <c r="AT580" s="62">
        <v>50.09</v>
      </c>
      <c r="AU580" s="60">
        <f>IF(AND(ISNUMBER(AT579),ISNUMBER(AT580)),AT580/AT579-1,"")</f>
        <v>-1.9960079840319889E-4</v>
      </c>
      <c r="AV580" s="60">
        <f>IF(ISNUMBER(AT580),AT580/MAX(AT$22:AT580)-1,"")</f>
        <v>-1.7935432443203503E-3</v>
      </c>
      <c r="AX580" s="62">
        <v>23.027000000000001</v>
      </c>
      <c r="AY580" s="60">
        <f>IF(AND(ISNUMBER(AX579),ISNUMBER(AX580)),AX580/AX579-1,"")</f>
        <v>-2.0127659574468049E-2</v>
      </c>
      <c r="AZ580" s="60">
        <f>IF(ISNUMBER(AX580),AX580/MAX(AX$22:AX580)-1,"")</f>
        <v>-4.22177855419682E-2</v>
      </c>
      <c r="BB580" s="62">
        <v>52.57</v>
      </c>
      <c r="BC580" s="60">
        <f>IF(AND(ISNUMBER(BB579),ISNUMBER(BB580)),BB580/BB579-1,"")</f>
        <v>-1.9018638265499987E-4</v>
      </c>
      <c r="BD580" s="60">
        <f>IF(ISNUMBER(BB580),BB580/MAX(BB$22:BB580)-1,"")</f>
        <v>-4.9538962212981374E-2</v>
      </c>
      <c r="BF580" s="62">
        <v>52.5</v>
      </c>
      <c r="BG580" s="60">
        <f>IF(AND(ISNUMBER(BF579),ISNUMBER(BF580)),BF580/BF579-1,"")</f>
        <v>1.7047655947307394E-2</v>
      </c>
      <c r="BH580" s="60">
        <f>IF(ISNUMBER(BF580),BF580/MAX(BF$22:BF580)-1,"")</f>
        <v>-3.0291835980790549E-2</v>
      </c>
      <c r="BK580" s="61">
        <f>BK579*(1+BL580)</f>
        <v>112.46299950498438</v>
      </c>
      <c r="BL580" s="60">
        <f>$L$12*N(AQ580)+$L$13*N(S580)+$L$14*N(AA580)+$L$15*N(AE580)+$L$16*N(AY580)+$L$17*N(BC580)+$L$18*N(AM580)+$L$19*N(AU580)+$L$20*N(W580)</f>
        <v>-6.7120909391362943E-3</v>
      </c>
      <c r="BM580" s="60">
        <f>IF(ISNUMBER(BK580),BK580/MAX(BK$22:BK580)-1,"")</f>
        <v>-0.13174605745209111</v>
      </c>
      <c r="BO580" s="61">
        <f>BO579*(1+BP580)</f>
        <v>107.55972080994064</v>
      </c>
      <c r="BP580" s="60">
        <f>$L$36*N(S580)+$L$37*N(AQ580)+$L$38*N(AA580)+$L$39*N(AE580)+$L$40*N(AM580)+$L$41*N(W580)+$L$42*N(AI580)+$L$43*N(BG580)+$L$44*N(AY580)</f>
        <v>-4.8710158256576493E-3</v>
      </c>
      <c r="BQ580" s="60">
        <f>IF(ISNUMBER(BO580),BO580/MAX(BO$22:BO580)-1,"")</f>
        <v>-0.15280318706586515</v>
      </c>
      <c r="BS580" s="61">
        <f>BS579*(1+BT580)</f>
        <v>99.981484771749834</v>
      </c>
      <c r="BT580" s="60">
        <f>$L$60*N(S580)+$L$61*N(AE580)+$L$62*N(AQ580)+$L$63*N(AM580)+$L$64*N(AI580)+$L$65*N(AA580)+$L$66*N(BG580)+$L$67*N(W580)+$L$68*N(AY580)</f>
        <v>-8.0374671766782046E-3</v>
      </c>
      <c r="BU580" s="60">
        <f>IF(ISNUMBER(BS580),BS580/MAX(BS$22:BS580)-1,"")</f>
        <v>-0.18293262732494164</v>
      </c>
    </row>
    <row r="581" spans="17:73" ht="16" customHeight="1">
      <c r="Q581" s="63">
        <v>43908</v>
      </c>
      <c r="R581" s="62">
        <v>404.51</v>
      </c>
      <c r="S581" s="60">
        <f>IF(AND(ISNUMBER(R580),ISNUMBER(R581)),R581/R580-1,"")</f>
        <v>-1.8775015160703457E-2</v>
      </c>
      <c r="T581" s="60">
        <f>IF(ISNUMBER(R581),R581/MAX(R$22:R581)-1,"")</f>
        <v>-0.2051911816717098</v>
      </c>
      <c r="V581" s="62">
        <v>199.8</v>
      </c>
      <c r="W581" s="60">
        <f>IF(AND(ISNUMBER(V580),ISNUMBER(V581)),V581/V580-1,"")</f>
        <v>-2.5365853658536497E-2</v>
      </c>
      <c r="X581" s="60">
        <f>IF(ISNUMBER(V581),V581/MAX(V$22:V581)-1,"")</f>
        <v>-0.22821384425216307</v>
      </c>
      <c r="Z581" s="62">
        <v>8.86</v>
      </c>
      <c r="AA581" s="60">
        <f>IF(AND(ISNUMBER(Z580),ISNUMBER(Z581)),Z581/Z580-1,"")</f>
        <v>-1.7738359201773801E-2</v>
      </c>
      <c r="AB581" s="60">
        <f>IF(ISNUMBER(Z581),Z581/MAX(Z$22:Z581)-1,"")</f>
        <v>-0.19746376811594202</v>
      </c>
      <c r="AD581" s="62">
        <v>9.86</v>
      </c>
      <c r="AE581" s="60">
        <f>IF(AND(ISNUMBER(AD580),ISNUMBER(AD581)),AD581/AD580-1,"")</f>
        <v>4.118268215417098E-2</v>
      </c>
      <c r="AF581" s="60">
        <f>IF(ISNUMBER(AD581),AD581/MAX(AD$22:AD581)-1,"")</f>
        <v>-0.34745201853077434</v>
      </c>
      <c r="AH581" s="62">
        <v>14.8</v>
      </c>
      <c r="AI581" s="60">
        <f>IF(AND(ISNUMBER(AH580),ISNUMBER(AH581)),AH581/AH580-1,"")</f>
        <v>-5.4916985951468655E-2</v>
      </c>
      <c r="AJ581" s="60">
        <f>IF(ISNUMBER(AH581),AH581/MAX(AH$22:AH581)-1,"")</f>
        <v>-0.24141465914915428</v>
      </c>
      <c r="AL581" s="62">
        <v>16.98</v>
      </c>
      <c r="AM581" s="60">
        <f>IF(AND(ISNUMBER(AL580),ISNUMBER(AL581)),AL581/AL580-1,"")</f>
        <v>4.1079092581238541E-2</v>
      </c>
      <c r="AN581" s="60">
        <f>IF(ISNUMBER(AL581),AL581/MAX(AL$22:AL581)-1,"")</f>
        <v>-0.27959270258803559</v>
      </c>
      <c r="AP581" s="62">
        <v>100.3</v>
      </c>
      <c r="AQ581" s="60">
        <f>IF(AND(ISNUMBER(AP580),ISNUMBER(AP581)),AP581/AP580-1,"")</f>
        <v>0</v>
      </c>
      <c r="AR581" s="60">
        <f>IF(ISNUMBER(AP581),AP581/MAX(AP$22:AP581)-1,"")</f>
        <v>-1.0955084154964378E-3</v>
      </c>
      <c r="AT581" s="62">
        <v>50.1</v>
      </c>
      <c r="AU581" s="60">
        <f>IF(AND(ISNUMBER(AT580),ISNUMBER(AT581)),AT581/AT580-1,"")</f>
        <v>1.9964064683564153E-4</v>
      </c>
      <c r="AV581" s="60">
        <f>IF(ISNUMBER(AT581),AT581/MAX(AT$22:AT581)-1,"")</f>
        <v>-1.5942606616181632E-3</v>
      </c>
      <c r="AX581" s="62">
        <v>23.809000000000001</v>
      </c>
      <c r="AY581" s="60">
        <f>IF(AND(ISNUMBER(AX580),ISNUMBER(AX581)),AX581/AX580-1,"")</f>
        <v>3.3960133756025579E-2</v>
      </c>
      <c r="AZ581" s="60">
        <f>IF(ISNUMBER(AX581),AX581/MAX(AX$22:AX581)-1,"")</f>
        <v>-9.6913734298311738E-3</v>
      </c>
      <c r="BB581" s="62">
        <v>51.86</v>
      </c>
      <c r="BC581" s="60">
        <f>IF(AND(ISNUMBER(BB580),ISNUMBER(BB581)),BB581/BB580-1,"")</f>
        <v>-1.3505801788092131E-2</v>
      </c>
      <c r="BD581" s="60">
        <f>IF(ISNUMBER(BB581),BB581/MAX(BB$22:BB581)-1,"")</f>
        <v>-6.2375700596637218E-2</v>
      </c>
      <c r="BF581" s="62">
        <v>50.8</v>
      </c>
      <c r="BG581" s="60">
        <f>IF(AND(ISNUMBER(BF580),ISNUMBER(BF581)),BF581/BF580-1,"")</f>
        <v>-3.2380952380952399E-2</v>
      </c>
      <c r="BH581" s="60">
        <f>IF(ISNUMBER(BF581),BF581/MAX(BF$22:BF581)-1,"")</f>
        <v>-6.1691909863317407E-2</v>
      </c>
      <c r="BK581" s="61">
        <f>BK580*(1+BL581)</f>
        <v>112.70030134199692</v>
      </c>
      <c r="BL581" s="60">
        <f>$L$12*N(AQ581)+$L$13*N(S581)+$L$14*N(AA581)+$L$15*N(AE581)+$L$16*N(AY581)+$L$17*N(BC581)+$L$18*N(AM581)+$L$19*N(AU581)+$L$20*N(W581)</f>
        <v>2.1100436415268414E-3</v>
      </c>
      <c r="BM581" s="60">
        <f>IF(ISNUMBER(BK581),BK581/MAX(BK$22:BK581)-1,"")</f>
        <v>-0.12991400374138729</v>
      </c>
      <c r="BO581" s="61">
        <f>BO580*(1+BP581)</f>
        <v>107.66815766736052</v>
      </c>
      <c r="BP581" s="60">
        <f>$L$36*N(S581)+$L$37*N(AQ581)+$L$38*N(AA581)+$L$39*N(AE581)+$L$40*N(AM581)+$L$41*N(W581)+$L$42*N(AI581)+$L$43*N(BG581)+$L$44*N(AY581)</f>
        <v>1.0081548799432329E-3</v>
      </c>
      <c r="BQ581" s="60">
        <f>IF(ISNUMBER(BO581),BO581/MAX(BO$22:BO581)-1,"")</f>
        <v>-0.15194908146463326</v>
      </c>
      <c r="BS581" s="61">
        <f>BS580*(1+BT581)</f>
        <v>99.883844463041953</v>
      </c>
      <c r="BT581" s="60">
        <f>$L$60*N(S581)+$L$61*N(AE581)+$L$62*N(AQ581)+$L$63*N(AM581)+$L$64*N(AI581)+$L$65*N(AA581)+$L$66*N(BG581)+$L$67*N(W581)+$L$68*N(AY581)</f>
        <v>-9.7658390381756945E-4</v>
      </c>
      <c r="BU581" s="60">
        <f>IF(ISNUMBER(BS581),BS581/MAX(BS$22:BS581)-1,"")</f>
        <v>-0.18373056216943062</v>
      </c>
    </row>
    <row r="582" spans="17:73" ht="16" customHeight="1">
      <c r="Q582" s="63">
        <v>43909</v>
      </c>
      <c r="R582" s="62">
        <v>432</v>
      </c>
      <c r="S582" s="60">
        <f>IF(AND(ISNUMBER(R581),ISNUMBER(R582)),R582/R581-1,"")</f>
        <v>6.7958764925465376E-2</v>
      </c>
      <c r="T582" s="60">
        <f>IF(ISNUMBER(R582),R582/MAX(R$22:R582)-1,"")</f>
        <v>-0.15117695602625059</v>
      </c>
      <c r="V582" s="62">
        <v>205</v>
      </c>
      <c r="W582" s="60">
        <f>IF(AND(ISNUMBER(V581),ISNUMBER(V582)),V582/V581-1,"")</f>
        <v>2.6026026026025884E-2</v>
      </c>
      <c r="X582" s="60">
        <f>IF(ISNUMBER(V582),V582/MAX(V$22:V582)-1,"")</f>
        <v>-0.20812731767614334</v>
      </c>
      <c r="Z582" s="62">
        <v>9</v>
      </c>
      <c r="AA582" s="60">
        <f>IF(AND(ISNUMBER(Z581),ISNUMBER(Z582)),Z582/Z581-1,"")</f>
        <v>1.5801354401805856E-2</v>
      </c>
      <c r="AB582" s="60">
        <f>IF(ISNUMBER(Z582),Z582/MAX(Z$22:Z582)-1,"")</f>
        <v>-0.18478260869565211</v>
      </c>
      <c r="AD582" s="62">
        <v>9.3699999999999992</v>
      </c>
      <c r="AE582" s="60">
        <f>IF(AND(ISNUMBER(AD581),ISNUMBER(AD582)),AD582/AD581-1,"")</f>
        <v>-4.9695740365111596E-2</v>
      </c>
      <c r="AF582" s="60">
        <f>IF(ISNUMBER(AD582),AD582/MAX(AD$22:AD582)-1,"")</f>
        <v>-0.37988087359364664</v>
      </c>
      <c r="AH582" s="62">
        <v>14.41</v>
      </c>
      <c r="AI582" s="60">
        <f>IF(AND(ISNUMBER(AH581),ISNUMBER(AH582)),AH582/AH581-1,"")</f>
        <v>-2.635135135135136E-2</v>
      </c>
      <c r="AJ582" s="60">
        <f>IF(ISNUMBER(AH582),AH582/MAX(AH$22:AH582)-1,"")</f>
        <v>-0.26140440799589959</v>
      </c>
      <c r="AL582" s="62">
        <v>16.25</v>
      </c>
      <c r="AM582" s="60">
        <f>IF(AND(ISNUMBER(AL581),ISNUMBER(AL582)),AL582/AL581-1,"")</f>
        <v>-4.2991755005889254E-2</v>
      </c>
      <c r="AN582" s="60">
        <f>IF(ISNUMBER(AL582),AL582/MAX(AL$22:AL582)-1,"")</f>
        <v>-0.3105642766228256</v>
      </c>
      <c r="AP582" s="62">
        <v>100.27</v>
      </c>
      <c r="AQ582" s="60">
        <f>IF(AND(ISNUMBER(AP581),ISNUMBER(AP582)),AP582/AP581-1,"")</f>
        <v>-2.9910269192423566E-4</v>
      </c>
      <c r="AR582" s="60">
        <f>IF(ISNUMBER(AP582),AP582/MAX(AP$22:AP582)-1,"")</f>
        <v>-1.3942834379045976E-3</v>
      </c>
      <c r="AT582" s="62">
        <v>50.09</v>
      </c>
      <c r="AU582" s="60">
        <f>IF(AND(ISNUMBER(AT581),ISNUMBER(AT582)),AT582/AT581-1,"")</f>
        <v>-1.9960079840319889E-4</v>
      </c>
      <c r="AV582" s="60">
        <f>IF(ISNUMBER(AT582),AT582/MAX(AT$22:AT582)-1,"")</f>
        <v>-1.7935432443203503E-3</v>
      </c>
      <c r="AX582" s="62">
        <v>24.78</v>
      </c>
      <c r="AY582" s="60">
        <f>IF(AND(ISNUMBER(AX581),ISNUMBER(AX582)),AX582/AX581-1,"")</f>
        <v>4.0782897223738956E-2</v>
      </c>
      <c r="AZ582" s="60">
        <f>IF(ISNUMBER(AX582),AX582/MAX(AX$22:AX582)-1,"")</f>
        <v>0</v>
      </c>
      <c r="BB582" s="62">
        <v>51.32</v>
      </c>
      <c r="BC582" s="60">
        <f>IF(AND(ISNUMBER(BB581),ISNUMBER(BB582)),BB582/BB581-1,"")</f>
        <v>-1.0412649440802113E-2</v>
      </c>
      <c r="BD582" s="60">
        <f>IF(ISNUMBER(BB582),BB582/MAX(BB$22:BB582)-1,"")</f>
        <v>-7.2138853733502151E-2</v>
      </c>
      <c r="BF582" s="62">
        <v>51</v>
      </c>
      <c r="BG582" s="60">
        <f>IF(AND(ISNUMBER(BF581),ISNUMBER(BF582)),BF582/BF581-1,"")</f>
        <v>3.937007874015741E-3</v>
      </c>
      <c r="BH582" s="60">
        <f>IF(ISNUMBER(BF582),BF582/MAX(BF$22:BF582)-1,"")</f>
        <v>-5.7997783524196489E-2</v>
      </c>
      <c r="BK582" s="61">
        <f>BK581*(1+BL582)</f>
        <v>115.08020996986497</v>
      </c>
      <c r="BL582" s="60">
        <f>$L$12*N(AQ582)+$L$13*N(S582)+$L$14*N(AA582)+$L$15*N(AE582)+$L$16*N(AY582)+$L$17*N(BC582)+$L$18*N(AM582)+$L$19*N(AU582)+$L$20*N(W582)</f>
        <v>2.1117145203064215E-2</v>
      </c>
      <c r="BM582" s="60">
        <f>IF(ISNUMBER(BK582),BK582/MAX(BK$22:BK582)-1,"")</f>
        <v>-0.11154027141924128</v>
      </c>
      <c r="BO582" s="61">
        <f>BO581*(1+BP582)</f>
        <v>109.41608057092887</v>
      </c>
      <c r="BP582" s="60">
        <f>$L$36*N(S582)+$L$37*N(AQ582)+$L$38*N(AA582)+$L$39*N(AE582)+$L$40*N(AM582)+$L$41*N(W582)+$L$42*N(AI582)+$L$43*N(BG582)+$L$44*N(AY582)</f>
        <v>1.6234353233465317E-2</v>
      </c>
      <c r="BQ582" s="60">
        <f>IF(ISNUMBER(BO582),BO582/MAX(BO$22:BO582)-1,"")</f>
        <v>-0.13818152329316558</v>
      </c>
      <c r="BS582" s="61">
        <f>BS581*(1+BT582)</f>
        <v>100.35501695118312</v>
      </c>
      <c r="BT582" s="60">
        <f>$L$60*N(S582)+$L$61*N(AE582)+$L$62*N(AQ582)+$L$63*N(AM582)+$L$64*N(AI582)+$L$65*N(AA582)+$L$66*N(BG582)+$L$67*N(W582)+$L$68*N(AY582)</f>
        <v>4.7172041752508668E-3</v>
      </c>
      <c r="BU582" s="60">
        <f>IF(ISNUMBER(BS582),BS582/MAX(BS$22:BS582)-1,"")</f>
        <v>-0.17988005256916662</v>
      </c>
    </row>
    <row r="583" spans="17:73" ht="16" customHeight="1">
      <c r="Q583" s="63">
        <v>43910</v>
      </c>
      <c r="R583" s="62">
        <v>413.79</v>
      </c>
      <c r="S583" s="60">
        <f>IF(AND(ISNUMBER(R582),ISNUMBER(R583)),R583/R582-1,"")</f>
        <v>-4.2152777777777706E-2</v>
      </c>
      <c r="T583" s="60">
        <f>IF(ISNUMBER(R583),R583/MAX(R$22:R583)-1,"")</f>
        <v>-0.18695720517153291</v>
      </c>
      <c r="V583" s="62">
        <v>205.68</v>
      </c>
      <c r="W583" s="60">
        <f>IF(AND(ISNUMBER(V582),ISNUMBER(V583)),V583/V582-1,"")</f>
        <v>3.3170731707317103E-3</v>
      </c>
      <c r="X583" s="60">
        <f>IF(ISNUMBER(V583),V583/MAX(V$22:V583)-1,"")</f>
        <v>-0.20550061804697151</v>
      </c>
      <c r="Z583" s="62">
        <v>9.08</v>
      </c>
      <c r="AA583" s="60">
        <f>IF(AND(ISNUMBER(Z582),ISNUMBER(Z583)),Z583/Z582-1,"")</f>
        <v>8.8888888888889461E-3</v>
      </c>
      <c r="AB583" s="60">
        <f>IF(ISNUMBER(Z583),Z583/MAX(Z$22:Z583)-1,"")</f>
        <v>-0.17753623188405787</v>
      </c>
      <c r="AD583" s="62">
        <v>9.66</v>
      </c>
      <c r="AE583" s="60">
        <f>IF(AND(ISNUMBER(AD582),ISNUMBER(AD583)),AD583/AD582-1,"")</f>
        <v>3.0949839914621302E-2</v>
      </c>
      <c r="AF583" s="60">
        <f>IF(ISNUMBER(AD583),AD583/MAX(AD$22:AD583)-1,"")</f>
        <v>-0.36068828590337521</v>
      </c>
      <c r="AH583" s="62">
        <v>14.3</v>
      </c>
      <c r="AI583" s="60">
        <f>IF(AND(ISNUMBER(AH582),ISNUMBER(AH583)),AH583/AH582-1,"")</f>
        <v>-7.6335877862595547E-3</v>
      </c>
      <c r="AJ583" s="60">
        <f>IF(ISNUMBER(AH583),AH583/MAX(AH$22:AH583)-1,"")</f>
        <v>-0.26704254228600721</v>
      </c>
      <c r="AL583" s="62">
        <v>16.45</v>
      </c>
      <c r="AM583" s="60">
        <f>IF(AND(ISNUMBER(AL582),ISNUMBER(AL583)),AL583/AL582-1,"")</f>
        <v>1.2307692307692353E-2</v>
      </c>
      <c r="AN583" s="60">
        <f>IF(ISNUMBER(AL583),AL583/MAX(AL$22:AL583)-1,"")</f>
        <v>-0.30207891387356811</v>
      </c>
      <c r="AP583" s="62">
        <v>100.32</v>
      </c>
      <c r="AQ583" s="60">
        <f>IF(AND(ISNUMBER(AP582),ISNUMBER(AP583)),AP583/AP582-1,"")</f>
        <v>4.9865363518497574E-4</v>
      </c>
      <c r="AR583" s="60">
        <f>IF(ISNUMBER(AP583),AP583/MAX(AP$22:AP583)-1,"")</f>
        <v>-8.9632506722436833E-4</v>
      </c>
      <c r="AT583" s="62">
        <v>50.1</v>
      </c>
      <c r="AU583" s="60">
        <f>IF(AND(ISNUMBER(AT582),ISNUMBER(AT583)),AT583/AT582-1,"")</f>
        <v>1.9964064683564153E-4</v>
      </c>
      <c r="AV583" s="60">
        <f>IF(ISNUMBER(AT583),AT583/MAX(AT$22:AT583)-1,"")</f>
        <v>-1.5942606616181632E-3</v>
      </c>
      <c r="AX583" s="62">
        <v>23.812000000000001</v>
      </c>
      <c r="AY583" s="60">
        <f>IF(AND(ISNUMBER(AX582),ISNUMBER(AX583)),AX583/AX582-1,"")</f>
        <v>-3.9063761097659411E-2</v>
      </c>
      <c r="AZ583" s="60">
        <f>IF(ISNUMBER(AX583),AX583/MAX(AX$22:AX583)-1,"")</f>
        <v>-3.9063761097659411E-2</v>
      </c>
      <c r="BB583" s="62">
        <v>50.51</v>
      </c>
      <c r="BC583" s="60">
        <f>IF(AND(ISNUMBER(BB582),ISNUMBER(BB583)),BB583/BB582-1,"")</f>
        <v>-1.5783320342946272E-2</v>
      </c>
      <c r="BD583" s="60">
        <f>IF(ISNUMBER(BB583),BB583/MAX(BB$22:BB583)-1,"")</f>
        <v>-8.678358343879955E-2</v>
      </c>
      <c r="BF583" s="62">
        <v>51.2</v>
      </c>
      <c r="BG583" s="60">
        <f>IF(AND(ISNUMBER(BF582),ISNUMBER(BF583)),BF583/BF582-1,"")</f>
        <v>3.9215686274509665E-3</v>
      </c>
      <c r="BH583" s="60">
        <f>IF(ISNUMBER(BF583),BF583/MAX(BF$22:BF583)-1,"")</f>
        <v>-5.4303657185075682E-2</v>
      </c>
      <c r="BK583" s="61">
        <f>BK582*(1+BL583)</f>
        <v>113.52068376447991</v>
      </c>
      <c r="BL583" s="60">
        <f>$L$12*N(AQ583)+$L$13*N(S583)+$L$14*N(AA583)+$L$15*N(AE583)+$L$16*N(AY583)+$L$17*N(BC583)+$L$18*N(AM583)+$L$19*N(AU583)+$L$20*N(W583)</f>
        <v>-1.355164546357227E-2</v>
      </c>
      <c r="BM583" s="60">
        <f>IF(ISNUMBER(BK583),BK583/MAX(BK$22:BK583)-1,"")</f>
        <v>-0.12358036266962935</v>
      </c>
      <c r="BO583" s="61">
        <f>BO582*(1+BP583)</f>
        <v>108.54056038564298</v>
      </c>
      <c r="BP583" s="60">
        <f>$L$36*N(S583)+$L$37*N(AQ583)+$L$38*N(AA583)+$L$39*N(AE583)+$L$40*N(AM583)+$L$41*N(W583)+$L$42*N(AI583)+$L$43*N(BG583)+$L$44*N(AY583)</f>
        <v>-8.0017505719219423E-3</v>
      </c>
      <c r="BQ583" s="60">
        <f>IF(ISNUMBER(BO583),BO583/MAX(BO$22:BO583)-1,"")</f>
        <v>-0.14507757978204738</v>
      </c>
      <c r="BS583" s="61">
        <f>BS582*(1+BT583)</f>
        <v>99.826396991028446</v>
      </c>
      <c r="BT583" s="60">
        <f>$L$60*N(S583)+$L$61*N(AE583)+$L$62*N(AQ583)+$L$63*N(AM583)+$L$64*N(AI583)+$L$65*N(AA583)+$L$66*N(BG583)+$L$67*N(W583)+$L$68*N(AY583)</f>
        <v>-5.2674990868848094E-3</v>
      </c>
      <c r="BU583" s="60">
        <f>IF(ISNUMBER(BS583),BS583/MAX(BS$22:BS583)-1,"")</f>
        <v>-0.18420003364339466</v>
      </c>
    </row>
    <row r="584" spans="17:73" ht="16" customHeight="1">
      <c r="Q584" s="63">
        <v>43913</v>
      </c>
      <c r="R584" s="62">
        <v>387.4</v>
      </c>
      <c r="S584" s="60">
        <f>IF(AND(ISNUMBER(R583),ISNUMBER(R584)),R584/R583-1,"")</f>
        <v>-6.3776311655670881E-2</v>
      </c>
      <c r="T584" s="60">
        <f>IF(ISNUMBER(R584),R584/MAX(R$22:R584)-1,"")</f>
        <v>-0.2388100758439109</v>
      </c>
      <c r="V584" s="62">
        <v>191.5</v>
      </c>
      <c r="W584" s="60">
        <f>IF(AND(ISNUMBER(V583),ISNUMBER(V584)),V584/V583-1,"")</f>
        <v>-6.8942045896538295E-2</v>
      </c>
      <c r="X584" s="60">
        <f>IF(ISNUMBER(V584),V584/MAX(V$22:V584)-1,"")</f>
        <v>-0.2602750309023486</v>
      </c>
      <c r="Z584" s="62">
        <v>8.5299999999999994</v>
      </c>
      <c r="AA584" s="60">
        <f>IF(AND(ISNUMBER(Z583),ISNUMBER(Z584)),Z584/Z583-1,"")</f>
        <v>-6.0572687224669686E-2</v>
      </c>
      <c r="AB584" s="60">
        <f>IF(ISNUMBER(Z584),Z584/MAX(Z$22:Z584)-1,"")</f>
        <v>-0.22735507246376807</v>
      </c>
      <c r="AD584" s="62">
        <v>9.32</v>
      </c>
      <c r="AE584" s="60">
        <f>IF(AND(ISNUMBER(AD583),ISNUMBER(AD584)),AD584/AD583-1,"")</f>
        <v>-3.5196687370600444E-2</v>
      </c>
      <c r="AF584" s="60">
        <f>IF(ISNUMBER(AD584),AD584/MAX(AD$22:AD584)-1,"")</f>
        <v>-0.38318994043679677</v>
      </c>
      <c r="AH584" s="62">
        <v>13.52</v>
      </c>
      <c r="AI584" s="60">
        <f>IF(AND(ISNUMBER(AH583),ISNUMBER(AH584)),AH584/AH583-1,"")</f>
        <v>-5.4545454545454675E-2</v>
      </c>
      <c r="AJ584" s="60">
        <f>IF(ISNUMBER(AH584),AH584/MAX(AH$22:AH584)-1,"")</f>
        <v>-0.30702203997949773</v>
      </c>
      <c r="AL584" s="62">
        <v>15.15</v>
      </c>
      <c r="AM584" s="60">
        <f>IF(AND(ISNUMBER(AL583),ISNUMBER(AL584)),AL584/AL583-1,"")</f>
        <v>-7.9027355623100259E-2</v>
      </c>
      <c r="AN584" s="60">
        <f>IF(ISNUMBER(AL584),AL584/MAX(AL$22:AL584)-1,"")</f>
        <v>-0.35723377174374205</v>
      </c>
      <c r="AP584" s="62">
        <v>100.27</v>
      </c>
      <c r="AQ584" s="60">
        <f>IF(AND(ISNUMBER(AP583),ISNUMBER(AP584)),AP584/AP583-1,"")</f>
        <v>-4.9840510366827573E-4</v>
      </c>
      <c r="AR584" s="60">
        <f>IF(ISNUMBER(AP584),AP584/MAX(AP$22:AP584)-1,"")</f>
        <v>-1.3942834379045976E-3</v>
      </c>
      <c r="AT584" s="62">
        <v>50.1</v>
      </c>
      <c r="AU584" s="60">
        <f>IF(AND(ISNUMBER(AT583),ISNUMBER(AT584)),AT584/AT583-1,"")</f>
        <v>0</v>
      </c>
      <c r="AV584" s="60">
        <f>IF(ISNUMBER(AT584),AT584/MAX(AT$22:AT584)-1,"")</f>
        <v>-1.5942606616181632E-3</v>
      </c>
      <c r="AX584" s="62">
        <v>24.777000000000001</v>
      </c>
      <c r="AY584" s="60">
        <f>IF(AND(ISNUMBER(AX583),ISNUMBER(AX584)),AX584/AX583-1,"")</f>
        <v>4.0525785318326957E-2</v>
      </c>
      <c r="AZ584" s="60">
        <f>IF(ISNUMBER(AX584),AX584/MAX(AX$22:AX584)-1,"")</f>
        <v>-1.210653753026536E-4</v>
      </c>
      <c r="BB584" s="62">
        <v>50.4</v>
      </c>
      <c r="BC584" s="60">
        <f>IF(AND(ISNUMBER(BB583),ISNUMBER(BB584)),BB584/BB583-1,"")</f>
        <v>-2.1777865769154747E-3</v>
      </c>
      <c r="BD584" s="60">
        <f>IF(ISNUMBER(BB584),BB584/MAX(BB$22:BB584)-1,"")</f>
        <v>-8.8772373892605394E-2</v>
      </c>
      <c r="BF584" s="62">
        <v>51.5</v>
      </c>
      <c r="BG584" s="60">
        <f>IF(AND(ISNUMBER(BF583),ISNUMBER(BF584)),BF584/BF583-1,"")</f>
        <v>5.859375E-3</v>
      </c>
      <c r="BH584" s="60">
        <f>IF(ISNUMBER(BF584),BF584/MAX(BF$22:BF584)-1,"")</f>
        <v>-4.8762467676394583E-2</v>
      </c>
      <c r="BK584" s="61">
        <f>BK583*(1+BL584)</f>
        <v>110.14137569021426</v>
      </c>
      <c r="BL584" s="60">
        <f>$L$12*N(AQ584)+$L$13*N(S584)+$L$14*N(AA584)+$L$15*N(AE584)+$L$16*N(AY584)+$L$17*N(BC584)+$L$18*N(AM584)+$L$19*N(AU584)+$L$20*N(W584)</f>
        <v>-2.976821458613358E-2</v>
      </c>
      <c r="BM584" s="60">
        <f>IF(ISNUMBER(BK584),BK584/MAX(BK$22:BK584)-1,"")</f>
        <v>-0.14966981050118122</v>
      </c>
      <c r="BO584" s="61">
        <f>BO583*(1+BP584)</f>
        <v>104.57144683099966</v>
      </c>
      <c r="BP584" s="60">
        <f>$L$36*N(S584)+$L$37*N(AQ584)+$L$38*N(AA584)+$L$39*N(AE584)+$L$40*N(AM584)+$L$41*N(W584)+$L$42*N(AI584)+$L$43*N(BG584)+$L$44*N(AY584)</f>
        <v>-3.6568021581435732E-2</v>
      </c>
      <c r="BQ584" s="60">
        <f>IF(ISNUMBER(BO584),BO584/MAX(BO$22:BO584)-1,"")</f>
        <v>-0.1763404012950307</v>
      </c>
      <c r="BS584" s="61">
        <f>BS583*(1+BT584)</f>
        <v>95.267899536278463</v>
      </c>
      <c r="BT584" s="60">
        <f>$L$60*N(S584)+$L$61*N(AE584)+$L$62*N(AQ584)+$L$63*N(AM584)+$L$64*N(AI584)+$L$65*N(AA584)+$L$66*N(BG584)+$L$67*N(W584)+$L$68*N(AY584)</f>
        <v>-4.5664249057888608E-2</v>
      </c>
      <c r="BU584" s="60">
        <f>IF(ISNUMBER(BS584),BS584/MAX(BS$22:BS584)-1,"")</f>
        <v>-0.22145292648851977</v>
      </c>
    </row>
    <row r="585" spans="17:73" ht="16" customHeight="1">
      <c r="Q585" s="63">
        <v>43914</v>
      </c>
      <c r="R585" s="62">
        <v>388.76</v>
      </c>
      <c r="S585" s="60">
        <f>IF(AND(ISNUMBER(R584),ISNUMBER(R585)),R585/R584-1,"")</f>
        <v>3.5105833763551253E-3</v>
      </c>
      <c r="T585" s="60">
        <f>IF(ISNUMBER(R585),R585/MAX(R$22:R585)-1,"")</f>
        <v>-0.23613785514991947</v>
      </c>
      <c r="V585" s="62">
        <v>195.87</v>
      </c>
      <c r="W585" s="60">
        <f>IF(AND(ISNUMBER(V584),ISNUMBER(V585)),V585/V584-1,"")</f>
        <v>2.2819843342036572E-2</v>
      </c>
      <c r="X585" s="60">
        <f>IF(ISNUMBER(V585),V585/MAX(V$22:V585)-1,"")</f>
        <v>-0.24339462299134729</v>
      </c>
      <c r="Z585" s="62">
        <v>8.7100000000000009</v>
      </c>
      <c r="AA585" s="60">
        <f>IF(AND(ISNUMBER(Z584),ISNUMBER(Z585)),Z585/Z584-1,"")</f>
        <v>2.110199296600257E-2</v>
      </c>
      <c r="AB585" s="60">
        <f>IF(ISNUMBER(Z585),Z585/MAX(Z$22:Z585)-1,"")</f>
        <v>-0.21105072463768104</v>
      </c>
      <c r="AD585" s="62">
        <v>9.7100000000000009</v>
      </c>
      <c r="AE585" s="60">
        <f>IF(AND(ISNUMBER(AD584),ISNUMBER(AD585)),AD585/AD584-1,"")</f>
        <v>4.1845493562231884E-2</v>
      </c>
      <c r="AF585" s="60">
        <f>IF(ISNUMBER(AD585),AD585/MAX(AD$22:AD585)-1,"")</f>
        <v>-0.35737921906022496</v>
      </c>
      <c r="AH585" s="62">
        <v>13.92</v>
      </c>
      <c r="AI585" s="60">
        <f>IF(AND(ISNUMBER(AH584),ISNUMBER(AH585)),AH585/AH584-1,"")</f>
        <v>2.9585798816567976E-2</v>
      </c>
      <c r="AJ585" s="60">
        <f>IF(ISNUMBER(AH585),AH585/MAX(AH$22:AH585)-1,"")</f>
        <v>-0.28651973347001547</v>
      </c>
      <c r="AL585" s="62">
        <v>15</v>
      </c>
      <c r="AM585" s="60">
        <f>IF(AND(ISNUMBER(AL584),ISNUMBER(AL585)),AL585/AL584-1,"")</f>
        <v>-9.9009900990099098E-3</v>
      </c>
      <c r="AN585" s="60">
        <f>IF(ISNUMBER(AL585),AL585/MAX(AL$22:AL585)-1,"")</f>
        <v>-0.36359779380568524</v>
      </c>
      <c r="AP585" s="62">
        <v>100.34</v>
      </c>
      <c r="AQ585" s="60">
        <f>IF(AND(ISNUMBER(AP584),ISNUMBER(AP585)),AP585/AP584-1,"")</f>
        <v>6.9811508925909926E-4</v>
      </c>
      <c r="AR585" s="60">
        <f>IF(ISNUMBER(AP585),AP585/MAX(AP$22:AP585)-1,"")</f>
        <v>-6.9714171895218779E-4</v>
      </c>
      <c r="AT585" s="62">
        <v>50.11</v>
      </c>
      <c r="AU585" s="60">
        <f>IF(AND(ISNUMBER(AT584),ISNUMBER(AT585)),AT585/AT584-1,"")</f>
        <v>1.9960079840308786E-4</v>
      </c>
      <c r="AV585" s="60">
        <f>IF(ISNUMBER(AT585),AT585/MAX(AT$22:AT585)-1,"")</f>
        <v>-1.394978078915865E-3</v>
      </c>
      <c r="AX585" s="62">
        <v>25.024999999999999</v>
      </c>
      <c r="AY585" s="60">
        <f>IF(AND(ISNUMBER(AX584),ISNUMBER(AX585)),AX585/AX584-1,"")</f>
        <v>1.0009282802599051E-2</v>
      </c>
      <c r="AZ585" s="60">
        <f>IF(ISNUMBER(AX585),AX585/MAX(AX$22:AX585)-1,"")</f>
        <v>0</v>
      </c>
      <c r="BB585" s="62">
        <v>51.62</v>
      </c>
      <c r="BC585" s="60">
        <f>IF(AND(ISNUMBER(BB584),ISNUMBER(BB585)),BB585/BB584-1,"")</f>
        <v>2.420634920634912E-2</v>
      </c>
      <c r="BD585" s="60">
        <f>IF(ISNUMBER(BB585),BB585/MAX(BB$22:BB585)-1,"")</f>
        <v>-6.6714879768577151E-2</v>
      </c>
      <c r="BF585" s="62">
        <v>51.69</v>
      </c>
      <c r="BG585" s="60">
        <f>IF(AND(ISNUMBER(BF584),ISNUMBER(BF585)),BF585/BF584-1,"")</f>
        <v>3.6893203883494596E-3</v>
      </c>
      <c r="BH585" s="60">
        <f>IF(ISNUMBER(BF585),BF585/MAX(BF$22:BF585)-1,"")</f>
        <v>-4.5253047654229772E-2</v>
      </c>
      <c r="BK585" s="61">
        <f>BK584*(1+BL585)</f>
        <v>111.33627138337658</v>
      </c>
      <c r="BL585" s="60">
        <f>$L$12*N(AQ585)+$L$13*N(S585)+$L$14*N(AA585)+$L$15*N(AE585)+$L$16*N(AY585)+$L$17*N(BC585)+$L$18*N(AM585)+$L$19*N(AU585)+$L$20*N(W585)</f>
        <v>1.0848744948702159E-2</v>
      </c>
      <c r="BM585" s="60">
        <f>IF(ISNUMBER(BK585),BK585/MAX(BK$22:BK585)-1,"")</f>
        <v>-0.14044479515312691</v>
      </c>
      <c r="BO585" s="61">
        <f>BO584*(1+BP585)</f>
        <v>105.94662798739364</v>
      </c>
      <c r="BP585" s="60">
        <f>$L$36*N(S585)+$L$37*N(AQ585)+$L$38*N(AA585)+$L$39*N(AE585)+$L$40*N(AM585)+$L$41*N(W585)+$L$42*N(AI585)+$L$43*N(BG585)+$L$44*N(AY585)</f>
        <v>1.3150637177435628E-2</v>
      </c>
      <c r="BQ585" s="60">
        <f>IF(ISNUMBER(BO585),BO585/MAX(BO$22:BO585)-1,"")</f>
        <v>-0.16550875275474941</v>
      </c>
      <c r="BS585" s="61">
        <f>BS584*(1+BT585)</f>
        <v>96.553844052016501</v>
      </c>
      <c r="BT585" s="60">
        <f>$L$60*N(S585)+$L$61*N(AE585)+$L$62*N(AQ585)+$L$63*N(AM585)+$L$64*N(AI585)+$L$65*N(AA585)+$L$66*N(BG585)+$L$67*N(W585)+$L$68*N(AY585)</f>
        <v>1.3498193221404532E-2</v>
      </c>
      <c r="BU585" s="60">
        <f>IF(ISNUMBER(BS585),BS585/MAX(BS$22:BS585)-1,"")</f>
        <v>-0.21094394765830282</v>
      </c>
    </row>
    <row r="586" spans="17:73" ht="16" customHeight="1">
      <c r="Q586" s="63">
        <v>43915</v>
      </c>
      <c r="R586" s="62">
        <v>406</v>
      </c>
      <c r="S586" s="60">
        <f>IF(AND(ISNUMBER(R585),ISNUMBER(R586)),R586/R585-1,"")</f>
        <v>4.4346126144665154E-2</v>
      </c>
      <c r="T586" s="60">
        <f>IF(ISNUMBER(R586),R586/MAX(R$22:R586)-1,"")</f>
        <v>-0.20226352811726334</v>
      </c>
      <c r="V586" s="62">
        <v>203.5</v>
      </c>
      <c r="W586" s="60">
        <f>IF(AND(ISNUMBER(V585),ISNUMBER(V586)),V586/V585-1,"")</f>
        <v>3.8954408536274077E-2</v>
      </c>
      <c r="X586" s="60">
        <f>IF(ISNUMBER(V586),V586/MAX(V$22:V586)-1,"")</f>
        <v>-0.21392150803461063</v>
      </c>
      <c r="Z586" s="62">
        <v>9.11</v>
      </c>
      <c r="AA586" s="60">
        <f>IF(AND(ISNUMBER(Z585),ISNUMBER(Z586)),Z586/Z585-1,"")</f>
        <v>4.5924225028702415E-2</v>
      </c>
      <c r="AB586" s="60">
        <f>IF(ISNUMBER(Z586),Z586/MAX(Z$22:Z586)-1,"")</f>
        <v>-0.17481884057971009</v>
      </c>
      <c r="AD586" s="62">
        <v>10.48</v>
      </c>
      <c r="AE586" s="60">
        <f>IF(AND(ISNUMBER(AD585),ISNUMBER(AD586)),AD586/AD585-1,"")</f>
        <v>7.9299691040164655E-2</v>
      </c>
      <c r="AF586" s="60">
        <f>IF(ISNUMBER(AD586),AD586/MAX(AD$22:AD586)-1,"")</f>
        <v>-0.30641958967571137</v>
      </c>
      <c r="AH586" s="62">
        <v>14.14</v>
      </c>
      <c r="AI586" s="60">
        <f>IF(AND(ISNUMBER(AH585),ISNUMBER(AH586)),AH586/AH585-1,"")</f>
        <v>1.5804597701149392E-2</v>
      </c>
      <c r="AJ586" s="60">
        <f>IF(ISNUMBER(AH586),AH586/MAX(AH$22:AH586)-1,"")</f>
        <v>-0.27524346488980012</v>
      </c>
      <c r="AL586" s="62">
        <v>16.100000000000001</v>
      </c>
      <c r="AM586" s="60">
        <f>IF(AND(ISNUMBER(AL585),ISNUMBER(AL586)),AL586/AL585-1,"")</f>
        <v>7.3333333333333472E-2</v>
      </c>
      <c r="AN586" s="60">
        <f>IF(ISNUMBER(AL586),AL586/MAX(AL$22:AL586)-1,"")</f>
        <v>-0.31692829868476868</v>
      </c>
      <c r="AP586" s="62">
        <v>100.32</v>
      </c>
      <c r="AQ586" s="60">
        <f>IF(AND(ISNUMBER(AP585),ISNUMBER(AP586)),AP586/AP585-1,"")</f>
        <v>-1.9932230416597196E-4</v>
      </c>
      <c r="AR586" s="60">
        <f>IF(ISNUMBER(AP586),AP586/MAX(AP$22:AP586)-1,"")</f>
        <v>-8.9632506722436833E-4</v>
      </c>
      <c r="AT586" s="62">
        <v>50.1</v>
      </c>
      <c r="AU586" s="60">
        <f>IF(AND(ISNUMBER(AT585),ISNUMBER(AT586)),AT586/AT585-1,"")</f>
        <v>-1.9956096587503414E-4</v>
      </c>
      <c r="AV586" s="60">
        <f>IF(ISNUMBER(AT586),AT586/MAX(AT$22:AT586)-1,"")</f>
        <v>-1.5942606616181632E-3</v>
      </c>
      <c r="AX586" s="62">
        <v>25.23</v>
      </c>
      <c r="AY586" s="60">
        <f>IF(AND(ISNUMBER(AX585),ISNUMBER(AX586)),AX586/AX585-1,"")</f>
        <v>8.1918081918082031E-3</v>
      </c>
      <c r="AZ586" s="60">
        <f>IF(ISNUMBER(AX586),AX586/MAX(AX$22:AX586)-1,"")</f>
        <v>0</v>
      </c>
      <c r="BB586" s="62">
        <v>52.54</v>
      </c>
      <c r="BC586" s="60">
        <f>IF(AND(ISNUMBER(BB585),ISNUMBER(BB586)),BB586/BB585-1,"")</f>
        <v>1.782254939945771E-2</v>
      </c>
      <c r="BD586" s="60">
        <f>IF(ISNUMBER(BB586),BB586/MAX(BB$22:BB586)-1,"")</f>
        <v>-5.0081359609473908E-2</v>
      </c>
      <c r="BF586" s="62">
        <v>51.84</v>
      </c>
      <c r="BG586" s="60">
        <f>IF(AND(ISNUMBER(BF585),ISNUMBER(BF586)),BF586/BF585-1,"")</f>
        <v>2.9019152640743506E-3</v>
      </c>
      <c r="BH586" s="60">
        <f>IF(ISNUMBER(BF586),BF586/MAX(BF$22:BF586)-1,"")</f>
        <v>-4.2482452899889167E-2</v>
      </c>
      <c r="BK586" s="61">
        <f>BK585*(1+BL586)</f>
        <v>115.06764007887288</v>
      </c>
      <c r="BL586" s="60">
        <f>$L$12*N(AQ586)+$L$13*N(S586)+$L$14*N(AA586)+$L$15*N(AE586)+$L$16*N(AY586)+$L$17*N(BC586)+$L$18*N(AM586)+$L$19*N(AU586)+$L$20*N(W586)</f>
        <v>3.3514403250021349E-2</v>
      </c>
      <c r="BM586" s="60">
        <f>IF(ISNUMBER(BK586),BK586/MAX(BK$22:BK586)-1,"")</f>
        <v>-0.11163731540223398</v>
      </c>
      <c r="BO586" s="61">
        <f>BO585*(1+BP586)</f>
        <v>110.0185546463799</v>
      </c>
      <c r="BP586" s="60">
        <f>$L$36*N(S586)+$L$37*N(AQ586)+$L$38*N(AA586)+$L$39*N(AE586)+$L$40*N(AM586)+$L$41*N(W586)+$L$42*N(AI586)+$L$43*N(BG586)+$L$44*N(AY586)</f>
        <v>3.8433754205662488E-2</v>
      </c>
      <c r="BQ586" s="60">
        <f>IF(ISNUMBER(BO586),BO586/MAX(BO$22:BO586)-1,"")</f>
        <v>-0.13343612127134874</v>
      </c>
      <c r="BS586" s="61">
        <f>BS585*(1+BT586)</f>
        <v>100.64070667473207</v>
      </c>
      <c r="BT586" s="60">
        <f>$L$60*N(S586)+$L$61*N(AE586)+$L$62*N(AQ586)+$L$63*N(AM586)+$L$64*N(AI586)+$L$65*N(AA586)+$L$66*N(BG586)+$L$67*N(W586)+$L$68*N(AY586)</f>
        <v>4.2327290672278792E-2</v>
      </c>
      <c r="BU586" s="60">
        <f>IF(ISNUMBER(BS586),BS586/MAX(BS$22:BS586)-1,"")</f>
        <v>-0.17754534277411504</v>
      </c>
    </row>
    <row r="587" spans="17:73" ht="16" customHeight="1">
      <c r="Q587" s="63">
        <v>43916</v>
      </c>
      <c r="R587" s="62">
        <v>417</v>
      </c>
      <c r="S587" s="60">
        <f>IF(AND(ISNUMBER(R586),ISNUMBER(R587)),R587/R586-1,"")</f>
        <v>2.7093596059113212E-2</v>
      </c>
      <c r="T587" s="60">
        <f>IF(ISNUMBER(R587),R587/MAX(R$22:R587)-1,"")</f>
        <v>-0.18064997838645025</v>
      </c>
      <c r="V587" s="62">
        <v>207.49</v>
      </c>
      <c r="W587" s="60">
        <f>IF(AND(ISNUMBER(V586),ISNUMBER(V587)),V587/V586-1,"")</f>
        <v>1.9606879606879568E-2</v>
      </c>
      <c r="X587" s="60">
        <f>IF(ISNUMBER(V587),V587/MAX(V$22:V587)-1,"")</f>
        <v>-0.19850896168108767</v>
      </c>
      <c r="Z587" s="62">
        <v>9.3699999999999992</v>
      </c>
      <c r="AA587" s="60">
        <f>IF(AND(ISNUMBER(Z586),ISNUMBER(Z587)),Z587/Z586-1,"")</f>
        <v>2.8540065861690334E-2</v>
      </c>
      <c r="AB587" s="60">
        <f>IF(ISNUMBER(Z587),Z587/MAX(Z$22:Z587)-1,"")</f>
        <v>-0.15126811594202894</v>
      </c>
      <c r="AD587" s="62">
        <v>10.49</v>
      </c>
      <c r="AE587" s="60">
        <f>IF(AND(ISNUMBER(AD586),ISNUMBER(AD587)),AD587/AD586-1,"")</f>
        <v>9.5419847328237495E-4</v>
      </c>
      <c r="AF587" s="60">
        <f>IF(ISNUMBER(AD587),AD587/MAX(AD$22:AD587)-1,"")</f>
        <v>-0.30575777630708134</v>
      </c>
      <c r="AH587" s="62">
        <v>15.04</v>
      </c>
      <c r="AI587" s="60">
        <f>IF(AND(ISNUMBER(AH586),ISNUMBER(AH587)),AH587/AH586-1,"")</f>
        <v>6.3649222065063515E-2</v>
      </c>
      <c r="AJ587" s="60">
        <f>IF(ISNUMBER(AH587),AH587/MAX(AH$22:AH587)-1,"")</f>
        <v>-0.22911327524346503</v>
      </c>
      <c r="AL587" s="62">
        <v>16.600000000000001</v>
      </c>
      <c r="AM587" s="60">
        <f>IF(AND(ISNUMBER(AL586),ISNUMBER(AL587)),AL587/AL586-1,"")</f>
        <v>3.105590062111796E-2</v>
      </c>
      <c r="AN587" s="60">
        <f>IF(ISNUMBER(AL587),AL587/MAX(AL$22:AL587)-1,"")</f>
        <v>-0.29571489181162491</v>
      </c>
      <c r="AP587" s="62">
        <v>100.35</v>
      </c>
      <c r="AQ587" s="60">
        <f>IF(AND(ISNUMBER(AP586),ISNUMBER(AP587)),AP587/AP586-1,"")</f>
        <v>2.9904306220096544E-4</v>
      </c>
      <c r="AR587" s="60">
        <f>IF(ISNUMBER(AP587),AP587/MAX(AP$22:AP587)-1,"")</f>
        <v>-5.9755004481631957E-4</v>
      </c>
      <c r="AT587" s="62">
        <v>50.1</v>
      </c>
      <c r="AU587" s="60">
        <f>IF(AND(ISNUMBER(AT586),ISNUMBER(AT587)),AT587/AT586-1,"")</f>
        <v>0</v>
      </c>
      <c r="AV587" s="60">
        <f>IF(ISNUMBER(AT587),AT587/MAX(AT$22:AT587)-1,"")</f>
        <v>-1.5942606616181632E-3</v>
      </c>
      <c r="AX587" s="62">
        <v>25.285</v>
      </c>
      <c r="AY587" s="60">
        <f>IF(AND(ISNUMBER(AX586),ISNUMBER(AX587)),AX587/AX586-1,"")</f>
        <v>2.1799445105032955E-3</v>
      </c>
      <c r="AZ587" s="60">
        <f>IF(ISNUMBER(AX587),AX587/MAX(AX$22:AX587)-1,"")</f>
        <v>0</v>
      </c>
      <c r="BB587" s="62">
        <v>52.31</v>
      </c>
      <c r="BC587" s="60">
        <f>IF(AND(ISNUMBER(BB586),ISNUMBER(BB587)),BB587/BB586-1,"")</f>
        <v>-4.3776170536733439E-3</v>
      </c>
      <c r="BD587" s="60">
        <f>IF(ISNUMBER(BB587),BB587/MAX(BB$22:BB587)-1,"")</f>
        <v>-5.4239739649249663E-2</v>
      </c>
      <c r="BF587" s="62">
        <v>51.9</v>
      </c>
      <c r="BG587" s="60">
        <f>IF(AND(ISNUMBER(BF586),ISNUMBER(BF587)),BF587/BF586-1,"")</f>
        <v>1.1574074074072183E-3</v>
      </c>
      <c r="BH587" s="60">
        <f>IF(ISNUMBER(BF587),BF587/MAX(BF$22:BF587)-1,"")</f>
        <v>-4.1374214998152969E-2</v>
      </c>
      <c r="BK587" s="61">
        <f>BK586*(1+BL587)</f>
        <v>116.69965159197784</v>
      </c>
      <c r="BL587" s="60">
        <f>$L$12*N(AQ587)+$L$13*N(S587)+$L$14*N(AA587)+$L$15*N(AE587)+$L$16*N(AY587)+$L$17*N(BC587)+$L$18*N(AM587)+$L$19*N(AU587)+$L$20*N(W587)</f>
        <v>1.4183062344776587E-2</v>
      </c>
      <c r="BM587" s="60">
        <f>IF(ISNUMBER(BK587),BK587/MAX(BK$22:BK587)-1,"")</f>
        <v>-9.9037612061810942E-2</v>
      </c>
      <c r="BO587" s="61">
        <f>BO586*(1+BP587)</f>
        <v>111.73180455717734</v>
      </c>
      <c r="BP587" s="60">
        <f>$L$36*N(S587)+$L$37*N(AQ587)+$L$38*N(AA587)+$L$39*N(AE587)+$L$40*N(AM587)+$L$41*N(W587)+$L$42*N(AI587)+$L$43*N(BG587)+$L$44*N(AY587)</f>
        <v>1.5572372463028063E-2</v>
      </c>
      <c r="BQ587" s="60">
        <f>IF(ISNUMBER(BO587),BO587/MAX(BO$22:BO587)-1,"")</f>
        <v>-0.11994166578877974</v>
      </c>
      <c r="BS587" s="61">
        <f>BS586*(1+BT587)</f>
        <v>102.7866615096511</v>
      </c>
      <c r="BT587" s="60">
        <f>$L$60*N(S587)+$L$61*N(AE587)+$L$62*N(AQ587)+$L$63*N(AM587)+$L$64*N(AI587)+$L$65*N(AA587)+$L$66*N(BG587)+$L$67*N(W587)+$L$68*N(AY587)</f>
        <v>2.1322930907616569E-2</v>
      </c>
      <c r="BU587" s="60">
        <f>IF(ISNUMBER(BS587),BS587/MAX(BS$22:BS587)-1,"")</f>
        <v>-0.16000819894343998</v>
      </c>
    </row>
    <row r="588" spans="17:73" ht="16" customHeight="1">
      <c r="Q588" s="63">
        <v>43917</v>
      </c>
      <c r="R588" s="62">
        <v>420.95</v>
      </c>
      <c r="S588" s="60">
        <f>IF(AND(ISNUMBER(R587),ISNUMBER(R588)),R588/R587-1,"")</f>
        <v>9.4724220623501054E-3</v>
      </c>
      <c r="T588" s="60">
        <f>IF(ISNUMBER(R588),R588/MAX(R$22:R588)-1,"")</f>
        <v>-0.17288874916493102</v>
      </c>
      <c r="V588" s="62">
        <v>210.37</v>
      </c>
      <c r="W588" s="60">
        <f>IF(AND(ISNUMBER(V587),ISNUMBER(V588)),V588/V587-1,"")</f>
        <v>1.3880186996963584E-2</v>
      </c>
      <c r="X588" s="60">
        <f>IF(ISNUMBER(V588),V588/MAX(V$22:V588)-1,"")</f>
        <v>-0.18738411619283057</v>
      </c>
      <c r="Z588" s="62">
        <v>9.4600000000000009</v>
      </c>
      <c r="AA588" s="60">
        <f>IF(AND(ISNUMBER(Z587),ISNUMBER(Z588)),Z588/Z587-1,"")</f>
        <v>9.605122732123883E-3</v>
      </c>
      <c r="AB588" s="60">
        <f>IF(ISNUMBER(Z588),Z588/MAX(Z$22:Z588)-1,"")</f>
        <v>-0.14311594202898537</v>
      </c>
      <c r="AD588" s="62">
        <v>10.61</v>
      </c>
      <c r="AE588" s="60">
        <f>IF(AND(ISNUMBER(AD587),ISNUMBER(AD588)),AD588/AD587-1,"")</f>
        <v>1.1439466158245981E-2</v>
      </c>
      <c r="AF588" s="60">
        <f>IF(ISNUMBER(AD588),AD588/MAX(AD$22:AD588)-1,"")</f>
        <v>-0.29781601588352091</v>
      </c>
      <c r="AH588" s="62">
        <v>14.5</v>
      </c>
      <c r="AI588" s="60">
        <f>IF(AND(ISNUMBER(AH587),ISNUMBER(AH588)),AH588/AH587-1,"")</f>
        <v>-3.590425531914887E-2</v>
      </c>
      <c r="AJ588" s="60">
        <f>IF(ISNUMBER(AH588),AH588/MAX(AH$22:AH588)-1,"")</f>
        <v>-0.25679138903126608</v>
      </c>
      <c r="AL588" s="62">
        <v>17.48</v>
      </c>
      <c r="AM588" s="60">
        <f>IF(AND(ISNUMBER(AL587),ISNUMBER(AL588)),AL588/AL587-1,"")</f>
        <v>5.3012048192770944E-2</v>
      </c>
      <c r="AN588" s="60">
        <f>IF(ISNUMBER(AL588),AL588/MAX(AL$22:AL588)-1,"")</f>
        <v>-0.25837929571489182</v>
      </c>
      <c r="AP588" s="62">
        <v>100.36</v>
      </c>
      <c r="AQ588" s="60">
        <f>IF(AND(ISNUMBER(AP587),ISNUMBER(AP588)),AP588/AP587-1,"")</f>
        <v>9.9651220727414724E-5</v>
      </c>
      <c r="AR588" s="60">
        <f>IF(ISNUMBER(AP588),AP588/MAX(AP$22:AP588)-1,"")</f>
        <v>-4.979583706802293E-4</v>
      </c>
      <c r="AT588" s="62">
        <v>50.11</v>
      </c>
      <c r="AU588" s="60">
        <f>IF(AND(ISNUMBER(AT587),ISNUMBER(AT588)),AT588/AT587-1,"")</f>
        <v>1.9960079840308786E-4</v>
      </c>
      <c r="AV588" s="60">
        <f>IF(ISNUMBER(AT588),AT588/MAX(AT$22:AT588)-1,"")</f>
        <v>-1.394978078915865E-3</v>
      </c>
      <c r="AX588" s="62">
        <v>25.02</v>
      </c>
      <c r="AY588" s="60">
        <f>IF(AND(ISNUMBER(AX587),ISNUMBER(AX588)),AX588/AX587-1,"")</f>
        <v>-1.0480522048645469E-2</v>
      </c>
      <c r="AZ588" s="60">
        <f>IF(ISNUMBER(AX588),AX588/MAX(AX$22:AX588)-1,"")</f>
        <v>-1.0480522048645469E-2</v>
      </c>
      <c r="BB588" s="62">
        <v>52.15</v>
      </c>
      <c r="BC588" s="60">
        <f>IF(AND(ISNUMBER(BB587),ISNUMBER(BB588)),BB588/BB587-1,"")</f>
        <v>-3.0586885872683212E-3</v>
      </c>
      <c r="BD588" s="60">
        <f>IF(ISNUMBER(BB588),BB588/MAX(BB$22:BB588)-1,"")</f>
        <v>-5.7132525763876396E-2</v>
      </c>
      <c r="BF588" s="62">
        <v>51.78</v>
      </c>
      <c r="BG588" s="60">
        <f>IF(AND(ISNUMBER(BF587),ISNUMBER(BF588)),BF588/BF587-1,"")</f>
        <v>-2.3121387283236983E-3</v>
      </c>
      <c r="BH588" s="60">
        <f>IF(ISNUMBER(BF588),BF588/MAX(BF$22:BF588)-1,"")</f>
        <v>-4.3590690801625365E-2</v>
      </c>
      <c r="BK588" s="61">
        <f>BK587*(1+BL588)</f>
        <v>117.42991502329879</v>
      </c>
      <c r="BL588" s="60">
        <f>$L$12*N(AQ588)+$L$13*N(S588)+$L$14*N(AA588)+$L$15*N(AE588)+$L$16*N(AY588)+$L$17*N(BC588)+$L$18*N(AM588)+$L$19*N(AU588)+$L$20*N(W588)</f>
        <v>6.2576316326480074E-3</v>
      </c>
      <c r="BM588" s="60">
        <f>IF(ISNUMBER(BK588),BK588/MAX(BK$22:BK588)-1,"")</f>
        <v>-9.339972132322294E-2</v>
      </c>
      <c r="BO588" s="61">
        <f>BO587*(1+BP588)</f>
        <v>112.5372011923199</v>
      </c>
      <c r="BP588" s="60">
        <f>$L$36*N(S588)+$L$37*N(AQ588)+$L$38*N(AA588)+$L$39*N(AE588)+$L$40*N(AM588)+$L$41*N(W588)+$L$42*N(AI588)+$L$43*N(BG588)+$L$44*N(AY588)</f>
        <v>7.2083024017606887E-3</v>
      </c>
      <c r="BQ588" s="60">
        <f>IF(ISNUMBER(BO588),BO588/MAX(BO$22:BO588)-1,"")</f>
        <v>-0.11359793918459549</v>
      </c>
      <c r="BS588" s="61">
        <f>BS587*(1+BT588)</f>
        <v>103.57980635500127</v>
      </c>
      <c r="BT588" s="60">
        <f>$L$60*N(S588)+$L$61*N(AE588)+$L$62*N(AQ588)+$L$63*N(AM588)+$L$64*N(AI588)+$L$65*N(AA588)+$L$66*N(BG588)+$L$67*N(W588)+$L$68*N(AY588)</f>
        <v>7.7164180030859873E-3</v>
      </c>
      <c r="BU588" s="60">
        <f>IF(ISNUMBER(BS588),BS588/MAX(BS$22:BS588)-1,"")</f>
        <v>-0.15352647108732254</v>
      </c>
    </row>
    <row r="589" spans="17:73" ht="16" customHeight="1">
      <c r="Q589" s="63">
        <v>43920</v>
      </c>
      <c r="R589" s="62">
        <v>412.62</v>
      </c>
      <c r="S589" s="60">
        <f>IF(AND(ISNUMBER(R588),ISNUMBER(R589)),R589/R588-1,"")</f>
        <v>-1.9788573464782022E-2</v>
      </c>
      <c r="T589" s="60">
        <f>IF(ISNUMBER(R589),R589/MAX(R$22:R589)-1,"")</f>
        <v>-0.1892561009156285</v>
      </c>
      <c r="V589" s="62">
        <v>206.85</v>
      </c>
      <c r="W589" s="60">
        <f>IF(AND(ISNUMBER(V588),ISNUMBER(V589)),V589/V588-1,"")</f>
        <v>-1.6732423824689868E-2</v>
      </c>
      <c r="X589" s="60">
        <f>IF(ISNUMBER(V589),V589/MAX(V$22:V589)-1,"")</f>
        <v>-0.20098114956736712</v>
      </c>
      <c r="Z589" s="62">
        <v>9.27</v>
      </c>
      <c r="AA589" s="60">
        <f>IF(AND(ISNUMBER(Z588),ISNUMBER(Z589)),Z589/Z588-1,"")</f>
        <v>-2.008456659619462E-2</v>
      </c>
      <c r="AB589" s="60">
        <f>IF(ISNUMBER(Z589),Z589/MAX(Z$22:Z589)-1,"")</f>
        <v>-0.16032608695652173</v>
      </c>
      <c r="AD589" s="62">
        <v>10.48</v>
      </c>
      <c r="AE589" s="60">
        <f>IF(AND(ISNUMBER(AD588),ISNUMBER(AD589)),AD589/AD588-1,"")</f>
        <v>-1.2252591894439169E-2</v>
      </c>
      <c r="AF589" s="60">
        <f>IF(ISNUMBER(AD589),AD589/MAX(AD$22:AD589)-1,"")</f>
        <v>-0.30641958967571137</v>
      </c>
      <c r="AH589" s="62">
        <v>15.11</v>
      </c>
      <c r="AI589" s="60">
        <f>IF(AND(ISNUMBER(AH588),ISNUMBER(AH589)),AH589/AH588-1,"")</f>
        <v>4.2068965517241264E-2</v>
      </c>
      <c r="AJ589" s="60">
        <f>IF(ISNUMBER(AH589),AH589/MAX(AH$22:AH589)-1,"")</f>
        <v>-0.22552537160430552</v>
      </c>
      <c r="AL589" s="62">
        <v>17.54</v>
      </c>
      <c r="AM589" s="60">
        <f>IF(AND(ISNUMBER(AL588),ISNUMBER(AL589)),AL589/AL588-1,"")</f>
        <v>3.4324942791761348E-3</v>
      </c>
      <c r="AN589" s="60">
        <f>IF(ISNUMBER(AL589),AL589/MAX(AL$22:AL589)-1,"")</f>
        <v>-0.25583368689011454</v>
      </c>
      <c r="AP589" s="62">
        <v>100.36</v>
      </c>
      <c r="AQ589" s="60">
        <f>IF(AND(ISNUMBER(AP588),ISNUMBER(AP589)),AP589/AP588-1,"")</f>
        <v>0</v>
      </c>
      <c r="AR589" s="60">
        <f>IF(ISNUMBER(AP589),AP589/MAX(AP$22:AP589)-1,"")</f>
        <v>-4.979583706802293E-4</v>
      </c>
      <c r="AT589" s="62">
        <v>50.11</v>
      </c>
      <c r="AU589" s="60">
        <f>IF(AND(ISNUMBER(AT588),ISNUMBER(AT589)),AT589/AT588-1,"")</f>
        <v>0</v>
      </c>
      <c r="AV589" s="60">
        <f>IF(ISNUMBER(AT589),AT589/MAX(AT$22:AT589)-1,"")</f>
        <v>-1.394978078915865E-3</v>
      </c>
      <c r="AX589" s="62">
        <v>24.698</v>
      </c>
      <c r="AY589" s="60">
        <f>IF(AND(ISNUMBER(AX588),ISNUMBER(AX589)),AX589/AX588-1,"")</f>
        <v>-1.2869704236610713E-2</v>
      </c>
      <c r="AZ589" s="60">
        <f>IF(ISNUMBER(AX589),AX589/MAX(AX$22:AX589)-1,"")</f>
        <v>-2.3215345066244786E-2</v>
      </c>
      <c r="BB589" s="62">
        <v>52.75</v>
      </c>
      <c r="BC589" s="60">
        <f>IF(AND(ISNUMBER(BB588),ISNUMBER(BB589)),BB589/BB588-1,"")</f>
        <v>1.1505273250239645E-2</v>
      </c>
      <c r="BD589" s="60">
        <f>IF(ISNUMBER(BB589),BB589/MAX(BB$22:BB589)-1,"")</f>
        <v>-4.6284577834026397E-2</v>
      </c>
      <c r="BF589" s="62">
        <v>52.02</v>
      </c>
      <c r="BG589" s="60">
        <f>IF(AND(ISNUMBER(BF588),ISNUMBER(BF589)),BF589/BF588-1,"")</f>
        <v>4.6349942062573479E-3</v>
      </c>
      <c r="BH589" s="60">
        <f>IF(ISNUMBER(BF589),BF589/MAX(BF$22:BF589)-1,"")</f>
        <v>-3.9157739194680463E-2</v>
      </c>
      <c r="BK589" s="61">
        <f>BK588*(1+BL589)</f>
        <v>116.07406337862811</v>
      </c>
      <c r="BL589" s="60">
        <f>$L$12*N(AQ589)+$L$13*N(S589)+$L$14*N(AA589)+$L$15*N(AE589)+$L$16*N(AY589)+$L$17*N(BC589)+$L$18*N(AM589)+$L$19*N(AU589)+$L$20*N(W589)</f>
        <v>-1.1546049781281638E-2</v>
      </c>
      <c r="BM589" s="60">
        <f>IF(ISNUMBER(BK589),BK589/MAX(BK$22:BK589)-1,"")</f>
        <v>-0.1038673732725488</v>
      </c>
      <c r="BO589" s="61">
        <f>BO588*(1+BP589)</f>
        <v>111.16386371020285</v>
      </c>
      <c r="BP589" s="60">
        <f>$L$36*N(S589)+$L$37*N(AQ589)+$L$38*N(AA589)+$L$39*N(AE589)+$L$40*N(AM589)+$L$41*N(W589)+$L$42*N(AI589)+$L$43*N(BG589)+$L$44*N(AY589)</f>
        <v>-1.2203408895606806E-2</v>
      </c>
      <c r="BQ589" s="60">
        <f>IF(ISNUMBER(BO589),BO589/MAX(BO$22:BO589)-1,"")</f>
        <v>-0.1244150659786345</v>
      </c>
      <c r="BS589" s="61">
        <f>BS588*(1+BT589)</f>
        <v>103.05041431753321</v>
      </c>
      <c r="BT589" s="60">
        <f>$L$60*N(S589)+$L$61*N(AE589)+$L$62*N(AQ589)+$L$63*N(AM589)+$L$64*N(AI589)+$L$65*N(AA589)+$L$66*N(BG589)+$L$67*N(W589)+$L$68*N(AY589)</f>
        <v>-5.1109579762454536E-3</v>
      </c>
      <c r="BU589" s="60">
        <f>IF(ISNUMBER(BS589),BS589/MAX(BS$22:BS589)-1,"")</f>
        <v>-0.15785276172159945</v>
      </c>
    </row>
    <row r="590" spans="17:73" ht="16" customHeight="1">
      <c r="Q590" s="63">
        <v>43921</v>
      </c>
      <c r="R590" s="62">
        <v>423.03</v>
      </c>
      <c r="S590" s="60">
        <f>IF(AND(ISNUMBER(R589),ISNUMBER(R590)),R590/R589-1,"")</f>
        <v>2.5229024283844659E-2</v>
      </c>
      <c r="T590" s="60">
        <f>IF(ISNUMBER(R590),R590/MAX(R$22:R590)-1,"")</f>
        <v>-0.16880182339765004</v>
      </c>
      <c r="V590" s="62">
        <v>210.38</v>
      </c>
      <c r="W590" s="60">
        <f>IF(AND(ISNUMBER(V589),ISNUMBER(V590)),V590/V589-1,"")</f>
        <v>1.7065506405608E-2</v>
      </c>
      <c r="X590" s="60">
        <f>IF(ISNUMBER(V590),V590/MAX(V$22:V590)-1,"")</f>
        <v>-0.18734548825710751</v>
      </c>
      <c r="Z590" s="62">
        <v>9.49</v>
      </c>
      <c r="AA590" s="60">
        <f>IF(AND(ISNUMBER(Z589),ISNUMBER(Z590)),Z590/Z589-1,"")</f>
        <v>2.373247033441217E-2</v>
      </c>
      <c r="AB590" s="60">
        <f>IF(ISNUMBER(Z590),Z590/MAX(Z$22:Z590)-1,"")</f>
        <v>-0.14039855072463758</v>
      </c>
      <c r="AD590" s="62">
        <v>10.58</v>
      </c>
      <c r="AE590" s="60">
        <f>IF(AND(ISNUMBER(AD589),ISNUMBER(AD590)),AD590/AD589-1,"")</f>
        <v>9.5419847328244156E-3</v>
      </c>
      <c r="AF590" s="60">
        <f>IF(ISNUMBER(AD590),AD590/MAX(AD$22:AD590)-1,"")</f>
        <v>-0.29980145598941099</v>
      </c>
      <c r="AH590" s="62">
        <v>15.16</v>
      </c>
      <c r="AI590" s="60">
        <f>IF(AND(ISNUMBER(AH589),ISNUMBER(AH590)),AH590/AH589-1,"")</f>
        <v>3.3090668431503545E-3</v>
      </c>
      <c r="AJ590" s="60">
        <f>IF(ISNUMBER(AH590),AH590/MAX(AH$22:AH590)-1,"")</f>
        <v>-0.22296258329062024</v>
      </c>
      <c r="AL590" s="62">
        <v>17.87</v>
      </c>
      <c r="AM590" s="60">
        <f>IF(AND(ISNUMBER(AL589),ISNUMBER(AL590)),AL590/AL589-1,"")</f>
        <v>1.8814139110604478E-2</v>
      </c>
      <c r="AN590" s="60">
        <f>IF(ISNUMBER(AL590),AL590/MAX(AL$22:AL590)-1,"")</f>
        <v>-0.24183283835383962</v>
      </c>
      <c r="AP590" s="62">
        <v>100.37</v>
      </c>
      <c r="AQ590" s="60">
        <f>IF(AND(ISNUMBER(AP589),ISNUMBER(AP590)),AP590/AP589-1,"")</f>
        <v>9.9641291351204586E-5</v>
      </c>
      <c r="AR590" s="60">
        <f>IF(ISNUMBER(AP590),AP590/MAX(AP$22:AP590)-1,"")</f>
        <v>-3.9836669654413903E-4</v>
      </c>
      <c r="AT590" s="62">
        <v>50.1</v>
      </c>
      <c r="AU590" s="60">
        <f>IF(AND(ISNUMBER(AT589),ISNUMBER(AT590)),AT590/AT589-1,"")</f>
        <v>-1.9956096587503414E-4</v>
      </c>
      <c r="AV590" s="60">
        <f>IF(ISNUMBER(AT590),AT590/MAX(AT$22:AT590)-1,"")</f>
        <v>-1.5942606616181632E-3</v>
      </c>
      <c r="AX590" s="62">
        <v>24.538</v>
      </c>
      <c r="AY590" s="60">
        <f>IF(AND(ISNUMBER(AX589),ISNUMBER(AX590)),AX590/AX589-1,"")</f>
        <v>-6.4782573487731643E-3</v>
      </c>
      <c r="AZ590" s="60">
        <f>IF(ISNUMBER(AX590),AX590/MAX(AX$22:AX590)-1,"")</f>
        <v>-2.9543207435238306E-2</v>
      </c>
      <c r="BB590" s="62">
        <v>53</v>
      </c>
      <c r="BC590" s="60">
        <f>IF(AND(ISNUMBER(BB589),ISNUMBER(BB590)),BB590/BB589-1,"")</f>
        <v>4.7393364928909332E-3</v>
      </c>
      <c r="BD590" s="60">
        <f>IF(ISNUMBER(BB590),BB590/MAX(BB$22:BB590)-1,"")</f>
        <v>-4.1764599529922286E-2</v>
      </c>
      <c r="BF590" s="62">
        <v>52</v>
      </c>
      <c r="BG590" s="60">
        <f>IF(AND(ISNUMBER(BF589),ISNUMBER(BF590)),BF590/BF589-1,"")</f>
        <v>-3.8446751249521238E-4</v>
      </c>
      <c r="BH590" s="60">
        <f>IF(ISNUMBER(BF590),BF590/MAX(BF$22:BF590)-1,"")</f>
        <v>-3.9527151828592566E-2</v>
      </c>
      <c r="BK590" s="61">
        <f>BK589*(1+BL590)</f>
        <v>117.49008062161664</v>
      </c>
      <c r="BL590" s="60">
        <f>$L$12*N(AQ590)+$L$13*N(S590)+$L$14*N(AA590)+$L$15*N(AE590)+$L$16*N(AY590)+$L$17*N(BC590)+$L$18*N(AM590)+$L$19*N(AU590)+$L$20*N(W590)</f>
        <v>1.2199256248741429E-2</v>
      </c>
      <c r="BM590" s="60">
        <f>IF(ISNUMBER(BK590),BK590/MAX(BK$22:BK590)-1,"")</f>
        <v>-9.2935221726242911E-2</v>
      </c>
      <c r="BO590" s="61">
        <f>BO589*(1+BP590)</f>
        <v>112.69246405195939</v>
      </c>
      <c r="BP590" s="60">
        <f>$L$36*N(S590)+$L$37*N(AQ590)+$L$38*N(AA590)+$L$39*N(AE590)+$L$40*N(AM590)+$L$41*N(W590)+$L$42*N(AI590)+$L$43*N(BG590)+$L$44*N(AY590)</f>
        <v>1.3750874526469423E-2</v>
      </c>
      <c r="BQ590" s="60">
        <f>IF(ISNUMBER(BO590),BO590/MAX(BO$22:BO590)-1,"")</f>
        <v>-0.1123750074136397</v>
      </c>
      <c r="BS590" s="61">
        <f>BS589*(1+BT590)</f>
        <v>104.47492846877977</v>
      </c>
      <c r="BT590" s="60">
        <f>$L$60*N(S590)+$L$61*N(AE590)+$L$62*N(AQ590)+$L$63*N(AM590)+$L$64*N(AI590)+$L$65*N(AA590)+$L$66*N(BG590)+$L$67*N(W590)+$L$68*N(AY590)</f>
        <v>1.3823468451637217E-2</v>
      </c>
      <c r="BU590" s="60">
        <f>IF(ISNUMBER(BS590),BS590/MAX(BS$22:BS590)-1,"")</f>
        <v>-0.14621136594162465</v>
      </c>
    </row>
    <row r="591" spans="17:73" ht="16" customHeight="1">
      <c r="Q591" s="63">
        <v>43922</v>
      </c>
      <c r="R591" s="62">
        <v>411.4</v>
      </c>
      <c r="S591" s="60">
        <f>IF(AND(ISNUMBER(R590),ISNUMBER(R591)),R591/R590-1,"")</f>
        <v>-2.7492140037349566E-2</v>
      </c>
      <c r="T591" s="60">
        <f>IF(ISNUMBER(R591),R591/MAX(R$22:R591)-1,"")</f>
        <v>-0.19165324006759155</v>
      </c>
      <c r="V591" s="62">
        <v>206.22</v>
      </c>
      <c r="W591" s="60">
        <f>IF(AND(ISNUMBER(V590),ISNUMBER(V591)),V591/V590-1,"")</f>
        <v>-1.9773742751212131E-2</v>
      </c>
      <c r="X591" s="60">
        <f>IF(ISNUMBER(V591),V591/MAX(V$22:V591)-1,"")</f>
        <v>-0.2034147095179234</v>
      </c>
      <c r="Z591" s="62">
        <v>9.2899999999999991</v>
      </c>
      <c r="AA591" s="60">
        <f>IF(AND(ISNUMBER(Z590),ISNUMBER(Z591)),Z591/Z590-1,"")</f>
        <v>-2.1074815595363616E-2</v>
      </c>
      <c r="AB591" s="60">
        <f>IF(ISNUMBER(Z591),Z591/MAX(Z$22:Z591)-1,"")</f>
        <v>-0.15851449275362317</v>
      </c>
      <c r="AD591" s="62">
        <v>10.42</v>
      </c>
      <c r="AE591" s="60">
        <f>IF(AND(ISNUMBER(AD590),ISNUMBER(AD591)),AD591/AD590-1,"")</f>
        <v>-1.5122873345935761E-2</v>
      </c>
      <c r="AF591" s="60">
        <f>IF(ISNUMBER(AD591),AD591/MAX(AD$22:AD591)-1,"")</f>
        <v>-0.31039046988749175</v>
      </c>
      <c r="AH591" s="62">
        <v>15.64</v>
      </c>
      <c r="AI591" s="60">
        <f>IF(AND(ISNUMBER(AH590),ISNUMBER(AH591)),AH591/AH590-1,"")</f>
        <v>3.1662269129287601E-2</v>
      </c>
      <c r="AJ591" s="60">
        <f>IF(ISNUMBER(AH591),AH591/MAX(AH$22:AH591)-1,"")</f>
        <v>-0.19835981547924142</v>
      </c>
      <c r="AL591" s="62">
        <v>17.350000000000001</v>
      </c>
      <c r="AM591" s="60">
        <f>IF(AND(ISNUMBER(AL590),ISNUMBER(AL591)),AL591/AL590-1,"")</f>
        <v>-2.9099048684946838E-2</v>
      </c>
      <c r="AN591" s="60">
        <f>IF(ISNUMBER(AL591),AL591/MAX(AL$22:AL591)-1,"")</f>
        <v>-0.26389478150190915</v>
      </c>
      <c r="AP591" s="62">
        <v>100.34</v>
      </c>
      <c r="AQ591" s="60">
        <f>IF(AND(ISNUMBER(AP590),ISNUMBER(AP591)),AP591/AP590-1,"")</f>
        <v>-2.9889409186012461E-4</v>
      </c>
      <c r="AR591" s="60">
        <f>IF(ISNUMBER(AP591),AP591/MAX(AP$22:AP591)-1,"")</f>
        <v>-6.9714171895218779E-4</v>
      </c>
      <c r="AT591" s="62">
        <v>50.07</v>
      </c>
      <c r="AU591" s="60">
        <f>IF(AND(ISNUMBER(AT590),ISNUMBER(AT591)),AT591/AT590-1,"")</f>
        <v>-5.9880239520959666E-4</v>
      </c>
      <c r="AV591" s="60">
        <f>IF(ISNUMBER(AT591),AT591/MAX(AT$22:AT591)-1,"")</f>
        <v>-2.1921084097249466E-3</v>
      </c>
      <c r="AX591" s="62">
        <v>24.283000000000001</v>
      </c>
      <c r="AY591" s="60">
        <f>IF(AND(ISNUMBER(AX590),ISNUMBER(AX591)),AX591/AX590-1,"")</f>
        <v>-1.0392044991441751E-2</v>
      </c>
      <c r="AZ591" s="60">
        <f>IF(ISNUMBER(AX591),AX591/MAX(AX$22:AX591)-1,"")</f>
        <v>-3.962823808582161E-2</v>
      </c>
      <c r="BB591" s="62">
        <v>52.54</v>
      </c>
      <c r="BC591" s="60">
        <f>IF(AND(ISNUMBER(BB590),ISNUMBER(BB591)),BB591/BB590-1,"")</f>
        <v>-8.6792452830188882E-3</v>
      </c>
      <c r="BD591" s="60">
        <f>IF(ISNUMBER(BB591),BB591/MAX(BB$22:BB591)-1,"")</f>
        <v>-5.0081359609473908E-2</v>
      </c>
      <c r="BF591" s="62">
        <v>51.95</v>
      </c>
      <c r="BG591" s="60">
        <f>IF(AND(ISNUMBER(BF590),ISNUMBER(BF591)),BF591/BF590-1,"")</f>
        <v>-9.6153846153845812E-4</v>
      </c>
      <c r="BH591" s="60">
        <f>IF(ISNUMBER(BF591),BF591/MAX(BF$22:BF591)-1,"")</f>
        <v>-4.0450683413372657E-2</v>
      </c>
      <c r="BK591" s="61">
        <f>BK590*(1+BL591)</f>
        <v>115.58258722778258</v>
      </c>
      <c r="BL591" s="60">
        <f>$L$12*N(AQ591)+$L$13*N(S591)+$L$14*N(AA591)+$L$15*N(AE591)+$L$16*N(AY591)+$L$17*N(BC591)+$L$18*N(AM591)+$L$19*N(AU591)+$L$20*N(W591)</f>
        <v>-1.6235356923255929E-2</v>
      </c>
      <c r="BM591" s="60">
        <f>IF(ISNUMBER(BK591),BK591/MAX(BK$22:BK591)-1,"")</f>
        <v>-0.10766174215403135</v>
      </c>
      <c r="BO591" s="61">
        <f>BO590*(1+BP591)</f>
        <v>110.86006609740841</v>
      </c>
      <c r="BP591" s="60">
        <f>$L$36*N(S591)+$L$37*N(AQ591)+$L$38*N(AA591)+$L$39*N(AE591)+$L$40*N(AM591)+$L$41*N(W591)+$L$42*N(AI591)+$L$43*N(BG591)+$L$44*N(AY591)</f>
        <v>-1.6260164066570687E-2</v>
      </c>
      <c r="BQ591" s="60">
        <f>IF(ISNUMBER(BO591),BO591/MAX(BO$22:BO591)-1,"")</f>
        <v>-0.12680793542268254</v>
      </c>
      <c r="BS591" s="61">
        <f>BS590*(1+BT591)</f>
        <v>103.13421132473816</v>
      </c>
      <c r="BT591" s="60">
        <f>$L$60*N(S591)+$L$61*N(AE591)+$L$62*N(AQ591)+$L$63*N(AM591)+$L$64*N(AI591)+$L$65*N(AA591)+$L$66*N(BG591)+$L$67*N(W591)+$L$68*N(AY591)</f>
        <v>-1.2832907987510659E-2</v>
      </c>
      <c r="BU591" s="60">
        <f>IF(ISNUMBER(BS591),BS591/MAX(BS$22:BS591)-1,"")</f>
        <v>-0.15716795692327823</v>
      </c>
    </row>
    <row r="592" spans="17:73" ht="16" customHeight="1">
      <c r="Q592" s="63">
        <v>43923</v>
      </c>
      <c r="R592" s="62">
        <v>409</v>
      </c>
      <c r="S592" s="60">
        <f>IF(AND(ISNUMBER(R591),ISNUMBER(R592)),R592/R591-1,"")</f>
        <v>-5.8337384540592119E-3</v>
      </c>
      <c r="T592" s="60">
        <f>IF(ISNUMBER(R592),R592/MAX(R$22:R592)-1,"")</f>
        <v>-0.1963689236452234</v>
      </c>
      <c r="V592" s="62">
        <v>203.79</v>
      </c>
      <c r="W592" s="60">
        <f>IF(AND(ISNUMBER(V591),ISNUMBER(V592)),V592/V591-1,"")</f>
        <v>-1.1783532150130949E-2</v>
      </c>
      <c r="X592" s="60">
        <f>IF(ISNUMBER(V592),V592/MAX(V$22:V592)-1,"")</f>
        <v>-0.21280129789864033</v>
      </c>
      <c r="Z592" s="62">
        <v>9.2100000000000009</v>
      </c>
      <c r="AA592" s="60">
        <f>IF(AND(ISNUMBER(Z591),ISNUMBER(Z592)),Z592/Z591-1,"")</f>
        <v>-8.6114101184067149E-3</v>
      </c>
      <c r="AB592" s="60">
        <f>IF(ISNUMBER(Z592),Z592/MAX(Z$22:Z592)-1,"")</f>
        <v>-0.16576086956521729</v>
      </c>
      <c r="AD592" s="62">
        <v>10.11</v>
      </c>
      <c r="AE592" s="60">
        <f>IF(AND(ISNUMBER(AD591),ISNUMBER(AD592)),AD592/AD591-1,"")</f>
        <v>-2.9750479846449185E-2</v>
      </c>
      <c r="AF592" s="60">
        <f>IF(ISNUMBER(AD592),AD592/MAX(AD$22:AD592)-1,"")</f>
        <v>-0.33090668431502313</v>
      </c>
      <c r="AH592" s="62">
        <v>15.5</v>
      </c>
      <c r="AI592" s="60">
        <f>IF(AND(ISNUMBER(AH591),ISNUMBER(AH592)),AH592/AH591-1,"")</f>
        <v>-8.9514066496163558E-3</v>
      </c>
      <c r="AJ592" s="60">
        <f>IF(ISNUMBER(AH592),AH592/MAX(AH$22:AH592)-1,"")</f>
        <v>-0.20553562275756032</v>
      </c>
      <c r="AL592" s="62">
        <v>16.47</v>
      </c>
      <c r="AM592" s="60">
        <f>IF(AND(ISNUMBER(AL591),ISNUMBER(AL592)),AL592/AL591-1,"")</f>
        <v>-5.0720461095100977E-2</v>
      </c>
      <c r="AN592" s="60">
        <f>IF(ISNUMBER(AL592),AL592/MAX(AL$22:AL592)-1,"")</f>
        <v>-0.30123037759864235</v>
      </c>
      <c r="AP592" s="62">
        <v>100.38</v>
      </c>
      <c r="AQ592" s="60">
        <f>IF(AND(ISNUMBER(AP591),ISNUMBER(AP592)),AP592/AP591-1,"")</f>
        <v>3.9864460833149984E-4</v>
      </c>
      <c r="AR592" s="60">
        <f>IF(ISNUMBER(AP592),AP592/MAX(AP$22:AP592)-1,"")</f>
        <v>-2.9877502240815978E-4</v>
      </c>
      <c r="AT592" s="62">
        <v>50.08</v>
      </c>
      <c r="AU592" s="60">
        <f>IF(AND(ISNUMBER(AT591),ISNUMBER(AT592)),AT592/AT591-1,"")</f>
        <v>1.9972039145188525E-4</v>
      </c>
      <c r="AV592" s="60">
        <f>IF(ISNUMBER(AT592),AT592/MAX(AT$22:AT592)-1,"")</f>
        <v>-1.9928258270227595E-3</v>
      </c>
      <c r="AX592" s="62">
        <v>24.530999999999999</v>
      </c>
      <c r="AY592" s="60">
        <f>IF(AND(ISNUMBER(AX591),ISNUMBER(AX592)),AX592/AX591-1,"")</f>
        <v>1.0212906148334033E-2</v>
      </c>
      <c r="AZ592" s="60">
        <f>IF(ISNUMBER(AX592),AX592/MAX(AX$22:AX592)-1,"")</f>
        <v>-2.9820051413881776E-2</v>
      </c>
      <c r="BB592" s="62">
        <v>52.99</v>
      </c>
      <c r="BC592" s="60">
        <f>IF(AND(ISNUMBER(BB591),ISNUMBER(BB592)),BB592/BB591-1,"")</f>
        <v>8.5649029311001268E-3</v>
      </c>
      <c r="BD592" s="60">
        <f>IF(ISNUMBER(BB592),BB592/MAX(BB$22:BB592)-1,"")</f>
        <v>-4.1945398662086464E-2</v>
      </c>
      <c r="BF592" s="62">
        <v>51.64</v>
      </c>
      <c r="BG592" s="60">
        <f>IF(AND(ISNUMBER(BF591),ISNUMBER(BF592)),BF592/BF591-1,"")</f>
        <v>-5.9672762271415491E-3</v>
      </c>
      <c r="BH592" s="60">
        <f>IF(ISNUMBER(BF592),BF592/MAX(BF$22:BF592)-1,"")</f>
        <v>-4.6176579239009974E-2</v>
      </c>
      <c r="BK592" s="61">
        <f>BK591*(1+BL592)</f>
        <v>114.83466802032838</v>
      </c>
      <c r="BL592" s="60">
        <f>$L$12*N(AQ592)+$L$13*N(S592)+$L$14*N(AA592)+$L$15*N(AE592)+$L$16*N(AY592)+$L$17*N(BC592)+$L$18*N(AM592)+$L$19*N(AU592)+$L$20*N(W592)</f>
        <v>-6.4708640409670715E-3</v>
      </c>
      <c r="BM592" s="60">
        <f>IF(ISNUMBER(BK592),BK592/MAX(BK$22:BK592)-1,"")</f>
        <v>-0.11343594169910609</v>
      </c>
      <c r="BO592" s="61">
        <f>BO591*(1+BP592)</f>
        <v>109.82294748618389</v>
      </c>
      <c r="BP592" s="60">
        <f>$L$36*N(S592)+$L$37*N(AQ592)+$L$38*N(AA592)+$L$39*N(AE592)+$L$40*N(AM592)+$L$41*N(W592)+$L$42*N(AI592)+$L$43*N(BG592)+$L$44*N(AY592)</f>
        <v>-9.3552046984461314E-3</v>
      </c>
      <c r="BQ592" s="60">
        <f>IF(ISNUMBER(BO592),BO592/MAX(BO$22:BO592)-1,"")</f>
        <v>-0.13497682592786209</v>
      </c>
      <c r="BS592" s="61">
        <f>BS591*(1+BT592)</f>
        <v>101.61840495125638</v>
      </c>
      <c r="BT592" s="60">
        <f>$L$60*N(S592)+$L$61*N(AE592)+$L$62*N(AQ592)+$L$63*N(AM592)+$L$64*N(AI592)+$L$65*N(AA592)+$L$66*N(BG592)+$L$67*N(W592)+$L$68*N(AY592)</f>
        <v>-1.4697415668492069E-2</v>
      </c>
      <c r="BU592" s="60">
        <f>IF(ISNUMBER(BS592),BS592/MAX(BS$22:BS592)-1,"")</f>
        <v>-0.16955540979910122</v>
      </c>
    </row>
    <row r="593" spans="17:73" ht="16" customHeight="1">
      <c r="Q593" s="63">
        <v>43924</v>
      </c>
      <c r="R593" s="62">
        <v>409.91</v>
      </c>
      <c r="S593" s="60">
        <f>IF(AND(ISNUMBER(R592),ISNUMBER(R593)),R593/R592-1,"")</f>
        <v>2.2249388753057264E-3</v>
      </c>
      <c r="T593" s="60">
        <f>IF(ISNUMBER(R593),R593/MAX(R$22:R593)-1,"")</f>
        <v>-0.1945808936220379</v>
      </c>
      <c r="V593" s="62">
        <v>204.21</v>
      </c>
      <c r="W593" s="60">
        <f>IF(AND(ISNUMBER(V592),ISNUMBER(V593)),V593/V592-1,"")</f>
        <v>2.0609450905344495E-3</v>
      </c>
      <c r="X593" s="60">
        <f>IF(ISNUMBER(V593),V593/MAX(V$22:V593)-1,"")</f>
        <v>-0.21117892459826937</v>
      </c>
      <c r="Z593" s="62">
        <v>9.2100000000000009</v>
      </c>
      <c r="AA593" s="60">
        <f>IF(AND(ISNUMBER(Z592),ISNUMBER(Z593)),Z593/Z592-1,"")</f>
        <v>0</v>
      </c>
      <c r="AB593" s="60">
        <f>IF(ISNUMBER(Z593),Z593/MAX(Z$22:Z593)-1,"")</f>
        <v>-0.16576086956521729</v>
      </c>
      <c r="AD593" s="62">
        <v>10</v>
      </c>
      <c r="AE593" s="60">
        <f>IF(AND(ISNUMBER(AD592),ISNUMBER(AD593)),AD593/AD592-1,"")</f>
        <v>-1.0880316518298683E-2</v>
      </c>
      <c r="AF593" s="60">
        <f>IF(ISNUMBER(AD593),AD593/MAX(AD$22:AD593)-1,"")</f>
        <v>-0.33818663136995364</v>
      </c>
      <c r="AH593" s="62">
        <v>15</v>
      </c>
      <c r="AI593" s="60">
        <f>IF(AND(ISNUMBER(AH592),ISNUMBER(AH593)),AH593/AH592-1,"")</f>
        <v>-3.2258064516129004E-2</v>
      </c>
      <c r="AJ593" s="60">
        <f>IF(ISNUMBER(AH593),AH593/MAX(AH$22:AH593)-1,"")</f>
        <v>-0.23116350589441315</v>
      </c>
      <c r="AL593" s="62">
        <v>16.86</v>
      </c>
      <c r="AM593" s="60">
        <f>IF(AND(ISNUMBER(AL592),ISNUMBER(AL593)),AL593/AL592-1,"")</f>
        <v>2.3679417122040025E-2</v>
      </c>
      <c r="AN593" s="60">
        <f>IF(ISNUMBER(AL593),AL593/MAX(AL$22:AL593)-1,"")</f>
        <v>-0.28468392023759015</v>
      </c>
      <c r="AP593" s="62">
        <v>100.34</v>
      </c>
      <c r="AQ593" s="60">
        <f>IF(AND(ISNUMBER(AP592),ISNUMBER(AP593)),AP593/AP592-1,"")</f>
        <v>-3.9848575413425902E-4</v>
      </c>
      <c r="AR593" s="60">
        <f>IF(ISNUMBER(AP593),AP593/MAX(AP$22:AP593)-1,"")</f>
        <v>-6.9714171895218779E-4</v>
      </c>
      <c r="AT593" s="62">
        <v>50.07</v>
      </c>
      <c r="AU593" s="60">
        <f>IF(AND(ISNUMBER(AT592),ISNUMBER(AT593)),AT593/AT592-1,"")</f>
        <v>-1.9968051118202101E-4</v>
      </c>
      <c r="AV593" s="60">
        <f>IF(ISNUMBER(AT593),AT593/MAX(AT$22:AT593)-1,"")</f>
        <v>-2.1921084097249466E-3</v>
      </c>
      <c r="AX593" s="62">
        <v>24.94</v>
      </c>
      <c r="AY593" s="60">
        <f>IF(AND(ISNUMBER(AX592),ISNUMBER(AX593)),AX593/AX592-1,"")</f>
        <v>1.6672781378663792E-2</v>
      </c>
      <c r="AZ593" s="60">
        <f>IF(ISNUMBER(AX593),AX593/MAX(AX$22:AX593)-1,"")</f>
        <v>-1.3644453233142118E-2</v>
      </c>
      <c r="BB593" s="62">
        <v>52.64</v>
      </c>
      <c r="BC593" s="60">
        <f>IF(AND(ISNUMBER(BB592),ISNUMBER(BB593)),BB593/BB592-1,"")</f>
        <v>-6.6050198150594541E-3</v>
      </c>
      <c r="BD593" s="60">
        <f>IF(ISNUMBER(BB593),BB593/MAX(BB$22:BB593)-1,"")</f>
        <v>-4.8273368287832241E-2</v>
      </c>
      <c r="BF593" s="62">
        <v>51.82</v>
      </c>
      <c r="BG593" s="60">
        <f>IF(AND(ISNUMBER(BF592),ISNUMBER(BF593)),BF593/BF592-1,"")</f>
        <v>3.4856700232377413E-3</v>
      </c>
      <c r="BH593" s="60">
        <f>IF(ISNUMBER(BF593),BF593/MAX(BF$22:BF593)-1,"")</f>
        <v>-4.285186553380127E-2</v>
      </c>
      <c r="BK593" s="61">
        <f>BK592*(1+BL593)</f>
        <v>115.1576536097685</v>
      </c>
      <c r="BL593" s="60">
        <f>$L$12*N(AQ593)+$L$13*N(S593)+$L$14*N(AA593)+$L$15*N(AE593)+$L$16*N(AY593)+$L$17*N(BC593)+$L$18*N(AM593)+$L$19*N(AU593)+$L$20*N(W593)</f>
        <v>2.81261395193768E-3</v>
      </c>
      <c r="BM593" s="60">
        <f>IF(ISNUMBER(BK593),BK593/MAX(BK$22:BK593)-1,"")</f>
        <v>-0.11094237925944239</v>
      </c>
      <c r="BO593" s="61">
        <f>BO592*(1+BP593)</f>
        <v>109.89145174048011</v>
      </c>
      <c r="BP593" s="60">
        <f>$L$36*N(S593)+$L$37*N(AQ593)+$L$38*N(AA593)+$L$39*N(AE593)+$L$40*N(AM593)+$L$41*N(W593)+$L$42*N(AI593)+$L$43*N(BG593)+$L$44*N(AY593)</f>
        <v>6.2376994848774737E-4</v>
      </c>
      <c r="BQ593" s="60">
        <f>IF(ISNUMBER(BO593),BO593/MAX(BO$22:BO593)-1,"")</f>
        <v>-0.13443725046713051</v>
      </c>
      <c r="BS593" s="61">
        <f>BS592*(1+BT593)</f>
        <v>101.39505453792258</v>
      </c>
      <c r="BT593" s="60">
        <f>$L$60*N(S593)+$L$61*N(AE593)+$L$62*N(AQ593)+$L$63*N(AM593)+$L$64*N(AI593)+$L$65*N(AA593)+$L$66*N(BG593)+$L$67*N(W593)+$L$68*N(AY593)</f>
        <v>-2.1979326819875139E-3</v>
      </c>
      <c r="BU593" s="60">
        <f>IF(ISNUMBER(BS593),BS593/MAX(BS$22:BS593)-1,"")</f>
        <v>-0.17138067110448341</v>
      </c>
    </row>
    <row r="594" spans="17:73" ht="16" customHeight="1">
      <c r="Q594" s="63">
        <v>43927</v>
      </c>
      <c r="R594" s="62">
        <v>429.27</v>
      </c>
      <c r="S594" s="60">
        <f>IF(AND(ISNUMBER(R593),ISNUMBER(R594)),R594/R593-1,"")</f>
        <v>4.7229879729696611E-2</v>
      </c>
      <c r="T594" s="60">
        <f>IF(ISNUMBER(R594),R594/MAX(R$22:R594)-1,"")</f>
        <v>-0.15654104609580699</v>
      </c>
      <c r="V594" s="62">
        <v>212.82</v>
      </c>
      <c r="W594" s="60">
        <f>IF(AND(ISNUMBER(V593),ISNUMBER(V594)),V594/V593-1,"")</f>
        <v>4.2162479800205599E-2</v>
      </c>
      <c r="X594" s="60">
        <f>IF(ISNUMBER(V594),V594/MAX(V$22:V594)-1,"")</f>
        <v>-0.17792027194066751</v>
      </c>
      <c r="Z594" s="62">
        <v>9.58</v>
      </c>
      <c r="AA594" s="60">
        <f>IF(AND(ISNUMBER(Z593),ISNUMBER(Z594)),Z594/Z593-1,"")</f>
        <v>4.0173724212812179E-2</v>
      </c>
      <c r="AB594" s="60">
        <f>IF(ISNUMBER(Z594),Z594/MAX(Z$22:Z594)-1,"")</f>
        <v>-0.13224637681159412</v>
      </c>
      <c r="AD594" s="62">
        <v>10.28</v>
      </c>
      <c r="AE594" s="60">
        <f>IF(AND(ISNUMBER(AD593),ISNUMBER(AD594)),AD594/AD593-1,"")</f>
        <v>2.8000000000000025E-2</v>
      </c>
      <c r="AF594" s="60">
        <f>IF(ISNUMBER(AD594),AD594/MAX(AD$22:AD594)-1,"")</f>
        <v>-0.31965585704831234</v>
      </c>
      <c r="AH594" s="62">
        <v>15.65</v>
      </c>
      <c r="AI594" s="60">
        <f>IF(AND(ISNUMBER(AH593),ISNUMBER(AH594)),AH594/AH593-1,"")</f>
        <v>4.3333333333333446E-2</v>
      </c>
      <c r="AJ594" s="60">
        <f>IF(ISNUMBER(AH594),AH594/MAX(AH$22:AH594)-1,"")</f>
        <v>-0.19784725781650436</v>
      </c>
      <c r="AL594" s="62">
        <v>17.13</v>
      </c>
      <c r="AM594" s="60">
        <f>IF(AND(ISNUMBER(AL593),ISNUMBER(AL594)),AL594/AL593-1,"")</f>
        <v>1.6014234875444844E-2</v>
      </c>
      <c r="AN594" s="60">
        <f>IF(ISNUMBER(AL594),AL594/MAX(AL$22:AL594)-1,"")</f>
        <v>-0.2732286805260925</v>
      </c>
      <c r="AP594" s="62">
        <v>100.41</v>
      </c>
      <c r="AQ594" s="60">
        <f>IF(AND(ISNUMBER(AP593),ISNUMBER(AP594)),AP594/AP593-1,"")</f>
        <v>6.9762806458029125E-4</v>
      </c>
      <c r="AR594" s="60">
        <f>IF(ISNUMBER(AP594),AP594/MAX(AP$22:AP594)-1,"")</f>
        <v>0</v>
      </c>
      <c r="AT594" s="62">
        <v>50.08</v>
      </c>
      <c r="AU594" s="60">
        <f>IF(AND(ISNUMBER(AT593),ISNUMBER(AT594)),AT594/AT593-1,"")</f>
        <v>1.9972039145188525E-4</v>
      </c>
      <c r="AV594" s="60">
        <f>IF(ISNUMBER(AT594),AT594/MAX(AT$22:AT594)-1,"")</f>
        <v>-1.9928258270227595E-3</v>
      </c>
      <c r="AX594" s="62">
        <v>25.143999999999998</v>
      </c>
      <c r="AY594" s="60">
        <f>IF(AND(ISNUMBER(AX593),ISNUMBER(AX594)),AX594/AX593-1,"")</f>
        <v>8.1796311146751233E-3</v>
      </c>
      <c r="AZ594" s="60">
        <f>IF(ISNUMBER(AX594),AX594/MAX(AX$22:AX594)-1,"")</f>
        <v>-5.5764287126756074E-3</v>
      </c>
      <c r="BB594" s="62">
        <v>52.59</v>
      </c>
      <c r="BC594" s="60">
        <f>IF(AND(ISNUMBER(BB593),ISNUMBER(BB594)),BB594/BB593-1,"")</f>
        <v>-9.4984802431608006E-4</v>
      </c>
      <c r="BD594" s="60">
        <f>IF(ISNUMBER(BB594),BB594/MAX(BB$22:BB594)-1,"")</f>
        <v>-4.9177363948653019E-2</v>
      </c>
      <c r="BF594" s="62">
        <v>51.71</v>
      </c>
      <c r="BG594" s="60">
        <f>IF(AND(ISNUMBER(BF593),ISNUMBER(BF594)),BF594/BF593-1,"")</f>
        <v>-2.1227325357005E-3</v>
      </c>
      <c r="BH594" s="60">
        <f>IF(ISNUMBER(BF594),BF594/MAX(BF$22:BF594)-1,"")</f>
        <v>-4.4883635020317669E-2</v>
      </c>
      <c r="BK594" s="61">
        <f>BK593*(1+BL594)</f>
        <v>118.05753471237018</v>
      </c>
      <c r="BL594" s="60">
        <f>$L$12*N(AQ594)+$L$13*N(S594)+$L$14*N(AA594)+$L$15*N(AE594)+$L$16*N(AY594)+$L$17*N(BC594)+$L$18*N(AM594)+$L$19*N(AU594)+$L$20*N(W594)</f>
        <v>2.5181835611451764E-2</v>
      </c>
      <c r="BM594" s="60">
        <f>IF(ISNUMBER(BK594),BK594/MAX(BK$22:BK594)-1,"")</f>
        <v>-8.8554276404845256E-2</v>
      </c>
      <c r="BO594" s="61">
        <f>BO593*(1+BP594)</f>
        <v>112.98577067513044</v>
      </c>
      <c r="BP594" s="60">
        <f>$L$36*N(S594)+$L$37*N(AQ594)+$L$38*N(AA594)+$L$39*N(AE594)+$L$40*N(AM594)+$L$41*N(W594)+$L$42*N(AI594)+$L$43*N(BG594)+$L$44*N(AY594)</f>
        <v>2.8157958473038168E-2</v>
      </c>
      <c r="BQ594" s="60">
        <f>IF(ISNUMBER(BO594),BO594/MAX(BO$22:BO594)-1,"")</f>
        <v>-0.1100647705099751</v>
      </c>
      <c r="BS594" s="61">
        <f>BS593*(1+BT594)</f>
        <v>104.41280525468086</v>
      </c>
      <c r="BT594" s="60">
        <f>$L$60*N(S594)+$L$61*N(AE594)+$L$62*N(AQ594)+$L$63*N(AM594)+$L$64*N(AI594)+$L$65*N(AA594)+$L$66*N(BG594)+$L$67*N(W594)+$L$68*N(AY594)</f>
        <v>2.976230675658471E-2</v>
      </c>
      <c r="BU594" s="60">
        <f>IF(ISNUMBER(BS594),BS594/MAX(BS$22:BS594)-1,"")</f>
        <v>-0.14671904845345973</v>
      </c>
    </row>
    <row r="595" spans="17:73" ht="16" customHeight="1">
      <c r="Q595" s="63">
        <v>43928</v>
      </c>
      <c r="R595" s="62">
        <v>433.8</v>
      </c>
      <c r="S595" s="60">
        <f>IF(AND(ISNUMBER(R594),ISNUMBER(R595)),R595/R594-1,"")</f>
        <v>1.0552798937731644E-2</v>
      </c>
      <c r="T595" s="60">
        <f>IF(ISNUMBER(R595),R595/MAX(R$22:R595)-1,"")</f>
        <v>-0.14764019334302669</v>
      </c>
      <c r="V595" s="62">
        <v>215.41</v>
      </c>
      <c r="W595" s="60">
        <f>IF(AND(ISNUMBER(V594),ISNUMBER(V595)),V595/V594-1,"")</f>
        <v>1.2169908843153943E-2</v>
      </c>
      <c r="X595" s="60">
        <f>IF(ISNUMBER(V595),V595/MAX(V$22:V595)-1,"")</f>
        <v>-0.16791563658838071</v>
      </c>
      <c r="Z595" s="62">
        <v>9.74</v>
      </c>
      <c r="AA595" s="60">
        <f>IF(AND(ISNUMBER(Z594),ISNUMBER(Z595)),Z595/Z594-1,"")</f>
        <v>1.6701461377870652E-2</v>
      </c>
      <c r="AB595" s="60">
        <f>IF(ISNUMBER(Z595),Z595/MAX(Z$22:Z595)-1,"")</f>
        <v>-0.11775362318840576</v>
      </c>
      <c r="AD595" s="62">
        <v>10.5</v>
      </c>
      <c r="AE595" s="60">
        <f>IF(AND(ISNUMBER(AD594),ISNUMBER(AD595)),AD595/AD594-1,"")</f>
        <v>2.1400778210116878E-2</v>
      </c>
      <c r="AF595" s="60">
        <f>IF(ISNUMBER(AD595),AD595/MAX(AD$22:AD595)-1,"")</f>
        <v>-0.30509596293845131</v>
      </c>
      <c r="AH595" s="62">
        <v>15.52</v>
      </c>
      <c r="AI595" s="60">
        <f>IF(AND(ISNUMBER(AH594),ISNUMBER(AH595)),AH595/AH594-1,"")</f>
        <v>-8.3067092651757379E-3</v>
      </c>
      <c r="AJ595" s="60">
        <f>IF(ISNUMBER(AH595),AH595/MAX(AH$22:AH595)-1,"")</f>
        <v>-0.20451050743208621</v>
      </c>
      <c r="AL595" s="62">
        <v>17.71</v>
      </c>
      <c r="AM595" s="60">
        <f>IF(AND(ISNUMBER(AL594),ISNUMBER(AL595)),AL595/AL594-1,"")</f>
        <v>3.3858727378867526E-2</v>
      </c>
      <c r="AN595" s="60">
        <f>IF(ISNUMBER(AL595),AL595/MAX(AL$22:AL595)-1,"")</f>
        <v>-0.24862112855324559</v>
      </c>
      <c r="AP595" s="62">
        <v>100.3</v>
      </c>
      <c r="AQ595" s="60">
        <f>IF(AND(ISNUMBER(AP594),ISNUMBER(AP595)),AP595/AP594-1,"")</f>
        <v>-1.0955084154964378E-3</v>
      </c>
      <c r="AR595" s="60">
        <f>IF(ISNUMBER(AP595),AP595/MAX(AP$22:AP595)-1,"")</f>
        <v>-1.0955084154964378E-3</v>
      </c>
      <c r="AT595" s="62">
        <v>50.07</v>
      </c>
      <c r="AU595" s="60">
        <f>IF(AND(ISNUMBER(AT594),ISNUMBER(AT595)),AT595/AT594-1,"")</f>
        <v>-1.9968051118202101E-4</v>
      </c>
      <c r="AV595" s="60">
        <f>IF(ISNUMBER(AT595),AT595/MAX(AT$22:AT595)-1,"")</f>
        <v>-2.1921084097249466E-3</v>
      </c>
      <c r="AX595" s="62">
        <v>25.41</v>
      </c>
      <c r="AY595" s="60">
        <f>IF(AND(ISNUMBER(AX594),ISNUMBER(AX595)),AX595/AX594-1,"")</f>
        <v>1.0579064587973308E-2</v>
      </c>
      <c r="AZ595" s="60">
        <f>IF(ISNUMBER(AX595),AX595/MAX(AX$22:AX595)-1,"")</f>
        <v>0</v>
      </c>
      <c r="BB595" s="62">
        <v>52.59</v>
      </c>
      <c r="BC595" s="60">
        <f>IF(AND(ISNUMBER(BB594),ISNUMBER(BB595)),BB595/BB594-1,"")</f>
        <v>0</v>
      </c>
      <c r="BD595" s="60">
        <f>IF(ISNUMBER(BB595),BB595/MAX(BB$22:BB595)-1,"")</f>
        <v>-4.9177363948653019E-2</v>
      </c>
      <c r="BF595" s="62">
        <v>51.79</v>
      </c>
      <c r="BG595" s="60">
        <f>IF(AND(ISNUMBER(BF594),ISNUMBER(BF595)),BF595/BF594-1,"")</f>
        <v>1.5470895378069116E-3</v>
      </c>
      <c r="BH595" s="60">
        <f>IF(ISNUMBER(BF595),BF595/MAX(BF$22:BF595)-1,"")</f>
        <v>-4.3405984484669369E-2</v>
      </c>
      <c r="BK595" s="61">
        <f>BK594*(1+BL595)</f>
        <v>119.33379727412722</v>
      </c>
      <c r="BL595" s="60">
        <f>$L$12*N(AQ595)+$L$13*N(S595)+$L$14*N(AA595)+$L$15*N(AE595)+$L$16*N(AY595)+$L$17*N(BC595)+$L$18*N(AM595)+$L$19*N(AU595)+$L$20*N(W595)</f>
        <v>1.0810513406589882E-2</v>
      </c>
      <c r="BM595" s="60">
        <f>IF(ISNUMBER(BK595),BK595/MAX(BK$22:BK595)-1,"")</f>
        <v>-7.8701080190540784E-2</v>
      </c>
      <c r="BO595" s="61">
        <f>BO594*(1+BP595)</f>
        <v>114.29713332959234</v>
      </c>
      <c r="BP595" s="60">
        <f>$L$36*N(S595)+$L$37*N(AQ595)+$L$38*N(AA595)+$L$39*N(AE595)+$L$40*N(AM595)+$L$41*N(W595)+$L$42*N(AI595)+$L$43*N(BG595)+$L$44*N(AY595)</f>
        <v>1.1606440763523088E-2</v>
      </c>
      <c r="BQ595" s="60">
        <f>IF(ISNUMBER(BO595),BO595/MAX(BO$22:BO595)-1,"")</f>
        <v>-9.973578998552679E-2</v>
      </c>
      <c r="BS595" s="61">
        <f>BS594*(1+BT595)</f>
        <v>105.61274970153302</v>
      </c>
      <c r="BT595" s="60">
        <f>$L$60*N(S595)+$L$61*N(AE595)+$L$62*N(AQ595)+$L$63*N(AM595)+$L$64*N(AI595)+$L$65*N(AA595)+$L$66*N(BG595)+$L$67*N(W595)+$L$68*N(AY595)</f>
        <v>1.1492311157863196E-2</v>
      </c>
      <c r="BU595" s="60">
        <f>IF(ISNUMBER(BS595),BS595/MAX(BS$22:BS595)-1,"")</f>
        <v>-0.13691287825320941</v>
      </c>
    </row>
    <row r="596" spans="17:73" ht="16" customHeight="1">
      <c r="Q596" s="63">
        <v>43929</v>
      </c>
      <c r="R596" s="62">
        <v>435</v>
      </c>
      <c r="S596" s="60">
        <f>IF(AND(ISNUMBER(R595),ISNUMBER(R596)),R596/R595-1,"")</f>
        <v>2.7662517289073207E-3</v>
      </c>
      <c r="T596" s="60">
        <f>IF(ISNUMBER(R596),R596/MAX(R$22:R596)-1,"")</f>
        <v>-0.14528235155421065</v>
      </c>
      <c r="V596" s="62">
        <v>216.57</v>
      </c>
      <c r="W596" s="60">
        <f>IF(AND(ISNUMBER(V595),ISNUMBER(V596)),V596/V595-1,"")</f>
        <v>5.3850796156167391E-3</v>
      </c>
      <c r="X596" s="60">
        <f>IF(ISNUMBER(V596),V596/MAX(V$22:V596)-1,"")</f>
        <v>-0.1634347960444994</v>
      </c>
      <c r="Z596" s="62">
        <v>9.6300000000000008</v>
      </c>
      <c r="AA596" s="60">
        <f>IF(AND(ISNUMBER(Z595),ISNUMBER(Z596)),Z596/Z595-1,"")</f>
        <v>-1.1293634496919891E-2</v>
      </c>
      <c r="AB596" s="60">
        <f>IF(ISNUMBER(Z596),Z596/MAX(Z$22:Z596)-1,"")</f>
        <v>-0.12771739130434767</v>
      </c>
      <c r="AD596" s="62">
        <v>10.85</v>
      </c>
      <c r="AE596" s="60">
        <f>IF(AND(ISNUMBER(AD595),ISNUMBER(AD596)),AD596/AD595-1,"")</f>
        <v>3.3333333333333215E-2</v>
      </c>
      <c r="AF596" s="60">
        <f>IF(ISNUMBER(AD596),AD596/MAX(AD$22:AD596)-1,"")</f>
        <v>-0.28193249503639972</v>
      </c>
      <c r="AH596" s="62">
        <v>15.56</v>
      </c>
      <c r="AI596" s="60">
        <f>IF(AND(ISNUMBER(AH595),ISNUMBER(AH596)),AH596/AH595-1,"")</f>
        <v>2.5773195876288568E-3</v>
      </c>
      <c r="AJ596" s="60">
        <f>IF(ISNUMBER(AH596),AH596/MAX(AH$22:AH596)-1,"")</f>
        <v>-0.20246027678113787</v>
      </c>
      <c r="AL596" s="62">
        <v>17.670000000000002</v>
      </c>
      <c r="AM596" s="60">
        <f>IF(AND(ISNUMBER(AL595),ISNUMBER(AL596)),AL596/AL595-1,"")</f>
        <v>-2.2586109542630517E-3</v>
      </c>
      <c r="AN596" s="60">
        <f>IF(ISNUMBER(AL596),AL596/MAX(AL$22:AL596)-1,"")</f>
        <v>-0.2503182011030971</v>
      </c>
      <c r="AP596" s="62">
        <v>100.31</v>
      </c>
      <c r="AQ596" s="60">
        <f>IF(AND(ISNUMBER(AP595),ISNUMBER(AP596)),AP596/AP595-1,"")</f>
        <v>9.9700897308041547E-5</v>
      </c>
      <c r="AR596" s="60">
        <f>IF(ISNUMBER(AP596),AP596/MAX(AP$22:AP596)-1,"")</f>
        <v>-9.9591674136034758E-4</v>
      </c>
      <c r="AT596" s="62">
        <v>50.07</v>
      </c>
      <c r="AU596" s="60">
        <f>IF(AND(ISNUMBER(AT595),ISNUMBER(AT596)),AT596/AT595-1,"")</f>
        <v>0</v>
      </c>
      <c r="AV596" s="60">
        <f>IF(ISNUMBER(AT596),AT596/MAX(AT$22:AT596)-1,"")</f>
        <v>-2.1921084097249466E-3</v>
      </c>
      <c r="AX596" s="62">
        <v>25.170999999999999</v>
      </c>
      <c r="AY596" s="60">
        <f>IF(AND(ISNUMBER(AX595),ISNUMBER(AX596)),AX596/AX595-1,"")</f>
        <v>-9.4057457693821345E-3</v>
      </c>
      <c r="AZ596" s="60">
        <f>IF(ISNUMBER(AX596),AX596/MAX(AX$22:AX596)-1,"")</f>
        <v>-9.4057457693821345E-3</v>
      </c>
      <c r="BB596" s="62">
        <v>52.53</v>
      </c>
      <c r="BC596" s="60">
        <f>IF(AND(ISNUMBER(BB595),ISNUMBER(BB596)),BB596/BB595-1,"")</f>
        <v>-1.1409013120365907E-3</v>
      </c>
      <c r="BD596" s="60">
        <f>IF(ISNUMBER(BB596),BB596/MAX(BB$22:BB596)-1,"")</f>
        <v>-5.0262158741638086E-2</v>
      </c>
      <c r="BF596" s="62">
        <v>52</v>
      </c>
      <c r="BG596" s="60">
        <f>IF(AND(ISNUMBER(BF595),ISNUMBER(BF596)),BF596/BF595-1,"")</f>
        <v>4.0548368410890934E-3</v>
      </c>
      <c r="BH596" s="60">
        <f>IF(ISNUMBER(BF596),BF596/MAX(BF$22:BF596)-1,"")</f>
        <v>-3.9527151828592566E-2</v>
      </c>
      <c r="BK596" s="61">
        <f>BK595*(1+BL596)</f>
        <v>119.44192676945678</v>
      </c>
      <c r="BL596" s="60">
        <f>$L$12*N(AQ596)+$L$13*N(S596)+$L$14*N(AA596)+$L$15*N(AE596)+$L$16*N(AY596)+$L$17*N(BC596)+$L$18*N(AM596)+$L$19*N(AU596)+$L$20*N(W596)</f>
        <v>9.0610956660661069E-4</v>
      </c>
      <c r="BM596" s="60">
        <f>IF(ISNUMBER(BK596),BK596/MAX(BK$22:BK596)-1,"")</f>
        <v>-7.7866282425597233E-2</v>
      </c>
      <c r="BO596" s="61">
        <f>BO595*(1+BP596)</f>
        <v>114.69776445126199</v>
      </c>
      <c r="BP596" s="60">
        <f>$L$36*N(S596)+$L$37*N(AQ596)+$L$38*N(AA596)+$L$39*N(AE596)+$L$40*N(AM596)+$L$41*N(W596)+$L$42*N(AI596)+$L$43*N(BG596)+$L$44*N(AY596)</f>
        <v>3.5051720896129377E-3</v>
      </c>
      <c r="BQ596" s="60">
        <f>IF(ISNUMBER(BO596),BO596/MAX(BO$22:BO596)-1,"")</f>
        <v>-9.6580209003306661E-2</v>
      </c>
      <c r="BS596" s="61">
        <f>BS595*(1+BT596)</f>
        <v>106.26276122614273</v>
      </c>
      <c r="BT596" s="60">
        <f>$L$60*N(S596)+$L$61*N(AE596)+$L$62*N(AQ596)+$L$63*N(AM596)+$L$64*N(AI596)+$L$65*N(AA596)+$L$66*N(BG596)+$L$67*N(W596)+$L$68*N(AY596)</f>
        <v>6.1546690759087695E-3</v>
      </c>
      <c r="BU596" s="60">
        <f>IF(ISNUMBER(BS596),BS596/MAX(BS$22:BS596)-1,"")</f>
        <v>-0.13160086263517934</v>
      </c>
    </row>
    <row r="597" spans="17:73" ht="16" customHeight="1">
      <c r="Q597" s="63">
        <v>43930</v>
      </c>
      <c r="R597" s="62">
        <v>440.16</v>
      </c>
      <c r="S597" s="60">
        <f>IF(AND(ISNUMBER(R596),ISNUMBER(R597)),R597/R596-1,"")</f>
        <v>1.1862068965517336E-2</v>
      </c>
      <c r="T597" s="60">
        <f>IF(ISNUMBER(R597),R597/MAX(R$22:R597)-1,"")</f>
        <v>-0.13514363186230194</v>
      </c>
      <c r="V597" s="62">
        <v>221.09</v>
      </c>
      <c r="W597" s="60">
        <f>IF(AND(ISNUMBER(V596),ISNUMBER(V597)),V597/V596-1,"")</f>
        <v>2.0870850071570413E-2</v>
      </c>
      <c r="X597" s="60">
        <f>IF(ISNUMBER(V597),V597/MAX(V$22:V597)-1,"")</f>
        <v>-0.1459749690976514</v>
      </c>
      <c r="Z597" s="62">
        <v>9.84</v>
      </c>
      <c r="AA597" s="60">
        <f>IF(AND(ISNUMBER(Z596),ISNUMBER(Z597)),Z597/Z596-1,"")</f>
        <v>2.1806853582554409E-2</v>
      </c>
      <c r="AB597" s="60">
        <f>IF(ISNUMBER(Z597),Z597/MAX(Z$22:Z597)-1,"")</f>
        <v>-0.10869565217391297</v>
      </c>
      <c r="AD597" s="62">
        <v>10.76</v>
      </c>
      <c r="AE597" s="60">
        <f>IF(AND(ISNUMBER(AD596),ISNUMBER(AD597)),AD597/AD596-1,"")</f>
        <v>-8.2949308755759787E-3</v>
      </c>
      <c r="AF597" s="60">
        <f>IF(ISNUMBER(AD597),AD597/MAX(AD$22:AD597)-1,"")</f>
        <v>-0.28788881535407018</v>
      </c>
      <c r="AH597" s="62">
        <v>15.81</v>
      </c>
      <c r="AI597" s="60">
        <f>IF(AND(ISNUMBER(AH596),ISNUMBER(AH597)),AH597/AH596-1,"")</f>
        <v>1.6066838046272514E-2</v>
      </c>
      <c r="AJ597" s="60">
        <f>IF(ISNUMBER(AH597),AH597/MAX(AH$22:AH597)-1,"")</f>
        <v>-0.18964633521271146</v>
      </c>
      <c r="AL597" s="62">
        <v>18.29</v>
      </c>
      <c r="AM597" s="60">
        <f>IF(AND(ISNUMBER(AL596),ISNUMBER(AL597)),AL597/AL596-1,"")</f>
        <v>3.5087719298245501E-2</v>
      </c>
      <c r="AN597" s="60">
        <f>IF(ISNUMBER(AL597),AL597/MAX(AL$22:AL597)-1,"")</f>
        <v>-0.22401357658039889</v>
      </c>
      <c r="AP597" s="62">
        <v>100.29</v>
      </c>
      <c r="AQ597" s="60">
        <f>IF(AND(ISNUMBER(AP596),ISNUMBER(AP597)),AP597/AP596-1,"")</f>
        <v>-1.9938191606017064E-4</v>
      </c>
      <c r="AR597" s="60">
        <f>IF(ISNUMBER(AP597),AP597/MAX(AP$22:AP597)-1,"")</f>
        <v>-1.1951000896324171E-3</v>
      </c>
      <c r="AT597" s="62">
        <v>50.07</v>
      </c>
      <c r="AU597" s="60">
        <f>IF(AND(ISNUMBER(AT596),ISNUMBER(AT597)),AT597/AT596-1,"")</f>
        <v>0</v>
      </c>
      <c r="AV597" s="60">
        <f>IF(ISNUMBER(AT597),AT597/MAX(AT$22:AT597)-1,"")</f>
        <v>-2.1921084097249466E-3</v>
      </c>
      <c r="AX597" s="62">
        <v>25.004000000000001</v>
      </c>
      <c r="AY597" s="60">
        <f>IF(AND(ISNUMBER(AX596),ISNUMBER(AX597)),AX597/AX596-1,"")</f>
        <v>-6.6346192046401464E-3</v>
      </c>
      <c r="AZ597" s="60">
        <f>IF(ISNUMBER(AX597),AX597/MAX(AX$22:AX597)-1,"")</f>
        <v>-1.5977961432506849E-2</v>
      </c>
      <c r="BB597" s="62">
        <v>52.9</v>
      </c>
      <c r="BC597" s="60">
        <f>IF(AND(ISNUMBER(BB596),ISNUMBER(BB597)),BB597/BB596-1,"")</f>
        <v>7.0435941366837618E-3</v>
      </c>
      <c r="BD597" s="60">
        <f>IF(ISNUMBER(BB597),BB597/MAX(BB$22:BB597)-1,"")</f>
        <v>-4.3572590851563953E-2</v>
      </c>
      <c r="BF597" s="62">
        <v>52.04</v>
      </c>
      <c r="BG597" s="60">
        <f>IF(AND(ISNUMBER(BF596),ISNUMBER(BF597)),BF597/BF596-1,"")</f>
        <v>7.6923076923085532E-4</v>
      </c>
      <c r="BH597" s="60">
        <f>IF(ISNUMBER(BF597),BF597/MAX(BF$22:BF597)-1,"")</f>
        <v>-3.878832656076836E-2</v>
      </c>
      <c r="BK597" s="61">
        <f>BK596*(1+BL597)</f>
        <v>120.28194608697549</v>
      </c>
      <c r="BL597" s="60">
        <f>$L$12*N(AQ597)+$L$13*N(S597)+$L$14*N(AA597)+$L$15*N(AE597)+$L$16*N(AY597)+$L$17*N(BC597)+$L$18*N(AM597)+$L$19*N(AU597)+$L$20*N(W597)</f>
        <v>7.0328681078638232E-3</v>
      </c>
      <c r="BM597" s="60">
        <f>IF(ISNUMBER(BK597),BK597/MAX(BK$22:BK597)-1,"")</f>
        <v>-7.1381037612082365E-2</v>
      </c>
      <c r="BO597" s="61">
        <f>BO596*(1+BP597)</f>
        <v>115.52352152053257</v>
      </c>
      <c r="BP597" s="60">
        <f>$L$36*N(S597)+$L$37*N(AQ597)+$L$38*N(AA597)+$L$39*N(AE597)+$L$40*N(AM597)+$L$41*N(W597)+$L$42*N(AI597)+$L$43*N(BG597)+$L$44*N(AY597)</f>
        <v>7.1994172965896067E-3</v>
      </c>
      <c r="BQ597" s="60">
        <f>IF(ISNUMBER(BO597),BO597/MAX(BO$22:BO597)-1,"")</f>
        <v>-9.0076112933923702E-2</v>
      </c>
      <c r="BS597" s="61">
        <f>BS596*(1+BT597)</f>
        <v>107.2817614355663</v>
      </c>
      <c r="BT597" s="60">
        <f>$L$60*N(S597)+$L$61*N(AE597)+$L$62*N(AQ597)+$L$63*N(AM597)+$L$64*N(AI597)+$L$65*N(AA597)+$L$66*N(BG597)+$L$67*N(W597)+$L$68*N(AY597)</f>
        <v>9.5894384605251619E-3</v>
      </c>
      <c r="BU597" s="60">
        <f>IF(ISNUMBER(BS597),BS597/MAX(BS$22:BS597)-1,"")</f>
        <v>-0.12327340254824637</v>
      </c>
    </row>
    <row r="598" spans="17:73" ht="16" customHeight="1">
      <c r="Q598" s="63">
        <v>43935</v>
      </c>
      <c r="R598" s="62">
        <v>437.34</v>
      </c>
      <c r="S598" s="60">
        <f>IF(AND(ISNUMBER(R597),ISNUMBER(R598)),R598/R597-1,"")</f>
        <v>-6.4067611777536282E-3</v>
      </c>
      <c r="T598" s="60">
        <f>IF(ISNUMBER(R598),R598/MAX(R$22:R598)-1,"")</f>
        <v>-0.14068456006601959</v>
      </c>
      <c r="V598" s="62">
        <v>218.21</v>
      </c>
      <c r="W598" s="60">
        <f>IF(AND(ISNUMBER(V597),ISNUMBER(V598)),V598/V597-1,"")</f>
        <v>-1.3026369351847644E-2</v>
      </c>
      <c r="X598" s="60">
        <f>IF(ISNUMBER(V598),V598/MAX(V$22:V598)-1,"")</f>
        <v>-0.15709981458590849</v>
      </c>
      <c r="Z598" s="62">
        <v>9.75</v>
      </c>
      <c r="AA598" s="60">
        <f>IF(AND(ISNUMBER(Z597),ISNUMBER(Z598)),Z598/Z597-1,"")</f>
        <v>-9.1463414634146423E-3</v>
      </c>
      <c r="AB598" s="60">
        <f>IF(ISNUMBER(Z598),Z598/MAX(Z$22:Z598)-1,"")</f>
        <v>-0.11684782608695643</v>
      </c>
      <c r="AD598" s="62">
        <v>10.97</v>
      </c>
      <c r="AE598" s="60">
        <f>IF(AND(ISNUMBER(AD597),ISNUMBER(AD598)),AD598/AD597-1,"")</f>
        <v>1.9516728624535462E-2</v>
      </c>
      <c r="AF598" s="60">
        <f>IF(ISNUMBER(AD598),AD598/MAX(AD$22:AD598)-1,"")</f>
        <v>-0.27399073461283907</v>
      </c>
      <c r="AH598" s="62">
        <v>16.079999999999998</v>
      </c>
      <c r="AI598" s="60">
        <f>IF(AND(ISNUMBER(AH597),ISNUMBER(AH598)),AH598/AH597-1,"")</f>
        <v>1.7077798861479865E-2</v>
      </c>
      <c r="AJ598" s="60">
        <f>IF(ISNUMBER(AH598),AH598/MAX(AH$22:AH598)-1,"")</f>
        <v>-0.17580727831881104</v>
      </c>
      <c r="AL598" s="62">
        <v>18.670000000000002</v>
      </c>
      <c r="AM598" s="60">
        <f>IF(AND(ISNUMBER(AL597),ISNUMBER(AL598)),AL598/AL597-1,"")</f>
        <v>2.07763805358121E-2</v>
      </c>
      <c r="AN598" s="60">
        <f>IF(ISNUMBER(AL598),AL598/MAX(AL$22:AL598)-1,"")</f>
        <v>-0.20789138735680945</v>
      </c>
      <c r="AP598" s="62">
        <v>100.33</v>
      </c>
      <c r="AQ598" s="60">
        <f>IF(AND(ISNUMBER(AP597),ISNUMBER(AP598)),AP598/AP597-1,"")</f>
        <v>3.9884335427253781E-4</v>
      </c>
      <c r="AR598" s="60">
        <f>IF(ISNUMBER(AP598),AP598/MAX(AP$22:AP598)-1,"")</f>
        <v>-7.9673339308827806E-4</v>
      </c>
      <c r="AT598" s="62">
        <v>50.08</v>
      </c>
      <c r="AU598" s="60">
        <f>IF(AND(ISNUMBER(AT597),ISNUMBER(AT598)),AT598/AT597-1,"")</f>
        <v>1.9972039145188525E-4</v>
      </c>
      <c r="AV598" s="60">
        <f>IF(ISNUMBER(AT598),AT598/MAX(AT$22:AT598)-1,"")</f>
        <v>-1.9928258270227595E-3</v>
      </c>
      <c r="AX598" s="62">
        <v>25.093</v>
      </c>
      <c r="AY598" s="60">
        <f>IF(AND(ISNUMBER(AX597),ISNUMBER(AX598)),AX598/AX597-1,"")</f>
        <v>3.5594304911212848E-3</v>
      </c>
      <c r="AZ598" s="60">
        <f>IF(ISNUMBER(AX598),AX598/MAX(AX$22:AX598)-1,"")</f>
        <v>-1.2475403384494266E-2</v>
      </c>
      <c r="BB598" s="62">
        <v>52.9</v>
      </c>
      <c r="BC598" s="60">
        <f>IF(AND(ISNUMBER(BB597),ISNUMBER(BB598)),BB598/BB597-1,"")</f>
        <v>0</v>
      </c>
      <c r="BD598" s="60">
        <f>IF(ISNUMBER(BB598),BB598/MAX(BB$22:BB598)-1,"")</f>
        <v>-4.3572590851563953E-2</v>
      </c>
      <c r="BF598" s="62">
        <v>51.52</v>
      </c>
      <c r="BG598" s="60">
        <f>IF(AND(ISNUMBER(BF597),ISNUMBER(BF598)),BF598/BF597-1,"")</f>
        <v>-9.9923136049192562E-3</v>
      </c>
      <c r="BH598" s="60">
        <f>IF(ISNUMBER(BF598),BF598/MAX(BF$22:BF598)-1,"")</f>
        <v>-4.8393055042482369E-2</v>
      </c>
      <c r="BK598" s="61">
        <f>BK597*(1+BL598)</f>
        <v>120.29569872851908</v>
      </c>
      <c r="BL598" s="60">
        <f>$L$12*N(AQ598)+$L$13*N(S598)+$L$14*N(AA598)+$L$15*N(AE598)+$L$16*N(AY598)+$L$17*N(BC598)+$L$18*N(AM598)+$L$19*N(AU598)+$L$20*N(W598)</f>
        <v>1.1433670630554781E-4</v>
      </c>
      <c r="BM598" s="60">
        <f>IF(ISNUMBER(BK598),BK598/MAX(BK$22:BK598)-1,"")</f>
        <v>-7.1274862378510218E-2</v>
      </c>
      <c r="BO598" s="61">
        <f>BO597*(1+BP598)</f>
        <v>115.59969599867563</v>
      </c>
      <c r="BP598" s="60">
        <f>$L$36*N(S598)+$L$37*N(AQ598)+$L$38*N(AA598)+$L$39*N(AE598)+$L$40*N(AM598)+$L$41*N(W598)+$L$42*N(AI598)+$L$43*N(BG598)+$L$44*N(AY598)</f>
        <v>6.5938500783610196E-4</v>
      </c>
      <c r="BQ598" s="60">
        <f>IF(ISNUMBER(BO598),BO598/MAX(BO$22:BO598)-1,"")</f>
        <v>-8.9476122764520438E-2</v>
      </c>
      <c r="BS598" s="61">
        <f>BS597*(1+BT598)</f>
        <v>107.82555506906598</v>
      </c>
      <c r="BT598" s="60">
        <f>$L$60*N(S598)+$L$61*N(AE598)+$L$62*N(AQ598)+$L$63*N(AM598)+$L$64*N(AI598)+$L$65*N(AA598)+$L$66*N(BG598)+$L$67*N(W598)+$L$68*N(AY598)</f>
        <v>5.0688358041762228E-3</v>
      </c>
      <c r="BU598" s="60">
        <f>IF(ISNUMBER(BS598),BS598/MAX(BS$22:BS598)-1,"")</f>
        <v>-0.11882941938060931</v>
      </c>
    </row>
    <row r="599" spans="17:73" ht="16" customHeight="1">
      <c r="Q599" s="63">
        <v>43936</v>
      </c>
      <c r="R599" s="62">
        <v>442.27</v>
      </c>
      <c r="S599" s="60">
        <f>IF(AND(ISNUMBER(R598),ISNUMBER(R599)),R599/R598-1,"")</f>
        <v>1.1272694013810813E-2</v>
      </c>
      <c r="T599" s="60">
        <f>IF(ISNUMBER(R599),R599/MAX(R$22:R599)-1,"")</f>
        <v>-0.13099776005030062</v>
      </c>
      <c r="V599" s="62">
        <v>221.1</v>
      </c>
      <c r="W599" s="60">
        <f>IF(AND(ISNUMBER(V598),ISNUMBER(V599)),V599/V598-1,"")</f>
        <v>1.324412263415975E-2</v>
      </c>
      <c r="X599" s="60">
        <f>IF(ISNUMBER(V599),V599/MAX(V$22:V599)-1,"")</f>
        <v>-0.14593634116192833</v>
      </c>
      <c r="Z599" s="62">
        <v>9.89</v>
      </c>
      <c r="AA599" s="60">
        <f>IF(AND(ISNUMBER(Z598),ISNUMBER(Z599)),Z599/Z598-1,"")</f>
        <v>1.4358974358974486E-2</v>
      </c>
      <c r="AB599" s="60">
        <f>IF(ISNUMBER(Z599),Z599/MAX(Z$22:Z599)-1,"")</f>
        <v>-0.10416666666666652</v>
      </c>
      <c r="AD599" s="62">
        <v>10.91</v>
      </c>
      <c r="AE599" s="60">
        <f>IF(AND(ISNUMBER(AD598),ISNUMBER(AD599)),AD599/AD598-1,"")</f>
        <v>-5.4694621695533518E-3</v>
      </c>
      <c r="AF599" s="60">
        <f>IF(ISNUMBER(AD599),AD599/MAX(AD$22:AD599)-1,"")</f>
        <v>-0.27796161482461945</v>
      </c>
      <c r="AH599" s="62">
        <v>16.12</v>
      </c>
      <c r="AI599" s="60">
        <f>IF(AND(ISNUMBER(AH598),ISNUMBER(AH599)),AH599/AH598-1,"")</f>
        <v>2.4875621890549926E-3</v>
      </c>
      <c r="AJ599" s="60">
        <f>IF(ISNUMBER(AH599),AH599/MAX(AH$22:AH599)-1,"")</f>
        <v>-0.1737570476678626</v>
      </c>
      <c r="AL599" s="62">
        <v>18.82</v>
      </c>
      <c r="AM599" s="60">
        <f>IF(AND(ISNUMBER(AL598),ISNUMBER(AL599)),AL599/AL598-1,"")</f>
        <v>8.0342795929297939E-3</v>
      </c>
      <c r="AN599" s="60">
        <f>IF(ISNUMBER(AL599),AL599/MAX(AL$22:AL599)-1,"")</f>
        <v>-0.20152736529486637</v>
      </c>
      <c r="AP599" s="62">
        <v>100.3</v>
      </c>
      <c r="AQ599" s="60">
        <f>IF(AND(ISNUMBER(AP598),ISNUMBER(AP599)),AP599/AP598-1,"")</f>
        <v>-2.990132562543657E-4</v>
      </c>
      <c r="AR599" s="60">
        <f>IF(ISNUMBER(AP599),AP599/MAX(AP$22:AP599)-1,"")</f>
        <v>-1.0955084154964378E-3</v>
      </c>
      <c r="AT599" s="62">
        <v>50.09</v>
      </c>
      <c r="AU599" s="60">
        <f>IF(AND(ISNUMBER(AT598),ISNUMBER(AT599)),AT599/AT598-1,"")</f>
        <v>1.9968051118213204E-4</v>
      </c>
      <c r="AV599" s="60">
        <f>IF(ISNUMBER(AT599),AT599/MAX(AT$22:AT599)-1,"")</f>
        <v>-1.7935432443203503E-3</v>
      </c>
      <c r="AX599" s="62">
        <v>25.34</v>
      </c>
      <c r="AY599" s="60">
        <f>IF(AND(ISNUMBER(AX598),ISNUMBER(AX599)),AX599/AX598-1,"")</f>
        <v>9.8433826166659522E-3</v>
      </c>
      <c r="AZ599" s="60">
        <f>IF(ISNUMBER(AX599),AX599/MAX(AX$22:AX599)-1,"")</f>
        <v>-2.7548209366391463E-3</v>
      </c>
      <c r="BB599" s="62">
        <v>53.39</v>
      </c>
      <c r="BC599" s="60">
        <f>IF(AND(ISNUMBER(BB598),ISNUMBER(BB599)),BB599/BB598-1,"")</f>
        <v>9.2627599243857439E-3</v>
      </c>
      <c r="BD599" s="60">
        <f>IF(ISNUMBER(BB599),BB599/MAX(BB$22:BB599)-1,"")</f>
        <v>-3.4713433375519798E-2</v>
      </c>
      <c r="BF599" s="62">
        <v>52.04</v>
      </c>
      <c r="BG599" s="60">
        <f>IF(AND(ISNUMBER(BF598),ISNUMBER(BF599)),BF599/BF598-1,"")</f>
        <v>1.0093167701863193E-2</v>
      </c>
      <c r="BH599" s="60">
        <f>IF(ISNUMBER(BF599),BF599/MAX(BF$22:BF599)-1,"")</f>
        <v>-3.878832656076836E-2</v>
      </c>
      <c r="BK599" s="61">
        <f>BK598*(1+BL599)</f>
        <v>121.16509703643381</v>
      </c>
      <c r="BL599" s="60">
        <f>$L$12*N(AQ599)+$L$13*N(S599)+$L$14*N(AA599)+$L$15*N(AE599)+$L$16*N(AY599)+$L$17*N(BC599)+$L$18*N(AM599)+$L$19*N(AU599)+$L$20*N(W599)</f>
        <v>7.2271770071909288E-3</v>
      </c>
      <c r="BM599" s="60">
        <f>IF(ISNUMBER(BK599),BK599/MAX(BK$22:BK599)-1,"")</f>
        <v>-6.4562801417891946E-2</v>
      </c>
      <c r="BO599" s="61">
        <f>BO598*(1+BP599)</f>
        <v>116.33307170115872</v>
      </c>
      <c r="BP599" s="60">
        <f>$L$36*N(S599)+$L$37*N(AQ599)+$L$38*N(AA599)+$L$39*N(AE599)+$L$40*N(AM599)+$L$41*N(W599)+$L$42*N(AI599)+$L$43*N(BG599)+$L$44*N(AY599)</f>
        <v>6.3440971548184349E-3</v>
      </c>
      <c r="BQ599" s="60">
        <f>IF(ISNUMBER(BO599),BO599/MAX(BO$22:BO599)-1,"")</f>
        <v>-8.3699670825556516E-2</v>
      </c>
      <c r="BS599" s="61">
        <f>BS598*(1+BT599)</f>
        <v>108.36083670194499</v>
      </c>
      <c r="BT599" s="60">
        <f>$L$60*N(S599)+$L$61*N(AE599)+$L$62*N(AQ599)+$L$63*N(AM599)+$L$64*N(AI599)+$L$65*N(AA599)+$L$66*N(BG599)+$L$67*N(W599)+$L$68*N(AY599)</f>
        <v>4.9643299543983737E-3</v>
      </c>
      <c r="BU599" s="60">
        <f>IF(ISNUMBER(BS599),BS599/MAX(BS$22:BS599)-1,"")</f>
        <v>-0.11445499787230584</v>
      </c>
    </row>
    <row r="600" spans="17:73" ht="16" customHeight="1">
      <c r="Q600" s="63">
        <v>43937</v>
      </c>
      <c r="R600" s="62">
        <v>441.63</v>
      </c>
      <c r="S600" s="60">
        <f>IF(AND(ISNUMBER(R599),ISNUMBER(R600)),R600/R599-1,"")</f>
        <v>-1.4470798381078787E-3</v>
      </c>
      <c r="T600" s="60">
        <f>IF(ISNUMBER(R600),R600/MAX(R$22:R600)-1,"")</f>
        <v>-0.13225527567100248</v>
      </c>
      <c r="V600" s="62">
        <v>220.92</v>
      </c>
      <c r="W600" s="60">
        <f>IF(AND(ISNUMBER(V599),ISNUMBER(V600)),V600/V599-1,"")</f>
        <v>-8.141112618724744E-4</v>
      </c>
      <c r="X600" s="60">
        <f>IF(ISNUMBER(V600),V600/MAX(V$22:V600)-1,"")</f>
        <v>-0.14663164400494444</v>
      </c>
      <c r="Z600" s="62">
        <v>9.89</v>
      </c>
      <c r="AA600" s="60">
        <f>IF(AND(ISNUMBER(Z599),ISNUMBER(Z600)),Z600/Z599-1,"")</f>
        <v>0</v>
      </c>
      <c r="AB600" s="60">
        <f>IF(ISNUMBER(Z600),Z600/MAX(Z$22:Z600)-1,"")</f>
        <v>-0.10416666666666652</v>
      </c>
      <c r="AD600" s="62">
        <v>10.76</v>
      </c>
      <c r="AE600" s="60">
        <f>IF(AND(ISNUMBER(AD599),ISNUMBER(AD600)),AD600/AD599-1,"")</f>
        <v>-1.3748854262144894E-2</v>
      </c>
      <c r="AF600" s="60">
        <f>IF(ISNUMBER(AD600),AD600/MAX(AD$22:AD600)-1,"")</f>
        <v>-0.28788881535407018</v>
      </c>
      <c r="AH600" s="62">
        <v>16.100000000000001</v>
      </c>
      <c r="AI600" s="60">
        <f>IF(AND(ISNUMBER(AH599),ISNUMBER(AH600)),AH600/AH599-1,"")</f>
        <v>-1.2406947890818421E-3</v>
      </c>
      <c r="AJ600" s="60">
        <f>IF(ISNUMBER(AH600),AH600/MAX(AH$22:AH600)-1,"")</f>
        <v>-0.17478216299333671</v>
      </c>
      <c r="AL600" s="62">
        <v>18.309999999999999</v>
      </c>
      <c r="AM600" s="60">
        <f>IF(AND(ISNUMBER(AL599),ISNUMBER(AL600)),AL600/AL599-1,"")</f>
        <v>-2.7098831030818338E-2</v>
      </c>
      <c r="AN600" s="60">
        <f>IF(ISNUMBER(AL600),AL600/MAX(AL$22:AL600)-1,"")</f>
        <v>-0.22316504030547313</v>
      </c>
      <c r="AP600" s="62">
        <v>100.33</v>
      </c>
      <c r="AQ600" s="60">
        <f>IF(AND(ISNUMBER(AP599),ISNUMBER(AP600)),AP600/AP599-1,"")</f>
        <v>2.9910269192434669E-4</v>
      </c>
      <c r="AR600" s="60">
        <f>IF(ISNUMBER(AP600),AP600/MAX(AP$22:AP600)-1,"")</f>
        <v>-7.9673339308827806E-4</v>
      </c>
      <c r="AT600" s="62">
        <v>50.08</v>
      </c>
      <c r="AU600" s="60">
        <f>IF(AND(ISNUMBER(AT599),ISNUMBER(AT600)),AT600/AT599-1,"")</f>
        <v>-1.9964064683575256E-4</v>
      </c>
      <c r="AV600" s="60">
        <f>IF(ISNUMBER(AT600),AT600/MAX(AT$22:AT600)-1,"")</f>
        <v>-1.9928258270227595E-3</v>
      </c>
      <c r="AX600" s="62">
        <v>25.684000000000001</v>
      </c>
      <c r="AY600" s="60">
        <f>IF(AND(ISNUMBER(AX599),ISNUMBER(AX600)),AX600/AX599-1,"")</f>
        <v>1.3575374901341863E-2</v>
      </c>
      <c r="AZ600" s="60">
        <f>IF(ISNUMBER(AX600),AX600/MAX(AX$22:AX600)-1,"")</f>
        <v>0</v>
      </c>
      <c r="BB600" s="62">
        <v>53.1</v>
      </c>
      <c r="BC600" s="60">
        <f>IF(AND(ISNUMBER(BB599),ISNUMBER(BB600)),BB600/BB599-1,"")</f>
        <v>-5.4317287881625598E-3</v>
      </c>
      <c r="BD600" s="60">
        <f>IF(ISNUMBER(BB600),BB600/MAX(BB$22:BB600)-1,"")</f>
        <v>-3.995660820828062E-2</v>
      </c>
      <c r="BF600" s="62">
        <v>52.01</v>
      </c>
      <c r="BG600" s="60">
        <f>IF(AND(ISNUMBER(BF599),ISNUMBER(BF600)),BF600/BF599-1,"")</f>
        <v>-5.7647963105300626E-4</v>
      </c>
      <c r="BH600" s="60">
        <f>IF(ISNUMBER(BF600),BF600/MAX(BF$22:BF600)-1,"")</f>
        <v>-3.934244551163657E-2</v>
      </c>
      <c r="BK600" s="61">
        <f>BK599*(1+BL600)</f>
        <v>121.02436072634316</v>
      </c>
      <c r="BL600" s="60">
        <f>$L$12*N(AQ600)+$L$13*N(S600)+$L$14*N(AA600)+$L$15*N(AE600)+$L$16*N(AY600)+$L$17*N(BC600)+$L$18*N(AM600)+$L$19*N(AU600)+$L$20*N(W600)</f>
        <v>-1.1615251712985264E-3</v>
      </c>
      <c r="BM600" s="60">
        <f>IF(ISNUMBER(BK600),BK600/MAX(BK$22:BK600)-1,"")</f>
        <v>-6.5649335270213993E-2</v>
      </c>
      <c r="BO600" s="61">
        <f>BO599*(1+BP600)</f>
        <v>116.04230189791306</v>
      </c>
      <c r="BP600" s="60">
        <f>$L$36*N(S600)+$L$37*N(AQ600)+$L$38*N(AA600)+$L$39*N(AE600)+$L$40*N(AM600)+$L$41*N(W600)+$L$42*N(AI600)+$L$43*N(BG600)+$L$44*N(AY600)</f>
        <v>-2.4994595173469043E-3</v>
      </c>
      <c r="BQ600" s="60">
        <f>IF(ISNUMBER(BO600),BO600/MAX(BO$22:BO600)-1,"")</f>
        <v>-8.5989926404059558E-2</v>
      </c>
      <c r="BS600" s="61">
        <f>BS599*(1+BT600)</f>
        <v>107.71280942791718</v>
      </c>
      <c r="BT600" s="60">
        <f>$L$60*N(S600)+$L$61*N(AE600)+$L$62*N(AQ600)+$L$63*N(AM600)+$L$64*N(AI600)+$L$65*N(AA600)+$L$66*N(BG600)+$L$67*N(W600)+$L$68*N(AY600)</f>
        <v>-5.9802719668016245E-3</v>
      </c>
      <c r="BU600" s="60">
        <f>IF(ISNUMBER(BS600),BS600/MAX(BS$22:BS600)-1,"")</f>
        <v>-0.11975079782387132</v>
      </c>
    </row>
    <row r="601" spans="17:73" ht="16" customHeight="1">
      <c r="Q601" s="63">
        <v>43938</v>
      </c>
      <c r="R601" s="62">
        <v>452.92</v>
      </c>
      <c r="S601" s="60">
        <f>IF(AND(ISNUMBER(R600),ISNUMBER(R601)),R601/R600-1,"")</f>
        <v>2.5564386477368028E-2</v>
      </c>
      <c r="T601" s="60">
        <f>IF(ISNUMBER(R601),R601/MAX(R$22:R601)-1,"")</f>
        <v>-0.11007191417455886</v>
      </c>
      <c r="V601" s="62">
        <v>225.74</v>
      </c>
      <c r="W601" s="60">
        <f>IF(AND(ISNUMBER(V600),ISNUMBER(V601)),V601/V600-1,"")</f>
        <v>2.1817852616331734E-2</v>
      </c>
      <c r="X601" s="60">
        <f>IF(ISNUMBER(V601),V601/MAX(V$22:V601)-1,"")</f>
        <v>-0.12801297898640296</v>
      </c>
      <c r="Z601" s="62">
        <v>10.27</v>
      </c>
      <c r="AA601" s="60">
        <f>IF(AND(ISNUMBER(Z600),ISNUMBER(Z601)),Z601/Z600-1,"")</f>
        <v>3.8422649140545939E-2</v>
      </c>
      <c r="AB601" s="60">
        <f>IF(ISNUMBER(Z601),Z601/MAX(Z$22:Z601)-1,"")</f>
        <v>-6.9746376811594124E-2</v>
      </c>
      <c r="AD601" s="62">
        <v>11.02</v>
      </c>
      <c r="AE601" s="60">
        <f>IF(AND(ISNUMBER(AD600),ISNUMBER(AD601)),AD601/AD600-1,"")</f>
        <v>2.4163568773234223E-2</v>
      </c>
      <c r="AF601" s="60">
        <f>IF(ISNUMBER(AD601),AD601/MAX(AD$22:AD601)-1,"")</f>
        <v>-0.27068166776968894</v>
      </c>
      <c r="AH601" s="62">
        <v>16.5</v>
      </c>
      <c r="AI601" s="60">
        <f>IF(AND(ISNUMBER(AH600),ISNUMBER(AH601)),AH601/AH600-1,"")</f>
        <v>2.4844720496894235E-2</v>
      </c>
      <c r="AJ601" s="60">
        <f>IF(ISNUMBER(AH601),AH601/MAX(AH$22:AH601)-1,"")</f>
        <v>-0.15427985648385445</v>
      </c>
      <c r="AL601" s="62">
        <v>18.760000000000002</v>
      </c>
      <c r="AM601" s="60">
        <f>IF(AND(ISNUMBER(AL600),ISNUMBER(AL601)),AL601/AL600-1,"")</f>
        <v>2.4576734025123059E-2</v>
      </c>
      <c r="AN601" s="60">
        <f>IF(ISNUMBER(AL601),AL601/MAX(AL$22:AL601)-1,"")</f>
        <v>-0.20407297411964354</v>
      </c>
      <c r="AP601" s="62">
        <v>100.31</v>
      </c>
      <c r="AQ601" s="60">
        <f>IF(AND(ISNUMBER(AP600),ISNUMBER(AP601)),AP601/AP600-1,"")</f>
        <v>-1.9934217083616979E-4</v>
      </c>
      <c r="AR601" s="60">
        <f>IF(ISNUMBER(AP601),AP601/MAX(AP$22:AP601)-1,"")</f>
        <v>-9.9591674136034758E-4</v>
      </c>
      <c r="AT601" s="62">
        <v>50.09</v>
      </c>
      <c r="AU601" s="60">
        <f>IF(AND(ISNUMBER(AT600),ISNUMBER(AT601)),AT601/AT600-1,"")</f>
        <v>1.9968051118213204E-4</v>
      </c>
      <c r="AV601" s="60">
        <f>IF(ISNUMBER(AT601),AT601/MAX(AT$22:AT601)-1,"")</f>
        <v>-1.7935432443203503E-3</v>
      </c>
      <c r="AX601" s="62">
        <v>25.013000000000002</v>
      </c>
      <c r="AY601" s="60">
        <f>IF(AND(ISNUMBER(AX600),ISNUMBER(AX601)),AX601/AX600-1,"")</f>
        <v>-2.6125214141099473E-2</v>
      </c>
      <c r="AZ601" s="60">
        <f>IF(ISNUMBER(AX601),AX601/MAX(AX$22:AX601)-1,"")</f>
        <v>-2.6125214141099473E-2</v>
      </c>
      <c r="BB601" s="62">
        <v>53.68</v>
      </c>
      <c r="BC601" s="60">
        <f>IF(AND(ISNUMBER(BB600),ISNUMBER(BB601)),BB601/BB600-1,"")</f>
        <v>1.092278719397366E-2</v>
      </c>
      <c r="BD601" s="60">
        <f>IF(ISNUMBER(BB601),BB601/MAX(BB$22:BB601)-1,"")</f>
        <v>-2.9470258542759087E-2</v>
      </c>
      <c r="BF601" s="62">
        <v>52</v>
      </c>
      <c r="BG601" s="60">
        <f>IF(AND(ISNUMBER(BF600),ISNUMBER(BF601)),BF601/BF600-1,"")</f>
        <v>-1.9227071716976241E-4</v>
      </c>
      <c r="BH601" s="60">
        <f>IF(ISNUMBER(BF601),BF601/MAX(BF$22:BF601)-1,"")</f>
        <v>-3.9527151828592566E-2</v>
      </c>
      <c r="BK601" s="61">
        <f>BK600*(1+BL601)</f>
        <v>122.66806776401866</v>
      </c>
      <c r="BL601" s="60">
        <f>$L$12*N(AQ601)+$L$13*N(S601)+$L$14*N(AA601)+$L$15*N(AE601)+$L$16*N(AY601)+$L$17*N(BC601)+$L$18*N(AM601)+$L$19*N(AU601)+$L$20*N(W601)</f>
        <v>1.3581621318307986E-2</v>
      </c>
      <c r="BM601" s="60">
        <f>IF(ISNUMBER(BK601),BK601/MAX(BK$22:BK601)-1,"")</f>
        <v>-5.2959338363344766E-2</v>
      </c>
      <c r="BO601" s="61">
        <f>BO600*(1+BP601)</f>
        <v>118.11870709074894</v>
      </c>
      <c r="BP601" s="60">
        <f>$L$36*N(S601)+$L$37*N(AQ601)+$L$38*N(AA601)+$L$39*N(AE601)+$L$40*N(AM601)+$L$41*N(W601)+$L$42*N(AI601)+$L$43*N(BG601)+$L$44*N(AY601)</f>
        <v>1.7893519508623341E-2</v>
      </c>
      <c r="BQ601" s="60">
        <f>IF(ISNUMBER(BO601),BO601/MAX(BO$22:BO601)-1,"")</f>
        <v>-6.9635069321092313E-2</v>
      </c>
      <c r="BS601" s="61">
        <f>BS600*(1+BT601)</f>
        <v>109.95522609889706</v>
      </c>
      <c r="BT601" s="60">
        <f>$L$60*N(S601)+$L$61*N(AE601)+$L$62*N(AQ601)+$L$63*N(AM601)+$L$64*N(AI601)+$L$65*N(AA601)+$L$66*N(BG601)+$L$67*N(W601)+$L$68*N(AY601)</f>
        <v>2.0818477234878327E-2</v>
      </c>
      <c r="BU601" s="60">
        <f>IF(ISNUMBER(BS601),BS601/MAX(BS$22:BS601)-1,"")</f>
        <v>-0.10142534984734786</v>
      </c>
    </row>
    <row r="602" spans="17:73" ht="16" customHeight="1">
      <c r="Q602" s="63">
        <v>43941</v>
      </c>
      <c r="R602" s="62">
        <v>450.71</v>
      </c>
      <c r="S602" s="60">
        <f>IF(AND(ISNUMBER(R601),ISNUMBER(R602)),R602/R601-1,"")</f>
        <v>-4.8794489092996995E-3</v>
      </c>
      <c r="T602" s="60">
        <f>IF(ISNUMBER(R602),R602/MAX(R$22:R602)-1,"")</f>
        <v>-0.11441427280229499</v>
      </c>
      <c r="V602" s="62">
        <v>224.97</v>
      </c>
      <c r="W602" s="60">
        <f>IF(AND(ISNUMBER(V601),ISNUMBER(V602)),V602/V601-1,"")</f>
        <v>-3.4110038096926143E-3</v>
      </c>
      <c r="X602" s="60">
        <f>IF(ISNUMBER(V602),V602/MAX(V$22:V602)-1,"")</f>
        <v>-0.13098733003708285</v>
      </c>
      <c r="Z602" s="62">
        <v>10.130000000000001</v>
      </c>
      <c r="AA602" s="60">
        <f>IF(AND(ISNUMBER(Z601),ISNUMBER(Z602)),Z602/Z601-1,"")</f>
        <v>-1.3631937682570427E-2</v>
      </c>
      <c r="AB602" s="60">
        <f>IF(ISNUMBER(Z602),Z602/MAX(Z$22:Z602)-1,"")</f>
        <v>-8.2427536231883924E-2</v>
      </c>
      <c r="AD602" s="62">
        <v>10.95</v>
      </c>
      <c r="AE602" s="60">
        <f>IF(AND(ISNUMBER(AD601),ISNUMBER(AD602)),AD602/AD601-1,"")</f>
        <v>-6.3520871143375457E-3</v>
      </c>
      <c r="AF602" s="60">
        <f>IF(ISNUMBER(AD602),AD602/MAX(AD$22:AD602)-1,"")</f>
        <v>-0.27531436135009935</v>
      </c>
      <c r="AH602" s="62">
        <v>16.11</v>
      </c>
      <c r="AI602" s="60">
        <f>IF(AND(ISNUMBER(AH601),ISNUMBER(AH602)),AH602/AH601-1,"")</f>
        <v>-2.3636363636363678E-2</v>
      </c>
      <c r="AJ602" s="60">
        <f>IF(ISNUMBER(AH602),AH602/MAX(AH$22:AH602)-1,"")</f>
        <v>-0.17426960533059976</v>
      </c>
      <c r="AL602" s="62">
        <v>18.86</v>
      </c>
      <c r="AM602" s="60">
        <f>IF(AND(ISNUMBER(AL601),ISNUMBER(AL602)),AL602/AL601-1,"")</f>
        <v>5.3304904051172386E-3</v>
      </c>
      <c r="AN602" s="60">
        <f>IF(ISNUMBER(AL602),AL602/MAX(AL$22:AL602)-1,"")</f>
        <v>-0.19983029274501485</v>
      </c>
      <c r="AP602" s="62">
        <v>100.33</v>
      </c>
      <c r="AQ602" s="60">
        <f>IF(AND(ISNUMBER(AP601),ISNUMBER(AP602)),AP602/AP601-1,"")</f>
        <v>1.9938191606017064E-4</v>
      </c>
      <c r="AR602" s="60">
        <f>IF(ISNUMBER(AP602),AP602/MAX(AP$22:AP602)-1,"")</f>
        <v>-7.9673339308827806E-4</v>
      </c>
      <c r="AT602" s="62">
        <v>50.09</v>
      </c>
      <c r="AU602" s="60">
        <f>IF(AND(ISNUMBER(AT601),ISNUMBER(AT602)),AT602/AT601-1,"")</f>
        <v>0</v>
      </c>
      <c r="AV602" s="60">
        <f>IF(ISNUMBER(AT602),AT602/MAX(AT$22:AT602)-1,"")</f>
        <v>-1.7935432443203503E-3</v>
      </c>
      <c r="AX602" s="62">
        <v>24.859000000000002</v>
      </c>
      <c r="AY602" s="60">
        <f>IF(AND(ISNUMBER(AX601),ISNUMBER(AX602)),AX602/AX601-1,"")</f>
        <v>-6.1567984647983298E-3</v>
      </c>
      <c r="AZ602" s="60">
        <f>IF(ISNUMBER(AX602),AX602/MAX(AX$22:AX602)-1,"")</f>
        <v>-3.2121164927581325E-2</v>
      </c>
      <c r="BB602" s="62">
        <v>53.25</v>
      </c>
      <c r="BC602" s="60">
        <f>IF(AND(ISNUMBER(BB601),ISNUMBER(BB602)),BB602/BB601-1,"")</f>
        <v>-8.0104321907600307E-3</v>
      </c>
      <c r="BD602" s="60">
        <f>IF(ISNUMBER(BB602),BB602/MAX(BB$22:BB602)-1,"")</f>
        <v>-3.7244621225818175E-2</v>
      </c>
      <c r="BF602" s="62">
        <v>52.24</v>
      </c>
      <c r="BG602" s="60">
        <f>IF(AND(ISNUMBER(BF601),ISNUMBER(BF602)),BF602/BF601-1,"")</f>
        <v>4.6153846153846878E-3</v>
      </c>
      <c r="BH602" s="60">
        <f>IF(ISNUMBER(BF602),BF602/MAX(BF$22:BF602)-1,"")</f>
        <v>-3.5094200221647553E-2</v>
      </c>
      <c r="BK602" s="61">
        <f>BK601*(1+BL602)</f>
        <v>122.03631244296727</v>
      </c>
      <c r="BL602" s="60">
        <f>$L$12*N(AQ602)+$L$13*N(S602)+$L$14*N(AA602)+$L$15*N(AE602)+$L$16*N(AY602)+$L$17*N(BC602)+$L$18*N(AM602)+$L$19*N(AU602)+$L$20*N(W602)</f>
        <v>-5.1501204230812378E-3</v>
      </c>
      <c r="BM602" s="60">
        <f>IF(ISNUMBER(BK602),BK602/MAX(BK$22:BK602)-1,"")</f>
        <v>-5.783671181632799E-2</v>
      </c>
      <c r="BO602" s="61">
        <f>BO601*(1+BP602)</f>
        <v>117.46261910740799</v>
      </c>
      <c r="BP602" s="60">
        <f>$L$36*N(S602)+$L$37*N(AQ602)+$L$38*N(AA602)+$L$39*N(AE602)+$L$40*N(AM602)+$L$41*N(W602)+$L$42*N(AI602)+$L$43*N(BG602)+$L$44*N(AY602)</f>
        <v>-5.5544798914612331E-3</v>
      </c>
      <c r="BQ602" s="60">
        <f>IF(ISNUMBER(BO602),BO602/MAX(BO$22:BO602)-1,"")</f>
        <v>-7.480276262026897E-2</v>
      </c>
      <c r="BS602" s="61">
        <f>BS601*(1+BT602)</f>
        <v>109.30976128717404</v>
      </c>
      <c r="BT602" s="60">
        <f>$L$60*N(S602)+$L$61*N(AE602)+$L$62*N(AQ602)+$L$63*N(AM602)+$L$64*N(AI602)+$L$65*N(AA602)+$L$66*N(BG602)+$L$67*N(W602)+$L$68*N(AY602)</f>
        <v>-5.8702513252299983E-3</v>
      </c>
      <c r="BU602" s="60">
        <f>IF(ISNUMBER(BS602),BS602/MAX(BS$22:BS602)-1,"")</f>
        <v>-0.10670020887822451</v>
      </c>
    </row>
    <row r="603" spans="17:73" ht="16" customHeight="1">
      <c r="Q603" s="63">
        <v>43942</v>
      </c>
      <c r="R603" s="62">
        <v>443.25</v>
      </c>
      <c r="S603" s="60">
        <f>IF(AND(ISNUMBER(R602),ISNUMBER(R603)),R603/R602-1,"")</f>
        <v>-1.6551662931818645E-2</v>
      </c>
      <c r="T603" s="60">
        <f>IF(ISNUMBER(R603),R603/MAX(R$22:R603)-1,"")</f>
        <v>-0.12907218925610087</v>
      </c>
      <c r="V603" s="62">
        <v>221.09</v>
      </c>
      <c r="W603" s="60">
        <f>IF(AND(ISNUMBER(V602),ISNUMBER(V603)),V603/V602-1,"")</f>
        <v>-1.7246744010312454E-2</v>
      </c>
      <c r="X603" s="60">
        <f>IF(ISNUMBER(V603),V603/MAX(V$22:V603)-1,"")</f>
        <v>-0.1459749690976514</v>
      </c>
      <c r="Z603" s="62">
        <v>9.98</v>
      </c>
      <c r="AA603" s="60">
        <f>IF(AND(ISNUMBER(Z602),ISNUMBER(Z603)),Z603/Z602-1,"")</f>
        <v>-1.4807502467917066E-2</v>
      </c>
      <c r="AB603" s="60">
        <f>IF(ISNUMBER(Z603),Z603/MAX(Z$22:Z603)-1,"")</f>
        <v>-9.601449275362306E-2</v>
      </c>
      <c r="AD603" s="62">
        <v>10.78</v>
      </c>
      <c r="AE603" s="60">
        <f>IF(AND(ISNUMBER(AD602),ISNUMBER(AD603)),AD603/AD602-1,"")</f>
        <v>-1.5525114155251152E-2</v>
      </c>
      <c r="AF603" s="60">
        <f>IF(ISNUMBER(AD603),AD603/MAX(AD$22:AD603)-1,"")</f>
        <v>-0.28656518861681013</v>
      </c>
      <c r="AH603" s="62">
        <v>15.67</v>
      </c>
      <c r="AI603" s="60">
        <f>IF(AND(ISNUMBER(AH602),ISNUMBER(AH603)),AH603/AH602-1,"")</f>
        <v>-2.7312228429546836E-2</v>
      </c>
      <c r="AJ603" s="60">
        <f>IF(ISNUMBER(AH603),AH603/MAX(AH$22:AH603)-1,"")</f>
        <v>-0.19682214249103036</v>
      </c>
      <c r="AL603" s="62">
        <v>18.22</v>
      </c>
      <c r="AM603" s="60">
        <f>IF(AND(ISNUMBER(AL602),ISNUMBER(AL603)),AL603/AL602-1,"")</f>
        <v>-3.3934252386002117E-2</v>
      </c>
      <c r="AN603" s="60">
        <f>IF(ISNUMBER(AL603),AL603/MAX(AL$22:AL603)-1,"")</f>
        <v>-0.22698345354263905</v>
      </c>
      <c r="AP603" s="62">
        <v>100.33</v>
      </c>
      <c r="AQ603" s="60">
        <f>IF(AND(ISNUMBER(AP602),ISNUMBER(AP603)),AP603/AP602-1,"")</f>
        <v>0</v>
      </c>
      <c r="AR603" s="60">
        <f>IF(ISNUMBER(AP603),AP603/MAX(AP$22:AP603)-1,"")</f>
        <v>-7.9673339308827806E-4</v>
      </c>
      <c r="AT603" s="62">
        <v>50.09</v>
      </c>
      <c r="AU603" s="60">
        <f>IF(AND(ISNUMBER(AT602),ISNUMBER(AT603)),AT603/AT602-1,"")</f>
        <v>0</v>
      </c>
      <c r="AV603" s="60">
        <f>IF(ISNUMBER(AT603),AT603/MAX(AT$22:AT603)-1,"")</f>
        <v>-1.7935432443203503E-3</v>
      </c>
      <c r="AX603" s="62">
        <v>25.149000000000001</v>
      </c>
      <c r="AY603" s="60">
        <f>IF(AND(ISNUMBER(AX602),ISNUMBER(AX603)),AX603/AX602-1,"")</f>
        <v>1.1665795084275343E-2</v>
      </c>
      <c r="AZ603" s="60">
        <f>IF(ISNUMBER(AX603),AX603/MAX(AX$22:AX603)-1,"")</f>
        <v>-2.0830088771219391E-2</v>
      </c>
      <c r="BB603" s="62">
        <v>53.57</v>
      </c>
      <c r="BC603" s="60">
        <f>IF(AND(ISNUMBER(BB602),ISNUMBER(BB603)),BB603/BB602-1,"")</f>
        <v>6.0093896713615536E-3</v>
      </c>
      <c r="BD603" s="60">
        <f>IF(ISNUMBER(BB603),BB603/MAX(BB$22:BB603)-1,"")</f>
        <v>-3.145904899656482E-2</v>
      </c>
      <c r="BF603" s="62">
        <v>51.9</v>
      </c>
      <c r="BG603" s="60">
        <f>IF(AND(ISNUMBER(BF602),ISNUMBER(BF603)),BF603/BF602-1,"")</f>
        <v>-6.5084226646249244E-3</v>
      </c>
      <c r="BH603" s="60">
        <f>IF(ISNUMBER(BF603),BF603/MAX(BF$22:BF603)-1,"")</f>
        <v>-4.1374214998152969E-2</v>
      </c>
      <c r="BK603" s="61">
        <f>BK602*(1+BL603)</f>
        <v>121.01506418740759</v>
      </c>
      <c r="BL603" s="60">
        <f>$L$12*N(AQ603)+$L$13*N(S603)+$L$14*N(AA603)+$L$15*N(AE603)+$L$16*N(AY603)+$L$17*N(BC603)+$L$18*N(AM603)+$L$19*N(AU603)+$L$20*N(W603)</f>
        <v>-8.3683965462079749E-3</v>
      </c>
      <c r="BM603" s="60">
        <f>IF(ISNUMBER(BK603),BK603/MAX(BK$22:BK603)-1,"")</f>
        <v>-6.5721107823128233E-2</v>
      </c>
      <c r="BO603" s="61">
        <f>BO602*(1+BP603)</f>
        <v>116.17993779845666</v>
      </c>
      <c r="BP603" s="60">
        <f>$L$36*N(S603)+$L$37*N(AQ603)+$L$38*N(AA603)+$L$39*N(AE603)+$L$40*N(AM603)+$L$41*N(W603)+$L$42*N(AI603)+$L$43*N(BG603)+$L$44*N(AY603)</f>
        <v>-1.0919910680507152E-2</v>
      </c>
      <c r="BQ603" s="60">
        <f>IF(ISNUMBER(BO603),BO603/MAX(BO$22:BO603)-1,"")</f>
        <v>-8.4905833814307496E-2</v>
      </c>
      <c r="BS603" s="61">
        <f>BS602*(1+BT603)</f>
        <v>107.56630990936728</v>
      </c>
      <c r="BT603" s="60">
        <f>$L$60*N(S603)+$L$61*N(AE603)+$L$62*N(AQ603)+$L$63*N(AM603)+$L$64*N(AI603)+$L$65*N(AA603)+$L$66*N(BG603)+$L$67*N(W603)+$L$68*N(AY603)</f>
        <v>-1.594964033657004E-2</v>
      </c>
      <c r="BU603" s="60">
        <f>IF(ISNUMBER(BS603),BS603/MAX(BS$22:BS603)-1,"")</f>
        <v>-0.12094801925935006</v>
      </c>
    </row>
    <row r="604" spans="17:73" ht="16" customHeight="1">
      <c r="Q604" s="63">
        <v>43943</v>
      </c>
      <c r="R604" s="62">
        <v>435.93</v>
      </c>
      <c r="S604" s="60">
        <f>IF(AND(ISNUMBER(R603),ISNUMBER(R604)),R604/R603-1,"")</f>
        <v>-1.6514382402707306E-2</v>
      </c>
      <c r="T604" s="60">
        <f>IF(ISNUMBER(R604),R604/MAX(R$22:R604)-1,"")</f>
        <v>-0.14345502416787836</v>
      </c>
      <c r="V604" s="62">
        <v>217.61</v>
      </c>
      <c r="W604" s="60">
        <f>IF(AND(ISNUMBER(V603),ISNUMBER(V604)),V604/V603-1,"")</f>
        <v>-1.5740196300149223E-2</v>
      </c>
      <c r="X604" s="60">
        <f>IF(ISNUMBER(V604),V604/MAX(V$22:V604)-1,"")</f>
        <v>-0.15941749072929534</v>
      </c>
      <c r="Z604" s="62">
        <v>9.86</v>
      </c>
      <c r="AA604" s="60">
        <f>IF(AND(ISNUMBER(Z603),ISNUMBER(Z604)),Z604/Z603-1,"")</f>
        <v>-1.2024048096192508E-2</v>
      </c>
      <c r="AB604" s="60">
        <f>IF(ISNUMBER(Z604),Z604/MAX(Z$22:Z604)-1,"")</f>
        <v>-0.10688405797101452</v>
      </c>
      <c r="AD604" s="62">
        <v>10.65</v>
      </c>
      <c r="AE604" s="60">
        <f>IF(AND(ISNUMBER(AD603),ISNUMBER(AD604)),AD604/AD603-1,"")</f>
        <v>-1.2059369202226278E-2</v>
      </c>
      <c r="AF604" s="60">
        <f>IF(ISNUMBER(AD604),AD604/MAX(AD$22:AD604)-1,"")</f>
        <v>-0.29516876240900058</v>
      </c>
      <c r="AH604" s="62">
        <v>15.66</v>
      </c>
      <c r="AI604" s="60">
        <f>IF(AND(ISNUMBER(AH603),ISNUMBER(AH604)),AH604/AH603-1,"")</f>
        <v>-6.3816209317169026E-4</v>
      </c>
      <c r="AJ604" s="60">
        <f>IF(ISNUMBER(AH604),AH604/MAX(AH$22:AH604)-1,"")</f>
        <v>-0.19733470015376731</v>
      </c>
      <c r="AL604" s="62">
        <v>18.149999999999999</v>
      </c>
      <c r="AM604" s="60">
        <f>IF(AND(ISNUMBER(AL603),ISNUMBER(AL604)),AL604/AL603-1,"")</f>
        <v>-3.8419319429199295E-3</v>
      </c>
      <c r="AN604" s="60">
        <f>IF(ISNUMBER(AL604),AL604/MAX(AL$22:AL604)-1,"")</f>
        <v>-0.22995333050487921</v>
      </c>
      <c r="AP604" s="62">
        <v>100.33</v>
      </c>
      <c r="AQ604" s="60">
        <f>IF(AND(ISNUMBER(AP603),ISNUMBER(AP604)),AP604/AP603-1,"")</f>
        <v>0</v>
      </c>
      <c r="AR604" s="60">
        <f>IF(ISNUMBER(AP604),AP604/MAX(AP$22:AP604)-1,"")</f>
        <v>-7.9673339308827806E-4</v>
      </c>
      <c r="AT604" s="62">
        <v>50.1</v>
      </c>
      <c r="AU604" s="60">
        <f>IF(AND(ISNUMBER(AT603),ISNUMBER(AT604)),AT604/AT603-1,"")</f>
        <v>1.9964064683564153E-4</v>
      </c>
      <c r="AV604" s="60">
        <f>IF(ISNUMBER(AT604),AT604/MAX(AT$22:AT604)-1,"")</f>
        <v>-1.5942606616181632E-3</v>
      </c>
      <c r="AX604" s="62">
        <v>25.45</v>
      </c>
      <c r="AY604" s="60">
        <f>IF(AND(ISNUMBER(AX603),ISNUMBER(AX604)),AX604/AX603-1,"")</f>
        <v>1.196866674619268E-2</v>
      </c>
      <c r="AZ604" s="60">
        <f>IF(ISNUMBER(AX604),AX604/MAX(AX$22:AX604)-1,"")</f>
        <v>-9.1107304158231095E-3</v>
      </c>
      <c r="BB604" s="62">
        <v>53.26</v>
      </c>
      <c r="BC604" s="60">
        <f>IF(AND(ISNUMBER(BB603),ISNUMBER(BB604)),BB604/BB603-1,"")</f>
        <v>-5.7868209818928706E-3</v>
      </c>
      <c r="BD604" s="60">
        <f>IF(ISNUMBER(BB604),BB604/MAX(BB$22:BB604)-1,"")</f>
        <v>-3.7063822093653997E-2</v>
      </c>
      <c r="BF604" s="62">
        <v>51.9</v>
      </c>
      <c r="BG604" s="60">
        <f>IF(AND(ISNUMBER(BF603),ISNUMBER(BF604)),BF604/BF603-1,"")</f>
        <v>0</v>
      </c>
      <c r="BH604" s="60">
        <f>IF(ISNUMBER(BF604),BF604/MAX(BF$22:BF604)-1,"")</f>
        <v>-4.1374214998152969E-2</v>
      </c>
      <c r="BK604" s="61">
        <f>BK603*(1+BL604)</f>
        <v>120.21413913657238</v>
      </c>
      <c r="BL604" s="60">
        <f>$L$12*N(AQ604)+$L$13*N(S604)+$L$14*N(AA604)+$L$15*N(AE604)+$L$16*N(AY604)+$L$17*N(BC604)+$L$18*N(AM604)+$L$19*N(AU604)+$L$20*N(W604)</f>
        <v>-6.6183913235369684E-3</v>
      </c>
      <c r="BM604" s="60">
        <f>IF(ISNUMBER(BK604),BK604/MAX(BK$22:BK604)-1,"")</f>
        <v>-7.1904531136875338E-2</v>
      </c>
      <c r="BO604" s="61">
        <f>BO603*(1+BP604)</f>
        <v>115.20247729422766</v>
      </c>
      <c r="BP604" s="60">
        <f>$L$36*N(S604)+$L$37*N(AQ604)+$L$38*N(AA604)+$L$39*N(AE604)+$L$40*N(AM604)+$L$41*N(W604)+$L$42*N(AI604)+$L$43*N(BG604)+$L$44*N(AY604)</f>
        <v>-8.4133329966542617E-3</v>
      </c>
      <c r="BQ604" s="60">
        <f>IF(ISNUMBER(BO604),BO604/MAX(BO$22:BO604)-1,"")</f>
        <v>-9.2604825757723441E-2</v>
      </c>
      <c r="BS604" s="61">
        <f>BS603*(1+BT604)</f>
        <v>106.6316627687382</v>
      </c>
      <c r="BT604" s="60">
        <f>$L$60*N(S604)+$L$61*N(AE604)+$L$62*N(AQ604)+$L$63*N(AM604)+$L$64*N(AI604)+$L$65*N(AA604)+$L$66*N(BG604)+$L$67*N(W604)+$L$68*N(AY604)</f>
        <v>-8.6890322947454288E-3</v>
      </c>
      <c r="BU604" s="60">
        <f>IF(ISNUMBER(BS604),BS604/MAX(BS$22:BS604)-1,"")</f>
        <v>-0.12858613030876542</v>
      </c>
    </row>
    <row r="605" spans="17:73" ht="16" customHeight="1">
      <c r="Q605" s="63">
        <v>43944</v>
      </c>
      <c r="R605" s="62">
        <v>442.47</v>
      </c>
      <c r="S605" s="60">
        <f>IF(AND(ISNUMBER(R604),ISNUMBER(R605)),R605/R604-1,"")</f>
        <v>1.5002408643589593E-2</v>
      </c>
      <c r="T605" s="60">
        <f>IF(ISNUMBER(R605),R605/MAX(R$22:R605)-1,"")</f>
        <v>-0.13060478641883122</v>
      </c>
      <c r="V605" s="62">
        <v>219.89</v>
      </c>
      <c r="W605" s="60">
        <f>IF(AND(ISNUMBER(V604),ISNUMBER(V605)),V605/V604-1,"")</f>
        <v>1.0477459675566347E-2</v>
      </c>
      <c r="X605" s="60">
        <f>IF(ISNUMBER(V605),V605/MAX(V$22:V605)-1,"")</f>
        <v>-0.15061032138442521</v>
      </c>
      <c r="Z605" s="62">
        <v>9.98</v>
      </c>
      <c r="AA605" s="60">
        <f>IF(AND(ISNUMBER(Z604),ISNUMBER(Z605)),Z605/Z604-1,"")</f>
        <v>1.2170385395537719E-2</v>
      </c>
      <c r="AB605" s="60">
        <f>IF(ISNUMBER(Z605),Z605/MAX(Z$22:Z605)-1,"")</f>
        <v>-9.601449275362306E-2</v>
      </c>
      <c r="AD605" s="62">
        <v>10.82</v>
      </c>
      <c r="AE605" s="60">
        <f>IF(AND(ISNUMBER(AD604),ISNUMBER(AD605)),AD605/AD604-1,"")</f>
        <v>1.5962441314554043E-2</v>
      </c>
      <c r="AF605" s="60">
        <f>IF(ISNUMBER(AD605),AD605/MAX(AD$22:AD605)-1,"")</f>
        <v>-0.2839179351422898</v>
      </c>
      <c r="AH605" s="62">
        <v>15.5</v>
      </c>
      <c r="AI605" s="60">
        <f>IF(AND(ISNUMBER(AH604),ISNUMBER(AH605)),AH605/AH604-1,"")</f>
        <v>-1.0217113665389577E-2</v>
      </c>
      <c r="AJ605" s="60">
        <f>IF(ISNUMBER(AH605),AH605/MAX(AH$22:AH605)-1,"")</f>
        <v>-0.20553562275756032</v>
      </c>
      <c r="AL605" s="62">
        <v>18.48</v>
      </c>
      <c r="AM605" s="60">
        <f>IF(AND(ISNUMBER(AL604),ISNUMBER(AL605)),AL605/AL604-1,"")</f>
        <v>1.8181818181818299E-2</v>
      </c>
      <c r="AN605" s="60">
        <f>IF(ISNUMBER(AL605),AL605/MAX(AL$22:AL605)-1,"")</f>
        <v>-0.21595248196860417</v>
      </c>
      <c r="AP605" s="62">
        <v>100.35</v>
      </c>
      <c r="AQ605" s="60">
        <f>IF(AND(ISNUMBER(AP604),ISNUMBER(AP605)),AP605/AP604-1,"")</f>
        <v>1.9934217083616979E-4</v>
      </c>
      <c r="AR605" s="60">
        <f>IF(ISNUMBER(AP605),AP605/MAX(AP$22:AP605)-1,"")</f>
        <v>-5.9755004481631957E-4</v>
      </c>
      <c r="AT605" s="62">
        <v>50.1</v>
      </c>
      <c r="AU605" s="60">
        <f>IF(AND(ISNUMBER(AT604),ISNUMBER(AT605)),AT605/AT604-1,"")</f>
        <v>0</v>
      </c>
      <c r="AV605" s="60">
        <f>IF(ISNUMBER(AT605),AT605/MAX(AT$22:AT605)-1,"")</f>
        <v>-1.5942606616181632E-3</v>
      </c>
      <c r="AX605" s="62">
        <v>25.449000000000002</v>
      </c>
      <c r="AY605" s="60">
        <f>IF(AND(ISNUMBER(AX604),ISNUMBER(AX605)),AX605/AX604-1,"")</f>
        <v>-3.9292730844686652E-5</v>
      </c>
      <c r="AZ605" s="60">
        <f>IF(ISNUMBER(AX605),AX605/MAX(AX$22:AX605)-1,"")</f>
        <v>-9.1496651611898683E-3</v>
      </c>
      <c r="BB605" s="62">
        <v>53.38</v>
      </c>
      <c r="BC605" s="60">
        <f>IF(AND(ISNUMBER(BB604),ISNUMBER(BB605)),BB605/BB604-1,"")</f>
        <v>2.2530980097634767E-3</v>
      </c>
      <c r="BD605" s="60">
        <f>IF(ISNUMBER(BB605),BB605/MAX(BB$22:BB605)-1,"")</f>
        <v>-3.4894232507683975E-2</v>
      </c>
      <c r="BF605" s="62">
        <v>52.24</v>
      </c>
      <c r="BG605" s="60">
        <f>IF(AND(ISNUMBER(BF604),ISNUMBER(BF605)),BF605/BF604-1,"")</f>
        <v>6.5510597302504969E-3</v>
      </c>
      <c r="BH605" s="60">
        <f>IF(ISNUMBER(BF605),BF605/MAX(BF$22:BF605)-1,"")</f>
        <v>-3.5094200221647553E-2</v>
      </c>
      <c r="BK605" s="61">
        <f>BK604*(1+BL605)</f>
        <v>121.28212324295316</v>
      </c>
      <c r="BL605" s="60">
        <f>$L$12*N(AQ605)+$L$13*N(S605)+$L$14*N(AA605)+$L$15*N(AE605)+$L$16*N(AY605)+$L$17*N(BC605)+$L$18*N(AM605)+$L$19*N(AU605)+$L$20*N(W605)</f>
        <v>8.8840140939450574E-3</v>
      </c>
      <c r="BM605" s="60">
        <f>IF(ISNUMBER(BK605),BK605/MAX(BK$22:BK605)-1,"")</f>
        <v>-6.3659317910968793E-2</v>
      </c>
      <c r="BO605" s="61">
        <f>BO604*(1+BP605)</f>
        <v>116.35883706327343</v>
      </c>
      <c r="BP605" s="60">
        <f>$L$36*N(S605)+$L$37*N(AQ605)+$L$38*N(AA605)+$L$39*N(AE605)+$L$40*N(AM605)+$L$41*N(W605)+$L$42*N(AI605)+$L$43*N(BG605)+$L$44*N(AY605)</f>
        <v>1.0037629365316511E-2</v>
      </c>
      <c r="BQ605" s="60">
        <f>IF(ISNUMBER(BO605),BO605/MAX(BO$22:BO605)-1,"")</f>
        <v>-8.3496729310802653E-2</v>
      </c>
      <c r="BS605" s="61">
        <f>BS604*(1+BT605)</f>
        <v>107.65126386073983</v>
      </c>
      <c r="BT605" s="60">
        <f>$L$60*N(S605)+$L$61*N(AE605)+$L$62*N(AQ605)+$L$63*N(AM605)+$L$64*N(AI605)+$L$65*N(AA605)+$L$66*N(BG605)+$L$67*N(W605)+$L$68*N(AY605)</f>
        <v>9.5618980847456698E-3</v>
      </c>
      <c r="BU605" s="60">
        <f>IF(ISNUMBER(BS605),BS605/MAX(BS$22:BS605)-1,"")</f>
        <v>-0.12025375969714414</v>
      </c>
    </row>
    <row r="606" spans="17:73" ht="16" customHeight="1">
      <c r="Q606" s="63">
        <v>43945</v>
      </c>
      <c r="R606" s="62">
        <v>437.23</v>
      </c>
      <c r="S606" s="60">
        <f>IF(AND(ISNUMBER(R605),ISNUMBER(R606)),R606/R605-1,"")</f>
        <v>-1.1842610798472264E-2</v>
      </c>
      <c r="T606" s="60">
        <f>IF(ISNUMBER(R606),R606/MAX(R$22:R606)-1,"")</f>
        <v>-0.14090069556332763</v>
      </c>
      <c r="V606" s="62">
        <v>218.17</v>
      </c>
      <c r="W606" s="60">
        <f>IF(AND(ISNUMBER(V605),ISNUMBER(V606)),V606/V605-1,"")</f>
        <v>-7.8220928646141052E-3</v>
      </c>
      <c r="X606" s="60">
        <f>IF(ISNUMBER(V606),V606/MAX(V$22:V606)-1,"")</f>
        <v>-0.15725432632880099</v>
      </c>
      <c r="Z606" s="62">
        <v>9.85</v>
      </c>
      <c r="AA606" s="60">
        <f>IF(AND(ISNUMBER(Z605),ISNUMBER(Z606)),Z606/Z605-1,"")</f>
        <v>-1.3026052104208485E-2</v>
      </c>
      <c r="AB606" s="60">
        <f>IF(ISNUMBER(Z606),Z606/MAX(Z$22:Z606)-1,"")</f>
        <v>-0.10778985507246375</v>
      </c>
      <c r="AD606" s="62">
        <v>10.79</v>
      </c>
      <c r="AE606" s="60">
        <f>IF(AND(ISNUMBER(AD605),ISNUMBER(AD606)),AD606/AD605-1,"")</f>
        <v>-2.7726432532348966E-3</v>
      </c>
      <c r="AF606" s="60">
        <f>IF(ISNUMBER(AD606),AD606/MAX(AD$22:AD606)-1,"")</f>
        <v>-0.28590337524817999</v>
      </c>
      <c r="AH606" s="62">
        <v>15.54</v>
      </c>
      <c r="AI606" s="60">
        <f>IF(AND(ISNUMBER(AH605),ISNUMBER(AH606)),AH606/AH605-1,"")</f>
        <v>2.5806451612901959E-3</v>
      </c>
      <c r="AJ606" s="60">
        <f>IF(ISNUMBER(AH606),AH606/MAX(AH$22:AH606)-1,"")</f>
        <v>-0.2034853921066121</v>
      </c>
      <c r="AL606" s="62">
        <v>18.309999999999999</v>
      </c>
      <c r="AM606" s="60">
        <f>IF(AND(ISNUMBER(AL605),ISNUMBER(AL606)),AL606/AL605-1,"")</f>
        <v>-9.1991341991343178E-3</v>
      </c>
      <c r="AN606" s="60">
        <f>IF(ISNUMBER(AL606),AL606/MAX(AL$22:AL606)-1,"")</f>
        <v>-0.22316504030547313</v>
      </c>
      <c r="AP606" s="62">
        <v>100.35</v>
      </c>
      <c r="AQ606" s="60">
        <f>IF(AND(ISNUMBER(AP605),ISNUMBER(AP606)),AP606/AP605-1,"")</f>
        <v>0</v>
      </c>
      <c r="AR606" s="60">
        <f>IF(ISNUMBER(AP606),AP606/MAX(AP$22:AP606)-1,"")</f>
        <v>-5.9755004481631957E-4</v>
      </c>
      <c r="AT606" s="62">
        <v>50.09</v>
      </c>
      <c r="AU606" s="60">
        <f>IF(AND(ISNUMBER(AT605),ISNUMBER(AT606)),AT606/AT605-1,"")</f>
        <v>-1.9960079840319889E-4</v>
      </c>
      <c r="AV606" s="60">
        <f>IF(ISNUMBER(AT606),AT606/MAX(AT$22:AT606)-1,"")</f>
        <v>-1.7935432443203503E-3</v>
      </c>
      <c r="AX606" s="62">
        <v>25.518999999999998</v>
      </c>
      <c r="AY606" s="60">
        <f>IF(AND(ISNUMBER(AX605),ISNUMBER(AX606)),AX606/AX605-1,"")</f>
        <v>2.7505992376908317E-3</v>
      </c>
      <c r="AZ606" s="60">
        <f>IF(ISNUMBER(AX606),AX606/MAX(AX$22:AX606)-1,"")</f>
        <v>-6.4242329855164204E-3</v>
      </c>
      <c r="BB606" s="62">
        <v>53.29</v>
      </c>
      <c r="BC606" s="60">
        <f>IF(AND(ISNUMBER(BB605),ISNUMBER(BB606)),BB606/BB605-1,"")</f>
        <v>-1.6860247283627672E-3</v>
      </c>
      <c r="BD606" s="60">
        <f>IF(ISNUMBER(BB606),BB606/MAX(BB$22:BB606)-1,"")</f>
        <v>-3.6521424697161464E-2</v>
      </c>
      <c r="BF606" s="62">
        <v>52.24</v>
      </c>
      <c r="BG606" s="60">
        <f>IF(AND(ISNUMBER(BF605),ISNUMBER(BF606)),BF606/BF605-1,"")</f>
        <v>0</v>
      </c>
      <c r="BH606" s="60">
        <f>IF(ISNUMBER(BF606),BF606/MAX(BF$22:BF606)-1,"")</f>
        <v>-3.5094200221647553E-2</v>
      </c>
      <c r="BK606" s="61">
        <f>BK605*(1+BL606)</f>
        <v>120.56930060610706</v>
      </c>
      <c r="BL606" s="60">
        <f>$L$12*N(AQ606)+$L$13*N(S606)+$L$14*N(AA606)+$L$15*N(AE606)+$L$16*N(AY606)+$L$17*N(BC606)+$L$18*N(AM606)+$L$19*N(AU606)+$L$20*N(W606)</f>
        <v>-5.8773924613618207E-3</v>
      </c>
      <c r="BM606" s="60">
        <f>IF(ISNUMBER(BK606),BK606/MAX(BK$22:BK606)-1,"")</f>
        <v>-6.9162559577145344E-2</v>
      </c>
      <c r="BO606" s="61">
        <f>BO605*(1+BP606)</f>
        <v>115.60086858650048</v>
      </c>
      <c r="BP606" s="60">
        <f>$L$36*N(S606)+$L$37*N(AQ606)+$L$38*N(AA606)+$L$39*N(AE606)+$L$40*N(AM606)+$L$41*N(W606)+$L$42*N(AI606)+$L$43*N(BG606)+$L$44*N(AY606)</f>
        <v>-6.5140602630875104E-3</v>
      </c>
      <c r="BQ606" s="60">
        <f>IF(ISNUMBER(BO606),BO606/MAX(BO$22:BO606)-1,"")</f>
        <v>-8.9466886847388793E-2</v>
      </c>
      <c r="BS606" s="61">
        <f>BS605*(1+BT606)</f>
        <v>107.01445646790462</v>
      </c>
      <c r="BT606" s="60">
        <f>$L$60*N(S606)+$L$61*N(AE606)+$L$62*N(AQ606)+$L$63*N(AM606)+$L$64*N(AI606)+$L$65*N(AA606)+$L$66*N(BG606)+$L$67*N(W606)+$L$68*N(AY606)</f>
        <v>-5.9154660149553862E-3</v>
      </c>
      <c r="BU606" s="60">
        <f>IF(ISNUMBER(BS606),BS606/MAX(BS$22:BS606)-1,"")</f>
        <v>-0.12545786868344044</v>
      </c>
    </row>
    <row r="607" spans="17:73" ht="16" customHeight="1">
      <c r="Q607" s="63">
        <v>43948</v>
      </c>
      <c r="R607" s="62">
        <v>444.2</v>
      </c>
      <c r="S607" s="60">
        <f>IF(AND(ISNUMBER(R606),ISNUMBER(R607)),R607/R606-1,"")</f>
        <v>1.5941266610250748E-2</v>
      </c>
      <c r="T607" s="60">
        <f>IF(ISNUMBER(R607),R607/MAX(R$22:R607)-1,"")</f>
        <v>-0.12720556450662157</v>
      </c>
      <c r="V607" s="62">
        <v>221.23</v>
      </c>
      <c r="W607" s="60">
        <f>IF(AND(ISNUMBER(V606),ISNUMBER(V607)),V607/V606-1,"")</f>
        <v>1.4025759728651943E-2</v>
      </c>
      <c r="X607" s="60">
        <f>IF(ISNUMBER(V607),V607/MAX(V$22:V607)-1,"")</f>
        <v>-0.14543417799752789</v>
      </c>
      <c r="Z607" s="62">
        <v>10</v>
      </c>
      <c r="AA607" s="60">
        <f>IF(AND(ISNUMBER(Z606),ISNUMBER(Z607)),Z607/Z606-1,"")</f>
        <v>1.5228426395939021E-2</v>
      </c>
      <c r="AB607" s="60">
        <f>IF(ISNUMBER(Z607),Z607/MAX(Z$22:Z607)-1,"")</f>
        <v>-9.4202898550724612E-2</v>
      </c>
      <c r="AD607" s="62">
        <v>11.05</v>
      </c>
      <c r="AE607" s="60">
        <f>IF(AND(ISNUMBER(AD606),ISNUMBER(AD607)),AD607/AD606-1,"")</f>
        <v>2.4096385542168752E-2</v>
      </c>
      <c r="AF607" s="60">
        <f>IF(ISNUMBER(AD607),AD607/MAX(AD$22:AD607)-1,"")</f>
        <v>-0.26869622766379875</v>
      </c>
      <c r="AH607" s="62">
        <v>15.88</v>
      </c>
      <c r="AI607" s="60">
        <f>IF(AND(ISNUMBER(AH606),ISNUMBER(AH607)),AH607/AH606-1,"")</f>
        <v>2.1879021879021909E-2</v>
      </c>
      <c r="AJ607" s="60">
        <f>IF(ISNUMBER(AH607),AH607/MAX(AH$22:AH607)-1,"")</f>
        <v>-0.18605843157355206</v>
      </c>
      <c r="AL607" s="62">
        <v>18.600000000000001</v>
      </c>
      <c r="AM607" s="60">
        <f>IF(AND(ISNUMBER(AL606),ISNUMBER(AL607)),AL607/AL606-1,"")</f>
        <v>1.5838339705079418E-2</v>
      </c>
      <c r="AN607" s="60">
        <f>IF(ISNUMBER(AL607),AL607/MAX(AL$22:AL607)-1,"")</f>
        <v>-0.21086126431904961</v>
      </c>
      <c r="AP607" s="62">
        <v>100.33</v>
      </c>
      <c r="AQ607" s="60">
        <f>IF(AND(ISNUMBER(AP606),ISNUMBER(AP607)),AP607/AP606-1,"")</f>
        <v>-1.9930244145482945E-4</v>
      </c>
      <c r="AR607" s="60">
        <f>IF(ISNUMBER(AP607),AP607/MAX(AP$22:AP607)-1,"")</f>
        <v>-7.9673339308827806E-4</v>
      </c>
      <c r="AT607" s="62">
        <v>50.1</v>
      </c>
      <c r="AU607" s="60">
        <f>IF(AND(ISNUMBER(AT606),ISNUMBER(AT607)),AT607/AT606-1,"")</f>
        <v>1.9964064683564153E-4</v>
      </c>
      <c r="AV607" s="60">
        <f>IF(ISNUMBER(AT607),AT607/MAX(AT$22:AT607)-1,"")</f>
        <v>-1.5942606616181632E-3</v>
      </c>
      <c r="AX607" s="62">
        <v>25.07</v>
      </c>
      <c r="AY607" s="60">
        <f>IF(AND(ISNUMBER(AX606),ISNUMBER(AX607)),AX607/AX606-1,"")</f>
        <v>-1.7594733335945745E-2</v>
      </c>
      <c r="AZ607" s="60">
        <f>IF(ISNUMBER(AX607),AX607/MAX(AX$22:AX607)-1,"")</f>
        <v>-2.3905933655193889E-2</v>
      </c>
      <c r="BB607" s="62">
        <v>53.74</v>
      </c>
      <c r="BC607" s="60">
        <f>IF(AND(ISNUMBER(BB606),ISNUMBER(BB607)),BB607/BB606-1,"")</f>
        <v>8.4443610433477811E-3</v>
      </c>
      <c r="BD607" s="60">
        <f>IF(ISNUMBER(BB607),BB607/MAX(BB$22:BB607)-1,"")</f>
        <v>-2.838546374977402E-2</v>
      </c>
      <c r="BF607" s="62">
        <v>52.01</v>
      </c>
      <c r="BG607" s="60">
        <f>IF(AND(ISNUMBER(BF606),ISNUMBER(BF607)),BF607/BF606-1,"")</f>
        <v>-4.4027565084227005E-3</v>
      </c>
      <c r="BH607" s="60">
        <f>IF(ISNUMBER(BF607),BF607/MAX(BF$22:BF607)-1,"")</f>
        <v>-3.934244551163657E-2</v>
      </c>
      <c r="BK607" s="61">
        <f>BK606*(1+BL607)</f>
        <v>121.52264943930422</v>
      </c>
      <c r="BL607" s="60">
        <f>$L$12*N(AQ607)+$L$13*N(S607)+$L$14*N(AA607)+$L$15*N(AE607)+$L$16*N(AY607)+$L$17*N(BC607)+$L$18*N(AM607)+$L$19*N(AU607)+$L$20*N(W607)</f>
        <v>7.90706115408016E-3</v>
      </c>
      <c r="BM607" s="60">
        <f>IF(ISNUMBER(BK607),BK607/MAX(BK$22:BK607)-1,"")</f>
        <v>-6.1802371011214441E-2</v>
      </c>
      <c r="BO607" s="61">
        <f>BO606*(1+BP607)</f>
        <v>116.86337870622619</v>
      </c>
      <c r="BP607" s="60">
        <f>$L$36*N(S607)+$L$37*N(AQ607)+$L$38*N(AA607)+$L$39*N(AE607)+$L$40*N(AM607)+$L$41*N(W607)+$L$42*N(AI607)+$L$43*N(BG607)+$L$44*N(AY607)</f>
        <v>1.0921285758168892E-2</v>
      </c>
      <c r="BQ607" s="60">
        <f>IF(ISNUMBER(BO607),BO607/MAX(BO$22:BO607)-1,"")</f>
        <v>-7.952269452637406E-2</v>
      </c>
      <c r="BS607" s="61">
        <f>BS606*(1+BT607)</f>
        <v>108.57697753852426</v>
      </c>
      <c r="BT607" s="60">
        <f>$L$60*N(S607)+$L$61*N(AE607)+$L$62*N(AQ607)+$L$63*N(AM607)+$L$64*N(AI607)+$L$65*N(AA607)+$L$66*N(BG607)+$L$67*N(W607)+$L$68*N(AY607)</f>
        <v>1.4601027956332863E-2</v>
      </c>
      <c r="BU607" s="60">
        <f>IF(ISNUMBER(BS607),BS607/MAX(BS$22:BS607)-1,"")</f>
        <v>-0.11268865457509647</v>
      </c>
    </row>
    <row r="608" spans="17:73" ht="16" customHeight="1">
      <c r="Q608" s="63">
        <v>43949</v>
      </c>
      <c r="R608" s="62">
        <v>444.39</v>
      </c>
      <c r="S608" s="60">
        <f>IF(AND(ISNUMBER(R607),ISNUMBER(R608)),R608/R607-1,"")</f>
        <v>4.2773525438999371E-4</v>
      </c>
      <c r="T608" s="60">
        <f>IF(ISNUMBER(R608),R608/MAX(R$22:R608)-1,"")</f>
        <v>-0.12683223955672573</v>
      </c>
      <c r="V608" s="62">
        <v>222.91</v>
      </c>
      <c r="W608" s="60">
        <f>IF(AND(ISNUMBER(V607),ISNUMBER(V608)),V608/V607-1,"")</f>
        <v>7.5939067938344262E-3</v>
      </c>
      <c r="X608" s="60">
        <f>IF(ISNUMBER(V608),V608/MAX(V$22:V608)-1,"")</f>
        <v>-0.13894468479604449</v>
      </c>
      <c r="Z608" s="62">
        <v>10.050000000000001</v>
      </c>
      <c r="AA608" s="60">
        <f>IF(AND(ISNUMBER(Z607),ISNUMBER(Z608)),Z608/Z607-1,"")</f>
        <v>5.0000000000001155E-3</v>
      </c>
      <c r="AB608" s="60">
        <f>IF(ISNUMBER(Z608),Z608/MAX(Z$22:Z608)-1,"")</f>
        <v>-8.967391304347816E-2</v>
      </c>
      <c r="AD608" s="62">
        <v>11.05</v>
      </c>
      <c r="AE608" s="60">
        <f>IF(AND(ISNUMBER(AD607),ISNUMBER(AD608)),AD608/AD607-1,"")</f>
        <v>0</v>
      </c>
      <c r="AF608" s="60">
        <f>IF(ISNUMBER(AD608),AD608/MAX(AD$22:AD608)-1,"")</f>
        <v>-0.26869622766379875</v>
      </c>
      <c r="AH608" s="62">
        <v>15.99</v>
      </c>
      <c r="AI608" s="60">
        <f>IF(AND(ISNUMBER(AH607),ISNUMBER(AH608)),AH608/AH607-1,"")</f>
        <v>6.9269521410579848E-3</v>
      </c>
      <c r="AJ608" s="60">
        <f>IF(ISNUMBER(AH608),AH608/MAX(AH$22:AH608)-1,"")</f>
        <v>-0.18042029728344444</v>
      </c>
      <c r="AL608" s="62">
        <v>18.600000000000001</v>
      </c>
      <c r="AM608" s="60">
        <f>IF(AND(ISNUMBER(AL607),ISNUMBER(AL608)),AL608/AL607-1,"")</f>
        <v>0</v>
      </c>
      <c r="AN608" s="60">
        <f>IF(ISNUMBER(AL608),AL608/MAX(AL$22:AL608)-1,"")</f>
        <v>-0.21086126431904961</v>
      </c>
      <c r="AP608" s="62">
        <v>100.32</v>
      </c>
      <c r="AQ608" s="60">
        <f>IF(AND(ISNUMBER(AP607),ISNUMBER(AP608)),AP608/AP607-1,"")</f>
        <v>-9.9671085418195915E-5</v>
      </c>
      <c r="AR608" s="60">
        <f>IF(ISNUMBER(AP608),AP608/MAX(AP$22:AP608)-1,"")</f>
        <v>-8.9632506722436833E-4</v>
      </c>
      <c r="AT608" s="62">
        <v>50.09</v>
      </c>
      <c r="AU608" s="60">
        <f>IF(AND(ISNUMBER(AT607),ISNUMBER(AT608)),AT608/AT607-1,"")</f>
        <v>-1.9960079840319889E-4</v>
      </c>
      <c r="AV608" s="60">
        <f>IF(ISNUMBER(AT608),AT608/MAX(AT$22:AT608)-1,"")</f>
        <v>-1.7935432443203503E-3</v>
      </c>
      <c r="AX608" s="62">
        <v>24.63</v>
      </c>
      <c r="AY608" s="60">
        <f>IF(AND(ISNUMBER(AX607),ISNUMBER(AX608)),AX608/AX607-1,"")</f>
        <v>-1.7550857598723657E-2</v>
      </c>
      <c r="AZ608" s="60">
        <f>IF(ISNUMBER(AX608),AX608/MAX(AX$22:AX608)-1,"")</f>
        <v>-4.1037221616570752E-2</v>
      </c>
      <c r="BB608" s="62">
        <v>53.73</v>
      </c>
      <c r="BC608" s="60">
        <f>IF(AND(ISNUMBER(BB607),ISNUMBER(BB608)),BB608/BB607-1,"")</f>
        <v>-1.8608113137341675E-4</v>
      </c>
      <c r="BD608" s="60">
        <f>IF(ISNUMBER(BB608),BB608/MAX(BB$22:BB608)-1,"")</f>
        <v>-2.8566262881938309E-2</v>
      </c>
      <c r="BF608" s="62">
        <v>52.25</v>
      </c>
      <c r="BG608" s="60">
        <f>IF(AND(ISNUMBER(BF607),ISNUMBER(BF608)),BF608/BF607-1,"")</f>
        <v>4.6144972120747418E-3</v>
      </c>
      <c r="BH608" s="60">
        <f>IF(ISNUMBER(BF608),BF608/MAX(BF$22:BF608)-1,"")</f>
        <v>-3.4909493904691558E-2</v>
      </c>
      <c r="BK608" s="61">
        <f>BK607*(1+BL608)</f>
        <v>121.31727375336493</v>
      </c>
      <c r="BL608" s="60">
        <f>$L$12*N(AQ608)+$L$13*N(S608)+$L$14*N(AA608)+$L$15*N(AE608)+$L$16*N(AY608)+$L$17*N(BC608)+$L$18*N(AM608)+$L$19*N(AU608)+$L$20*N(W608)</f>
        <v>-1.6900198184196956E-3</v>
      </c>
      <c r="BM608" s="60">
        <f>IF(ISNUMBER(BK608),BK608/MAX(BK$22:BK608)-1,"")</f>
        <v>-6.3387943597799867E-2</v>
      </c>
      <c r="BO608" s="61">
        <f>BO607*(1+BP608)</f>
        <v>116.84472698954109</v>
      </c>
      <c r="BP608" s="60">
        <f>$L$36*N(S608)+$L$37*N(AQ608)+$L$38*N(AA608)+$L$39*N(AE608)+$L$40*N(AM608)+$L$41*N(W608)+$L$42*N(AI608)+$L$43*N(BG608)+$L$44*N(AY608)</f>
        <v>-1.5960275059292203E-4</v>
      </c>
      <c r="BQ608" s="60">
        <f>IF(ISNUMBER(BO608),BO608/MAX(BO$22:BO608)-1,"")</f>
        <v>-7.9669605236186047E-2</v>
      </c>
      <c r="BS608" s="61">
        <f>BS607*(1+BT608)</f>
        <v>108.71428861273736</v>
      </c>
      <c r="BT608" s="60">
        <f>$L$60*N(S608)+$L$61*N(AE608)+$L$62*N(AQ608)+$L$63*N(AM608)+$L$64*N(AI608)+$L$65*N(AA608)+$L$66*N(BG608)+$L$67*N(W608)+$L$68*N(AY608)</f>
        <v>1.2646426279860666E-3</v>
      </c>
      <c r="BU608" s="60">
        <f>IF(ISNUMBER(BS608),BS608/MAX(BS$22:BS608)-1,"")</f>
        <v>-0.11156652282337653</v>
      </c>
    </row>
    <row r="609" spans="17:73" ht="16" customHeight="1">
      <c r="Q609" s="63">
        <v>43950</v>
      </c>
      <c r="R609" s="62">
        <v>442.75</v>
      </c>
      <c r="S609" s="60">
        <f>IF(AND(ISNUMBER(R608),ISNUMBER(R609)),R609/R608-1,"")</f>
        <v>-3.6904520803797691E-3</v>
      </c>
      <c r="T609" s="60">
        <f>IF(ISNUMBER(R609),R609/MAX(R$22:R609)-1,"")</f>
        <v>-0.13005462333477424</v>
      </c>
      <c r="V609" s="62">
        <v>222.81</v>
      </c>
      <c r="W609" s="60">
        <f>IF(AND(ISNUMBER(V608),ISNUMBER(V609)),V609/V608-1,"")</f>
        <v>-4.4861154726116848E-4</v>
      </c>
      <c r="X609" s="60">
        <f>IF(ISNUMBER(V609),V609/MAX(V$22:V609)-1,"")</f>
        <v>-0.13933096415327562</v>
      </c>
      <c r="Z609" s="62">
        <v>9.9700000000000006</v>
      </c>
      <c r="AA609" s="60">
        <f>IF(AND(ISNUMBER(Z608),ISNUMBER(Z609)),Z609/Z608-1,"")</f>
        <v>-7.9601990049751326E-3</v>
      </c>
      <c r="AB609" s="60">
        <f>IF(ISNUMBER(Z609),Z609/MAX(Z$22:Z609)-1,"")</f>
        <v>-9.6920289855072284E-2</v>
      </c>
      <c r="AD609" s="62">
        <v>11.28</v>
      </c>
      <c r="AE609" s="60">
        <f>IF(AND(ISNUMBER(AD608),ISNUMBER(AD609)),AD609/AD608-1,"")</f>
        <v>2.0814479638008976E-2</v>
      </c>
      <c r="AF609" s="60">
        <f>IF(ISNUMBER(AD609),AD609/MAX(AD$22:AD609)-1,"")</f>
        <v>-0.25347452018530781</v>
      </c>
      <c r="AH609" s="62">
        <v>15.94</v>
      </c>
      <c r="AI609" s="60">
        <f>IF(AND(ISNUMBER(AH608),ISNUMBER(AH609)),AH609/AH608-1,"")</f>
        <v>-3.1269543464665928E-3</v>
      </c>
      <c r="AJ609" s="60">
        <f>IF(ISNUMBER(AH609),AH609/MAX(AH$22:AH609)-1,"")</f>
        <v>-0.18298308559712972</v>
      </c>
      <c r="AL609" s="62">
        <v>18.850000000000001</v>
      </c>
      <c r="AM609" s="60">
        <f>IF(AND(ISNUMBER(AL608),ISNUMBER(AL609)),AL609/AL608-1,"")</f>
        <v>1.3440860215053752E-2</v>
      </c>
      <c r="AN609" s="60">
        <f>IF(ISNUMBER(AL609),AL609/MAX(AL$22:AL609)-1,"")</f>
        <v>-0.20025456088247773</v>
      </c>
      <c r="AP609" s="62">
        <v>100.35</v>
      </c>
      <c r="AQ609" s="60">
        <f>IF(AND(ISNUMBER(AP608),ISNUMBER(AP609)),AP609/AP608-1,"")</f>
        <v>2.9904306220096544E-4</v>
      </c>
      <c r="AR609" s="60">
        <f>IF(ISNUMBER(AP609),AP609/MAX(AP$22:AP609)-1,"")</f>
        <v>-5.9755004481631957E-4</v>
      </c>
      <c r="AT609" s="62">
        <v>50.1</v>
      </c>
      <c r="AU609" s="60">
        <f>IF(AND(ISNUMBER(AT608),ISNUMBER(AT609)),AT609/AT608-1,"")</f>
        <v>1.9964064683564153E-4</v>
      </c>
      <c r="AV609" s="60">
        <f>IF(ISNUMBER(AT609),AT609/MAX(AT$22:AT609)-1,"")</f>
        <v>-1.5942606616181632E-3</v>
      </c>
      <c r="AX609" s="62">
        <v>24.530999999999999</v>
      </c>
      <c r="AY609" s="60">
        <f>IF(AND(ISNUMBER(AX608),ISNUMBER(AX609)),AX609/AX608-1,"")</f>
        <v>-4.0194884287454435E-3</v>
      </c>
      <c r="AZ609" s="60">
        <f>IF(ISNUMBER(AX609),AX609/MAX(AX$22:AX609)-1,"")</f>
        <v>-4.4891761407880426E-2</v>
      </c>
      <c r="BB609" s="62">
        <v>53.56</v>
      </c>
      <c r="BC609" s="60">
        <f>IF(AND(ISNUMBER(BB608),ISNUMBER(BB609)),BB609/BB608-1,"")</f>
        <v>-3.1639679880884897E-3</v>
      </c>
      <c r="BD609" s="60">
        <f>IF(ISNUMBER(BB609),BB609/MAX(BB$22:BB609)-1,"")</f>
        <v>-3.1639848128728998E-2</v>
      </c>
      <c r="BF609" s="62">
        <v>52.06</v>
      </c>
      <c r="BG609" s="60">
        <f>IF(AND(ISNUMBER(BF608),ISNUMBER(BF609)),BF609/BF608-1,"")</f>
        <v>-3.6363636363635488E-3</v>
      </c>
      <c r="BH609" s="60">
        <f>IF(ISNUMBER(BF609),BF609/MAX(BF$22:BF609)-1,"")</f>
        <v>-3.8418913926856257E-2</v>
      </c>
      <c r="BK609" s="61">
        <f>BK608*(1+BL609)</f>
        <v>121.2836570133542</v>
      </c>
      <c r="BL609" s="60">
        <f>$L$12*N(AQ609)+$L$13*N(S609)+$L$14*N(AA609)+$L$15*N(AE609)+$L$16*N(AY609)+$L$17*N(BC609)+$L$18*N(AM609)+$L$19*N(AU609)+$L$20*N(W609)</f>
        <v>-2.7709772047036291E-4</v>
      </c>
      <c r="BM609" s="60">
        <f>IF(ISNUMBER(BK609),BK609/MAX(BK$22:BK609)-1,"")</f>
        <v>-6.3647476663593827E-2</v>
      </c>
      <c r="BO609" s="61">
        <f>BO608*(1+BP609)</f>
        <v>116.96149950513042</v>
      </c>
      <c r="BP609" s="60">
        <f>$L$36*N(S609)+$L$37*N(AQ609)+$L$38*N(AA609)+$L$39*N(AE609)+$L$40*N(AM609)+$L$41*N(W609)+$L$42*N(AI609)+$L$43*N(BG609)+$L$44*N(AY609)</f>
        <v>9.9938198836985919E-4</v>
      </c>
      <c r="BQ609" s="60">
        <f>IF(ISNUMBER(BO609),BO609/MAX(BO$22:BO609)-1,"")</f>
        <v>-7.8749843616309767E-2</v>
      </c>
      <c r="BS609" s="61">
        <f>BS608*(1+BT609)</f>
        <v>109.06997220222446</v>
      </c>
      <c r="BT609" s="60">
        <f>$L$60*N(S609)+$L$61*N(AE609)+$L$62*N(AQ609)+$L$63*N(AM609)+$L$64*N(AI609)+$L$65*N(AA609)+$L$66*N(BG609)+$L$67*N(W609)+$L$68*N(AY609)</f>
        <v>3.2717280683693928E-3</v>
      </c>
      <c r="BU609" s="60">
        <f>IF(ISNUMBER(BS609),BS609/MAX(BS$22:BS609)-1,"")</f>
        <v>-0.10865981007921877</v>
      </c>
    </row>
    <row r="610" spans="17:73" ht="16" customHeight="1">
      <c r="Q610" s="63">
        <v>43951</v>
      </c>
      <c r="R610" s="62">
        <v>451.62</v>
      </c>
      <c r="S610" s="60">
        <f>IF(AND(ISNUMBER(R609),ISNUMBER(R610)),R610/R609-1,"")</f>
        <v>2.0033879164313984E-2</v>
      </c>
      <c r="T610" s="60">
        <f>IF(ISNUMBER(R610),R610/MAX(R$22:R610)-1,"")</f>
        <v>-0.11262624277910949</v>
      </c>
      <c r="V610" s="62">
        <v>226.88</v>
      </c>
      <c r="W610" s="60">
        <f>IF(AND(ISNUMBER(V609),ISNUMBER(V610)),V610/V609-1,"")</f>
        <v>1.8266684619182127E-2</v>
      </c>
      <c r="X610" s="60">
        <f>IF(ISNUMBER(V610),V610/MAX(V$22:V610)-1,"")</f>
        <v>-0.12360939431396789</v>
      </c>
      <c r="Z610" s="62">
        <v>10.08</v>
      </c>
      <c r="AA610" s="60">
        <f>IF(AND(ISNUMBER(Z609),ISNUMBER(Z610)),Z610/Z609-1,"")</f>
        <v>1.1033099297893534E-2</v>
      </c>
      <c r="AB610" s="60">
        <f>IF(ISNUMBER(Z610),Z610/MAX(Z$22:Z610)-1,"")</f>
        <v>-8.6956521739130377E-2</v>
      </c>
      <c r="AD610" s="62">
        <v>11.22</v>
      </c>
      <c r="AE610" s="60">
        <f>IF(AND(ISNUMBER(AD609),ISNUMBER(AD610)),AD610/AD609-1,"")</f>
        <v>-5.3191489361701372E-3</v>
      </c>
      <c r="AF610" s="60">
        <f>IF(ISNUMBER(AD610),AD610/MAX(AD$22:AD610)-1,"")</f>
        <v>-0.25744540039708796</v>
      </c>
      <c r="AH610" s="62">
        <v>16.22</v>
      </c>
      <c r="AI610" s="60">
        <f>IF(AND(ISNUMBER(AH609),ISNUMBER(AH610)),AH610/AH609-1,"")</f>
        <v>1.7565872020075313E-2</v>
      </c>
      <c r="AJ610" s="60">
        <f>IF(ISNUMBER(AH610),AH610/MAX(AH$22:AH610)-1,"")</f>
        <v>-0.16863147104049214</v>
      </c>
      <c r="AL610" s="62">
        <v>18.89</v>
      </c>
      <c r="AM610" s="60">
        <f>IF(AND(ISNUMBER(AL609),ISNUMBER(AL610)),AL610/AL609-1,"")</f>
        <v>2.1220159151194018E-3</v>
      </c>
      <c r="AN610" s="60">
        <f>IF(ISNUMBER(AL610),AL610/MAX(AL$22:AL610)-1,"")</f>
        <v>-0.19855748833262621</v>
      </c>
      <c r="AP610" s="62">
        <v>100.34</v>
      </c>
      <c r="AQ610" s="60">
        <f>IF(AND(ISNUMBER(AP609),ISNUMBER(AP610)),AP610/AP609-1,"")</f>
        <v>-9.9651220727414724E-5</v>
      </c>
      <c r="AR610" s="60">
        <f>IF(ISNUMBER(AP610),AP610/MAX(AP$22:AP610)-1,"")</f>
        <v>-6.9714171895218779E-4</v>
      </c>
      <c r="AT610" s="62">
        <v>50.11</v>
      </c>
      <c r="AU610" s="60">
        <f>IF(AND(ISNUMBER(AT609),ISNUMBER(AT610)),AT610/AT609-1,"")</f>
        <v>1.9960079840308786E-4</v>
      </c>
      <c r="AV610" s="60">
        <f>IF(ISNUMBER(AT610),AT610/MAX(AT$22:AT610)-1,"")</f>
        <v>-1.394978078915865E-3</v>
      </c>
      <c r="AX610" s="62">
        <v>24.58</v>
      </c>
      <c r="AY610" s="60">
        <f>IF(AND(ISNUMBER(AX609),ISNUMBER(AX610)),AX610/AX609-1,"")</f>
        <v>1.9974725857079267E-3</v>
      </c>
      <c r="AZ610" s="60">
        <f>IF(ISNUMBER(AX610),AX610/MAX(AX$22:AX610)-1,"")</f>
        <v>-4.2983958884909024E-2</v>
      </c>
      <c r="BB610" s="62">
        <v>53.86</v>
      </c>
      <c r="BC610" s="60">
        <f>IF(AND(ISNUMBER(BB609),ISNUMBER(BB610)),BB610/BB609-1,"")</f>
        <v>5.6011949215832857E-3</v>
      </c>
      <c r="BD610" s="60">
        <f>IF(ISNUMBER(BB610),BB610/MAX(BB$22:BB610)-1,"")</f>
        <v>-2.6215874163804109E-2</v>
      </c>
      <c r="BF610" s="62">
        <v>52.1</v>
      </c>
      <c r="BG610" s="60">
        <f>IF(AND(ISNUMBER(BF609),ISNUMBER(BF610)),BF610/BF609-1,"")</f>
        <v>7.6834421820981547E-4</v>
      </c>
      <c r="BH610" s="60">
        <f>IF(ISNUMBER(BF610),BF610/MAX(BF$22:BF610)-1,"")</f>
        <v>-3.7680088659032163E-2</v>
      </c>
      <c r="BK610" s="61">
        <f>BK609*(1+BL610)</f>
        <v>122.22561694363985</v>
      </c>
      <c r="BL610" s="60">
        <f>$L$12*N(AQ610)+$L$13*N(S610)+$L$14*N(AA610)+$L$15*N(AE610)+$L$16*N(AY610)+$L$17*N(BC610)+$L$18*N(AM610)+$L$19*N(AU610)+$L$20*N(W610)</f>
        <v>7.766585816108138E-3</v>
      </c>
      <c r="BM610" s="60">
        <f>IF(ISNUMBER(BK610),BK610/MAX(BK$22:BK610)-1,"")</f>
        <v>-5.6375214436972243E-2</v>
      </c>
      <c r="BO610" s="61">
        <f>BO609*(1+BP610)</f>
        <v>117.85033901510853</v>
      </c>
      <c r="BP610" s="60">
        <f>$L$36*N(S610)+$L$37*N(AQ610)+$L$38*N(AA610)+$L$39*N(AE610)+$L$40*N(AM610)+$L$41*N(W610)+$L$42*N(AI610)+$L$43*N(BG610)+$L$44*N(AY610)</f>
        <v>7.5994195845540636E-3</v>
      </c>
      <c r="BQ610" s="60">
        <f>IF(ISNUMBER(BO610),BO610/MAX(BO$22:BO610)-1,"")</f>
        <v>-7.1748877135613953E-2</v>
      </c>
      <c r="BS610" s="61">
        <f>BS609*(1+BT610)</f>
        <v>109.95932239093437</v>
      </c>
      <c r="BT610" s="60">
        <f>$L$60*N(S610)+$L$61*N(AE610)+$L$62*N(AQ610)+$L$63*N(AM610)+$L$64*N(AI610)+$L$65*N(AA610)+$L$66*N(BG610)+$L$67*N(W610)+$L$68*N(AY610)</f>
        <v>8.153941646386274E-3</v>
      </c>
      <c r="BU610" s="60">
        <f>IF(ISNUMBER(BS610),BS610/MAX(BS$22:BS610)-1,"")</f>
        <v>-0.1013918741835258</v>
      </c>
    </row>
    <row r="611" spans="17:73" ht="16" customHeight="1">
      <c r="Q611" s="63">
        <v>43952</v>
      </c>
      <c r="R611" s="62">
        <v>443.4</v>
      </c>
      <c r="S611" s="60">
        <f>IF(AND(ISNUMBER(R610),ISNUMBER(R611)),R611/R610-1,"")</f>
        <v>-1.820114255347427E-2</v>
      </c>
      <c r="T611" s="60">
        <f>IF(ISNUMBER(R611),R611/MAX(R$22:R611)-1,"")</f>
        <v>-0.12877745903249893</v>
      </c>
      <c r="V611" s="62">
        <v>222.58</v>
      </c>
      <c r="W611" s="60">
        <f>IF(AND(ISNUMBER(V610),ISNUMBER(V611)),V611/V610-1,"")</f>
        <v>-1.8952750352609238E-2</v>
      </c>
      <c r="X611" s="60">
        <f>IF(ISNUMBER(V611),V611/MAX(V$22:V611)-1,"")</f>
        <v>-0.14021940667490718</v>
      </c>
      <c r="Z611" s="62">
        <v>9.9600000000000009</v>
      </c>
      <c r="AA611" s="60">
        <f>IF(AND(ISNUMBER(Z610),ISNUMBER(Z611)),Z611/Z610-1,"")</f>
        <v>-1.1904761904761862E-2</v>
      </c>
      <c r="AB611" s="60">
        <f>IF(ISNUMBER(Z611),Z611/MAX(Z$22:Z611)-1,"")</f>
        <v>-9.7826086956521618E-2</v>
      </c>
      <c r="AD611" s="62">
        <v>10.93</v>
      </c>
      <c r="AE611" s="60">
        <f>IF(AND(ISNUMBER(AD610),ISNUMBER(AD611)),AD611/AD610-1,"")</f>
        <v>-2.5846702317290582E-2</v>
      </c>
      <c r="AF611" s="60">
        <f>IF(ISNUMBER(AD611),AD611/MAX(AD$22:AD611)-1,"")</f>
        <v>-0.2766379880873594</v>
      </c>
      <c r="AH611" s="62">
        <v>15.72</v>
      </c>
      <c r="AI611" s="60">
        <f>IF(AND(ISNUMBER(AH610),ISNUMBER(AH611)),AH611/AH610-1,"")</f>
        <v>-3.0826140567200899E-2</v>
      </c>
      <c r="AJ611" s="60">
        <f>IF(ISNUMBER(AH611),AH611/MAX(AH$22:AH611)-1,"")</f>
        <v>-0.19425935417734497</v>
      </c>
      <c r="AL611" s="62">
        <v>18.489999999999998</v>
      </c>
      <c r="AM611" s="60">
        <f>IF(AND(ISNUMBER(AL610),ISNUMBER(AL611)),AL611/AL610-1,"")</f>
        <v>-2.1175224986765606E-2</v>
      </c>
      <c r="AN611" s="60">
        <f>IF(ISNUMBER(AL611),AL611/MAX(AL$22:AL611)-1,"")</f>
        <v>-0.2155282138311414</v>
      </c>
      <c r="AP611" s="62">
        <v>100.32</v>
      </c>
      <c r="AQ611" s="60">
        <f>IF(AND(ISNUMBER(AP610),ISNUMBER(AP611)),AP611/AP610-1,"")</f>
        <v>-1.9932230416597196E-4</v>
      </c>
      <c r="AR611" s="60">
        <f>IF(ISNUMBER(AP611),AP611/MAX(AP$22:AP611)-1,"")</f>
        <v>-8.9632506722436833E-4</v>
      </c>
      <c r="AT611" s="62">
        <v>50.08</v>
      </c>
      <c r="AU611" s="60">
        <f>IF(AND(ISNUMBER(AT610),ISNUMBER(AT611)),AT611/AT610-1,"")</f>
        <v>-5.9868289762521343E-4</v>
      </c>
      <c r="AV611" s="60">
        <f>IF(ISNUMBER(AT611),AT611/MAX(AT$22:AT611)-1,"")</f>
        <v>-1.9928258270227595E-3</v>
      </c>
      <c r="AX611" s="62">
        <v>24.305</v>
      </c>
      <c r="AY611" s="60">
        <f>IF(AND(ISNUMBER(AX610),ISNUMBER(AX611)),AX611/AX610-1,"")</f>
        <v>-1.118795768917813E-2</v>
      </c>
      <c r="AZ611" s="60">
        <f>IF(ISNUMBER(AX611),AX611/MAX(AX$22:AX611)-1,"")</f>
        <v>-5.3691013860769354E-2</v>
      </c>
      <c r="BB611" s="62">
        <v>53.63</v>
      </c>
      <c r="BC611" s="60">
        <f>IF(AND(ISNUMBER(BB610),ISNUMBER(BB611)),BB611/BB610-1,"")</f>
        <v>-4.2703304864463165E-3</v>
      </c>
      <c r="BD611" s="60">
        <f>IF(ISNUMBER(BB611),BB611/MAX(BB$22:BB611)-1,"")</f>
        <v>-3.0374254203579865E-2</v>
      </c>
      <c r="BF611" s="62">
        <v>52.21</v>
      </c>
      <c r="BG611" s="60">
        <f>IF(AND(ISNUMBER(BF610),ISNUMBER(BF611)),BF611/BF610-1,"")</f>
        <v>2.1113243761996525E-3</v>
      </c>
      <c r="BH611" s="60">
        <f>IF(ISNUMBER(BF611),BF611/MAX(BF$22:BF611)-1,"")</f>
        <v>-3.5648319172515652E-2</v>
      </c>
      <c r="BK611" s="61">
        <f>BK610*(1+BL611)</f>
        <v>120.66710921180143</v>
      </c>
      <c r="BL611" s="60">
        <f>$L$12*N(AQ611)+$L$13*N(S611)+$L$14*N(AA611)+$L$15*N(AE611)+$L$16*N(AY611)+$L$17*N(BC611)+$L$18*N(AM611)+$L$19*N(AU611)+$L$20*N(W611)</f>
        <v>-1.275107273589845E-2</v>
      </c>
      <c r="BM611" s="60">
        <f>IF(ISNUMBER(BK611),BK611/MAX(BK$22:BK611)-1,"")</f>
        <v>-6.8407442713082967E-2</v>
      </c>
      <c r="BO611" s="61">
        <f>BO610*(1+BP611)</f>
        <v>116.20458455139361</v>
      </c>
      <c r="BP611" s="60">
        <f>$L$36*N(S611)+$L$37*N(AQ611)+$L$38*N(AA611)+$L$39*N(AE611)+$L$40*N(AM611)+$L$41*N(W611)+$L$42*N(AI611)+$L$43*N(BG611)+$L$44*N(AY611)</f>
        <v>-1.3964783448810822E-2</v>
      </c>
      <c r="BQ611" s="60">
        <f>IF(ISNUMBER(BO611),BO611/MAX(BO$22:BO611)-1,"")</f>
        <v>-8.4711703052530507E-2</v>
      </c>
      <c r="BS611" s="61">
        <f>BS610*(1+BT611)</f>
        <v>108.0576177303637</v>
      </c>
      <c r="BT611" s="60">
        <f>$L$60*N(S611)+$L$61*N(AE611)+$L$62*N(AQ611)+$L$63*N(AM611)+$L$64*N(AI611)+$L$65*N(AA611)+$L$66*N(BG611)+$L$67*N(W611)+$L$68*N(AY611)</f>
        <v>-1.7294619675898116E-2</v>
      </c>
      <c r="BU611" s="60">
        <f>IF(ISNUMBER(BS611),BS611/MAX(BS$22:BS611)-1,"")</f>
        <v>-0.11693295995719333</v>
      </c>
    </row>
    <row r="612" spans="17:73" ht="16" customHeight="1">
      <c r="Q612" s="63">
        <v>43955</v>
      </c>
      <c r="R612" s="62">
        <v>438.45</v>
      </c>
      <c r="S612" s="60">
        <f>IF(AND(ISNUMBER(R611),ISNUMBER(R612)),R612/R611-1,"")</f>
        <v>-1.1163734776725276E-2</v>
      </c>
      <c r="T612" s="60">
        <f>IF(ISNUMBER(R612),R612/MAX(R$22:R612)-1,"")</f>
        <v>-0.1385035564113648</v>
      </c>
      <c r="V612" s="62">
        <v>220.12</v>
      </c>
      <c r="W612" s="60">
        <f>IF(AND(ISNUMBER(V611),ISNUMBER(V612)),V612/V611-1,"")</f>
        <v>-1.1052205948423044E-2</v>
      </c>
      <c r="X612" s="60">
        <f>IF(ISNUMBER(V612),V612/MAX(V$22:V612)-1,"")</f>
        <v>-0.14972187886279353</v>
      </c>
      <c r="Z612" s="62">
        <v>9.8699999999999992</v>
      </c>
      <c r="AA612" s="60">
        <f>IF(AND(ISNUMBER(Z611),ISNUMBER(Z612)),Z612/Z611-1,"")</f>
        <v>-9.0361445783133654E-3</v>
      </c>
      <c r="AB612" s="60">
        <f>IF(ISNUMBER(Z612),Z612/MAX(Z$22:Z612)-1,"")</f>
        <v>-0.10597826086956519</v>
      </c>
      <c r="AD612" s="62">
        <v>10.73</v>
      </c>
      <c r="AE612" s="60">
        <f>IF(AND(ISNUMBER(AD611),ISNUMBER(AD612)),AD612/AD611-1,"")</f>
        <v>-1.8298261665141702E-2</v>
      </c>
      <c r="AF612" s="60">
        <f>IF(ISNUMBER(AD612),AD612/MAX(AD$22:AD612)-1,"")</f>
        <v>-0.28987425545996026</v>
      </c>
      <c r="AH612" s="62">
        <v>15.84</v>
      </c>
      <c r="AI612" s="60">
        <f>IF(AND(ISNUMBER(AH611),ISNUMBER(AH612)),AH612/AH611-1,"")</f>
        <v>7.6335877862594437E-3</v>
      </c>
      <c r="AJ612" s="60">
        <f>IF(ISNUMBER(AH612),AH612/MAX(AH$22:AH612)-1,"")</f>
        <v>-0.18810866222450029</v>
      </c>
      <c r="AL612" s="62">
        <v>18.09</v>
      </c>
      <c r="AM612" s="60">
        <f>IF(AND(ISNUMBER(AL611),ISNUMBER(AL612)),AL612/AL611-1,"")</f>
        <v>-2.1633315305570555E-2</v>
      </c>
      <c r="AN612" s="60">
        <f>IF(ISNUMBER(AL612),AL612/MAX(AL$22:AL612)-1,"")</f>
        <v>-0.23249893932965637</v>
      </c>
      <c r="AP612" s="62">
        <v>100.28</v>
      </c>
      <c r="AQ612" s="60">
        <f>IF(AND(ISNUMBER(AP611),ISNUMBER(AP612)),AP612/AP611-1,"")</f>
        <v>-3.9872408293450956E-4</v>
      </c>
      <c r="AR612" s="60">
        <f>IF(ISNUMBER(AP612),AP612/MAX(AP$22:AP612)-1,"")</f>
        <v>-1.2946917637685074E-3</v>
      </c>
      <c r="AT612" s="62">
        <v>50.07</v>
      </c>
      <c r="AU612" s="60">
        <f>IF(AND(ISNUMBER(AT611),ISNUMBER(AT612)),AT612/AT611-1,"")</f>
        <v>-1.9968051118202101E-4</v>
      </c>
      <c r="AV612" s="60">
        <f>IF(ISNUMBER(AT612),AT612/MAX(AT$22:AT612)-1,"")</f>
        <v>-2.1921084097249466E-3</v>
      </c>
      <c r="AX612" s="62">
        <v>24.998000000000001</v>
      </c>
      <c r="AY612" s="60">
        <f>IF(AND(ISNUMBER(AX611),ISNUMBER(AX612)),AX612/AX611-1,"")</f>
        <v>2.8512651717753634E-2</v>
      </c>
      <c r="AZ612" s="60">
        <f>IF(ISNUMBER(AX612),AX612/MAX(AX$22:AX612)-1,"")</f>
        <v>-2.6709235321600966E-2</v>
      </c>
      <c r="BB612" s="62">
        <v>54.04</v>
      </c>
      <c r="BC612" s="60">
        <f>IF(AND(ISNUMBER(BB611),ISNUMBER(BB612)),BB612/BB611-1,"")</f>
        <v>7.6449748275217999E-3</v>
      </c>
      <c r="BD612" s="60">
        <f>IF(ISNUMBER(BB612),BB612/MAX(BB$22:BB612)-1,"")</f>
        <v>-2.2961489784849132E-2</v>
      </c>
      <c r="BF612" s="62">
        <v>52.31</v>
      </c>
      <c r="BG612" s="60">
        <f>IF(AND(ISNUMBER(BF611),ISNUMBER(BF612)),BF612/BF611-1,"")</f>
        <v>1.9153418885271556E-3</v>
      </c>
      <c r="BH612" s="60">
        <f>IF(ISNUMBER(BF612),BF612/MAX(BF$22:BF612)-1,"")</f>
        <v>-3.3801256002955249E-2</v>
      </c>
      <c r="BK612" s="61">
        <f>BK611*(1+BL612)</f>
        <v>120.29804450424474</v>
      </c>
      <c r="BL612" s="60">
        <f>$L$12*N(AQ612)+$L$13*N(S612)+$L$14*N(AA612)+$L$15*N(AE612)+$L$16*N(AY612)+$L$17*N(BC612)+$L$18*N(AM612)+$L$19*N(AU612)+$L$20*N(W612)</f>
        <v>-3.0585360830091366E-3</v>
      </c>
      <c r="BM612" s="60">
        <f>IF(ISNUMBER(BK612),BK612/MAX(BK$22:BK612)-1,"")</f>
        <v>-7.1256752164207682E-2</v>
      </c>
      <c r="BO612" s="61">
        <f>BO611*(1+BP612)</f>
        <v>115.44404717242119</v>
      </c>
      <c r="BP612" s="60">
        <f>$L$36*N(S612)+$L$37*N(AQ612)+$L$38*N(AA612)+$L$39*N(AE612)+$L$40*N(AM612)+$L$41*N(W612)+$L$42*N(AI612)+$L$43*N(BG612)+$L$44*N(AY612)</f>
        <v>-6.5448138893010686E-3</v>
      </c>
      <c r="BQ612" s="60">
        <f>IF(ISNUMBER(BO612),BO612/MAX(BO$22:BO612)-1,"")</f>
        <v>-9.0702094611107009E-2</v>
      </c>
      <c r="BS612" s="61">
        <f>BS611*(1+BT612)</f>
        <v>107.09082019210886</v>
      </c>
      <c r="BT612" s="60">
        <f>$L$60*N(S612)+$L$61*N(AE612)+$L$62*N(AQ612)+$L$63*N(AM612)+$L$64*N(AI612)+$L$65*N(AA612)+$L$66*N(BG612)+$L$67*N(W612)+$L$68*N(AY612)</f>
        <v>-8.947055825969526E-3</v>
      </c>
      <c r="BU612" s="60">
        <f>IF(ISNUMBER(BS612),BS612/MAX(BS$22:BS612)-1,"")</f>
        <v>-0.12483381006253003</v>
      </c>
    </row>
    <row r="613" spans="17:73" ht="16" customHeight="1">
      <c r="Q613" s="63">
        <v>43956</v>
      </c>
      <c r="R613" s="62">
        <v>441.47</v>
      </c>
      <c r="S613" s="60">
        <f>IF(AND(ISNUMBER(R612),ISNUMBER(R613)),R613/R612-1,"")</f>
        <v>6.8879005587867415E-3</v>
      </c>
      <c r="T613" s="60">
        <f>IF(ISNUMBER(R613),R613/MAX(R$22:R613)-1,"")</f>
        <v>-0.13256965457617786</v>
      </c>
      <c r="V613" s="62">
        <v>221.48</v>
      </c>
      <c r="W613" s="60">
        <f>IF(AND(ISNUMBER(V612),ISNUMBER(V613)),V613/V612-1,"")</f>
        <v>6.1784481192075358E-3</v>
      </c>
      <c r="X613" s="60">
        <f>IF(ISNUMBER(V613),V613/MAX(V$22:V613)-1,"")</f>
        <v>-0.14446847960444997</v>
      </c>
      <c r="Z613" s="62">
        <v>10</v>
      </c>
      <c r="AA613" s="60">
        <f>IF(AND(ISNUMBER(Z612),ISNUMBER(Z613)),Z613/Z612-1,"")</f>
        <v>1.3171225937183451E-2</v>
      </c>
      <c r="AB613" s="60">
        <f>IF(ISNUMBER(Z613),Z613/MAX(Z$22:Z613)-1,"")</f>
        <v>-9.4202898550724612E-2</v>
      </c>
      <c r="AD613" s="62">
        <v>10.92</v>
      </c>
      <c r="AE613" s="60">
        <f>IF(AND(ISNUMBER(AD612),ISNUMBER(AD613)),AD613/AD612-1,"")</f>
        <v>1.7707362534948645E-2</v>
      </c>
      <c r="AF613" s="60">
        <f>IF(ISNUMBER(AD613),AD613/MAX(AD$22:AD613)-1,"")</f>
        <v>-0.27729980145598943</v>
      </c>
      <c r="AH613" s="62">
        <v>15.96</v>
      </c>
      <c r="AI613" s="60">
        <f>IF(AND(ISNUMBER(AH612),ISNUMBER(AH613)),AH613/AH612-1,"")</f>
        <v>7.575757575757569E-3</v>
      </c>
      <c r="AJ613" s="60">
        <f>IF(ISNUMBER(AH613),AH613/MAX(AH$22:AH613)-1,"")</f>
        <v>-0.18195797027165561</v>
      </c>
      <c r="AL613" s="62">
        <v>18.27</v>
      </c>
      <c r="AM613" s="60">
        <f>IF(AND(ISNUMBER(AL612),ISNUMBER(AL613)),AL613/AL612-1,"")</f>
        <v>9.9502487562188602E-3</v>
      </c>
      <c r="AN613" s="60">
        <f>IF(ISNUMBER(AL613),AL613/MAX(AL$22:AL613)-1,"")</f>
        <v>-0.22486211285532465</v>
      </c>
      <c r="AP613" s="62">
        <v>100.29</v>
      </c>
      <c r="AQ613" s="60">
        <f>IF(AND(ISNUMBER(AP612),ISNUMBER(AP613)),AP613/AP612-1,"")</f>
        <v>9.9720781810974657E-5</v>
      </c>
      <c r="AR613" s="60">
        <f>IF(ISNUMBER(AP613),AP613/MAX(AP$22:AP613)-1,"")</f>
        <v>-1.1951000896324171E-3</v>
      </c>
      <c r="AT613" s="62">
        <v>50.07</v>
      </c>
      <c r="AU613" s="60">
        <f>IF(AND(ISNUMBER(AT612),ISNUMBER(AT613)),AT613/AT612-1,"")</f>
        <v>0</v>
      </c>
      <c r="AV613" s="60">
        <f>IF(ISNUMBER(AT613),AT613/MAX(AT$22:AT613)-1,"")</f>
        <v>-2.1921084097249466E-3</v>
      </c>
      <c r="AX613" s="62">
        <v>24.7</v>
      </c>
      <c r="AY613" s="60">
        <f>IF(AND(ISNUMBER(AX612),ISNUMBER(AX613)),AX613/AX612-1,"")</f>
        <v>-1.1920953676294199E-2</v>
      </c>
      <c r="AZ613" s="60">
        <f>IF(ISNUMBER(AX613),AX613/MAX(AX$22:AX613)-1,"")</f>
        <v>-3.8311789440897082E-2</v>
      </c>
      <c r="BB613" s="62">
        <v>53.94</v>
      </c>
      <c r="BC613" s="60">
        <f>IF(AND(ISNUMBER(BB612),ISNUMBER(BB613)),BB613/BB612-1,"")</f>
        <v>-1.8504811250925624E-3</v>
      </c>
      <c r="BD613" s="60">
        <f>IF(ISNUMBER(BB613),BB613/MAX(BB$22:BB613)-1,"")</f>
        <v>-2.4769481106490798E-2</v>
      </c>
      <c r="BF613" s="62">
        <v>52.41</v>
      </c>
      <c r="BG613" s="60">
        <f>IF(AND(ISNUMBER(BF612),ISNUMBER(BF613)),BF613/BF612-1,"")</f>
        <v>1.9116803670424787E-3</v>
      </c>
      <c r="BH613" s="60">
        <f>IF(ISNUMBER(BF613),BF613/MAX(BF$22:BF613)-1,"")</f>
        <v>-3.1954192833394957E-2</v>
      </c>
      <c r="BK613" s="61">
        <f>BK612*(1+BL613)</f>
        <v>120.83639778795519</v>
      </c>
      <c r="BL613" s="60">
        <f>$L$12*N(AQ613)+$L$13*N(S613)+$L$14*N(AA613)+$L$15*N(AE613)+$L$16*N(AY613)+$L$17*N(BC613)+$L$18*N(AM613)+$L$19*N(AU613)+$L$20*N(W613)</f>
        <v>4.4751623846341617E-3</v>
      </c>
      <c r="BM613" s="60">
        <f>IF(ISNUMBER(BK613),BK613/MAX(BK$22:BK613)-1,"")</f>
        <v>-6.7100475316509978E-2</v>
      </c>
      <c r="BO613" s="61">
        <f>BO612*(1+BP613)</f>
        <v>116.25243884511508</v>
      </c>
      <c r="BP613" s="60">
        <f>$L$36*N(S613)+$L$37*N(AQ613)+$L$38*N(AA613)+$L$39*N(AE613)+$L$40*N(AM613)+$L$41*N(W613)+$L$42*N(AI613)+$L$43*N(BG613)+$L$44*N(AY613)</f>
        <v>7.0024543707006429E-3</v>
      </c>
      <c r="BQ613" s="60">
        <f>IF(ISNUMBER(BO613),BO613/MAX(BO$22:BO613)-1,"")</f>
        <v>-8.4334777519247672E-2</v>
      </c>
      <c r="BS613" s="61">
        <f>BS612*(1+BT613)</f>
        <v>107.9958365753449</v>
      </c>
      <c r="BT613" s="60">
        <f>$L$60*N(S613)+$L$61*N(AE613)+$L$62*N(AQ613)+$L$63*N(AM613)+$L$64*N(AI613)+$L$65*N(AA613)+$L$66*N(BG613)+$L$67*N(W613)+$L$68*N(AY613)</f>
        <v>8.4509240064884836E-3</v>
      </c>
      <c r="BU613" s="60">
        <f>IF(ISNUMBER(BS613),BS613/MAX(BS$22:BS613)-1,"")</f>
        <v>-0.11743784709832039</v>
      </c>
    </row>
    <row r="614" spans="17:73" ht="16" customHeight="1">
      <c r="Q614" s="63">
        <v>43957</v>
      </c>
      <c r="R614" s="62">
        <v>445.19</v>
      </c>
      <c r="S614" s="60">
        <f>IF(AND(ISNUMBER(R613),ISNUMBER(R614)),R614/R613-1,"")</f>
        <v>8.4263936394317618E-3</v>
      </c>
      <c r="T614" s="60">
        <f>IF(ISNUMBER(R614),R614/MAX(R$22:R614)-1,"")</f>
        <v>-0.12526034503084849</v>
      </c>
      <c r="V614" s="62">
        <v>223.98</v>
      </c>
      <c r="W614" s="60">
        <f>IF(AND(ISNUMBER(V613),ISNUMBER(V614)),V614/V613-1,"")</f>
        <v>1.1287700921076338E-2</v>
      </c>
      <c r="X614" s="60">
        <f>IF(ISNUMBER(V614),V614/MAX(V$22:V614)-1,"")</f>
        <v>-0.13481149567367123</v>
      </c>
      <c r="Z614" s="62">
        <v>10.119999999999999</v>
      </c>
      <c r="AA614" s="60">
        <f>IF(AND(ISNUMBER(Z613),ISNUMBER(Z614)),Z614/Z613-1,"")</f>
        <v>1.2000000000000011E-2</v>
      </c>
      <c r="AB614" s="60">
        <f>IF(ISNUMBER(Z614),Z614/MAX(Z$22:Z614)-1,"")</f>
        <v>-8.333333333333337E-2</v>
      </c>
      <c r="AD614" s="62">
        <v>10.96</v>
      </c>
      <c r="AE614" s="60">
        <f>IF(AND(ISNUMBER(AD613),ISNUMBER(AD614)),AD614/AD613-1,"")</f>
        <v>3.66300366300365E-3</v>
      </c>
      <c r="AF614" s="60">
        <f>IF(ISNUMBER(AD614),AD614/MAX(AD$22:AD614)-1,"")</f>
        <v>-0.2746525479814691</v>
      </c>
      <c r="AH614" s="62">
        <v>16.07</v>
      </c>
      <c r="AI614" s="60">
        <f>IF(AND(ISNUMBER(AH613),ISNUMBER(AH614)),AH614/AH613-1,"")</f>
        <v>6.8922305764411718E-3</v>
      </c>
      <c r="AJ614" s="60">
        <f>IF(ISNUMBER(AH614),AH614/MAX(AH$22:AH614)-1,"")</f>
        <v>-0.17631983598154799</v>
      </c>
      <c r="AL614" s="62">
        <v>18.329999999999998</v>
      </c>
      <c r="AM614" s="60">
        <f>IF(AND(ISNUMBER(AL613),ISNUMBER(AL614)),AL614/AL613-1,"")</f>
        <v>3.284072249589487E-3</v>
      </c>
      <c r="AN614" s="60">
        <f>IF(ISNUMBER(AL614),AL614/MAX(AL$22:AL614)-1,"")</f>
        <v>-0.22231650403054737</v>
      </c>
      <c r="AP614" s="62">
        <v>100.28</v>
      </c>
      <c r="AQ614" s="60">
        <f>IF(AND(ISNUMBER(AP613),ISNUMBER(AP614)),AP614/AP613-1,"")</f>
        <v>-9.9710838568189963E-5</v>
      </c>
      <c r="AR614" s="60">
        <f>IF(ISNUMBER(AP614),AP614/MAX(AP$22:AP614)-1,"")</f>
        <v>-1.2946917637685074E-3</v>
      </c>
      <c r="AT614" s="62">
        <v>50.08</v>
      </c>
      <c r="AU614" s="60">
        <f>IF(AND(ISNUMBER(AT613),ISNUMBER(AT614)),AT614/AT613-1,"")</f>
        <v>1.9972039145188525E-4</v>
      </c>
      <c r="AV614" s="60">
        <f>IF(ISNUMBER(AT614),AT614/MAX(AT$22:AT614)-1,"")</f>
        <v>-1.9928258270227595E-3</v>
      </c>
      <c r="AX614" s="62">
        <v>24.841999999999999</v>
      </c>
      <c r="AY614" s="60">
        <f>IF(AND(ISNUMBER(AX613),ISNUMBER(AX614)),AX614/AX613-1,"")</f>
        <v>5.748987854250931E-3</v>
      </c>
      <c r="AZ614" s="60">
        <f>IF(ISNUMBER(AX614),AX614/MAX(AX$22:AX614)-1,"")</f>
        <v>-3.2783055598816446E-2</v>
      </c>
      <c r="BB614" s="62">
        <v>53.88</v>
      </c>
      <c r="BC614" s="60">
        <f>IF(AND(ISNUMBER(BB613),ISNUMBER(BB614)),BB614/BB613-1,"")</f>
        <v>-1.1123470522802492E-3</v>
      </c>
      <c r="BD614" s="60">
        <f>IF(ISNUMBER(BB614),BB614/MAX(BB$22:BB614)-1,"")</f>
        <v>-2.5854275899475643E-2</v>
      </c>
      <c r="BF614" s="62">
        <v>52.62</v>
      </c>
      <c r="BG614" s="60">
        <f>IF(AND(ISNUMBER(BF613),ISNUMBER(BF614)),BF614/BF613-1,"")</f>
        <v>4.0068689181453898E-3</v>
      </c>
      <c r="BH614" s="60">
        <f>IF(ISNUMBER(BF614),BF614/MAX(BF$22:BF614)-1,"")</f>
        <v>-2.8075360177318154E-2</v>
      </c>
      <c r="BK614" s="61">
        <f>BK613*(1+BL614)</f>
        <v>121.52822175859171</v>
      </c>
      <c r="BL614" s="60">
        <f>$L$12*N(AQ614)+$L$13*N(S614)+$L$14*N(AA614)+$L$15*N(AE614)+$L$16*N(AY614)+$L$17*N(BC614)+$L$18*N(AM614)+$L$19*N(AU614)+$L$20*N(W614)</f>
        <v>5.7252945577749327E-3</v>
      </c>
      <c r="BM614" s="60">
        <f>IF(ISNUMBER(BK614),BK614/MAX(BK$22:BK614)-1,"")</f>
        <v>-6.1759350744888586E-2</v>
      </c>
      <c r="BO614" s="61">
        <f>BO613*(1+BP614)</f>
        <v>116.96207359353367</v>
      </c>
      <c r="BP614" s="60">
        <f>$L$36*N(S614)+$L$37*N(AQ614)+$L$38*N(AA614)+$L$39*N(AE614)+$L$40*N(AM614)+$L$41*N(W614)+$L$42*N(AI614)+$L$43*N(BG614)+$L$44*N(AY614)</f>
        <v>6.1042568695185862E-3</v>
      </c>
      <c r="BQ614" s="60">
        <f>IF(ISNUMBER(BO614),BO614/MAX(BO$22:BO614)-1,"")</f>
        <v>-7.8745321794740142E-2</v>
      </c>
      <c r="BS614" s="61">
        <f>BS613*(1+BT614)</f>
        <v>108.59319570896209</v>
      </c>
      <c r="BT614" s="60">
        <f>$L$60*N(S614)+$L$61*N(AE614)+$L$62*N(AQ614)+$L$63*N(AM614)+$L$64*N(AI614)+$L$65*N(AA614)+$L$66*N(BG614)+$L$67*N(W614)+$L$68*N(AY614)</f>
        <v>5.5313163225550232E-3</v>
      </c>
      <c r="BU614" s="60">
        <f>IF(ISNUMBER(BS614),BS614/MAX(BS$22:BS614)-1,"")</f>
        <v>-0.11255611665630605</v>
      </c>
    </row>
    <row r="615" spans="17:73" ht="16" customHeight="1">
      <c r="Q615" s="63">
        <v>43958</v>
      </c>
      <c r="R615" s="62">
        <v>445</v>
      </c>
      <c r="S615" s="60">
        <f>IF(AND(ISNUMBER(R614),ISNUMBER(R615)),R615/R614-1,"")</f>
        <v>-4.2678406972307403E-4</v>
      </c>
      <c r="T615" s="60">
        <f>IF(ISNUMBER(R615),R615/MAX(R$22:R615)-1,"")</f>
        <v>-0.12563366998074432</v>
      </c>
      <c r="V615" s="62">
        <v>223.09</v>
      </c>
      <c r="W615" s="60">
        <f>IF(AND(ISNUMBER(V614),ISNUMBER(V615)),V615/V614-1,"")</f>
        <v>-3.9735690686667491E-3</v>
      </c>
      <c r="X615" s="60">
        <f>IF(ISNUMBER(V615),V615/MAX(V$22:V615)-1,"")</f>
        <v>-0.13824938195302838</v>
      </c>
      <c r="Z615" s="62">
        <v>10.16</v>
      </c>
      <c r="AA615" s="60">
        <f>IF(AND(ISNUMBER(Z614),ISNUMBER(Z615)),Z615/Z614-1,"")</f>
        <v>3.9525691699606735E-3</v>
      </c>
      <c r="AB615" s="60">
        <f>IF(ISNUMBER(Z615),Z615/MAX(Z$22:Z615)-1,"")</f>
        <v>-7.9710144927536142E-2</v>
      </c>
      <c r="AD615" s="62">
        <v>10.87</v>
      </c>
      <c r="AE615" s="60">
        <f>IF(AND(ISNUMBER(AD614),ISNUMBER(AD615)),AD615/AD614-1,"")</f>
        <v>-8.2116788321169309E-3</v>
      </c>
      <c r="AF615" s="60">
        <f>IF(ISNUMBER(AD615),AD615/MAX(AD$22:AD615)-1,"")</f>
        <v>-0.28060886829913967</v>
      </c>
      <c r="AH615" s="62">
        <v>16</v>
      </c>
      <c r="AI615" s="60">
        <f>IF(AND(ISNUMBER(AH614),ISNUMBER(AH615)),AH615/AH614-1,"")</f>
        <v>-4.3559427504666903E-3</v>
      </c>
      <c r="AJ615" s="60">
        <f>IF(ISNUMBER(AH615),AH615/MAX(AH$22:AH615)-1,"")</f>
        <v>-0.17990773962070739</v>
      </c>
      <c r="AL615" s="62">
        <v>17.87</v>
      </c>
      <c r="AM615" s="60">
        <f>IF(AND(ISNUMBER(AL614),ISNUMBER(AL615)),AL615/AL614-1,"")</f>
        <v>-2.5095471903982425E-2</v>
      </c>
      <c r="AN615" s="60">
        <f>IF(ISNUMBER(AL615),AL615/MAX(AL$22:AL615)-1,"")</f>
        <v>-0.24183283835383962</v>
      </c>
      <c r="AP615" s="62">
        <v>100.29</v>
      </c>
      <c r="AQ615" s="60">
        <f>IF(AND(ISNUMBER(AP614),ISNUMBER(AP615)),AP615/AP614-1,"")</f>
        <v>9.9720781810974657E-5</v>
      </c>
      <c r="AR615" s="60">
        <f>IF(ISNUMBER(AP615),AP615/MAX(AP$22:AP615)-1,"")</f>
        <v>-1.1951000896324171E-3</v>
      </c>
      <c r="AT615" s="62">
        <v>50.075000000000003</v>
      </c>
      <c r="AU615" s="60">
        <f>IF(AND(ISNUMBER(AT614),ISNUMBER(AT615)),AT615/AT614-1,"")</f>
        <v>-9.9840255590954996E-5</v>
      </c>
      <c r="AV615" s="60">
        <f>IF(ISNUMBER(AT615),AT615/MAX(AT$22:AT615)-1,"")</f>
        <v>-2.092467118373742E-3</v>
      </c>
      <c r="AX615" s="62">
        <v>24.608000000000001</v>
      </c>
      <c r="AY615" s="60">
        <f>IF(AND(ISNUMBER(AX614),ISNUMBER(AX615)),AX615/AX614-1,"")</f>
        <v>-9.4195314386924522E-3</v>
      </c>
      <c r="AZ615" s="60">
        <f>IF(ISNUMBER(AX615),AX615/MAX(AX$22:AX615)-1,"")</f>
        <v>-4.1893786014639445E-2</v>
      </c>
      <c r="BB615" s="62">
        <v>53.77</v>
      </c>
      <c r="BC615" s="60">
        <f>IF(AND(ISNUMBER(BB614),ISNUMBER(BB615)),BB615/BB614-1,"")</f>
        <v>-2.0415738678545292E-3</v>
      </c>
      <c r="BD615" s="60">
        <f>IF(ISNUMBER(BB615),BB615/MAX(BB$22:BB615)-1,"")</f>
        <v>-2.7843066353281487E-2</v>
      </c>
      <c r="BF615" s="62">
        <v>52.35</v>
      </c>
      <c r="BG615" s="60">
        <f>IF(AND(ISNUMBER(BF614),ISNUMBER(BF615)),BF615/BF614-1,"")</f>
        <v>-5.1311288483465445E-3</v>
      </c>
      <c r="BH615" s="60">
        <f>IF(ISNUMBER(BF615),BF615/MAX(BF$22:BF615)-1,"")</f>
        <v>-3.3062430735131154E-2</v>
      </c>
      <c r="BK615" s="61">
        <f>BK614*(1+BL615)</f>
        <v>121.16431829426524</v>
      </c>
      <c r="BL615" s="60">
        <f>$L$12*N(AQ615)+$L$13*N(S615)+$L$14*N(AA615)+$L$15*N(AE615)+$L$16*N(AY615)+$L$17*N(BC615)+$L$18*N(AM615)+$L$19*N(AU615)+$L$20*N(W615)</f>
        <v>-2.994394709809486E-3</v>
      </c>
      <c r="BM615" s="60">
        <f>IF(ISNUMBER(BK615),BK615/MAX(BK$22:BK615)-1,"")</f>
        <v>-6.4568813581546314E-2</v>
      </c>
      <c r="BO615" s="61">
        <f>BO614*(1+BP615)</f>
        <v>116.67496642339502</v>
      </c>
      <c r="BP615" s="60">
        <f>$L$36*N(S615)+$L$37*N(AQ615)+$L$38*N(AA615)+$L$39*N(AE615)+$L$40*N(AM615)+$L$41*N(W615)+$L$42*N(AI615)+$L$43*N(BG615)+$L$44*N(AY615)</f>
        <v>-2.4547031470766815E-3</v>
      </c>
      <c r="BQ615" s="60">
        <f>IF(ISNUMBER(BO615),BO615/MAX(BO$22:BO615)-1,"")</f>
        <v>-8.1006728552589724E-2</v>
      </c>
      <c r="BS615" s="61">
        <f>BS614*(1+BT615)</f>
        <v>108.0780681179947</v>
      </c>
      <c r="BT615" s="60">
        <f>$L$60*N(S615)+$L$61*N(AE615)+$L$62*N(AQ615)+$L$63*N(AM615)+$L$64*N(AI615)+$L$65*N(AA615)+$L$66*N(BG615)+$L$67*N(W615)+$L$68*N(AY615)</f>
        <v>-4.7436451943818651E-3</v>
      </c>
      <c r="BU615" s="60">
        <f>IF(ISNUMBER(BS615),BS615/MAX(BS$22:BS615)-1,"")</f>
        <v>-0.11676583556881281</v>
      </c>
    </row>
    <row r="616" spans="17:73" ht="16" customHeight="1">
      <c r="Q616" s="63">
        <v>43959</v>
      </c>
      <c r="R616" s="62">
        <v>446.8</v>
      </c>
      <c r="S616" s="60">
        <f>IF(AND(ISNUMBER(R615),ISNUMBER(R616)),R616/R615-1,"")</f>
        <v>4.0449438202248E-3</v>
      </c>
      <c r="T616" s="60">
        <f>IF(ISNUMBER(R616),R616/MAX(R$22:R616)-1,"")</f>
        <v>-0.12209690729752032</v>
      </c>
      <c r="V616" s="62">
        <v>225.03</v>
      </c>
      <c r="W616" s="60">
        <f>IF(AND(ISNUMBER(V615),ISNUMBER(V616)),V616/V615-1,"")</f>
        <v>8.696041956161249E-3</v>
      </c>
      <c r="X616" s="60">
        <f>IF(ISNUMBER(V616),V616/MAX(V$22:V616)-1,"")</f>
        <v>-0.13075556242274411</v>
      </c>
      <c r="Z616" s="62">
        <v>10.24</v>
      </c>
      <c r="AA616" s="60">
        <f>IF(AND(ISNUMBER(Z615),ISNUMBER(Z616)),Z616/Z615-1,"")</f>
        <v>7.8740157480314821E-3</v>
      </c>
      <c r="AB616" s="60">
        <f>IF(ISNUMBER(Z616),Z616/MAX(Z$22:Z616)-1,"")</f>
        <v>-7.2463768115941907E-2</v>
      </c>
      <c r="AD616" s="62">
        <v>11.17</v>
      </c>
      <c r="AE616" s="60">
        <f>IF(AND(ISNUMBER(AD615),ISNUMBER(AD616)),AD616/AD615-1,"")</f>
        <v>2.7598896044158217E-2</v>
      </c>
      <c r="AF616" s="60">
        <f>IF(ISNUMBER(AD616),AD616/MAX(AD$22:AD616)-1,"")</f>
        <v>-0.26075446724023821</v>
      </c>
      <c r="AH616" s="62">
        <v>16.14</v>
      </c>
      <c r="AI616" s="60">
        <f>IF(AND(ISNUMBER(AH615),ISNUMBER(AH616)),AH616/AH615-1,"")</f>
        <v>8.7500000000000355E-3</v>
      </c>
      <c r="AJ616" s="60">
        <f>IF(ISNUMBER(AH616),AH616/MAX(AH$22:AH616)-1,"")</f>
        <v>-0.17273193234238859</v>
      </c>
      <c r="AL616" s="62">
        <v>18.059999999999999</v>
      </c>
      <c r="AM616" s="60">
        <f>IF(AND(ISNUMBER(AL615),ISNUMBER(AL616)),AL616/AL615-1,"")</f>
        <v>1.0632344711807296E-2</v>
      </c>
      <c r="AN616" s="60">
        <f>IF(ISNUMBER(AL616),AL616/MAX(AL$22:AL616)-1,"")</f>
        <v>-0.23377174374204501</v>
      </c>
      <c r="AP616" s="62">
        <v>100.29</v>
      </c>
      <c r="AQ616" s="60">
        <f>IF(AND(ISNUMBER(AP615),ISNUMBER(AP616)),AP616/AP615-1,"")</f>
        <v>0</v>
      </c>
      <c r="AR616" s="60">
        <f>IF(ISNUMBER(AP616),AP616/MAX(AP$22:AP616)-1,"")</f>
        <v>-1.1951000896324171E-3</v>
      </c>
      <c r="AT616" s="62">
        <v>50.08</v>
      </c>
      <c r="AU616" s="60">
        <f>IF(AND(ISNUMBER(AT615),ISNUMBER(AT616)),AT616/AT615-1,"")</f>
        <v>9.9850224662967335E-5</v>
      </c>
      <c r="AV616" s="60">
        <f>IF(ISNUMBER(AT616),AT616/MAX(AT$22:AT616)-1,"")</f>
        <v>-1.9928258270227595E-3</v>
      </c>
      <c r="AX616" s="62">
        <v>24.69</v>
      </c>
      <c r="AY616" s="60">
        <f>IF(AND(ISNUMBER(AX615),ISNUMBER(AX616)),AX616/AX615-1,"")</f>
        <v>3.3322496749024211E-3</v>
      </c>
      <c r="AZ616" s="60">
        <f>IF(ISNUMBER(AX616),AX616/MAX(AX$22:AX616)-1,"")</f>
        <v>-3.8701136894564669E-2</v>
      </c>
      <c r="BB616" s="62">
        <v>53.89</v>
      </c>
      <c r="BC616" s="60">
        <f>IF(AND(ISNUMBER(BB615),ISNUMBER(BB616)),BB616/BB615-1,"")</f>
        <v>2.2317277292169813E-3</v>
      </c>
      <c r="BD616" s="60">
        <f>IF(ISNUMBER(BB616),BB616/MAX(BB$22:BB616)-1,"")</f>
        <v>-2.5673476767311576E-2</v>
      </c>
      <c r="BF616" s="62">
        <v>52.72</v>
      </c>
      <c r="BG616" s="60">
        <f>IF(AND(ISNUMBER(BF615),ISNUMBER(BF616)),BF616/BF615-1,"")</f>
        <v>7.0678127984717953E-3</v>
      </c>
      <c r="BH616" s="60">
        <f>IF(ISNUMBER(BF616),BF616/MAX(BF$22:BF616)-1,"")</f>
        <v>-2.622829700775775E-2</v>
      </c>
      <c r="BK616" s="61">
        <f>BK615*(1+BL616)</f>
        <v>121.92893441777677</v>
      </c>
      <c r="BL616" s="60">
        <f>$L$12*N(AQ616)+$L$13*N(S616)+$L$14*N(AA616)+$L$15*N(AE616)+$L$16*N(AY616)+$L$17*N(BC616)+$L$18*N(AM616)+$L$19*N(AU616)+$L$20*N(W616)</f>
        <v>6.3105717448477729E-3</v>
      </c>
      <c r="BM616" s="60">
        <f>IF(ISNUMBER(BK616),BK616/MAX(BK$22:BK616)-1,"")</f>
        <v>-5.8665707967284542E-2</v>
      </c>
      <c r="BO616" s="61">
        <f>BO615*(1+BP616)</f>
        <v>117.62300050216292</v>
      </c>
      <c r="BP616" s="60">
        <f>$L$36*N(S616)+$L$37*N(AQ616)+$L$38*N(AA616)+$L$39*N(AE616)+$L$40*N(AM616)+$L$41*N(W616)+$L$42*N(AI616)+$L$43*N(BG616)+$L$44*N(AY616)</f>
        <v>8.1254283401946455E-3</v>
      </c>
      <c r="BQ616" s="60">
        <f>IF(ISNUMBER(BO616),BO616/MAX(BO$22:BO616)-1,"")</f>
        <v>-7.3539514580322818E-2</v>
      </c>
      <c r="BS616" s="61">
        <f>BS615*(1+BT616)</f>
        <v>109.0983273572074</v>
      </c>
      <c r="BT616" s="60">
        <f>$L$60*N(S616)+$L$61*N(AE616)+$L$62*N(AQ616)+$L$63*N(AM616)+$L$64*N(AI616)+$L$65*N(AA616)+$L$66*N(BG616)+$L$67*N(W616)+$L$68*N(AY616)</f>
        <v>9.4400210605060722E-3</v>
      </c>
      <c r="BU616" s="60">
        <f>IF(ISNUMBER(BS616),BS616/MAX(BS$22:BS616)-1,"")</f>
        <v>-0.10842808645522384</v>
      </c>
    </row>
    <row r="617" spans="17:73" ht="16" customHeight="1">
      <c r="Q617" s="63">
        <v>43962</v>
      </c>
      <c r="R617" s="62">
        <v>449</v>
      </c>
      <c r="S617" s="60">
        <f>IF(AND(ISNUMBER(R616),ISNUMBER(R617)),R617/R616-1,"")</f>
        <v>4.9239033124439668E-3</v>
      </c>
      <c r="T617" s="60">
        <f>IF(ISNUMBER(R617),R617/MAX(R$22:R617)-1,"")</f>
        <v>-0.11777419735135775</v>
      </c>
      <c r="V617" s="62">
        <v>226.01</v>
      </c>
      <c r="W617" s="60">
        <f>IF(AND(ISNUMBER(V616),ISNUMBER(V617)),V617/V616-1,"")</f>
        <v>4.3549748922364628E-3</v>
      </c>
      <c r="X617" s="60">
        <f>IF(ISNUMBER(V617),V617/MAX(V$22:V617)-1,"")</f>
        <v>-0.1269700247218789</v>
      </c>
      <c r="Z617" s="62">
        <v>10.28</v>
      </c>
      <c r="AA617" s="60">
        <f>IF(AND(ISNUMBER(Z616),ISNUMBER(Z617)),Z617/Z616-1,"")</f>
        <v>3.90625E-3</v>
      </c>
      <c r="AB617" s="60">
        <f>IF(ISNUMBER(Z617),Z617/MAX(Z$22:Z617)-1,"")</f>
        <v>-6.88405797101449E-2</v>
      </c>
      <c r="AD617" s="62">
        <v>11.35</v>
      </c>
      <c r="AE617" s="60">
        <f>IF(AND(ISNUMBER(AD616),ISNUMBER(AD617)),AD617/AD616-1,"")</f>
        <v>1.6114592658907689E-2</v>
      </c>
      <c r="AF617" s="60">
        <f>IF(ISNUMBER(AD617),AD617/MAX(AD$22:AD617)-1,"")</f>
        <v>-0.2488418266048974</v>
      </c>
      <c r="AH617" s="62">
        <v>16.37</v>
      </c>
      <c r="AI617" s="60">
        <f>IF(AND(ISNUMBER(AH616),ISNUMBER(AH617)),AH617/AH616-1,"")</f>
        <v>1.4250309789343163E-2</v>
      </c>
      <c r="AJ617" s="60">
        <f>IF(ISNUMBER(AH617),AH617/MAX(AH$22:AH617)-1,"")</f>
        <v>-0.16094310609943618</v>
      </c>
      <c r="AL617" s="62">
        <v>18.350000000000001</v>
      </c>
      <c r="AM617" s="60">
        <f>IF(AND(ISNUMBER(AL616),ISNUMBER(AL617)),AL617/AL616-1,"")</f>
        <v>1.6057585825027809E-2</v>
      </c>
      <c r="AN617" s="60">
        <f>IF(ISNUMBER(AL617),AL617/MAX(AL$22:AL617)-1,"")</f>
        <v>-0.2214679677556215</v>
      </c>
      <c r="AP617" s="62">
        <v>100.29</v>
      </c>
      <c r="AQ617" s="60">
        <f>IF(AND(ISNUMBER(AP616),ISNUMBER(AP617)),AP617/AP616-1,"")</f>
        <v>0</v>
      </c>
      <c r="AR617" s="60">
        <f>IF(ISNUMBER(AP617),AP617/MAX(AP$22:AP617)-1,"")</f>
        <v>-1.1951000896324171E-3</v>
      </c>
      <c r="AT617" s="62">
        <v>50.07</v>
      </c>
      <c r="AU617" s="60">
        <f>IF(AND(ISNUMBER(AT616),ISNUMBER(AT617)),AT617/AT616-1,"")</f>
        <v>-1.9968051118202101E-4</v>
      </c>
      <c r="AV617" s="60">
        <f>IF(ISNUMBER(AT617),AT617/MAX(AT$22:AT617)-1,"")</f>
        <v>-2.1921084097249466E-3</v>
      </c>
      <c r="AX617" s="62">
        <v>24.434999999999999</v>
      </c>
      <c r="AY617" s="60">
        <f>IF(AND(ISNUMBER(AX616),ISNUMBER(AX617)),AX617/AX616-1,"")</f>
        <v>-1.0328068043742533E-2</v>
      </c>
      <c r="AZ617" s="60">
        <f>IF(ISNUMBER(AX617),AX617/MAX(AX$22:AX617)-1,"")</f>
        <v>-4.8629496963089935E-2</v>
      </c>
      <c r="BB617" s="62">
        <v>53.84</v>
      </c>
      <c r="BC617" s="60">
        <f>IF(AND(ISNUMBER(BB616),ISNUMBER(BB617)),BB617/BB616-1,"")</f>
        <v>-9.2781592132118451E-4</v>
      </c>
      <c r="BD617" s="60">
        <f>IF(ISNUMBER(BB617),BB617/MAX(BB$22:BB617)-1,"")</f>
        <v>-2.6577472428132354E-2</v>
      </c>
      <c r="BF617" s="62">
        <v>52.74</v>
      </c>
      <c r="BG617" s="60">
        <f>IF(AND(ISNUMBER(BF616),ISNUMBER(BF617)),BF617/BF616-1,"")</f>
        <v>3.7936267071336793E-4</v>
      </c>
      <c r="BH617" s="60">
        <f>IF(ISNUMBER(BF617),BF617/MAX(BF$22:BF617)-1,"")</f>
        <v>-2.5858884373845537E-2</v>
      </c>
      <c r="BK617" s="61">
        <f>BK616*(1+BL617)</f>
        <v>122.27398991749492</v>
      </c>
      <c r="BL617" s="60">
        <f>$L$12*N(AQ617)+$L$13*N(S617)+$L$14*N(AA617)+$L$15*N(AE617)+$L$16*N(AY617)+$L$17*N(BC617)+$L$18*N(AM617)+$L$19*N(AU617)+$L$20*N(W617)</f>
        <v>2.8299722405171041E-3</v>
      </c>
      <c r="BM617" s="60">
        <f>IF(ISNUMBER(BK617),BK617/MAX(BK$22:BK617)-1,"")</f>
        <v>-5.6001758051785089E-2</v>
      </c>
      <c r="BO617" s="61">
        <f>BO616*(1+BP617)</f>
        <v>118.18226334611151</v>
      </c>
      <c r="BP617" s="60">
        <f>$L$36*N(S617)+$L$37*N(AQ617)+$L$38*N(AA617)+$L$39*N(AE617)+$L$40*N(AM617)+$L$41*N(W617)+$L$42*N(AI617)+$L$43*N(BG617)+$L$44*N(AY617)</f>
        <v>4.7547064907452873E-3</v>
      </c>
      <c r="BQ617" s="60">
        <f>IF(ISNUMBER(BO617),BO617/MAX(BO$22:BO617)-1,"")</f>
        <v>-6.9134466896878632E-2</v>
      </c>
      <c r="BS617" s="61">
        <f>BS616*(1+BT617)</f>
        <v>109.98411519920624</v>
      </c>
      <c r="BT617" s="60">
        <f>$L$60*N(S617)+$L$61*N(AE617)+$L$62*N(AQ617)+$L$63*N(AM617)+$L$64*N(AI617)+$L$65*N(AA617)+$L$66*N(BG617)+$L$67*N(W617)+$L$68*N(AY617)</f>
        <v>8.119169775157151E-3</v>
      </c>
      <c r="BU617" s="60">
        <f>IF(ISNUMBER(BS617),BS617/MAX(BS$22:BS617)-1,"")</f>
        <v>-0.10118926272239204</v>
      </c>
    </row>
    <row r="618" spans="17:73" ht="16" customHeight="1">
      <c r="Q618" s="63">
        <v>43963</v>
      </c>
      <c r="R618" s="62">
        <v>449.53</v>
      </c>
      <c r="S618" s="60">
        <f>IF(AND(ISNUMBER(R617),ISNUMBER(R618)),R618/R617-1,"")</f>
        <v>1.1804008908684605E-3</v>
      </c>
      <c r="T618" s="60">
        <f>IF(ISNUMBER(R618),R618/MAX(R$22:R618)-1,"")</f>
        <v>-0.11673281722796403</v>
      </c>
      <c r="V618" s="62">
        <v>226.59</v>
      </c>
      <c r="W618" s="60">
        <f>IF(AND(ISNUMBER(V617),ISNUMBER(V618)),V618/V617-1,"")</f>
        <v>2.5662581301713061E-3</v>
      </c>
      <c r="X618" s="60">
        <f>IF(ISNUMBER(V618),V618/MAX(V$22:V618)-1,"")</f>
        <v>-0.12472960444993819</v>
      </c>
      <c r="Z618" s="62">
        <v>10.38</v>
      </c>
      <c r="AA618" s="60">
        <f>IF(AND(ISNUMBER(Z617),ISNUMBER(Z618)),Z618/Z617-1,"")</f>
        <v>9.7276264591441564E-3</v>
      </c>
      <c r="AB618" s="60">
        <f>IF(ISNUMBER(Z618),Z618/MAX(Z$22:Z618)-1,"")</f>
        <v>-5.9782608695651995E-2</v>
      </c>
      <c r="AD618" s="62">
        <v>11.29</v>
      </c>
      <c r="AE618" s="60">
        <f>IF(AND(ISNUMBER(AD617),ISNUMBER(AD618)),AD618/AD617-1,"")</f>
        <v>-5.2863436123348206E-3</v>
      </c>
      <c r="AF618" s="60">
        <f>IF(ISNUMBER(AD618),AD618/MAX(AD$22:AD618)-1,"")</f>
        <v>-0.25281270681667778</v>
      </c>
      <c r="AH618" s="62">
        <v>16.3</v>
      </c>
      <c r="AI618" s="60">
        <f>IF(AND(ISNUMBER(AH617),ISNUMBER(AH618)),AH618/AH617-1,"")</f>
        <v>-4.2761148442272967E-3</v>
      </c>
      <c r="AJ618" s="60">
        <f>IF(ISNUMBER(AH618),AH618/MAX(AH$22:AH618)-1,"")</f>
        <v>-0.16453100973859558</v>
      </c>
      <c r="AL618" s="62">
        <v>18.28</v>
      </c>
      <c r="AM618" s="60">
        <f>IF(AND(ISNUMBER(AL617),ISNUMBER(AL618)),AL618/AL617-1,"")</f>
        <v>-3.814713896457822E-3</v>
      </c>
      <c r="AN618" s="60">
        <f>IF(ISNUMBER(AL618),AL618/MAX(AL$22:AL618)-1,"")</f>
        <v>-0.22443784471786166</v>
      </c>
      <c r="AP618" s="62">
        <v>100.29</v>
      </c>
      <c r="AQ618" s="60">
        <f>IF(AND(ISNUMBER(AP617),ISNUMBER(AP618)),AP618/AP617-1,"")</f>
        <v>0</v>
      </c>
      <c r="AR618" s="60">
        <f>IF(ISNUMBER(AP618),AP618/MAX(AP$22:AP618)-1,"")</f>
        <v>-1.1951000896324171E-3</v>
      </c>
      <c r="AT618" s="62">
        <v>50.09</v>
      </c>
      <c r="AU618" s="60">
        <f>IF(AND(ISNUMBER(AT617),ISNUMBER(AT618)),AT618/AT617-1,"")</f>
        <v>3.9944078290399254E-4</v>
      </c>
      <c r="AV618" s="60">
        <f>IF(ISNUMBER(AT618),AT618/MAX(AT$22:AT618)-1,"")</f>
        <v>-1.7935432443203503E-3</v>
      </c>
      <c r="AX618" s="62">
        <v>24.693999999999999</v>
      </c>
      <c r="AY618" s="60">
        <f>IF(AND(ISNUMBER(AX617),ISNUMBER(AX618)),AX618/AX617-1,"")</f>
        <v>1.0599549826069143E-2</v>
      </c>
      <c r="AZ618" s="60">
        <f>IF(ISNUMBER(AX618),AX618/MAX(AX$22:AX618)-1,"")</f>
        <v>-3.8545397913097745E-2</v>
      </c>
      <c r="BB618" s="62">
        <v>53.69</v>
      </c>
      <c r="BC618" s="60">
        <f>IF(AND(ISNUMBER(BB617),ISNUMBER(BB618)),BB618/BB617-1,"")</f>
        <v>-2.786032689450324E-3</v>
      </c>
      <c r="BD618" s="60">
        <f>IF(ISNUMBER(BB618),BB618/MAX(BB$22:BB618)-1,"")</f>
        <v>-2.9289459410594909E-2</v>
      </c>
      <c r="BF618" s="62">
        <v>52.88</v>
      </c>
      <c r="BG618" s="60">
        <f>IF(AND(ISNUMBER(BF617),ISNUMBER(BF618)),BF618/BF617-1,"")</f>
        <v>2.6545316647705874E-3</v>
      </c>
      <c r="BH618" s="60">
        <f>IF(ISNUMBER(BF618),BF618/MAX(BF$22:BF618)-1,"")</f>
        <v>-2.3272995936461038E-2</v>
      </c>
      <c r="BK618" s="61">
        <f>BK617*(1+BL618)</f>
        <v>122.59799454687685</v>
      </c>
      <c r="BL618" s="60">
        <f>$L$12*N(AQ618)+$L$13*N(S618)+$L$14*N(AA618)+$L$15*N(AE618)+$L$16*N(AY618)+$L$17*N(BC618)+$L$18*N(AM618)+$L$19*N(AU618)+$L$20*N(W618)</f>
        <v>2.6498246241948636E-3</v>
      </c>
      <c r="BM618" s="60">
        <f>IF(ISNUMBER(BK618),BK618/MAX(BK$22:BK618)-1,"")</f>
        <v>-5.3500328265074115E-2</v>
      </c>
      <c r="BO618" s="61">
        <f>BO617*(1+BP618)</f>
        <v>118.42342554632161</v>
      </c>
      <c r="BP618" s="60">
        <f>$L$36*N(S618)+$L$37*N(AQ618)+$L$38*N(AA618)+$L$39*N(AE618)+$L$40*N(AM618)+$L$41*N(W618)+$L$42*N(AI618)+$L$43*N(BG618)+$L$44*N(AY618)</f>
        <v>2.040595546083187E-3</v>
      </c>
      <c r="BQ618" s="60">
        <f>IF(ISNUMBER(BO618),BO618/MAX(BO$22:BO618)-1,"")</f>
        <v>-6.7234946836026155E-2</v>
      </c>
      <c r="BS618" s="61">
        <f>BS617*(1+BT618)</f>
        <v>109.92718141636803</v>
      </c>
      <c r="BT618" s="60">
        <f>$L$60*N(S618)+$L$61*N(AE618)+$L$62*N(AQ618)+$L$63*N(AM618)+$L$64*N(AI618)+$L$65*N(AA618)+$L$66*N(BG618)+$L$67*N(W618)+$L$68*N(AY618)</f>
        <v>-5.1765459707610274E-4</v>
      </c>
      <c r="BU618" s="60">
        <f>IF(ISNUMBER(BS618),BS618/MAX(BS$22:BS618)-1,"")</f>
        <v>-0.10165453623244514</v>
      </c>
    </row>
    <row r="619" spans="17:73" ht="16" customHeight="1">
      <c r="Q619" s="63">
        <v>43964</v>
      </c>
      <c r="R619" s="62">
        <v>441</v>
      </c>
      <c r="S619" s="60">
        <f>IF(AND(ISNUMBER(R618),ISNUMBER(R619)),R619/R618-1,"")</f>
        <v>-1.8975374279803336E-2</v>
      </c>
      <c r="T619" s="60">
        <f>IF(ISNUMBER(R619),R619/MAX(R$22:R619)-1,"")</f>
        <v>-0.1334931426101309</v>
      </c>
      <c r="V619" s="62">
        <v>221.88</v>
      </c>
      <c r="W619" s="60">
        <f>IF(AND(ISNUMBER(V618),ISNUMBER(V619)),V619/V618-1,"")</f>
        <v>-2.0786442473189504E-2</v>
      </c>
      <c r="X619" s="60">
        <f>IF(ISNUMBER(V619),V619/MAX(V$22:V619)-1,"")</f>
        <v>-0.14292336217552537</v>
      </c>
      <c r="Z619" s="62">
        <v>10.199999999999999</v>
      </c>
      <c r="AA619" s="60">
        <f>IF(AND(ISNUMBER(Z618),ISNUMBER(Z619)),Z619/Z618-1,"")</f>
        <v>-1.7341040462427904E-2</v>
      </c>
      <c r="AB619" s="60">
        <f>IF(ISNUMBER(Z619),Z619/MAX(Z$22:Z619)-1,"")</f>
        <v>-7.6086956521739135E-2</v>
      </c>
      <c r="AD619" s="62">
        <v>11.31</v>
      </c>
      <c r="AE619" s="60">
        <f>IF(AND(ISNUMBER(AD618),ISNUMBER(AD619)),AD619/AD618-1,"")</f>
        <v>1.7714791851197731E-3</v>
      </c>
      <c r="AF619" s="60">
        <f>IF(ISNUMBER(AD619),AD619/MAX(AD$22:AD619)-1,"")</f>
        <v>-0.2514890800794175</v>
      </c>
      <c r="AH619" s="62">
        <v>16.22</v>
      </c>
      <c r="AI619" s="60">
        <f>IF(AND(ISNUMBER(AH618),ISNUMBER(AH619)),AH619/AH618-1,"")</f>
        <v>-4.9079754601227821E-3</v>
      </c>
      <c r="AJ619" s="60">
        <f>IF(ISNUMBER(AH619),AH619/MAX(AH$22:AH619)-1,"")</f>
        <v>-0.16863147104049214</v>
      </c>
      <c r="AL619" s="62">
        <v>18.07</v>
      </c>
      <c r="AM619" s="60">
        <f>IF(AND(ISNUMBER(AL618),ISNUMBER(AL619)),AL619/AL618-1,"")</f>
        <v>-1.148796498905913E-2</v>
      </c>
      <c r="AN619" s="60">
        <f>IF(ISNUMBER(AL619),AL619/MAX(AL$22:AL619)-1,"")</f>
        <v>-0.23334747560458213</v>
      </c>
      <c r="AP619" s="62">
        <v>100.29</v>
      </c>
      <c r="AQ619" s="60">
        <f>IF(AND(ISNUMBER(AP618),ISNUMBER(AP619)),AP619/AP618-1,"")</f>
        <v>0</v>
      </c>
      <c r="AR619" s="60">
        <f>IF(ISNUMBER(AP619),AP619/MAX(AP$22:AP619)-1,"")</f>
        <v>-1.1951000896324171E-3</v>
      </c>
      <c r="AT619" s="62">
        <v>50.085000000000001</v>
      </c>
      <c r="AU619" s="60">
        <f>IF(AND(ISNUMBER(AT618),ISNUMBER(AT619)),AT619/AT618-1,"")</f>
        <v>-9.9820323417931789E-5</v>
      </c>
      <c r="AV619" s="60">
        <f>IF(ISNUMBER(AT619),AT619/MAX(AT$22:AT619)-1,"")</f>
        <v>-1.8931845356715549E-3</v>
      </c>
      <c r="AX619" s="62">
        <v>24.702999999999999</v>
      </c>
      <c r="AY619" s="60">
        <f>IF(AND(ISNUMBER(AX618),ISNUMBER(AX619)),AX619/AX618-1,"")</f>
        <v>3.6446100267273351E-4</v>
      </c>
      <c r="AZ619" s="60">
        <f>IF(ISNUMBER(AX619),AX619/MAX(AX$22:AX619)-1,"")</f>
        <v>-3.8194985204796805E-2</v>
      </c>
      <c r="BB619" s="62">
        <v>53.76</v>
      </c>
      <c r="BC619" s="60">
        <f>IF(AND(ISNUMBER(BB618),ISNUMBER(BB619)),BB619/BB618-1,"")</f>
        <v>1.3037809647979959E-3</v>
      </c>
      <c r="BD619" s="60">
        <f>IF(ISNUMBER(BB619),BB619/MAX(BB$22:BB619)-1,"")</f>
        <v>-2.8023865485445776E-2</v>
      </c>
      <c r="BF619" s="62">
        <v>52.99</v>
      </c>
      <c r="BG619" s="60">
        <f>IF(AND(ISNUMBER(BF618),ISNUMBER(BF619)),BF619/BF618-1,"")</f>
        <v>2.0801815431163995E-3</v>
      </c>
      <c r="BH619" s="60">
        <f>IF(ISNUMBER(BF619),BF619/MAX(BF$22:BF619)-1,"")</f>
        <v>-2.1241226449944528E-2</v>
      </c>
      <c r="BK619" s="61">
        <f>BK618*(1+BL619)</f>
        <v>121.54008900870058</v>
      </c>
      <c r="BL619" s="60">
        <f>$L$12*N(AQ619)+$L$13*N(S619)+$L$14*N(AA619)+$L$15*N(AE619)+$L$16*N(AY619)+$L$17*N(BC619)+$L$18*N(AM619)+$L$19*N(AU619)+$L$20*N(W619)</f>
        <v>-8.6290607125042006E-3</v>
      </c>
      <c r="BM619" s="60">
        <f>IF(ISNUMBER(BK619),BK619/MAX(BK$22:BK619)-1,"")</f>
        <v>-6.166773139684012E-2</v>
      </c>
      <c r="BO619" s="61">
        <f>BO618*(1+BP619)</f>
        <v>117.34579119924628</v>
      </c>
      <c r="BP619" s="60">
        <f>$L$36*N(S619)+$L$37*N(AQ619)+$L$38*N(AA619)+$L$39*N(AE619)+$L$40*N(AM619)+$L$41*N(W619)+$L$42*N(AI619)+$L$43*N(BG619)+$L$44*N(AY619)</f>
        <v>-9.0998410331731196E-3</v>
      </c>
      <c r="BQ619" s="60">
        <f>IF(ISNUMBER(BO619),BO619/MAX(BO$22:BO619)-1,"")</f>
        <v>-7.572296054111749E-2</v>
      </c>
      <c r="BS619" s="61">
        <f>BS618*(1+BT619)</f>
        <v>108.9685534821724</v>
      </c>
      <c r="BT619" s="60">
        <f>$L$60*N(S619)+$L$61*N(AE619)+$L$62*N(AQ619)+$L$63*N(AM619)+$L$64*N(AI619)+$L$65*N(AA619)+$L$66*N(BG619)+$L$67*N(W619)+$L$68*N(AY619)</f>
        <v>-8.7205723083598249E-3</v>
      </c>
      <c r="BU619" s="60">
        <f>IF(ISNUMBER(BS619),BS619/MAX(BS$22:BS619)-1,"")</f>
        <v>-0.10948862280711713</v>
      </c>
    </row>
    <row r="620" spans="17:73" ht="16" customHeight="1">
      <c r="Q620" s="63">
        <v>43965</v>
      </c>
      <c r="R620" s="62">
        <v>436.4</v>
      </c>
      <c r="S620" s="60">
        <f>IF(AND(ISNUMBER(R619),ISNUMBER(R620)),R620/R619-1,"")</f>
        <v>-1.04308390022676E-2</v>
      </c>
      <c r="T620" s="60">
        <f>IF(ISNUMBER(R620),R620/MAX(R$22:R620)-1,"")</f>
        <v>-0.14253153613392544</v>
      </c>
      <c r="V620" s="62">
        <v>219.1</v>
      </c>
      <c r="W620" s="60">
        <f>IF(AND(ISNUMBER(V619),ISNUMBER(V620)),V620/V619-1,"")</f>
        <v>-1.2529295114476313E-2</v>
      </c>
      <c r="X620" s="60">
        <f>IF(ISNUMBER(V620),V620/MAX(V$22:V620)-1,"")</f>
        <v>-0.15366192830655134</v>
      </c>
      <c r="Z620" s="62">
        <v>10.14</v>
      </c>
      <c r="AA620" s="60">
        <f>IF(AND(ISNUMBER(Z619),ISNUMBER(Z620)),Z620/Z619-1,"")</f>
        <v>-5.8823529411763387E-3</v>
      </c>
      <c r="AB620" s="60">
        <f>IF(ISNUMBER(Z620),Z620/MAX(Z$22:Z620)-1,"")</f>
        <v>-8.1521739130434701E-2</v>
      </c>
      <c r="AD620" s="62">
        <v>11.14</v>
      </c>
      <c r="AE620" s="60">
        <f>IF(AND(ISNUMBER(AD619),ISNUMBER(AD620)),AD620/AD619-1,"")</f>
        <v>-1.5030946065428763E-2</v>
      </c>
      <c r="AF620" s="60">
        <f>IF(ISNUMBER(AD620),AD620/MAX(AD$22:AD620)-1,"")</f>
        <v>-0.26273990734612829</v>
      </c>
      <c r="AH620" s="62">
        <v>16.059999999999999</v>
      </c>
      <c r="AI620" s="60">
        <f>IF(AND(ISNUMBER(AH619),ISNUMBER(AH620)),AH620/AH619-1,"")</f>
        <v>-9.8643649815043366E-3</v>
      </c>
      <c r="AJ620" s="60">
        <f>IF(ISNUMBER(AH620),AH620/MAX(AH$22:AH620)-1,"")</f>
        <v>-0.17683239364428516</v>
      </c>
      <c r="AL620" s="62">
        <v>17.82</v>
      </c>
      <c r="AM620" s="60">
        <f>IF(AND(ISNUMBER(AL619),ISNUMBER(AL620)),AL620/AL619-1,"")</f>
        <v>-1.3835085777531786E-2</v>
      </c>
      <c r="AN620" s="60">
        <f>IF(ISNUMBER(AL620),AL620/MAX(AL$22:AL620)-1,"")</f>
        <v>-0.24395417904115402</v>
      </c>
      <c r="AP620" s="62">
        <v>100.29</v>
      </c>
      <c r="AQ620" s="60">
        <f>IF(AND(ISNUMBER(AP619),ISNUMBER(AP620)),AP620/AP619-1,"")</f>
        <v>0</v>
      </c>
      <c r="AR620" s="60">
        <f>IF(ISNUMBER(AP620),AP620/MAX(AP$22:AP620)-1,"")</f>
        <v>-1.1951000896324171E-3</v>
      </c>
      <c r="AT620" s="62">
        <v>50.08</v>
      </c>
      <c r="AU620" s="60">
        <f>IF(AND(ISNUMBER(AT619),ISNUMBER(AT620)),AT620/AT619-1,"")</f>
        <v>-9.983028850957254E-5</v>
      </c>
      <c r="AV620" s="60">
        <f>IF(ISNUMBER(AT620),AT620/MAX(AT$22:AT620)-1,"")</f>
        <v>-1.9928258270227595E-3</v>
      </c>
      <c r="AX620" s="62">
        <v>25.053999999999998</v>
      </c>
      <c r="AY620" s="60">
        <f>IF(AND(ISNUMBER(AX619),ISNUMBER(AX620)),AX620/AX619-1,"")</f>
        <v>1.4208800550540301E-2</v>
      </c>
      <c r="AZ620" s="60">
        <f>IF(ISNUMBER(AX620),AX620/MAX(AX$22:AX620)-1,"")</f>
        <v>-2.4528889581062252E-2</v>
      </c>
      <c r="BB620" s="62">
        <v>53.72</v>
      </c>
      <c r="BC620" s="60">
        <f>IF(AND(ISNUMBER(BB619),ISNUMBER(BB620)),BB620/BB619-1,"")</f>
        <v>-7.4404761904756089E-4</v>
      </c>
      <c r="BD620" s="60">
        <f>IF(ISNUMBER(BB620),BB620/MAX(BB$22:BB620)-1,"")</f>
        <v>-2.8747062014102376E-2</v>
      </c>
      <c r="BF620" s="62">
        <v>52.89</v>
      </c>
      <c r="BG620" s="60">
        <f>IF(AND(ISNUMBER(BF619),ISNUMBER(BF620)),BF620/BF619-1,"")</f>
        <v>-1.8871485185883996E-3</v>
      </c>
      <c r="BH620" s="60">
        <f>IF(ISNUMBER(BF620),BF620/MAX(BF$22:BF620)-1,"")</f>
        <v>-2.3088289619504931E-2</v>
      </c>
      <c r="BK620" s="61">
        <f>BK619*(1+BL620)</f>
        <v>121.04276079586255</v>
      </c>
      <c r="BL620" s="60">
        <f>$L$12*N(AQ620)+$L$13*N(S620)+$L$14*N(AA620)+$L$15*N(AE620)+$L$16*N(AY620)+$L$17*N(BC620)+$L$18*N(AM620)+$L$19*N(AU620)+$L$20*N(W620)</f>
        <v>-4.0918861989842721E-3</v>
      </c>
      <c r="BM620" s="60">
        <f>IF(ISNUMBER(BK620),BK620/MAX(BK$22:BK620)-1,"")</f>
        <v>-6.5507280256799083E-2</v>
      </c>
      <c r="BO620" s="61">
        <f>BO619*(1+BP620)</f>
        <v>116.61656409036908</v>
      </c>
      <c r="BP620" s="60">
        <f>$L$36*N(S620)+$L$37*N(AQ620)+$L$38*N(AA620)+$L$39*N(AE620)+$L$40*N(AM620)+$L$41*N(W620)+$L$42*N(AI620)+$L$43*N(BG620)+$L$44*N(AY620)</f>
        <v>-6.2143439609096181E-3</v>
      </c>
      <c r="BQ620" s="60">
        <f>IF(ISNUMBER(BO620),BO620/MAX(BO$22:BO620)-1,"")</f>
        <v>-8.1466735979486282E-2</v>
      </c>
      <c r="BS620" s="61">
        <f>BS619*(1+BT620)</f>
        <v>107.98580391999722</v>
      </c>
      <c r="BT620" s="60">
        <f>$L$60*N(S620)+$L$61*N(AE620)+$L$62*N(AQ620)+$L$63*N(AM620)+$L$64*N(AI620)+$L$65*N(AA620)+$L$66*N(BG620)+$L$67*N(W620)+$L$68*N(AY620)</f>
        <v>-9.0186529119702079E-3</v>
      </c>
      <c r="BU620" s="60">
        <f>IF(ISNUMBER(BS620),BS620/MAX(BS$22:BS620)-1,"")</f>
        <v>-0.1175198358321804</v>
      </c>
    </row>
    <row r="621" spans="17:73" ht="16" customHeight="1">
      <c r="Q621" s="63">
        <v>43966</v>
      </c>
      <c r="R621" s="62">
        <v>440.55</v>
      </c>
      <c r="S621" s="60">
        <f>IF(AND(ISNUMBER(R620),ISNUMBER(R621)),R621/R620-1,"")</f>
        <v>9.5096241979835128E-3</v>
      </c>
      <c r="T621" s="60">
        <f>IF(ISNUMBER(R621),R621/MAX(R$22:R621)-1,"")</f>
        <v>-0.13437733328093682</v>
      </c>
      <c r="V621" s="62">
        <v>221.4</v>
      </c>
      <c r="W621" s="60">
        <f>IF(AND(ISNUMBER(V620),ISNUMBER(V621)),V621/V620-1,"")</f>
        <v>1.0497489730716625E-2</v>
      </c>
      <c r="X621" s="60">
        <f>IF(ISNUMBER(V621),V621/MAX(V$22:V621)-1,"")</f>
        <v>-0.14477750309023485</v>
      </c>
      <c r="Z621" s="62">
        <v>10.28</v>
      </c>
      <c r="AA621" s="60">
        <f>IF(AND(ISNUMBER(Z620),ISNUMBER(Z621)),Z621/Z620-1,"")</f>
        <v>1.3806706114398271E-2</v>
      </c>
      <c r="AB621" s="60">
        <f>IF(ISNUMBER(Z621),Z621/MAX(Z$22:Z621)-1,"")</f>
        <v>-6.88405797101449E-2</v>
      </c>
      <c r="AD621" s="62">
        <v>11.13</v>
      </c>
      <c r="AE621" s="60">
        <f>IF(AND(ISNUMBER(AD620),ISNUMBER(AD621)),AD621/AD620-1,"")</f>
        <v>-8.9766606822261341E-4</v>
      </c>
      <c r="AF621" s="60">
        <f>IF(ISNUMBER(AD621),AD621/MAX(AD$22:AD621)-1,"")</f>
        <v>-0.26340172071475831</v>
      </c>
      <c r="AH621" s="62">
        <v>16.100000000000001</v>
      </c>
      <c r="AI621" s="60">
        <f>IF(AND(ISNUMBER(AH620),ISNUMBER(AH621)),AH621/AH620-1,"")</f>
        <v>2.4906600249068322E-3</v>
      </c>
      <c r="AJ621" s="60">
        <f>IF(ISNUMBER(AH621),AH621/MAX(AH$22:AH621)-1,"")</f>
        <v>-0.17478216299333671</v>
      </c>
      <c r="AL621" s="62">
        <v>17.84</v>
      </c>
      <c r="AM621" s="60">
        <f>IF(AND(ISNUMBER(AL620),ISNUMBER(AL621)),AL621/AL620-1,"")</f>
        <v>1.1223344556676729E-3</v>
      </c>
      <c r="AN621" s="60">
        <f>IF(ISNUMBER(AL621),AL621/MAX(AL$22:AL621)-1,"")</f>
        <v>-0.24310564276622826</v>
      </c>
      <c r="AP621" s="62">
        <v>100.29</v>
      </c>
      <c r="AQ621" s="60">
        <f>IF(AND(ISNUMBER(AP620),ISNUMBER(AP621)),AP621/AP620-1,"")</f>
        <v>0</v>
      </c>
      <c r="AR621" s="60">
        <f>IF(ISNUMBER(AP621),AP621/MAX(AP$22:AP621)-1,"")</f>
        <v>-1.1951000896324171E-3</v>
      </c>
      <c r="AT621" s="62">
        <v>50.08</v>
      </c>
      <c r="AU621" s="60">
        <f>IF(AND(ISNUMBER(AT620),ISNUMBER(AT621)),AT621/AT620-1,"")</f>
        <v>0</v>
      </c>
      <c r="AV621" s="60">
        <f>IF(ISNUMBER(AT621),AT621/MAX(AT$22:AT621)-1,"")</f>
        <v>-1.9928258270227595E-3</v>
      </c>
      <c r="AX621" s="62">
        <v>25.263999999999999</v>
      </c>
      <c r="AY621" s="60">
        <f>IF(AND(ISNUMBER(AX620),ISNUMBER(AX621)),AX621/AX620-1,"")</f>
        <v>8.3818951065699476E-3</v>
      </c>
      <c r="AZ621" s="60">
        <f>IF(ISNUMBER(AX621),AX621/MAX(AX$22:AX621)-1,"")</f>
        <v>-1.6352593054041464E-2</v>
      </c>
      <c r="BB621" s="62">
        <v>53.75</v>
      </c>
      <c r="BC621" s="60">
        <f>IF(AND(ISNUMBER(BB620),ISNUMBER(BB621)),BB621/BB620-1,"")</f>
        <v>5.5845122859277119E-4</v>
      </c>
      <c r="BD621" s="60">
        <f>IF(ISNUMBER(BB621),BB621/MAX(BB$22:BB621)-1,"")</f>
        <v>-2.8204664617609843E-2</v>
      </c>
      <c r="BF621" s="62">
        <v>53.01</v>
      </c>
      <c r="BG621" s="60">
        <f>IF(AND(ISNUMBER(BF620),ISNUMBER(BF621)),BF621/BF620-1,"")</f>
        <v>2.2688598979012653E-3</v>
      </c>
      <c r="BH621" s="60">
        <f>IF(ISNUMBER(BF621),BF621/MAX(BF$22:BF621)-1,"")</f>
        <v>-2.0871813816032536E-2</v>
      </c>
      <c r="BK621" s="61">
        <f>BK620*(1+BL621)</f>
        <v>121.79752964846908</v>
      </c>
      <c r="BL621" s="60">
        <f>$L$12*N(AQ621)+$L$13*N(S621)+$L$14*N(AA621)+$L$15*N(AE621)+$L$16*N(AY621)+$L$17*N(BC621)+$L$18*N(AM621)+$L$19*N(AU621)+$L$20*N(W621)</f>
        <v>6.2355554982708658E-3</v>
      </c>
      <c r="BM621" s="60">
        <f>IF(ISNUMBER(BK621),BK621/MAX(BK$22:BK621)-1,"")</f>
        <v>-5.9680199040110238E-2</v>
      </c>
      <c r="BO621" s="61">
        <f>BO620*(1+BP621)</f>
        <v>117.32712417241193</v>
      </c>
      <c r="BP621" s="60">
        <f>$L$36*N(S621)+$L$37*N(AQ621)+$L$38*N(AA621)+$L$39*N(AE621)+$L$40*N(AM621)+$L$41*N(W621)+$L$42*N(AI621)+$L$43*N(BG621)+$L$44*N(AY621)</f>
        <v>6.0931316883270897E-3</v>
      </c>
      <c r="BQ621" s="60">
        <f>IF(ISNUMBER(BO621),BO621/MAX(BO$22:BO621)-1,"")</f>
        <v>-7.5869991841700402E-2</v>
      </c>
      <c r="BS621" s="61">
        <f>BS620*(1+BT621)</f>
        <v>108.4652349571755</v>
      </c>
      <c r="BT621" s="60">
        <f>$L$60*N(S621)+$L$61*N(AE621)+$L$62*N(AQ621)+$L$63*N(AM621)+$L$64*N(AI621)+$L$65*N(AA621)+$L$66*N(BG621)+$L$67*N(W621)+$L$68*N(AY621)</f>
        <v>4.4397598552257857E-3</v>
      </c>
      <c r="BU621" s="60">
        <f>IF(ISNUMBER(BS621),BS621/MAX(BS$22:BS621)-1,"")</f>
        <v>-0.11360183582627514</v>
      </c>
    </row>
    <row r="622" spans="17:73" ht="16" customHeight="1">
      <c r="Q622" s="63">
        <v>43969</v>
      </c>
      <c r="R622" s="62">
        <v>447.06</v>
      </c>
      <c r="S622" s="60">
        <f>IF(AND(ISNUMBER(R621),ISNUMBER(R622)),R622/R621-1,"")</f>
        <v>1.4776983316309167E-2</v>
      </c>
      <c r="T622" s="60">
        <f>IF(ISNUMBER(R622),R622/MAX(R$22:R622)-1,"")</f>
        <v>-0.12158604157661024</v>
      </c>
      <c r="V622" s="62">
        <v>224.87</v>
      </c>
      <c r="W622" s="60">
        <f>IF(AND(ISNUMBER(V621),ISNUMBER(V622)),V622/V621-1,"")</f>
        <v>1.5672990063233971E-2</v>
      </c>
      <c r="X622" s="60">
        <f>IF(ISNUMBER(V622),V622/MAX(V$22:V622)-1,"")</f>
        <v>-0.13137360939431397</v>
      </c>
      <c r="Z622" s="62">
        <v>10.51</v>
      </c>
      <c r="AA622" s="60">
        <f>IF(AND(ISNUMBER(Z621),ISNUMBER(Z622)),Z622/Z621-1,"")</f>
        <v>2.2373540856031271E-2</v>
      </c>
      <c r="AB622" s="60">
        <f>IF(ISNUMBER(Z622),Z622/MAX(Z$22:Z622)-1,"")</f>
        <v>-4.800724637681153E-2</v>
      </c>
      <c r="AD622" s="62">
        <v>11.16</v>
      </c>
      <c r="AE622" s="60">
        <f>IF(AND(ISNUMBER(AD621),ISNUMBER(AD622)),AD622/AD621-1,"")</f>
        <v>2.6954177897573484E-3</v>
      </c>
      <c r="AF622" s="60">
        <f>IF(ISNUMBER(AD622),AD622/MAX(AD$22:AD622)-1,"")</f>
        <v>-0.26141628060886823</v>
      </c>
      <c r="AH622" s="62">
        <v>16.260000000000002</v>
      </c>
      <c r="AI622" s="60">
        <f>IF(AND(ISNUMBER(AH621),ISNUMBER(AH622)),AH622/AH621-1,"")</f>
        <v>9.9378881987577383E-3</v>
      </c>
      <c r="AJ622" s="60">
        <f>IF(ISNUMBER(AH622),AH622/MAX(AH$22:AH622)-1,"")</f>
        <v>-0.16658124038954381</v>
      </c>
      <c r="AL622" s="62">
        <v>17.88</v>
      </c>
      <c r="AM622" s="60">
        <f>IF(AND(ISNUMBER(AL621),ISNUMBER(AL622)),AL622/AL621-1,"")</f>
        <v>2.2421524663676085E-3</v>
      </c>
      <c r="AN622" s="60">
        <f>IF(ISNUMBER(AL622),AL622/MAX(AL$22:AL622)-1,"")</f>
        <v>-0.24140857021637685</v>
      </c>
      <c r="AP622" s="62">
        <v>100.29</v>
      </c>
      <c r="AQ622" s="60">
        <f>IF(AND(ISNUMBER(AP621),ISNUMBER(AP622)),AP622/AP621-1,"")</f>
        <v>0</v>
      </c>
      <c r="AR622" s="60">
        <f>IF(ISNUMBER(AP622),AP622/MAX(AP$22:AP622)-1,"")</f>
        <v>-1.1951000896324171E-3</v>
      </c>
      <c r="AT622" s="62">
        <v>50.08</v>
      </c>
      <c r="AU622" s="60">
        <f>IF(AND(ISNUMBER(AT621),ISNUMBER(AT622)),AT622/AT621-1,"")</f>
        <v>0</v>
      </c>
      <c r="AV622" s="60">
        <f>IF(ISNUMBER(AT622),AT622/MAX(AT$22:AT622)-1,"")</f>
        <v>-1.9928258270227595E-3</v>
      </c>
      <c r="AX622" s="62">
        <v>25.733000000000001</v>
      </c>
      <c r="AY622" s="60">
        <f>IF(AND(ISNUMBER(AX621),ISNUMBER(AX622)),AX622/AX621-1,"")</f>
        <v>1.8563964534515476E-2</v>
      </c>
      <c r="AZ622" s="60">
        <f>IF(ISNUMBER(AX622),AX622/MAX(AX$22:AX622)-1,"")</f>
        <v>0</v>
      </c>
      <c r="BB622" s="62">
        <v>53.85</v>
      </c>
      <c r="BC622" s="60">
        <f>IF(AND(ISNUMBER(BB621),ISNUMBER(BB622)),BB622/BB621-1,"")</f>
        <v>1.8604651162790198E-3</v>
      </c>
      <c r="BD622" s="60">
        <f>IF(ISNUMBER(BB622),BB622/MAX(BB$22:BB622)-1,"")</f>
        <v>-2.6396673295968176E-2</v>
      </c>
      <c r="BF622" s="62">
        <v>53.05</v>
      </c>
      <c r="BG622" s="60">
        <f>IF(AND(ISNUMBER(BF621),ISNUMBER(BF622)),BF622/BF621-1,"")</f>
        <v>7.5457460856442893E-4</v>
      </c>
      <c r="BH622" s="60">
        <f>IF(ISNUMBER(BF622),BF622/MAX(BF$22:BF622)-1,"")</f>
        <v>-2.0132988548208441E-2</v>
      </c>
      <c r="BK622" s="61">
        <f>BK621*(1+BL622)</f>
        <v>123.15281058705251</v>
      </c>
      <c r="BL622" s="60">
        <f>$L$12*N(AQ622)+$L$13*N(S622)+$L$14*N(AA622)+$L$15*N(AE622)+$L$16*N(AY622)+$L$17*N(BC622)+$L$18*N(AM622)+$L$19*N(AU622)+$L$20*N(W622)</f>
        <v>1.1127326986803803E-2</v>
      </c>
      <c r="BM622" s="60">
        <f>IF(ISNUMBER(BK622),BK622/MAX(BK$22:BK622)-1,"")</f>
        <v>-4.9216953142663389E-2</v>
      </c>
      <c r="BO622" s="61">
        <f>BO621*(1+BP622)</f>
        <v>118.59528812315261</v>
      </c>
      <c r="BP622" s="60">
        <f>$L$36*N(S622)+$L$37*N(AQ622)+$L$38*N(AA622)+$L$39*N(AE622)+$L$40*N(AM622)+$L$41*N(W622)+$L$42*N(AI622)+$L$43*N(BG622)+$L$44*N(AY622)</f>
        <v>1.0808787479330954E-2</v>
      </c>
      <c r="BQ622" s="60">
        <f>IF(ISNUMBER(BO622),BO622/MAX(BO$22:BO622)-1,"")</f>
        <v>-6.5881266980244879E-2</v>
      </c>
      <c r="BS622" s="61">
        <f>BS621*(1+BT622)</f>
        <v>109.38725088374824</v>
      </c>
      <c r="BT622" s="60">
        <f>$L$60*N(S622)+$L$61*N(AE622)+$L$62*N(AQ622)+$L$63*N(AM622)+$L$64*N(AI622)+$L$65*N(AA622)+$L$66*N(BG622)+$L$67*N(W622)+$L$68*N(AY622)</f>
        <v>8.5005663513915992E-3</v>
      </c>
      <c r="BU622" s="60">
        <f>IF(ISNUMBER(BS622),BS622/MAX(BS$22:BS622)-1,"")</f>
        <v>-0.1060669494179648</v>
      </c>
    </row>
    <row r="623" spans="17:73" ht="16" customHeight="1">
      <c r="Q623" s="63">
        <v>43970</v>
      </c>
      <c r="R623" s="62">
        <v>452.03</v>
      </c>
      <c r="S623" s="60">
        <f>IF(AND(ISNUMBER(R622),ISNUMBER(R623)),R623/R622-1,"")</f>
        <v>1.1117076007694626E-2</v>
      </c>
      <c r="T623" s="60">
        <f>IF(ISNUMBER(R623),R623/MAX(R$22:R623)-1,"")</f>
        <v>-0.11182064683459747</v>
      </c>
      <c r="V623" s="62">
        <v>227.64</v>
      </c>
      <c r="W623" s="60">
        <f>IF(AND(ISNUMBER(V622),ISNUMBER(V623)),V623/V622-1,"")</f>
        <v>1.2318228309689871E-2</v>
      </c>
      <c r="X623" s="60">
        <f>IF(ISNUMBER(V623),V623/MAX(V$22:V623)-1,"")</f>
        <v>-0.12067367119901118</v>
      </c>
      <c r="Z623" s="62">
        <v>10.52</v>
      </c>
      <c r="AA623" s="60">
        <f>IF(AND(ISNUMBER(Z622),ISNUMBER(Z623)),Z623/Z622-1,"")</f>
        <v>9.5147478591806056E-4</v>
      </c>
      <c r="AB623" s="60">
        <f>IF(ISNUMBER(Z623),Z623/MAX(Z$22:Z623)-1,"")</f>
        <v>-4.7101449275362306E-2</v>
      </c>
      <c r="AD623" s="62">
        <v>11.32</v>
      </c>
      <c r="AE623" s="60">
        <f>IF(AND(ISNUMBER(AD622),ISNUMBER(AD623)),AD623/AD622-1,"")</f>
        <v>1.4336917562723928E-2</v>
      </c>
      <c r="AF623" s="60">
        <f>IF(ISNUMBER(AD623),AD623/MAX(AD$22:AD623)-1,"")</f>
        <v>-0.25082726671078748</v>
      </c>
      <c r="AH623" s="62">
        <v>16.399999999999999</v>
      </c>
      <c r="AI623" s="60">
        <f>IF(AND(ISNUMBER(AH622),ISNUMBER(AH623)),AH623/AH622-1,"")</f>
        <v>8.610086100860892E-3</v>
      </c>
      <c r="AJ623" s="60">
        <f>IF(ISNUMBER(AH623),AH623/MAX(AH$22:AH623)-1,"")</f>
        <v>-0.15940543311122513</v>
      </c>
      <c r="AL623" s="62">
        <v>18.399999999999999</v>
      </c>
      <c r="AM623" s="60">
        <f>IF(AND(ISNUMBER(AL622),ISNUMBER(AL623)),AL623/AL622-1,"")</f>
        <v>2.9082774049216997E-2</v>
      </c>
      <c r="AN623" s="60">
        <f>IF(ISNUMBER(AL623),AL623/MAX(AL$22:AL623)-1,"")</f>
        <v>-0.21934662706830721</v>
      </c>
      <c r="AP623" s="62">
        <v>100.29</v>
      </c>
      <c r="AQ623" s="60">
        <f>IF(AND(ISNUMBER(AP622),ISNUMBER(AP623)),AP623/AP622-1,"")</f>
        <v>0</v>
      </c>
      <c r="AR623" s="60">
        <f>IF(ISNUMBER(AP623),AP623/MAX(AP$22:AP623)-1,"")</f>
        <v>-1.1951000896324171E-3</v>
      </c>
      <c r="AT623" s="62">
        <v>50.09</v>
      </c>
      <c r="AU623" s="60">
        <f>IF(AND(ISNUMBER(AT622),ISNUMBER(AT623)),AT623/AT622-1,"")</f>
        <v>1.9968051118213204E-4</v>
      </c>
      <c r="AV623" s="60">
        <f>IF(ISNUMBER(AT623),AT623/MAX(AT$22:AT623)-1,"")</f>
        <v>-1.7935432443203503E-3</v>
      </c>
      <c r="AX623" s="62">
        <v>24.937999999999999</v>
      </c>
      <c r="AY623" s="60">
        <f>IF(AND(ISNUMBER(AX622),ISNUMBER(AX623)),AX623/AX622-1,"")</f>
        <v>-3.0894182567131723E-2</v>
      </c>
      <c r="AZ623" s="60">
        <f>IF(ISNUMBER(AX623),AX623/MAX(AX$22:AX623)-1,"")</f>
        <v>-3.0894182567131723E-2</v>
      </c>
      <c r="BB623" s="62">
        <v>53.79</v>
      </c>
      <c r="BC623" s="60">
        <f>IF(AND(ISNUMBER(BB622),ISNUMBER(BB623)),BB623/BB622-1,"")</f>
        <v>-1.1142061281337323E-3</v>
      </c>
      <c r="BD623" s="60">
        <f>IF(ISNUMBER(BB623),BB623/MAX(BB$22:BB623)-1,"")</f>
        <v>-2.7481468088953243E-2</v>
      </c>
      <c r="BF623" s="62">
        <v>52.95</v>
      </c>
      <c r="BG623" s="60">
        <f>IF(AND(ISNUMBER(BF622),ISNUMBER(BF623)),BF623/BF622-1,"")</f>
        <v>-1.8850141376058893E-3</v>
      </c>
      <c r="BH623" s="60">
        <f>IF(ISNUMBER(BF623),BF623/MAX(BF$22:BF623)-1,"")</f>
        <v>-2.1980051717768734E-2</v>
      </c>
      <c r="BK623" s="61">
        <f>BK622*(1+BL623)</f>
        <v>123.34704836494923</v>
      </c>
      <c r="BL623" s="60">
        <f>$L$12*N(AQ623)+$L$13*N(S623)+$L$14*N(AA623)+$L$15*N(AE623)+$L$16*N(AY623)+$L$17*N(BC623)+$L$18*N(AM623)+$L$19*N(AU623)+$L$20*N(W623)</f>
        <v>1.5772094601074899E-3</v>
      </c>
      <c r="BM623" s="60">
        <f>IF(ISNUMBER(BK623),BK623/MAX(BK$22:BK623)-1,"")</f>
        <v>-4.7717369126650255E-2</v>
      </c>
      <c r="BO623" s="61">
        <f>BO622*(1+BP623)</f>
        <v>119.12788754797833</v>
      </c>
      <c r="BP623" s="60">
        <f>$L$36*N(S623)+$L$37*N(AQ623)+$L$38*N(AA623)+$L$39*N(AE623)+$L$40*N(AM623)+$L$41*N(W623)+$L$42*N(AI623)+$L$43*N(BG623)+$L$44*N(AY623)</f>
        <v>4.490898696351683E-3</v>
      </c>
      <c r="BQ623" s="60">
        <f>IF(ISNUMBER(BO623),BO623/MAX(BO$22:BO623)-1,"")</f>
        <v>-6.1686234379888738E-2</v>
      </c>
      <c r="BS623" s="61">
        <f>BS622*(1+BT623)</f>
        <v>110.47921753530666</v>
      </c>
      <c r="BT623" s="60">
        <f>$L$60*N(S623)+$L$61*N(AE623)+$L$62*N(AQ623)+$L$63*N(AM623)+$L$64*N(AI623)+$L$65*N(AA623)+$L$66*N(BG623)+$L$67*N(W623)+$L$68*N(AY623)</f>
        <v>9.9825769706829489E-3</v>
      </c>
      <c r="BU623" s="60">
        <f>IF(ISNUMBER(BS623),BS623/MAX(BS$22:BS623)-1,"")</f>
        <v>-9.7143193933892147E-2</v>
      </c>
    </row>
    <row r="624" spans="17:73" ht="16" customHeight="1">
      <c r="Q624" s="63">
        <v>43971</v>
      </c>
      <c r="R624" s="62">
        <v>448.3</v>
      </c>
      <c r="S624" s="60">
        <f>IF(AND(ISNUMBER(R623),ISNUMBER(R624)),R624/R623-1,"")</f>
        <v>-8.2516647125190357E-3</v>
      </c>
      <c r="T624" s="60">
        <f>IF(ISNUMBER(R624),R624/MAX(R$22:R624)-1,"")</f>
        <v>-0.1191496050615003</v>
      </c>
      <c r="V624" s="62">
        <v>225.54</v>
      </c>
      <c r="W624" s="60">
        <f>IF(AND(ISNUMBER(V623),ISNUMBER(V624)),V624/V623-1,"")</f>
        <v>-9.2250922509224953E-3</v>
      </c>
      <c r="X624" s="60">
        <f>IF(ISNUMBER(V624),V624/MAX(V$22:V624)-1,"")</f>
        <v>-0.12878553770086532</v>
      </c>
      <c r="Z624" s="62">
        <v>10.49</v>
      </c>
      <c r="AA624" s="60">
        <f>IF(AND(ISNUMBER(Z623),ISNUMBER(Z624)),Z624/Z623-1,"")</f>
        <v>-2.8517110266158552E-3</v>
      </c>
      <c r="AB624" s="60">
        <f>IF(ISNUMBER(Z624),Z624/MAX(Z$22:Z624)-1,"")</f>
        <v>-4.9818840579710089E-2</v>
      </c>
      <c r="AD624" s="62">
        <v>11.38</v>
      </c>
      <c r="AE624" s="60">
        <f>IF(AND(ISNUMBER(AD623),ISNUMBER(AD624)),AD624/AD623-1,"")</f>
        <v>5.300353356890497E-3</v>
      </c>
      <c r="AF624" s="60">
        <f>IF(ISNUMBER(AD624),AD624/MAX(AD$22:AD624)-1,"")</f>
        <v>-0.24685638649900721</v>
      </c>
      <c r="AH624" s="62">
        <v>16.48</v>
      </c>
      <c r="AI624" s="60">
        <f>IF(AND(ISNUMBER(AH623),ISNUMBER(AH624)),AH624/AH623-1,"")</f>
        <v>4.8780487804878092E-3</v>
      </c>
      <c r="AJ624" s="60">
        <f>IF(ISNUMBER(AH624),AH624/MAX(AH$22:AH624)-1,"")</f>
        <v>-0.15530497180932856</v>
      </c>
      <c r="AL624" s="62">
        <v>18.3</v>
      </c>
      <c r="AM624" s="60">
        <f>IF(AND(ISNUMBER(AL623),ISNUMBER(AL624)),AL624/AL623-1,"")</f>
        <v>-5.4347826086955653E-3</v>
      </c>
      <c r="AN624" s="60">
        <f>IF(ISNUMBER(AL624),AL624/MAX(AL$22:AL624)-1,"")</f>
        <v>-0.2235893084429359</v>
      </c>
      <c r="AP624" s="62">
        <v>100.31</v>
      </c>
      <c r="AQ624" s="60">
        <f>IF(AND(ISNUMBER(AP623),ISNUMBER(AP624)),AP624/AP623-1,"")</f>
        <v>1.9942167713615788E-4</v>
      </c>
      <c r="AR624" s="60">
        <f>IF(ISNUMBER(AP624),AP624/MAX(AP$22:AP624)-1,"")</f>
        <v>-9.9591674136034758E-4</v>
      </c>
      <c r="AT624" s="62">
        <v>50.08</v>
      </c>
      <c r="AU624" s="60">
        <f>IF(AND(ISNUMBER(AT623),ISNUMBER(AT624)),AT624/AT623-1,"")</f>
        <v>-1.9964064683575256E-4</v>
      </c>
      <c r="AV624" s="60">
        <f>IF(ISNUMBER(AT624),AT624/MAX(AT$22:AT624)-1,"")</f>
        <v>-1.9928258270227595E-3</v>
      </c>
      <c r="AX624" s="62">
        <v>25.006</v>
      </c>
      <c r="AY624" s="60">
        <f>IF(AND(ISNUMBER(AX623),ISNUMBER(AX624)),AX624/AX623-1,"")</f>
        <v>2.7267623706792588E-3</v>
      </c>
      <c r="AZ624" s="60">
        <f>IF(ISNUMBER(AX624),AX624/MAX(AX$22:AX624)-1,"")</f>
        <v>-2.8251661290949359E-2</v>
      </c>
      <c r="BB624" s="62">
        <v>53.83</v>
      </c>
      <c r="BC624" s="60">
        <f>IF(AND(ISNUMBER(BB623),ISNUMBER(BB624)),BB624/BB623-1,"")</f>
        <v>7.4363264547305796E-4</v>
      </c>
      <c r="BD624" s="60">
        <f>IF(ISNUMBER(BB624),BB624/MAX(BB$22:BB624)-1,"")</f>
        <v>-2.6758271560296532E-2</v>
      </c>
      <c r="BF624" s="62">
        <v>53.05</v>
      </c>
      <c r="BG624" s="60">
        <f>IF(AND(ISNUMBER(BF623),ISNUMBER(BF624)),BF624/BF623-1,"")</f>
        <v>1.8885741265344258E-3</v>
      </c>
      <c r="BH624" s="60">
        <f>IF(ISNUMBER(BF624),BF624/MAX(BF$22:BF624)-1,"")</f>
        <v>-2.0132988548208441E-2</v>
      </c>
      <c r="BK624" s="61">
        <f>BK623*(1+BL624)</f>
        <v>123.07979465483747</v>
      </c>
      <c r="BL624" s="60">
        <f>$L$12*N(AQ624)+$L$13*N(S624)+$L$14*N(AA624)+$L$15*N(AE624)+$L$16*N(AY624)+$L$17*N(BC624)+$L$18*N(AM624)+$L$19*N(AU624)+$L$20*N(W624)</f>
        <v>-2.1666810325370158E-3</v>
      </c>
      <c r="BM624" s="60">
        <f>IF(ISNUMBER(BK624),BK624/MAX(BK$22:BK624)-1,"")</f>
        <v>-4.9780661840577944E-2</v>
      </c>
      <c r="BO624" s="61">
        <f>BO623*(1+BP624)</f>
        <v>118.88924776995877</v>
      </c>
      <c r="BP624" s="60">
        <f>$L$36*N(S624)+$L$37*N(AQ624)+$L$38*N(AA624)+$L$39*N(AE624)+$L$40*N(AM624)+$L$41*N(W624)+$L$42*N(AI624)+$L$43*N(BG624)+$L$44*N(AY624)</f>
        <v>-2.0032234511288701E-3</v>
      </c>
      <c r="BQ624" s="60">
        <f>IF(ISNUMBER(BO624),BO624/MAX(BO$22:BO624)-1,"")</f>
        <v>-6.356588651969608E-2</v>
      </c>
      <c r="BS624" s="61">
        <f>BS623*(1+BT624)</f>
        <v>110.28926182621376</v>
      </c>
      <c r="BT624" s="60">
        <f>$L$60*N(S624)+$L$61*N(AE624)+$L$62*N(AQ624)+$L$63*N(AM624)+$L$64*N(AI624)+$L$65*N(AA624)+$L$66*N(BG624)+$L$67*N(W624)+$L$68*N(AY624)</f>
        <v>-1.7193795659549785E-3</v>
      </c>
      <c r="BU624" s="60">
        <f>IF(ISNUMBER(BS624),BS624/MAX(BS$22:BS624)-1,"")</f>
        <v>-9.8695547477225642E-2</v>
      </c>
    </row>
    <row r="625" spans="17:73" ht="16" customHeight="1">
      <c r="Q625" s="63">
        <v>43972</v>
      </c>
      <c r="R625" s="62">
        <v>450.87</v>
      </c>
      <c r="S625" s="60">
        <f>IF(AND(ISNUMBER(R624),ISNUMBER(R625)),R625/R624-1,"")</f>
        <v>5.7327682355565734E-3</v>
      </c>
      <c r="T625" s="60">
        <f>IF(ISNUMBER(R625),R625/MAX(R$22:R625)-1,"")</f>
        <v>-0.1140998938971195</v>
      </c>
      <c r="V625" s="62">
        <v>226.97</v>
      </c>
      <c r="W625" s="60">
        <f>IF(AND(ISNUMBER(V624),ISNUMBER(V625)),V625/V624-1,"")</f>
        <v>6.3403387425733371E-3</v>
      </c>
      <c r="X625" s="60">
        <f>IF(ISNUMBER(V625),V625/MAX(V$22:V625)-1,"")</f>
        <v>-0.12326174289245984</v>
      </c>
      <c r="Z625" s="62">
        <v>10.51</v>
      </c>
      <c r="AA625" s="60">
        <f>IF(AND(ISNUMBER(Z624),ISNUMBER(Z625)),Z625/Z624-1,"")</f>
        <v>1.9065776930409228E-3</v>
      </c>
      <c r="AB625" s="60">
        <f>IF(ISNUMBER(Z625),Z625/MAX(Z$22:Z625)-1,"")</f>
        <v>-4.800724637681153E-2</v>
      </c>
      <c r="AD625" s="62">
        <v>11.34</v>
      </c>
      <c r="AE625" s="60">
        <f>IF(AND(ISNUMBER(AD624),ISNUMBER(AD625)),AD625/AD624-1,"")</f>
        <v>-3.5149384885765356E-3</v>
      </c>
      <c r="AF625" s="60">
        <f>IF(ISNUMBER(AD625),AD625/MAX(AD$22:AD625)-1,"")</f>
        <v>-0.24950363997352742</v>
      </c>
      <c r="AH625" s="62">
        <v>16.5</v>
      </c>
      <c r="AI625" s="60">
        <f>IF(AND(ISNUMBER(AH624),ISNUMBER(AH625)),AH625/AH624-1,"")</f>
        <v>1.2135922330096527E-3</v>
      </c>
      <c r="AJ625" s="60">
        <f>IF(ISNUMBER(AH625),AH625/MAX(AH$22:AH625)-1,"")</f>
        <v>-0.15427985648385445</v>
      </c>
      <c r="AL625" s="62">
        <v>18.350000000000001</v>
      </c>
      <c r="AM625" s="60">
        <f>IF(AND(ISNUMBER(AL624),ISNUMBER(AL625)),AL625/AL624-1,"")</f>
        <v>2.732240437158584E-3</v>
      </c>
      <c r="AN625" s="60">
        <f>IF(ISNUMBER(AL625),AL625/MAX(AL$22:AL625)-1,"")</f>
        <v>-0.2214679677556215</v>
      </c>
      <c r="AP625" s="62">
        <v>100.3</v>
      </c>
      <c r="AQ625" s="60">
        <f>IF(AND(ISNUMBER(AP624),ISNUMBER(AP625)),AP625/AP624-1,"")</f>
        <v>-9.9690958030196342E-5</v>
      </c>
      <c r="AR625" s="60">
        <f>IF(ISNUMBER(AP625),AP625/MAX(AP$22:AP625)-1,"")</f>
        <v>-1.0955084154964378E-3</v>
      </c>
      <c r="AT625" s="62">
        <v>50.08</v>
      </c>
      <c r="AU625" s="60">
        <f>IF(AND(ISNUMBER(AT624),ISNUMBER(AT625)),AT625/AT624-1,"")</f>
        <v>0</v>
      </c>
      <c r="AV625" s="60">
        <f>IF(ISNUMBER(AT625),AT625/MAX(AT$22:AT625)-1,"")</f>
        <v>-1.9928258270227595E-3</v>
      </c>
      <c r="AX625" s="62">
        <v>24.873999999999999</v>
      </c>
      <c r="AY625" s="60">
        <f>IF(AND(ISNUMBER(AX624),ISNUMBER(AX625)),AX625/AX624-1,"")</f>
        <v>-5.2787331040551333E-3</v>
      </c>
      <c r="AZ625" s="60">
        <f>IF(ISNUMBER(AX625),AX625/MAX(AX$22:AX625)-1,"")</f>
        <v>-3.3381261415303398E-2</v>
      </c>
      <c r="BB625" s="62">
        <v>53.85</v>
      </c>
      <c r="BC625" s="60">
        <f>IF(AND(ISNUMBER(BB624),ISNUMBER(BB625)),BB625/BB624-1,"")</f>
        <v>3.715400334387553E-4</v>
      </c>
      <c r="BD625" s="60">
        <f>IF(ISNUMBER(BB625),BB625/MAX(BB$22:BB625)-1,"")</f>
        <v>-2.6396673295968176E-2</v>
      </c>
      <c r="BF625" s="62">
        <v>53.01</v>
      </c>
      <c r="BG625" s="60">
        <f>IF(AND(ISNUMBER(BF624),ISNUMBER(BF625)),BF625/BF624-1,"")</f>
        <v>-7.5400565504235573E-4</v>
      </c>
      <c r="BH625" s="60">
        <f>IF(ISNUMBER(BF625),BF625/MAX(BF$22:BF625)-1,"")</f>
        <v>-2.0871813816032536E-2</v>
      </c>
      <c r="BK625" s="61">
        <f>BK624*(1+BL625)</f>
        <v>123.20244262781658</v>
      </c>
      <c r="BL625" s="60">
        <f>$L$12*N(AQ625)+$L$13*N(S625)+$L$14*N(AA625)+$L$15*N(AE625)+$L$16*N(AY625)+$L$17*N(BC625)+$L$18*N(AM625)+$L$19*N(AU625)+$L$20*N(W625)</f>
        <v>9.9649153074267654E-4</v>
      </c>
      <c r="BM625" s="60">
        <f>IF(ISNUMBER(BK625),BK625/MAX(BK$22:BK625)-1,"")</f>
        <v>-4.8833776317753985E-2</v>
      </c>
      <c r="BO625" s="61">
        <f>BO624*(1+BP625)</f>
        <v>119.02695834143859</v>
      </c>
      <c r="BP625" s="60">
        <f>$L$36*N(S625)+$L$37*N(AQ625)+$L$38*N(AA625)+$L$39*N(AE625)+$L$40*N(AM625)+$L$41*N(W625)+$L$42*N(AI625)+$L$43*N(BG625)+$L$44*N(AY625)</f>
        <v>1.1583097215509491E-3</v>
      </c>
      <c r="BQ625" s="60">
        <f>IF(ISNUMBER(BO625),BO625/MAX(BO$22:BO625)-1,"")</f>
        <v>-6.248120578245997E-2</v>
      </c>
      <c r="BS625" s="61">
        <f>BS624*(1+BT625)</f>
        <v>110.46446219466301</v>
      </c>
      <c r="BT625" s="60">
        <f>$L$60*N(S625)+$L$61*N(AE625)+$L$62*N(AQ625)+$L$63*N(AM625)+$L$64*N(AI625)+$L$65*N(AA625)+$L$66*N(BG625)+$L$67*N(W625)+$L$68*N(AY625)</f>
        <v>1.588553278426244E-3</v>
      </c>
      <c r="BU625" s="60">
        <f>IF(ISNUMBER(BS625),BS625/MAX(BS$22:BS625)-1,"")</f>
        <v>-9.7263777334310242E-2</v>
      </c>
    </row>
    <row r="626" spans="17:73" ht="16" customHeight="1">
      <c r="Q626" s="63">
        <v>43973</v>
      </c>
      <c r="R626" s="62">
        <v>447.16</v>
      </c>
      <c r="S626" s="60">
        <f>IF(AND(ISNUMBER(R625),ISNUMBER(R626)),R626/R625-1,"")</f>
        <v>-8.2285359416238713E-3</v>
      </c>
      <c r="T626" s="60">
        <f>IF(ISNUMBER(R626),R626/MAX(R$22:R626)-1,"")</f>
        <v>-0.12138955476087554</v>
      </c>
      <c r="V626" s="62">
        <v>225.38</v>
      </c>
      <c r="W626" s="60">
        <f>IF(AND(ISNUMBER(V625),ISNUMBER(V626)),V626/V625-1,"")</f>
        <v>-7.005331101026635E-3</v>
      </c>
      <c r="X626" s="60">
        <f>IF(ISNUMBER(V626),V626/MAX(V$22:V626)-1,"")</f>
        <v>-0.12940358467243507</v>
      </c>
      <c r="Z626" s="62">
        <v>10.38</v>
      </c>
      <c r="AA626" s="60">
        <f>IF(AND(ISNUMBER(Z625),ISNUMBER(Z626)),Z626/Z625-1,"")</f>
        <v>-1.236917221693612E-2</v>
      </c>
      <c r="AB626" s="60">
        <f>IF(ISNUMBER(Z626),Z626/MAX(Z$22:Z626)-1,"")</f>
        <v>-5.9782608695651995E-2</v>
      </c>
      <c r="AD626" s="62">
        <v>11.3</v>
      </c>
      <c r="AE626" s="60">
        <f>IF(AND(ISNUMBER(AD625),ISNUMBER(AD626)),AD626/AD625-1,"")</f>
        <v>-3.5273368606700828E-3</v>
      </c>
      <c r="AF626" s="60">
        <f>IF(ISNUMBER(AD626),AD626/MAX(AD$22:AD626)-1,"")</f>
        <v>-0.25215089344804753</v>
      </c>
      <c r="AH626" s="62">
        <v>16.3</v>
      </c>
      <c r="AI626" s="60">
        <f>IF(AND(ISNUMBER(AH625),ISNUMBER(AH626)),AH626/AH625-1,"")</f>
        <v>-1.2121212121212088E-2</v>
      </c>
      <c r="AJ626" s="60">
        <f>IF(ISNUMBER(AH626),AH626/MAX(AH$22:AH626)-1,"")</f>
        <v>-0.16453100973859558</v>
      </c>
      <c r="AL626" s="62">
        <v>18.11</v>
      </c>
      <c r="AM626" s="60">
        <f>IF(AND(ISNUMBER(AL625),ISNUMBER(AL626)),AL626/AL625-1,"")</f>
        <v>-1.3079019073569564E-2</v>
      </c>
      <c r="AN626" s="60">
        <f>IF(ISNUMBER(AL626),AL626/MAX(AL$22:AL626)-1,"")</f>
        <v>-0.23165040305473061</v>
      </c>
      <c r="AP626" s="62">
        <v>100.31</v>
      </c>
      <c r="AQ626" s="60">
        <f>IF(AND(ISNUMBER(AP625),ISNUMBER(AP626)),AP626/AP625-1,"")</f>
        <v>9.9700897308041547E-5</v>
      </c>
      <c r="AR626" s="60">
        <f>IF(ISNUMBER(AP626),AP626/MAX(AP$22:AP626)-1,"")</f>
        <v>-9.9591674136034758E-4</v>
      </c>
      <c r="AT626" s="62">
        <v>50.09</v>
      </c>
      <c r="AU626" s="60">
        <f>IF(AND(ISNUMBER(AT625),ISNUMBER(AT626)),AT626/AT625-1,"")</f>
        <v>1.9968051118213204E-4</v>
      </c>
      <c r="AV626" s="60">
        <f>IF(ISNUMBER(AT626),AT626/MAX(AT$22:AT626)-1,"")</f>
        <v>-1.7935432443203503E-3</v>
      </c>
      <c r="AX626" s="62">
        <v>24.867999999999999</v>
      </c>
      <c r="AY626" s="60">
        <f>IF(AND(ISNUMBER(AX625),ISNUMBER(AX626)),AX626/AX625-1,"")</f>
        <v>-2.4121572726543139E-4</v>
      </c>
      <c r="AZ626" s="60">
        <f>IF(ISNUMBER(AX626),AX626/MAX(AX$22:AX626)-1,"")</f>
        <v>-3.3614425057319486E-2</v>
      </c>
      <c r="BB626" s="62">
        <v>53.95</v>
      </c>
      <c r="BC626" s="60">
        <f>IF(AND(ISNUMBER(BB625),ISNUMBER(BB626)),BB626/BB625-1,"")</f>
        <v>1.8570102135562205E-3</v>
      </c>
      <c r="BD626" s="60">
        <f>IF(ISNUMBER(BB626),BB626/MAX(BB$22:BB626)-1,"")</f>
        <v>-2.4588681974326509E-2</v>
      </c>
      <c r="BF626" s="62">
        <v>53.13</v>
      </c>
      <c r="BG626" s="60">
        <f>IF(AND(ISNUMBER(BF625),ISNUMBER(BF626)),BF626/BF625-1,"")</f>
        <v>2.2637238256932868E-3</v>
      </c>
      <c r="BH626" s="60">
        <f>IF(ISNUMBER(BF626),BF626/MAX(BF$22:BF626)-1,"")</f>
        <v>-1.865533801256003E-2</v>
      </c>
      <c r="BK626" s="61">
        <f>BK625*(1+BL626)</f>
        <v>122.55498535099514</v>
      </c>
      <c r="BL626" s="60">
        <f>$L$12*N(AQ626)+$L$13*N(S626)+$L$14*N(AA626)+$L$15*N(AE626)+$L$16*N(AY626)+$L$17*N(BC626)+$L$18*N(AM626)+$L$19*N(AU626)+$L$20*N(W626)</f>
        <v>-5.2552308461720418E-3</v>
      </c>
      <c r="BM626" s="60">
        <f>IF(ISNUMBER(BK626),BK626/MAX(BK$22:BK626)-1,"")</f>
        <v>-5.3832374396285965E-2</v>
      </c>
      <c r="BO626" s="61">
        <f>BO625*(1+BP626)</f>
        <v>118.32080998528744</v>
      </c>
      <c r="BP626" s="60">
        <f>$L$36*N(S626)+$L$37*N(AQ626)+$L$38*N(AA626)+$L$39*N(AE626)+$L$40*N(AM626)+$L$41*N(W626)+$L$42*N(AI626)+$L$43*N(BG626)+$L$44*N(AY626)</f>
        <v>-5.9326758071520953E-3</v>
      </c>
      <c r="BQ626" s="60">
        <f>IF(ISNUMBER(BO626),BO626/MAX(BO$22:BO626)-1,"")</f>
        <v>-6.8043200851664709E-2</v>
      </c>
      <c r="BS626" s="61">
        <f>BS625*(1+BT626)</f>
        <v>109.69359939238966</v>
      </c>
      <c r="BT626" s="60">
        <f>$L$60*N(S626)+$L$61*N(AE626)+$L$62*N(AQ626)+$L$63*N(AM626)+$L$64*N(AI626)+$L$65*N(AA626)+$L$66*N(BG626)+$L$67*N(W626)+$L$68*N(AY626)</f>
        <v>-6.9783782671654611E-3</v>
      </c>
      <c r="BU626" s="60">
        <f>IF(ISNUMBER(BS626),BS626/MAX(BS$22:BS626)-1,"")</f>
        <v>-0.10356341217154352</v>
      </c>
    </row>
    <row r="627" spans="17:73" ht="16" customHeight="1">
      <c r="Q627" s="63">
        <v>43976</v>
      </c>
      <c r="R627" s="62">
        <v>454.5</v>
      </c>
      <c r="S627" s="60">
        <f>IF(AND(ISNUMBER(R626),ISNUMBER(R627)),R627/R626-1,"")</f>
        <v>1.6414706145451152E-2</v>
      </c>
      <c r="T627" s="60">
        <f>IF(ISNUMBER(R627),R627/MAX(R$22:R627)-1,"")</f>
        <v>-0.10696742248595115</v>
      </c>
      <c r="V627" s="62">
        <v>229.53</v>
      </c>
      <c r="W627" s="60">
        <f>IF(AND(ISNUMBER(V626),ISNUMBER(V627)),V627/V626-1,"")</f>
        <v>1.8413346348389314E-2</v>
      </c>
      <c r="X627" s="60">
        <f>IF(ISNUMBER(V627),V627/MAX(V$22:V627)-1,"")</f>
        <v>-0.11337299134734236</v>
      </c>
      <c r="Z627" s="62">
        <v>10.57</v>
      </c>
      <c r="AA627" s="60">
        <f>IF(AND(ISNUMBER(Z626),ISNUMBER(Z627)),Z627/Z626-1,"")</f>
        <v>1.8304431599229343E-2</v>
      </c>
      <c r="AB627" s="60">
        <f>IF(ISNUMBER(Z627),Z627/MAX(Z$22:Z627)-1,"")</f>
        <v>-4.2572463768115854E-2</v>
      </c>
      <c r="AD627" s="62">
        <v>11.41</v>
      </c>
      <c r="AE627" s="60">
        <f>IF(AND(ISNUMBER(AD626),ISNUMBER(AD627)),AD627/AD626-1,"")</f>
        <v>9.7345132743362761E-3</v>
      </c>
      <c r="AF627" s="60">
        <f>IF(ISNUMBER(AD627),AD627/MAX(AD$22:AD627)-1,"")</f>
        <v>-0.24487094639311713</v>
      </c>
      <c r="AH627" s="62">
        <v>16.63</v>
      </c>
      <c r="AI627" s="60">
        <f>IF(AND(ISNUMBER(AH626),ISNUMBER(AH627)),AH627/AH626-1,"")</f>
        <v>2.0245398773006018E-2</v>
      </c>
      <c r="AJ627" s="60">
        <f>IF(ISNUMBER(AH627),AH627/MAX(AH$22:AH627)-1,"")</f>
        <v>-0.14761660686827283</v>
      </c>
      <c r="AL627" s="62">
        <v>18.54</v>
      </c>
      <c r="AM627" s="60">
        <f>IF(AND(ISNUMBER(AL626),ISNUMBER(AL627)),AL627/AL626-1,"")</f>
        <v>2.3743787962451579E-2</v>
      </c>
      <c r="AN627" s="60">
        <f>IF(ISNUMBER(AL627),AL627/MAX(AL$22:AL627)-1,"")</f>
        <v>-0.21340687314382689</v>
      </c>
      <c r="AP627" s="62">
        <v>100.3</v>
      </c>
      <c r="AQ627" s="60">
        <f>IF(AND(ISNUMBER(AP626),ISNUMBER(AP627)),AP627/AP626-1,"")</f>
        <v>-9.9690958030196342E-5</v>
      </c>
      <c r="AR627" s="60">
        <f>IF(ISNUMBER(AP627),AP627/MAX(AP$22:AP627)-1,"")</f>
        <v>-1.0955084154964378E-3</v>
      </c>
      <c r="AT627" s="62">
        <v>50.09</v>
      </c>
      <c r="AU627" s="60">
        <f>IF(AND(ISNUMBER(AT626),ISNUMBER(AT627)),AT627/AT626-1,"")</f>
        <v>0</v>
      </c>
      <c r="AV627" s="60">
        <f>IF(ISNUMBER(AT627),AT627/MAX(AT$22:AT627)-1,"")</f>
        <v>-1.7935432443203503E-3</v>
      </c>
      <c r="AX627" s="62">
        <v>24.81</v>
      </c>
      <c r="AY627" s="60">
        <f>IF(AND(ISNUMBER(AX626),ISNUMBER(AX627)),AX627/AX626-1,"")</f>
        <v>-2.3323146211999823E-3</v>
      </c>
      <c r="AZ627" s="60">
        <f>IF(ISNUMBER(AX627),AX627/MAX(AX$22:AX627)-1,"")</f>
        <v>-3.5868340263474963E-2</v>
      </c>
      <c r="BB627" s="62">
        <v>54.04</v>
      </c>
      <c r="BC627" s="60">
        <f>IF(AND(ISNUMBER(BB626),ISNUMBER(BB627)),BB627/BB626-1,"")</f>
        <v>1.6682113067654214E-3</v>
      </c>
      <c r="BD627" s="60">
        <f>IF(ISNUMBER(BB627),BB627/MAX(BB$22:BB627)-1,"")</f>
        <v>-2.2961489784849132E-2</v>
      </c>
      <c r="BF627" s="62">
        <v>53.03</v>
      </c>
      <c r="BG627" s="60">
        <f>IF(AND(ISNUMBER(BF626),ISNUMBER(BF627)),BF627/BF626-1,"")</f>
        <v>-1.8821757952193208E-3</v>
      </c>
      <c r="BH627" s="60">
        <f>IF(ISNUMBER(BF627),BF627/MAX(BF$22:BF627)-1,"")</f>
        <v>-2.0502401182120433E-2</v>
      </c>
      <c r="BK627" s="61">
        <f>BK626*(1+BL627)</f>
        <v>123.72216393302827</v>
      </c>
      <c r="BL627" s="60">
        <f>$L$12*N(AQ627)+$L$13*N(S627)+$L$14*N(AA627)+$L$15*N(AE627)+$L$16*N(AY627)+$L$17*N(BC627)+$L$18*N(AM627)+$L$19*N(AU627)+$L$20*N(W627)</f>
        <v>9.5237136105917383E-3</v>
      </c>
      <c r="BM627" s="60">
        <f>IF(ISNUMBER(BK627),BK627/MAX(BK$22:BK627)-1,"")</f>
        <v>-4.4821344902422622E-2</v>
      </c>
      <c r="BO627" s="61">
        <f>BO626*(1+BP627)</f>
        <v>119.60106117810798</v>
      </c>
      <c r="BP627" s="60">
        <f>$L$36*N(S627)+$L$37*N(AQ627)+$L$38*N(AA627)+$L$39*N(AE627)+$L$40*N(AM627)+$L$41*N(W627)+$L$42*N(AI627)+$L$43*N(BG627)+$L$44*N(AY627)</f>
        <v>1.0820169275208196E-2</v>
      </c>
      <c r="BQ627" s="60">
        <f>IF(ISNUMBER(BO627),BO627/MAX(BO$22:BO627)-1,"")</f>
        <v>-5.7959270527698559E-2</v>
      </c>
      <c r="BS627" s="61">
        <f>BS626*(1+BT627)</f>
        <v>111.14452546335241</v>
      </c>
      <c r="BT627" s="60">
        <f>$L$60*N(S627)+$L$61*N(AE627)+$L$62*N(AQ627)+$L$63*N(AM627)+$L$64*N(AI627)+$L$65*N(AA627)+$L$66*N(BG627)+$L$67*N(W627)+$L$68*N(AY627)</f>
        <v>1.3227080513354025E-2</v>
      </c>
      <c r="BU627" s="60">
        <f>IF(ISNUMBER(BS627),BS627/MAX(BS$22:BS627)-1,"")</f>
        <v>-9.1706173249220146E-2</v>
      </c>
    </row>
    <row r="628" spans="17:73" ht="16" customHeight="1">
      <c r="Q628" s="63">
        <v>43977</v>
      </c>
      <c r="R628" s="62">
        <v>458.74</v>
      </c>
      <c r="S628" s="60">
        <f>IF(AND(ISNUMBER(R627),ISNUMBER(R628)),R628/R627-1,"")</f>
        <v>9.3289328932892879E-3</v>
      </c>
      <c r="T628" s="60">
        <f>IF(ISNUMBER(R628),R628/MAX(R$22:R628)-1,"")</f>
        <v>-9.8636381498801384E-2</v>
      </c>
      <c r="V628" s="62">
        <v>230.95</v>
      </c>
      <c r="W628" s="60">
        <f>IF(AND(ISNUMBER(V627),ISNUMBER(V628)),V628/V627-1,"")</f>
        <v>6.1865551344051362E-3</v>
      </c>
      <c r="X628" s="60">
        <f>IF(ISNUMBER(V628),V628/MAX(V$22:V628)-1,"")</f>
        <v>-0.10788782447466005</v>
      </c>
      <c r="Z628" s="62">
        <v>10.73</v>
      </c>
      <c r="AA628" s="60">
        <f>IF(AND(ISNUMBER(Z627),ISNUMBER(Z628)),Z628/Z627-1,"")</f>
        <v>1.5137180700094621E-2</v>
      </c>
      <c r="AB628" s="60">
        <f>IF(ISNUMBER(Z628),Z628/MAX(Z$22:Z628)-1,"")</f>
        <v>-2.8079710144927383E-2</v>
      </c>
      <c r="AD628" s="62">
        <v>11.68</v>
      </c>
      <c r="AE628" s="60">
        <f>IF(AND(ISNUMBER(AD627),ISNUMBER(AD628)),AD628/AD627-1,"")</f>
        <v>2.3663453111305799E-2</v>
      </c>
      <c r="AF628" s="60">
        <f>IF(ISNUMBER(AD628),AD628/MAX(AD$22:AD628)-1,"")</f>
        <v>-0.22700198544010586</v>
      </c>
      <c r="AH628" s="62">
        <v>17.100000000000001</v>
      </c>
      <c r="AI628" s="60">
        <f>IF(AND(ISNUMBER(AH627),ISNUMBER(AH628)),AH628/AH627-1,"")</f>
        <v>2.8262176788935722E-2</v>
      </c>
      <c r="AJ628" s="60">
        <f>IF(ISNUMBER(AH628),AH628/MAX(AH$22:AH628)-1,"")</f>
        <v>-0.12352639671963095</v>
      </c>
      <c r="AL628" s="62">
        <v>18.829999999999998</v>
      </c>
      <c r="AM628" s="60">
        <f>IF(AND(ISNUMBER(AL627),ISNUMBER(AL628)),AL628/AL627-1,"")</f>
        <v>1.5641855447680708E-2</v>
      </c>
      <c r="AN628" s="60">
        <f>IF(ISNUMBER(AL628),AL628/MAX(AL$22:AL628)-1,"")</f>
        <v>-0.2011030971574036</v>
      </c>
      <c r="AP628" s="62">
        <v>100.31</v>
      </c>
      <c r="AQ628" s="60">
        <f>IF(AND(ISNUMBER(AP627),ISNUMBER(AP628)),AP628/AP627-1,"")</f>
        <v>9.9700897308041547E-5</v>
      </c>
      <c r="AR628" s="60">
        <f>IF(ISNUMBER(AP628),AP628/MAX(AP$22:AP628)-1,"")</f>
        <v>-9.9591674136034758E-4</v>
      </c>
      <c r="AT628" s="62">
        <v>50.1</v>
      </c>
      <c r="AU628" s="60">
        <f>IF(AND(ISNUMBER(AT627),ISNUMBER(AT628)),AT628/AT627-1,"")</f>
        <v>1.9964064683564153E-4</v>
      </c>
      <c r="AV628" s="60">
        <f>IF(ISNUMBER(AT628),AT628/MAX(AT$22:AT628)-1,"")</f>
        <v>-1.5942606616181632E-3</v>
      </c>
      <c r="AX628" s="62">
        <v>24.71</v>
      </c>
      <c r="AY628" s="60">
        <f>IF(AND(ISNUMBER(AX627),ISNUMBER(AX628)),AX628/AX627-1,"")</f>
        <v>-4.0306328093510091E-3</v>
      </c>
      <c r="AZ628" s="60">
        <f>IF(ISNUMBER(AX628),AX628/MAX(AX$22:AX628)-1,"")</f>
        <v>-3.9754400963743053E-2</v>
      </c>
      <c r="BB628" s="62">
        <v>54.04</v>
      </c>
      <c r="BC628" s="60">
        <f>IF(AND(ISNUMBER(BB627),ISNUMBER(BB628)),BB628/BB627-1,"")</f>
        <v>0</v>
      </c>
      <c r="BD628" s="60">
        <f>IF(ISNUMBER(BB628),BB628/MAX(BB$22:BB628)-1,"")</f>
        <v>-2.2961489784849132E-2</v>
      </c>
      <c r="BF628" s="62">
        <v>53.07</v>
      </c>
      <c r="BG628" s="60">
        <f>IF(AND(ISNUMBER(BF627),ISNUMBER(BF628)),BF628/BF627-1,"")</f>
        <v>7.5429002451432581E-4</v>
      </c>
      <c r="BH628" s="60">
        <f>IF(ISNUMBER(BF628),BF628/MAX(BF$22:BF628)-1,"")</f>
        <v>-1.9763575914296228E-2</v>
      </c>
      <c r="BK628" s="61">
        <f>BK627*(1+BL628)</f>
        <v>124.66262464651342</v>
      </c>
      <c r="BL628" s="60">
        <f>$L$12*N(AQ628)+$L$13*N(S628)+$L$14*N(AA628)+$L$15*N(AE628)+$L$16*N(AY628)+$L$17*N(BC628)+$L$18*N(AM628)+$L$19*N(AU628)+$L$20*N(W628)</f>
        <v>7.6013923745646885E-3</v>
      </c>
      <c r="BM628" s="60">
        <f>IF(ISNUMBER(BK628),BK628/MAX(BK$22:BK628)-1,"")</f>
        <v>-3.7560657157217126E-2</v>
      </c>
      <c r="BO628" s="61">
        <f>BO627*(1+BP628)</f>
        <v>120.80816241024971</v>
      </c>
      <c r="BP628" s="60">
        <f>$L$36*N(S628)+$L$37*N(AQ628)+$L$38*N(AA628)+$L$39*N(AE628)+$L$40*N(AM628)+$L$41*N(W628)+$L$42*N(AI628)+$L$43*N(BG628)+$L$44*N(AY628)</f>
        <v>1.0092730116701299E-2</v>
      </c>
      <c r="BQ628" s="60">
        <f>IF(ISNUMBER(BO628),BO628/MAX(BO$22:BO628)-1,"")</f>
        <v>-4.8451507686194217E-2</v>
      </c>
      <c r="BS628" s="61">
        <f>BS627*(1+BT628)</f>
        <v>112.63789375278857</v>
      </c>
      <c r="BT628" s="60">
        <f>$L$60*N(S628)+$L$61*N(AE628)+$L$62*N(AQ628)+$L$63*N(AM628)+$L$64*N(AI628)+$L$65*N(AA628)+$L$66*N(BG628)+$L$67*N(W628)+$L$68*N(AY628)</f>
        <v>1.3436273925417639E-2</v>
      </c>
      <c r="BU628" s="60">
        <f>IF(ISNUMBER(BS628),BS628/MAX(BS$22:BS628)-1,"")</f>
        <v>-7.9502088588230824E-2</v>
      </c>
    </row>
    <row r="629" spans="17:73" ht="16" customHeight="1">
      <c r="Q629" s="63">
        <v>43978</v>
      </c>
      <c r="R629" s="62">
        <v>455.3</v>
      </c>
      <c r="S629" s="60">
        <f>IF(AND(ISNUMBER(R628),ISNUMBER(R629)),R629/R628-1,"")</f>
        <v>-7.4988010637834224E-3</v>
      </c>
      <c r="T629" s="60">
        <f>IF(ISNUMBER(R629),R629/MAX(R$22:R629)-1,"")</f>
        <v>-0.1053955279600739</v>
      </c>
      <c r="V629" s="62">
        <v>229.71</v>
      </c>
      <c r="W629" s="60">
        <f>IF(AND(ISNUMBER(V628),ISNUMBER(V629)),V629/V628-1,"")</f>
        <v>-5.3691275167784269E-3</v>
      </c>
      <c r="X629" s="60">
        <f>IF(ISNUMBER(V629),V629/MAX(V$22:V629)-1,"")</f>
        <v>-0.11267768850432625</v>
      </c>
      <c r="Z629" s="62">
        <v>10.58</v>
      </c>
      <c r="AA629" s="60">
        <f>IF(AND(ISNUMBER(Z628),ISNUMBER(Z629)),Z629/Z628-1,"")</f>
        <v>-1.3979496738117492E-2</v>
      </c>
      <c r="AB629" s="60">
        <f>IF(ISNUMBER(Z629),Z629/MAX(Z$22:Z629)-1,"")</f>
        <v>-4.166666666666663E-2</v>
      </c>
      <c r="AD629" s="62">
        <v>11.78</v>
      </c>
      <c r="AE629" s="60">
        <f>IF(AND(ISNUMBER(AD628),ISNUMBER(AD629)),AD629/AD628-1,"")</f>
        <v>8.5616438356164171E-3</v>
      </c>
      <c r="AF629" s="60">
        <f>IF(ISNUMBER(AD629),AD629/MAX(AD$22:AD629)-1,"")</f>
        <v>-0.22038385175380548</v>
      </c>
      <c r="AH629" s="62">
        <v>17</v>
      </c>
      <c r="AI629" s="60">
        <f>IF(AND(ISNUMBER(AH628),ISNUMBER(AH629)),AH629/AH628-1,"")</f>
        <v>-5.8479532163743242E-3</v>
      </c>
      <c r="AJ629" s="60">
        <f>IF(ISNUMBER(AH629),AH629/MAX(AH$22:AH629)-1,"")</f>
        <v>-0.12865197334700162</v>
      </c>
      <c r="AL629" s="62">
        <v>18.93</v>
      </c>
      <c r="AM629" s="60">
        <f>IF(AND(ISNUMBER(AL628),ISNUMBER(AL629)),AL629/AL628-1,"")</f>
        <v>5.3106744556559171E-3</v>
      </c>
      <c r="AN629" s="60">
        <f>IF(ISNUMBER(AL629),AL629/MAX(AL$22:AL629)-1,"")</f>
        <v>-0.19686041578277469</v>
      </c>
      <c r="AP629" s="62">
        <v>100.3</v>
      </c>
      <c r="AQ629" s="60">
        <f>IF(AND(ISNUMBER(AP628),ISNUMBER(AP629)),AP629/AP628-1,"")</f>
        <v>-9.9690958030196342E-5</v>
      </c>
      <c r="AR629" s="60">
        <f>IF(ISNUMBER(AP629),AP629/MAX(AP$22:AP629)-1,"")</f>
        <v>-1.0955084154964378E-3</v>
      </c>
      <c r="AT629" s="62">
        <v>50.09</v>
      </c>
      <c r="AU629" s="60">
        <f>IF(AND(ISNUMBER(AT628),ISNUMBER(AT629)),AT629/AT628-1,"")</f>
        <v>-1.9960079840319889E-4</v>
      </c>
      <c r="AV629" s="60">
        <f>IF(ISNUMBER(AT629),AT629/MAX(AT$22:AT629)-1,"")</f>
        <v>-1.7935432443203503E-3</v>
      </c>
      <c r="AX629" s="62">
        <v>24.100999999999999</v>
      </c>
      <c r="AY629" s="60">
        <f>IF(AND(ISNUMBER(AX628),ISNUMBER(AX629)),AX629/AX628-1,"")</f>
        <v>-2.4645892351274901E-2</v>
      </c>
      <c r="AZ629" s="60">
        <f>IF(ISNUMBER(AX629),AX629/MAX(AX$22:AX629)-1,"")</f>
        <v>-6.3420510628376059E-2</v>
      </c>
      <c r="BB629" s="62">
        <v>53.85</v>
      </c>
      <c r="BC629" s="60">
        <f>IF(AND(ISNUMBER(BB628),ISNUMBER(BB629)),BB629/BB628-1,"")</f>
        <v>-3.515914137675713E-3</v>
      </c>
      <c r="BD629" s="60">
        <f>IF(ISNUMBER(BB629),BB629/MAX(BB$22:BB629)-1,"")</f>
        <v>-2.6396673295968176E-2</v>
      </c>
      <c r="BF629" s="62">
        <v>53.1</v>
      </c>
      <c r="BG629" s="60">
        <f>IF(AND(ISNUMBER(BF628),ISNUMBER(BF629)),BF629/BF628-1,"")</f>
        <v>5.6529112492942346E-4</v>
      </c>
      <c r="BH629" s="60">
        <f>IF(ISNUMBER(BF629),BF629/MAX(BF$22:BF629)-1,"")</f>
        <v>-1.9209456963428129E-2</v>
      </c>
      <c r="BK629" s="61">
        <f>BK628*(1+BL629)</f>
        <v>123.77154850237625</v>
      </c>
      <c r="BL629" s="60">
        <f>$L$12*N(AQ629)+$L$13*N(S629)+$L$14*N(AA629)+$L$15*N(AE629)+$L$16*N(AY629)+$L$17*N(BC629)+$L$18*N(AM629)+$L$19*N(AU629)+$L$20*N(W629)</f>
        <v>-7.1479013590790997E-3</v>
      </c>
      <c r="BM629" s="60">
        <f>IF(ISNUMBER(BK629),BK629/MAX(BK$22:BK629)-1,"")</f>
        <v>-4.4440078643954162E-2</v>
      </c>
      <c r="BO629" s="61">
        <f>BO628*(1+BP629)</f>
        <v>120.16452549447423</v>
      </c>
      <c r="BP629" s="60">
        <f>$L$36*N(S629)+$L$37*N(AQ629)+$L$38*N(AA629)+$L$39*N(AE629)+$L$40*N(AM629)+$L$41*N(W629)+$L$42*N(AI629)+$L$43*N(BG629)+$L$44*N(AY629)</f>
        <v>-5.3277601689674606E-3</v>
      </c>
      <c r="BQ629" s="60">
        <f>IF(ISNUMBER(BO629),BO629/MAX(BO$22:BO629)-1,"")</f>
        <v>-5.3521129842384774E-2</v>
      </c>
      <c r="BS629" s="61">
        <f>BS628*(1+BT629)</f>
        <v>112.39242621548419</v>
      </c>
      <c r="BT629" s="60">
        <f>$L$60*N(S629)+$L$61*N(AE629)+$L$62*N(AQ629)+$L$63*N(AM629)+$L$64*N(AI629)+$L$65*N(AA629)+$L$66*N(BG629)+$L$67*N(W629)+$L$68*N(AY629)</f>
        <v>-2.1792624944063266E-3</v>
      </c>
      <c r="BU629" s="60">
        <f>IF(ISNUMBER(BS629),BS629/MAX(BS$22:BS629)-1,"")</f>
        <v>-8.1508095162749816E-2</v>
      </c>
    </row>
    <row r="630" spans="17:73" ht="16" customHeight="1">
      <c r="Q630" s="63">
        <v>43979</v>
      </c>
      <c r="R630" s="62">
        <v>461</v>
      </c>
      <c r="S630" s="60">
        <f>IF(AND(ISNUMBER(R629),ISNUMBER(R630)),R630/R629-1,"")</f>
        <v>1.2519218097957419E-2</v>
      </c>
      <c r="T630" s="60">
        <f>IF(ISNUMBER(R630),R630/MAX(R$22:R630)-1,"")</f>
        <v>-9.4195779463198015E-2</v>
      </c>
      <c r="V630" s="62">
        <v>233.68</v>
      </c>
      <c r="W630" s="60">
        <f>IF(AND(ISNUMBER(V629),ISNUMBER(V630)),V630/V629-1,"")</f>
        <v>1.7282660746158252E-2</v>
      </c>
      <c r="X630" s="60">
        <f>IF(ISNUMBER(V630),V630/MAX(V$22:V630)-1,"")</f>
        <v>-9.7342398022249643E-2</v>
      </c>
      <c r="Z630" s="62">
        <v>10.72</v>
      </c>
      <c r="AA630" s="60">
        <f>IF(AND(ISNUMBER(Z629),ISNUMBER(Z630)),Z630/Z629-1,"")</f>
        <v>1.3232514177693888E-2</v>
      </c>
      <c r="AB630" s="60">
        <f>IF(ISNUMBER(Z630),Z630/MAX(Z$22:Z630)-1,"")</f>
        <v>-2.8985507246376718E-2</v>
      </c>
      <c r="AD630" s="62">
        <v>12.06</v>
      </c>
      <c r="AE630" s="60">
        <f>IF(AND(ISNUMBER(AD629),ISNUMBER(AD630)),AD630/AD629-1,"")</f>
        <v>2.3769100169779289E-2</v>
      </c>
      <c r="AF630" s="60">
        <f>IF(ISNUMBER(AD630),AD630/MAX(AD$22:AD630)-1,"")</f>
        <v>-0.20185307743216407</v>
      </c>
      <c r="AH630" s="62">
        <v>17.04</v>
      </c>
      <c r="AI630" s="60">
        <f>IF(AND(ISNUMBER(AH629),ISNUMBER(AH630)),AH630/AH629-1,"")</f>
        <v>2.3529411764704466E-3</v>
      </c>
      <c r="AJ630" s="60">
        <f>IF(ISNUMBER(AH630),AH630/MAX(AH$22:AH630)-1,"")</f>
        <v>-0.1266017426960534</v>
      </c>
      <c r="AL630" s="62">
        <v>19.149999999999999</v>
      </c>
      <c r="AM630" s="60">
        <f>IF(AND(ISNUMBER(AL629),ISNUMBER(AL630)),AL630/AL629-1,"")</f>
        <v>1.1621764395139955E-2</v>
      </c>
      <c r="AN630" s="60">
        <f>IF(ISNUMBER(AL630),AL630/MAX(AL$22:AL630)-1,"")</f>
        <v>-0.18752651675859155</v>
      </c>
      <c r="AP630" s="62">
        <v>100.29</v>
      </c>
      <c r="AQ630" s="60">
        <f>IF(AND(ISNUMBER(AP629),ISNUMBER(AP630)),AP630/AP629-1,"")</f>
        <v>-9.9700897307930525E-5</v>
      </c>
      <c r="AR630" s="60">
        <f>IF(ISNUMBER(AP630),AP630/MAX(AP$22:AP630)-1,"")</f>
        <v>-1.1951000896324171E-3</v>
      </c>
      <c r="AT630" s="62">
        <v>50.1</v>
      </c>
      <c r="AU630" s="60">
        <f>IF(AND(ISNUMBER(AT629),ISNUMBER(AT630)),AT630/AT629-1,"")</f>
        <v>1.9964064683564153E-4</v>
      </c>
      <c r="AV630" s="60">
        <f>IF(ISNUMBER(AT630),AT630/MAX(AT$22:AT630)-1,"")</f>
        <v>-1.5942606616181632E-3</v>
      </c>
      <c r="AX630" s="62">
        <v>24.364000000000001</v>
      </c>
      <c r="AY630" s="60">
        <f>IF(AND(ISNUMBER(AX629),ISNUMBER(AX630)),AX630/AX629-1,"")</f>
        <v>1.0912410273432815E-2</v>
      </c>
      <c r="AZ630" s="60">
        <f>IF(ISNUMBER(AX630),AX630/MAX(AX$22:AX630)-1,"")</f>
        <v>-5.3200170986670847E-2</v>
      </c>
      <c r="BB630" s="62">
        <v>53.99</v>
      </c>
      <c r="BC630" s="60">
        <f>IF(AND(ISNUMBER(BB629),ISNUMBER(BB630)),BB630/BB629-1,"")</f>
        <v>2.5998142989787087E-3</v>
      </c>
      <c r="BD630" s="60">
        <f>IF(ISNUMBER(BB630),BB630/MAX(BB$22:BB630)-1,"")</f>
        <v>-2.3865485445669909E-2</v>
      </c>
      <c r="BF630" s="62">
        <v>53.08</v>
      </c>
      <c r="BG630" s="60">
        <f>IF(AND(ISNUMBER(BF629),ISNUMBER(BF630)),BF630/BF629-1,"")</f>
        <v>-3.7664783427504567E-4</v>
      </c>
      <c r="BH630" s="60">
        <f>IF(ISNUMBER(BF630),BF630/MAX(BF$22:BF630)-1,"")</f>
        <v>-1.9578869597340232E-2</v>
      </c>
      <c r="BK630" s="61">
        <f>BK629*(1+BL630)</f>
        <v>125.06821301657926</v>
      </c>
      <c r="BL630" s="60">
        <f>$L$12*N(AQ630)+$L$13*N(S630)+$L$14*N(AA630)+$L$15*N(AE630)+$L$16*N(AY630)+$L$17*N(BC630)+$L$18*N(AM630)+$L$19*N(AU630)+$L$20*N(W630)</f>
        <v>1.0476272858282322E-2</v>
      </c>
      <c r="BM630" s="60">
        <f>IF(ISNUMBER(BK630),BK630/MAX(BK$22:BK630)-1,"")</f>
        <v>-3.4429372175389439E-2</v>
      </c>
      <c r="BO630" s="61">
        <f>BO629*(1+BP630)</f>
        <v>121.55019328341581</v>
      </c>
      <c r="BP630" s="60">
        <f>$L$36*N(S630)+$L$37*N(AQ630)+$L$38*N(AA630)+$L$39*N(AE630)+$L$40*N(AM630)+$L$41*N(W630)+$L$42*N(AI630)+$L$43*N(BG630)+$L$44*N(AY630)</f>
        <v>1.1531421467688572E-2</v>
      </c>
      <c r="BQ630" s="60">
        <f>IF(ISNUMBER(BO630),BO630/MAX(BO$22:BO630)-1,"")</f>
        <v>-4.2606883080335667E-2</v>
      </c>
      <c r="BS630" s="61">
        <f>BS629*(1+BT630)</f>
        <v>113.64324271504744</v>
      </c>
      <c r="BT630" s="60">
        <f>$L$60*N(S630)+$L$61*N(AE630)+$L$62*N(AQ630)+$L$63*N(AM630)+$L$64*N(AI630)+$L$65*N(AA630)+$L$66*N(BG630)+$L$67*N(W630)+$L$68*N(AY630)</f>
        <v>1.1129010571985724E-2</v>
      </c>
      <c r="BU630" s="60">
        <f>IF(ISNUMBER(BS630),BS630/MAX(BS$22:BS630)-1,"")</f>
        <v>-7.1286189043532788E-2</v>
      </c>
    </row>
    <row r="631" spans="17:73" ht="16" customHeight="1">
      <c r="Q631" s="63">
        <v>43980</v>
      </c>
      <c r="R631" s="62">
        <v>456.2</v>
      </c>
      <c r="S631" s="60">
        <f>IF(AND(ISNUMBER(R630),ISNUMBER(R631)),R631/R630-1,"")</f>
        <v>-1.0412147505422964E-2</v>
      </c>
      <c r="T631" s="60">
        <f>IF(ISNUMBER(R631),R631/MAX(R$22:R631)-1,"")</f>
        <v>-0.10362714661846195</v>
      </c>
      <c r="V631" s="62">
        <v>230.18</v>
      </c>
      <c r="W631" s="60">
        <f>IF(AND(ISNUMBER(V630),ISNUMBER(V631)),V631/V630-1,"")</f>
        <v>-1.497774734679902E-2</v>
      </c>
      <c r="X631" s="60">
        <f>IF(ISNUMBER(V631),V631/MAX(V$22:V631)-1,"")</f>
        <v>-0.11086217552533983</v>
      </c>
      <c r="Z631" s="62">
        <v>10.62</v>
      </c>
      <c r="AA631" s="60">
        <f>IF(AND(ISNUMBER(Z630),ISNUMBER(Z631)),Z631/Z630-1,"")</f>
        <v>-9.3283582089553896E-3</v>
      </c>
      <c r="AB631" s="60">
        <f>IF(ISNUMBER(Z631),Z631/MAX(Z$22:Z631)-1,"")</f>
        <v>-3.8043478260869512E-2</v>
      </c>
      <c r="AD631" s="62">
        <v>11.98</v>
      </c>
      <c r="AE631" s="60">
        <f>IF(AND(ISNUMBER(AD630),ISNUMBER(AD631)),AD631/AD630-1,"")</f>
        <v>-6.6334991708125735E-3</v>
      </c>
      <c r="AF631" s="60">
        <f>IF(ISNUMBER(AD631),AD631/MAX(AD$22:AD631)-1,"")</f>
        <v>-0.2071475843812044</v>
      </c>
      <c r="AH631" s="62">
        <v>16.989999999999998</v>
      </c>
      <c r="AI631" s="60">
        <f>IF(AND(ISNUMBER(AH630),ISNUMBER(AH631)),AH631/AH630-1,"")</f>
        <v>-2.9342723004694982E-3</v>
      </c>
      <c r="AJ631" s="60">
        <f>IF(ISNUMBER(AH631),AH631/MAX(AH$22:AH631)-1,"")</f>
        <v>-0.12916453100973879</v>
      </c>
      <c r="AL631" s="62">
        <v>19.350000000000001</v>
      </c>
      <c r="AM631" s="60">
        <f>IF(AND(ISNUMBER(AL630),ISNUMBER(AL631)),AL631/AL630-1,"")</f>
        <v>1.0443864229765065E-2</v>
      </c>
      <c r="AN631" s="60">
        <f>IF(ISNUMBER(AL631),AL631/MAX(AL$22:AL631)-1,"")</f>
        <v>-0.17904115400933385</v>
      </c>
      <c r="AP631" s="62">
        <v>100.31</v>
      </c>
      <c r="AQ631" s="60">
        <f>IF(AND(ISNUMBER(AP630),ISNUMBER(AP631)),AP631/AP630-1,"")</f>
        <v>1.9942167713615788E-4</v>
      </c>
      <c r="AR631" s="60">
        <f>IF(ISNUMBER(AP631),AP631/MAX(AP$22:AP631)-1,"")</f>
        <v>-9.9591674136034758E-4</v>
      </c>
      <c r="AT631" s="62">
        <v>50.09</v>
      </c>
      <c r="AU631" s="60">
        <f>IF(AND(ISNUMBER(AT630),ISNUMBER(AT631)),AT631/AT630-1,"")</f>
        <v>-1.9960079840319889E-4</v>
      </c>
      <c r="AV631" s="60">
        <f>IF(ISNUMBER(AT631),AT631/MAX(AT$22:AT631)-1,"")</f>
        <v>-1.7935432443203503E-3</v>
      </c>
      <c r="AX631" s="62">
        <v>24.221</v>
      </c>
      <c r="AY631" s="60">
        <f>IF(AND(ISNUMBER(AX630),ISNUMBER(AX631)),AX631/AX630-1,"")</f>
        <v>-5.869315383352558E-3</v>
      </c>
      <c r="AZ631" s="60">
        <f>IF(ISNUMBER(AX631),AX631/MAX(AX$22:AX631)-1,"")</f>
        <v>-5.8757237788054306E-2</v>
      </c>
      <c r="BB631" s="62">
        <v>53.92</v>
      </c>
      <c r="BC631" s="60">
        <f>IF(AND(ISNUMBER(BB630),ISNUMBER(BB631)),BB631/BB630-1,"")</f>
        <v>-1.2965363956288778E-3</v>
      </c>
      <c r="BD631" s="60">
        <f>IF(ISNUMBER(BB631),BB631/MAX(BB$22:BB631)-1,"")</f>
        <v>-2.5131079370819043E-2</v>
      </c>
      <c r="BF631" s="62">
        <v>53.1</v>
      </c>
      <c r="BG631" s="60">
        <f>IF(AND(ISNUMBER(BF630),ISNUMBER(BF631)),BF631/BF630-1,"")</f>
        <v>3.7678975131871795E-4</v>
      </c>
      <c r="BH631" s="60">
        <f>IF(ISNUMBER(BF631),BF631/MAX(BF$22:BF631)-1,"")</f>
        <v>-1.9209456963428129E-2</v>
      </c>
      <c r="BK631" s="61">
        <f>BK630*(1+BL631)</f>
        <v>124.35643994822078</v>
      </c>
      <c r="BL631" s="60">
        <f>$L$12*N(AQ631)+$L$13*N(S631)+$L$14*N(AA631)+$L$15*N(AE631)+$L$16*N(AY631)+$L$17*N(BC631)+$L$18*N(AM631)+$L$19*N(AU631)+$L$20*N(W631)</f>
        <v>-5.6910789015921712E-3</v>
      </c>
      <c r="BM631" s="60">
        <f>IF(ISNUMBER(BK631),BK631/MAX(BK$22:BK631)-1,"")</f>
        <v>-3.9924510803399094E-2</v>
      </c>
      <c r="BO631" s="61">
        <f>BO630*(1+BP631)</f>
        <v>120.80354605680776</v>
      </c>
      <c r="BP631" s="60">
        <f>$L$36*N(S631)+$L$37*N(AQ631)+$L$38*N(AA631)+$L$39*N(AE631)+$L$40*N(AM631)+$L$41*N(W631)+$L$42*N(AI631)+$L$43*N(BG631)+$L$44*N(AY631)</f>
        <v>-6.1427070285862261E-3</v>
      </c>
      <c r="BQ631" s="60">
        <f>IF(ISNUMBER(BO631),BO631/MAX(BO$22:BO631)-1,"")</f>
        <v>-4.8487868508758192E-2</v>
      </c>
      <c r="BS631" s="61">
        <f>BS630*(1+BT631)</f>
        <v>113.13711515849444</v>
      </c>
      <c r="BT631" s="60">
        <f>$L$60*N(S631)+$L$61*N(AE631)+$L$62*N(AQ631)+$L$63*N(AM631)+$L$64*N(AI631)+$L$65*N(AA631)+$L$66*N(BG631)+$L$67*N(W631)+$L$68*N(AY631)</f>
        <v>-4.4536528918140521E-3</v>
      </c>
      <c r="BU631" s="60">
        <f>IF(ISNUMBER(BS631),BS631/MAX(BS$22:BS631)-1,"")</f>
        <v>-7.5422357993366718E-2</v>
      </c>
    </row>
    <row r="632" spans="17:73" ht="16" customHeight="1">
      <c r="Q632" s="63">
        <v>43983</v>
      </c>
      <c r="R632" s="62">
        <v>453</v>
      </c>
      <c r="S632" s="60">
        <f>IF(AND(ISNUMBER(R631),ISNUMBER(R632)),R632/R631-1,"")</f>
        <v>-7.0144673388864431E-3</v>
      </c>
      <c r="T632" s="60">
        <f>IF(ISNUMBER(R632),R632/MAX(R$22:R632)-1,"")</f>
        <v>-0.10991472472197117</v>
      </c>
      <c r="V632" s="62">
        <v>228.24</v>
      </c>
      <c r="W632" s="60">
        <f>IF(AND(ISNUMBER(V631),ISNUMBER(V632)),V632/V631-1,"")</f>
        <v>-8.4281866365453206E-3</v>
      </c>
      <c r="X632" s="60">
        <f>IF(ISNUMBER(V632),V632/MAX(V$22:V632)-1,"")</f>
        <v>-0.11835599505562422</v>
      </c>
      <c r="Z632" s="62">
        <v>10.61</v>
      </c>
      <c r="AA632" s="60">
        <f>IF(AND(ISNUMBER(Z631),ISNUMBER(Z632)),Z632/Z631-1,"")</f>
        <v>-9.4161958568739212E-4</v>
      </c>
      <c r="AB632" s="60">
        <f>IF(ISNUMBER(Z632),Z632/MAX(Z$22:Z632)-1,"")</f>
        <v>-3.8949275362318847E-2</v>
      </c>
      <c r="AD632" s="62">
        <v>11.94</v>
      </c>
      <c r="AE632" s="60">
        <f>IF(AND(ISNUMBER(AD631),ISNUMBER(AD632)),AD632/AD631-1,"")</f>
        <v>-3.3388981636061077E-3</v>
      </c>
      <c r="AF632" s="60">
        <f>IF(ISNUMBER(AD632),AD632/MAX(AD$22:AD632)-1,"")</f>
        <v>-0.20979483785572473</v>
      </c>
      <c r="AH632" s="62">
        <v>16.88</v>
      </c>
      <c r="AI632" s="60">
        <f>IF(AND(ISNUMBER(AH631),ISNUMBER(AH632)),AH632/AH631-1,"")</f>
        <v>-6.4743967039434525E-3</v>
      </c>
      <c r="AJ632" s="60">
        <f>IF(ISNUMBER(AH632),AH632/MAX(AH$22:AH632)-1,"")</f>
        <v>-0.1348026652998463</v>
      </c>
      <c r="AL632" s="62">
        <v>19.350000000000001</v>
      </c>
      <c r="AM632" s="60">
        <f>IF(AND(ISNUMBER(AL631),ISNUMBER(AL632)),AL632/AL631-1,"")</f>
        <v>0</v>
      </c>
      <c r="AN632" s="60">
        <f>IF(ISNUMBER(AL632),AL632/MAX(AL$22:AL632)-1,"")</f>
        <v>-0.17904115400933385</v>
      </c>
      <c r="AP632" s="62">
        <v>100.29</v>
      </c>
      <c r="AQ632" s="60">
        <f>IF(AND(ISNUMBER(AP631),ISNUMBER(AP632)),AP632/AP631-1,"")</f>
        <v>-1.9938191606017064E-4</v>
      </c>
      <c r="AR632" s="60">
        <f>IF(ISNUMBER(AP632),AP632/MAX(AP$22:AP632)-1,"")</f>
        <v>-1.1951000896324171E-3</v>
      </c>
      <c r="AT632" s="62">
        <v>50.07</v>
      </c>
      <c r="AU632" s="60">
        <f>IF(AND(ISNUMBER(AT631),ISNUMBER(AT632)),AT632/AT631-1,"")</f>
        <v>-3.9928129367150511E-4</v>
      </c>
      <c r="AV632" s="60">
        <f>IF(ISNUMBER(AT632),AT632/MAX(AT$22:AT632)-1,"")</f>
        <v>-2.1921084097249466E-3</v>
      </c>
      <c r="AX632" s="62">
        <v>24.248000000000001</v>
      </c>
      <c r="AY632" s="60">
        <f>IF(AND(ISNUMBER(AX631),ISNUMBER(AX632)),AX632/AX631-1,"")</f>
        <v>1.1147351471862965E-3</v>
      </c>
      <c r="AZ632" s="60">
        <f>IF(ISNUMBER(AX632),AX632/MAX(AX$22:AX632)-1,"")</f>
        <v>-5.7708001398981801E-2</v>
      </c>
      <c r="BB632" s="62">
        <v>54</v>
      </c>
      <c r="BC632" s="60">
        <f>IF(AND(ISNUMBER(BB631),ISNUMBER(BB632)),BB632/BB631-1,"")</f>
        <v>1.4836795252224366E-3</v>
      </c>
      <c r="BD632" s="60">
        <f>IF(ISNUMBER(BB632),BB632/MAX(BB$22:BB632)-1,"")</f>
        <v>-2.3684686313505732E-2</v>
      </c>
      <c r="BF632" s="62">
        <v>53.14</v>
      </c>
      <c r="BG632" s="60">
        <f>IF(AND(ISNUMBER(BF631),ISNUMBER(BF632)),BF632/BF631-1,"")</f>
        <v>7.5329566854986929E-4</v>
      </c>
      <c r="BH632" s="60">
        <f>IF(ISNUMBER(BF632),BF632/MAX(BF$22:BF632)-1,"")</f>
        <v>-1.8470631695604034E-2</v>
      </c>
      <c r="BK632" s="61">
        <f>BK631*(1+BL632)</f>
        <v>124.05611106032698</v>
      </c>
      <c r="BL632" s="60">
        <f>$L$12*N(AQ632)+$L$13*N(S632)+$L$14*N(AA632)+$L$15*N(AE632)+$L$16*N(AY632)+$L$17*N(BC632)+$L$18*N(AM632)+$L$19*N(AU632)+$L$20*N(W632)</f>
        <v>-2.4150650180951726E-3</v>
      </c>
      <c r="BM632" s="60">
        <f>IF(ISNUMBER(BK632),BK632/MAX(BK$22:BK632)-1,"")</f>
        <v>-4.2243155532088461E-2</v>
      </c>
      <c r="BO632" s="61">
        <f>BO631*(1+BP632)</f>
        <v>120.45782098540057</v>
      </c>
      <c r="BP632" s="60">
        <f>$L$36*N(S632)+$L$37*N(AQ632)+$L$38*N(AA632)+$L$39*N(AE632)+$L$40*N(AM632)+$L$41*N(W632)+$L$42*N(AI632)+$L$43*N(BG632)+$L$44*N(AY632)</f>
        <v>-2.8618785018497683E-3</v>
      </c>
      <c r="BQ632" s="60">
        <f>IF(ISNUMBER(BO632),BO632/MAX(BO$22:BO632)-1,"")</f>
        <v>-5.1210980622122149E-2</v>
      </c>
      <c r="BS632" s="61">
        <f>BS631*(1+BT632)</f>
        <v>112.73374327983595</v>
      </c>
      <c r="BT632" s="60">
        <f>$L$60*N(S632)+$L$61*N(AE632)+$L$62*N(AQ632)+$L$63*N(AM632)+$L$64*N(AI632)+$L$65*N(AA632)+$L$66*N(BG632)+$L$67*N(W632)+$L$68*N(AY632)</f>
        <v>-3.5653364335249929E-3</v>
      </c>
      <c r="BU632" s="60">
        <f>IF(ISNUMBER(BS632),BS632/MAX(BS$22:BS632)-1,"")</f>
        <v>-7.8718788346035629E-2</v>
      </c>
    </row>
    <row r="633" spans="17:73" ht="16" customHeight="1">
      <c r="Q633" s="63">
        <v>43984</v>
      </c>
      <c r="R633" s="62">
        <v>448.5</v>
      </c>
      <c r="S633" s="60">
        <f>IF(AND(ISNUMBER(R632),ISNUMBER(R633)),R633/R632-1,"")</f>
        <v>-9.9337748344371368E-3</v>
      </c>
      <c r="T633" s="60">
        <f>IF(ISNUMBER(R633),R633/MAX(R$22:R633)-1,"")</f>
        <v>-0.11875663143003101</v>
      </c>
      <c r="V633" s="62">
        <v>227.29</v>
      </c>
      <c r="W633" s="60">
        <f>IF(AND(ISNUMBER(V632),ISNUMBER(V633)),V633/V632-1,"")</f>
        <v>-4.1622853137049942E-3</v>
      </c>
      <c r="X633" s="60">
        <f>IF(ISNUMBER(V633),V633/MAX(V$22:V633)-1,"")</f>
        <v>-0.12202564894932011</v>
      </c>
      <c r="Z633" s="62">
        <v>10.54</v>
      </c>
      <c r="AA633" s="60">
        <f>IF(AND(ISNUMBER(Z632),ISNUMBER(Z633)),Z633/Z632-1,"")</f>
        <v>-6.5975494816211677E-3</v>
      </c>
      <c r="AB633" s="60">
        <f>IF(ISNUMBER(Z633),Z633/MAX(Z$22:Z633)-1,"")</f>
        <v>-4.5289855072463747E-2</v>
      </c>
      <c r="AD633" s="62">
        <v>12.12</v>
      </c>
      <c r="AE633" s="60">
        <f>IF(AND(ISNUMBER(AD632),ISNUMBER(AD633)),AD633/AD632-1,"")</f>
        <v>1.5075376884422065E-2</v>
      </c>
      <c r="AF633" s="60">
        <f>IF(ISNUMBER(AD633),AD633/MAX(AD$22:AD633)-1,"")</f>
        <v>-0.19788219722038392</v>
      </c>
      <c r="AH633" s="62">
        <v>16.940000000000001</v>
      </c>
      <c r="AI633" s="60">
        <f>IF(AND(ISNUMBER(AH632),ISNUMBER(AH633)),AH633/AH632-1,"")</f>
        <v>3.5545023696683664E-3</v>
      </c>
      <c r="AJ633" s="60">
        <f>IF(ISNUMBER(AH633),AH633/MAX(AH$22:AH633)-1,"")</f>
        <v>-0.13172731932342385</v>
      </c>
      <c r="AL633" s="62">
        <v>19.579999999999998</v>
      </c>
      <c r="AM633" s="60">
        <f>IF(AND(ISNUMBER(AL632),ISNUMBER(AL633)),AL633/AL632-1,"")</f>
        <v>1.1886304909560552E-2</v>
      </c>
      <c r="AN633" s="60">
        <f>IF(ISNUMBER(AL633),AL633/MAX(AL$22:AL633)-1,"")</f>
        <v>-0.16928298684768783</v>
      </c>
      <c r="AP633" s="62">
        <v>100.28</v>
      </c>
      <c r="AQ633" s="60">
        <f>IF(AND(ISNUMBER(AP632),ISNUMBER(AP633)),AP633/AP632-1,"")</f>
        <v>-9.9710838568189963E-5</v>
      </c>
      <c r="AR633" s="60">
        <f>IF(ISNUMBER(AP633),AP633/MAX(AP$22:AP633)-1,"")</f>
        <v>-1.2946917637685074E-3</v>
      </c>
      <c r="AT633" s="62">
        <v>50.07</v>
      </c>
      <c r="AU633" s="60">
        <f>IF(AND(ISNUMBER(AT632),ISNUMBER(AT633)),AT633/AT632-1,"")</f>
        <v>0</v>
      </c>
      <c r="AV633" s="60">
        <f>IF(ISNUMBER(AT633),AT633/MAX(AT$22:AT633)-1,"")</f>
        <v>-2.1921084097249466E-3</v>
      </c>
      <c r="AX633" s="62">
        <v>23.946999999999999</v>
      </c>
      <c r="AY633" s="60">
        <f>IF(AND(ISNUMBER(AX632),ISNUMBER(AX633)),AX633/AX632-1,"")</f>
        <v>-1.2413394919168708E-2</v>
      </c>
      <c r="AZ633" s="60">
        <f>IF(ISNUMBER(AX633),AX633/MAX(AX$22:AX633)-1,"")</f>
        <v>-6.9405044106789049E-2</v>
      </c>
      <c r="BB633" s="62">
        <v>53.99</v>
      </c>
      <c r="BC633" s="60">
        <f>IF(AND(ISNUMBER(BB632),ISNUMBER(BB633)),BB633/BB632-1,"")</f>
        <v>-1.8518518518517713E-4</v>
      </c>
      <c r="BD633" s="60">
        <f>IF(ISNUMBER(BB633),BB633/MAX(BB$22:BB633)-1,"")</f>
        <v>-2.3865485445669909E-2</v>
      </c>
      <c r="BF633" s="62">
        <v>53.08</v>
      </c>
      <c r="BG633" s="60">
        <f>IF(AND(ISNUMBER(BF632),ISNUMBER(BF633)),BF633/BF632-1,"")</f>
        <v>-1.1290929619872658E-3</v>
      </c>
      <c r="BH633" s="60">
        <f>IF(ISNUMBER(BF633),BF633/MAX(BF$22:BF633)-1,"")</f>
        <v>-1.9578869597340232E-2</v>
      </c>
      <c r="BK633" s="61">
        <f>BK632*(1+BL633)</f>
        <v>123.58706919371622</v>
      </c>
      <c r="BL633" s="60">
        <f>$L$12*N(AQ633)+$L$13*N(S633)+$L$14*N(AA633)+$L$15*N(AE633)+$L$16*N(AY633)+$L$17*N(BC633)+$L$18*N(AM633)+$L$19*N(AU633)+$L$20*N(W633)</f>
        <v>-3.7808848157643111E-3</v>
      </c>
      <c r="BM633" s="60">
        <f>IF(ISNUMBER(BK633),BK633/MAX(BK$22:BK633)-1,"")</f>
        <v>-4.5864323842531474E-2</v>
      </c>
      <c r="BO633" s="61">
        <f>BO632*(1+BP633)</f>
        <v>120.18573773807236</v>
      </c>
      <c r="BP633" s="60">
        <f>$L$36*N(S633)+$L$37*N(AQ633)+$L$38*N(AA633)+$L$39*N(AE633)+$L$40*N(AM633)+$L$41*N(W633)+$L$42*N(AI633)+$L$43*N(BG633)+$L$44*N(AY633)</f>
        <v>-2.2587428952512397E-3</v>
      </c>
      <c r="BQ633" s="60">
        <f>IF(ISNUMBER(BO633),BO633/MAX(BO$22:BO633)-1,"")</f>
        <v>-5.3354051078734255E-2</v>
      </c>
      <c r="BS633" s="61">
        <f>BS632*(1+BT633)</f>
        <v>112.83426187499074</v>
      </c>
      <c r="BT633" s="60">
        <f>$L$60*N(S633)+$L$61*N(AE633)+$L$62*N(AQ633)+$L$63*N(AM633)+$L$64*N(AI633)+$L$65*N(AA633)+$L$66*N(BG633)+$L$67*N(W633)+$L$68*N(AY633)</f>
        <v>8.9164603454438434E-4</v>
      </c>
      <c r="BU633" s="60">
        <f>IF(ISNUMBER(BS633),BS633/MAX(BS$22:BS633)-1,"")</f>
        <v>-7.7897331606964215E-2</v>
      </c>
    </row>
    <row r="634" spans="17:73" ht="16" customHeight="1">
      <c r="Q634" s="63">
        <v>43985</v>
      </c>
      <c r="R634" s="62">
        <v>446</v>
      </c>
      <c r="S634" s="60">
        <f>IF(AND(ISNUMBER(R633),ISNUMBER(R634)),R634/R633-1,"")</f>
        <v>-5.5741360089186509E-3</v>
      </c>
      <c r="T634" s="60">
        <f>IF(ISNUMBER(R634),R634/MAX(R$22:R634)-1,"")</f>
        <v>-0.12366880182339768</v>
      </c>
      <c r="V634" s="62">
        <v>225.72</v>
      </c>
      <c r="W634" s="60">
        <f>IF(AND(ISNUMBER(V633),ISNUMBER(V634)),V634/V633-1,"")</f>
        <v>-6.9074750318975919E-3</v>
      </c>
      <c r="X634" s="60">
        <f>IF(ISNUMBER(V634),V634/MAX(V$22:V634)-1,"")</f>
        <v>-0.12809023485784921</v>
      </c>
      <c r="Z634" s="62">
        <v>10.46</v>
      </c>
      <c r="AA634" s="60">
        <f>IF(AND(ISNUMBER(Z633),ISNUMBER(Z634)),Z634/Z633-1,"")</f>
        <v>-7.5901328273243474E-3</v>
      </c>
      <c r="AB634" s="60">
        <f>IF(ISNUMBER(Z634),Z634/MAX(Z$22:Z634)-1,"")</f>
        <v>-5.2536231884057871E-2</v>
      </c>
      <c r="AD634" s="62">
        <v>12.21</v>
      </c>
      <c r="AE634" s="60">
        <f>IF(AND(ISNUMBER(AD633),ISNUMBER(AD634)),AD634/AD633-1,"")</f>
        <v>7.4257425742576544E-3</v>
      </c>
      <c r="AF634" s="60">
        <f>IF(ISNUMBER(AD634),AD634/MAX(AD$22:AD634)-1,"")</f>
        <v>-0.19192587690271334</v>
      </c>
      <c r="AH634" s="62">
        <v>17.2</v>
      </c>
      <c r="AI634" s="60">
        <f>IF(AND(ISNUMBER(AH633),ISNUMBER(AH634)),AH634/AH633-1,"")</f>
        <v>1.5348288075560657E-2</v>
      </c>
      <c r="AJ634" s="60">
        <f>IF(ISNUMBER(AH634),AH634/MAX(AH$22:AH634)-1,"")</f>
        <v>-0.11840082009226049</v>
      </c>
      <c r="AL634" s="62">
        <v>19.75</v>
      </c>
      <c r="AM634" s="60">
        <f>IF(AND(ISNUMBER(AL633),ISNUMBER(AL634)),AL634/AL633-1,"")</f>
        <v>8.6823289070481202E-3</v>
      </c>
      <c r="AN634" s="60">
        <f>IF(ISNUMBER(AL634),AL634/MAX(AL$22:AL634)-1,"")</f>
        <v>-0.16207042851081888</v>
      </c>
      <c r="AP634" s="62">
        <v>100.29</v>
      </c>
      <c r="AQ634" s="60">
        <f>IF(AND(ISNUMBER(AP633),ISNUMBER(AP634)),AP634/AP633-1,"")</f>
        <v>9.9720781810974657E-5</v>
      </c>
      <c r="AR634" s="60">
        <f>IF(ISNUMBER(AP634),AP634/MAX(AP$22:AP634)-1,"")</f>
        <v>-1.1951000896324171E-3</v>
      </c>
      <c r="AT634" s="62">
        <v>50.08</v>
      </c>
      <c r="AU634" s="60">
        <f>IF(AND(ISNUMBER(AT633),ISNUMBER(AT634)),AT634/AT633-1,"")</f>
        <v>1.9972039145188525E-4</v>
      </c>
      <c r="AV634" s="60">
        <f>IF(ISNUMBER(AT634),AT634/MAX(AT$22:AT634)-1,"")</f>
        <v>-1.9928258270227595E-3</v>
      </c>
      <c r="AX634" s="62">
        <v>23.263999999999999</v>
      </c>
      <c r="AY634" s="60">
        <f>IF(AND(ISNUMBER(AX633),ISNUMBER(AX634)),AX634/AX633-1,"")</f>
        <v>-2.852131791038548E-2</v>
      </c>
      <c r="AZ634" s="60">
        <f>IF(ISNUMBER(AX634),AX634/MAX(AX$22:AX634)-1,"")</f>
        <v>-9.5946838689620395E-2</v>
      </c>
      <c r="BB634" s="62">
        <v>54.03</v>
      </c>
      <c r="BC634" s="60">
        <f>IF(AND(ISNUMBER(BB633),ISNUMBER(BB634)),BB634/BB633-1,"")</f>
        <v>7.4087794035926358E-4</v>
      </c>
      <c r="BD634" s="60">
        <f>IF(ISNUMBER(BB634),BB634/MAX(BB$22:BB634)-1,"")</f>
        <v>-2.3142288917013198E-2</v>
      </c>
      <c r="BF634" s="62">
        <v>53.11</v>
      </c>
      <c r="BG634" s="60">
        <f>IF(AND(ISNUMBER(BF633),ISNUMBER(BF634)),BF634/BF633-1,"")</f>
        <v>5.6518462697807692E-4</v>
      </c>
      <c r="BH634" s="60">
        <f>IF(ISNUMBER(BF634),BF634/MAX(BF$22:BF634)-1,"")</f>
        <v>-1.9024750646472133E-2</v>
      </c>
      <c r="BK634" s="61">
        <f>BK633*(1+BL634)</f>
        <v>122.8522670164422</v>
      </c>
      <c r="BL634" s="60">
        <f>$L$12*N(AQ634)+$L$13*N(S634)+$L$14*N(AA634)+$L$15*N(AE634)+$L$16*N(AY634)+$L$17*N(BC634)+$L$18*N(AM634)+$L$19*N(AU634)+$L$20*N(W634)</f>
        <v>-5.9456234545238419E-3</v>
      </c>
      <c r="BM634" s="60">
        <f>IF(ISNUMBER(BK634),BK634/MAX(BK$22:BK634)-1,"")</f>
        <v>-5.1537255297491313E-2</v>
      </c>
      <c r="BO634" s="61">
        <f>BO633*(1+BP634)</f>
        <v>119.7408603769854</v>
      </c>
      <c r="BP634" s="60">
        <f>$L$36*N(S634)+$L$37*N(AQ634)+$L$38*N(AA634)+$L$39*N(AE634)+$L$40*N(AM634)+$L$41*N(W634)+$L$42*N(AI634)+$L$43*N(BG634)+$L$44*N(AY634)</f>
        <v>-3.7015819801890296E-3</v>
      </c>
      <c r="BQ634" s="60">
        <f>IF(ISNUMBER(BO634),BO634/MAX(BO$22:BO634)-1,"")</f>
        <v>-5.6858138664880098E-2</v>
      </c>
      <c r="BS634" s="61">
        <f>BS633*(1+BT634)</f>
        <v>112.99500438092684</v>
      </c>
      <c r="BT634" s="60">
        <f>$L$60*N(S634)+$L$61*N(AE634)+$L$62*N(AQ634)+$L$63*N(AM634)+$L$64*N(AI634)+$L$65*N(AA634)+$L$66*N(BG634)+$L$67*N(W634)+$L$68*N(AY634)</f>
        <v>1.4245895108896405E-3</v>
      </c>
      <c r="BU634" s="60">
        <f>IF(ISNUMBER(BS634),BS634/MAX(BS$22:BS634)-1,"")</f>
        <v>-7.6583713817607979E-2</v>
      </c>
    </row>
    <row r="635" spans="17:73" ht="16" customHeight="1">
      <c r="Q635" s="63">
        <v>43986</v>
      </c>
      <c r="R635" s="62">
        <v>451.72</v>
      </c>
      <c r="S635" s="60">
        <f>IF(AND(ISNUMBER(R634),ISNUMBER(R635)),R635/R634-1,"")</f>
        <v>1.2825112107623271E-2</v>
      </c>
      <c r="T635" s="60">
        <f>IF(ISNUMBER(R635),R635/MAX(R$22:R635)-1,"")</f>
        <v>-0.11242975596337479</v>
      </c>
      <c r="V635" s="62">
        <v>228.62</v>
      </c>
      <c r="W635" s="60">
        <f>IF(AND(ISNUMBER(V634),ISNUMBER(V635)),V635/V634-1,"")</f>
        <v>1.2847776005670664E-2</v>
      </c>
      <c r="X635" s="60">
        <f>IF(ISNUMBER(V635),V635/MAX(V$22:V635)-1,"")</f>
        <v>-0.11688813349814586</v>
      </c>
      <c r="Z635" s="62">
        <v>10.55</v>
      </c>
      <c r="AA635" s="60">
        <f>IF(AND(ISNUMBER(Z634),ISNUMBER(Z635)),Z635/Z634-1,"")</f>
        <v>8.6042065009559465E-3</v>
      </c>
      <c r="AB635" s="60">
        <f>IF(ISNUMBER(Z635),Z635/MAX(Z$22:Z635)-1,"")</f>
        <v>-4.4384057971014301E-2</v>
      </c>
      <c r="AD635" s="62">
        <v>12.27</v>
      </c>
      <c r="AE635" s="60">
        <f>IF(AND(ISNUMBER(AD634),ISNUMBER(AD635)),AD635/AD634-1,"")</f>
        <v>4.9140049140048436E-3</v>
      </c>
      <c r="AF635" s="60">
        <f>IF(ISNUMBER(AD635),AD635/MAX(AD$22:AD635)-1,"")</f>
        <v>-0.18795499669093318</v>
      </c>
      <c r="AH635" s="62">
        <v>17.309999999999999</v>
      </c>
      <c r="AI635" s="60">
        <f>IF(AND(ISNUMBER(AH634),ISNUMBER(AH635)),AH635/AH634-1,"")</f>
        <v>6.3953488372092693E-3</v>
      </c>
      <c r="AJ635" s="60">
        <f>IF(ISNUMBER(AH635),AH635/MAX(AH$22:AH635)-1,"")</f>
        <v>-0.11276268580215287</v>
      </c>
      <c r="AL635" s="62">
        <v>20.05</v>
      </c>
      <c r="AM635" s="60">
        <f>IF(AND(ISNUMBER(AL634),ISNUMBER(AL635)),AL635/AL634-1,"")</f>
        <v>1.51898734177216E-2</v>
      </c>
      <c r="AN635" s="60">
        <f>IF(ISNUMBER(AL635),AL635/MAX(AL$22:AL635)-1,"")</f>
        <v>-0.14934238438693248</v>
      </c>
      <c r="AP635" s="62">
        <v>100.28</v>
      </c>
      <c r="AQ635" s="60">
        <f>IF(AND(ISNUMBER(AP634),ISNUMBER(AP635)),AP635/AP634-1,"")</f>
        <v>-9.9710838568189963E-5</v>
      </c>
      <c r="AR635" s="60">
        <f>IF(ISNUMBER(AP635),AP635/MAX(AP$22:AP635)-1,"")</f>
        <v>-1.2946917637685074E-3</v>
      </c>
      <c r="AT635" s="62">
        <v>50.07</v>
      </c>
      <c r="AU635" s="60">
        <f>IF(AND(ISNUMBER(AT634),ISNUMBER(AT635)),AT635/AT634-1,"")</f>
        <v>-1.9968051118202101E-4</v>
      </c>
      <c r="AV635" s="60">
        <f>IF(ISNUMBER(AT635),AT635/MAX(AT$22:AT635)-1,"")</f>
        <v>-2.1921084097249466E-3</v>
      </c>
      <c r="AX635" s="62">
        <v>23.065999999999999</v>
      </c>
      <c r="AY635" s="60">
        <f>IF(AND(ISNUMBER(AX634),ISNUMBER(AX635)),AX635/AX634-1,"")</f>
        <v>-8.5110041265474834E-3</v>
      </c>
      <c r="AZ635" s="60">
        <f>IF(ISNUMBER(AX635),AX635/MAX(AX$22:AX635)-1,"")</f>
        <v>-0.10364123887615129</v>
      </c>
      <c r="BB635" s="62">
        <v>53.97</v>
      </c>
      <c r="BC635" s="60">
        <f>IF(AND(ISNUMBER(BB634),ISNUMBER(BB635)),BB635/BB634-1,"")</f>
        <v>-1.110494169905607E-3</v>
      </c>
      <c r="BD635" s="60">
        <f>IF(ISNUMBER(BB635),BB635/MAX(BB$22:BB635)-1,"")</f>
        <v>-2.4227083709998265E-2</v>
      </c>
      <c r="BF635" s="62">
        <v>53</v>
      </c>
      <c r="BG635" s="60">
        <f>IF(AND(ISNUMBER(BF634),ISNUMBER(BF635)),BF635/BF634-1,"")</f>
        <v>-2.0711730370928105E-3</v>
      </c>
      <c r="BH635" s="60">
        <f>IF(ISNUMBER(BF635),BF635/MAX(BF$22:BF635)-1,"")</f>
        <v>-2.1056520132988532E-2</v>
      </c>
      <c r="BK635" s="61">
        <f>BK634*(1+BL635)</f>
        <v>123.4686535871006</v>
      </c>
      <c r="BL635" s="60">
        <f>$L$12*N(AQ635)+$L$13*N(S635)+$L$14*N(AA635)+$L$15*N(AE635)+$L$16*N(AY635)+$L$17*N(BC635)+$L$18*N(AM635)+$L$19*N(AU635)+$L$20*N(W635)</f>
        <v>5.0172991156598378E-3</v>
      </c>
      <c r="BM635" s="60">
        <f>IF(ISNUMBER(BK635),BK635/MAX(BK$22:BK635)-1,"")</f>
        <v>-4.6778534007259065E-2</v>
      </c>
      <c r="BO635" s="61">
        <f>BO634*(1+BP635)</f>
        <v>120.47788148772638</v>
      </c>
      <c r="BP635" s="60">
        <f>$L$36*N(S635)+$L$37*N(AQ635)+$L$38*N(AA635)+$L$39*N(AE635)+$L$40*N(AM635)+$L$41*N(W635)+$L$42*N(AI635)+$L$43*N(BG635)+$L$44*N(AY635)</f>
        <v>6.1551345833040982E-3</v>
      </c>
      <c r="BQ635" s="60">
        <f>IF(ISNUMBER(BO635),BO635/MAX(BO$22:BO635)-1,"")</f>
        <v>-5.1052973577214389E-2</v>
      </c>
      <c r="BS635" s="61">
        <f>BS634*(1+BT635)</f>
        <v>113.87766965425588</v>
      </c>
      <c r="BT635" s="60">
        <f>$L$60*N(S635)+$L$61*N(AE635)+$L$62*N(AQ635)+$L$63*N(AM635)+$L$64*N(AI635)+$L$65*N(AA635)+$L$66*N(BG635)+$L$67*N(W635)+$L$68*N(AY635)</f>
        <v>7.8115424497299871E-3</v>
      </c>
      <c r="BU635" s="60">
        <f>IF(ISNUMBER(BS635),BS635/MAX(BS$22:BS635)-1,"")</f>
        <v>-6.9370408299322284E-2</v>
      </c>
    </row>
    <row r="636" spans="17:73" ht="16" customHeight="1">
      <c r="Q636" s="63">
        <v>43987</v>
      </c>
      <c r="R636" s="62">
        <v>449.44</v>
      </c>
      <c r="S636" s="60">
        <f>IF(AND(ISNUMBER(R635),ISNUMBER(R636)),R636/R635-1,"")</f>
        <v>-5.0473744797663311E-3</v>
      </c>
      <c r="T636" s="60">
        <f>IF(ISNUMBER(R636),R636/MAX(R$22:R636)-1,"")</f>
        <v>-0.11690965536212516</v>
      </c>
      <c r="V636" s="62">
        <v>227.49</v>
      </c>
      <c r="W636" s="60">
        <f>IF(AND(ISNUMBER(V635),ISNUMBER(V636)),V636/V635-1,"")</f>
        <v>-4.9426996763187736E-3</v>
      </c>
      <c r="X636" s="60">
        <f>IF(ISNUMBER(V636),V636/MAX(V$22:V636)-1,"")</f>
        <v>-0.12125309023485775</v>
      </c>
      <c r="Z636" s="62">
        <v>10.5</v>
      </c>
      <c r="AA636" s="60">
        <f>IF(AND(ISNUMBER(Z635),ISNUMBER(Z636)),Z636/Z635-1,"")</f>
        <v>-4.7393364928910442E-3</v>
      </c>
      <c r="AB636" s="60">
        <f>IF(ISNUMBER(Z636),Z636/MAX(Z$22:Z636)-1,"")</f>
        <v>-4.8913043478260754E-2</v>
      </c>
      <c r="AD636" s="62">
        <v>12.31</v>
      </c>
      <c r="AE636" s="60">
        <f>IF(AND(ISNUMBER(AD635),ISNUMBER(AD636)),AD636/AD635-1,"")</f>
        <v>3.2599837000815146E-3</v>
      </c>
      <c r="AF636" s="60">
        <f>IF(ISNUMBER(AD636),AD636/MAX(AD$22:AD636)-1,"")</f>
        <v>-0.18530774321641286</v>
      </c>
      <c r="AH636" s="62">
        <v>17.22</v>
      </c>
      <c r="AI636" s="60">
        <f>IF(AND(ISNUMBER(AH635),ISNUMBER(AH636)),AH636/AH635-1,"")</f>
        <v>-5.199306759098743E-3</v>
      </c>
      <c r="AJ636" s="60">
        <f>IF(ISNUMBER(AH636),AH636/MAX(AH$22:AH636)-1,"")</f>
        <v>-0.11737570476678638</v>
      </c>
      <c r="AL636" s="62">
        <v>19.760000000000002</v>
      </c>
      <c r="AM636" s="60">
        <f>IF(AND(ISNUMBER(AL635),ISNUMBER(AL636)),AL636/AL635-1,"")</f>
        <v>-1.4463840399002503E-2</v>
      </c>
      <c r="AN636" s="60">
        <f>IF(ISNUMBER(AL636),AL636/MAX(AL$22:AL636)-1,"")</f>
        <v>-0.16164616037335588</v>
      </c>
      <c r="AP636" s="62">
        <v>100.27</v>
      </c>
      <c r="AQ636" s="60">
        <f>IF(AND(ISNUMBER(AP635),ISNUMBER(AP636)),AP636/AP635-1,"")</f>
        <v>-9.9720781810974657E-5</v>
      </c>
      <c r="AR636" s="60">
        <f>IF(ISNUMBER(AP636),AP636/MAX(AP$22:AP636)-1,"")</f>
        <v>-1.3942834379045976E-3</v>
      </c>
      <c r="AT636" s="62">
        <v>50.07</v>
      </c>
      <c r="AU636" s="60">
        <f>IF(AND(ISNUMBER(AT635),ISNUMBER(AT636)),AT636/AT635-1,"")</f>
        <v>0</v>
      </c>
      <c r="AV636" s="60">
        <f>IF(ISNUMBER(AT636),AT636/MAX(AT$22:AT636)-1,"")</f>
        <v>-2.1921084097249466E-3</v>
      </c>
      <c r="AX636" s="62">
        <v>22.928999999999998</v>
      </c>
      <c r="AY636" s="60">
        <f>IF(AND(ISNUMBER(AX635),ISNUMBER(AX636)),AX636/AX635-1,"")</f>
        <v>-5.939478019595934E-3</v>
      </c>
      <c r="AZ636" s="60">
        <f>IF(ISNUMBER(AX636),AX636/MAX(AX$22:AX636)-1,"")</f>
        <v>-0.10896514203551866</v>
      </c>
      <c r="BB636" s="62">
        <v>53.93</v>
      </c>
      <c r="BC636" s="60">
        <f>IF(AND(ISNUMBER(BB635),ISNUMBER(BB636)),BB636/BB635-1,"")</f>
        <v>-7.4115249212525214E-4</v>
      </c>
      <c r="BD636" s="60">
        <f>IF(ISNUMBER(BB636),BB636/MAX(BB$22:BB636)-1,"")</f>
        <v>-2.4950280238654865E-2</v>
      </c>
      <c r="BF636" s="62">
        <v>53.01</v>
      </c>
      <c r="BG636" s="60">
        <f>IF(AND(ISNUMBER(BF635),ISNUMBER(BF636)),BF636/BF635-1,"")</f>
        <v>1.8867924528298552E-4</v>
      </c>
      <c r="BH636" s="60">
        <f>IF(ISNUMBER(BF636),BF636/MAX(BF$22:BF636)-1,"")</f>
        <v>-2.0871813816032536E-2</v>
      </c>
      <c r="BK636" s="61">
        <f>BK635*(1+BL636)</f>
        <v>123.03416938771772</v>
      </c>
      <c r="BL636" s="60">
        <f>$L$12*N(AQ636)+$L$13*N(S636)+$L$14*N(AA636)+$L$15*N(AE636)+$L$16*N(AY636)+$L$17*N(BC636)+$L$18*N(AM636)+$L$19*N(AU636)+$L$20*N(W636)</f>
        <v>-3.5189838615707586E-3</v>
      </c>
      <c r="BM636" s="60">
        <f>IF(ISNUMBER(BK636),BK636/MAX(BK$22:BK636)-1,"")</f>
        <v>-5.0132904962590374E-2</v>
      </c>
      <c r="BO636" s="61">
        <f>BO635*(1+BP636)</f>
        <v>120.12744912350166</v>
      </c>
      <c r="BP636" s="60">
        <f>$L$36*N(S636)+$L$37*N(AQ636)+$L$38*N(AA636)+$L$39*N(AE636)+$L$40*N(AM636)+$L$41*N(W636)+$L$42*N(AI636)+$L$43*N(BG636)+$L$44*N(AY636)</f>
        <v>-2.908686307373504E-3</v>
      </c>
      <c r="BQ636" s="60">
        <f>IF(ISNUMBER(BO636),BO636/MAX(BO$22:BO636)-1,"")</f>
        <v>-5.3813162799393188E-2</v>
      </c>
      <c r="BS636" s="61">
        <f>BS635*(1+BT636)</f>
        <v>113.47140254912817</v>
      </c>
      <c r="BT636" s="60">
        <f>$L$60*N(S636)+$L$61*N(AE636)+$L$62*N(AQ636)+$L$63*N(AM636)+$L$64*N(AI636)+$L$65*N(AA636)+$L$66*N(BG636)+$L$67*N(W636)+$L$68*N(AY636)</f>
        <v>-3.5675748051499138E-3</v>
      </c>
      <c r="BU636" s="60">
        <f>IF(ISNUMBER(BS636),BS636/MAX(BS$22:BS636)-1,"")</f>
        <v>-7.2690498983600582E-2</v>
      </c>
    </row>
    <row r="637" spans="17:73" ht="16" customHeight="1">
      <c r="Q637" s="63">
        <v>43991</v>
      </c>
      <c r="R637" s="62">
        <v>461.1</v>
      </c>
      <c r="S637" s="60">
        <f>IF(AND(ISNUMBER(R636),ISNUMBER(R637)),R637/R636-1,"")</f>
        <v>2.5943396226415061E-2</v>
      </c>
      <c r="T637" s="60">
        <f>IF(ISNUMBER(R637),R637/MAX(R$22:R637)-1,"")</f>
        <v>-9.3999292647463317E-2</v>
      </c>
      <c r="V637" s="62">
        <v>234.5</v>
      </c>
      <c r="W637" s="60">
        <f>IF(AND(ISNUMBER(V636),ISNUMBER(V637)),V637/V636-1,"")</f>
        <v>3.0814541298518572E-2</v>
      </c>
      <c r="X637" s="60">
        <f>IF(ISNUMBER(V637),V637/MAX(V$22:V637)-1,"")</f>
        <v>-9.4174907292954302E-2</v>
      </c>
      <c r="Z637" s="62">
        <v>10.69</v>
      </c>
      <c r="AA637" s="60">
        <f>IF(AND(ISNUMBER(Z636),ISNUMBER(Z637)),Z637/Z636-1,"")</f>
        <v>1.8095238095237942E-2</v>
      </c>
      <c r="AB637" s="60">
        <f>IF(ISNUMBER(Z637),Z637/MAX(Z$22:Z637)-1,"")</f>
        <v>-3.1702898550724612E-2</v>
      </c>
      <c r="AD637" s="62">
        <v>12.47</v>
      </c>
      <c r="AE637" s="60">
        <f>IF(AND(ISNUMBER(AD636),ISNUMBER(AD637)),AD637/AD636-1,"")</f>
        <v>1.2997562956945652E-2</v>
      </c>
      <c r="AF637" s="60">
        <f>IF(ISNUMBER(AD637),AD637/MAX(AD$22:AD637)-1,"")</f>
        <v>-0.17471872931833221</v>
      </c>
      <c r="AH637" s="62">
        <v>17.38</v>
      </c>
      <c r="AI637" s="60">
        <f>IF(AND(ISNUMBER(AH636),ISNUMBER(AH637)),AH637/AH636-1,"")</f>
        <v>9.2915214866433615E-3</v>
      </c>
      <c r="AJ637" s="60">
        <f>IF(ISNUMBER(AH637),AH637/MAX(AH$22:AH637)-1,"")</f>
        <v>-0.10917478216299348</v>
      </c>
      <c r="AL637" s="62">
        <v>20.329999999999998</v>
      </c>
      <c r="AM637" s="60">
        <f>IF(AND(ISNUMBER(AL636),ISNUMBER(AL637)),AL637/AL636-1,"")</f>
        <v>2.8846153846153744E-2</v>
      </c>
      <c r="AN637" s="60">
        <f>IF(ISNUMBER(AL637),AL637/MAX(AL$22:AL637)-1,"")</f>
        <v>-0.13746287653797207</v>
      </c>
      <c r="AP637" s="62">
        <v>100.27</v>
      </c>
      <c r="AQ637" s="60">
        <f>IF(AND(ISNUMBER(AP636),ISNUMBER(AP637)),AP637/AP636-1,"")</f>
        <v>0</v>
      </c>
      <c r="AR637" s="60">
        <f>IF(ISNUMBER(AP637),AP637/MAX(AP$22:AP637)-1,"")</f>
        <v>-1.3942834379045976E-3</v>
      </c>
      <c r="AT637" s="62">
        <v>50.08</v>
      </c>
      <c r="AU637" s="60">
        <f>IF(AND(ISNUMBER(AT636),ISNUMBER(AT637)),AT637/AT636-1,"")</f>
        <v>1.9972039145188525E-4</v>
      </c>
      <c r="AV637" s="60">
        <f>IF(ISNUMBER(AT637),AT637/MAX(AT$22:AT637)-1,"")</f>
        <v>-1.9928258270227595E-3</v>
      </c>
      <c r="AX637" s="62">
        <v>22.762</v>
      </c>
      <c r="AY637" s="60">
        <f>IF(AND(ISNUMBER(AX636),ISNUMBER(AX637)),AX637/AX636-1,"")</f>
        <v>-7.2833529591346258E-3</v>
      </c>
      <c r="AZ637" s="60">
        <f>IF(ISNUMBER(AX637),AX637/MAX(AX$22:AX637)-1,"")</f>
        <v>-0.11545486340496636</v>
      </c>
      <c r="BB637" s="62">
        <v>53.83</v>
      </c>
      <c r="BC637" s="60">
        <f>IF(AND(ISNUMBER(BB636),ISNUMBER(BB637)),BB637/BB636-1,"")</f>
        <v>-1.8542555164101637E-3</v>
      </c>
      <c r="BD637" s="60">
        <f>IF(ISNUMBER(BB637),BB637/MAX(BB$22:BB637)-1,"")</f>
        <v>-2.6758271560296532E-2</v>
      </c>
      <c r="BF637" s="62">
        <v>53.12</v>
      </c>
      <c r="BG637" s="60">
        <f>IF(AND(ISNUMBER(BF636),ISNUMBER(BF637)),BF637/BF636-1,"")</f>
        <v>2.0750801735520685E-3</v>
      </c>
      <c r="BH637" s="60">
        <f>IF(ISNUMBER(BF637),BF637/MAX(BF$22:BF637)-1,"")</f>
        <v>-1.8840044329516137E-2</v>
      </c>
      <c r="BK637" s="61">
        <f>BK636*(1+BL637)</f>
        <v>124.51994232447694</v>
      </c>
      <c r="BL637" s="60">
        <f>$L$12*N(AQ637)+$L$13*N(S637)+$L$14*N(AA637)+$L$15*N(AE637)+$L$16*N(AY637)+$L$17*N(BC637)+$L$18*N(AM637)+$L$19*N(AU637)+$L$20*N(W637)</f>
        <v>1.2076100031017384E-2</v>
      </c>
      <c r="BM637" s="60">
        <f>IF(ISNUMBER(BK637),BK637/MAX(BK$22:BK637)-1,"")</f>
        <v>-3.8662214906746706E-2</v>
      </c>
      <c r="BO637" s="61">
        <f>BO636*(1+BP637)</f>
        <v>121.80173783790543</v>
      </c>
      <c r="BP637" s="60">
        <f>$L$36*N(S637)+$L$37*N(AQ637)+$L$38*N(AA637)+$L$39*N(AE637)+$L$40*N(AM637)+$L$41*N(W637)+$L$42*N(AI637)+$L$43*N(BG637)+$L$44*N(AY637)</f>
        <v>1.3937603159145228E-2</v>
      </c>
      <c r="BQ637" s="60">
        <f>IF(ISNUMBER(BO637),BO637/MAX(BO$22:BO637)-1,"")</f>
        <v>-4.0625586148084314E-2</v>
      </c>
      <c r="BS637" s="61">
        <f>BS636*(1+BT637)</f>
        <v>115.29611626646471</v>
      </c>
      <c r="BT637" s="60">
        <f>$L$60*N(S637)+$L$61*N(AE637)+$L$62*N(AQ637)+$L$63*N(AM637)+$L$64*N(AI637)+$L$65*N(AA637)+$L$66*N(BG637)+$L$67*N(W637)+$L$68*N(AY637)</f>
        <v>1.60808245632331E-2</v>
      </c>
      <c r="BU637" s="60">
        <f>IF(ISNUMBER(BS637),BS637/MAX(BS$22:BS637)-1,"")</f>
        <v>-5.7778597581936597E-2</v>
      </c>
    </row>
    <row r="638" spans="17:73" ht="16" customHeight="1">
      <c r="Q638" s="63">
        <v>43992</v>
      </c>
      <c r="R638" s="62">
        <v>461.1</v>
      </c>
      <c r="S638" s="60">
        <f>IF(AND(ISNUMBER(R637),ISNUMBER(R638)),R638/R637-1,"")</f>
        <v>0</v>
      </c>
      <c r="T638" s="60">
        <f>IF(ISNUMBER(R638),R638/MAX(R$22:R638)-1,"")</f>
        <v>-9.3999292647463317E-2</v>
      </c>
      <c r="V638" s="62">
        <v>233.66</v>
      </c>
      <c r="W638" s="60">
        <f>IF(AND(ISNUMBER(V637),ISNUMBER(V638)),V638/V637-1,"")</f>
        <v>-3.5820895522388208E-3</v>
      </c>
      <c r="X638" s="60">
        <f>IF(ISNUMBER(V638),V638/MAX(V$22:V638)-1,"")</f>
        <v>-9.741965389369589E-2</v>
      </c>
      <c r="Z638" s="62">
        <v>10.72</v>
      </c>
      <c r="AA638" s="60">
        <f>IF(AND(ISNUMBER(Z637),ISNUMBER(Z638)),Z638/Z637-1,"")</f>
        <v>2.8063610851263299E-3</v>
      </c>
      <c r="AB638" s="60">
        <f>IF(ISNUMBER(Z638),Z638/MAX(Z$22:Z638)-1,"")</f>
        <v>-2.8985507246376718E-2</v>
      </c>
      <c r="AD638" s="62">
        <v>12.46</v>
      </c>
      <c r="AE638" s="60">
        <f>IF(AND(ISNUMBER(AD637),ISNUMBER(AD638)),AD638/AD637-1,"")</f>
        <v>-8.0192461908579205E-4</v>
      </c>
      <c r="AF638" s="60">
        <f>IF(ISNUMBER(AD638),AD638/MAX(AD$22:AD638)-1,"")</f>
        <v>-0.17538054268696224</v>
      </c>
      <c r="AH638" s="62">
        <v>17.489999999999998</v>
      </c>
      <c r="AI638" s="60">
        <f>IF(AND(ISNUMBER(AH637),ISNUMBER(AH638)),AH638/AH637-1,"")</f>
        <v>6.3291139240506666E-3</v>
      </c>
      <c r="AJ638" s="60">
        <f>IF(ISNUMBER(AH638),AH638/MAX(AH$22:AH638)-1,"")</f>
        <v>-0.10353664787288586</v>
      </c>
      <c r="AL638" s="62">
        <v>20.079999999999998</v>
      </c>
      <c r="AM638" s="60">
        <f>IF(AND(ISNUMBER(AL637),ISNUMBER(AL638)),AL638/AL637-1,"")</f>
        <v>-1.2297097884899189E-2</v>
      </c>
      <c r="AN638" s="60">
        <f>IF(ISNUMBER(AL638),AL638/MAX(AL$22:AL638)-1,"")</f>
        <v>-0.14806957997454395</v>
      </c>
      <c r="AP638" s="62">
        <v>100.29</v>
      </c>
      <c r="AQ638" s="60">
        <f>IF(AND(ISNUMBER(AP637),ISNUMBER(AP638)),AP638/AP637-1,"")</f>
        <v>1.9946145407412352E-4</v>
      </c>
      <c r="AR638" s="60">
        <f>IF(ISNUMBER(AP638),AP638/MAX(AP$22:AP638)-1,"")</f>
        <v>-1.1951000896324171E-3</v>
      </c>
      <c r="AT638" s="62">
        <v>50.07</v>
      </c>
      <c r="AU638" s="60">
        <f>IF(AND(ISNUMBER(AT637),ISNUMBER(AT638)),AT638/AT637-1,"")</f>
        <v>-1.9968051118202101E-4</v>
      </c>
      <c r="AV638" s="60">
        <f>IF(ISNUMBER(AT638),AT638/MAX(AT$22:AT638)-1,"")</f>
        <v>-2.1921084097249466E-3</v>
      </c>
      <c r="AX638" s="62">
        <v>23.05</v>
      </c>
      <c r="AY638" s="60">
        <f>IF(AND(ISNUMBER(AX637),ISNUMBER(AX638)),AX638/AX637-1,"")</f>
        <v>1.2652666725243789E-2</v>
      </c>
      <c r="AZ638" s="60">
        <f>IF(ISNUMBER(AX638),AX638/MAX(AX$22:AX638)-1,"")</f>
        <v>-0.10426300858819415</v>
      </c>
      <c r="BB638" s="62">
        <v>54.07</v>
      </c>
      <c r="BC638" s="60">
        <f>IF(AND(ISNUMBER(BB637),ISNUMBER(BB638)),BB638/BB637-1,"")</f>
        <v>4.4584804012632873E-3</v>
      </c>
      <c r="BD638" s="60">
        <f>IF(ISNUMBER(BB638),BB638/MAX(BB$22:BB638)-1,"")</f>
        <v>-2.2419092388356598E-2</v>
      </c>
      <c r="BF638" s="62">
        <v>53.19</v>
      </c>
      <c r="BG638" s="60">
        <f>IF(AND(ISNUMBER(BF637),ISNUMBER(BF638)),BF638/BF637-1,"")</f>
        <v>1.3177710843372825E-3</v>
      </c>
      <c r="BH638" s="60">
        <f>IF(ISNUMBER(BF638),BF638/MAX(BF$22:BF638)-1,"")</f>
        <v>-1.7547100110823832E-2</v>
      </c>
      <c r="BK638" s="61">
        <f>BK637*(1+BL638)</f>
        <v>124.75287877231868</v>
      </c>
      <c r="BL638" s="60">
        <f>$L$12*N(AQ638)+$L$13*N(S638)+$L$14*N(AA638)+$L$15*N(AE638)+$L$16*N(AY638)+$L$17*N(BC638)+$L$18*N(AM638)+$L$19*N(AU638)+$L$20*N(W638)</f>
        <v>1.8706758411012395E-3</v>
      </c>
      <c r="BM638" s="60">
        <f>IF(ISNUMBER(BK638),BK638/MAX(BK$22:BK638)-1,"")</f>
        <v>-3.6863863537034858E-2</v>
      </c>
      <c r="BO638" s="61">
        <f>BO637*(1+BP638)</f>
        <v>121.93302616579744</v>
      </c>
      <c r="BP638" s="60">
        <f>$L$36*N(S638)+$L$37*N(AQ638)+$L$38*N(AA638)+$L$39*N(AE638)+$L$40*N(AM638)+$L$41*N(W638)+$L$42*N(AI638)+$L$43*N(BG638)+$L$44*N(AY638)</f>
        <v>1.0778855065823303E-3</v>
      </c>
      <c r="BQ638" s="60">
        <f>IF(ISNUMBER(BO638),BO638/MAX(BO$22:BO638)-1,"")</f>
        <v>-3.9591490372007487E-2</v>
      </c>
      <c r="BS638" s="61">
        <f>BS637*(1+BT638)</f>
        <v>115.24743450389745</v>
      </c>
      <c r="BT638" s="60">
        <f>$L$60*N(S638)+$L$61*N(AE638)+$L$62*N(AQ638)+$L$63*N(AM638)+$L$64*N(AI638)+$L$65*N(AA638)+$L$66*N(BG638)+$L$67*N(W638)+$L$68*N(AY638)</f>
        <v>-4.2223245798441025E-4</v>
      </c>
      <c r="BU638" s="60">
        <f>IF(ISNUMBER(BS638),BS638/MAX(BS$22:BS638)-1,"")</f>
        <v>-5.8176434040645097E-2</v>
      </c>
    </row>
    <row r="639" spans="17:73" ht="16" customHeight="1">
      <c r="Q639" s="63">
        <v>43993</v>
      </c>
      <c r="R639" s="62">
        <v>455</v>
      </c>
      <c r="S639" s="60">
        <f>IF(AND(ISNUMBER(R638),ISNUMBER(R639)),R639/R638-1,"")</f>
        <v>-1.3229234439384174E-2</v>
      </c>
      <c r="T639" s="60">
        <f>IF(ISNUMBER(R639),R639/MAX(R$22:R639)-1,"")</f>
        <v>-0.10598498840727788</v>
      </c>
      <c r="V639" s="62">
        <v>229.8</v>
      </c>
      <c r="W639" s="60">
        <f>IF(AND(ISNUMBER(V638),ISNUMBER(V639)),V639/V638-1,"")</f>
        <v>-1.6519729521526916E-2</v>
      </c>
      <c r="X639" s="60">
        <f>IF(ISNUMBER(V639),V639/MAX(V$22:V639)-1,"")</f>
        <v>-0.11233003708281819</v>
      </c>
      <c r="Z639" s="62">
        <v>10.61</v>
      </c>
      <c r="AA639" s="60">
        <f>IF(AND(ISNUMBER(Z638),ISNUMBER(Z639)),Z639/Z638-1,"")</f>
        <v>-1.0261194029850818E-2</v>
      </c>
      <c r="AB639" s="60">
        <f>IF(ISNUMBER(Z639),Z639/MAX(Z$22:Z639)-1,"")</f>
        <v>-3.8949275362318847E-2</v>
      </c>
      <c r="AD639" s="62">
        <v>12.35</v>
      </c>
      <c r="AE639" s="60">
        <f>IF(AND(ISNUMBER(AD638),ISNUMBER(AD639)),AD639/AD638-1,"")</f>
        <v>-8.82825040128421E-3</v>
      </c>
      <c r="AF639" s="60">
        <f>IF(ISNUMBER(AD639),AD639/MAX(AD$22:AD639)-1,"")</f>
        <v>-0.18266048974189275</v>
      </c>
      <c r="AH639" s="62">
        <v>17.11</v>
      </c>
      <c r="AI639" s="60">
        <f>IF(AND(ISNUMBER(AH638),ISNUMBER(AH639)),AH639/AH638-1,"")</f>
        <v>-2.1726700971983925E-2</v>
      </c>
      <c r="AJ639" s="60">
        <f>IF(ISNUMBER(AH639),AH639/MAX(AH$22:AH639)-1,"")</f>
        <v>-0.123013839056894</v>
      </c>
      <c r="AL639" s="62">
        <v>19.7</v>
      </c>
      <c r="AM639" s="60">
        <f>IF(AND(ISNUMBER(AL638),ISNUMBER(AL639)),AL639/AL638-1,"")</f>
        <v>-1.8924302788844605E-2</v>
      </c>
      <c r="AN639" s="60">
        <f>IF(ISNUMBER(AL639),AL639/MAX(AL$22:AL639)-1,"")</f>
        <v>-0.16419176919813327</v>
      </c>
      <c r="AP639" s="62">
        <v>100.29</v>
      </c>
      <c r="AQ639" s="60">
        <f>IF(AND(ISNUMBER(AP638),ISNUMBER(AP639)),AP639/AP638-1,"")</f>
        <v>0</v>
      </c>
      <c r="AR639" s="60">
        <f>IF(ISNUMBER(AP639),AP639/MAX(AP$22:AP639)-1,"")</f>
        <v>-1.1951000896324171E-3</v>
      </c>
      <c r="AT639" s="62">
        <v>50.08</v>
      </c>
      <c r="AU639" s="60">
        <f>IF(AND(ISNUMBER(AT638),ISNUMBER(AT639)),AT639/AT638-1,"")</f>
        <v>1.9972039145188525E-4</v>
      </c>
      <c r="AV639" s="60">
        <f>IF(ISNUMBER(AT639),AT639/MAX(AT$22:AT639)-1,"")</f>
        <v>-1.9928258270227595E-3</v>
      </c>
      <c r="AX639" s="62">
        <v>23.422000000000001</v>
      </c>
      <c r="AY639" s="60">
        <f>IF(AND(ISNUMBER(AX638),ISNUMBER(AX639)),AX639/AX638-1,"")</f>
        <v>1.6138828633405655E-2</v>
      </c>
      <c r="AZ639" s="60">
        <f>IF(ISNUMBER(AX639),AX639/MAX(AX$22:AX639)-1,"")</f>
        <v>-8.9806862783196717E-2</v>
      </c>
      <c r="BB639" s="62">
        <v>54.08</v>
      </c>
      <c r="BC639" s="60">
        <f>IF(AND(ISNUMBER(BB638),ISNUMBER(BB639)),BB639/BB638-1,"")</f>
        <v>1.8494544109493027E-4</v>
      </c>
      <c r="BD639" s="60">
        <f>IF(ISNUMBER(BB639),BB639/MAX(BB$22:BB639)-1,"")</f>
        <v>-2.2238293256192421E-2</v>
      </c>
      <c r="BF639" s="62">
        <v>53.22</v>
      </c>
      <c r="BG639" s="60">
        <f>IF(AND(ISNUMBER(BF638),ISNUMBER(BF639)),BF639/BF638-1,"")</f>
        <v>5.6401579244225175E-4</v>
      </c>
      <c r="BH639" s="60">
        <f>IF(ISNUMBER(BF639),BF639/MAX(BF$22:BF639)-1,"")</f>
        <v>-1.6992981159955733E-2</v>
      </c>
      <c r="BK639" s="61">
        <f>BK638*(1+BL639)</f>
        <v>124.1413953547963</v>
      </c>
      <c r="BL639" s="60">
        <f>$L$12*N(AQ639)+$L$13*N(S639)+$L$14*N(AA639)+$L$15*N(AE639)+$L$16*N(AY639)+$L$17*N(BC639)+$L$18*N(AM639)+$L$19*N(AU639)+$L$20*N(W639)</f>
        <v>-4.9015575715762169E-3</v>
      </c>
      <c r="BM639" s="60">
        <f>IF(ISNUMBER(BK639),BK639/MAX(BK$22:BK639)-1,"")</f>
        <v>-4.1584730759173461E-2</v>
      </c>
      <c r="BO639" s="61">
        <f>BO638*(1+BP639)</f>
        <v>121.08196669120153</v>
      </c>
      <c r="BP639" s="60">
        <f>$L$36*N(S639)+$L$37*N(AQ639)+$L$38*N(AA639)+$L$39*N(AE639)+$L$40*N(AM639)+$L$41*N(W639)+$L$42*N(AI639)+$L$43*N(BG639)+$L$44*N(AY639)</f>
        <v>-6.9797289656264383E-3</v>
      </c>
      <c r="BQ639" s="60">
        <f>IF(ISNUMBER(BO639),BO639/MAX(BO$22:BO639)-1,"")</f>
        <v>-4.629488146549221E-2</v>
      </c>
      <c r="BS639" s="61">
        <f>BS638*(1+BT639)</f>
        <v>113.98983371749696</v>
      </c>
      <c r="BT639" s="60">
        <f>$L$60*N(S639)+$L$61*N(AE639)+$L$62*N(AQ639)+$L$63*N(AM639)+$L$64*N(AI639)+$L$65*N(AA639)+$L$66*N(BG639)+$L$67*N(W639)+$L$68*N(AY639)</f>
        <v>-1.0912180317193692E-2</v>
      </c>
      <c r="BU639" s="60">
        <f>IF(ISNUMBER(BS639),BS639/MAX(BS$22:BS639)-1,"")</f>
        <v>-6.8453782619375847E-2</v>
      </c>
    </row>
    <row r="640" spans="17:73" ht="16" customHeight="1">
      <c r="Q640" s="63">
        <v>43994</v>
      </c>
      <c r="R640" s="62">
        <v>445.55</v>
      </c>
      <c r="S640" s="60">
        <f>IF(AND(ISNUMBER(R639),ISNUMBER(R640)),R640/R639-1,"")</f>
        <v>-2.0769230769230762E-2</v>
      </c>
      <c r="T640" s="60">
        <f>IF(ISNUMBER(R640),R640/MAX(R$22:R640)-1,"")</f>
        <v>-0.1245529924942036</v>
      </c>
      <c r="V640" s="62">
        <v>224.75</v>
      </c>
      <c r="W640" s="60">
        <f>IF(AND(ISNUMBER(V639),ISNUMBER(V640)),V640/V639-1,"")</f>
        <v>-2.197563098346389E-2</v>
      </c>
      <c r="X640" s="60">
        <f>IF(ISNUMBER(V640),V640/MAX(V$22:V640)-1,"")</f>
        <v>-0.13183714462299134</v>
      </c>
      <c r="Z640" s="62">
        <v>10.54</v>
      </c>
      <c r="AA640" s="60">
        <f>IF(AND(ISNUMBER(Z639),ISNUMBER(Z640)),Z640/Z639-1,"")</f>
        <v>-6.5975494816211677E-3</v>
      </c>
      <c r="AB640" s="60">
        <f>IF(ISNUMBER(Z640),Z640/MAX(Z$22:Z640)-1,"")</f>
        <v>-4.5289855072463747E-2</v>
      </c>
      <c r="AD640" s="62">
        <v>12.06</v>
      </c>
      <c r="AE640" s="60">
        <f>IF(AND(ISNUMBER(AD639),ISNUMBER(AD640)),AD640/AD639-1,"")</f>
        <v>-2.3481781376518129E-2</v>
      </c>
      <c r="AF640" s="60">
        <f>IF(ISNUMBER(AD640),AD640/MAX(AD$22:AD640)-1,"")</f>
        <v>-0.20185307743216407</v>
      </c>
      <c r="AH640" s="62">
        <v>16.84</v>
      </c>
      <c r="AI640" s="60">
        <f>IF(AND(ISNUMBER(AH639),ISNUMBER(AH640)),AH640/AH639-1,"")</f>
        <v>-1.5780245470485066E-2</v>
      </c>
      <c r="AJ640" s="60">
        <f>IF(ISNUMBER(AH640),AH640/MAX(AH$22:AH640)-1,"")</f>
        <v>-0.13685289595079453</v>
      </c>
      <c r="AL640" s="62">
        <v>19.07</v>
      </c>
      <c r="AM640" s="60">
        <f>IF(AND(ISNUMBER(AL639),ISNUMBER(AL640)),AL640/AL639-1,"")</f>
        <v>-3.1979695431472055E-2</v>
      </c>
      <c r="AN640" s="60">
        <f>IF(ISNUMBER(AL640),AL640/MAX(AL$22:AL640)-1,"")</f>
        <v>-0.19092066185829448</v>
      </c>
      <c r="AP640" s="62">
        <v>100.27</v>
      </c>
      <c r="AQ640" s="60">
        <f>IF(AND(ISNUMBER(AP639),ISNUMBER(AP640)),AP640/AP639-1,"")</f>
        <v>-1.9942167713637993E-4</v>
      </c>
      <c r="AR640" s="60">
        <f>IF(ISNUMBER(AP640),AP640/MAX(AP$22:AP640)-1,"")</f>
        <v>-1.3942834379045976E-3</v>
      </c>
      <c r="AT640" s="62">
        <v>50.08</v>
      </c>
      <c r="AU640" s="60">
        <f>IF(AND(ISNUMBER(AT639),ISNUMBER(AT640)),AT640/AT639-1,"")</f>
        <v>0</v>
      </c>
      <c r="AV640" s="60">
        <f>IF(ISNUMBER(AT640),AT640/MAX(AT$22:AT640)-1,"")</f>
        <v>-1.9928258270227595E-3</v>
      </c>
      <c r="AX640" s="62">
        <v>23.64</v>
      </c>
      <c r="AY640" s="60">
        <f>IF(AND(ISNUMBER(AX639),ISNUMBER(AX640)),AX640/AX639-1,"")</f>
        <v>9.307488685850851E-3</v>
      </c>
      <c r="AZ640" s="60">
        <f>IF(ISNUMBER(AX640),AX640/MAX(AX$22:AX640)-1,"")</f>
        <v>-8.1335250456612163E-2</v>
      </c>
      <c r="BB640" s="62">
        <v>54.15</v>
      </c>
      <c r="BC640" s="60">
        <f>IF(AND(ISNUMBER(BB639),ISNUMBER(BB640)),BB640/BB639-1,"")</f>
        <v>1.2943786982249073E-3</v>
      </c>
      <c r="BD640" s="60">
        <f>IF(ISNUMBER(BB640),BB640/MAX(BB$22:BB640)-1,"")</f>
        <v>-2.0972699331043287E-2</v>
      </c>
      <c r="BF640" s="62">
        <v>53.45</v>
      </c>
      <c r="BG640" s="60">
        <f>IF(AND(ISNUMBER(BF639),ISNUMBER(BF640)),BF640/BF639-1,"")</f>
        <v>4.321683577602542E-3</v>
      </c>
      <c r="BH640" s="60">
        <f>IF(ISNUMBER(BF640),BF640/MAX(BF$22:BF640)-1,"")</f>
        <v>-1.2744735869966717E-2</v>
      </c>
      <c r="BK640" s="61">
        <f>BK639*(1+BL640)</f>
        <v>122.94219779229563</v>
      </c>
      <c r="BL640" s="60">
        <f>$L$12*N(AQ640)+$L$13*N(S640)+$L$14*N(AA640)+$L$15*N(AE640)+$L$16*N(AY640)+$L$17*N(BC640)+$L$18*N(AM640)+$L$19*N(AU640)+$L$20*N(W640)</f>
        <v>-9.6599330068214591E-3</v>
      </c>
      <c r="BM640" s="60">
        <f>IF(ISNUMBER(BK640),BK640/MAX(BK$22:BK640)-1,"")</f>
        <v>-5.0842958052754628E-2</v>
      </c>
      <c r="BO640" s="61">
        <f>BO639*(1+BP640)</f>
        <v>119.64197902756777</v>
      </c>
      <c r="BP640" s="60">
        <f>$L$36*N(S640)+$L$37*N(AQ640)+$L$38*N(AA640)+$L$39*N(AE640)+$L$40*N(AM640)+$L$41*N(W640)+$L$42*N(AI640)+$L$43*N(BG640)+$L$44*N(AY640)</f>
        <v>-1.1892668272445542E-2</v>
      </c>
      <c r="BQ640" s="60">
        <f>IF(ISNUMBER(BO640),BO640/MAX(BO$22:BO640)-1,"")</f>
        <v>-5.7636980069956434E-2</v>
      </c>
      <c r="BS640" s="61">
        <f>BS639*(1+BT640)</f>
        <v>112.11406286245789</v>
      </c>
      <c r="BT640" s="60">
        <f>$L$60*N(S640)+$L$61*N(AE640)+$L$62*N(AQ640)+$L$63*N(AM640)+$L$64*N(AI640)+$L$65*N(AA640)+$L$66*N(BG640)+$L$67*N(W640)+$L$68*N(AY640)</f>
        <v>-1.6455597783288683E-2</v>
      </c>
      <c r="BU640" s="60">
        <f>IF(ISNUMBER(BS640),BS640/MAX(BS$22:BS640)-1,"")</f>
        <v>-8.3782932489135375E-2</v>
      </c>
    </row>
    <row r="641" spans="17:73" ht="16" customHeight="1">
      <c r="Q641" s="63">
        <v>43997</v>
      </c>
      <c r="R641" s="62">
        <v>436</v>
      </c>
      <c r="S641" s="60">
        <f>IF(AND(ISNUMBER(R640),ISNUMBER(R641)),R641/R640-1,"")</f>
        <v>-2.143418247110318E-2</v>
      </c>
      <c r="T641" s="60">
        <f>IF(ISNUMBER(R641),R641/MAX(R$22:R641)-1,"")</f>
        <v>-0.14331748339686412</v>
      </c>
      <c r="V641" s="62">
        <v>219.81</v>
      </c>
      <c r="W641" s="60">
        <f>IF(AND(ISNUMBER(V640),ISNUMBER(V641)),V641/V640-1,"")</f>
        <v>-2.1979977753058932E-2</v>
      </c>
      <c r="X641" s="60">
        <f>IF(ISNUMBER(V641),V641/MAX(V$22:V641)-1,"")</f>
        <v>-0.15091934487021008</v>
      </c>
      <c r="Z641" s="62">
        <v>10.24</v>
      </c>
      <c r="AA641" s="60">
        <f>IF(AND(ISNUMBER(Z640),ISNUMBER(Z641)),Z641/Z640-1,"")</f>
        <v>-2.8462998102466663E-2</v>
      </c>
      <c r="AB641" s="60">
        <f>IF(ISNUMBER(Z641),Z641/MAX(Z$22:Z641)-1,"")</f>
        <v>-7.2463768115941907E-2</v>
      </c>
      <c r="AD641" s="62">
        <v>12.03</v>
      </c>
      <c r="AE641" s="60">
        <f>IF(AND(ISNUMBER(AD640),ISNUMBER(AD641)),AD641/AD640-1,"")</f>
        <v>-2.4875621890547706E-3</v>
      </c>
      <c r="AF641" s="60">
        <f>IF(ISNUMBER(AD641),AD641/MAX(AD$22:AD641)-1,"")</f>
        <v>-0.20383851753805426</v>
      </c>
      <c r="AH641" s="62">
        <v>16.54</v>
      </c>
      <c r="AI641" s="60">
        <f>IF(AND(ISNUMBER(AH640),ISNUMBER(AH641)),AH641/AH640-1,"")</f>
        <v>-1.7814726840855166E-2</v>
      </c>
      <c r="AJ641" s="60">
        <f>IF(ISNUMBER(AH641),AH641/MAX(AH$22:AH641)-1,"")</f>
        <v>-0.15222962583290633</v>
      </c>
      <c r="AL641" s="62">
        <v>18.86</v>
      </c>
      <c r="AM641" s="60">
        <f>IF(AND(ISNUMBER(AL640),ISNUMBER(AL641)),AL641/AL640-1,"")</f>
        <v>-1.1012060828526571E-2</v>
      </c>
      <c r="AN641" s="60">
        <f>IF(ISNUMBER(AL641),AL641/MAX(AL$22:AL641)-1,"")</f>
        <v>-0.19983029274501485</v>
      </c>
      <c r="AP641" s="62">
        <v>100.27</v>
      </c>
      <c r="AQ641" s="60">
        <f>IF(AND(ISNUMBER(AP640),ISNUMBER(AP641)),AP641/AP640-1,"")</f>
        <v>0</v>
      </c>
      <c r="AR641" s="60">
        <f>IF(ISNUMBER(AP641),AP641/MAX(AP$22:AP641)-1,"")</f>
        <v>-1.3942834379045976E-3</v>
      </c>
      <c r="AT641" s="62">
        <v>50.08</v>
      </c>
      <c r="AU641" s="60">
        <f>IF(AND(ISNUMBER(AT640),ISNUMBER(AT641)),AT641/AT640-1,"")</f>
        <v>0</v>
      </c>
      <c r="AV641" s="60">
        <f>IF(ISNUMBER(AT641),AT641/MAX(AT$22:AT641)-1,"")</f>
        <v>-1.9928258270227595E-3</v>
      </c>
      <c r="AX641" s="62">
        <v>23.751999999999999</v>
      </c>
      <c r="AY641" s="60">
        <f>IF(AND(ISNUMBER(AX640),ISNUMBER(AX641)),AX641/AX640-1,"")</f>
        <v>4.7377326565143374E-3</v>
      </c>
      <c r="AZ641" s="60">
        <f>IF(ISNUMBER(AX641),AX641/MAX(AX$22:AX641)-1,"")</f>
        <v>-7.6982862472311897E-2</v>
      </c>
      <c r="BB641" s="62">
        <v>54.2</v>
      </c>
      <c r="BC641" s="60">
        <f>IF(AND(ISNUMBER(BB640),ISNUMBER(BB641)),BB641/BB640-1,"")</f>
        <v>9.2336103416434945E-4</v>
      </c>
      <c r="BD641" s="60">
        <f>IF(ISNUMBER(BB641),BB641/MAX(BB$22:BB641)-1,"")</f>
        <v>-2.0068703670222399E-2</v>
      </c>
      <c r="BF641" s="62">
        <v>53.28</v>
      </c>
      <c r="BG641" s="60">
        <f>IF(AND(ISNUMBER(BF640),ISNUMBER(BF641)),BF641/BF640-1,"")</f>
        <v>-3.1805425631431516E-3</v>
      </c>
      <c r="BH641" s="60">
        <f>IF(ISNUMBER(BF641),BF641/MAX(BF$22:BF641)-1,"")</f>
        <v>-1.5884743258219425E-2</v>
      </c>
      <c r="BK641" s="61">
        <f>BK640*(1+BL641)</f>
        <v>121.61027749589159</v>
      </c>
      <c r="BL641" s="60">
        <f>$L$12*N(AQ641)+$L$13*N(S641)+$L$14*N(AA641)+$L$15*N(AE641)+$L$16*N(AY641)+$L$17*N(BC641)+$L$18*N(AM641)+$L$19*N(AU641)+$L$20*N(W641)</f>
        <v>-1.0833711454013928E-2</v>
      </c>
      <c r="BM641" s="60">
        <f>IF(ISNUMBER(BK641),BK641/MAX(BK$22:BK641)-1,"")</f>
        <v>-6.1125851569756473E-2</v>
      </c>
      <c r="BO641" s="61">
        <f>BO640*(1+BP641)</f>
        <v>118.15110724323803</v>
      </c>
      <c r="BP641" s="60">
        <f>$L$36*N(S641)+$L$37*N(AQ641)+$L$38*N(AA641)+$L$39*N(AE641)+$L$40*N(AM641)+$L$41*N(W641)+$L$42*N(AI641)+$L$43*N(BG641)+$L$44*N(AY641)</f>
        <v>-1.2461109356827062E-2</v>
      </c>
      <c r="BQ641" s="60">
        <f>IF(ISNUMBER(BO641),BO641/MAX(BO$22:BO641)-1,"")</f>
        <v>-6.9379868715134574E-2</v>
      </c>
      <c r="BS641" s="61">
        <f>BS640*(1+BT641)</f>
        <v>110.69810077859805</v>
      </c>
      <c r="BT641" s="60">
        <f>$L$60*N(S641)+$L$61*N(AE641)+$L$62*N(AQ641)+$L$63*N(AM641)+$L$64*N(AI641)+$L$65*N(AA641)+$L$66*N(BG641)+$L$67*N(W641)+$L$68*N(AY641)</f>
        <v>-1.2629656331310931E-2</v>
      </c>
      <c r="BU641" s="60">
        <f>IF(ISNUMBER(BS641),BS641/MAX(BS$22:BS641)-1,"")</f>
        <v>-9.5354439176679184E-2</v>
      </c>
    </row>
    <row r="642" spans="17:73" ht="16" customHeight="1">
      <c r="Q642" s="63">
        <v>43998</v>
      </c>
      <c r="R642" s="62">
        <v>450.1</v>
      </c>
      <c r="S642" s="60">
        <f>IF(AND(ISNUMBER(R641),ISNUMBER(R642)),R642/R641-1,"")</f>
        <v>3.2339449541284537E-2</v>
      </c>
      <c r="T642" s="60">
        <f>IF(ISNUMBER(R642),R642/MAX(R$22:R642)-1,"")</f>
        <v>-0.1156128423782764</v>
      </c>
      <c r="V642" s="62">
        <v>227.56</v>
      </c>
      <c r="W642" s="60">
        <f>IF(AND(ISNUMBER(V641),ISNUMBER(V642)),V642/V641-1,"")</f>
        <v>3.5257722578590611E-2</v>
      </c>
      <c r="X642" s="60">
        <f>IF(ISNUMBER(V642),V642/MAX(V$22:V642)-1,"")</f>
        <v>-0.12098269468479605</v>
      </c>
      <c r="Z642" s="62">
        <v>10.62</v>
      </c>
      <c r="AA642" s="60">
        <f>IF(AND(ISNUMBER(Z641),ISNUMBER(Z642)),Z642/Z641-1,"")</f>
        <v>3.7109375E-2</v>
      </c>
      <c r="AB642" s="60">
        <f>IF(ISNUMBER(Z642),Z642/MAX(Z$22:Z642)-1,"")</f>
        <v>-3.8043478260869512E-2</v>
      </c>
      <c r="AD642" s="62">
        <v>12.1</v>
      </c>
      <c r="AE642" s="60">
        <f>IF(AND(ISNUMBER(AD641),ISNUMBER(AD642)),AD642/AD641-1,"")</f>
        <v>5.818786367414841E-3</v>
      </c>
      <c r="AF642" s="60">
        <f>IF(ISNUMBER(AD642),AD642/MAX(AD$22:AD642)-1,"")</f>
        <v>-0.19920582395764397</v>
      </c>
      <c r="AH642" s="62">
        <v>17.18</v>
      </c>
      <c r="AI642" s="60">
        <f>IF(AND(ISNUMBER(AH641),ISNUMBER(AH642)),AH642/AH641-1,"")</f>
        <v>3.8694074969770398E-2</v>
      </c>
      <c r="AJ642" s="60">
        <f>IF(ISNUMBER(AH642),AH642/MAX(AH$22:AH642)-1,"")</f>
        <v>-0.11942593541773461</v>
      </c>
      <c r="AL642" s="62">
        <v>19.350000000000001</v>
      </c>
      <c r="AM642" s="60">
        <f>IF(AND(ISNUMBER(AL641),ISNUMBER(AL642)),AL642/AL641-1,"")</f>
        <v>2.5980911983032984E-2</v>
      </c>
      <c r="AN642" s="60">
        <f>IF(ISNUMBER(AL642),AL642/MAX(AL$22:AL642)-1,"")</f>
        <v>-0.17904115400933385</v>
      </c>
      <c r="AP642" s="62">
        <v>100.28</v>
      </c>
      <c r="AQ642" s="60">
        <f>IF(AND(ISNUMBER(AP641),ISNUMBER(AP642)),AP642/AP641-1,"")</f>
        <v>9.9730727036950739E-5</v>
      </c>
      <c r="AR642" s="60">
        <f>IF(ISNUMBER(AP642),AP642/MAX(AP$22:AP642)-1,"")</f>
        <v>-1.2946917637685074E-3</v>
      </c>
      <c r="AT642" s="62">
        <v>50.08</v>
      </c>
      <c r="AU642" s="60">
        <f>IF(AND(ISNUMBER(AT641),ISNUMBER(AT642)),AT642/AT641-1,"")</f>
        <v>0</v>
      </c>
      <c r="AV642" s="60">
        <f>IF(ISNUMBER(AT642),AT642/MAX(AT$22:AT642)-1,"")</f>
        <v>-1.9928258270227595E-3</v>
      </c>
      <c r="AX642" s="62">
        <v>23.286000000000001</v>
      </c>
      <c r="AY642" s="60">
        <f>IF(AND(ISNUMBER(AX641),ISNUMBER(AX642)),AX642/AX641-1,"")</f>
        <v>-1.9619400471539095E-2</v>
      </c>
      <c r="AZ642" s="60">
        <f>IF(ISNUMBER(AX642),AX642/MAX(AX$22:AX642)-1,"")</f>
        <v>-9.5091905335561333E-2</v>
      </c>
      <c r="BB642" s="62">
        <v>54.25</v>
      </c>
      <c r="BC642" s="60">
        <f>IF(AND(ISNUMBER(BB641),ISNUMBER(BB642)),BB642/BB641-1,"")</f>
        <v>9.2250922509218292E-4</v>
      </c>
      <c r="BD642" s="60">
        <f>IF(ISNUMBER(BB642),BB642/MAX(BB$22:BB642)-1,"")</f>
        <v>-1.9164708009401621E-2</v>
      </c>
      <c r="BF642" s="62">
        <v>53.31</v>
      </c>
      <c r="BG642" s="60">
        <f>IF(AND(ISNUMBER(BF641),ISNUMBER(BF642)),BF642/BF641-1,"")</f>
        <v>5.6306306306308507E-4</v>
      </c>
      <c r="BH642" s="60">
        <f>IF(ISNUMBER(BF642),BF642/MAX(BF$22:BF642)-1,"")</f>
        <v>-1.5330624307351326E-2</v>
      </c>
      <c r="BK642" s="61">
        <f>BK641*(1+BL642)</f>
        <v>123.35432085879523</v>
      </c>
      <c r="BL642" s="60">
        <f>$L$12*N(AQ642)+$L$13*N(S642)+$L$14*N(AA642)+$L$15*N(AE642)+$L$16*N(AY642)+$L$17*N(BC642)+$L$18*N(AM642)+$L$19*N(AU642)+$L$20*N(W642)</f>
        <v>1.4341249759606425E-2</v>
      </c>
      <c r="BM642" s="60">
        <f>IF(ISNUMBER(BK642),BK642/MAX(BK$22:BK642)-1,"")</f>
        <v>-4.7661222914280432E-2</v>
      </c>
      <c r="BO642" s="61">
        <f>BO641*(1+BP642)</f>
        <v>120.21556330880865</v>
      </c>
      <c r="BP642" s="60">
        <f>$L$36*N(S642)+$L$37*N(AQ642)+$L$38*N(AA642)+$L$39*N(AE642)+$L$40*N(AM642)+$L$41*N(W642)+$L$42*N(AI642)+$L$43*N(BG642)+$L$44*N(AY642)</f>
        <v>1.747301496989381E-2</v>
      </c>
      <c r="BQ642" s="60">
        <f>IF(ISNUMBER(BO642),BO642/MAX(BO$22:BO642)-1,"")</f>
        <v>-5.311912922990969E-2</v>
      </c>
      <c r="BS642" s="61">
        <f>BS641*(1+BT642)</f>
        <v>113.0369466946082</v>
      </c>
      <c r="BT642" s="60">
        <f>$L$60*N(S642)+$L$61*N(AE642)+$L$62*N(AQ642)+$L$63*N(AM642)+$L$64*N(AI642)+$L$65*N(AA642)+$L$66*N(BG642)+$L$67*N(W642)+$L$68*N(AY642)</f>
        <v>2.1128148536965315E-2</v>
      </c>
      <c r="BU642" s="60">
        <f>IF(ISNUMBER(BS642),BS642/MAX(BS$22:BS642)-1,"")</f>
        <v>-7.6240953394297928E-2</v>
      </c>
    </row>
    <row r="643" spans="17:73" ht="16" customHeight="1">
      <c r="Q643" s="63">
        <v>43999</v>
      </c>
      <c r="R643" s="62">
        <v>455.76</v>
      </c>
      <c r="S643" s="60">
        <f>IF(AND(ISNUMBER(R642),ISNUMBER(R643)),R643/R642-1,"")</f>
        <v>1.2574983337036105E-2</v>
      </c>
      <c r="T643" s="60">
        <f>IF(ISNUMBER(R643),R643/MAX(R$22:R643)-1,"")</f>
        <v>-0.10449168860769442</v>
      </c>
      <c r="V643" s="62">
        <v>230.51</v>
      </c>
      <c r="W643" s="60">
        <f>IF(AND(ISNUMBER(V642),ISNUMBER(V643)),V643/V642-1,"")</f>
        <v>1.2963613991914258E-2</v>
      </c>
      <c r="X643" s="60">
        <f>IF(ISNUMBER(V643),V643/MAX(V$22:V643)-1,"")</f>
        <v>-0.10958745364647715</v>
      </c>
      <c r="Z643" s="62">
        <v>10.72</v>
      </c>
      <c r="AA643" s="60">
        <f>IF(AND(ISNUMBER(Z642),ISNUMBER(Z643)),Z643/Z642-1,"")</f>
        <v>9.4161958568739212E-3</v>
      </c>
      <c r="AB643" s="60">
        <f>IF(ISNUMBER(Z643),Z643/MAX(Z$22:Z643)-1,"")</f>
        <v>-2.8985507246376718E-2</v>
      </c>
      <c r="AD643" s="62">
        <v>12.2</v>
      </c>
      <c r="AE643" s="60">
        <f>IF(AND(ISNUMBER(AD642),ISNUMBER(AD643)),AD643/AD642-1,"")</f>
        <v>8.2644628099173278E-3</v>
      </c>
      <c r="AF643" s="60">
        <f>IF(ISNUMBER(AD643),AD643/MAX(AD$22:AD643)-1,"")</f>
        <v>-0.19258769027134348</v>
      </c>
      <c r="AH643" s="62">
        <v>17.440000000000001</v>
      </c>
      <c r="AI643" s="60">
        <f>IF(AND(ISNUMBER(AH642),ISNUMBER(AH643)),AH643/AH642-1,"")</f>
        <v>1.5133876600698537E-2</v>
      </c>
      <c r="AJ643" s="60">
        <f>IF(ISNUMBER(AH643),AH643/MAX(AH$22:AH643)-1,"")</f>
        <v>-0.10609943618657103</v>
      </c>
      <c r="AL643" s="62">
        <v>19.440000000000001</v>
      </c>
      <c r="AM643" s="60">
        <f>IF(AND(ISNUMBER(AL642),ISNUMBER(AL643)),AL643/AL642-1,"")</f>
        <v>4.6511627906977715E-3</v>
      </c>
      <c r="AN643" s="60">
        <f>IF(ISNUMBER(AL643),AL643/MAX(AL$22:AL643)-1,"")</f>
        <v>-0.17522274077216793</v>
      </c>
      <c r="AP643" s="62">
        <v>100.28</v>
      </c>
      <c r="AQ643" s="60">
        <f>IF(AND(ISNUMBER(AP642),ISNUMBER(AP643)),AP643/AP642-1,"")</f>
        <v>0</v>
      </c>
      <c r="AR643" s="60">
        <f>IF(ISNUMBER(AP643),AP643/MAX(AP$22:AP643)-1,"")</f>
        <v>-1.2946917637685074E-3</v>
      </c>
      <c r="AT643" s="62">
        <v>50.09</v>
      </c>
      <c r="AU643" s="60">
        <f>IF(AND(ISNUMBER(AT642),ISNUMBER(AT643)),AT643/AT642-1,"")</f>
        <v>1.9968051118213204E-4</v>
      </c>
      <c r="AV643" s="60">
        <f>IF(ISNUMBER(AT643),AT643/MAX(AT$22:AT643)-1,"")</f>
        <v>-1.7935432443203503E-3</v>
      </c>
      <c r="AX643" s="62">
        <v>23.513999999999999</v>
      </c>
      <c r="AY643" s="60">
        <f>IF(AND(ISNUMBER(AX642),ISNUMBER(AX643)),AX643/AX642-1,"")</f>
        <v>9.7912909044060026E-3</v>
      </c>
      <c r="AZ643" s="60">
        <f>IF(ISNUMBER(AX643),AX643/MAX(AX$22:AX643)-1,"")</f>
        <v>-8.6231686938950003E-2</v>
      </c>
      <c r="BB643" s="62">
        <v>54.2</v>
      </c>
      <c r="BC643" s="60">
        <f>IF(AND(ISNUMBER(BB642),ISNUMBER(BB643)),BB643/BB642-1,"")</f>
        <v>-9.216589861750224E-4</v>
      </c>
      <c r="BD643" s="60">
        <f>IF(ISNUMBER(BB643),BB643/MAX(BB$22:BB643)-1,"")</f>
        <v>-2.0068703670222399E-2</v>
      </c>
      <c r="BF643" s="62">
        <v>53.33</v>
      </c>
      <c r="BG643" s="60">
        <f>IF(AND(ISNUMBER(BF642),ISNUMBER(BF643)),BF643/BF642-1,"")</f>
        <v>3.7516413430860318E-4</v>
      </c>
      <c r="BH643" s="60">
        <f>IF(ISNUMBER(BF643),BF643/MAX(BF$22:BF643)-1,"")</f>
        <v>-1.4961211673439223E-2</v>
      </c>
      <c r="BK643" s="61">
        <f>BK642*(1+BL643)</f>
        <v>124.30447050855669</v>
      </c>
      <c r="BL643" s="60">
        <f>$L$12*N(AQ643)+$L$13*N(S643)+$L$14*N(AA643)+$L$15*N(AE643)+$L$16*N(AY643)+$L$17*N(BC643)+$L$18*N(AM643)+$L$19*N(AU643)+$L$20*N(W643)</f>
        <v>7.7026053335342189E-3</v>
      </c>
      <c r="BM643" s="60">
        <f>IF(ISNUMBER(BK643),BK643/MAX(BK$22:BK643)-1,"")</f>
        <v>-4.0325733170568423E-2</v>
      </c>
      <c r="BO643" s="61">
        <f>BO642*(1+BP643)</f>
        <v>121.18140566614133</v>
      </c>
      <c r="BP643" s="60">
        <f>$L$36*N(S643)+$L$37*N(AQ643)+$L$38*N(AA643)+$L$39*N(AE643)+$L$40*N(AM643)+$L$41*N(W643)+$L$42*N(AI643)+$L$43*N(BG643)+$L$44*N(AY643)</f>
        <v>8.0342538915001323E-3</v>
      </c>
      <c r="BQ643" s="60">
        <f>IF(ISNUMBER(BO643),BO643/MAX(BO$22:BO643)-1,"")</f>
        <v>-4.5511647909137976E-2</v>
      </c>
      <c r="BS643" s="61">
        <f>BS642*(1+BT643)</f>
        <v>113.99440344269897</v>
      </c>
      <c r="BT643" s="60">
        <f>$L$60*N(S643)+$L$61*N(AE643)+$L$62*N(AQ643)+$L$63*N(AM643)+$L$64*N(AI643)+$L$65*N(AA643)+$L$66*N(BG643)+$L$67*N(W643)+$L$68*N(AY643)</f>
        <v>8.47029910209369E-3</v>
      </c>
      <c r="BU643" s="60">
        <f>IF(ISNUMBER(BS643),BS643/MAX(BS$22:BS643)-1,"")</f>
        <v>-6.8416437971282607E-2</v>
      </c>
    </row>
    <row r="644" spans="17:73" ht="16" customHeight="1">
      <c r="Q644" s="63">
        <v>44000</v>
      </c>
      <c r="R644" s="62">
        <v>450.67</v>
      </c>
      <c r="S644" s="60">
        <f>IF(AND(ISNUMBER(R643),ISNUMBER(R644)),R644/R643-1,"")</f>
        <v>-1.1168158680006979E-2</v>
      </c>
      <c r="T644" s="60">
        <f>IF(ISNUMBER(R644),R644/MAX(R$22:R644)-1,"")</f>
        <v>-0.11449286752858878</v>
      </c>
      <c r="V644" s="62">
        <v>228.53</v>
      </c>
      <c r="W644" s="60">
        <f>IF(AND(ISNUMBER(V643),ISNUMBER(V644)),V644/V643-1,"")</f>
        <v>-8.5896490390872104E-3</v>
      </c>
      <c r="X644" s="60">
        <f>IF(ISNUMBER(V644),V644/MAX(V$22:V644)-1,"")</f>
        <v>-0.11723578491965392</v>
      </c>
      <c r="Z644" s="62">
        <v>10.69</v>
      </c>
      <c r="AA644" s="60">
        <f>IF(AND(ISNUMBER(Z643),ISNUMBER(Z644)),Z644/Z643-1,"")</f>
        <v>-2.7985074626867279E-3</v>
      </c>
      <c r="AB644" s="60">
        <f>IF(ISNUMBER(Z644),Z644/MAX(Z$22:Z644)-1,"")</f>
        <v>-3.1702898550724612E-2</v>
      </c>
      <c r="AD644" s="62">
        <v>12.21</v>
      </c>
      <c r="AE644" s="60">
        <f>IF(AND(ISNUMBER(AD643),ISNUMBER(AD644)),AD644/AD643-1,"")</f>
        <v>8.1967213114775284E-4</v>
      </c>
      <c r="AF644" s="60">
        <f>IF(ISNUMBER(AD644),AD644/MAX(AD$22:AD644)-1,"")</f>
        <v>-0.19192587690271334</v>
      </c>
      <c r="AH644" s="62">
        <v>17.32</v>
      </c>
      <c r="AI644" s="60">
        <f>IF(AND(ISNUMBER(AH643),ISNUMBER(AH644)),AH644/AH643-1,"")</f>
        <v>-6.8807339449541427E-3</v>
      </c>
      <c r="AJ644" s="60">
        <f>IF(ISNUMBER(AH644),AH644/MAX(AH$22:AH644)-1,"")</f>
        <v>-0.11225012813941571</v>
      </c>
      <c r="AL644" s="62">
        <v>19.3</v>
      </c>
      <c r="AM644" s="60">
        <f>IF(AND(ISNUMBER(AL643),ISNUMBER(AL644)),AL644/AL643-1,"")</f>
        <v>-7.2016460905349744E-3</v>
      </c>
      <c r="AN644" s="60">
        <f>IF(ISNUMBER(AL644),AL644/MAX(AL$22:AL644)-1,"")</f>
        <v>-0.18116249469664825</v>
      </c>
      <c r="AP644" s="62">
        <v>100.29</v>
      </c>
      <c r="AQ644" s="60">
        <f>IF(AND(ISNUMBER(AP643),ISNUMBER(AP644)),AP644/AP643-1,"")</f>
        <v>9.9720781810974657E-5</v>
      </c>
      <c r="AR644" s="60">
        <f>IF(ISNUMBER(AP644),AP644/MAX(AP$22:AP644)-1,"")</f>
        <v>-1.1951000896324171E-3</v>
      </c>
      <c r="AT644" s="62">
        <v>50.08</v>
      </c>
      <c r="AU644" s="60">
        <f>IF(AND(ISNUMBER(AT643),ISNUMBER(AT644)),AT644/AT643-1,"")</f>
        <v>-1.9964064683575256E-4</v>
      </c>
      <c r="AV644" s="60">
        <f>IF(ISNUMBER(AT644),AT644/MAX(AT$22:AT644)-1,"")</f>
        <v>-1.9928258270227595E-3</v>
      </c>
      <c r="AX644" s="62">
        <v>23.634</v>
      </c>
      <c r="AY644" s="60">
        <f>IF(AND(ISNUMBER(AX643),ISNUMBER(AX644)),AX644/AX643-1,"")</f>
        <v>5.1033426894615541E-3</v>
      </c>
      <c r="AZ644" s="60">
        <f>IF(ISNUMBER(AX644),AX644/MAX(AX$22:AX644)-1,"")</f>
        <v>-8.156841409862825E-2</v>
      </c>
      <c r="BB644" s="62">
        <v>54.35</v>
      </c>
      <c r="BC644" s="60">
        <f>IF(AND(ISNUMBER(BB643),ISNUMBER(BB644)),BB644/BB643-1,"")</f>
        <v>2.7675276752767708E-3</v>
      </c>
      <c r="BD644" s="60">
        <f>IF(ISNUMBER(BB644),BB644/MAX(BB$22:BB644)-1,"")</f>
        <v>-1.7356716687759954E-2</v>
      </c>
      <c r="BF644" s="62">
        <v>53.48</v>
      </c>
      <c r="BG644" s="60">
        <f>IF(AND(ISNUMBER(BF643),ISNUMBER(BF644)),BF644/BF643-1,"")</f>
        <v>2.812675792237096E-3</v>
      </c>
      <c r="BH644" s="60">
        <f>IF(ISNUMBER(BF644),BF644/MAX(BF$22:BF644)-1,"")</f>
        <v>-1.2190616919098729E-2</v>
      </c>
      <c r="BK644" s="61">
        <f>BK643*(1+BL644)</f>
        <v>123.91800422435158</v>
      </c>
      <c r="BL644" s="60">
        <f>$L$12*N(AQ644)+$L$13*N(S644)+$L$14*N(AA644)+$L$15*N(AE644)+$L$16*N(AY644)+$L$17*N(BC644)+$L$18*N(AM644)+$L$19*N(AU644)+$L$20*N(W644)</f>
        <v>-3.1090296481212048E-3</v>
      </c>
      <c r="BM644" s="60">
        <f>IF(ISNUMBER(BK644),BK644/MAX(BK$22:BK644)-1,"")</f>
        <v>-4.3309388918680192E-2</v>
      </c>
      <c r="BO644" s="61">
        <f>BO643*(1+BP644)</f>
        <v>120.74808047099685</v>
      </c>
      <c r="BP644" s="60">
        <f>$L$36*N(S644)+$L$37*N(AQ644)+$L$38*N(AA644)+$L$39*N(AE644)+$L$40*N(AM644)+$L$41*N(W644)+$L$42*N(AI644)+$L$43*N(BG644)+$L$44*N(AY644)</f>
        <v>-3.5758389891788092E-3</v>
      </c>
      <c r="BQ644" s="60">
        <f>IF(ISNUMBER(BO644),BO644/MAX(BO$22:BO644)-1,"")</f>
        <v>-4.8924744573261458E-2</v>
      </c>
      <c r="BS644" s="61">
        <f>BS643*(1+BT644)</f>
        <v>113.43848089238277</v>
      </c>
      <c r="BT644" s="60">
        <f>$L$60*N(S644)+$L$61*N(AE644)+$L$62*N(AQ644)+$L$63*N(AM644)+$L$64*N(AI644)+$L$65*N(AA644)+$L$66*N(BG644)+$L$67*N(W644)+$L$68*N(AY644)</f>
        <v>-4.8767530117883109E-3</v>
      </c>
      <c r="BU644" s="60">
        <f>IF(ISNUMBER(BS644),BS644/MAX(BS$22:BS644)-1,"")</f>
        <v>-7.295954091313861E-2</v>
      </c>
    </row>
    <row r="645" spans="17:73" ht="16" customHeight="1">
      <c r="Q645" s="63">
        <v>44001</v>
      </c>
      <c r="R645" s="62">
        <v>453.2</v>
      </c>
      <c r="S645" s="60">
        <f>IF(AND(ISNUMBER(R644),ISNUMBER(R645)),R645/R644-1,"")</f>
        <v>5.6138638027825039E-3</v>
      </c>
      <c r="T645" s="60">
        <f>IF(ISNUMBER(R645),R645/MAX(R$22:R645)-1,"")</f>
        <v>-0.10952175109050188</v>
      </c>
      <c r="V645" s="62">
        <v>230.65</v>
      </c>
      <c r="W645" s="60">
        <f>IF(AND(ISNUMBER(V644),ISNUMBER(V645)),V645/V644-1,"")</f>
        <v>9.2766813985034613E-3</v>
      </c>
      <c r="X645" s="60">
        <f>IF(ISNUMBER(V645),V645/MAX(V$22:V645)-1,"")</f>
        <v>-0.10904666254635353</v>
      </c>
      <c r="Z645" s="62">
        <v>10.76</v>
      </c>
      <c r="AA645" s="60">
        <f>IF(AND(ISNUMBER(Z644),ISNUMBER(Z645)),Z645/Z644-1,"")</f>
        <v>6.5481758652947697E-3</v>
      </c>
      <c r="AB645" s="60">
        <f>IF(ISNUMBER(Z645),Z645/MAX(Z$22:Z645)-1,"")</f>
        <v>-2.5362318840579601E-2</v>
      </c>
      <c r="AD645" s="62">
        <v>12.21</v>
      </c>
      <c r="AE645" s="60">
        <f>IF(AND(ISNUMBER(AD644),ISNUMBER(AD645)),AD645/AD644-1,"")</f>
        <v>0</v>
      </c>
      <c r="AF645" s="60">
        <f>IF(ISNUMBER(AD645),AD645/MAX(AD$22:AD645)-1,"")</f>
        <v>-0.19192587690271334</v>
      </c>
      <c r="AH645" s="62">
        <v>17.39</v>
      </c>
      <c r="AI645" s="60">
        <f>IF(AND(ISNUMBER(AH644),ISNUMBER(AH645)),AH645/AH644-1,"")</f>
        <v>4.041570438799047E-3</v>
      </c>
      <c r="AJ645" s="60">
        <f>IF(ISNUMBER(AH645),AH645/MAX(AH$22:AH645)-1,"")</f>
        <v>-0.10866222450025631</v>
      </c>
      <c r="AL645" s="62">
        <v>19.34</v>
      </c>
      <c r="AM645" s="60">
        <f>IF(AND(ISNUMBER(AL644),ISNUMBER(AL645)),AL645/AL644-1,"")</f>
        <v>2.0725388601035011E-3</v>
      </c>
      <c r="AN645" s="60">
        <f>IF(ISNUMBER(AL645),AL645/MAX(AL$22:AL645)-1,"")</f>
        <v>-0.17946542214679684</v>
      </c>
      <c r="AP645" s="62">
        <v>100.29</v>
      </c>
      <c r="AQ645" s="60">
        <f>IF(AND(ISNUMBER(AP644),ISNUMBER(AP645)),AP645/AP644-1,"")</f>
        <v>0</v>
      </c>
      <c r="AR645" s="60">
        <f>IF(ISNUMBER(AP645),AP645/MAX(AP$22:AP645)-1,"")</f>
        <v>-1.1951000896324171E-3</v>
      </c>
      <c r="AT645" s="62">
        <v>50.08</v>
      </c>
      <c r="AU645" s="60">
        <f>IF(AND(ISNUMBER(AT644),ISNUMBER(AT645)),AT645/AT644-1,"")</f>
        <v>0</v>
      </c>
      <c r="AV645" s="60">
        <f>IF(ISNUMBER(AT645),AT645/MAX(AT$22:AT645)-1,"")</f>
        <v>-1.9928258270227595E-3</v>
      </c>
      <c r="AX645" s="62">
        <v>23.652000000000001</v>
      </c>
      <c r="AY645" s="60">
        <f>IF(AND(ISNUMBER(AX644),ISNUMBER(AX645)),AX645/AX644-1,"")</f>
        <v>7.6161462300072813E-4</v>
      </c>
      <c r="AZ645" s="60">
        <f>IF(ISNUMBER(AX645),AX645/MAX(AX$22:AX645)-1,"")</f>
        <v>-8.0868923172579987E-2</v>
      </c>
      <c r="BB645" s="62">
        <v>54.2</v>
      </c>
      <c r="BC645" s="60">
        <f>IF(AND(ISNUMBER(BB644),ISNUMBER(BB645)),BB645/BB644-1,"")</f>
        <v>-2.759889604415755E-3</v>
      </c>
      <c r="BD645" s="60">
        <f>IF(ISNUMBER(BB645),BB645/MAX(BB$22:BB645)-1,"")</f>
        <v>-2.0068703670222399E-2</v>
      </c>
      <c r="BF645" s="62">
        <v>53.45</v>
      </c>
      <c r="BG645" s="60">
        <f>IF(AND(ISNUMBER(BF644),ISNUMBER(BF645)),BF645/BF644-1,"")</f>
        <v>-5.6095736723993372E-4</v>
      </c>
      <c r="BH645" s="60">
        <f>IF(ISNUMBER(BF645),BF645/MAX(BF$22:BF645)-1,"")</f>
        <v>-1.2744735869966717E-2</v>
      </c>
      <c r="BK645" s="61">
        <f>BK644*(1+BL645)</f>
        <v>124.26871448795228</v>
      </c>
      <c r="BL645" s="60">
        <f>$L$12*N(AQ645)+$L$13*N(S645)+$L$14*N(AA645)+$L$15*N(AE645)+$L$16*N(AY645)+$L$17*N(BC645)+$L$18*N(AM645)+$L$19*N(AU645)+$L$20*N(W645)</f>
        <v>2.8301800516876718E-3</v>
      </c>
      <c r="BM645" s="60">
        <f>IF(ISNUMBER(BK645),BK645/MAX(BK$22:BK645)-1,"")</f>
        <v>-4.060178223556099E-2</v>
      </c>
      <c r="BO645" s="61">
        <f>BO644*(1+BP645)</f>
        <v>121.1261348742938</v>
      </c>
      <c r="BP645" s="60">
        <f>$L$36*N(S645)+$L$37*N(AQ645)+$L$38*N(AA645)+$L$39*N(AE645)+$L$40*N(AM645)+$L$41*N(W645)+$L$42*N(AI645)+$L$43*N(BG645)+$L$44*N(AY645)</f>
        <v>3.1309350991111247E-3</v>
      </c>
      <c r="BQ645" s="60">
        <f>IF(ISNUMBER(BO645),BO645/MAX(BO$22:BO645)-1,"")</f>
        <v>-4.5946989674149785E-2</v>
      </c>
      <c r="BS645" s="61">
        <f>BS644*(1+BT645)</f>
        <v>113.77717620775749</v>
      </c>
      <c r="BT645" s="60">
        <f>$L$60*N(S645)+$L$61*N(AE645)+$L$62*N(AQ645)+$L$63*N(AM645)+$L$64*N(AI645)+$L$65*N(AA645)+$L$66*N(BG645)+$L$67*N(W645)+$L$68*N(AY645)</f>
        <v>2.9857180095354302E-3</v>
      </c>
      <c r="BU645" s="60">
        <f>IF(ISNUMBER(BS645),BS645/MAX(BS$22:BS645)-1,"")</f>
        <v>-7.0191659518875071E-2</v>
      </c>
    </row>
    <row r="646" spans="17:73" ht="16" customHeight="1">
      <c r="Q646" s="63">
        <v>44004</v>
      </c>
      <c r="R646" s="62">
        <v>448</v>
      </c>
      <c r="S646" s="60">
        <f>IF(AND(ISNUMBER(R645),ISNUMBER(R646)),R646/R645-1,"")</f>
        <v>-1.1473962930273585E-2</v>
      </c>
      <c r="T646" s="60">
        <f>IF(ISNUMBER(R646),R646/MAX(R$22:R646)-1,"")</f>
        <v>-0.11973906550870439</v>
      </c>
      <c r="V646" s="62">
        <v>227.5</v>
      </c>
      <c r="W646" s="60">
        <f>IF(AND(ISNUMBER(V645),ISNUMBER(V646)),V646/V645-1,"")</f>
        <v>-1.365705614567525E-2</v>
      </c>
      <c r="X646" s="60">
        <f>IF(ISNUMBER(V646),V646/MAX(V$22:V646)-1,"")</f>
        <v>-0.12121446229913468</v>
      </c>
      <c r="Z646" s="62">
        <v>10.68</v>
      </c>
      <c r="AA646" s="60">
        <f>IF(AND(ISNUMBER(Z645),ISNUMBER(Z646)),Z646/Z645-1,"")</f>
        <v>-7.4349442379182396E-3</v>
      </c>
      <c r="AB646" s="60">
        <f>IF(ISNUMBER(Z646),Z646/MAX(Z$22:Z646)-1,"")</f>
        <v>-3.2608695652173836E-2</v>
      </c>
      <c r="AD646" s="62">
        <v>12.17</v>
      </c>
      <c r="AE646" s="60">
        <f>IF(AND(ISNUMBER(AD645),ISNUMBER(AD646)),AD646/AD645-1,"")</f>
        <v>-3.2760032760033031E-3</v>
      </c>
      <c r="AF646" s="60">
        <f>IF(ISNUMBER(AD646),AD646/MAX(AD$22:AD646)-1,"")</f>
        <v>-0.19457313037723356</v>
      </c>
      <c r="AH646" s="62">
        <v>17.3</v>
      </c>
      <c r="AI646" s="60">
        <f>IF(AND(ISNUMBER(AH645),ISNUMBER(AH646)),AH646/AH645-1,"")</f>
        <v>-5.1753881541115598E-3</v>
      </c>
      <c r="AJ646" s="60">
        <f>IF(ISNUMBER(AH646),AH646/MAX(AH$22:AH646)-1,"")</f>
        <v>-0.11327524346488982</v>
      </c>
      <c r="AL646" s="62">
        <v>18.93</v>
      </c>
      <c r="AM646" s="60">
        <f>IF(AND(ISNUMBER(AL645),ISNUMBER(AL646)),AL646/AL645-1,"")</f>
        <v>-2.1199586349534671E-2</v>
      </c>
      <c r="AN646" s="60">
        <f>IF(ISNUMBER(AL646),AL646/MAX(AL$22:AL646)-1,"")</f>
        <v>-0.19686041578277469</v>
      </c>
      <c r="AP646" s="62">
        <v>100.3</v>
      </c>
      <c r="AQ646" s="60">
        <f>IF(AND(ISNUMBER(AP645),ISNUMBER(AP646)),AP646/AP645-1,"")</f>
        <v>9.9710838568078941E-5</v>
      </c>
      <c r="AR646" s="60">
        <f>IF(ISNUMBER(AP646),AP646/MAX(AP$22:AP646)-1,"")</f>
        <v>-1.0955084154964378E-3</v>
      </c>
      <c r="AT646" s="62">
        <v>50.09</v>
      </c>
      <c r="AU646" s="60">
        <f>IF(AND(ISNUMBER(AT645),ISNUMBER(AT646)),AT646/AT645-1,"")</f>
        <v>1.9968051118213204E-4</v>
      </c>
      <c r="AV646" s="60">
        <f>IF(ISNUMBER(AT646),AT646/MAX(AT$22:AT646)-1,"")</f>
        <v>-1.7935432443203503E-3</v>
      </c>
      <c r="AX646" s="62">
        <v>23.975000000000001</v>
      </c>
      <c r="AY646" s="60">
        <f>IF(AND(ISNUMBER(AX645),ISNUMBER(AX646)),AX646/AX645-1,"")</f>
        <v>1.3656350414341212E-2</v>
      </c>
      <c r="AZ646" s="60">
        <f>IF(ISNUMBER(AX646),AX646/MAX(AX$22:AX646)-1,"")</f>
        <v>-6.8316947110713788E-2</v>
      </c>
      <c r="BB646" s="62">
        <v>54.2</v>
      </c>
      <c r="BC646" s="60">
        <f>IF(AND(ISNUMBER(BB645),ISNUMBER(BB646)),BB646/BB645-1,"")</f>
        <v>0</v>
      </c>
      <c r="BD646" s="60">
        <f>IF(ISNUMBER(BB646),BB646/MAX(BB$22:BB646)-1,"")</f>
        <v>-2.0068703670222399E-2</v>
      </c>
      <c r="BF646" s="62">
        <v>53.37</v>
      </c>
      <c r="BG646" s="60">
        <f>IF(AND(ISNUMBER(BF645),ISNUMBER(BF646)),BF646/BF645-1,"")</f>
        <v>-1.4967259120673981E-3</v>
      </c>
      <c r="BH646" s="60">
        <f>IF(ISNUMBER(BF646),BF646/MAX(BF$22:BF646)-1,"")</f>
        <v>-1.4222386405615128E-2</v>
      </c>
      <c r="BK646" s="61">
        <f>BK645*(1+BL646)</f>
        <v>123.79203397370836</v>
      </c>
      <c r="BL646" s="60">
        <f>$L$12*N(AQ646)+$L$13*N(S646)+$L$14*N(AA646)+$L$15*N(AE646)+$L$16*N(AY646)+$L$17*N(BC646)+$L$18*N(AM646)+$L$19*N(AU646)+$L$20*N(W646)</f>
        <v>-3.8358851317331611E-3</v>
      </c>
      <c r="BM646" s="60">
        <f>IF(ISNUMBER(BK646),BK646/MAX(BK$22:BK646)-1,"")</f>
        <v>-4.4281923594494788E-2</v>
      </c>
      <c r="BO646" s="61">
        <f>BO645*(1+BP646)</f>
        <v>120.50927057829519</v>
      </c>
      <c r="BP646" s="60">
        <f>$L$36*N(S646)+$L$37*N(AQ646)+$L$38*N(AA646)+$L$39*N(AE646)+$L$40*N(AM646)+$L$41*N(W646)+$L$42*N(AI646)+$L$43*N(BG646)+$L$44*N(AY646)</f>
        <v>-5.092743169249128E-3</v>
      </c>
      <c r="BQ646" s="60">
        <f>IF(ISNUMBER(BO646),BO646/MAX(BO$22:BO646)-1,"")</f>
        <v>-5.0805736625588405E-2</v>
      </c>
      <c r="BS646" s="61">
        <f>BS645*(1+BT646)</f>
        <v>112.92085843633515</v>
      </c>
      <c r="BT646" s="60">
        <f>$L$60*N(S646)+$L$61*N(AE646)+$L$62*N(AQ646)+$L$63*N(AM646)+$L$64*N(AI646)+$L$65*N(AA646)+$L$66*N(BG646)+$L$67*N(W646)+$L$68*N(AY646)</f>
        <v>-7.5262702060622192E-3</v>
      </c>
      <c r="BU646" s="60">
        <f>IF(ISNUMBER(BS646),BS646/MAX(BS$22:BS646)-1,"")</f>
        <v>-7.7189648329186289E-2</v>
      </c>
    </row>
    <row r="647" spans="17:73" ht="16" customHeight="1">
      <c r="Q647" s="63">
        <v>44005</v>
      </c>
      <c r="R647" s="62">
        <v>449.83</v>
      </c>
      <c r="S647" s="60">
        <f>IF(AND(ISNUMBER(R646),ISNUMBER(R647)),R647/R646-1,"")</f>
        <v>4.0848214285713613E-3</v>
      </c>
      <c r="T647" s="60">
        <f>IF(ISNUMBER(R647),R647/MAX(R$22:R647)-1,"")</f>
        <v>-0.11614335678076004</v>
      </c>
      <c r="V647" s="62">
        <v>228.99</v>
      </c>
      <c r="W647" s="60">
        <f>IF(AND(ISNUMBER(V646),ISNUMBER(V647)),V647/V646-1,"")</f>
        <v>6.5494505494505528E-3</v>
      </c>
      <c r="X647" s="60">
        <f>IF(ISNUMBER(V647),V647/MAX(V$22:V647)-1,"")</f>
        <v>-0.11545889987639057</v>
      </c>
      <c r="Z647" s="62">
        <v>10.79</v>
      </c>
      <c r="AA647" s="60">
        <f>IF(AND(ISNUMBER(Z646),ISNUMBER(Z647)),Z647/Z646-1,"")</f>
        <v>1.0299625468164653E-2</v>
      </c>
      <c r="AB647" s="60">
        <f>IF(ISNUMBER(Z647),Z647/MAX(Z$22:Z647)-1,"")</f>
        <v>-2.2644927536231929E-2</v>
      </c>
      <c r="AD647" s="62">
        <v>12.32</v>
      </c>
      <c r="AE647" s="60">
        <f>IF(AND(ISNUMBER(AD646),ISNUMBER(AD647)),AD647/AD646-1,"")</f>
        <v>1.2325390304026351E-2</v>
      </c>
      <c r="AF647" s="60">
        <f>IF(ISNUMBER(AD647),AD647/MAX(AD$22:AD647)-1,"")</f>
        <v>-0.18464592984778283</v>
      </c>
      <c r="AH647" s="62">
        <v>17.3</v>
      </c>
      <c r="AI647" s="60">
        <f>IF(AND(ISNUMBER(AH646),ISNUMBER(AH647)),AH647/AH646-1,"")</f>
        <v>0</v>
      </c>
      <c r="AJ647" s="60">
        <f>IF(ISNUMBER(AH647),AH647/MAX(AH$22:AH647)-1,"")</f>
        <v>-0.11327524346488982</v>
      </c>
      <c r="AL647" s="62">
        <v>19.12</v>
      </c>
      <c r="AM647" s="60">
        <f>IF(AND(ISNUMBER(AL646),ISNUMBER(AL647)),AL647/AL646-1,"")</f>
        <v>1.0036978341257274E-2</v>
      </c>
      <c r="AN647" s="60">
        <f>IF(ISNUMBER(AL647),AL647/MAX(AL$22:AL647)-1,"")</f>
        <v>-0.18879932117097997</v>
      </c>
      <c r="AP647" s="62">
        <v>100.3</v>
      </c>
      <c r="AQ647" s="60">
        <f>IF(AND(ISNUMBER(AP646),ISNUMBER(AP647)),AP647/AP646-1,"")</f>
        <v>0</v>
      </c>
      <c r="AR647" s="60">
        <f>IF(ISNUMBER(AP647),AP647/MAX(AP$22:AP647)-1,"")</f>
        <v>-1.0955084154964378E-3</v>
      </c>
      <c r="AT647" s="62">
        <v>50.1</v>
      </c>
      <c r="AU647" s="60">
        <f>IF(AND(ISNUMBER(AT646),ISNUMBER(AT647)),AT647/AT646-1,"")</f>
        <v>1.9964064683564153E-4</v>
      </c>
      <c r="AV647" s="60">
        <f>IF(ISNUMBER(AT647),AT647/MAX(AT$22:AT647)-1,"")</f>
        <v>-1.5942606616181632E-3</v>
      </c>
      <c r="AX647" s="62">
        <v>23.859000000000002</v>
      </c>
      <c r="AY647" s="60">
        <f>IF(AND(ISNUMBER(AX646),ISNUMBER(AX647)),AX647/AX646-1,"")</f>
        <v>-4.8383733055266109E-3</v>
      </c>
      <c r="AZ647" s="60">
        <f>IF(ISNUMBER(AX647),AX647/MAX(AX$22:AX647)-1,"")</f>
        <v>-7.2824777523024853E-2</v>
      </c>
      <c r="BB647" s="62">
        <v>54.36</v>
      </c>
      <c r="BC647" s="60">
        <f>IF(AND(ISNUMBER(BB646),ISNUMBER(BB647)),BB647/BB646-1,"")</f>
        <v>2.952029520295163E-3</v>
      </c>
      <c r="BD647" s="60">
        <f>IF(ISNUMBER(BB647),BB647/MAX(BB$22:BB647)-1,"")</f>
        <v>-1.7175917555595777E-2</v>
      </c>
      <c r="BF647" s="62">
        <v>53.33</v>
      </c>
      <c r="BG647" s="60">
        <f>IF(AND(ISNUMBER(BF646),ISNUMBER(BF647)),BF647/BF646-1,"")</f>
        <v>-7.4948472924862841E-4</v>
      </c>
      <c r="BH647" s="60">
        <f>IF(ISNUMBER(BF647),BF647/MAX(BF$22:BF647)-1,"")</f>
        <v>-1.4961211673439223E-2</v>
      </c>
      <c r="BK647" s="61">
        <f>BK646*(1+BL647)</f>
        <v>124.27790554155146</v>
      </c>
      <c r="BL647" s="60">
        <f>$L$12*N(AQ647)+$L$13*N(S647)+$L$14*N(AA647)+$L$15*N(AE647)+$L$16*N(AY647)+$L$17*N(BC647)+$L$18*N(AM647)+$L$19*N(AU647)+$L$20*N(W647)</f>
        <v>3.9249017262799613E-3</v>
      </c>
      <c r="BM647" s="60">
        <f>IF(ISNUMBER(BK647),BK647/MAX(BK$22:BK647)-1,"")</f>
        <v>-4.0530824066573934E-2</v>
      </c>
      <c r="BO647" s="61">
        <f>BO646*(1+BP647)</f>
        <v>121.13591369285342</v>
      </c>
      <c r="BP647" s="60">
        <f>$L$36*N(S647)+$L$37*N(AQ647)+$L$38*N(AA647)+$L$39*N(AE647)+$L$40*N(AM647)+$L$41*N(W647)+$L$42*N(AI647)+$L$43*N(BG647)+$L$44*N(AY647)</f>
        <v>5.199957742264269E-3</v>
      </c>
      <c r="BQ647" s="60">
        <f>IF(ISNUMBER(BO647),BO647/MAX(BO$22:BO647)-1,"")</f>
        <v>-4.5869966566841724E-2</v>
      </c>
      <c r="BS647" s="61">
        <f>BS646*(1+BT647)</f>
        <v>113.54936780419041</v>
      </c>
      <c r="BT647" s="60">
        <f>$L$60*N(S647)+$L$61*N(AE647)+$L$62*N(AQ647)+$L$63*N(AM647)+$L$64*N(AI647)+$L$65*N(AA647)+$L$66*N(BG647)+$L$67*N(W647)+$L$68*N(AY647)</f>
        <v>5.5659280008891893E-3</v>
      </c>
      <c r="BU647" s="60">
        <f>IF(ISNUMBER(BS647),BS647/MAX(BS$22:BS647)-1,"")</f>
        <v>-7.2053352353311229E-2</v>
      </c>
    </row>
    <row r="648" spans="17:73" ht="16" customHeight="1">
      <c r="Q648" s="63">
        <v>44006</v>
      </c>
      <c r="R648" s="62">
        <v>449.99</v>
      </c>
      <c r="S648" s="60">
        <f>IF(AND(ISNUMBER(R647),ISNUMBER(R648)),R648/R647-1,"")</f>
        <v>3.556899273058356E-4</v>
      </c>
      <c r="T648" s="60">
        <f>IF(ISNUMBER(R648),R648/MAX(R$22:R648)-1,"")</f>
        <v>-0.11582897787558455</v>
      </c>
      <c r="V648" s="62">
        <v>229.53</v>
      </c>
      <c r="W648" s="60">
        <f>IF(AND(ISNUMBER(V647),ISNUMBER(V648)),V648/V647-1,"")</f>
        <v>2.3581815799815775E-3</v>
      </c>
      <c r="X648" s="60">
        <f>IF(ISNUMBER(V648),V648/MAX(V$22:V648)-1,"")</f>
        <v>-0.11337299134734236</v>
      </c>
      <c r="Z648" s="62">
        <v>10.79</v>
      </c>
      <c r="AA648" s="60">
        <f>IF(AND(ISNUMBER(Z647),ISNUMBER(Z648)),Z648/Z647-1,"")</f>
        <v>0</v>
      </c>
      <c r="AB648" s="60">
        <f>IF(ISNUMBER(Z648),Z648/MAX(Z$22:Z648)-1,"")</f>
        <v>-2.2644927536231929E-2</v>
      </c>
      <c r="AD648" s="62">
        <v>12.29</v>
      </c>
      <c r="AE648" s="60">
        <f>IF(AND(ISNUMBER(AD647),ISNUMBER(AD648)),AD648/AD647-1,"")</f>
        <v>-2.4350649350650677E-3</v>
      </c>
      <c r="AF648" s="60">
        <f>IF(ISNUMBER(AD648),AD648/MAX(AD$22:AD648)-1,"")</f>
        <v>-0.18663136995367313</v>
      </c>
      <c r="AH648" s="62">
        <v>17.53</v>
      </c>
      <c r="AI648" s="60">
        <f>IF(AND(ISNUMBER(AH647),ISNUMBER(AH648)),AH648/AH647-1,"")</f>
        <v>1.3294797687861237E-2</v>
      </c>
      <c r="AJ648" s="60">
        <f>IF(ISNUMBER(AH648),AH648/MAX(AH$22:AH648)-1,"")</f>
        <v>-0.10148641722193752</v>
      </c>
      <c r="AL648" s="62">
        <v>18.87</v>
      </c>
      <c r="AM648" s="60">
        <f>IF(AND(ISNUMBER(AL647),ISNUMBER(AL648)),AL648/AL647-1,"")</f>
        <v>-1.3075313807531352E-2</v>
      </c>
      <c r="AN648" s="60">
        <f>IF(ISNUMBER(AL648),AL648/MAX(AL$22:AL648)-1,"")</f>
        <v>-0.19940602460755197</v>
      </c>
      <c r="AP648" s="62">
        <v>100.29</v>
      </c>
      <c r="AQ648" s="60">
        <f>IF(AND(ISNUMBER(AP647),ISNUMBER(AP648)),AP648/AP647-1,"")</f>
        <v>-9.9700897307930525E-5</v>
      </c>
      <c r="AR648" s="60">
        <f>IF(ISNUMBER(AP648),AP648/MAX(AP$22:AP648)-1,"")</f>
        <v>-1.1951000896324171E-3</v>
      </c>
      <c r="AT648" s="62">
        <v>50.1</v>
      </c>
      <c r="AU648" s="60">
        <f>IF(AND(ISNUMBER(AT647),ISNUMBER(AT648)),AT648/AT647-1,"")</f>
        <v>0</v>
      </c>
      <c r="AV648" s="60">
        <f>IF(ISNUMBER(AT648),AT648/MAX(AT$22:AT648)-1,"")</f>
        <v>-1.5942606616181632E-3</v>
      </c>
      <c r="AX648" s="62">
        <v>23.902000000000001</v>
      </c>
      <c r="AY648" s="60">
        <f>IF(AND(ISNUMBER(AX647),ISNUMBER(AX648)),AX648/AX647-1,"")</f>
        <v>1.8022549142879818E-3</v>
      </c>
      <c r="AZ648" s="60">
        <f>IF(ISNUMBER(AX648),AX648/MAX(AX$22:AX648)-1,"")</f>
        <v>-7.1153771421909595E-2</v>
      </c>
      <c r="BB648" s="62">
        <v>54.31</v>
      </c>
      <c r="BC648" s="60">
        <f>IF(AND(ISNUMBER(BB647),ISNUMBER(BB648)),BB648/BB647-1,"")</f>
        <v>-9.1979396615149422E-4</v>
      </c>
      <c r="BD648" s="60">
        <f>IF(ISNUMBER(BB648),BB648/MAX(BB$22:BB648)-1,"")</f>
        <v>-1.8079913216416554E-2</v>
      </c>
      <c r="BF648" s="62">
        <v>53.43</v>
      </c>
      <c r="BG648" s="60">
        <f>IF(AND(ISNUMBER(BF647),ISNUMBER(BF648)),BF648/BF647-1,"")</f>
        <v>1.8751171948248047E-3</v>
      </c>
      <c r="BH648" s="60">
        <f>IF(ISNUMBER(BF648),BF648/MAX(BF$22:BF648)-1,"")</f>
        <v>-1.311414850387882E-2</v>
      </c>
      <c r="BK648" s="61">
        <f>BK647*(1+BL648)</f>
        <v>124.21584083123625</v>
      </c>
      <c r="BL648" s="60">
        <f>$L$12*N(AQ648)+$L$13*N(S648)+$L$14*N(AA648)+$L$15*N(AE648)+$L$16*N(AY648)+$L$17*N(BC648)+$L$18*N(AM648)+$L$19*N(AU648)+$L$20*N(W648)</f>
        <v>-4.9940260937587704E-4</v>
      </c>
      <c r="BM648" s="60">
        <f>IF(ISNUMBER(BK648),BK648/MAX(BK$22:BK648)-1,"")</f>
        <v>-4.1009985476650801E-2</v>
      </c>
      <c r="BO648" s="61">
        <f>BO647*(1+BP648)</f>
        <v>121.08188184523843</v>
      </c>
      <c r="BP648" s="60">
        <f>$L$36*N(S648)+$L$37*N(AQ648)+$L$38*N(AA648)+$L$39*N(AE648)+$L$40*N(AM648)+$L$41*N(W648)+$L$42*N(AI648)+$L$43*N(BG648)+$L$44*N(AY648)</f>
        <v>-4.4604317553587883E-4</v>
      </c>
      <c r="BQ648" s="60">
        <f>IF(ISNUMBER(BO648),BO648/MAX(BO$22:BO648)-1,"")</f>
        <v>-4.6295549756828369E-2</v>
      </c>
      <c r="BS648" s="61">
        <f>BS647*(1+BT648)</f>
        <v>113.51549832363271</v>
      </c>
      <c r="BT648" s="60">
        <f>$L$60*N(S648)+$L$61*N(AE648)+$L$62*N(AQ648)+$L$63*N(AM648)+$L$64*N(AI648)+$L$65*N(AA648)+$L$66*N(BG648)+$L$67*N(W648)+$L$68*N(AY648)</f>
        <v>-2.9827978096810012E-4</v>
      </c>
      <c r="BU648" s="60">
        <f>IF(ISNUMBER(BS648),BS648/MAX(BS$22:BS648)-1,"")</f>
        <v>-7.2330140076121374E-2</v>
      </c>
    </row>
    <row r="649" spans="17:73" ht="16" customHeight="1">
      <c r="Q649" s="63">
        <v>44007</v>
      </c>
      <c r="R649" s="62">
        <v>442.36</v>
      </c>
      <c r="S649" s="60">
        <f>IF(AND(ISNUMBER(R648),ISNUMBER(R649)),R649/R648-1,"")</f>
        <v>-1.695593235405235E-2</v>
      </c>
      <c r="T649" s="60">
        <f>IF(ISNUMBER(R649),R649/MAX(R$22:R649)-1,"")</f>
        <v>-0.13082092191613937</v>
      </c>
      <c r="V649" s="62">
        <v>224.8</v>
      </c>
      <c r="W649" s="60">
        <f>IF(AND(ISNUMBER(V648),ISNUMBER(V649)),V649/V648-1,"")</f>
        <v>-2.0607328018123927E-2</v>
      </c>
      <c r="X649" s="60">
        <f>IF(ISNUMBER(V649),V649/MAX(V$22:V649)-1,"")</f>
        <v>-0.13164400494437567</v>
      </c>
      <c r="Z649" s="62">
        <v>10.59</v>
      </c>
      <c r="AA649" s="60">
        <f>IF(AND(ISNUMBER(Z648),ISNUMBER(Z649)),Z649/Z648-1,"")</f>
        <v>-1.853568118628357E-2</v>
      </c>
      <c r="AB649" s="60">
        <f>IF(ISNUMBER(Z649),Z649/MAX(Z$22:Z649)-1,"")</f>
        <v>-4.0760869565217295E-2</v>
      </c>
      <c r="AD649" s="62">
        <v>12.14</v>
      </c>
      <c r="AE649" s="60">
        <f>IF(AND(ISNUMBER(AD648),ISNUMBER(AD649)),AD649/AD648-1,"")</f>
        <v>-1.2205044751830596E-2</v>
      </c>
      <c r="AF649" s="60">
        <f>IF(ISNUMBER(AD649),AD649/MAX(AD$22:AD649)-1,"")</f>
        <v>-0.19655857048312364</v>
      </c>
      <c r="AH649" s="62">
        <v>17.149999999999999</v>
      </c>
      <c r="AI649" s="60">
        <f>IF(AND(ISNUMBER(AH648),ISNUMBER(AH649)),AH649/AH648-1,"")</f>
        <v>-2.1677124928693781E-2</v>
      </c>
      <c r="AJ649" s="60">
        <f>IF(ISNUMBER(AH649),AH649/MAX(AH$22:AH649)-1,"")</f>
        <v>-0.12096360840594578</v>
      </c>
      <c r="AL649" s="62">
        <v>18.64</v>
      </c>
      <c r="AM649" s="60">
        <f>IF(AND(ISNUMBER(AL648),ISNUMBER(AL649)),AL649/AL648-1,"")</f>
        <v>-1.2188659247482803E-2</v>
      </c>
      <c r="AN649" s="60">
        <f>IF(ISNUMBER(AL649),AL649/MAX(AL$22:AL649)-1,"")</f>
        <v>-0.20916419176919809</v>
      </c>
      <c r="AP649" s="62">
        <v>100.28</v>
      </c>
      <c r="AQ649" s="60">
        <f>IF(AND(ISNUMBER(AP648),ISNUMBER(AP649)),AP649/AP648-1,"")</f>
        <v>-9.9710838568189963E-5</v>
      </c>
      <c r="AR649" s="60">
        <f>IF(ISNUMBER(AP649),AP649/MAX(AP$22:AP649)-1,"")</f>
        <v>-1.2946917637685074E-3</v>
      </c>
      <c r="AT649" s="62">
        <v>50.094999999999999</v>
      </c>
      <c r="AU649" s="60">
        <f>IF(AND(ISNUMBER(AT648),ISNUMBER(AT649)),AT649/AT648-1,"")</f>
        <v>-9.9800399201654955E-5</v>
      </c>
      <c r="AV649" s="60">
        <f>IF(ISNUMBER(AT649),AT649/MAX(AT$22:AT649)-1,"")</f>
        <v>-1.6939019529693677E-3</v>
      </c>
      <c r="AX649" s="62">
        <v>24.082000000000001</v>
      </c>
      <c r="AY649" s="60">
        <f>IF(AND(ISNUMBER(AX648),ISNUMBER(AX649)),AX649/AX648-1,"")</f>
        <v>7.5307505648063433E-3</v>
      </c>
      <c r="AZ649" s="60">
        <f>IF(ISNUMBER(AX649),AX649/MAX(AX$22:AX649)-1,"")</f>
        <v>-6.4158862161426966E-2</v>
      </c>
      <c r="BB649" s="62">
        <v>54.39</v>
      </c>
      <c r="BC649" s="60">
        <f>IF(AND(ISNUMBER(BB648),ISNUMBER(BB649)),BB649/BB648-1,"")</f>
        <v>1.4730252255570342E-3</v>
      </c>
      <c r="BD649" s="60">
        <f>IF(ISNUMBER(BB649),BB649/MAX(BB$22:BB649)-1,"")</f>
        <v>-1.6633520159103243E-2</v>
      </c>
      <c r="BF649" s="62">
        <v>53.48</v>
      </c>
      <c r="BG649" s="60">
        <f>IF(AND(ISNUMBER(BF648),ISNUMBER(BF649)),BF649/BF648-1,"")</f>
        <v>9.3580385551184087E-4</v>
      </c>
      <c r="BH649" s="60">
        <f>IF(ISNUMBER(BF649),BF649/MAX(BF$22:BF649)-1,"")</f>
        <v>-1.2190616919098729E-2</v>
      </c>
      <c r="BK649" s="61">
        <f>BK648*(1+BL649)</f>
        <v>123.14834023574743</v>
      </c>
      <c r="BL649" s="60">
        <f>$L$12*N(AQ649)+$L$13*N(S649)+$L$14*N(AA649)+$L$15*N(AE649)+$L$16*N(AY649)+$L$17*N(BC649)+$L$18*N(AM649)+$L$19*N(AU649)+$L$20*N(W649)</f>
        <v>-8.5939167528493021E-3</v>
      </c>
      <c r="BM649" s="60">
        <f>IF(ISNUMBER(BK649),BK649/MAX(BK$22:BK649)-1,"")</f>
        <v>-4.9251465828278218E-2</v>
      </c>
      <c r="BO649" s="61">
        <f>BO648*(1+BP649)</f>
        <v>119.78492307407309</v>
      </c>
      <c r="BP649" s="60">
        <f>$L$36*N(S649)+$L$37*N(AQ649)+$L$38*N(AA649)+$L$39*N(AE649)+$L$40*N(AM649)+$L$41*N(W649)+$L$42*N(AI649)+$L$43*N(BG649)+$L$44*N(AY649)</f>
        <v>-1.071141901166566E-2</v>
      </c>
      <c r="BQ649" s="60">
        <f>IF(ISNUMBER(BO649),BO649/MAX(BO$22:BO649)-1,"")</f>
        <v>-5.6511077736673188E-2</v>
      </c>
      <c r="BS649" s="61">
        <f>BS648*(1+BT649)</f>
        <v>112.06602188308965</v>
      </c>
      <c r="BT649" s="60">
        <f>$L$60*N(S649)+$L$61*N(AE649)+$L$62*N(AQ649)+$L$63*N(AM649)+$L$64*N(AI649)+$L$65*N(AA649)+$L$66*N(BG649)+$L$67*N(W649)+$L$68*N(AY649)</f>
        <v>-1.2768973945836098E-2</v>
      </c>
      <c r="BU649" s="60">
        <f>IF(ISNUMBER(BS649),BS649/MAX(BS$22:BS649)-1,"")</f>
        <v>-8.4175532347826709E-2</v>
      </c>
    </row>
    <row r="650" spans="17:73" ht="16" customHeight="1">
      <c r="Q650" s="63">
        <v>44008</v>
      </c>
      <c r="R650" s="62">
        <v>446.1</v>
      </c>
      <c r="S650" s="60">
        <f>IF(AND(ISNUMBER(R649),ISNUMBER(R650)),R650/R649-1,"")</f>
        <v>8.4546523193778089E-3</v>
      </c>
      <c r="T650" s="60">
        <f>IF(ISNUMBER(R650),R650/MAX(R$22:R650)-1,"")</f>
        <v>-0.12347231500766298</v>
      </c>
      <c r="V650" s="62">
        <v>225.77</v>
      </c>
      <c r="W650" s="60">
        <f>IF(AND(ISNUMBER(V649),ISNUMBER(V650)),V650/V649-1,"")</f>
        <v>4.3149466192171637E-3</v>
      </c>
      <c r="X650" s="60">
        <f>IF(ISNUMBER(V650),V650/MAX(V$22:V650)-1,"")</f>
        <v>-0.12789709517923353</v>
      </c>
      <c r="Z650" s="62">
        <v>10.72</v>
      </c>
      <c r="AA650" s="60">
        <f>IF(AND(ISNUMBER(Z649),ISNUMBER(Z650)),Z650/Z649-1,"")</f>
        <v>1.2275731822474212E-2</v>
      </c>
      <c r="AB650" s="60">
        <f>IF(ISNUMBER(Z650),Z650/MAX(Z$22:Z650)-1,"")</f>
        <v>-2.8985507246376718E-2</v>
      </c>
      <c r="AD650" s="62">
        <v>12.25</v>
      </c>
      <c r="AE650" s="60">
        <f>IF(AND(ISNUMBER(AD649),ISNUMBER(AD650)),AD650/AD649-1,"")</f>
        <v>9.0609555189455904E-3</v>
      </c>
      <c r="AF650" s="60">
        <f>IF(ISNUMBER(AD650),AD650/MAX(AD$22:AD650)-1,"")</f>
        <v>-0.18927862342819324</v>
      </c>
      <c r="AH650" s="62">
        <v>17.3</v>
      </c>
      <c r="AI650" s="60">
        <f>IF(AND(ISNUMBER(AH649),ISNUMBER(AH650)),AH650/AH649-1,"")</f>
        <v>8.7463556851312685E-3</v>
      </c>
      <c r="AJ650" s="60">
        <f>IF(ISNUMBER(AH650),AH650/MAX(AH$22:AH650)-1,"")</f>
        <v>-0.11327524346488982</v>
      </c>
      <c r="AL650" s="62">
        <v>18.61</v>
      </c>
      <c r="AM650" s="60">
        <f>IF(AND(ISNUMBER(AL649),ISNUMBER(AL650)),AL650/AL649-1,"")</f>
        <v>-1.6094420600859527E-3</v>
      </c>
      <c r="AN650" s="60">
        <f>IF(ISNUMBER(AL650),AL650/MAX(AL$22:AL650)-1,"")</f>
        <v>-0.21043699618158684</v>
      </c>
      <c r="AP650" s="62">
        <v>100.28</v>
      </c>
      <c r="AQ650" s="60">
        <f>IF(AND(ISNUMBER(AP649),ISNUMBER(AP650)),AP650/AP649-1,"")</f>
        <v>0</v>
      </c>
      <c r="AR650" s="60">
        <f>IF(ISNUMBER(AP650),AP650/MAX(AP$22:AP650)-1,"")</f>
        <v>-1.2946917637685074E-3</v>
      </c>
      <c r="AT650" s="62">
        <v>50.09</v>
      </c>
      <c r="AU650" s="60">
        <f>IF(AND(ISNUMBER(AT649),ISNUMBER(AT650)),AT650/AT649-1,"")</f>
        <v>-9.9810360315255586E-5</v>
      </c>
      <c r="AV650" s="60">
        <f>IF(ISNUMBER(AT650),AT650/MAX(AT$22:AT650)-1,"")</f>
        <v>-1.7935432443203503E-3</v>
      </c>
      <c r="AX650" s="62">
        <v>23.966000000000001</v>
      </c>
      <c r="AY650" s="60">
        <f>IF(AND(ISNUMBER(AX649),ISNUMBER(AX650)),AX650/AX649-1,"")</f>
        <v>-4.816875674777843E-3</v>
      </c>
      <c r="AZ650" s="60">
        <f>IF(ISNUMBER(AX650),AX650/MAX(AX$22:AX650)-1,"")</f>
        <v>-6.8666692573738031E-2</v>
      </c>
      <c r="BB650" s="62">
        <v>54.46</v>
      </c>
      <c r="BC650" s="60">
        <f>IF(AND(ISNUMBER(BB649),ISNUMBER(BB650)),BB650/BB649-1,"")</f>
        <v>1.2870012870012104E-3</v>
      </c>
      <c r="BD650" s="60">
        <f>IF(ISNUMBER(BB650),BB650/MAX(BB$22:BB650)-1,"")</f>
        <v>-1.536792623395411E-2</v>
      </c>
      <c r="BF650" s="62">
        <v>53.42</v>
      </c>
      <c r="BG650" s="60">
        <f>IF(AND(ISNUMBER(BF649),ISNUMBER(BF650)),BF650/BF649-1,"")</f>
        <v>-1.1219147344800895E-3</v>
      </c>
      <c r="BH650" s="60">
        <f>IF(ISNUMBER(BF650),BF650/MAX(BF$22:BF650)-1,"")</f>
        <v>-1.3298854820834816E-2</v>
      </c>
      <c r="BK650" s="61">
        <f>BK649*(1+BL650)</f>
        <v>123.708791684605</v>
      </c>
      <c r="BL650" s="60">
        <f>$L$12*N(AQ650)+$L$13*N(S650)+$L$14*N(AA650)+$L$15*N(AE650)+$L$16*N(AY650)+$L$17*N(BC650)+$L$18*N(AM650)+$L$19*N(AU650)+$L$20*N(W650)</f>
        <v>4.5510272228166124E-3</v>
      </c>
      <c r="BM650" s="60">
        <f>IF(ISNUMBER(BK650),BK650/MAX(BK$22:BK650)-1,"")</f>
        <v>-4.4924583367209614E-2</v>
      </c>
      <c r="BO650" s="61">
        <f>BO649*(1+BP650)</f>
        <v>120.49988893436435</v>
      </c>
      <c r="BP650" s="60">
        <f>$L$36*N(S650)+$L$37*N(AQ650)+$L$38*N(AA650)+$L$39*N(AE650)+$L$40*N(AM650)+$L$41*N(W650)+$L$42*N(AI650)+$L$43*N(BG650)+$L$44*N(AY650)</f>
        <v>5.9687466664660703E-3</v>
      </c>
      <c r="BQ650" s="60">
        <f>IF(ISNUMBER(BO650),BO650/MAX(BO$22:BO650)-1,"")</f>
        <v>-5.0879631377066303E-2</v>
      </c>
      <c r="BS650" s="61">
        <f>BS649*(1+BT650)</f>
        <v>112.74309491580736</v>
      </c>
      <c r="BT650" s="60">
        <f>$L$60*N(S650)+$L$61*N(AE650)+$L$62*N(AQ650)+$L$63*N(AM650)+$L$64*N(AI650)+$L$65*N(AA650)+$L$66*N(BG650)+$L$67*N(W650)+$L$68*N(AY650)</f>
        <v>6.0417334473069672E-3</v>
      </c>
      <c r="BU650" s="60">
        <f>IF(ISNUMBER(BS650),BS650/MAX(BS$22:BS650)-1,"")</f>
        <v>-7.8642365029750416E-2</v>
      </c>
    </row>
    <row r="651" spans="17:73" ht="16" customHeight="1">
      <c r="Q651" s="63">
        <v>44011</v>
      </c>
      <c r="R651" s="62">
        <v>437</v>
      </c>
      <c r="S651" s="60">
        <f>IF(AND(ISNUMBER(R650),ISNUMBER(R651)),R651/R650-1,"")</f>
        <v>-2.0399013674064159E-2</v>
      </c>
      <c r="T651" s="60">
        <f>IF(ISNUMBER(R651),R651/MAX(R$22:R651)-1,"")</f>
        <v>-0.14135261523951748</v>
      </c>
      <c r="V651" s="62">
        <v>220.87</v>
      </c>
      <c r="W651" s="60">
        <f>IF(AND(ISNUMBER(V650),ISNUMBER(V651)),V651/V650-1,"")</f>
        <v>-2.1703503565575599E-2</v>
      </c>
      <c r="X651" s="60">
        <f>IF(ISNUMBER(V651),V651/MAX(V$22:V651)-1,"")</f>
        <v>-0.14682478368355989</v>
      </c>
      <c r="Z651" s="62">
        <v>10.53</v>
      </c>
      <c r="AA651" s="60">
        <f>IF(AND(ISNUMBER(Z650),ISNUMBER(Z651)),Z651/Z650-1,"")</f>
        <v>-1.7723880597015018E-2</v>
      </c>
      <c r="AB651" s="60">
        <f>IF(ISNUMBER(Z651),Z651/MAX(Z$22:Z651)-1,"")</f>
        <v>-4.6195652173913082E-2</v>
      </c>
      <c r="AD651" s="62">
        <v>12.02</v>
      </c>
      <c r="AE651" s="60">
        <f>IF(AND(ISNUMBER(AD650),ISNUMBER(AD651)),AD651/AD650-1,"")</f>
        <v>-1.8775510204081636E-2</v>
      </c>
      <c r="AF651" s="60">
        <f>IF(ISNUMBER(AD651),AD651/MAX(AD$22:AD651)-1,"")</f>
        <v>-0.20450033090668429</v>
      </c>
      <c r="AH651" s="62">
        <v>17.2</v>
      </c>
      <c r="AI651" s="60">
        <f>IF(AND(ISNUMBER(AH650),ISNUMBER(AH651)),AH651/AH650-1,"")</f>
        <v>-5.7803468208093012E-3</v>
      </c>
      <c r="AJ651" s="60">
        <f>IF(ISNUMBER(AH651),AH651/MAX(AH$22:AH651)-1,"")</f>
        <v>-0.11840082009226049</v>
      </c>
      <c r="AL651" s="62">
        <v>18.329999999999998</v>
      </c>
      <c r="AM651" s="60">
        <f>IF(AND(ISNUMBER(AL650),ISNUMBER(AL651)),AL651/AL650-1,"")</f>
        <v>-1.5045674368619033E-2</v>
      </c>
      <c r="AN651" s="60">
        <f>IF(ISNUMBER(AL651),AL651/MAX(AL$22:AL651)-1,"")</f>
        <v>-0.22231650403054737</v>
      </c>
      <c r="AP651" s="62">
        <v>100.29</v>
      </c>
      <c r="AQ651" s="60">
        <f>IF(AND(ISNUMBER(AP650),ISNUMBER(AP651)),AP651/AP650-1,"")</f>
        <v>9.9720781810974657E-5</v>
      </c>
      <c r="AR651" s="60">
        <f>IF(ISNUMBER(AP651),AP651/MAX(AP$22:AP651)-1,"")</f>
        <v>-1.1951000896324171E-3</v>
      </c>
      <c r="AT651" s="62">
        <v>50.1</v>
      </c>
      <c r="AU651" s="60">
        <f>IF(AND(ISNUMBER(AT650),ISNUMBER(AT651)),AT651/AT650-1,"")</f>
        <v>1.9964064683564153E-4</v>
      </c>
      <c r="AV651" s="60">
        <f>IF(ISNUMBER(AT651),AT651/MAX(AT$22:AT651)-1,"")</f>
        <v>-1.5942606616181632E-3</v>
      </c>
      <c r="AX651" s="62">
        <v>24.178000000000001</v>
      </c>
      <c r="AY651" s="60">
        <f>IF(AND(ISNUMBER(AX650),ISNUMBER(AX651)),AX651/AX650-1,"")</f>
        <v>8.8458649753817564E-3</v>
      </c>
      <c r="AZ651" s="60">
        <f>IF(ISNUMBER(AX651),AX651/MAX(AX$22:AX651)-1,"")</f>
        <v>-6.0428243889169564E-2</v>
      </c>
      <c r="BB651" s="62">
        <v>54.38</v>
      </c>
      <c r="BC651" s="60">
        <f>IF(AND(ISNUMBER(BB650),ISNUMBER(BB651)),BB651/BB650-1,"")</f>
        <v>-1.4689680499448965E-3</v>
      </c>
      <c r="BD651" s="60">
        <f>IF(ISNUMBER(BB651),BB651/MAX(BB$22:BB651)-1,"")</f>
        <v>-1.6814319291267421E-2</v>
      </c>
      <c r="BF651" s="62">
        <v>53.51</v>
      </c>
      <c r="BG651" s="60">
        <f>IF(AND(ISNUMBER(BF650),ISNUMBER(BF651)),BF651/BF650-1,"")</f>
        <v>1.68476226132519E-3</v>
      </c>
      <c r="BH651" s="60">
        <f>IF(ISNUMBER(BF651),BF651/MAX(BF$22:BF651)-1,"")</f>
        <v>-1.1636497968230519E-2</v>
      </c>
      <c r="BK651" s="61">
        <f>BK650*(1+BL651)</f>
        <v>122.45402722266056</v>
      </c>
      <c r="BL651" s="60">
        <f>$L$12*N(AQ651)+$L$13*N(S651)+$L$14*N(AA651)+$L$15*N(AE651)+$L$16*N(AY651)+$L$17*N(BC651)+$L$18*N(AM651)+$L$19*N(AU651)+$L$20*N(W651)</f>
        <v>-1.0142888349790654E-2</v>
      </c>
      <c r="BM651" s="60">
        <f>IF(ISNUMBER(BK651),BK651/MAX(BK$22:BK651)-1,"")</f>
        <v>-5.4611806683745767E-2</v>
      </c>
      <c r="BO651" s="61">
        <f>BO650*(1+BP651)</f>
        <v>119.00071460558895</v>
      </c>
      <c r="BP651" s="60">
        <f>$L$36*N(S651)+$L$37*N(AQ651)+$L$38*N(AA651)+$L$39*N(AE651)+$L$40*N(AM651)+$L$41*N(W651)+$L$42*N(AI651)+$L$43*N(BG651)+$L$44*N(AY651)</f>
        <v>-1.2441292203945353E-2</v>
      </c>
      <c r="BQ651" s="60">
        <f>IF(ISNUMBER(BO651),BO651/MAX(BO$22:BO651)-1,"")</f>
        <v>-6.2687915219820645E-2</v>
      </c>
      <c r="BS651" s="61">
        <f>BS650*(1+BT651)</f>
        <v>111.22546162663963</v>
      </c>
      <c r="BT651" s="60">
        <f>$L$60*N(S651)+$L$61*N(AE651)+$L$62*N(AQ651)+$L$63*N(AM651)+$L$64*N(AI651)+$L$65*N(AA651)+$L$66*N(BG651)+$L$67*N(W651)+$L$68*N(AY651)</f>
        <v>-1.3460986593467563E-2</v>
      </c>
      <c r="BU651" s="60">
        <f>IF(ISNUMBER(BS651),BS651/MAX(BS$22:BS651)-1,"")</f>
        <v>-9.1044747801873993E-2</v>
      </c>
    </row>
    <row r="652" spans="17:73" ht="16" customHeight="1">
      <c r="Q652" s="63">
        <v>44012</v>
      </c>
      <c r="R652" s="62">
        <v>444.27</v>
      </c>
      <c r="S652" s="60">
        <f>IF(AND(ISNUMBER(R651),ISNUMBER(R652)),R652/R651-1,"")</f>
        <v>1.6636155606407188E-2</v>
      </c>
      <c r="T652" s="60">
        <f>IF(ISNUMBER(R652),R652/MAX(R$22:R652)-1,"")</f>
        <v>-0.12706802373560733</v>
      </c>
      <c r="V652" s="62">
        <v>224.37</v>
      </c>
      <c r="W652" s="60">
        <f>IF(AND(ISNUMBER(V651),ISNUMBER(V652)),V652/V651-1,"")</f>
        <v>1.5846425499162375E-2</v>
      </c>
      <c r="X652" s="60">
        <f>IF(ISNUMBER(V652),V652/MAX(V$22:V652)-1,"")</f>
        <v>-0.1333050061804697</v>
      </c>
      <c r="Z652" s="62">
        <v>10.68</v>
      </c>
      <c r="AA652" s="60">
        <f>IF(AND(ISNUMBER(Z651),ISNUMBER(Z652)),Z652/Z651-1,"")</f>
        <v>1.4245014245014342E-2</v>
      </c>
      <c r="AB652" s="60">
        <f>IF(ISNUMBER(Z652),Z652/MAX(Z$22:Z652)-1,"")</f>
        <v>-3.2608695652173836E-2</v>
      </c>
      <c r="AD652" s="62">
        <v>12.17</v>
      </c>
      <c r="AE652" s="60">
        <f>IF(AND(ISNUMBER(AD651),ISNUMBER(AD652)),AD652/AD651-1,"")</f>
        <v>1.2479201331114798E-2</v>
      </c>
      <c r="AF652" s="60">
        <f>IF(ISNUMBER(AD652),AD652/MAX(AD$22:AD652)-1,"")</f>
        <v>-0.19457313037723356</v>
      </c>
      <c r="AH652" s="62">
        <v>17.45</v>
      </c>
      <c r="AI652" s="60">
        <f>IF(AND(ISNUMBER(AH651),ISNUMBER(AH652)),AH652/AH651-1,"")</f>
        <v>1.4534883720930258E-2</v>
      </c>
      <c r="AJ652" s="60">
        <f>IF(ISNUMBER(AH652),AH652/MAX(AH$22:AH652)-1,"")</f>
        <v>-0.10558687852383408</v>
      </c>
      <c r="AL652" s="62">
        <v>18.649999999999999</v>
      </c>
      <c r="AM652" s="60">
        <f>IF(AND(ISNUMBER(AL651),ISNUMBER(AL652)),AL652/AL651-1,"")</f>
        <v>1.7457719585379117E-2</v>
      </c>
      <c r="AN652" s="60">
        <f>IF(ISNUMBER(AL652),AL652/MAX(AL$22:AL652)-1,"")</f>
        <v>-0.20873992363173532</v>
      </c>
      <c r="AP652" s="62">
        <v>100.3</v>
      </c>
      <c r="AQ652" s="60">
        <f>IF(AND(ISNUMBER(AP651),ISNUMBER(AP652)),AP652/AP651-1,"")</f>
        <v>9.9710838568078941E-5</v>
      </c>
      <c r="AR652" s="60">
        <f>IF(ISNUMBER(AP652),AP652/MAX(AP$22:AP652)-1,"")</f>
        <v>-1.0955084154964378E-3</v>
      </c>
      <c r="AT652" s="62">
        <v>50.1</v>
      </c>
      <c r="AU652" s="60">
        <f>IF(AND(ISNUMBER(AT651),ISNUMBER(AT652)),AT652/AT651-1,"")</f>
        <v>0</v>
      </c>
      <c r="AV652" s="60">
        <f>IF(ISNUMBER(AT652),AT652/MAX(AT$22:AT652)-1,"")</f>
        <v>-1.5942606616181632E-3</v>
      </c>
      <c r="AX652" s="62">
        <v>24.23</v>
      </c>
      <c r="AY652" s="60">
        <f>IF(AND(ISNUMBER(AX651),ISNUMBER(AX652)),AX652/AX651-1,"")</f>
        <v>2.1507155265116928E-3</v>
      </c>
      <c r="AZ652" s="60">
        <f>IF(ISNUMBER(AX652),AX652/MAX(AX$22:AX652)-1,"")</f>
        <v>-5.8407492325030175E-2</v>
      </c>
      <c r="BB652" s="62">
        <v>54.5</v>
      </c>
      <c r="BC652" s="60">
        <f>IF(AND(ISNUMBER(BB651),ISNUMBER(BB652)),BB652/BB651-1,"")</f>
        <v>2.2066936373665857E-3</v>
      </c>
      <c r="BD652" s="60">
        <f>IF(ISNUMBER(BB652),BB652/MAX(BB$22:BB652)-1,"")</f>
        <v>-1.464472970529751E-2</v>
      </c>
      <c r="BF652" s="62">
        <v>53.42</v>
      </c>
      <c r="BG652" s="60">
        <f>IF(AND(ISNUMBER(BF651),ISNUMBER(BF652)),BF652/BF651-1,"")</f>
        <v>-1.6819286114744258E-3</v>
      </c>
      <c r="BH652" s="60">
        <f>IF(ISNUMBER(BF652),BF652/MAX(BF$22:BF652)-1,"")</f>
        <v>-1.3298854820834816E-2</v>
      </c>
      <c r="BK652" s="61">
        <f>BK651*(1+BL652)</f>
        <v>123.6365889035244</v>
      </c>
      <c r="BL652" s="60">
        <f>$L$12*N(AQ652)+$L$13*N(S652)+$L$14*N(AA652)+$L$15*N(AE652)+$L$16*N(AY652)+$L$17*N(BC652)+$L$18*N(AM652)+$L$19*N(AU652)+$L$20*N(W652)</f>
        <v>9.6571889686697231E-3</v>
      </c>
      <c r="BM652" s="60">
        <f>IF(ISNUMBER(BK652),BK652/MAX(BK$22:BK652)-1,"")</f>
        <v>-4.5482014252141489E-2</v>
      </c>
      <c r="BO652" s="61">
        <f>BO651*(1+BP652)</f>
        <v>120.27112341728052</v>
      </c>
      <c r="BP652" s="60">
        <f>$L$36*N(S652)+$L$37*N(AQ652)+$L$38*N(AA652)+$L$39*N(AE652)+$L$40*N(AM652)+$L$41*N(W652)+$L$42*N(AI652)+$L$43*N(BG652)+$L$44*N(AY652)</f>
        <v>1.0675640191759744E-2</v>
      </c>
      <c r="BQ652" s="60">
        <f>IF(ISNUMBER(BO652),BO652/MAX(BO$22:BO652)-1,"")</f>
        <v>-5.2681508655319176E-2</v>
      </c>
      <c r="BS652" s="61">
        <f>BS651*(1+BT652)</f>
        <v>112.58022783031781</v>
      </c>
      <c r="BT652" s="60">
        <f>$L$60*N(S652)+$L$61*N(AE652)+$L$62*N(AQ652)+$L$63*N(AM652)+$L$64*N(AI652)+$L$65*N(AA652)+$L$66*N(BG652)+$L$67*N(W652)+$L$68*N(AY652)</f>
        <v>1.2180360358726602E-2</v>
      </c>
      <c r="BU652" s="60">
        <f>IF(ISNUMBER(BS652),BS652/MAX(BS$22:BS652)-1,"")</f>
        <v>-7.997334528014366E-2</v>
      </c>
    </row>
    <row r="653" spans="17:73" ht="16" customHeight="1">
      <c r="Q653" s="63">
        <v>44013</v>
      </c>
      <c r="R653" s="62">
        <v>447.02</v>
      </c>
      <c r="S653" s="60">
        <f>IF(AND(ISNUMBER(R652),ISNUMBER(R653)),R653/R652-1,"")</f>
        <v>6.189929547347317E-3</v>
      </c>
      <c r="T653" s="60">
        <f>IF(ISNUMBER(R653),R653/MAX(R$22:R653)-1,"")</f>
        <v>-0.12166463630290414</v>
      </c>
      <c r="V653" s="62">
        <v>226.05</v>
      </c>
      <c r="W653" s="60">
        <f>IF(AND(ISNUMBER(V652),ISNUMBER(V653)),V653/V652-1,"")</f>
        <v>7.4876320363685966E-3</v>
      </c>
      <c r="X653" s="60">
        <f>IF(ISNUMBER(V653),V653/MAX(V$22:V653)-1,"")</f>
        <v>-0.1268155129789863</v>
      </c>
      <c r="Z653" s="62">
        <v>9.64</v>
      </c>
      <c r="AA653" s="60">
        <f>IF(AND(ISNUMBER(Z652),ISNUMBER(Z653)),Z653/Z652-1,"")</f>
        <v>-9.7378277153557957E-2</v>
      </c>
      <c r="AB653" s="60">
        <f>IF(ISNUMBER(Z653),Z653/MAX(Z$22:Z653)-1,"")</f>
        <v>-0.12681159420289845</v>
      </c>
      <c r="AD653" s="62">
        <v>12.04</v>
      </c>
      <c r="AE653" s="60">
        <f>IF(AND(ISNUMBER(AD652),ISNUMBER(AD653)),AD653/AD652-1,"")</f>
        <v>-1.0682004930156141E-2</v>
      </c>
      <c r="AF653" s="60">
        <f>IF(ISNUMBER(AD653),AD653/MAX(AD$22:AD653)-1,"")</f>
        <v>-0.20317670416942424</v>
      </c>
      <c r="AH653" s="62">
        <v>17.09</v>
      </c>
      <c r="AI653" s="60">
        <f>IF(AND(ISNUMBER(AH652),ISNUMBER(AH653)),AH653/AH652-1,"")</f>
        <v>-2.0630372492836613E-2</v>
      </c>
      <c r="AJ653" s="60">
        <f>IF(ISNUMBER(AH653),AH653/MAX(AH$22:AH653)-1,"")</f>
        <v>-0.12403895438236812</v>
      </c>
      <c r="AL653" s="62">
        <v>18.53</v>
      </c>
      <c r="AM653" s="60">
        <f>IF(AND(ISNUMBER(AL652),ISNUMBER(AL653)),AL653/AL652-1,"")</f>
        <v>-6.4343163538872483E-3</v>
      </c>
      <c r="AN653" s="60">
        <f>IF(ISNUMBER(AL653),AL653/MAX(AL$22:AL653)-1,"")</f>
        <v>-0.21383114128128977</v>
      </c>
      <c r="AP653" s="62">
        <v>100.26</v>
      </c>
      <c r="AQ653" s="60">
        <f>IF(AND(ISNUMBER(AP652),ISNUMBER(AP653)),AP653/AP652-1,"")</f>
        <v>-3.9880358923227721E-4</v>
      </c>
      <c r="AR653" s="60">
        <f>IF(ISNUMBER(AP653),AP653/MAX(AP$22:AP653)-1,"")</f>
        <v>-1.4938751120405769E-3</v>
      </c>
      <c r="AT653" s="62">
        <v>50.07</v>
      </c>
      <c r="AU653" s="60">
        <f>IF(AND(ISNUMBER(AT652),ISNUMBER(AT653)),AT653/AT652-1,"")</f>
        <v>-5.9880239520959666E-4</v>
      </c>
      <c r="AV653" s="60">
        <f>IF(ISNUMBER(AT653),AT653/MAX(AT$22:AT653)-1,"")</f>
        <v>-2.1921084097249466E-3</v>
      </c>
      <c r="AX653" s="62">
        <v>24.286000000000001</v>
      </c>
      <c r="AY653" s="60">
        <f>IF(AND(ISNUMBER(AX652),ISNUMBER(AX653)),AX653/AX652-1,"")</f>
        <v>2.3111844820471461E-3</v>
      </c>
      <c r="AZ653" s="60">
        <f>IF(ISNUMBER(AX653),AX653/MAX(AX$22:AX653)-1,"")</f>
        <v>-5.6231298332879875E-2</v>
      </c>
      <c r="BB653" s="62">
        <v>54.12</v>
      </c>
      <c r="BC653" s="60">
        <f>IF(AND(ISNUMBER(BB652),ISNUMBER(BB653)),BB653/BB652-1,"")</f>
        <v>-6.9724770642202172E-3</v>
      </c>
      <c r="BD653" s="60">
        <f>IF(ISNUMBER(BB653),BB653/MAX(BB$22:BB653)-1,"")</f>
        <v>-2.1515096727535821E-2</v>
      </c>
      <c r="BF653" s="62">
        <v>52.72</v>
      </c>
      <c r="BG653" s="60">
        <f>IF(AND(ISNUMBER(BF652),ISNUMBER(BF653)),BF653/BF652-1,"")</f>
        <v>-1.3103706476975008E-2</v>
      </c>
      <c r="BH653" s="60">
        <f>IF(ISNUMBER(BF653),BF653/MAX(BF$22:BF653)-1,"")</f>
        <v>-2.622829700775775E-2</v>
      </c>
      <c r="BK653" s="61">
        <f>BK652*(1+BL653)</f>
        <v>121.83831628333009</v>
      </c>
      <c r="BL653" s="60">
        <f>$L$12*N(AQ653)+$L$13*N(S653)+$L$14*N(AA653)+$L$15*N(AE653)+$L$16*N(AY653)+$L$17*N(BC653)+$L$18*N(AM653)+$L$19*N(AU653)+$L$20*N(W653)</f>
        <v>-1.4544825574228103E-2</v>
      </c>
      <c r="BM653" s="60">
        <f>IF(ISNUMBER(BK653),BK653/MAX(BK$22:BK653)-1,"")</f>
        <v>-5.9365311862307646E-2</v>
      </c>
      <c r="BO653" s="61">
        <f>BO652*(1+BP653)</f>
        <v>118.00274798196845</v>
      </c>
      <c r="BP653" s="60">
        <f>$L$36*N(S653)+$L$37*N(AQ653)+$L$38*N(AA653)+$L$39*N(AE653)+$L$40*N(AM653)+$L$41*N(W653)+$L$42*N(AI653)+$L$43*N(BG653)+$L$44*N(AY653)</f>
        <v>-1.8860515898250437E-2</v>
      </c>
      <c r="BQ653" s="60">
        <f>IF(ISNUMBER(BO653),BO653/MAX(BO$22:BO653)-1,"")</f>
        <v>-7.0548424122032216E-2</v>
      </c>
      <c r="BS653" s="61">
        <f>BS652*(1+BT653)</f>
        <v>111.22044198279484</v>
      </c>
      <c r="BT653" s="60">
        <f>$L$60*N(S653)+$L$61*N(AE653)+$L$62*N(AQ653)+$L$63*N(AM653)+$L$64*N(AI653)+$L$65*N(AA653)+$L$66*N(BG653)+$L$67*N(W653)+$L$68*N(AY653)</f>
        <v>-1.2078371786318053E-2</v>
      </c>
      <c r="BU653" s="60">
        <f>IF(ISNUMBER(BS653),BS653/MAX(BS$22:BS653)-1,"")</f>
        <v>-9.1085769269172556E-2</v>
      </c>
    </row>
    <row r="654" spans="17:73" ht="16" customHeight="1">
      <c r="Q654" s="63">
        <v>44014</v>
      </c>
      <c r="R654" s="62">
        <v>448.91</v>
      </c>
      <c r="S654" s="60">
        <f>IF(AND(ISNUMBER(R653),ISNUMBER(R654)),R654/R653-1,"")</f>
        <v>4.2279987472597647E-3</v>
      </c>
      <c r="T654" s="60">
        <f>IF(ISNUMBER(R654),R654/MAX(R$22:R654)-1,"")</f>
        <v>-0.11795103548551888</v>
      </c>
      <c r="V654" s="62">
        <v>227.29</v>
      </c>
      <c r="W654" s="60">
        <f>IF(AND(ISNUMBER(V653),ISNUMBER(V654)),V654/V653-1,"")</f>
        <v>5.4855120548549241E-3</v>
      </c>
      <c r="X654" s="60">
        <f>IF(ISNUMBER(V654),V654/MAX(V$22:V654)-1,"")</f>
        <v>-0.12202564894932011</v>
      </c>
      <c r="Z654" s="62">
        <v>9.7100000000000009</v>
      </c>
      <c r="AA654" s="60">
        <f>IF(AND(ISNUMBER(Z653),ISNUMBER(Z654)),Z654/Z653-1,"")</f>
        <v>7.2614107883817169E-3</v>
      </c>
      <c r="AB654" s="60">
        <f>IF(ISNUMBER(Z654),Z654/MAX(Z$22:Z654)-1,"")</f>
        <v>-0.12047101449275344</v>
      </c>
      <c r="AD654" s="62">
        <v>12.01</v>
      </c>
      <c r="AE654" s="60">
        <f>IF(AND(ISNUMBER(AD653),ISNUMBER(AD654)),AD654/AD653-1,"")</f>
        <v>-2.491694352159457E-3</v>
      </c>
      <c r="AF654" s="60">
        <f>IF(ISNUMBER(AD654),AD654/MAX(AD$22:AD654)-1,"")</f>
        <v>-0.20516214427531432</v>
      </c>
      <c r="AH654" s="62">
        <v>17.29</v>
      </c>
      <c r="AI654" s="60">
        <f>IF(AND(ISNUMBER(AH653),ISNUMBER(AH654)),AH654/AH653-1,"")</f>
        <v>1.1702750146284302E-2</v>
      </c>
      <c r="AJ654" s="60">
        <f>IF(ISNUMBER(AH654),AH654/MAX(AH$22:AH654)-1,"")</f>
        <v>-0.11378780112762699</v>
      </c>
      <c r="AL654" s="62">
        <v>18.809999999999999</v>
      </c>
      <c r="AM654" s="60">
        <f>IF(AND(ISNUMBER(AL653),ISNUMBER(AL654)),AL654/AL653-1,"")</f>
        <v>1.5110631408526531E-2</v>
      </c>
      <c r="AN654" s="60">
        <f>IF(ISNUMBER(AL654),AL654/MAX(AL$22:AL654)-1,"")</f>
        <v>-0.20195163343232925</v>
      </c>
      <c r="AP654" s="62">
        <v>100.25</v>
      </c>
      <c r="AQ654" s="60">
        <f>IF(AND(ISNUMBER(AP653),ISNUMBER(AP654)),AP654/AP653-1,"")</f>
        <v>-9.9740674247006389E-5</v>
      </c>
      <c r="AR654" s="60">
        <f>IF(ISNUMBER(AP654),AP654/MAX(AP$22:AP654)-1,"")</f>
        <v>-1.5934667861766671E-3</v>
      </c>
      <c r="AT654" s="62">
        <v>50.08</v>
      </c>
      <c r="AU654" s="60">
        <f>IF(AND(ISNUMBER(AT653),ISNUMBER(AT654)),AT654/AT653-1,"")</f>
        <v>1.9972039145188525E-4</v>
      </c>
      <c r="AV654" s="60">
        <f>IF(ISNUMBER(AT654),AT654/MAX(AT$22:AT654)-1,"")</f>
        <v>-1.9928258270227595E-3</v>
      </c>
      <c r="AX654" s="62">
        <v>23.937999999999999</v>
      </c>
      <c r="AY654" s="60">
        <f>IF(AND(ISNUMBER(AX653),ISNUMBER(AX654)),AX654/AX653-1,"")</f>
        <v>-1.432924318537443E-2</v>
      </c>
      <c r="AZ654" s="60">
        <f>IF(ISNUMBER(AX654),AX654/MAX(AX$22:AX654)-1,"")</f>
        <v>-6.975478956981318E-2</v>
      </c>
      <c r="BB654" s="62">
        <v>54.04</v>
      </c>
      <c r="BC654" s="60">
        <f>IF(AND(ISNUMBER(BB653),ISNUMBER(BB654)),BB654/BB653-1,"")</f>
        <v>-1.4781966001478075E-3</v>
      </c>
      <c r="BD654" s="60">
        <f>IF(ISNUMBER(BB654),BB654/MAX(BB$22:BB654)-1,"")</f>
        <v>-2.2961489784849132E-2</v>
      </c>
      <c r="BF654" s="62">
        <v>52.76</v>
      </c>
      <c r="BG654" s="60">
        <f>IF(AND(ISNUMBER(BF653),ISNUMBER(BF654)),BF654/BF653-1,"")</f>
        <v>7.5872534142629178E-4</v>
      </c>
      <c r="BH654" s="60">
        <f>IF(ISNUMBER(BF654),BF654/MAX(BF$22:BF654)-1,"")</f>
        <v>-2.5489471739933545E-2</v>
      </c>
      <c r="BK654" s="61">
        <f>BK653*(1+BL654)</f>
        <v>121.91331345286115</v>
      </c>
      <c r="BL654" s="60">
        <f>$L$12*N(AQ654)+$L$13*N(S654)+$L$14*N(AA654)+$L$15*N(AE654)+$L$16*N(AY654)+$L$17*N(BC654)+$L$18*N(AM654)+$L$19*N(AU654)+$L$20*N(W654)</f>
        <v>6.155466672459227E-4</v>
      </c>
      <c r="BM654" s="60">
        <f>IF(ISNUMBER(BK654),BK654/MAX(BK$22:BK654)-1,"")</f>
        <v>-5.8786307314928621E-2</v>
      </c>
      <c r="BO654" s="61">
        <f>BO653*(1+BP654)</f>
        <v>118.20528229800041</v>
      </c>
      <c r="BP654" s="60">
        <f>$L$36*N(S654)+$L$37*N(AQ654)+$L$38*N(AA654)+$L$39*N(AE654)+$L$40*N(AM654)+$L$41*N(W654)+$L$42*N(AI654)+$L$43*N(BG654)+$L$44*N(AY654)</f>
        <v>1.716352538357051E-3</v>
      </c>
      <c r="BQ654" s="60">
        <f>IF(ISNUMBER(BO654),BO654/MAX(BO$22:BO654)-1,"")</f>
        <v>-6.8953157550494026E-2</v>
      </c>
      <c r="BS654" s="61">
        <f>BS653*(1+BT654)</f>
        <v>111.69487440326398</v>
      </c>
      <c r="BT654" s="60">
        <f>$L$60*N(S654)+$L$61*N(AE654)+$L$62*N(AQ654)+$L$63*N(AM654)+$L$64*N(AI654)+$L$65*N(AA654)+$L$66*N(BG654)+$L$67*N(W654)+$L$68*N(AY654)</f>
        <v>4.2656944354035305E-3</v>
      </c>
      <c r="BU654" s="60">
        <f>IF(ISNUMBER(BS654),BS654/MAX(BS$22:BS654)-1,"")</f>
        <v>-8.7208618892884893E-2</v>
      </c>
    </row>
    <row r="655" spans="17:73" ht="16" customHeight="1">
      <c r="Q655" s="63">
        <v>44015</v>
      </c>
      <c r="R655" s="62">
        <v>451.77</v>
      </c>
      <c r="S655" s="60">
        <f>IF(AND(ISNUMBER(R654),ISNUMBER(R655)),R655/R654-1,"")</f>
        <v>6.3709875030628638E-3</v>
      </c>
      <c r="T655" s="60">
        <f>IF(ISNUMBER(R655),R655/MAX(R$22:R655)-1,"")</f>
        <v>-0.11233151255550755</v>
      </c>
      <c r="V655" s="62">
        <v>228.57</v>
      </c>
      <c r="W655" s="60">
        <f>IF(AND(ISNUMBER(V654),ISNUMBER(V655)),V655/V654-1,"")</f>
        <v>5.6315720005279957E-3</v>
      </c>
      <c r="X655" s="60">
        <f>IF(ISNUMBER(V655),V655/MAX(V$22:V655)-1,"")</f>
        <v>-0.11708127317676142</v>
      </c>
      <c r="Z655" s="62">
        <v>9.77</v>
      </c>
      <c r="AA655" s="60">
        <f>IF(AND(ISNUMBER(Z654),ISNUMBER(Z655)),Z655/Z654-1,"")</f>
        <v>6.1791967044282359E-3</v>
      </c>
      <c r="AB655" s="60">
        <f>IF(ISNUMBER(Z655),Z655/MAX(Z$22:Z655)-1,"")</f>
        <v>-0.11503623188405798</v>
      </c>
      <c r="AD655" s="62">
        <v>12.07</v>
      </c>
      <c r="AE655" s="60">
        <f>IF(AND(ISNUMBER(AD654),ISNUMBER(AD655)),AD655/AD654-1,"")</f>
        <v>4.9958368026645772E-3</v>
      </c>
      <c r="AF655" s="60">
        <f>IF(ISNUMBER(AD655),AD655/MAX(AD$22:AD655)-1,"")</f>
        <v>-0.20119126406353405</v>
      </c>
      <c r="AH655" s="62">
        <v>17.5</v>
      </c>
      <c r="AI655" s="60">
        <f>IF(AND(ISNUMBER(AH654),ISNUMBER(AH655)),AH655/AH654-1,"")</f>
        <v>1.2145748987854255E-2</v>
      </c>
      <c r="AJ655" s="60">
        <f>IF(ISNUMBER(AH655),AH655/MAX(AH$22:AH655)-1,"")</f>
        <v>-0.10302409021014869</v>
      </c>
      <c r="AL655" s="62">
        <v>18.850000000000001</v>
      </c>
      <c r="AM655" s="60">
        <f>IF(AND(ISNUMBER(AL654),ISNUMBER(AL655)),AL655/AL654-1,"")</f>
        <v>2.1265284423179764E-3</v>
      </c>
      <c r="AN655" s="60">
        <f>IF(ISNUMBER(AL655),AL655/MAX(AL$22:AL655)-1,"")</f>
        <v>-0.20025456088247773</v>
      </c>
      <c r="AP655" s="62">
        <v>100.25</v>
      </c>
      <c r="AQ655" s="60">
        <f>IF(AND(ISNUMBER(AP654),ISNUMBER(AP655)),AP655/AP654-1,"")</f>
        <v>0</v>
      </c>
      <c r="AR655" s="60">
        <f>IF(ISNUMBER(AP655),AP655/MAX(AP$22:AP655)-1,"")</f>
        <v>-1.5934667861766671E-3</v>
      </c>
      <c r="AT655" s="62">
        <v>50.07</v>
      </c>
      <c r="AU655" s="60">
        <f>IF(AND(ISNUMBER(AT654),ISNUMBER(AT655)),AT655/AT654-1,"")</f>
        <v>-1.9968051118202101E-4</v>
      </c>
      <c r="AV655" s="60">
        <f>IF(ISNUMBER(AT655),AT655/MAX(AT$22:AT655)-1,"")</f>
        <v>-2.1921084097249466E-3</v>
      </c>
      <c r="AX655" s="62">
        <v>23.998000000000001</v>
      </c>
      <c r="AY655" s="60">
        <f>IF(AND(ISNUMBER(AX654),ISNUMBER(AX655)),AX655/AX654-1,"")</f>
        <v>2.5064750605732211E-3</v>
      </c>
      <c r="AZ655" s="60">
        <f>IF(ISNUMBER(AX655),AX655/MAX(AX$22:AX655)-1,"")</f>
        <v>-6.7423153149652193E-2</v>
      </c>
      <c r="BB655" s="62">
        <v>54.14</v>
      </c>
      <c r="BC655" s="60">
        <f>IF(AND(ISNUMBER(BB654),ISNUMBER(BB655)),BB655/BB654-1,"")</f>
        <v>1.8504811250925624E-3</v>
      </c>
      <c r="BD655" s="60">
        <f>IF(ISNUMBER(BB655),BB655/MAX(BB$22:BB655)-1,"")</f>
        <v>-2.1153498463207354E-2</v>
      </c>
      <c r="BF655" s="62">
        <v>52.85</v>
      </c>
      <c r="BG655" s="60">
        <f>IF(AND(ISNUMBER(BF654),ISNUMBER(BF655)),BF655/BF654-1,"")</f>
        <v>1.7058377558756277E-3</v>
      </c>
      <c r="BH655" s="60">
        <f>IF(ISNUMBER(BF655),BF655/MAX(BF$22:BF655)-1,"")</f>
        <v>-2.3827114887329137E-2</v>
      </c>
      <c r="BK655" s="61">
        <f>BK654*(1+BL655)</f>
        <v>122.38908224860393</v>
      </c>
      <c r="BL655" s="60">
        <f>$L$12*N(AQ655)+$L$13*N(S655)+$L$14*N(AA655)+$L$15*N(AE655)+$L$16*N(AY655)+$L$17*N(BC655)+$L$18*N(AM655)+$L$19*N(AU655)+$L$20*N(W655)</f>
        <v>3.9025171432712528E-3</v>
      </c>
      <c r="BM655" s="60">
        <f>IF(ISNUMBER(BK655),BK655/MAX(BK$22:BK655)-1,"")</f>
        <v>-5.5113204743743593E-2</v>
      </c>
      <c r="BO655" s="61">
        <f>BO654*(1+BP655)</f>
        <v>118.71579686344546</v>
      </c>
      <c r="BP655" s="60">
        <f>$L$36*N(S655)+$L$37*N(AQ655)+$L$38*N(AA655)+$L$39*N(AE655)+$L$40*N(AM655)+$L$41*N(W655)+$L$42*N(AI655)+$L$43*N(BG655)+$L$44*N(AY655)</f>
        <v>4.3188811491351965E-3</v>
      </c>
      <c r="BQ655" s="60">
        <f>IF(ISNUMBER(BO655),BO655/MAX(BO$22:BO655)-1,"")</f>
        <v>-6.4932076893676971E-2</v>
      </c>
      <c r="BS655" s="61">
        <f>BS654*(1+BT655)</f>
        <v>112.25556902176726</v>
      </c>
      <c r="BT655" s="60">
        <f>$L$60*N(S655)+$L$61*N(AE655)+$L$62*N(AQ655)+$L$63*N(AM655)+$L$64*N(AI655)+$L$65*N(AA655)+$L$66*N(BG655)+$L$67*N(W655)+$L$68*N(AY655)</f>
        <v>5.0198777831015808E-3</v>
      </c>
      <c r="BU655" s="60">
        <f>IF(ISNUMBER(BS655),BS655/MAX(BS$22:BS655)-1,"")</f>
        <v>-8.2626517718258574E-2</v>
      </c>
    </row>
    <row r="656" spans="17:73" ht="16" customHeight="1">
      <c r="Q656" s="63">
        <v>44018</v>
      </c>
      <c r="R656" s="62">
        <v>454.26</v>
      </c>
      <c r="S656" s="60">
        <f>IF(AND(ISNUMBER(R655),ISNUMBER(R656)),R656/R655-1,"")</f>
        <v>5.511654160302859E-3</v>
      </c>
      <c r="T656" s="60">
        <f>IF(ISNUMBER(R656),R656/MAX(R$22:R656)-1,"")</f>
        <v>-0.10743899084371444</v>
      </c>
      <c r="V656" s="62">
        <v>230.1</v>
      </c>
      <c r="W656" s="60">
        <f>IF(AND(ISNUMBER(V655),ISNUMBER(V656)),V656/V655-1,"")</f>
        <v>6.6937918361988924E-3</v>
      </c>
      <c r="X656" s="60">
        <f>IF(ISNUMBER(V656),V656/MAX(V$22:V656)-1,"")</f>
        <v>-0.11117119901112482</v>
      </c>
      <c r="Z656" s="62">
        <v>9.82</v>
      </c>
      <c r="AA656" s="60">
        <f>IF(AND(ISNUMBER(Z655),ISNUMBER(Z656)),Z656/Z655-1,"")</f>
        <v>5.1177072671444446E-3</v>
      </c>
      <c r="AB656" s="60">
        <f>IF(ISNUMBER(Z656),Z656/MAX(Z$22:Z656)-1,"")</f>
        <v>-0.11050724637681153</v>
      </c>
      <c r="AD656" s="62">
        <v>12.34</v>
      </c>
      <c r="AE656" s="60">
        <f>IF(AND(ISNUMBER(AD655),ISNUMBER(AD656)),AD656/AD655-1,"")</f>
        <v>2.2369511184755497E-2</v>
      </c>
      <c r="AF656" s="60">
        <f>IF(ISNUMBER(AD656),AD656/MAX(AD$22:AD656)-1,"")</f>
        <v>-0.18332230311052278</v>
      </c>
      <c r="AH656" s="62">
        <v>17.45</v>
      </c>
      <c r="AI656" s="60">
        <f>IF(AND(ISNUMBER(AH655),ISNUMBER(AH656)),AH656/AH655-1,"")</f>
        <v>-2.8571428571428914E-3</v>
      </c>
      <c r="AJ656" s="60">
        <f>IF(ISNUMBER(AH656),AH656/MAX(AH$22:AH656)-1,"")</f>
        <v>-0.10558687852383408</v>
      </c>
      <c r="AL656" s="62">
        <v>19</v>
      </c>
      <c r="AM656" s="60">
        <f>IF(AND(ISNUMBER(AL655),ISNUMBER(AL656)),AL656/AL655-1,"")</f>
        <v>7.9575596816976457E-3</v>
      </c>
      <c r="AN656" s="60">
        <f>IF(ISNUMBER(AL656),AL656/MAX(AL$22:AL656)-1,"")</f>
        <v>-0.19389053882053464</v>
      </c>
      <c r="AP656" s="62">
        <v>100.25</v>
      </c>
      <c r="AQ656" s="60">
        <f>IF(AND(ISNUMBER(AP655),ISNUMBER(AP656)),AP656/AP655-1,"")</f>
        <v>0</v>
      </c>
      <c r="AR656" s="60">
        <f>IF(ISNUMBER(AP656),AP656/MAX(AP$22:AP656)-1,"")</f>
        <v>-1.5934667861766671E-3</v>
      </c>
      <c r="AT656" s="62">
        <v>50.07</v>
      </c>
      <c r="AU656" s="60">
        <f>IF(AND(ISNUMBER(AT655),ISNUMBER(AT656)),AT656/AT655-1,"")</f>
        <v>0</v>
      </c>
      <c r="AV656" s="60">
        <f>IF(ISNUMBER(AT656),AT656/MAX(AT$22:AT656)-1,"")</f>
        <v>-2.1921084097249466E-3</v>
      </c>
      <c r="AX656" s="62">
        <v>23.89</v>
      </c>
      <c r="AY656" s="60">
        <f>IF(AND(ISNUMBER(AX655),ISNUMBER(AX656)),AX656/AX655-1,"")</f>
        <v>-4.500375031252668E-3</v>
      </c>
      <c r="AZ656" s="60">
        <f>IF(ISNUMBER(AX656),AX656/MAX(AX$22:AX656)-1,"")</f>
        <v>-7.162009870594177E-2</v>
      </c>
      <c r="BB656" s="62">
        <v>54.13</v>
      </c>
      <c r="BC656" s="60">
        <f>IF(AND(ISNUMBER(BB655),ISNUMBER(BB656)),BB656/BB655-1,"")</f>
        <v>-1.8470631695599593E-4</v>
      </c>
      <c r="BD656" s="60">
        <f>IF(ISNUMBER(BB656),BB656/MAX(BB$22:BB656)-1,"")</f>
        <v>-2.1334297595371532E-2</v>
      </c>
      <c r="BF656" s="62">
        <v>52.84</v>
      </c>
      <c r="BG656" s="60">
        <f>IF(AND(ISNUMBER(BF655),ISNUMBER(BF656)),BF656/BF655-1,"")</f>
        <v>-1.892147587511106E-4</v>
      </c>
      <c r="BH656" s="60">
        <f>IF(ISNUMBER(BF656),BF656/MAX(BF$22:BF656)-1,"")</f>
        <v>-2.4011821204285133E-2</v>
      </c>
      <c r="BK656" s="61">
        <f>BK655*(1+BL656)</f>
        <v>122.92427293301503</v>
      </c>
      <c r="BL656" s="60">
        <f>$L$12*N(AQ656)+$L$13*N(S656)+$L$14*N(AA656)+$L$15*N(AE656)+$L$16*N(AY656)+$L$17*N(BC656)+$L$18*N(AM656)+$L$19*N(AU656)+$L$20*N(W656)</f>
        <v>4.3728629594917421E-3</v>
      </c>
      <c r="BM656" s="60">
        <f>IF(ISNUMBER(BK656),BK656/MAX(BK$22:BK656)-1,"")</f>
        <v>-5.0981344275854656E-2</v>
      </c>
      <c r="BO656" s="61">
        <f>BO655*(1+BP656)</f>
        <v>119.45569609559297</v>
      </c>
      <c r="BP656" s="60">
        <f>$L$36*N(S656)+$L$37*N(AQ656)+$L$38*N(AA656)+$L$39*N(AE656)+$L$40*N(AM656)+$L$41*N(W656)+$L$42*N(AI656)+$L$43*N(BG656)+$L$44*N(AY656)</f>
        <v>6.2325255079455459E-3</v>
      </c>
      <c r="BQ656" s="60">
        <f>IF(ISNUMBER(BO656),BO656/MAX(BO$22:BO656)-1,"")</f>
        <v>-5.9104242211255098E-2</v>
      </c>
      <c r="BS656" s="61">
        <f>BS655*(1+BT656)</f>
        <v>113.02823110596388</v>
      </c>
      <c r="BT656" s="60">
        <f>$L$60*N(S656)+$L$61*N(AE656)+$L$62*N(AQ656)+$L$63*N(AM656)+$L$64*N(AI656)+$L$65*N(AA656)+$L$66*N(BG656)+$L$67*N(W656)+$L$68*N(AY656)</f>
        <v>6.8830623810458178E-3</v>
      </c>
      <c r="BU656" s="60">
        <f>IF(ISNUMBER(BS656),BS656/MAX(BS$22:BS656)-1,"")</f>
        <v>-7.6312178812996012E-2</v>
      </c>
    </row>
    <row r="657" spans="17:73" ht="16" customHeight="1">
      <c r="Q657" s="63">
        <v>44019</v>
      </c>
      <c r="R657" s="62">
        <v>453.9</v>
      </c>
      <c r="S657" s="60">
        <f>IF(AND(ISNUMBER(R656),ISNUMBER(R657)),R657/R656-1,"")</f>
        <v>-7.9249768854838809E-4</v>
      </c>
      <c r="T657" s="60">
        <f>IF(ISNUMBER(R657),R657/MAX(R$22:R657)-1,"")</f>
        <v>-0.10814634338035922</v>
      </c>
      <c r="V657" s="62">
        <v>230.11</v>
      </c>
      <c r="W657" s="60">
        <f>IF(AND(ISNUMBER(V656),ISNUMBER(V657)),V657/V656-1,"")</f>
        <v>4.3459365493436763E-5</v>
      </c>
      <c r="X657" s="60">
        <f>IF(ISNUMBER(V657),V657/MAX(V$22:V657)-1,"")</f>
        <v>-0.11113257107540164</v>
      </c>
      <c r="Z657" s="62">
        <v>9.83</v>
      </c>
      <c r="AA657" s="60">
        <f>IF(AND(ISNUMBER(Z656),ISNUMBER(Z657)),Z657/Z656-1,"")</f>
        <v>1.0183299389001643E-3</v>
      </c>
      <c r="AB657" s="60">
        <f>IF(ISNUMBER(Z657),Z657/MAX(Z$22:Z657)-1,"")</f>
        <v>-0.10960144927536219</v>
      </c>
      <c r="AD657" s="62">
        <v>12.29</v>
      </c>
      <c r="AE657" s="60">
        <f>IF(AND(ISNUMBER(AD656),ISNUMBER(AD657)),AD657/AD656-1,"")</f>
        <v>-4.0518638573744381E-3</v>
      </c>
      <c r="AF657" s="60">
        <f>IF(ISNUMBER(AD657),AD657/MAX(AD$22:AD657)-1,"")</f>
        <v>-0.18663136995367313</v>
      </c>
      <c r="AH657" s="62">
        <v>17.399999999999999</v>
      </c>
      <c r="AI657" s="60">
        <f>IF(AND(ISNUMBER(AH656),ISNUMBER(AH657)),AH657/AH656-1,"")</f>
        <v>-2.8653295128939771E-3</v>
      </c>
      <c r="AJ657" s="60">
        <f>IF(ISNUMBER(AH657),AH657/MAX(AH$22:AH657)-1,"")</f>
        <v>-0.10814966683751936</v>
      </c>
      <c r="AL657" s="62">
        <v>18.77</v>
      </c>
      <c r="AM657" s="60">
        <f>IF(AND(ISNUMBER(AL656),ISNUMBER(AL657)),AL657/AL656-1,"")</f>
        <v>-1.210526315789473E-2</v>
      </c>
      <c r="AN657" s="60">
        <f>IF(ISNUMBER(AL657),AL657/MAX(AL$22:AL657)-1,"")</f>
        <v>-0.20364870598218077</v>
      </c>
      <c r="AP657" s="62">
        <v>100.25</v>
      </c>
      <c r="AQ657" s="60">
        <f>IF(AND(ISNUMBER(AP656),ISNUMBER(AP657)),AP657/AP656-1,"")</f>
        <v>0</v>
      </c>
      <c r="AR657" s="60">
        <f>IF(ISNUMBER(AP657),AP657/MAX(AP$22:AP657)-1,"")</f>
        <v>-1.5934667861766671E-3</v>
      </c>
      <c r="AT657" s="62">
        <v>50.08</v>
      </c>
      <c r="AU657" s="60">
        <f>IF(AND(ISNUMBER(AT656),ISNUMBER(AT657)),AT657/AT656-1,"")</f>
        <v>1.9972039145188525E-4</v>
      </c>
      <c r="AV657" s="60">
        <f>IF(ISNUMBER(AT657),AT657/MAX(AT$22:AT657)-1,"")</f>
        <v>-1.9928258270227595E-3</v>
      </c>
      <c r="AX657" s="62">
        <v>24.068999999999999</v>
      </c>
      <c r="AY657" s="60">
        <f>IF(AND(ISNUMBER(AX656),ISNUMBER(AX657)),AX657/AX656-1,"")</f>
        <v>7.4926747593133669E-3</v>
      </c>
      <c r="AZ657" s="60">
        <f>IF(ISNUMBER(AX657),AX657/MAX(AX$22:AX657)-1,"")</f>
        <v>-6.4664050052461897E-2</v>
      </c>
      <c r="BB657" s="62">
        <v>54.17</v>
      </c>
      <c r="BC657" s="60">
        <f>IF(AND(ISNUMBER(BB656),ISNUMBER(BB657)),BB657/BB656-1,"")</f>
        <v>7.3896175872900649E-4</v>
      </c>
      <c r="BD657" s="60">
        <f>IF(ISNUMBER(BB657),BB657/MAX(BB$22:BB657)-1,"")</f>
        <v>-2.0611101066714932E-2</v>
      </c>
      <c r="BF657" s="62">
        <v>52.91</v>
      </c>
      <c r="BG657" s="60">
        <f>IF(AND(ISNUMBER(BF656),ISNUMBER(BF657)),BF657/BF656-1,"")</f>
        <v>1.3247539742617942E-3</v>
      </c>
      <c r="BH657" s="60">
        <f>IF(ISNUMBER(BF657),BF657/MAX(BF$22:BF657)-1,"")</f>
        <v>-2.271887698559294E-2</v>
      </c>
      <c r="BK657" s="61">
        <f>BK656*(1+BL657)</f>
        <v>122.93977502480853</v>
      </c>
      <c r="BL657" s="60">
        <f>$L$12*N(AQ657)+$L$13*N(S657)+$L$14*N(AA657)+$L$15*N(AE657)+$L$16*N(AY657)+$L$17*N(BC657)+$L$18*N(AM657)+$L$19*N(AU657)+$L$20*N(W657)</f>
        <v>1.2611090896532775E-4</v>
      </c>
      <c r="BM657" s="60">
        <f>IF(ISNUMBER(BK657),BK657/MAX(BK$22:BK657)-1,"")</f>
        <v>-5.086166267055614E-2</v>
      </c>
      <c r="BO657" s="61">
        <f>BO656*(1+BP657)</f>
        <v>119.3917536319786</v>
      </c>
      <c r="BP657" s="60">
        <f>$L$36*N(S657)+$L$37*N(AQ657)+$L$38*N(AA657)+$L$39*N(AE657)+$L$40*N(AM657)+$L$41*N(W657)+$L$42*N(AI657)+$L$43*N(BG657)+$L$44*N(AY657)</f>
        <v>-5.3528183003684489E-4</v>
      </c>
      <c r="BQ657" s="60">
        <f>IF(ISNUMBER(BO657),BO657/MAX(BO$22:BO657)-1,"")</f>
        <v>-5.9607886614358119E-2</v>
      </c>
      <c r="BS657" s="61">
        <f>BS656*(1+BT657)</f>
        <v>112.74902743795397</v>
      </c>
      <c r="BT657" s="60">
        <f>$L$60*N(S657)+$L$61*N(AE657)+$L$62*N(AQ657)+$L$63*N(AM657)+$L$64*N(AI657)+$L$65*N(AA657)+$L$66*N(BG657)+$L$67*N(W657)+$L$68*N(AY657)</f>
        <v>-2.4702117805254927E-3</v>
      </c>
      <c r="BU657" s="60">
        <f>IF(ISNUMBER(BS657),BS657/MAX(BS$22:BS657)-1,"")</f>
        <v>-7.8593883350420168E-2</v>
      </c>
    </row>
    <row r="658" spans="17:73" ht="16" customHeight="1">
      <c r="Q658" s="63">
        <v>44020</v>
      </c>
      <c r="R658" s="62">
        <v>451.93</v>
      </c>
      <c r="S658" s="60">
        <f>IF(AND(ISNUMBER(R657),ISNUMBER(R658)),R658/R657-1,"")</f>
        <v>-4.3401630315046402E-3</v>
      </c>
      <c r="T658" s="60">
        <f>IF(ISNUMBER(R658),R658/MAX(R$22:R658)-1,"")</f>
        <v>-0.11201713365033206</v>
      </c>
      <c r="V658" s="62">
        <v>228.68</v>
      </c>
      <c r="W658" s="60">
        <f>IF(AND(ISNUMBER(V657),ISNUMBER(V658)),V658/V657-1,"")</f>
        <v>-6.2144191908217739E-3</v>
      </c>
      <c r="X658" s="60">
        <f>IF(ISNUMBER(V658),V658/MAX(V$22:V658)-1,"")</f>
        <v>-0.11665636588380712</v>
      </c>
      <c r="Z658" s="62">
        <v>9.77</v>
      </c>
      <c r="AA658" s="60">
        <f>IF(AND(ISNUMBER(Z657),ISNUMBER(Z658)),Z658/Z657-1,"")</f>
        <v>-6.1037639877925542E-3</v>
      </c>
      <c r="AB658" s="60">
        <f>IF(ISNUMBER(Z658),Z658/MAX(Z$22:Z658)-1,"")</f>
        <v>-0.11503623188405798</v>
      </c>
      <c r="AD658" s="62">
        <v>12.28</v>
      </c>
      <c r="AE658" s="60">
        <f>IF(AND(ISNUMBER(AD657),ISNUMBER(AD658)),AD658/AD657-1,"")</f>
        <v>-8.1366965012208414E-4</v>
      </c>
      <c r="AF658" s="60">
        <f>IF(ISNUMBER(AD658),AD658/MAX(AD$22:AD658)-1,"")</f>
        <v>-0.18729318332230316</v>
      </c>
      <c r="AH658" s="62">
        <v>17.14</v>
      </c>
      <c r="AI658" s="60">
        <f>IF(AND(ISNUMBER(AH657),ISNUMBER(AH658)),AH658/AH657-1,"")</f>
        <v>-1.4942528735632066E-2</v>
      </c>
      <c r="AJ658" s="60">
        <f>IF(ISNUMBER(AH658),AH658/MAX(AH$22:AH658)-1,"")</f>
        <v>-0.12147616606868272</v>
      </c>
      <c r="AL658" s="62">
        <v>18.61</v>
      </c>
      <c r="AM658" s="60">
        <f>IF(AND(ISNUMBER(AL657),ISNUMBER(AL658)),AL658/AL657-1,"")</f>
        <v>-8.5242408098028521E-3</v>
      </c>
      <c r="AN658" s="60">
        <f>IF(ISNUMBER(AL658),AL658/MAX(AL$22:AL658)-1,"")</f>
        <v>-0.21043699618158684</v>
      </c>
      <c r="AP658" s="62">
        <v>100.26</v>
      </c>
      <c r="AQ658" s="60">
        <f>IF(AND(ISNUMBER(AP657),ISNUMBER(AP658)),AP658/AP657-1,"")</f>
        <v>9.9750623441474673E-5</v>
      </c>
      <c r="AR658" s="60">
        <f>IF(ISNUMBER(AP658),AP658/MAX(AP$22:AP658)-1,"")</f>
        <v>-1.4938751120405769E-3</v>
      </c>
      <c r="AT658" s="62">
        <v>50.07</v>
      </c>
      <c r="AU658" s="60">
        <f>IF(AND(ISNUMBER(AT657),ISNUMBER(AT658)),AT658/AT657-1,"")</f>
        <v>-1.9968051118202101E-4</v>
      </c>
      <c r="AV658" s="60">
        <f>IF(ISNUMBER(AT658),AT658/MAX(AT$22:AT658)-1,"")</f>
        <v>-2.1921084097249466E-3</v>
      </c>
      <c r="AX658" s="62">
        <v>24.274000000000001</v>
      </c>
      <c r="AY658" s="60">
        <f>IF(AND(ISNUMBER(AX657),ISNUMBER(AX658)),AX658/AX657-1,"")</f>
        <v>8.5171797748142541E-3</v>
      </c>
      <c r="AZ658" s="60">
        <f>IF(ISNUMBER(AX658),AX658/MAX(AX$22:AX658)-1,"")</f>
        <v>-5.6697625616912162E-2</v>
      </c>
      <c r="BB658" s="62">
        <v>54.25</v>
      </c>
      <c r="BC658" s="60">
        <f>IF(AND(ISNUMBER(BB657),ISNUMBER(BB658)),BB658/BB657-1,"")</f>
        <v>1.4768321949418795E-3</v>
      </c>
      <c r="BD658" s="60">
        <f>IF(ISNUMBER(BB658),BB658/MAX(BB$22:BB658)-1,"")</f>
        <v>-1.9164708009401621E-2</v>
      </c>
      <c r="BF658" s="62">
        <v>52.89</v>
      </c>
      <c r="BG658" s="60">
        <f>IF(AND(ISNUMBER(BF657),ISNUMBER(BF658)),BF658/BF657-1,"")</f>
        <v>-3.7800037800028718E-4</v>
      </c>
      <c r="BH658" s="60">
        <f>IF(ISNUMBER(BF658),BF658/MAX(BF$22:BF658)-1,"")</f>
        <v>-2.3088289619504931E-2</v>
      </c>
      <c r="BK658" s="61">
        <f>BK657*(1+BL658)</f>
        <v>122.7702802432802</v>
      </c>
      <c r="BL658" s="60">
        <f>$L$12*N(AQ658)+$L$13*N(S658)+$L$14*N(AA658)+$L$15*N(AE658)+$L$16*N(AY658)+$L$17*N(BC658)+$L$18*N(AM658)+$L$19*N(AU658)+$L$20*N(W658)</f>
        <v>-1.3786814031026644E-3</v>
      </c>
      <c r="BM658" s="60">
        <f>IF(ISNUMBER(BK658),BK658/MAX(BK$22:BK658)-1,"")</f>
        <v>-5.2170222045204051E-2</v>
      </c>
      <c r="BO658" s="61">
        <f>BO657*(1+BP658)</f>
        <v>119.11052489980371</v>
      </c>
      <c r="BP658" s="60">
        <f>$L$36*N(S658)+$L$37*N(AQ658)+$L$38*N(AA658)+$L$39*N(AE658)+$L$40*N(AM658)+$L$41*N(W658)+$L$42*N(AI658)+$L$43*N(BG658)+$L$44*N(AY658)</f>
        <v>-2.3555121992912174E-3</v>
      </c>
      <c r="BQ658" s="60">
        <f>IF(ISNUMBER(BO658),BO658/MAX(BO$22:BO658)-1,"")</f>
        <v>-6.1822991709555297E-2</v>
      </c>
      <c r="BS658" s="61">
        <f>BS657*(1+BT658)</f>
        <v>112.2404638742035</v>
      </c>
      <c r="BT658" s="60">
        <f>$L$60*N(S658)+$L$61*N(AE658)+$L$62*N(AQ658)+$L$63*N(AM658)+$L$64*N(AI658)+$L$65*N(AA658)+$L$66*N(BG658)+$L$67*N(W658)+$L$68*N(AY658)</f>
        <v>-4.5105804928591642E-3</v>
      </c>
      <c r="BU658" s="60">
        <f>IF(ISNUMBER(BS658),BS658/MAX(BS$22:BS658)-1,"")</f>
        <v>-8.2749959806180828E-2</v>
      </c>
    </row>
    <row r="659" spans="17:73" ht="16" customHeight="1">
      <c r="Q659" s="63">
        <v>44021</v>
      </c>
      <c r="R659" s="62">
        <v>452.4</v>
      </c>
      <c r="S659" s="60">
        <f>IF(AND(ISNUMBER(R658),ISNUMBER(R659)),R659/R658-1,"")</f>
        <v>1.0399840683290584E-3</v>
      </c>
      <c r="T659" s="60">
        <f>IF(ISNUMBER(R659),R659/MAX(R$22:R659)-1,"")</f>
        <v>-0.11109364561637913</v>
      </c>
      <c r="V659" s="62">
        <v>229.23</v>
      </c>
      <c r="W659" s="60">
        <f>IF(AND(ISNUMBER(V658),ISNUMBER(V659)),V659/V658-1,"")</f>
        <v>2.405107573902221E-3</v>
      </c>
      <c r="X659" s="60">
        <f>IF(ISNUMBER(V659),V659/MAX(V$22:V659)-1,"")</f>
        <v>-0.11453182941903584</v>
      </c>
      <c r="Z659" s="62">
        <v>9.82</v>
      </c>
      <c r="AA659" s="60">
        <f>IF(AND(ISNUMBER(Z658),ISNUMBER(Z659)),Z659/Z658-1,"")</f>
        <v>5.1177072671444446E-3</v>
      </c>
      <c r="AB659" s="60">
        <f>IF(ISNUMBER(Z659),Z659/MAX(Z$22:Z659)-1,"")</f>
        <v>-0.11050724637681153</v>
      </c>
      <c r="AD659" s="62">
        <v>12.28</v>
      </c>
      <c r="AE659" s="60">
        <f>IF(AND(ISNUMBER(AD658),ISNUMBER(AD659)),AD659/AD658-1,"")</f>
        <v>0</v>
      </c>
      <c r="AF659" s="60">
        <f>IF(ISNUMBER(AD659),AD659/MAX(AD$22:AD659)-1,"")</f>
        <v>-0.18729318332230316</v>
      </c>
      <c r="AH659" s="62">
        <v>17.16</v>
      </c>
      <c r="AI659" s="60">
        <f>IF(AND(ISNUMBER(AH658),ISNUMBER(AH659)),AH659/AH658-1,"")</f>
        <v>1.166861143523823E-3</v>
      </c>
      <c r="AJ659" s="60">
        <f>IF(ISNUMBER(AH659),AH659/MAX(AH$22:AH659)-1,"")</f>
        <v>-0.12045105074320872</v>
      </c>
      <c r="AL659" s="62">
        <v>18.690000000000001</v>
      </c>
      <c r="AM659" s="60">
        <f>IF(AND(ISNUMBER(AL658),ISNUMBER(AL659)),AL659/AL658-1,"")</f>
        <v>4.2987641053198189E-3</v>
      </c>
      <c r="AN659" s="60">
        <f>IF(ISNUMBER(AL659),AL659/MAX(AL$22:AL659)-1,"")</f>
        <v>-0.20704285108188369</v>
      </c>
      <c r="AP659" s="62">
        <v>100.26</v>
      </c>
      <c r="AQ659" s="60">
        <f>IF(AND(ISNUMBER(AP658),ISNUMBER(AP659)),AP659/AP658-1,"")</f>
        <v>0</v>
      </c>
      <c r="AR659" s="60">
        <f>IF(ISNUMBER(AP659),AP659/MAX(AP$22:AP659)-1,"")</f>
        <v>-1.4938751120405769E-3</v>
      </c>
      <c r="AT659" s="62">
        <v>50.08</v>
      </c>
      <c r="AU659" s="60">
        <f>IF(AND(ISNUMBER(AT658),ISNUMBER(AT659)),AT659/AT658-1,"")</f>
        <v>1.9972039145188525E-4</v>
      </c>
      <c r="AV659" s="60">
        <f>IF(ISNUMBER(AT659),AT659/MAX(AT$22:AT659)-1,"")</f>
        <v>-1.9928258270227595E-3</v>
      </c>
      <c r="AX659" s="62">
        <v>24.344000000000001</v>
      </c>
      <c r="AY659" s="60">
        <f>IF(AND(ISNUMBER(AX658),ISNUMBER(AX659)),AX659/AX658-1,"")</f>
        <v>2.8837439235396278E-3</v>
      </c>
      <c r="AZ659" s="60">
        <f>IF(ISNUMBER(AX659),AX659/MAX(AX$22:AX659)-1,"")</f>
        <v>-5.3977383126724399E-2</v>
      </c>
      <c r="BB659" s="62">
        <v>54.24</v>
      </c>
      <c r="BC659" s="60">
        <f>IF(AND(ISNUMBER(BB658),ISNUMBER(BB659)),BB659/BB658-1,"")</f>
        <v>-1.8433179723498228E-4</v>
      </c>
      <c r="BD659" s="60">
        <f>IF(ISNUMBER(BB659),BB659/MAX(BB$22:BB659)-1,"")</f>
        <v>-1.9345507141565688E-2</v>
      </c>
      <c r="BF659" s="62">
        <v>52.95</v>
      </c>
      <c r="BG659" s="60">
        <f>IF(AND(ISNUMBER(BF658),ISNUMBER(BF659)),BF659/BF658-1,"")</f>
        <v>1.1344299489506326E-3</v>
      </c>
      <c r="BH659" s="60">
        <f>IF(ISNUMBER(BF659),BF659/MAX(BF$22:BF659)-1,"")</f>
        <v>-2.1980051717768734E-2</v>
      </c>
      <c r="BK659" s="61">
        <f>BK658*(1+BL659)</f>
        <v>122.98378139724595</v>
      </c>
      <c r="BL659" s="60">
        <f>$L$12*N(AQ659)+$L$13*N(S659)+$L$14*N(AA659)+$L$15*N(AE659)+$L$16*N(AY659)+$L$17*N(BC659)+$L$18*N(AM659)+$L$19*N(AU659)+$L$20*N(W659)</f>
        <v>1.739029621360199E-3</v>
      </c>
      <c r="BM659" s="60">
        <f>IF(ISNUMBER(BK659),BK659/MAX(BK$22:BK659)-1,"")</f>
        <v>-5.0521917985333453E-2</v>
      </c>
      <c r="BO659" s="61">
        <f>BO658*(1+BP659)</f>
        <v>119.3127092227962</v>
      </c>
      <c r="BP659" s="60">
        <f>$L$36*N(S659)+$L$37*N(AQ659)+$L$38*N(AA659)+$L$39*N(AE659)+$L$40*N(AM659)+$L$41*N(W659)+$L$42*N(AI659)+$L$43*N(BG659)+$L$44*N(AY659)</f>
        <v>1.6974513642901503E-3</v>
      </c>
      <c r="BQ659" s="60">
        <f>IF(ISNUMBER(BO659),BO659/MAX(BO$22:BO659)-1,"")</f>
        <v>-6.0230481866886953E-2</v>
      </c>
      <c r="BS659" s="61">
        <f>BS658*(1+BT659)</f>
        <v>112.40094416791581</v>
      </c>
      <c r="BT659" s="60">
        <f>$L$60*N(S659)+$L$61*N(AE659)+$L$62*N(AQ659)+$L$63*N(AM659)+$L$64*N(AI659)+$L$65*N(AA659)+$L$66*N(BG659)+$L$67*N(W659)+$L$68*N(AY659)</f>
        <v>1.4297900077478122E-3</v>
      </c>
      <c r="BU659" s="60">
        <f>IF(ISNUMBER(BS659),BS659/MAX(BS$22:BS659)-1,"")</f>
        <v>-8.1438484864105432E-2</v>
      </c>
    </row>
    <row r="660" spans="17:73" ht="16" customHeight="1">
      <c r="Q660" s="63">
        <v>44022</v>
      </c>
      <c r="R660" s="62">
        <v>449.93</v>
      </c>
      <c r="S660" s="60">
        <f>IF(AND(ISNUMBER(R659),ISNUMBER(R660)),R660/R659-1,"")</f>
        <v>-5.4597701149424749E-3</v>
      </c>
      <c r="T660" s="60">
        <f>IF(ISNUMBER(R660),R660/MAX(R$22:R660)-1,"")</f>
        <v>-0.11594686996502535</v>
      </c>
      <c r="V660" s="62">
        <v>227.94</v>
      </c>
      <c r="W660" s="60">
        <f>IF(AND(ISNUMBER(V659),ISNUMBER(V660)),V660/V659-1,"")</f>
        <v>-5.6275356628713302E-3</v>
      </c>
      <c r="X660" s="60">
        <f>IF(ISNUMBER(V660),V660/MAX(V$22:V660)-1,"")</f>
        <v>-0.1195148331273177</v>
      </c>
      <c r="Z660" s="62">
        <v>9.75</v>
      </c>
      <c r="AA660" s="60">
        <f>IF(AND(ISNUMBER(Z659),ISNUMBER(Z660)),Z660/Z659-1,"")</f>
        <v>-7.1283095723014833E-3</v>
      </c>
      <c r="AB660" s="60">
        <f>IF(ISNUMBER(Z660),Z660/MAX(Z$22:Z660)-1,"")</f>
        <v>-0.11684782608695643</v>
      </c>
      <c r="AD660" s="62">
        <v>12.19</v>
      </c>
      <c r="AE660" s="60">
        <f>IF(AND(ISNUMBER(AD659),ISNUMBER(AD660)),AD660/AD659-1,"")</f>
        <v>-7.3289902280130326E-3</v>
      </c>
      <c r="AF660" s="60">
        <f>IF(ISNUMBER(AD660),AD660/MAX(AD$22:AD660)-1,"")</f>
        <v>-0.19324950363997351</v>
      </c>
      <c r="AH660" s="62">
        <v>17.100000000000001</v>
      </c>
      <c r="AI660" s="60">
        <f>IF(AND(ISNUMBER(AH659),ISNUMBER(AH660)),AH660/AH659-1,"")</f>
        <v>-3.4965034965034336E-3</v>
      </c>
      <c r="AJ660" s="60">
        <f>IF(ISNUMBER(AH660),AH660/MAX(AH$22:AH660)-1,"")</f>
        <v>-0.12352639671963095</v>
      </c>
      <c r="AL660" s="62">
        <v>18.32</v>
      </c>
      <c r="AM660" s="60">
        <f>IF(AND(ISNUMBER(AL659),ISNUMBER(AL660)),AL660/AL659-1,"")</f>
        <v>-1.9796682718031033E-2</v>
      </c>
      <c r="AN660" s="60">
        <f>IF(ISNUMBER(AL660),AL660/MAX(AL$22:AL660)-1,"")</f>
        <v>-0.22274077216801014</v>
      </c>
      <c r="AP660" s="62">
        <v>100.26</v>
      </c>
      <c r="AQ660" s="60">
        <f>IF(AND(ISNUMBER(AP659),ISNUMBER(AP660)),AP660/AP659-1,"")</f>
        <v>0</v>
      </c>
      <c r="AR660" s="60">
        <f>IF(ISNUMBER(AP660),AP660/MAX(AP$22:AP660)-1,"")</f>
        <v>-1.4938751120405769E-3</v>
      </c>
      <c r="AT660" s="62">
        <v>50.07</v>
      </c>
      <c r="AU660" s="60">
        <f>IF(AND(ISNUMBER(AT659),ISNUMBER(AT660)),AT660/AT659-1,"")</f>
        <v>-1.9968051118202101E-4</v>
      </c>
      <c r="AV660" s="60">
        <f>IF(ISNUMBER(AT660),AT660/MAX(AT$22:AT660)-1,"")</f>
        <v>-2.1921084097249466E-3</v>
      </c>
      <c r="AX660" s="62">
        <v>24.31</v>
      </c>
      <c r="AY660" s="60">
        <f>IF(AND(ISNUMBER(AX659),ISNUMBER(AX660)),AX660/AX659-1,"")</f>
        <v>-1.3966480446928609E-3</v>
      </c>
      <c r="AZ660" s="60">
        <f>IF(ISNUMBER(AX660),AX660/MAX(AX$22:AX660)-1,"")</f>
        <v>-5.5298643764815636E-2</v>
      </c>
      <c r="BB660" s="62">
        <v>54.35</v>
      </c>
      <c r="BC660" s="60">
        <f>IF(AND(ISNUMBER(BB659),ISNUMBER(BB660)),BB660/BB659-1,"")</f>
        <v>2.02802359882015E-3</v>
      </c>
      <c r="BD660" s="60">
        <f>IF(ISNUMBER(BB660),BB660/MAX(BB$22:BB660)-1,"")</f>
        <v>-1.7356716687759954E-2</v>
      </c>
      <c r="BF660" s="62">
        <v>53.01</v>
      </c>
      <c r="BG660" s="60">
        <f>IF(AND(ISNUMBER(BF659),ISNUMBER(BF660)),BF660/BF659-1,"")</f>
        <v>1.1331444759206111E-3</v>
      </c>
      <c r="BH660" s="60">
        <f>IF(ISNUMBER(BF660),BF660/MAX(BF$22:BF660)-1,"")</f>
        <v>-2.0871813816032536E-2</v>
      </c>
      <c r="BK660" s="61">
        <f>BK659*(1+BL660)</f>
        <v>122.42958935905091</v>
      </c>
      <c r="BL660" s="60">
        <f>$L$12*N(AQ660)+$L$13*N(S660)+$L$14*N(AA660)+$L$15*N(AE660)+$L$16*N(AY660)+$L$17*N(BC660)+$L$18*N(AM660)+$L$19*N(AU660)+$L$20*N(W660)</f>
        <v>-4.5062205105318416E-3</v>
      </c>
      <c r="BM660" s="60">
        <f>IF(ISNUMBER(BK660),BK660/MAX(BK$22:BK660)-1,"")</f>
        <v>-5.4800475592808429E-2</v>
      </c>
      <c r="BO660" s="61">
        <f>BO659*(1+BP660)</f>
        <v>118.71402122279989</v>
      </c>
      <c r="BP660" s="60">
        <f>$L$36*N(S660)+$L$37*N(AQ660)+$L$38*N(AA660)+$L$39*N(AE660)+$L$40*N(AM660)+$L$41*N(W660)+$L$42*N(AI660)+$L$43*N(BG660)+$L$44*N(AY660)</f>
        <v>-5.0178057634947858E-3</v>
      </c>
      <c r="BQ660" s="60">
        <f>IF(ISNUMBER(BO660),BO660/MAX(BO$22:BO660)-1,"")</f>
        <v>-6.4946062771331858E-2</v>
      </c>
      <c r="BS660" s="61">
        <f>BS659*(1+BT660)</f>
        <v>111.69902454341074</v>
      </c>
      <c r="BT660" s="60">
        <f>$L$60*N(S660)+$L$61*N(AE660)+$L$62*N(AQ660)+$L$63*N(AM660)+$L$64*N(AI660)+$L$65*N(AA660)+$L$66*N(BG660)+$L$67*N(W660)+$L$68*N(AY660)</f>
        <v>-6.2447840603231629E-3</v>
      </c>
      <c r="BU660" s="60">
        <f>IF(ISNUMBER(BS660),BS660/MAX(BS$22:BS660)-1,"")</f>
        <v>-8.7174703172252288E-2</v>
      </c>
    </row>
    <row r="661" spans="17:73" ht="16" customHeight="1">
      <c r="Q661" s="63">
        <v>44025</v>
      </c>
      <c r="R661" s="62">
        <v>458.57</v>
      </c>
      <c r="S661" s="60">
        <f>IF(AND(ISNUMBER(R660),ISNUMBER(R661)),R661/R660-1,"")</f>
        <v>1.9202987131331506E-2</v>
      </c>
      <c r="T661" s="60">
        <f>IF(ISNUMBER(R661),R661/MAX(R$22:R661)-1,"")</f>
        <v>-9.8970409085550326E-2</v>
      </c>
      <c r="V661" s="62">
        <v>232.23</v>
      </c>
      <c r="W661" s="60">
        <f>IF(AND(ISNUMBER(V660),ISNUMBER(V661)),V661/V660-1,"")</f>
        <v>1.8820742300605486E-2</v>
      </c>
      <c r="X661" s="60">
        <f>IF(ISNUMBER(V661),V661/MAX(V$22:V661)-1,"")</f>
        <v>-0.10294344870210137</v>
      </c>
      <c r="Z661" s="62">
        <v>9.94</v>
      </c>
      <c r="AA661" s="60">
        <f>IF(AND(ISNUMBER(Z660),ISNUMBER(Z661)),Z661/Z660-1,"")</f>
        <v>1.9487179487179374E-2</v>
      </c>
      <c r="AB661" s="60">
        <f>IF(ISNUMBER(Z661),Z661/MAX(Z$22:Z661)-1,"")</f>
        <v>-9.9637681159420288E-2</v>
      </c>
      <c r="AD661" s="62">
        <v>12.36</v>
      </c>
      <c r="AE661" s="60">
        <f>IF(AND(ISNUMBER(AD660),ISNUMBER(AD661)),AD661/AD660-1,"")</f>
        <v>1.3945857260049266E-2</v>
      </c>
      <c r="AF661" s="60">
        <f>IF(ISNUMBER(AD661),AD661/MAX(AD$22:AD661)-1,"")</f>
        <v>-0.18199867637326272</v>
      </c>
      <c r="AH661" s="62">
        <v>17.11</v>
      </c>
      <c r="AI661" s="60">
        <f>IF(AND(ISNUMBER(AH660),ISNUMBER(AH661)),AH661/AH660-1,"")</f>
        <v>5.847953216373547E-4</v>
      </c>
      <c r="AJ661" s="60">
        <f>IF(ISNUMBER(AH661),AH661/MAX(AH$22:AH661)-1,"")</f>
        <v>-0.123013839056894</v>
      </c>
      <c r="AL661" s="62">
        <v>18.53</v>
      </c>
      <c r="AM661" s="60">
        <f>IF(AND(ISNUMBER(AL660),ISNUMBER(AL661)),AL661/AL660-1,"")</f>
        <v>1.1462882096069826E-2</v>
      </c>
      <c r="AN661" s="60">
        <f>IF(ISNUMBER(AL661),AL661/MAX(AL$22:AL661)-1,"")</f>
        <v>-0.21383114128128977</v>
      </c>
      <c r="AP661" s="62">
        <v>100.265</v>
      </c>
      <c r="AQ661" s="60">
        <f>IF(AND(ISNUMBER(AP660),ISNUMBER(AP661)),AP661/AP660-1,"")</f>
        <v>4.9870337123447683E-5</v>
      </c>
      <c r="AR661" s="60">
        <f>IF(ISNUMBER(AP661),AP661/MAX(AP$22:AP661)-1,"")</f>
        <v>-1.4440792749725873E-3</v>
      </c>
      <c r="AT661" s="62">
        <v>50.08</v>
      </c>
      <c r="AU661" s="60">
        <f>IF(AND(ISNUMBER(AT660),ISNUMBER(AT661)),AT661/AT660-1,"")</f>
        <v>1.9972039145188525E-4</v>
      </c>
      <c r="AV661" s="60">
        <f>IF(ISNUMBER(AT661),AT661/MAX(AT$22:AT661)-1,"")</f>
        <v>-1.9928258270227595E-3</v>
      </c>
      <c r="AX661" s="62">
        <v>24.273</v>
      </c>
      <c r="AY661" s="60">
        <f>IF(AND(ISNUMBER(AX660),ISNUMBER(AX661)),AX661/AX660-1,"")</f>
        <v>-1.5220074043602594E-3</v>
      </c>
      <c r="AZ661" s="60">
        <f>IF(ISNUMBER(AX661),AX661/MAX(AX$22:AX661)-1,"")</f>
        <v>-5.6736486223914806E-2</v>
      </c>
      <c r="BB661" s="62">
        <v>54.34</v>
      </c>
      <c r="BC661" s="60">
        <f>IF(AND(ISNUMBER(BB660),ISNUMBER(BB661)),BB661/BB660-1,"")</f>
        <v>-1.8399264029433926E-4</v>
      </c>
      <c r="BD661" s="60">
        <f>IF(ISNUMBER(BB661),BB661/MAX(BB$22:BB661)-1,"")</f>
        <v>-1.7537515819924021E-2</v>
      </c>
      <c r="BF661" s="62">
        <v>52.99</v>
      </c>
      <c r="BG661" s="60">
        <f>IF(AND(ISNUMBER(BF660),ISNUMBER(BF661)),BF661/BF660-1,"")</f>
        <v>-3.7728730428210344E-4</v>
      </c>
      <c r="BH661" s="60">
        <f>IF(ISNUMBER(BF661),BF661/MAX(BF$22:BF661)-1,"")</f>
        <v>-2.1241226449944528E-2</v>
      </c>
      <c r="BK661" s="61">
        <f>BK660*(1+BL661)</f>
        <v>123.71014138065624</v>
      </c>
      <c r="BL661" s="60">
        <f>$L$12*N(AQ661)+$L$13*N(S661)+$L$14*N(AA661)+$L$15*N(AE661)+$L$16*N(AY661)+$L$17*N(BC661)+$L$18*N(AM661)+$L$19*N(AU661)+$L$20*N(W661)</f>
        <v>1.0459497808571793E-2</v>
      </c>
      <c r="BM661" s="60">
        <f>IF(ISNUMBER(BK661),BK661/MAX(BK$22:BK661)-1,"")</f>
        <v>-4.4914163238608307E-2</v>
      </c>
      <c r="BO661" s="61">
        <f>BO660*(1+BP661)</f>
        <v>120.14516904138802</v>
      </c>
      <c r="BP661" s="60">
        <f>$L$36*N(S661)+$L$37*N(AQ661)+$L$38*N(AA661)+$L$39*N(AE661)+$L$40*N(AM661)+$L$41*N(W661)+$L$42*N(AI661)+$L$43*N(BG661)+$L$44*N(AY661)</f>
        <v>1.2055423646227878E-2</v>
      </c>
      <c r="BQ661" s="60">
        <f>IF(ISNUMBER(BO661),BO661/MAX(BO$22:BO661)-1,"")</f>
        <v>-5.367359142596706E-2</v>
      </c>
      <c r="BS661" s="61">
        <f>BS660*(1+BT661)</f>
        <v>112.98072834480433</v>
      </c>
      <c r="BT661" s="60">
        <f>$L$60*N(S661)+$L$61*N(AE661)+$L$62*N(AQ661)+$L$63*N(AM661)+$L$64*N(AI661)+$L$65*N(AA661)+$L$66*N(BG661)+$L$67*N(W661)+$L$68*N(AY661)</f>
        <v>1.1474619466309292E-2</v>
      </c>
      <c r="BU661" s="60">
        <f>IF(ISNUMBER(BS661),BS661/MAX(BS$22:BS661)-1,"")</f>
        <v>-7.6700380251932931E-2</v>
      </c>
    </row>
    <row r="662" spans="17:73" ht="16" customHeight="1">
      <c r="Q662" s="63">
        <v>44026</v>
      </c>
      <c r="R662" s="62">
        <v>454.97</v>
      </c>
      <c r="S662" s="60">
        <f>IF(AND(ISNUMBER(R661),ISNUMBER(R662)),R662/R661-1,"")</f>
        <v>-7.8504917460801016E-3</v>
      </c>
      <c r="T662" s="60">
        <f>IF(ISNUMBER(R662),R662/MAX(R$22:R662)-1,"")</f>
        <v>-0.10604393445199822</v>
      </c>
      <c r="V662" s="62">
        <v>229.58</v>
      </c>
      <c r="W662" s="60">
        <f>IF(AND(ISNUMBER(V661),ISNUMBER(V662)),V662/V661-1,"")</f>
        <v>-1.1411101063600659E-2</v>
      </c>
      <c r="X662" s="60">
        <f>IF(ISNUMBER(V662),V662/MAX(V$22:V662)-1,"")</f>
        <v>-0.11317985166872679</v>
      </c>
      <c r="Z662" s="62">
        <v>9.84</v>
      </c>
      <c r="AA662" s="60">
        <f>IF(AND(ISNUMBER(Z661),ISNUMBER(Z662)),Z662/Z661-1,"")</f>
        <v>-1.0060362173038184E-2</v>
      </c>
      <c r="AB662" s="60">
        <f>IF(ISNUMBER(Z662),Z662/MAX(Z$22:Z662)-1,"")</f>
        <v>-0.10869565217391297</v>
      </c>
      <c r="AD662" s="62">
        <v>12.29</v>
      </c>
      <c r="AE662" s="60">
        <f>IF(AND(ISNUMBER(AD661),ISNUMBER(AD662)),AD662/AD661-1,"")</f>
        <v>-5.6634304207120456E-3</v>
      </c>
      <c r="AF662" s="60">
        <f>IF(ISNUMBER(AD662),AD662/MAX(AD$22:AD662)-1,"")</f>
        <v>-0.18663136995367313</v>
      </c>
      <c r="AH662" s="62">
        <v>17</v>
      </c>
      <c r="AI662" s="60">
        <f>IF(AND(ISNUMBER(AH661),ISNUMBER(AH662)),AH662/AH661-1,"")</f>
        <v>-6.4289888953827923E-3</v>
      </c>
      <c r="AJ662" s="60">
        <f>IF(ISNUMBER(AH662),AH662/MAX(AH$22:AH662)-1,"")</f>
        <v>-0.12865197334700162</v>
      </c>
      <c r="AL662" s="62">
        <v>18.399999999999999</v>
      </c>
      <c r="AM662" s="60">
        <f>IF(AND(ISNUMBER(AL661),ISNUMBER(AL662)),AL662/AL661-1,"")</f>
        <v>-7.0156502968161671E-3</v>
      </c>
      <c r="AN662" s="60">
        <f>IF(ISNUMBER(AL662),AL662/MAX(AL$22:AL662)-1,"")</f>
        <v>-0.21934662706830721</v>
      </c>
      <c r="AP662" s="62">
        <v>100.265</v>
      </c>
      <c r="AQ662" s="60">
        <f>IF(AND(ISNUMBER(AP661),ISNUMBER(AP662)),AP662/AP661-1,"")</f>
        <v>0</v>
      </c>
      <c r="AR662" s="60">
        <f>IF(ISNUMBER(AP662),AP662/MAX(AP$22:AP662)-1,"")</f>
        <v>-1.4440792749725873E-3</v>
      </c>
      <c r="AT662" s="62">
        <v>50.09</v>
      </c>
      <c r="AU662" s="60">
        <f>IF(AND(ISNUMBER(AT661),ISNUMBER(AT662)),AT662/AT661-1,"")</f>
        <v>1.9968051118213204E-4</v>
      </c>
      <c r="AV662" s="60">
        <f>IF(ISNUMBER(AT662),AT662/MAX(AT$22:AT662)-1,"")</f>
        <v>-1.7935432443203503E-3</v>
      </c>
      <c r="AX662" s="62">
        <v>24.251999999999999</v>
      </c>
      <c r="AY662" s="60">
        <f>IF(AND(ISNUMBER(AX661),ISNUMBER(AX662)),AX662/AX661-1,"")</f>
        <v>-8.6515881844029252E-4</v>
      </c>
      <c r="AZ662" s="60">
        <f>IF(ISNUMBER(AX662),AX662/MAX(AX$22:AX662)-1,"")</f>
        <v>-5.7552558970971224E-2</v>
      </c>
      <c r="BB662" s="62">
        <v>54.26</v>
      </c>
      <c r="BC662" s="60">
        <f>IF(AND(ISNUMBER(BB661),ISNUMBER(BB662)),BB662/BB661-1,"")</f>
        <v>-1.4722119985278725E-3</v>
      </c>
      <c r="BD662" s="60">
        <f>IF(ISNUMBER(BB662),BB662/MAX(BB$22:BB662)-1,"")</f>
        <v>-1.8983908877237443E-2</v>
      </c>
      <c r="BF662" s="62">
        <v>53</v>
      </c>
      <c r="BG662" s="60">
        <f>IF(AND(ISNUMBER(BF661),ISNUMBER(BF662)),BF662/BF661-1,"")</f>
        <v>1.8871485185889547E-4</v>
      </c>
      <c r="BH662" s="60">
        <f>IF(ISNUMBER(BF662),BF662/MAX(BF$22:BF662)-1,"")</f>
        <v>-2.1056520132988532E-2</v>
      </c>
      <c r="BK662" s="61">
        <f>BK661*(1+BL662)</f>
        <v>123.08948812962672</v>
      </c>
      <c r="BL662" s="60">
        <f>$L$12*N(AQ662)+$L$13*N(S662)+$L$14*N(AA662)+$L$15*N(AE662)+$L$16*N(AY662)+$L$17*N(BC662)+$L$18*N(AM662)+$L$19*N(AU662)+$L$20*N(W662)</f>
        <v>-5.0169957297176906E-3</v>
      </c>
      <c r="BM662" s="60">
        <f>IF(ISNUMBER(BK662),BK662/MAX(BK$22:BK662)-1,"")</f>
        <v>-4.9705824803154108E-2</v>
      </c>
      <c r="BO662" s="61">
        <f>BO661*(1+BP662)</f>
        <v>119.47087059420768</v>
      </c>
      <c r="BP662" s="60">
        <f>$L$36*N(S662)+$L$37*N(AQ662)+$L$38*N(AA662)+$L$39*N(AE662)+$L$40*N(AM662)+$L$41*N(W662)+$L$42*N(AI662)+$L$43*N(BG662)+$L$44*N(AY662)</f>
        <v>-5.612364213729292E-3</v>
      </c>
      <c r="BQ662" s="60">
        <f>IF(ISNUMBER(BO662),BO662/MAX(BO$22:BO662)-1,"")</f>
        <v>-5.8984719895954774E-2</v>
      </c>
      <c r="BS662" s="61">
        <f>BS661*(1+BT662)</f>
        <v>112.31882070909097</v>
      </c>
      <c r="BT662" s="60">
        <f>$L$60*N(S662)+$L$61*N(AE662)+$L$62*N(AQ662)+$L$63*N(AM662)+$L$64*N(AI662)+$L$65*N(AA662)+$L$66*N(BG662)+$L$67*N(W662)+$L$68*N(AY662)</f>
        <v>-5.858588853253713E-3</v>
      </c>
      <c r="BU662" s="60">
        <f>IF(ISNUMBER(BS662),BS662/MAX(BS$22:BS662)-1,"")</f>
        <v>-8.2109613112402391E-2</v>
      </c>
    </row>
    <row r="663" spans="17:73" ht="16" customHeight="1">
      <c r="Q663" s="63">
        <v>44027</v>
      </c>
      <c r="R663" s="62">
        <v>458.64</v>
      </c>
      <c r="S663" s="60">
        <f>IF(AND(ISNUMBER(R662),ISNUMBER(R663)),R663/R662-1,"")</f>
        <v>8.0664659208298239E-3</v>
      </c>
      <c r="T663" s="60">
        <f>IF(ISNUMBER(R663),R663/MAX(R$22:R663)-1,"")</f>
        <v>-9.8832868314536082E-2</v>
      </c>
      <c r="V663" s="62">
        <v>231.9</v>
      </c>
      <c r="W663" s="60">
        <f>IF(AND(ISNUMBER(V662),ISNUMBER(V663)),V663/V662-1,"")</f>
        <v>1.0105409878909288E-2</v>
      </c>
      <c r="X663" s="60">
        <f>IF(ISNUMBER(V663),V663/MAX(V$22:V663)-1,"")</f>
        <v>-0.10421817058096416</v>
      </c>
      <c r="Z663" s="62">
        <v>9.89</v>
      </c>
      <c r="AA663" s="60">
        <f>IF(AND(ISNUMBER(Z662),ISNUMBER(Z663)),Z663/Z662-1,"")</f>
        <v>5.0813008130081716E-3</v>
      </c>
      <c r="AB663" s="60">
        <f>IF(ISNUMBER(Z663),Z663/MAX(Z$22:Z663)-1,"")</f>
        <v>-0.10416666666666652</v>
      </c>
      <c r="AD663" s="62">
        <v>12.47</v>
      </c>
      <c r="AE663" s="60">
        <f>IF(AND(ISNUMBER(AD662),ISNUMBER(AD663)),AD663/AD662-1,"")</f>
        <v>1.464605370219707E-2</v>
      </c>
      <c r="AF663" s="60">
        <f>IF(ISNUMBER(AD663),AD663/MAX(AD$22:AD663)-1,"")</f>
        <v>-0.17471872931833221</v>
      </c>
      <c r="AH663" s="62">
        <v>17.29</v>
      </c>
      <c r="AI663" s="60">
        <f>IF(AND(ISNUMBER(AH662),ISNUMBER(AH663)),AH663/AH662-1,"")</f>
        <v>1.7058823529411793E-2</v>
      </c>
      <c r="AJ663" s="60">
        <f>IF(ISNUMBER(AH663),AH663/MAX(AH$22:AH663)-1,"")</f>
        <v>-0.11378780112762699</v>
      </c>
      <c r="AL663" s="62">
        <v>18.64</v>
      </c>
      <c r="AM663" s="60">
        <f>IF(AND(ISNUMBER(AL662),ISNUMBER(AL663)),AL663/AL662-1,"")</f>
        <v>1.3043478260869712E-2</v>
      </c>
      <c r="AN663" s="60">
        <f>IF(ISNUMBER(AL663),AL663/MAX(AL$22:AL663)-1,"")</f>
        <v>-0.20916419176919809</v>
      </c>
      <c r="AP663" s="62">
        <v>100.265</v>
      </c>
      <c r="AQ663" s="60">
        <f>IF(AND(ISNUMBER(AP662),ISNUMBER(AP663)),AP663/AP662-1,"")</f>
        <v>0</v>
      </c>
      <c r="AR663" s="60">
        <f>IF(ISNUMBER(AP663),AP663/MAX(AP$22:AP663)-1,"")</f>
        <v>-1.4440792749725873E-3</v>
      </c>
      <c r="AT663" s="62">
        <v>50.085000000000001</v>
      </c>
      <c r="AU663" s="60">
        <f>IF(AND(ISNUMBER(AT662),ISNUMBER(AT663)),AT663/AT662-1,"")</f>
        <v>-9.9820323417931789E-5</v>
      </c>
      <c r="AV663" s="60">
        <f>IF(ISNUMBER(AT663),AT663/MAX(AT$22:AT663)-1,"")</f>
        <v>-1.8931845356715549E-3</v>
      </c>
      <c r="AX663" s="62">
        <v>24.209</v>
      </c>
      <c r="AY663" s="60">
        <f>IF(AND(ISNUMBER(AX662),ISNUMBER(AX663)),AX663/AX662-1,"")</f>
        <v>-1.7730496453900457E-3</v>
      </c>
      <c r="AZ663" s="60">
        <f>IF(ISNUMBER(AX663),AX663/MAX(AX$22:AX663)-1,"")</f>
        <v>-5.9223565072086481E-2</v>
      </c>
      <c r="BB663" s="62">
        <v>54.27</v>
      </c>
      <c r="BC663" s="60">
        <f>IF(AND(ISNUMBER(BB662),ISNUMBER(BB663)),BB663/BB662-1,"")</f>
        <v>1.8429782528572858E-4</v>
      </c>
      <c r="BD663" s="60">
        <f>IF(ISNUMBER(BB663),BB663/MAX(BB$22:BB663)-1,"")</f>
        <v>-1.8803109745073154E-2</v>
      </c>
      <c r="BF663" s="62">
        <v>52.98</v>
      </c>
      <c r="BG663" s="60">
        <f>IF(AND(ISNUMBER(BF662),ISNUMBER(BF663)),BF663/BF662-1,"")</f>
        <v>-3.7735849056608206E-4</v>
      </c>
      <c r="BH663" s="60">
        <f>IF(ISNUMBER(BF663),BF663/MAX(BF$22:BF663)-1,"")</f>
        <v>-2.1425932766900746E-2</v>
      </c>
      <c r="BK663" s="61">
        <f>BK662*(1+BL663)</f>
        <v>123.70797419470476</v>
      </c>
      <c r="BL663" s="60">
        <f>$L$12*N(AQ663)+$L$13*N(S663)+$L$14*N(AA663)+$L$15*N(AE663)+$L$16*N(AY663)+$L$17*N(BC663)+$L$18*N(AM663)+$L$19*N(AU663)+$L$20*N(W663)</f>
        <v>5.0246863032423128E-3</v>
      </c>
      <c r="BM663" s="60">
        <f>IF(ISNUMBER(BK663),BK663/MAX(BK$22:BK663)-1,"")</f>
        <v>-4.4930894676991517E-2</v>
      </c>
      <c r="BO663" s="61">
        <f>BO662*(1+BP663)</f>
        <v>120.22420975754201</v>
      </c>
      <c r="BP663" s="60">
        <f>$L$36*N(S663)+$L$37*N(AQ663)+$L$38*N(AA663)+$L$39*N(AE663)+$L$40*N(AM663)+$L$41*N(W663)+$L$42*N(AI663)+$L$43*N(BG663)+$L$44*N(AY663)</f>
        <v>6.3056304820369646E-3</v>
      </c>
      <c r="BQ663" s="60">
        <f>IF(ISNUMBER(BO663),BO663/MAX(BO$22:BO663)-1,"")</f>
        <v>-5.3051025261668161E-2</v>
      </c>
      <c r="BS663" s="61">
        <f>BS662*(1+BT663)</f>
        <v>113.32624688567734</v>
      </c>
      <c r="BT663" s="60">
        <f>$L$60*N(S663)+$L$61*N(AE663)+$L$62*N(AQ663)+$L$63*N(AM663)+$L$64*N(AI663)+$L$65*N(AA663)+$L$66*N(BG663)+$L$67*N(W663)+$L$68*N(AY663)</f>
        <v>8.9693443202686594E-3</v>
      </c>
      <c r="BU663" s="60">
        <f>IF(ISNUMBER(BS663),BS663/MAX(BS$22:BS663)-1,"")</f>
        <v>-7.3876738184142865E-2</v>
      </c>
    </row>
    <row r="664" spans="17:73" ht="16" customHeight="1">
      <c r="Q664" s="63">
        <v>44028</v>
      </c>
      <c r="R664" s="62">
        <v>459.26</v>
      </c>
      <c r="S664" s="60">
        <f>IF(AND(ISNUMBER(R663),ISNUMBER(R664)),R664/R663-1,"")</f>
        <v>1.3518227803941407E-3</v>
      </c>
      <c r="T664" s="60">
        <f>IF(ISNUMBER(R664),R664/MAX(R$22:R664)-1,"")</f>
        <v>-9.7614650056981223E-2</v>
      </c>
      <c r="V664" s="62">
        <v>232.3</v>
      </c>
      <c r="W664" s="60">
        <f>IF(AND(ISNUMBER(V663),ISNUMBER(V664)),V664/V663-1,"")</f>
        <v>1.7248814144028568E-3</v>
      </c>
      <c r="X664" s="60">
        <f>IF(ISNUMBER(V664),V664/MAX(V$22:V664)-1,"")</f>
        <v>-0.10267305315203945</v>
      </c>
      <c r="Z664" s="62">
        <v>9.86</v>
      </c>
      <c r="AA664" s="60">
        <f>IF(AND(ISNUMBER(Z663),ISNUMBER(Z664)),Z664/Z663-1,"")</f>
        <v>-3.0333670374116384E-3</v>
      </c>
      <c r="AB664" s="60">
        <f>IF(ISNUMBER(Z664),Z664/MAX(Z$22:Z664)-1,"")</f>
        <v>-0.10688405797101452</v>
      </c>
      <c r="AD664" s="62">
        <v>12.41</v>
      </c>
      <c r="AE664" s="60">
        <f>IF(AND(ISNUMBER(AD663),ISNUMBER(AD664)),AD664/AD663-1,"")</f>
        <v>-4.8115477145148633E-3</v>
      </c>
      <c r="AF664" s="60">
        <f>IF(ISNUMBER(AD664),AD664/MAX(AD$22:AD664)-1,"")</f>
        <v>-0.17868960953011248</v>
      </c>
      <c r="AH664" s="62">
        <v>17.16</v>
      </c>
      <c r="AI664" s="60">
        <f>IF(AND(ISNUMBER(AH663),ISNUMBER(AH664)),AH664/AH663-1,"")</f>
        <v>-7.5187969924811471E-3</v>
      </c>
      <c r="AJ664" s="60">
        <f>IF(ISNUMBER(AH664),AH664/MAX(AH$22:AH664)-1,"")</f>
        <v>-0.12045105074320872</v>
      </c>
      <c r="AL664" s="62">
        <v>18.7</v>
      </c>
      <c r="AM664" s="60">
        <f>IF(AND(ISNUMBER(AL663),ISNUMBER(AL664)),AL664/AL663-1,"")</f>
        <v>3.2188841201716833E-3</v>
      </c>
      <c r="AN664" s="60">
        <f>IF(ISNUMBER(AL664),AL664/MAX(AL$22:AL664)-1,"")</f>
        <v>-0.20661858294442093</v>
      </c>
      <c r="AP664" s="62">
        <v>100.26</v>
      </c>
      <c r="AQ664" s="60">
        <f>IF(AND(ISNUMBER(AP663),ISNUMBER(AP664)),AP664/AP663-1,"")</f>
        <v>-4.9867850196894103E-5</v>
      </c>
      <c r="AR664" s="60">
        <f>IF(ISNUMBER(AP664),AP664/MAX(AP$22:AP664)-1,"")</f>
        <v>-1.4938751120405769E-3</v>
      </c>
      <c r="AT664" s="62">
        <v>50.085000000000001</v>
      </c>
      <c r="AU664" s="60">
        <f>IF(AND(ISNUMBER(AT663),ISNUMBER(AT664)),AT664/AT663-1,"")</f>
        <v>0</v>
      </c>
      <c r="AV664" s="60">
        <f>IF(ISNUMBER(AT664),AT664/MAX(AT$22:AT664)-1,"")</f>
        <v>-1.8931845356715549E-3</v>
      </c>
      <c r="AX664" s="62">
        <v>24.256</v>
      </c>
      <c r="AY664" s="60">
        <f>IF(AND(ISNUMBER(AX663),ISNUMBER(AX664)),AX664/AX663-1,"")</f>
        <v>1.9414267421207221E-3</v>
      </c>
      <c r="AZ664" s="60">
        <f>IF(ISNUMBER(AX664),AX664/MAX(AX$22:AX664)-1,"")</f>
        <v>-5.7397116542960425E-2</v>
      </c>
      <c r="BB664" s="62">
        <v>54.32</v>
      </c>
      <c r="BC664" s="60">
        <f>IF(AND(ISNUMBER(BB663),ISNUMBER(BB664)),BB664/BB663-1,"")</f>
        <v>9.2131932927941307E-4</v>
      </c>
      <c r="BD664" s="60">
        <f>IF(ISNUMBER(BB664),BB664/MAX(BB$22:BB664)-1,"")</f>
        <v>-1.7899114084252377E-2</v>
      </c>
      <c r="BF664" s="62">
        <v>52.92</v>
      </c>
      <c r="BG664" s="60">
        <f>IF(AND(ISNUMBER(BF663),ISNUMBER(BF664)),BF664/BF663-1,"")</f>
        <v>-1.1325028312569874E-3</v>
      </c>
      <c r="BH664" s="60">
        <f>IF(ISNUMBER(BF664),BF664/MAX(BF$22:BF664)-1,"")</f>
        <v>-2.2534170668636833E-2</v>
      </c>
      <c r="BK664" s="61">
        <f>BK663*(1+BL664)</f>
        <v>123.69865219376382</v>
      </c>
      <c r="BL664" s="60">
        <f>$L$12*N(AQ664)+$L$13*N(S664)+$L$14*N(AA664)+$L$15*N(AE664)+$L$16*N(AY664)+$L$17*N(BC664)+$L$18*N(AM664)+$L$19*N(AU664)+$L$20*N(W664)</f>
        <v>-7.535489123977924E-5</v>
      </c>
      <c r="BM664" s="60">
        <f>IF(ISNUMBER(BK664),BK664/MAX(BK$22:BK664)-1,"")</f>
        <v>-4.5002863805549631E-2</v>
      </c>
      <c r="BO664" s="61">
        <f>BO663*(1+BP664)</f>
        <v>120.12817329691596</v>
      </c>
      <c r="BP664" s="60">
        <f>$L$36*N(S664)+$L$37*N(AQ664)+$L$38*N(AA664)+$L$39*N(AE664)+$L$40*N(AM664)+$L$41*N(W664)+$L$42*N(AI664)+$L$43*N(BG664)+$L$44*N(AY664)</f>
        <v>-7.9881132776605211E-4</v>
      </c>
      <c r="BQ664" s="60">
        <f>IF(ISNUMBER(BO664),BO664/MAX(BO$22:BO664)-1,"")</f>
        <v>-5.3807458829505661E-2</v>
      </c>
      <c r="BS664" s="61">
        <f>BS663*(1+BT664)</f>
        <v>113.18484045138671</v>
      </c>
      <c r="BT664" s="60">
        <f>$L$60*N(S664)+$L$61*N(AE664)+$L$62*N(AQ664)+$L$63*N(AM664)+$L$64*N(AI664)+$L$65*N(AA664)+$L$66*N(BG664)+$L$67*N(W664)+$L$68*N(AY664)</f>
        <v>-1.2477818526300433E-3</v>
      </c>
      <c r="BU664" s="60">
        <f>IF(ISNUMBER(BS664),BS664/MAX(BS$22:BS664)-1,"")</f>
        <v>-7.5032337983535369E-2</v>
      </c>
    </row>
    <row r="665" spans="17:73" ht="16" customHeight="1">
      <c r="Q665" s="63">
        <v>44029</v>
      </c>
      <c r="R665" s="62">
        <v>458.4</v>
      </c>
      <c r="S665" s="60">
        <f>IF(AND(ISNUMBER(R664),ISNUMBER(R665)),R665/R664-1,"")</f>
        <v>-1.8725776248748049E-3</v>
      </c>
      <c r="T665" s="60">
        <f>IF(ISNUMBER(R665),R665/MAX(R$22:R665)-1,"")</f>
        <v>-9.9304436672299379E-2</v>
      </c>
      <c r="V665" s="62">
        <v>232.52</v>
      </c>
      <c r="W665" s="60">
        <f>IF(AND(ISNUMBER(V664),ISNUMBER(V665)),V665/V664-1,"")</f>
        <v>9.4705122686189469E-4</v>
      </c>
      <c r="X665" s="60">
        <f>IF(ISNUMBER(V665),V665/MAX(V$22:V665)-1,"")</f>
        <v>-0.10182323856613096</v>
      </c>
      <c r="Z665" s="62">
        <v>9.83</v>
      </c>
      <c r="AA665" s="60">
        <f>IF(AND(ISNUMBER(Z664),ISNUMBER(Z665)),Z665/Z664-1,"")</f>
        <v>-3.0425963488842633E-3</v>
      </c>
      <c r="AB665" s="60">
        <f>IF(ISNUMBER(Z665),Z665/MAX(Z$22:Z665)-1,"")</f>
        <v>-0.10960144927536219</v>
      </c>
      <c r="AD665" s="62">
        <v>12.34</v>
      </c>
      <c r="AE665" s="60">
        <f>IF(AND(ISNUMBER(AD664),ISNUMBER(AD665)),AD665/AD664-1,"")</f>
        <v>-5.6406124093473231E-3</v>
      </c>
      <c r="AF665" s="60">
        <f>IF(ISNUMBER(AD665),AD665/MAX(AD$22:AD665)-1,"")</f>
        <v>-0.18332230311052278</v>
      </c>
      <c r="AH665" s="62">
        <v>17.16</v>
      </c>
      <c r="AI665" s="60">
        <f>IF(AND(ISNUMBER(AH664),ISNUMBER(AH665)),AH665/AH664-1,"")</f>
        <v>0</v>
      </c>
      <c r="AJ665" s="60">
        <f>IF(ISNUMBER(AH665),AH665/MAX(AH$22:AH665)-1,"")</f>
        <v>-0.12045105074320872</v>
      </c>
      <c r="AL665" s="62">
        <v>18.79</v>
      </c>
      <c r="AM665" s="60">
        <f>IF(AND(ISNUMBER(AL664),ISNUMBER(AL665)),AL665/AL664-1,"")</f>
        <v>4.8128342245989941E-3</v>
      </c>
      <c r="AN665" s="60">
        <f>IF(ISNUMBER(AL665),AL665/MAX(AL$22:AL665)-1,"")</f>
        <v>-0.20280016970725501</v>
      </c>
      <c r="AP665" s="62">
        <v>100.28</v>
      </c>
      <c r="AQ665" s="60">
        <f>IF(AND(ISNUMBER(AP664),ISNUMBER(AP665)),AP665/AP664-1,"")</f>
        <v>1.9948134849379073E-4</v>
      </c>
      <c r="AR665" s="60">
        <f>IF(ISNUMBER(AP665),AP665/MAX(AP$22:AP665)-1,"")</f>
        <v>-1.2946917637685074E-3</v>
      </c>
      <c r="AT665" s="62">
        <v>50.09</v>
      </c>
      <c r="AU665" s="60">
        <f>IF(AND(ISNUMBER(AT664),ISNUMBER(AT665)),AT665/AT664-1,"")</f>
        <v>9.983028850957254E-5</v>
      </c>
      <c r="AV665" s="60">
        <f>IF(ISNUMBER(AT665),AT665/MAX(AT$22:AT665)-1,"")</f>
        <v>-1.7935432443203503E-3</v>
      </c>
      <c r="AX665" s="62">
        <v>24.173999999999999</v>
      </c>
      <c r="AY665" s="60">
        <f>IF(AND(ISNUMBER(AX664),ISNUMBER(AX665)),AX665/AX664-1,"")</f>
        <v>-3.3806068601583972E-3</v>
      </c>
      <c r="AZ665" s="60">
        <f>IF(ISNUMBER(AX665),AX665/MAX(AX$22:AX665)-1,"")</f>
        <v>-6.0583686317180363E-2</v>
      </c>
      <c r="BB665" s="62">
        <v>54.4</v>
      </c>
      <c r="BC665" s="60">
        <f>IF(AND(ISNUMBER(BB664),ISNUMBER(BB665)),BB665/BB664-1,"")</f>
        <v>1.4727540500736325E-3</v>
      </c>
      <c r="BD665" s="60">
        <f>IF(ISNUMBER(BB665),BB665/MAX(BB$22:BB665)-1,"")</f>
        <v>-1.6452721026939177E-2</v>
      </c>
      <c r="BF665" s="62">
        <v>53.01</v>
      </c>
      <c r="BG665" s="60">
        <f>IF(AND(ISNUMBER(BF664),ISNUMBER(BF665)),BF665/BF664-1,"")</f>
        <v>1.7006802721086789E-3</v>
      </c>
      <c r="BH665" s="60">
        <f>IF(ISNUMBER(BF665),BF665/MAX(BF$22:BF665)-1,"")</f>
        <v>-2.0871813816032536E-2</v>
      </c>
      <c r="BK665" s="61">
        <f>BK664*(1+BL665)</f>
        <v>123.48153184526015</v>
      </c>
      <c r="BL665" s="60">
        <f>$L$12*N(AQ665)+$L$13*N(S665)+$L$14*N(AA665)+$L$15*N(AE665)+$L$16*N(AY665)+$L$17*N(BC665)+$L$18*N(AM665)+$L$19*N(AU665)+$L$20*N(W665)</f>
        <v>-1.7552361699427832E-3</v>
      </c>
      <c r="BM665" s="60">
        <f>IF(ISNUMBER(BK665),BK665/MAX(BK$22:BK665)-1,"")</f>
        <v>-4.6679109321190015E-2</v>
      </c>
      <c r="BO665" s="61">
        <f>BO664*(1+BP665)</f>
        <v>119.87626792805692</v>
      </c>
      <c r="BP665" s="60">
        <f>$L$36*N(S665)+$L$37*N(AQ665)+$L$38*N(AA665)+$L$39*N(AE665)+$L$40*N(AM665)+$L$41*N(W665)+$L$42*N(AI665)+$L$43*N(BG665)+$L$44*N(AY665)</f>
        <v>-2.0969716091196579E-3</v>
      </c>
      <c r="BQ665" s="60">
        <f>IF(ISNUMBER(BO665),BO665/MAX(BO$22:BO665)-1,"")</f>
        <v>-5.5791597725101005E-2</v>
      </c>
      <c r="BS665" s="61">
        <f>BS664*(1+BT665)</f>
        <v>113.03482739588705</v>
      </c>
      <c r="BT665" s="60">
        <f>$L$60*N(S665)+$L$61*N(AE665)+$L$62*N(AQ665)+$L$63*N(AM665)+$L$64*N(AI665)+$L$65*N(AA665)+$L$66*N(BG665)+$L$67*N(W665)+$L$68*N(AY665)</f>
        <v>-1.3253811632494019E-3</v>
      </c>
      <c r="BU665" s="60">
        <f>IF(ISNUMBER(BS665),BS665/MAX(BS$22:BS665)-1,"")</f>
        <v>-7.6258272699386787E-2</v>
      </c>
    </row>
    <row r="666" spans="17:73" ht="16" customHeight="1">
      <c r="Q666" s="63">
        <v>44032</v>
      </c>
      <c r="R666" s="62">
        <v>460.02</v>
      </c>
      <c r="S666" s="60">
        <f>IF(AND(ISNUMBER(R665),ISNUMBER(R666)),R666/R665-1,"")</f>
        <v>3.5340314136125262E-3</v>
      </c>
      <c r="T666" s="60">
        <f>IF(ISNUMBER(R666),R666/MAX(R$22:R666)-1,"")</f>
        <v>-9.6121350257397764E-2</v>
      </c>
      <c r="V666" s="62">
        <v>232.35</v>
      </c>
      <c r="W666" s="60">
        <f>IF(AND(ISNUMBER(V665),ISNUMBER(V666)),V666/V665-1,"")</f>
        <v>-7.3111990366425683E-4</v>
      </c>
      <c r="X666" s="60">
        <f>IF(ISNUMBER(V666),V666/MAX(V$22:V666)-1,"")</f>
        <v>-0.102479913473424</v>
      </c>
      <c r="Z666" s="62">
        <v>9.86</v>
      </c>
      <c r="AA666" s="60">
        <f>IF(AND(ISNUMBER(Z665),ISNUMBER(Z666)),Z666/Z665-1,"")</f>
        <v>3.0518819938962771E-3</v>
      </c>
      <c r="AB666" s="60">
        <f>IF(ISNUMBER(Z666),Z666/MAX(Z$22:Z666)-1,"")</f>
        <v>-0.10688405797101452</v>
      </c>
      <c r="AD666" s="62">
        <v>12.35</v>
      </c>
      <c r="AE666" s="60">
        <f>IF(AND(ISNUMBER(AD665),ISNUMBER(AD666)),AD666/AD665-1,"")</f>
        <v>8.103727714747766E-4</v>
      </c>
      <c r="AF666" s="60">
        <f>IF(ISNUMBER(AD666),AD666/MAX(AD$22:AD666)-1,"")</f>
        <v>-0.18266048974189275</v>
      </c>
      <c r="AH666" s="62">
        <v>17.13</v>
      </c>
      <c r="AI666" s="60">
        <f>IF(AND(ISNUMBER(AH665),ISNUMBER(AH666)),AH666/AH665-1,"")</f>
        <v>-1.7482517482517723E-3</v>
      </c>
      <c r="AJ666" s="60">
        <f>IF(ISNUMBER(AH666),AH666/MAX(AH$22:AH666)-1,"")</f>
        <v>-0.12198872373141989</v>
      </c>
      <c r="AL666" s="62">
        <v>18.940000000000001</v>
      </c>
      <c r="AM666" s="60">
        <f>IF(AND(ISNUMBER(AL665),ISNUMBER(AL666)),AL666/AL665-1,"")</f>
        <v>7.9829696647153447E-3</v>
      </c>
      <c r="AN666" s="60">
        <f>IF(ISNUMBER(AL666),AL666/MAX(AL$22:AL666)-1,"")</f>
        <v>-0.19643614764531181</v>
      </c>
      <c r="AP666" s="62">
        <v>100.28</v>
      </c>
      <c r="AQ666" s="60">
        <f>IF(AND(ISNUMBER(AP665),ISNUMBER(AP666)),AP666/AP665-1,"")</f>
        <v>0</v>
      </c>
      <c r="AR666" s="60">
        <f>IF(ISNUMBER(AP666),AP666/MAX(AP$22:AP666)-1,"")</f>
        <v>-1.2946917637685074E-3</v>
      </c>
      <c r="AT666" s="62">
        <v>50.08</v>
      </c>
      <c r="AU666" s="60">
        <f>IF(AND(ISNUMBER(AT665),ISNUMBER(AT666)),AT666/AT665-1,"")</f>
        <v>-1.9964064683575256E-4</v>
      </c>
      <c r="AV666" s="60">
        <f>IF(ISNUMBER(AT666),AT666/MAX(AT$22:AT666)-1,"")</f>
        <v>-1.9928258270227595E-3</v>
      </c>
      <c r="AX666" s="62">
        <v>24.274000000000001</v>
      </c>
      <c r="AY666" s="60">
        <f>IF(AND(ISNUMBER(AX665),ISNUMBER(AX666)),AX666/AX665-1,"")</f>
        <v>4.1366757673533261E-3</v>
      </c>
      <c r="AZ666" s="60">
        <f>IF(ISNUMBER(AX666),AX666/MAX(AX$22:AX666)-1,"")</f>
        <v>-5.6697625616912162E-2</v>
      </c>
      <c r="BB666" s="62">
        <v>54.39</v>
      </c>
      <c r="BC666" s="60">
        <f>IF(AND(ISNUMBER(BB665),ISNUMBER(BB666)),BB666/BB665-1,"")</f>
        <v>-1.8382352941170854E-4</v>
      </c>
      <c r="BD666" s="60">
        <f>IF(ISNUMBER(BB666),BB666/MAX(BB$22:BB666)-1,"")</f>
        <v>-1.6633520159103243E-2</v>
      </c>
      <c r="BF666" s="62">
        <v>53.02</v>
      </c>
      <c r="BG666" s="60">
        <f>IF(AND(ISNUMBER(BF665),ISNUMBER(BF666)),BF666/BF665-1,"")</f>
        <v>1.8864365214121825E-4</v>
      </c>
      <c r="BH666" s="60">
        <f>IF(ISNUMBER(BF666),BF666/MAX(BF$22:BF666)-1,"")</f>
        <v>-2.0687107499076429E-2</v>
      </c>
      <c r="BK666" s="61">
        <f>BK665*(1+BL666)</f>
        <v>123.79579002261103</v>
      </c>
      <c r="BL666" s="60">
        <f>$L$12*N(AQ666)+$L$13*N(S666)+$L$14*N(AA666)+$L$15*N(AE666)+$L$16*N(AY666)+$L$17*N(BC666)+$L$18*N(AM666)+$L$19*N(AU666)+$L$20*N(W666)</f>
        <v>2.5449812020852457E-3</v>
      </c>
      <c r="BM666" s="60">
        <f>IF(ISNUMBER(BK666),BK666/MAX(BK$22:BK666)-1,"")</f>
        <v>-4.4252925574857271E-2</v>
      </c>
      <c r="BO666" s="61">
        <f>BO665*(1+BP666)</f>
        <v>120.15413860680373</v>
      </c>
      <c r="BP666" s="60">
        <f>$L$36*N(S666)+$L$37*N(AQ666)+$L$38*N(AA666)+$L$39*N(AE666)+$L$40*N(AM666)+$L$41*N(W666)+$L$42*N(AI666)+$L$43*N(BG666)+$L$44*N(AY666)</f>
        <v>2.3179790591542535E-3</v>
      </c>
      <c r="BQ666" s="60">
        <f>IF(ISNUMBER(BO666),BO666/MAX(BO$22:BO666)-1,"")</f>
        <v>-5.3602942421150268E-2</v>
      </c>
      <c r="BS666" s="61">
        <f>BS665*(1+BT666)</f>
        <v>113.28111407337232</v>
      </c>
      <c r="BT666" s="60">
        <f>$L$60*N(S666)+$L$61*N(AE666)+$L$62*N(AQ666)+$L$63*N(AM666)+$L$64*N(AI666)+$L$65*N(AA666)+$L$66*N(BG666)+$L$67*N(W666)+$L$68*N(AY666)</f>
        <v>2.1788565803944216E-3</v>
      </c>
      <c r="BU666" s="60">
        <f>IF(ISNUMBER(BS666),BS666/MAX(BS$22:BS666)-1,"")</f>
        <v>-7.4245571958272971E-2</v>
      </c>
    </row>
    <row r="667" spans="17:73" ht="16" customHeight="1">
      <c r="Q667" s="63">
        <v>44033</v>
      </c>
      <c r="R667" s="62">
        <v>463.03</v>
      </c>
      <c r="S667" s="60">
        <f>IF(AND(ISNUMBER(R666),ISNUMBER(R667)),R667/R666-1,"")</f>
        <v>6.5431937741837753E-3</v>
      </c>
      <c r="T667" s="60">
        <f>IF(ISNUMBER(R667),R667/MAX(R$22:R667)-1,"")</f>
        <v>-9.0207097103784384E-2</v>
      </c>
      <c r="V667" s="62">
        <v>235.33</v>
      </c>
      <c r="W667" s="60">
        <f>IF(AND(ISNUMBER(V666),ISNUMBER(V667)),V667/V666-1,"")</f>
        <v>1.2825478803529133E-2</v>
      </c>
      <c r="X667" s="60">
        <f>IF(ISNUMBER(V667),V667/MAX(V$22:V667)-1,"")</f>
        <v>-9.0968788627935671E-2</v>
      </c>
      <c r="Z667" s="62">
        <v>10.02</v>
      </c>
      <c r="AA667" s="60">
        <f>IF(AND(ISNUMBER(Z666),ISNUMBER(Z667)),Z667/Z666-1,"")</f>
        <v>1.6227180527383478E-2</v>
      </c>
      <c r="AB667" s="60">
        <f>IF(ISNUMBER(Z667),Z667/MAX(Z$22:Z667)-1,"")</f>
        <v>-9.2391304347826053E-2</v>
      </c>
      <c r="AD667" s="62">
        <v>12.49</v>
      </c>
      <c r="AE667" s="60">
        <f>IF(AND(ISNUMBER(AD666),ISNUMBER(AD667)),AD667/AD666-1,"")</f>
        <v>1.1336032388663986E-2</v>
      </c>
      <c r="AF667" s="60">
        <f>IF(ISNUMBER(AD667),AD667/MAX(AD$22:AD667)-1,"")</f>
        <v>-0.17339510258107205</v>
      </c>
      <c r="AH667" s="62">
        <v>17.579999999999998</v>
      </c>
      <c r="AI667" s="60">
        <f>IF(AND(ISNUMBER(AH666),ISNUMBER(AH667)),AH667/AH666-1,"")</f>
        <v>2.6269702276707552E-2</v>
      </c>
      <c r="AJ667" s="60">
        <f>IF(ISNUMBER(AH667),AH667/MAX(AH$22:AH667)-1,"")</f>
        <v>-9.8923628908252348E-2</v>
      </c>
      <c r="AL667" s="62">
        <v>19</v>
      </c>
      <c r="AM667" s="60">
        <f>IF(AND(ISNUMBER(AL666),ISNUMBER(AL667)),AL667/AL666-1,"")</f>
        <v>3.1678986272438703E-3</v>
      </c>
      <c r="AN667" s="60">
        <f>IF(ISNUMBER(AL667),AL667/MAX(AL$22:AL667)-1,"")</f>
        <v>-0.19389053882053464</v>
      </c>
      <c r="AP667" s="62">
        <v>100.26</v>
      </c>
      <c r="AQ667" s="60">
        <f>IF(AND(ISNUMBER(AP666),ISNUMBER(AP667)),AP667/AP666-1,"")</f>
        <v>-1.9944156362183829E-4</v>
      </c>
      <c r="AR667" s="60">
        <f>IF(ISNUMBER(AP667),AP667/MAX(AP$22:AP667)-1,"")</f>
        <v>-1.4938751120405769E-3</v>
      </c>
      <c r="AT667" s="62">
        <v>50.08</v>
      </c>
      <c r="AU667" s="60">
        <f>IF(AND(ISNUMBER(AT666),ISNUMBER(AT667)),AT667/AT666-1,"")</f>
        <v>0</v>
      </c>
      <c r="AV667" s="60">
        <f>IF(ISNUMBER(AT667),AT667/MAX(AT$22:AT667)-1,"")</f>
        <v>-1.9928258270227595E-3</v>
      </c>
      <c r="AX667" s="62">
        <v>24.234000000000002</v>
      </c>
      <c r="AY667" s="60">
        <f>IF(AND(ISNUMBER(AX666),ISNUMBER(AX667)),AX667/AX666-1,"")</f>
        <v>-1.6478536705940572E-3</v>
      </c>
      <c r="AZ667" s="60">
        <f>IF(ISNUMBER(AX667),AX667/MAX(AX$22:AX667)-1,"")</f>
        <v>-5.8252049897019376E-2</v>
      </c>
      <c r="BB667" s="62">
        <v>54.46</v>
      </c>
      <c r="BC667" s="60">
        <f>IF(AND(ISNUMBER(BB666),ISNUMBER(BB667)),BB667/BB666-1,"")</f>
        <v>1.2870012870012104E-3</v>
      </c>
      <c r="BD667" s="60">
        <f>IF(ISNUMBER(BB667),BB667/MAX(BB$22:BB667)-1,"")</f>
        <v>-1.536792623395411E-2</v>
      </c>
      <c r="BF667" s="62">
        <v>53</v>
      </c>
      <c r="BG667" s="60">
        <f>IF(AND(ISNUMBER(BF666),ISNUMBER(BF667)),BF667/BF666-1,"")</f>
        <v>-3.7721614485108912E-4</v>
      </c>
      <c r="BH667" s="60">
        <f>IF(ISNUMBER(BF667),BF667/MAX(BF$22:BF667)-1,"")</f>
        <v>-2.1056520132988532E-2</v>
      </c>
      <c r="BK667" s="61">
        <f>BK666*(1+BL667)</f>
        <v>124.48579442546954</v>
      </c>
      <c r="BL667" s="60">
        <f>$L$12*N(AQ667)+$L$13*N(S667)+$L$14*N(AA667)+$L$15*N(AE667)+$L$16*N(AY667)+$L$17*N(BC667)+$L$18*N(AM667)+$L$19*N(AU667)+$L$20*N(W667)</f>
        <v>5.5737307604118861E-3</v>
      </c>
      <c r="BM667" s="60">
        <f>IF(ISNUMBER(BK667),BK667/MAX(BK$22:BK667)-1,"")</f>
        <v>-3.8925848706960253E-2</v>
      </c>
      <c r="BO667" s="61">
        <f>BO666*(1+BP667)</f>
        <v>121.01738191419675</v>
      </c>
      <c r="BP667" s="60">
        <f>$L$36*N(S667)+$L$37*N(AQ667)+$L$38*N(AA667)+$L$39*N(AE667)+$L$40*N(AM667)+$L$41*N(W667)+$L$42*N(AI667)+$L$43*N(BG667)+$L$44*N(AY667)</f>
        <v>7.1844658652825567E-3</v>
      </c>
      <c r="BQ667" s="60">
        <f>IF(ISNUMBER(BO667),BO667/MAX(BO$22:BO667)-1,"")</f>
        <v>-4.6803585065971043E-2</v>
      </c>
      <c r="BS667" s="61">
        <f>BS666*(1+BT667)</f>
        <v>114.2800241320692</v>
      </c>
      <c r="BT667" s="60">
        <f>$L$60*N(S667)+$L$61*N(AE667)+$L$62*N(AQ667)+$L$63*N(AM667)+$L$64*N(AI667)+$L$65*N(AA667)+$L$66*N(BG667)+$L$67*N(W667)+$L$68*N(AY667)</f>
        <v>8.8179752368068194E-3</v>
      </c>
      <c r="BU667" s="60">
        <f>IF(ISNUMBER(BS667),BS667/MAX(BS$22:BS667)-1,"")</f>
        <v>-6.608229233643681E-2</v>
      </c>
    </row>
    <row r="668" spans="17:73" ht="16" customHeight="1">
      <c r="Q668" s="63">
        <v>44034</v>
      </c>
      <c r="R668" s="62">
        <v>455</v>
      </c>
      <c r="S668" s="60">
        <f>IF(AND(ISNUMBER(R667),ISNUMBER(R668)),R668/R667-1,"")</f>
        <v>-1.7342288836576403E-2</v>
      </c>
      <c r="T668" s="60">
        <f>IF(ISNUMBER(R668),R668/MAX(R$22:R668)-1,"")</f>
        <v>-0.10598498840727788</v>
      </c>
      <c r="V668" s="62">
        <v>230.69</v>
      </c>
      <c r="W668" s="60">
        <f>IF(AND(ISNUMBER(V667),ISNUMBER(V668)),V668/V667-1,"")</f>
        <v>-1.9716993158543361E-2</v>
      </c>
      <c r="X668" s="60">
        <f>IF(ISNUMBER(V668),V668/MAX(V$22:V668)-1,"")</f>
        <v>-0.10889215080346104</v>
      </c>
      <c r="Z668" s="62">
        <v>9.7799999999999994</v>
      </c>
      <c r="AA668" s="60">
        <f>IF(AND(ISNUMBER(Z667),ISNUMBER(Z668)),Z668/Z667-1,"")</f>
        <v>-2.3952095808383311E-2</v>
      </c>
      <c r="AB668" s="60">
        <f>IF(ISNUMBER(Z668),Z668/MAX(Z$22:Z668)-1,"")</f>
        <v>-0.11413043478260865</v>
      </c>
      <c r="AD668" s="62">
        <v>12.46</v>
      </c>
      <c r="AE668" s="60">
        <f>IF(AND(ISNUMBER(AD667),ISNUMBER(AD668)),AD668/AD667-1,"")</f>
        <v>-2.4019215372297342E-3</v>
      </c>
      <c r="AF668" s="60">
        <f>IF(ISNUMBER(AD668),AD668/MAX(AD$22:AD668)-1,"")</f>
        <v>-0.17538054268696224</v>
      </c>
      <c r="AH668" s="62">
        <v>17.329999999999998</v>
      </c>
      <c r="AI668" s="60">
        <f>IF(AND(ISNUMBER(AH667),ISNUMBER(AH668)),AH668/AH667-1,"")</f>
        <v>-1.4220705346985163E-2</v>
      </c>
      <c r="AJ668" s="60">
        <f>IF(ISNUMBER(AH668),AH668/MAX(AH$22:AH668)-1,"")</f>
        <v>-0.11173757047667876</v>
      </c>
      <c r="AL668" s="62">
        <v>18.989999999999998</v>
      </c>
      <c r="AM668" s="60">
        <f>IF(AND(ISNUMBER(AL667),ISNUMBER(AL668)),AL668/AL667-1,"")</f>
        <v>-5.2631578947381907E-4</v>
      </c>
      <c r="AN668" s="60">
        <f>IF(ISNUMBER(AL668),AL668/MAX(AL$22:AL668)-1,"")</f>
        <v>-0.19431480695799752</v>
      </c>
      <c r="AP668" s="62">
        <v>100.26</v>
      </c>
      <c r="AQ668" s="60">
        <f>IF(AND(ISNUMBER(AP667),ISNUMBER(AP668)),AP668/AP667-1,"")</f>
        <v>0</v>
      </c>
      <c r="AR668" s="60">
        <f>IF(ISNUMBER(AP668),AP668/MAX(AP$22:AP668)-1,"")</f>
        <v>-1.4938751120405769E-3</v>
      </c>
      <c r="AT668" s="62">
        <v>50.08</v>
      </c>
      <c r="AU668" s="60">
        <f>IF(AND(ISNUMBER(AT667),ISNUMBER(AT668)),AT668/AT667-1,"")</f>
        <v>0</v>
      </c>
      <c r="AV668" s="60">
        <f>IF(ISNUMBER(AT668),AT668/MAX(AT$22:AT668)-1,"")</f>
        <v>-1.9928258270227595E-3</v>
      </c>
      <c r="AX668" s="62">
        <v>24.373999999999999</v>
      </c>
      <c r="AY668" s="60">
        <f>IF(AND(ISNUMBER(AX667),ISNUMBER(AX668)),AX668/AX667-1,"")</f>
        <v>5.7770075101095664E-3</v>
      </c>
      <c r="AZ668" s="60">
        <f>IF(ISNUMBER(AX668),AX668/MAX(AX$22:AX668)-1,"")</f>
        <v>-5.2811564916644071E-2</v>
      </c>
      <c r="BB668" s="62">
        <v>54.52</v>
      </c>
      <c r="BC668" s="60">
        <f>IF(AND(ISNUMBER(BB667),ISNUMBER(BB668)),BB668/BB667-1,"")</f>
        <v>1.1017260374586169E-3</v>
      </c>
      <c r="BD668" s="60">
        <f>IF(ISNUMBER(BB668),BB668/MAX(BB$22:BB668)-1,"")</f>
        <v>-1.4283131440969044E-2</v>
      </c>
      <c r="BF668" s="62">
        <v>53.09</v>
      </c>
      <c r="BG668" s="60">
        <f>IF(AND(ISNUMBER(BF667),ISNUMBER(BF668)),BF668/BF667-1,"")</f>
        <v>1.6981132075473138E-3</v>
      </c>
      <c r="BH668" s="60">
        <f>IF(ISNUMBER(BF668),BF668/MAX(BF$22:BF668)-1,"")</f>
        <v>-1.9394163280384125E-2</v>
      </c>
      <c r="BK668" s="61">
        <f>BK667*(1+BL668)</f>
        <v>123.45527496773531</v>
      </c>
      <c r="BL668" s="60">
        <f>$L$12*N(AQ668)+$L$13*N(S668)+$L$14*N(AA668)+$L$15*N(AE668)+$L$16*N(AY668)+$L$17*N(BC668)+$L$18*N(AM668)+$L$19*N(AU668)+$L$20*N(W668)</f>
        <v>-8.278209272715175E-3</v>
      </c>
      <c r="BM668" s="60">
        <f>IF(ISNUMBER(BK668),BK668/MAX(BK$22:BK668)-1,"")</f>
        <v>-4.6881821657961065E-2</v>
      </c>
      <c r="BO668" s="61">
        <f>BO667*(1+BP668)</f>
        <v>119.82448955981121</v>
      </c>
      <c r="BP668" s="60">
        <f>$L$36*N(S668)+$L$37*N(AQ668)+$L$38*N(AA668)+$L$39*N(AE668)+$L$40*N(AM668)+$L$41*N(W668)+$L$42*N(AI668)+$L$43*N(BG668)+$L$44*N(AY668)</f>
        <v>-9.8571984909680554E-3</v>
      </c>
      <c r="BQ668" s="60">
        <f>IF(ISNUMBER(BO668),BO668/MAX(BO$22:BO668)-1,"")</f>
        <v>-5.6199431328854965E-2</v>
      </c>
      <c r="BS668" s="61">
        <f>BS667*(1+BT668)</f>
        <v>113.20750945125391</v>
      </c>
      <c r="BT668" s="60">
        <f>$L$60*N(S668)+$L$61*N(AE668)+$L$62*N(AQ668)+$L$63*N(AM668)+$L$64*N(AI668)+$L$65*N(AA668)+$L$66*N(BG668)+$L$67*N(W668)+$L$68*N(AY668)</f>
        <v>-9.3849707239807793E-3</v>
      </c>
      <c r="BU668" s="60">
        <f>IF(ISNUMBER(BS668),BS668/MAX(BS$22:BS668)-1,"")</f>
        <v>-7.484708268146667E-2</v>
      </c>
    </row>
    <row r="669" spans="17:73" ht="16" customHeight="1">
      <c r="Q669" s="63">
        <v>44035</v>
      </c>
      <c r="R669" s="62">
        <v>457.1</v>
      </c>
      <c r="S669" s="60">
        <f>IF(AND(ISNUMBER(R668),ISNUMBER(R669)),R669/R668-1,"")</f>
        <v>4.6153846153846878E-3</v>
      </c>
      <c r="T669" s="60">
        <f>IF(ISNUMBER(R669),R669/MAX(R$22:R669)-1,"")</f>
        <v>-0.10185876527684989</v>
      </c>
      <c r="V669" s="62">
        <v>231.89</v>
      </c>
      <c r="W669" s="60">
        <f>IF(AND(ISNUMBER(V668),ISNUMBER(V669)),V669/V668-1,"")</f>
        <v>5.2017859465083305E-3</v>
      </c>
      <c r="X669" s="60">
        <f>IF(ISNUMBER(V669),V669/MAX(V$22:V669)-1,"")</f>
        <v>-0.10425679851668734</v>
      </c>
      <c r="Z669" s="62">
        <v>9.83</v>
      </c>
      <c r="AA669" s="60">
        <f>IF(AND(ISNUMBER(Z668),ISNUMBER(Z669)),Z669/Z668-1,"")</f>
        <v>5.1124744376278564E-3</v>
      </c>
      <c r="AB669" s="60">
        <f>IF(ISNUMBER(Z669),Z669/MAX(Z$22:Z669)-1,"")</f>
        <v>-0.10960144927536219</v>
      </c>
      <c r="AD669" s="62">
        <v>12.47</v>
      </c>
      <c r="AE669" s="60">
        <f>IF(AND(ISNUMBER(AD668),ISNUMBER(AD669)),AD669/AD668-1,"")</f>
        <v>8.0256821829860492E-4</v>
      </c>
      <c r="AF669" s="60">
        <f>IF(ISNUMBER(AD669),AD669/MAX(AD$22:AD669)-1,"")</f>
        <v>-0.17471872931833221</v>
      </c>
      <c r="AH669" s="62">
        <v>17.399999999999999</v>
      </c>
      <c r="AI669" s="60">
        <f>IF(AND(ISNUMBER(AH668),ISNUMBER(AH669)),AH669/AH668-1,"")</f>
        <v>4.0392383150607003E-3</v>
      </c>
      <c r="AJ669" s="60">
        <f>IF(ISNUMBER(AH669),AH669/MAX(AH$22:AH669)-1,"")</f>
        <v>-0.10814966683751936</v>
      </c>
      <c r="AL669" s="62">
        <v>19.03</v>
      </c>
      <c r="AM669" s="60">
        <f>IF(AND(ISNUMBER(AL668),ISNUMBER(AL669)),AL669/AL668-1,"")</f>
        <v>2.1063717746183652E-3</v>
      </c>
      <c r="AN669" s="60">
        <f>IF(ISNUMBER(AL669),AL669/MAX(AL$22:AL669)-1,"")</f>
        <v>-0.19261773440814589</v>
      </c>
      <c r="AP669" s="62">
        <v>100.26</v>
      </c>
      <c r="AQ669" s="60">
        <f>IF(AND(ISNUMBER(AP668),ISNUMBER(AP669)),AP669/AP668-1,"")</f>
        <v>0</v>
      </c>
      <c r="AR669" s="60">
        <f>IF(ISNUMBER(AP669),AP669/MAX(AP$22:AP669)-1,"")</f>
        <v>-1.4938751120405769E-3</v>
      </c>
      <c r="AT669" s="62">
        <v>50.08</v>
      </c>
      <c r="AU669" s="60">
        <f>IF(AND(ISNUMBER(AT668),ISNUMBER(AT669)),AT669/AT668-1,"")</f>
        <v>0</v>
      </c>
      <c r="AV669" s="60">
        <f>IF(ISNUMBER(AT669),AT669/MAX(AT$22:AT669)-1,"")</f>
        <v>-1.9928258270227595E-3</v>
      </c>
      <c r="AX669" s="62">
        <v>24.515999999999998</v>
      </c>
      <c r="AY669" s="60">
        <f>IF(AND(ISNUMBER(AX668),ISNUMBER(AX669)),AX669/AX668-1,"")</f>
        <v>5.8258800361039587E-3</v>
      </c>
      <c r="AZ669" s="60">
        <f>IF(ISNUMBER(AX669),AX669/MAX(AX$22:AX669)-1,"")</f>
        <v>-4.7293358722263368E-2</v>
      </c>
      <c r="BB669" s="62">
        <v>54.59</v>
      </c>
      <c r="BC669" s="60">
        <f>IF(AND(ISNUMBER(BB668),ISNUMBER(BB669)),BB669/BB668-1,"")</f>
        <v>1.2839325018341174E-3</v>
      </c>
      <c r="BD669" s="60">
        <f>IF(ISNUMBER(BB669),BB669/MAX(BB$22:BB669)-1,"")</f>
        <v>-1.301753751581991E-2</v>
      </c>
      <c r="BF669" s="62">
        <v>53.04</v>
      </c>
      <c r="BG669" s="60">
        <f>IF(AND(ISNUMBER(BF668),ISNUMBER(BF669)),BF669/BF668-1,"")</f>
        <v>-9.4179694857798868E-4</v>
      </c>
      <c r="BH669" s="60">
        <f>IF(ISNUMBER(BF669),BF669/MAX(BF$22:BF669)-1,"")</f>
        <v>-2.0317694865164437E-2</v>
      </c>
      <c r="BK669" s="61">
        <f>BK668*(1+BL669)</f>
        <v>123.86038013558657</v>
      </c>
      <c r="BL669" s="60">
        <f>$L$12*N(AQ669)+$L$13*N(S669)+$L$14*N(AA669)+$L$15*N(AE669)+$L$16*N(AY669)+$L$17*N(BC669)+$L$18*N(AM669)+$L$19*N(AU669)+$L$20*N(W669)</f>
        <v>3.2813921313378002E-3</v>
      </c>
      <c r="BM669" s="60">
        <f>IF(ISNUMBER(BK669),BK669/MAX(BK$22:BK669)-1,"")</f>
        <v>-4.3754267167314564E-2</v>
      </c>
      <c r="BO669" s="61">
        <f>BO668*(1+BP669)</f>
        <v>120.19158469783004</v>
      </c>
      <c r="BP669" s="60">
        <f>$L$36*N(S669)+$L$37*N(AQ669)+$L$38*N(AA669)+$L$39*N(AE669)+$L$40*N(AM669)+$L$41*N(W669)+$L$42*N(AI669)+$L$43*N(BG669)+$L$44*N(AY669)</f>
        <v>3.0636069418480401E-3</v>
      </c>
      <c r="BQ669" s="60">
        <f>IF(ISNUMBER(BO669),BO669/MAX(BO$22:BO669)-1,"")</f>
        <v>-5.3307997354954062E-2</v>
      </c>
      <c r="BS669" s="61">
        <f>BS668*(1+BT669)</f>
        <v>113.51640745036993</v>
      </c>
      <c r="BT669" s="60">
        <f>$L$60*N(S669)+$L$61*N(AE669)+$L$62*N(AQ669)+$L$63*N(AM669)+$L$64*N(AI669)+$L$65*N(AA669)+$L$66*N(BG669)+$L$67*N(W669)+$L$68*N(AY669)</f>
        <v>2.7285999013080017E-3</v>
      </c>
      <c r="BU669" s="60">
        <f>IF(ISNUMBER(BS669),BS669/MAX(BS$22:BS669)-1,"")</f>
        <v>-7.232271052257655E-2</v>
      </c>
    </row>
    <row r="670" spans="17:73" ht="16" customHeight="1">
      <c r="Q670" s="63">
        <v>44036</v>
      </c>
      <c r="R670" s="62">
        <v>454.37</v>
      </c>
      <c r="S670" s="60">
        <f>IF(AND(ISNUMBER(R669),ISNUMBER(R670)),R670/R669-1,"")</f>
        <v>-5.9724349157733725E-3</v>
      </c>
      <c r="T670" s="60">
        <f>IF(ISNUMBER(R670),R670/MAX(R$22:R670)-1,"")</f>
        <v>-0.1072228553464063</v>
      </c>
      <c r="V670" s="62">
        <v>230.27</v>
      </c>
      <c r="W670" s="60">
        <f>IF(AND(ISNUMBER(V669),ISNUMBER(V670)),V670/V669-1,"")</f>
        <v>-6.9860709819309363E-3</v>
      </c>
      <c r="X670" s="60">
        <f>IF(ISNUMBER(V670),V670/MAX(V$22:V670)-1,"")</f>
        <v>-0.11051452410383189</v>
      </c>
      <c r="Z670" s="62">
        <v>9.73</v>
      </c>
      <c r="AA670" s="60">
        <f>IF(AND(ISNUMBER(Z669),ISNUMBER(Z670)),Z670/Z669-1,"")</f>
        <v>-1.0172939979654072E-2</v>
      </c>
      <c r="AB670" s="60">
        <f>IF(ISNUMBER(Z670),Z670/MAX(Z$22:Z670)-1,"")</f>
        <v>-0.11865942028985499</v>
      </c>
      <c r="AD670" s="62">
        <v>12.35</v>
      </c>
      <c r="AE670" s="60">
        <f>IF(AND(ISNUMBER(AD669),ISNUMBER(AD670)),AD670/AD669-1,"")</f>
        <v>-9.6230954290297266E-3</v>
      </c>
      <c r="AF670" s="60">
        <f>IF(ISNUMBER(AD670),AD670/MAX(AD$22:AD670)-1,"")</f>
        <v>-0.18266048974189275</v>
      </c>
      <c r="AH670" s="62">
        <v>17.13</v>
      </c>
      <c r="AI670" s="60">
        <f>IF(AND(ISNUMBER(AH669),ISNUMBER(AH670)),AH670/AH669-1,"")</f>
        <v>-1.551724137931032E-2</v>
      </c>
      <c r="AJ670" s="60">
        <f>IF(ISNUMBER(AH670),AH670/MAX(AH$22:AH670)-1,"")</f>
        <v>-0.12198872373141989</v>
      </c>
      <c r="AL670" s="62">
        <v>18.88</v>
      </c>
      <c r="AM670" s="60">
        <f>IF(AND(ISNUMBER(AL669),ISNUMBER(AL670)),AL670/AL669-1,"")</f>
        <v>-7.8822911192854006E-3</v>
      </c>
      <c r="AN670" s="60">
        <f>IF(ISNUMBER(AL670),AL670/MAX(AL$22:AL670)-1,"")</f>
        <v>-0.1989817564700892</v>
      </c>
      <c r="AP670" s="62">
        <v>100.28</v>
      </c>
      <c r="AQ670" s="60">
        <f>IF(AND(ISNUMBER(AP669),ISNUMBER(AP670)),AP670/AP669-1,"")</f>
        <v>1.9948134849379073E-4</v>
      </c>
      <c r="AR670" s="60">
        <f>IF(ISNUMBER(AP670),AP670/MAX(AP$22:AP670)-1,"")</f>
        <v>-1.2946917637685074E-3</v>
      </c>
      <c r="AT670" s="62">
        <v>50.09</v>
      </c>
      <c r="AU670" s="60">
        <f>IF(AND(ISNUMBER(AT669),ISNUMBER(AT670)),AT670/AT669-1,"")</f>
        <v>1.9968051118213204E-4</v>
      </c>
      <c r="AV670" s="60">
        <f>IF(ISNUMBER(AT670),AT670/MAX(AT$22:AT670)-1,"")</f>
        <v>-1.7935432443203503E-3</v>
      </c>
      <c r="AX670" s="62">
        <v>24.97</v>
      </c>
      <c r="AY670" s="60">
        <f>IF(AND(ISNUMBER(AX669),ISNUMBER(AX670)),AX670/AX669-1,"")</f>
        <v>1.8518518518518601E-2</v>
      </c>
      <c r="AZ670" s="60">
        <f>IF(ISNUMBER(AX670),AX670/MAX(AX$22:AX670)-1,"")</f>
        <v>-2.9650643143045996E-2</v>
      </c>
      <c r="BB670" s="62">
        <v>54.6</v>
      </c>
      <c r="BC670" s="60">
        <f>IF(AND(ISNUMBER(BB669),ISNUMBER(BB670)),BB670/BB669-1,"")</f>
        <v>1.8318373328440885E-4</v>
      </c>
      <c r="BD670" s="60">
        <f>IF(ISNUMBER(BB670),BB670/MAX(BB$22:BB670)-1,"")</f>
        <v>-1.2836738383655732E-2</v>
      </c>
      <c r="BF670" s="62">
        <v>53.08</v>
      </c>
      <c r="BG670" s="60">
        <f>IF(AND(ISNUMBER(BF669),ISNUMBER(BF670)),BF670/BF669-1,"")</f>
        <v>7.541478129713397E-4</v>
      </c>
      <c r="BH670" s="60">
        <f>IF(ISNUMBER(BF670),BF670/MAX(BF$22:BF670)-1,"")</f>
        <v>-1.9578869597340232E-2</v>
      </c>
      <c r="BK670" s="61">
        <f>BK669*(1+BL670)</f>
        <v>123.62909408906631</v>
      </c>
      <c r="BL670" s="60">
        <f>$L$12*N(AQ670)+$L$13*N(S670)+$L$14*N(AA670)+$L$15*N(AE670)+$L$16*N(AY670)+$L$17*N(BC670)+$L$18*N(AM670)+$L$19*N(AU670)+$L$20*N(W670)</f>
        <v>-1.8673125842748166E-3</v>
      </c>
      <c r="BM670" s="60">
        <f>IF(ISNUMBER(BK670),BK670/MAX(BK$22:BK670)-1,"")</f>
        <v>-4.5539876857892181E-2</v>
      </c>
      <c r="BO670" s="61">
        <f>BO669*(1+BP670)</f>
        <v>119.683824576436</v>
      </c>
      <c r="BP670" s="60">
        <f>$L$36*N(S670)+$L$37*N(AQ670)+$L$38*N(AA670)+$L$39*N(AE670)+$L$40*N(AM670)+$L$41*N(W670)+$L$42*N(AI670)+$L$43*N(BG670)+$L$44*N(AY670)</f>
        <v>-4.2245896222316793E-3</v>
      </c>
      <c r="BQ670" s="60">
        <f>IF(ISNUMBER(BO670),BO670/MAX(BO$22:BO670)-1,"")</f>
        <v>-5.7307382564778075E-2</v>
      </c>
      <c r="BS670" s="61">
        <f>BS669*(1+BT670)</f>
        <v>112.73424938569744</v>
      </c>
      <c r="BT670" s="60">
        <f>$L$60*N(S670)+$L$61*N(AE670)+$L$62*N(AQ670)+$L$63*N(AM670)+$L$64*N(AI670)+$L$65*N(AA670)+$L$66*N(BG670)+$L$67*N(W670)+$L$68*N(AY670)</f>
        <v>-6.8902644317249771E-3</v>
      </c>
      <c r="BU670" s="60">
        <f>IF(ISNUMBER(BS670),BS670/MAX(BS$22:BS670)-1,"")</f>
        <v>-7.8714652354381909E-2</v>
      </c>
    </row>
    <row r="671" spans="17:73" ht="16" customHeight="1">
      <c r="Q671" s="63">
        <v>44039</v>
      </c>
      <c r="R671" s="62">
        <v>451.2</v>
      </c>
      <c r="S671" s="60">
        <f>IF(AND(ISNUMBER(R670),ISNUMBER(R671)),R671/R670-1,"")</f>
        <v>-6.9766930034993457E-3</v>
      </c>
      <c r="T671" s="60">
        <f>IF(ISNUMBER(R671),R671/MAX(R$22:R671)-1,"")</f>
        <v>-0.11345148740519517</v>
      </c>
      <c r="V671" s="62">
        <v>228.73</v>
      </c>
      <c r="W671" s="60">
        <f>IF(AND(ISNUMBER(V670),ISNUMBER(V671)),V671/V670-1,"")</f>
        <v>-6.687801276762162E-3</v>
      </c>
      <c r="X671" s="60">
        <f>IF(ISNUMBER(V671),V671/MAX(V$22:V671)-1,"")</f>
        <v>-0.11646322620519167</v>
      </c>
      <c r="Z671" s="62">
        <v>9.66</v>
      </c>
      <c r="AA671" s="60">
        <f>IF(AND(ISNUMBER(Z670),ISNUMBER(Z671)),Z671/Z670-1,"")</f>
        <v>-7.1942446043166131E-3</v>
      </c>
      <c r="AB671" s="60">
        <f>IF(ISNUMBER(Z671),Z671/MAX(Z$22:Z671)-1,"")</f>
        <v>-0.12499999999999989</v>
      </c>
      <c r="AD671" s="62">
        <v>12.46</v>
      </c>
      <c r="AE671" s="60">
        <f>IF(AND(ISNUMBER(AD670),ISNUMBER(AD671)),AD671/AD670-1,"")</f>
        <v>8.9068825910931793E-3</v>
      </c>
      <c r="AF671" s="60">
        <f>IF(ISNUMBER(AD671),AD671/MAX(AD$22:AD671)-1,"")</f>
        <v>-0.17538054268696224</v>
      </c>
      <c r="AH671" s="62">
        <v>17.100000000000001</v>
      </c>
      <c r="AI671" s="60">
        <f>IF(AND(ISNUMBER(AH670),ISNUMBER(AH671)),AH671/AH670-1,"")</f>
        <v>-1.7513134851137035E-3</v>
      </c>
      <c r="AJ671" s="60">
        <f>IF(ISNUMBER(AH671),AH671/MAX(AH$22:AH671)-1,"")</f>
        <v>-0.12352639671963095</v>
      </c>
      <c r="AL671" s="62">
        <v>18.940000000000001</v>
      </c>
      <c r="AM671" s="60">
        <f>IF(AND(ISNUMBER(AL670),ISNUMBER(AL671)),AL671/AL670-1,"")</f>
        <v>3.1779661016950733E-3</v>
      </c>
      <c r="AN671" s="60">
        <f>IF(ISNUMBER(AL671),AL671/MAX(AL$22:AL671)-1,"")</f>
        <v>-0.19643614764531181</v>
      </c>
      <c r="AP671" s="62">
        <v>100.26</v>
      </c>
      <c r="AQ671" s="60">
        <f>IF(AND(ISNUMBER(AP670),ISNUMBER(AP671)),AP671/AP670-1,"")</f>
        <v>-1.9944156362183829E-4</v>
      </c>
      <c r="AR671" s="60">
        <f>IF(ISNUMBER(AP671),AP671/MAX(AP$22:AP671)-1,"")</f>
        <v>-1.4938751120405769E-3</v>
      </c>
      <c r="AT671" s="62">
        <v>50.09</v>
      </c>
      <c r="AU671" s="60">
        <f>IF(AND(ISNUMBER(AT670),ISNUMBER(AT671)),AT671/AT670-1,"")</f>
        <v>0</v>
      </c>
      <c r="AV671" s="60">
        <f>IF(ISNUMBER(AT671),AT671/MAX(AT$22:AT671)-1,"")</f>
        <v>-1.7935432443203503E-3</v>
      </c>
      <c r="AX671" s="62">
        <v>25.436</v>
      </c>
      <c r="AY671" s="60">
        <f>IF(AND(ISNUMBER(AX670),ISNUMBER(AX671)),AX671/AX670-1,"")</f>
        <v>1.8662394873848687E-2</v>
      </c>
      <c r="AZ671" s="60">
        <f>IF(ISNUMBER(AX671),AX671/MAX(AX$22:AX671)-1,"")</f>
        <v>-1.1541600279796338E-2</v>
      </c>
      <c r="BB671" s="62">
        <v>54.6</v>
      </c>
      <c r="BC671" s="60">
        <f>IF(AND(ISNUMBER(BB670),ISNUMBER(BB671)),BB671/BB670-1,"")</f>
        <v>0</v>
      </c>
      <c r="BD671" s="60">
        <f>IF(ISNUMBER(BB671),BB671/MAX(BB$22:BB671)-1,"")</f>
        <v>-1.2836738383655732E-2</v>
      </c>
      <c r="BF671" s="62">
        <v>53.15</v>
      </c>
      <c r="BG671" s="60">
        <f>IF(AND(ISNUMBER(BF670),ISNUMBER(BF671)),BF671/BF670-1,"")</f>
        <v>1.3187641296157349E-3</v>
      </c>
      <c r="BH671" s="60">
        <f>IF(ISNUMBER(BF671),BF671/MAX(BF$22:BF671)-1,"")</f>
        <v>-1.8285925378648038E-2</v>
      </c>
      <c r="BK671" s="61">
        <f>BK670*(1+BL671)</f>
        <v>123.7025500561419</v>
      </c>
      <c r="BL671" s="60">
        <f>$L$12*N(AQ671)+$L$13*N(S671)+$L$14*N(AA671)+$L$15*N(AE671)+$L$16*N(AY671)+$L$17*N(BC671)+$L$18*N(AM671)+$L$19*N(AU671)+$L$20*N(W671)</f>
        <v>5.9416408101063169E-4</v>
      </c>
      <c r="BM671" s="60">
        <f>IF(ISNUMBER(BK671),BK671/MAX(BK$22:BK671)-1,"")</f>
        <v>-4.4972770935964301E-2</v>
      </c>
      <c r="BO671" s="61">
        <f>BO670*(1+BP671)</f>
        <v>119.63318924165348</v>
      </c>
      <c r="BP671" s="60">
        <f>$L$36*N(S671)+$L$37*N(AQ671)+$L$38*N(AA671)+$L$39*N(AE671)+$L$40*N(AM671)+$L$41*N(W671)+$L$42*N(AI671)+$L$43*N(BG671)+$L$44*N(AY671)</f>
        <v>-4.2307584138221886E-4</v>
      </c>
      <c r="BQ671" s="60">
        <f>IF(ISNUMBER(BO671),BO671/MAX(BO$22:BO671)-1,"")</f>
        <v>-5.7706213037064247E-2</v>
      </c>
      <c r="BS671" s="61">
        <f>BS670*(1+BT671)</f>
        <v>112.65225620275433</v>
      </c>
      <c r="BT671" s="60">
        <f>$L$60*N(S671)+$L$61*N(AE671)+$L$62*N(AQ671)+$L$63*N(AM671)+$L$64*N(AI671)+$L$65*N(AA671)+$L$66*N(BG671)+$L$67*N(W671)+$L$68*N(AY671)</f>
        <v>-7.2731386770125779E-4</v>
      </c>
      <c r="BU671" s="60">
        <f>IF(ISNUMBER(BS671),BS671/MAX(BS$22:BS671)-1,"")</f>
        <v>-7.9384715963834451E-2</v>
      </c>
    </row>
    <row r="672" spans="17:73" ht="16" customHeight="1">
      <c r="Q672" s="63">
        <v>44040</v>
      </c>
      <c r="R672" s="62">
        <v>453.11</v>
      </c>
      <c r="S672" s="60">
        <f>IF(AND(ISNUMBER(R671),ISNUMBER(R672)),R672/R671-1,"")</f>
        <v>4.233156028368823E-3</v>
      </c>
      <c r="T672" s="60">
        <f>IF(ISNUMBER(R672),R672/MAX(R$22:R672)-1,"")</f>
        <v>-0.10969858922466302</v>
      </c>
      <c r="V672" s="62">
        <v>229.99</v>
      </c>
      <c r="W672" s="60">
        <f>IF(AND(ISNUMBER(V671),ISNUMBER(V672)),V672/V671-1,"")</f>
        <v>5.5086783543916162E-3</v>
      </c>
      <c r="X672" s="60">
        <f>IF(ISNUMBER(V672),V672/MAX(V$22:V672)-1,"")</f>
        <v>-0.11159610630407901</v>
      </c>
      <c r="Z672" s="62">
        <v>9.73</v>
      </c>
      <c r="AA672" s="60">
        <f>IF(AND(ISNUMBER(Z671),ISNUMBER(Z672)),Z672/Z671-1,"")</f>
        <v>7.2463768115942351E-3</v>
      </c>
      <c r="AB672" s="60">
        <f>IF(ISNUMBER(Z672),Z672/MAX(Z$22:Z672)-1,"")</f>
        <v>-0.11865942028985499</v>
      </c>
      <c r="AD672" s="62">
        <v>12.44</v>
      </c>
      <c r="AE672" s="60">
        <f>IF(AND(ISNUMBER(AD671),ISNUMBER(AD672)),AD672/AD671-1,"")</f>
        <v>-1.6051364365972098E-3</v>
      </c>
      <c r="AF672" s="60">
        <f>IF(ISNUMBER(AD672),AD672/MAX(AD$22:AD672)-1,"")</f>
        <v>-0.1767041694242224</v>
      </c>
      <c r="AH672" s="62">
        <v>17.07</v>
      </c>
      <c r="AI672" s="60">
        <f>IF(AND(ISNUMBER(AH671),ISNUMBER(AH672)),AH672/AH671-1,"")</f>
        <v>-1.7543859649123972E-3</v>
      </c>
      <c r="AJ672" s="60">
        <f>IF(ISNUMBER(AH672),AH672/MAX(AH$22:AH672)-1,"")</f>
        <v>-0.12506406970784223</v>
      </c>
      <c r="AL672" s="62">
        <v>18.829999999999998</v>
      </c>
      <c r="AM672" s="60">
        <f>IF(AND(ISNUMBER(AL671),ISNUMBER(AL672)),AL672/AL671-1,"")</f>
        <v>-5.8078141499473546E-3</v>
      </c>
      <c r="AN672" s="60">
        <f>IF(ISNUMBER(AL672),AL672/MAX(AL$22:AL672)-1,"")</f>
        <v>-0.2011030971574036</v>
      </c>
      <c r="AP672" s="62">
        <v>100.28</v>
      </c>
      <c r="AQ672" s="60">
        <f>IF(AND(ISNUMBER(AP671),ISNUMBER(AP672)),AP672/AP671-1,"")</f>
        <v>1.9948134849379073E-4</v>
      </c>
      <c r="AR672" s="60">
        <f>IF(ISNUMBER(AP672),AP672/MAX(AP$22:AP672)-1,"")</f>
        <v>-1.2946917637685074E-3</v>
      </c>
      <c r="AT672" s="62">
        <v>50.09</v>
      </c>
      <c r="AU672" s="60">
        <f>IF(AND(ISNUMBER(AT671),ISNUMBER(AT672)),AT672/AT671-1,"")</f>
        <v>0</v>
      </c>
      <c r="AV672" s="60">
        <f>IF(ISNUMBER(AT672),AT672/MAX(AT$22:AT672)-1,"")</f>
        <v>-1.7935432443203503E-3</v>
      </c>
      <c r="AX672" s="62">
        <v>25.44</v>
      </c>
      <c r="AY672" s="60">
        <f>IF(AND(ISNUMBER(AX671),ISNUMBER(AX672)),AX672/AX671-1,"")</f>
        <v>1.572574304136154E-4</v>
      </c>
      <c r="AZ672" s="60">
        <f>IF(ISNUMBER(AX672),AX672/MAX(AX$22:AX672)-1,"")</f>
        <v>-1.138615785178565E-2</v>
      </c>
      <c r="BB672" s="62">
        <v>54.62</v>
      </c>
      <c r="BC672" s="60">
        <f>IF(AND(ISNUMBER(BB671),ISNUMBER(BB672)),BB672/BB671-1,"")</f>
        <v>3.66300366300365E-4</v>
      </c>
      <c r="BD672" s="60">
        <f>IF(ISNUMBER(BB672),BB672/MAX(BB$22:BB672)-1,"")</f>
        <v>-1.2475140119327488E-2</v>
      </c>
      <c r="BF672" s="62">
        <v>53.08</v>
      </c>
      <c r="BG672" s="60">
        <f>IF(AND(ISNUMBER(BF671),ISNUMBER(BF672)),BF672/BF671-1,"")</f>
        <v>-1.3170272812793593E-3</v>
      </c>
      <c r="BH672" s="60">
        <f>IF(ISNUMBER(BF672),BF672/MAX(BF$22:BF672)-1,"")</f>
        <v>-1.9578869597340232E-2</v>
      </c>
      <c r="BK672" s="61">
        <f>BK671*(1+BL672)</f>
        <v>123.95667585908069</v>
      </c>
      <c r="BL672" s="60">
        <f>$L$12*N(AQ672)+$L$13*N(S672)+$L$14*N(AA672)+$L$15*N(AE672)+$L$16*N(AY672)+$L$17*N(BC672)+$L$18*N(AM672)+$L$19*N(AU672)+$L$20*N(W672)</f>
        <v>2.0543295414965192E-3</v>
      </c>
      <c r="BM672" s="60">
        <f>IF(ISNUMBER(BK672),BK672/MAX(BK$22:BK672)-1,"")</f>
        <v>-4.3010830286364543E-2</v>
      </c>
      <c r="BO672" s="61">
        <f>BO671*(1+BP672)</f>
        <v>119.89874777811508</v>
      </c>
      <c r="BP672" s="60">
        <f>$L$36*N(S672)+$L$37*N(AQ672)+$L$38*N(AA672)+$L$39*N(AE672)+$L$40*N(AM672)+$L$41*N(W672)+$L$42*N(AI672)+$L$43*N(BG672)+$L$44*N(AY672)</f>
        <v>2.2197731093266358E-3</v>
      </c>
      <c r="BQ672" s="60">
        <f>IF(ISNUMBER(BO672),BO672/MAX(BO$22:BO672)-1,"")</f>
        <v>-5.5614534627678514E-2</v>
      </c>
      <c r="BS672" s="61">
        <f>BS671*(1+BT672)</f>
        <v>112.74466097492342</v>
      </c>
      <c r="BT672" s="60">
        <f>$L$60*N(S672)+$L$61*N(AE672)+$L$62*N(AQ672)+$L$63*N(AM672)+$L$64*N(AI672)+$L$65*N(AA672)+$L$66*N(BG672)+$L$67*N(W672)+$L$68*N(AY672)</f>
        <v>8.2026561458986309E-4</v>
      </c>
      <c r="BU672" s="60">
        <f>IF(ISNUMBER(BS672),BS672/MAX(BS$22:BS672)-1,"")</f>
        <v>-7.8629566902073678E-2</v>
      </c>
    </row>
    <row r="673" spans="17:73" ht="16" customHeight="1">
      <c r="Q673" s="63">
        <v>44041</v>
      </c>
      <c r="R673" s="62">
        <v>448.4</v>
      </c>
      <c r="S673" s="60">
        <f>IF(AND(ISNUMBER(R672),ISNUMBER(R673)),R673/R672-1,"")</f>
        <v>-1.0394826863234119E-2</v>
      </c>
      <c r="T673" s="60">
        <f>IF(ISNUMBER(R673),R673/MAX(R$22:R673)-1,"")</f>
        <v>-0.11895311824576571</v>
      </c>
      <c r="V673" s="62">
        <v>227.26</v>
      </c>
      <c r="W673" s="60">
        <f>IF(AND(ISNUMBER(V672),ISNUMBER(V673)),V673/V672-1,"")</f>
        <v>-1.1870081307883029E-2</v>
      </c>
      <c r="X673" s="60">
        <f>IF(ISNUMBER(V673),V673/MAX(V$22:V673)-1,"")</f>
        <v>-0.12214153275648953</v>
      </c>
      <c r="Z673" s="62">
        <v>9.6199999999999992</v>
      </c>
      <c r="AA673" s="60">
        <f>IF(AND(ISNUMBER(Z672),ISNUMBER(Z673)),Z673/Z672-1,"")</f>
        <v>-1.1305241521068932E-2</v>
      </c>
      <c r="AB673" s="60">
        <f>IF(ISNUMBER(Z673),Z673/MAX(Z$22:Z673)-1,"")</f>
        <v>-0.12862318840579712</v>
      </c>
      <c r="AD673" s="62">
        <v>12.24</v>
      </c>
      <c r="AE673" s="60">
        <f>IF(AND(ISNUMBER(AD672),ISNUMBER(AD673)),AD673/AD672-1,"")</f>
        <v>-1.6077170418006381E-2</v>
      </c>
      <c r="AF673" s="60">
        <f>IF(ISNUMBER(AD673),AD673/MAX(AD$22:AD673)-1,"")</f>
        <v>-0.18994043679682326</v>
      </c>
      <c r="AH673" s="62">
        <v>16.96</v>
      </c>
      <c r="AI673" s="60">
        <f>IF(AND(ISNUMBER(AH672),ISNUMBER(AH673)),AH673/AH672-1,"")</f>
        <v>-6.444053895723445E-3</v>
      </c>
      <c r="AJ673" s="60">
        <f>IF(ISNUMBER(AH673),AH673/MAX(AH$22:AH673)-1,"")</f>
        <v>-0.13070220399794985</v>
      </c>
      <c r="AL673" s="62">
        <v>18.93</v>
      </c>
      <c r="AM673" s="60">
        <f>IF(AND(ISNUMBER(AL672),ISNUMBER(AL673)),AL673/AL672-1,"")</f>
        <v>5.3106744556559171E-3</v>
      </c>
      <c r="AN673" s="60">
        <f>IF(ISNUMBER(AL673),AL673/MAX(AL$22:AL673)-1,"")</f>
        <v>-0.19686041578277469</v>
      </c>
      <c r="AP673" s="62">
        <v>100.26</v>
      </c>
      <c r="AQ673" s="60">
        <f>IF(AND(ISNUMBER(AP672),ISNUMBER(AP673)),AP673/AP672-1,"")</f>
        <v>-1.9944156362183829E-4</v>
      </c>
      <c r="AR673" s="60">
        <f>IF(ISNUMBER(AP673),AP673/MAX(AP$22:AP673)-1,"")</f>
        <v>-1.4938751120405769E-3</v>
      </c>
      <c r="AT673" s="62">
        <v>50.09</v>
      </c>
      <c r="AU673" s="60">
        <f>IF(AND(ISNUMBER(AT672),ISNUMBER(AT673)),AT673/AT672-1,"")</f>
        <v>0</v>
      </c>
      <c r="AV673" s="60">
        <f>IF(ISNUMBER(AT673),AT673/MAX(AT$22:AT673)-1,"")</f>
        <v>-1.7935432443203503E-3</v>
      </c>
      <c r="AX673" s="62">
        <v>25.533999999999999</v>
      </c>
      <c r="AY673" s="60">
        <f>IF(AND(ISNUMBER(AX672),ISNUMBER(AX673)),AX673/AX672-1,"")</f>
        <v>3.694968553459077E-3</v>
      </c>
      <c r="AZ673" s="60">
        <f>IF(ISNUMBER(AX673),AX673/MAX(AX$22:AX673)-1,"")</f>
        <v>-7.7332607935336473E-3</v>
      </c>
      <c r="BB673" s="62">
        <v>54.62</v>
      </c>
      <c r="BC673" s="60">
        <f>IF(AND(ISNUMBER(BB672),ISNUMBER(BB673)),BB673/BB672-1,"")</f>
        <v>0</v>
      </c>
      <c r="BD673" s="60">
        <f>IF(ISNUMBER(BB673),BB673/MAX(BB$22:BB673)-1,"")</f>
        <v>-1.2475140119327488E-2</v>
      </c>
      <c r="BF673" s="62">
        <v>53.19</v>
      </c>
      <c r="BG673" s="60">
        <f>IF(AND(ISNUMBER(BF672),ISNUMBER(BF673)),BF673/BF672-1,"")</f>
        <v>2.0723436322531708E-3</v>
      </c>
      <c r="BH673" s="60">
        <f>IF(ISNUMBER(BF673),BF673/MAX(BF$22:BF673)-1,"")</f>
        <v>-1.7547100110823832E-2</v>
      </c>
      <c r="BK673" s="61">
        <f>BK672*(1+BL673)</f>
        <v>123.24641362496718</v>
      </c>
      <c r="BL673" s="60">
        <f>$L$12*N(AQ673)+$L$13*N(S673)+$L$14*N(AA673)+$L$15*N(AE673)+$L$16*N(AY673)+$L$17*N(BC673)+$L$18*N(AM673)+$L$19*N(AU673)+$L$20*N(W673)</f>
        <v>-5.7299232105980022E-3</v>
      </c>
      <c r="BM673" s="60">
        <f>IF(ISNUMBER(BK673),BK673/MAX(BK$22:BK673)-1,"")</f>
        <v>-4.8494304742197514E-2</v>
      </c>
      <c r="BO673" s="61">
        <f>BO672*(1+BP673)</f>
        <v>118.99212320761274</v>
      </c>
      <c r="BP673" s="60">
        <f>$L$36*N(S673)+$L$37*N(AQ673)+$L$38*N(AA673)+$L$39*N(AE673)+$L$40*N(AM673)+$L$41*N(W673)+$L$42*N(AI673)+$L$43*N(BG673)+$L$44*N(AY673)</f>
        <v>-7.561584981522507E-3</v>
      </c>
      <c r="BQ673" s="60">
        <f>IF(ISNUMBER(BO673),BO673/MAX(BO$22:BO673)-1,"")</f>
        <v>-6.2755585579405859E-2</v>
      </c>
      <c r="BS673" s="61">
        <f>BS672*(1+BT673)</f>
        <v>111.92190242622156</v>
      </c>
      <c r="BT673" s="60">
        <f>$L$60*N(S673)+$L$61*N(AE673)+$L$62*N(AQ673)+$L$63*N(AM673)+$L$64*N(AI673)+$L$65*N(AA673)+$L$66*N(BG673)+$L$67*N(W673)+$L$68*N(AY673)</f>
        <v>-7.2975388952995464E-3</v>
      </c>
      <c r="BU673" s="60">
        <f>IF(ISNUMBER(BS673),BS673/MAX(BS$22:BS673)-1,"")</f>
        <v>-8.5353303474584696E-2</v>
      </c>
    </row>
    <row r="674" spans="17:73" ht="16" customHeight="1">
      <c r="Q674" s="63">
        <v>44042</v>
      </c>
      <c r="R674" s="62">
        <v>452.74</v>
      </c>
      <c r="S674" s="60">
        <f>IF(AND(ISNUMBER(R673),ISNUMBER(R674)),R674/R673-1,"")</f>
        <v>9.6788581623550307E-3</v>
      </c>
      <c r="T674" s="60">
        <f>IF(ISNUMBER(R674),R674/MAX(R$22:R674)-1,"")</f>
        <v>-0.11042559044288125</v>
      </c>
      <c r="V674" s="62">
        <v>230.29</v>
      </c>
      <c r="W674" s="60">
        <f>IF(AND(ISNUMBER(V673),ISNUMBER(V674)),V674/V673-1,"")</f>
        <v>1.3332746633811565E-2</v>
      </c>
      <c r="X674" s="60">
        <f>IF(ISNUMBER(V674),V674/MAX(V$22:V674)-1,"")</f>
        <v>-0.11043726823238564</v>
      </c>
      <c r="Z674" s="62">
        <v>9.7100000000000009</v>
      </c>
      <c r="AA674" s="60">
        <f>IF(AND(ISNUMBER(Z673),ISNUMBER(Z674)),Z674/Z673-1,"")</f>
        <v>9.3555093555095503E-3</v>
      </c>
      <c r="AB674" s="60">
        <f>IF(ISNUMBER(Z674),Z674/MAX(Z$22:Z674)-1,"")</f>
        <v>-0.12047101449275344</v>
      </c>
      <c r="AD674" s="62">
        <v>12.23</v>
      </c>
      <c r="AE674" s="60">
        <f>IF(AND(ISNUMBER(AD673),ISNUMBER(AD674)),AD674/AD673-1,"")</f>
        <v>-8.1699346405228468E-4</v>
      </c>
      <c r="AF674" s="60">
        <f>IF(ISNUMBER(AD674),AD674/MAX(AD$22:AD674)-1,"")</f>
        <v>-0.19060225016545329</v>
      </c>
      <c r="AH674" s="62">
        <v>17.14</v>
      </c>
      <c r="AI674" s="60">
        <f>IF(AND(ISNUMBER(AH673),ISNUMBER(AH674)),AH674/AH673-1,"")</f>
        <v>1.0613207547169878E-2</v>
      </c>
      <c r="AJ674" s="60">
        <f>IF(ISNUMBER(AH674),AH674/MAX(AH$22:AH674)-1,"")</f>
        <v>-0.12147616606868272</v>
      </c>
      <c r="AL674" s="62">
        <v>19.03</v>
      </c>
      <c r="AM674" s="60">
        <f>IF(AND(ISNUMBER(AL673),ISNUMBER(AL674)),AL674/AL673-1,"")</f>
        <v>5.282620179609232E-3</v>
      </c>
      <c r="AN674" s="60">
        <f>IF(ISNUMBER(AL674),AL674/MAX(AL$22:AL674)-1,"")</f>
        <v>-0.19261773440814589</v>
      </c>
      <c r="AP674" s="62">
        <v>100.28</v>
      </c>
      <c r="AQ674" s="60">
        <f>IF(AND(ISNUMBER(AP673),ISNUMBER(AP674)),AP674/AP673-1,"")</f>
        <v>1.9948134849379073E-4</v>
      </c>
      <c r="AR674" s="60">
        <f>IF(ISNUMBER(AP674),AP674/MAX(AP$22:AP674)-1,"")</f>
        <v>-1.2946917637685074E-3</v>
      </c>
      <c r="AT674" s="62">
        <v>50.09</v>
      </c>
      <c r="AU674" s="60">
        <f>IF(AND(ISNUMBER(AT673),ISNUMBER(AT674)),AT674/AT673-1,"")</f>
        <v>0</v>
      </c>
      <c r="AV674" s="60">
        <f>IF(ISNUMBER(AT674),AT674/MAX(AT$22:AT674)-1,"")</f>
        <v>-1.7935432443203503E-3</v>
      </c>
      <c r="AX674" s="62">
        <v>25.675000000000001</v>
      </c>
      <c r="AY674" s="60">
        <f>IF(AND(ISNUMBER(AX673),ISNUMBER(AX674)),AX674/AX673-1,"")</f>
        <v>5.5220490326624017E-3</v>
      </c>
      <c r="AZ674" s="60">
        <f>IF(ISNUMBER(AX674),AX674/MAX(AX$22:AX674)-1,"")</f>
        <v>-2.2539152061554768E-3</v>
      </c>
      <c r="BB674" s="62">
        <v>54.67</v>
      </c>
      <c r="BC674" s="60">
        <f>IF(AND(ISNUMBER(BB673),ISNUMBER(BB674)),BB674/BB673-1,"")</f>
        <v>9.1541559868191236E-4</v>
      </c>
      <c r="BD674" s="60">
        <f>IF(ISNUMBER(BB674),BB674/MAX(BB$22:BB674)-1,"")</f>
        <v>-1.1571144458506599E-2</v>
      </c>
      <c r="BF674" s="62">
        <v>53.11</v>
      </c>
      <c r="BG674" s="60">
        <f>IF(AND(ISNUMBER(BF673),ISNUMBER(BF674)),BF674/BF673-1,"")</f>
        <v>-1.504042113179116E-3</v>
      </c>
      <c r="BH674" s="60">
        <f>IF(ISNUMBER(BF674),BF674/MAX(BF$22:BF674)-1,"")</f>
        <v>-1.9024750646472133E-2</v>
      </c>
      <c r="BK674" s="61">
        <f>BK673*(1+BL674)</f>
        <v>123.91794578705202</v>
      </c>
      <c r="BL674" s="60">
        <f>$L$12*N(AQ674)+$L$13*N(S674)+$L$14*N(AA674)+$L$15*N(AE674)+$L$16*N(AY674)+$L$17*N(BC674)+$L$18*N(AM674)+$L$19*N(AU674)+$L$20*N(W674)</f>
        <v>5.4486953602420956E-3</v>
      </c>
      <c r="BM674" s="60">
        <f>IF(ISNUMBER(BK674),BK674/MAX(BK$22:BK674)-1,"")</f>
        <v>-4.3309840075202333E-2</v>
      </c>
      <c r="BO674" s="61">
        <f>BO673*(1+BP674)</f>
        <v>119.62704946780534</v>
      </c>
      <c r="BP674" s="60">
        <f>$L$36*N(S674)+$L$37*N(AQ674)+$L$38*N(AA674)+$L$39*N(AE674)+$L$40*N(AM674)+$L$41*N(W674)+$L$42*N(AI674)+$L$43*N(BG674)+$L$44*N(AY674)</f>
        <v>5.3358679808141532E-3</v>
      </c>
      <c r="BQ674" s="60">
        <f>IF(ISNUMBER(BO674),BO674/MAX(BO$22:BO674)-1,"")</f>
        <v>-5.7754573118302122E-2</v>
      </c>
      <c r="BS674" s="61">
        <f>BS673*(1+BT674)</f>
        <v>112.53239622241981</v>
      </c>
      <c r="BT674" s="60">
        <f>$L$60*N(S674)+$L$61*N(AE674)+$L$62*N(AQ674)+$L$63*N(AM674)+$L$64*N(AI674)+$L$65*N(AA674)+$L$66*N(BG674)+$L$67*N(W674)+$L$68*N(AY674)</f>
        <v>5.4546409859382479E-3</v>
      </c>
      <c r="BU674" s="60">
        <f>IF(ISNUMBER(BS674),BS674/MAX(BS$22:BS674)-1,"")</f>
        <v>-8.0364234116064304E-2</v>
      </c>
    </row>
    <row r="675" spans="17:73" ht="16" customHeight="1">
      <c r="Q675" s="63">
        <v>44043</v>
      </c>
      <c r="R675" s="62">
        <v>452.5</v>
      </c>
      <c r="S675" s="60">
        <f>IF(AND(ISNUMBER(R674),ISNUMBER(R675)),R675/R674-1,"")</f>
        <v>-5.3010557936128411E-4</v>
      </c>
      <c r="T675" s="60">
        <f>IF(ISNUMBER(R675),R675/MAX(R$22:R675)-1,"")</f>
        <v>-0.11089715880064444</v>
      </c>
      <c r="V675" s="62">
        <v>228.56</v>
      </c>
      <c r="W675" s="60">
        <f>IF(AND(ISNUMBER(V674),ISNUMBER(V675)),V675/V674-1,"")</f>
        <v>-7.5122671414302733E-3</v>
      </c>
      <c r="X675" s="60">
        <f>IF(ISNUMBER(V675),V675/MAX(V$22:V675)-1,"")</f>
        <v>-0.11711990111248449</v>
      </c>
      <c r="Z675" s="62">
        <v>9.59</v>
      </c>
      <c r="AA675" s="60">
        <f>IF(AND(ISNUMBER(Z674),ISNUMBER(Z675)),Z675/Z674-1,"")</f>
        <v>-1.2358393408856916E-2</v>
      </c>
      <c r="AB675" s="60">
        <f>IF(ISNUMBER(Z675),Z675/MAX(Z$22:Z675)-1,"")</f>
        <v>-0.1313405797101449</v>
      </c>
      <c r="AD675" s="62">
        <v>11.91</v>
      </c>
      <c r="AE675" s="60">
        <f>IF(AND(ISNUMBER(AD674),ISNUMBER(AD675)),AD675/AD674-1,"")</f>
        <v>-2.6165167620605057E-2</v>
      </c>
      <c r="AF675" s="60">
        <f>IF(ISNUMBER(AD675),AD675/MAX(AD$22:AD675)-1,"")</f>
        <v>-0.2117802779616148</v>
      </c>
      <c r="AH675" s="62">
        <v>16.8</v>
      </c>
      <c r="AI675" s="60">
        <f>IF(AND(ISNUMBER(AH674),ISNUMBER(AH675)),AH675/AH674-1,"")</f>
        <v>-1.9836639439906656E-2</v>
      </c>
      <c r="AJ675" s="60">
        <f>IF(ISNUMBER(AH675),AH675/MAX(AH$22:AH675)-1,"")</f>
        <v>-0.13890312660174275</v>
      </c>
      <c r="AL675" s="62">
        <v>18.78</v>
      </c>
      <c r="AM675" s="60">
        <f>IF(AND(ISNUMBER(AL674),ISNUMBER(AL675)),AL675/AL674-1,"")</f>
        <v>-1.3137151865475594E-2</v>
      </c>
      <c r="AN675" s="60">
        <f>IF(ISNUMBER(AL675),AL675/MAX(AL$22:AL675)-1,"")</f>
        <v>-0.20322443784471778</v>
      </c>
      <c r="AP675" s="62">
        <v>100.26</v>
      </c>
      <c r="AQ675" s="60">
        <f>IF(AND(ISNUMBER(AP674),ISNUMBER(AP675)),AP675/AP674-1,"")</f>
        <v>-1.9944156362183829E-4</v>
      </c>
      <c r="AR675" s="60">
        <f>IF(ISNUMBER(AP675),AP675/MAX(AP$22:AP675)-1,"")</f>
        <v>-1.4938751120405769E-3</v>
      </c>
      <c r="AT675" s="62">
        <v>50.1</v>
      </c>
      <c r="AU675" s="60">
        <f>IF(AND(ISNUMBER(AT674),ISNUMBER(AT675)),AT675/AT674-1,"")</f>
        <v>1.9964064683564153E-4</v>
      </c>
      <c r="AV675" s="60">
        <f>IF(ISNUMBER(AT675),AT675/MAX(AT$22:AT675)-1,"")</f>
        <v>-1.5942606616181632E-3</v>
      </c>
      <c r="AX675" s="62">
        <v>25.67</v>
      </c>
      <c r="AY675" s="60">
        <f>IF(AND(ISNUMBER(AX674),ISNUMBER(AX675)),AX675/AX674-1,"")</f>
        <v>-1.9474196689384105E-4</v>
      </c>
      <c r="AZ675" s="60">
        <f>IF(ISNUMBER(AX675),AX675/MAX(AX$22:AX675)-1,"")</f>
        <v>-2.4482182411689202E-3</v>
      </c>
      <c r="BB675" s="62">
        <v>54.78</v>
      </c>
      <c r="BC675" s="60">
        <f>IF(AND(ISNUMBER(BB674),ISNUMBER(BB675)),BB675/BB674-1,"")</f>
        <v>2.012072434607548E-3</v>
      </c>
      <c r="BD675" s="60">
        <f>IF(ISNUMBER(BB675),BB675/MAX(BB$22:BB675)-1,"")</f>
        <v>-9.5823540047007549E-3</v>
      </c>
      <c r="BF675" s="62">
        <v>53.18</v>
      </c>
      <c r="BG675" s="60">
        <f>IF(AND(ISNUMBER(BF674),ISNUMBER(BF675)),BF675/BF674-1,"")</f>
        <v>1.318019205422738E-3</v>
      </c>
      <c r="BH675" s="60">
        <f>IF(ISNUMBER(BF675),BF675/MAX(BF$22:BF675)-1,"")</f>
        <v>-1.7731806427779828E-2</v>
      </c>
      <c r="BK675" s="61">
        <f>BK674*(1+BL675)</f>
        <v>123.25632551687362</v>
      </c>
      <c r="BL675" s="60">
        <f>$L$12*N(AQ675)+$L$13*N(S675)+$L$14*N(AA675)+$L$15*N(AE675)+$L$16*N(AY675)+$L$17*N(BC675)+$L$18*N(AM675)+$L$19*N(AU675)+$L$20*N(W675)</f>
        <v>-5.3391804227885618E-3</v>
      </c>
      <c r="BM675" s="60">
        <f>IF(ISNUMBER(BK675),BK675/MAX(BK$22:BK675)-1,"")</f>
        <v>-4.8417781447747332E-2</v>
      </c>
      <c r="BO675" s="61">
        <f>BO674*(1+BP675)</f>
        <v>118.71657037306692</v>
      </c>
      <c r="BP675" s="60">
        <f>$L$36*N(S675)+$L$37*N(AQ675)+$L$38*N(AA675)+$L$39*N(AE675)+$L$40*N(AM675)+$L$41*N(W675)+$L$42*N(AI675)+$L$43*N(BG675)+$L$44*N(AY675)</f>
        <v>-7.6109801151909452E-3</v>
      </c>
      <c r="BQ675" s="60">
        <f>IF(ISNUMBER(BO675),BO675/MAX(BO$22:BO675)-1,"")</f>
        <v>-6.4925984325928221E-2</v>
      </c>
      <c r="BS675" s="61">
        <f>BS674*(1+BT675)</f>
        <v>111.41182559609892</v>
      </c>
      <c r="BT675" s="60">
        <f>$L$60*N(S675)+$L$61*N(AE675)+$L$62*N(AQ675)+$L$63*N(AM675)+$L$64*N(AI675)+$L$65*N(AA675)+$L$66*N(BG675)+$L$67*N(W675)+$L$68*N(AY675)</f>
        <v>-9.9577602889222832E-3</v>
      </c>
      <c r="BU675" s="60">
        <f>IF(ISNUMBER(BS675),BS675/MAX(BS$22:BS675)-1,"")</f>
        <v>-8.9521746625855991E-2</v>
      </c>
    </row>
    <row r="676" spans="17:73" ht="16" customHeight="1">
      <c r="Q676" s="63">
        <v>44046</v>
      </c>
      <c r="R676" s="62">
        <v>457.18</v>
      </c>
      <c r="S676" s="60">
        <f>IF(AND(ISNUMBER(R675),ISNUMBER(R676)),R676/R675-1,"")</f>
        <v>1.0342541436464181E-2</v>
      </c>
      <c r="T676" s="60">
        <f>IF(ISNUMBER(R676),R676/MAX(R$22:R676)-1,"")</f>
        <v>-0.1017015758242622</v>
      </c>
      <c r="V676" s="62">
        <v>231.64</v>
      </c>
      <c r="W676" s="60">
        <f>IF(AND(ISNUMBER(V675),ISNUMBER(V676)),V676/V675-1,"")</f>
        <v>1.347567378368919E-2</v>
      </c>
      <c r="X676" s="60">
        <f>IF(ISNUMBER(V676),V676/MAX(V$22:V676)-1,"")</f>
        <v>-0.10522249690976515</v>
      </c>
      <c r="Z676" s="62">
        <v>9.7200000000000006</v>
      </c>
      <c r="AA676" s="60">
        <f>IF(AND(ISNUMBER(Z675),ISNUMBER(Z676)),Z676/Z675-1,"")</f>
        <v>1.355578727841511E-2</v>
      </c>
      <c r="AB676" s="60">
        <f>IF(ISNUMBER(Z676),Z676/MAX(Z$22:Z676)-1,"")</f>
        <v>-0.11956521739130421</v>
      </c>
      <c r="AD676" s="62">
        <v>12.05</v>
      </c>
      <c r="AE676" s="60">
        <f>IF(AND(ISNUMBER(AD675),ISNUMBER(AD676)),AD676/AD675-1,"")</f>
        <v>1.1754827875734675E-2</v>
      </c>
      <c r="AF676" s="60">
        <f>IF(ISNUMBER(AD676),AD676/MAX(AD$22:AD676)-1,"")</f>
        <v>-0.2025148908007941</v>
      </c>
      <c r="AH676" s="62">
        <v>16.96</v>
      </c>
      <c r="AI676" s="60">
        <f>IF(AND(ISNUMBER(AH675),ISNUMBER(AH676)),AH676/AH675-1,"")</f>
        <v>9.52380952380949E-3</v>
      </c>
      <c r="AJ676" s="60">
        <f>IF(ISNUMBER(AH676),AH676/MAX(AH$22:AH676)-1,"")</f>
        <v>-0.13070220399794985</v>
      </c>
      <c r="AL676" s="62">
        <v>18.8</v>
      </c>
      <c r="AM676" s="60">
        <f>IF(AND(ISNUMBER(AL675),ISNUMBER(AL676)),AL676/AL675-1,"")</f>
        <v>1.0649627263046302E-3</v>
      </c>
      <c r="AN676" s="60">
        <f>IF(ISNUMBER(AL676),AL676/MAX(AL$22:AL676)-1,"")</f>
        <v>-0.20237590156979213</v>
      </c>
      <c r="AP676" s="62">
        <v>100.25</v>
      </c>
      <c r="AQ676" s="60">
        <f>IF(AND(ISNUMBER(AP675),ISNUMBER(AP676)),AP676/AP675-1,"")</f>
        <v>-9.9740674247006389E-5</v>
      </c>
      <c r="AR676" s="60">
        <f>IF(ISNUMBER(AP676),AP676/MAX(AP$22:AP676)-1,"")</f>
        <v>-1.5934667861766671E-3</v>
      </c>
      <c r="AT676" s="62">
        <v>50.07</v>
      </c>
      <c r="AU676" s="60">
        <f>IF(AND(ISNUMBER(AT675),ISNUMBER(AT676)),AT676/AT675-1,"")</f>
        <v>-5.9880239520959666E-4</v>
      </c>
      <c r="AV676" s="60">
        <f>IF(ISNUMBER(AT676),AT676/MAX(AT$22:AT676)-1,"")</f>
        <v>-2.1921084097249466E-3</v>
      </c>
      <c r="AX676" s="62">
        <v>25.934999999999999</v>
      </c>
      <c r="AY676" s="60">
        <f>IF(AND(ISNUMBER(AX675),ISNUMBER(AX676)),AX676/AX675-1,"")</f>
        <v>1.0323334631865855E-2</v>
      </c>
      <c r="AZ676" s="60">
        <f>IF(ISNUMBER(AX676),AX676/MAX(AX$22:AX676)-1,"")</f>
        <v>0</v>
      </c>
      <c r="BB676" s="62">
        <v>54.74</v>
      </c>
      <c r="BC676" s="60">
        <f>IF(AND(ISNUMBER(BB675),ISNUMBER(BB676)),BB676/BB675-1,"")</f>
        <v>-7.3019350127778715E-4</v>
      </c>
      <c r="BD676" s="60">
        <f>IF(ISNUMBER(BB676),BB676/MAX(BB$22:BB676)-1,"")</f>
        <v>-1.0305550533357466E-2</v>
      </c>
      <c r="BF676" s="62">
        <v>53.1</v>
      </c>
      <c r="BG676" s="60">
        <f>IF(AND(ISNUMBER(BF675),ISNUMBER(BF676)),BF676/BF675-1,"")</f>
        <v>-1.5043249341857301E-3</v>
      </c>
      <c r="BH676" s="60">
        <f>IF(ISNUMBER(BF676),BF676/MAX(BF$22:BF676)-1,"")</f>
        <v>-1.9209456963428129E-2</v>
      </c>
      <c r="BK676" s="61">
        <f>BK675*(1+BL676)</f>
        <v>124.23553646653527</v>
      </c>
      <c r="BL676" s="60">
        <f>$L$12*N(AQ676)+$L$13*N(S676)+$L$14*N(AA676)+$L$15*N(AE676)+$L$16*N(AY676)+$L$17*N(BC676)+$L$18*N(AM676)+$L$19*N(AU676)+$L$20*N(W676)</f>
        <v>7.9445086940190257E-3</v>
      </c>
      <c r="BM676" s="60">
        <f>IF(ISNUMBER(BK676),BK676/MAX(BK$22:BK676)-1,"")</f>
        <v>-4.0857928239384944E-2</v>
      </c>
      <c r="BO676" s="61">
        <f>BO675*(1+BP676)</f>
        <v>119.73556082494056</v>
      </c>
      <c r="BP676" s="60">
        <f>$L$36*N(S676)+$L$37*N(AQ676)+$L$38*N(AA676)+$L$39*N(AE676)+$L$40*N(AM676)+$L$41*N(W676)+$L$42*N(AI676)+$L$43*N(BG676)+$L$44*N(AY676)</f>
        <v>8.5833885587452679E-3</v>
      </c>
      <c r="BQ676" s="60">
        <f>IF(ISNUMBER(BO676),BO676/MAX(BO$22:BO676)-1,"")</f>
        <v>-5.6899880718211504E-2</v>
      </c>
      <c r="BS676" s="61">
        <f>BS675*(1+BT676)</f>
        <v>112.282752859795</v>
      </c>
      <c r="BT676" s="60">
        <f>$L$60*N(S676)+$L$61*N(AE676)+$L$62*N(AQ676)+$L$63*N(AM676)+$L$64*N(AI676)+$L$65*N(AA676)+$L$66*N(BG676)+$L$67*N(W676)+$L$68*N(AY676)</f>
        <v>7.8171886964086296E-3</v>
      </c>
      <c r="BU676" s="60">
        <f>IF(ISNUMBER(BS676),BS676/MAX(BS$22:BS676)-1,"")</f>
        <v>-8.2404366315253719E-2</v>
      </c>
    </row>
    <row r="677" spans="17:73" ht="16" customHeight="1">
      <c r="Q677" s="63">
        <v>44047</v>
      </c>
      <c r="R677" s="62">
        <v>462.1</v>
      </c>
      <c r="S677" s="60">
        <f>IF(AND(ISNUMBER(R676),ISNUMBER(R677)),R677/R676-1,"")</f>
        <v>1.0761625617918602E-2</v>
      </c>
      <c r="T677" s="60">
        <f>IF(ISNUMBER(R677),R677/MAX(R$22:R677)-1,"")</f>
        <v>-9.2034424490116673E-2</v>
      </c>
      <c r="V677" s="62">
        <v>234.48</v>
      </c>
      <c r="W677" s="60">
        <f>IF(AND(ISNUMBER(V676),ISNUMBER(V677)),V677/V676-1,"")</f>
        <v>1.2260404075289166E-2</v>
      </c>
      <c r="X677" s="60">
        <f>IF(ISNUMBER(V677),V677/MAX(V$22:V677)-1,"")</f>
        <v>-9.4252163164400549E-2</v>
      </c>
      <c r="Z677" s="62">
        <v>9.89</v>
      </c>
      <c r="AA677" s="60">
        <f>IF(AND(ISNUMBER(Z676),ISNUMBER(Z677)),Z677/Z676-1,"")</f>
        <v>1.7489711934156382E-2</v>
      </c>
      <c r="AB677" s="60">
        <f>IF(ISNUMBER(Z677),Z677/MAX(Z$22:Z677)-1,"")</f>
        <v>-0.10416666666666652</v>
      </c>
      <c r="AD677" s="62">
        <v>12.3</v>
      </c>
      <c r="AE677" s="60">
        <f>IF(AND(ISNUMBER(AD676),ISNUMBER(AD677)),AD677/AD676-1,"")</f>
        <v>2.0746887966804906E-2</v>
      </c>
      <c r="AF677" s="60">
        <f>IF(ISNUMBER(AD677),AD677/MAX(AD$22:AD677)-1,"")</f>
        <v>-0.18596955658504299</v>
      </c>
      <c r="AH677" s="62">
        <v>17.309999999999999</v>
      </c>
      <c r="AI677" s="60">
        <f>IF(AND(ISNUMBER(AH676),ISNUMBER(AH677)),AH677/AH676-1,"")</f>
        <v>2.0636792452830122E-2</v>
      </c>
      <c r="AJ677" s="60">
        <f>IF(ISNUMBER(AH677),AH677/MAX(AH$22:AH677)-1,"")</f>
        <v>-0.11276268580215287</v>
      </c>
      <c r="AL677" s="62">
        <v>18.739999999999998</v>
      </c>
      <c r="AM677" s="60">
        <f>IF(AND(ISNUMBER(AL676),ISNUMBER(AL677)),AL677/AL676-1,"")</f>
        <v>-3.1914893617022155E-3</v>
      </c>
      <c r="AN677" s="60">
        <f>IF(ISNUMBER(AL677),AL677/MAX(AL$22:AL677)-1,"")</f>
        <v>-0.20492151039456941</v>
      </c>
      <c r="AP677" s="62">
        <v>100.27</v>
      </c>
      <c r="AQ677" s="60">
        <f>IF(AND(ISNUMBER(AP676),ISNUMBER(AP677)),AP677/AP676-1,"")</f>
        <v>1.995012468827273E-4</v>
      </c>
      <c r="AR677" s="60">
        <f>IF(ISNUMBER(AP677),AP677/MAX(AP$22:AP677)-1,"")</f>
        <v>-1.3942834379045976E-3</v>
      </c>
      <c r="AT677" s="62">
        <v>50.07</v>
      </c>
      <c r="AU677" s="60">
        <f>IF(AND(ISNUMBER(AT676),ISNUMBER(AT677)),AT677/AT676-1,"")</f>
        <v>0</v>
      </c>
      <c r="AV677" s="60">
        <f>IF(ISNUMBER(AT677),AT677/MAX(AT$22:AT677)-1,"")</f>
        <v>-2.1921084097249466E-3</v>
      </c>
      <c r="AX677" s="62">
        <v>26</v>
      </c>
      <c r="AY677" s="60">
        <f>IF(AND(ISNUMBER(AX676),ISNUMBER(AX677)),AX677/AX676-1,"")</f>
        <v>2.5062656641603454E-3</v>
      </c>
      <c r="AZ677" s="60">
        <f>IF(ISNUMBER(AX677),AX677/MAX(AX$22:AX677)-1,"")</f>
        <v>0</v>
      </c>
      <c r="BB677" s="62">
        <v>54.74</v>
      </c>
      <c r="BC677" s="60">
        <f>IF(AND(ISNUMBER(BB676),ISNUMBER(BB677)),BB677/BB676-1,"")</f>
        <v>0</v>
      </c>
      <c r="BD677" s="60">
        <f>IF(ISNUMBER(BB677),BB677/MAX(BB$22:BB677)-1,"")</f>
        <v>-1.0305550533357466E-2</v>
      </c>
      <c r="BF677" s="62">
        <v>53.32</v>
      </c>
      <c r="BG677" s="60">
        <f>IF(AND(ISNUMBER(BF676),ISNUMBER(BF677)),BF677/BF676-1,"")</f>
        <v>4.1431261770243921E-3</v>
      </c>
      <c r="BH677" s="60">
        <f>IF(ISNUMBER(BF677),BF677/MAX(BF$22:BF677)-1,"")</f>
        <v>-1.514591799039533E-2</v>
      </c>
      <c r="BK677" s="61">
        <f>BK676*(1+BL677)</f>
        <v>125.26531041367582</v>
      </c>
      <c r="BL677" s="60">
        <f>$L$12*N(AQ677)+$L$13*N(S677)+$L$14*N(AA677)+$L$15*N(AE677)+$L$16*N(AY677)+$L$17*N(BC677)+$L$18*N(AM677)+$L$19*N(AU677)+$L$20*N(W677)</f>
        <v>8.2888839733704991E-3</v>
      </c>
      <c r="BM677" s="60">
        <f>IF(ISNUMBER(BK677),BK677/MAX(BK$22:BK677)-1,"")</f>
        <v>-3.2907710892582931E-2</v>
      </c>
      <c r="BO677" s="61">
        <f>BO676*(1+BP677)</f>
        <v>120.98016205485304</v>
      </c>
      <c r="BP677" s="60">
        <f>$L$36*N(S677)+$L$37*N(AQ677)+$L$38*N(AA677)+$L$39*N(AE677)+$L$40*N(AM677)+$L$41*N(W677)+$L$42*N(AI677)+$L$43*N(BG677)+$L$44*N(AY677)</f>
        <v>1.0394583040640335E-2</v>
      </c>
      <c r="BQ677" s="60">
        <f>IF(ISNUMBER(BO677),BO677/MAX(BO$22:BO677)-1,"")</f>
        <v>-4.7096748212699269E-2</v>
      </c>
      <c r="BS677" s="61">
        <f>BS676*(1+BT677)</f>
        <v>113.49191196425265</v>
      </c>
      <c r="BT677" s="60">
        <f>$L$60*N(S677)+$L$61*N(AE677)+$L$62*N(AQ677)+$L$63*N(AM677)+$L$64*N(AI677)+$L$65*N(AA677)+$L$66*N(BG677)+$L$67*N(W677)+$L$68*N(AY677)</f>
        <v>1.0768876551926848E-2</v>
      </c>
      <c r="BU677" s="60">
        <f>IF(ISNUMBER(BS677),BS677/MAX(BS$22:BS677)-1,"")</f>
        <v>-7.2522892211515533E-2</v>
      </c>
    </row>
    <row r="678" spans="17:73" ht="16" customHeight="1">
      <c r="Q678" s="63">
        <v>44048</v>
      </c>
      <c r="R678" s="62">
        <v>460.23</v>
      </c>
      <c r="S678" s="60">
        <f>IF(AND(ISNUMBER(R677),ISNUMBER(R678)),R678/R677-1,"")</f>
        <v>-4.0467431291928424E-3</v>
      </c>
      <c r="T678" s="60">
        <f>IF(ISNUMBER(R678),R678/MAX(R$22:R678)-1,"")</f>
        <v>-9.5708727944354921E-2</v>
      </c>
      <c r="V678" s="62">
        <v>234</v>
      </c>
      <c r="W678" s="60">
        <f>IF(AND(ISNUMBER(V677),ISNUMBER(V678)),V678/V677-1,"")</f>
        <v>-2.0470829068577334E-3</v>
      </c>
      <c r="X678" s="60">
        <f>IF(ISNUMBER(V678),V678/MAX(V$22:V678)-1,"")</f>
        <v>-9.6106304079110028E-2</v>
      </c>
      <c r="Z678" s="62">
        <v>9.86</v>
      </c>
      <c r="AA678" s="60">
        <f>IF(AND(ISNUMBER(Z677),ISNUMBER(Z678)),Z678/Z677-1,"")</f>
        <v>-3.0333670374116384E-3</v>
      </c>
      <c r="AB678" s="60">
        <f>IF(ISNUMBER(Z678),Z678/MAX(Z$22:Z678)-1,"")</f>
        <v>-0.10688405797101452</v>
      </c>
      <c r="AD678" s="62">
        <v>12.3</v>
      </c>
      <c r="AE678" s="60">
        <f>IF(AND(ISNUMBER(AD677),ISNUMBER(AD678)),AD678/AD677-1,"")</f>
        <v>0</v>
      </c>
      <c r="AF678" s="60">
        <f>IF(ISNUMBER(AD678),AD678/MAX(AD$22:AD678)-1,"")</f>
        <v>-0.18596955658504299</v>
      </c>
      <c r="AH678" s="62">
        <v>17.09</v>
      </c>
      <c r="AI678" s="60">
        <f>IF(AND(ISNUMBER(AH677),ISNUMBER(AH678)),AH678/AH677-1,"")</f>
        <v>-1.2709416522241446E-2</v>
      </c>
      <c r="AJ678" s="60">
        <f>IF(ISNUMBER(AH678),AH678/MAX(AH$22:AH678)-1,"")</f>
        <v>-0.12403895438236812</v>
      </c>
      <c r="AL678" s="62">
        <v>18.899999999999999</v>
      </c>
      <c r="AM678" s="60">
        <f>IF(AND(ISNUMBER(AL677),ISNUMBER(AL678)),AL678/AL677-1,"")</f>
        <v>8.5378868729988344E-3</v>
      </c>
      <c r="AN678" s="60">
        <f>IF(ISNUMBER(AL678),AL678/MAX(AL$22:AL678)-1,"")</f>
        <v>-0.19813322019516344</v>
      </c>
      <c r="AP678" s="62">
        <v>100.25</v>
      </c>
      <c r="AQ678" s="60">
        <f>IF(AND(ISNUMBER(AP677),ISNUMBER(AP678)),AP678/AP677-1,"")</f>
        <v>-1.994614540740125E-4</v>
      </c>
      <c r="AR678" s="60">
        <f>IF(ISNUMBER(AP678),AP678/MAX(AP$22:AP678)-1,"")</f>
        <v>-1.5934667861766671E-3</v>
      </c>
      <c r="AT678" s="62">
        <v>50.07</v>
      </c>
      <c r="AU678" s="60">
        <f>IF(AND(ISNUMBER(AT677),ISNUMBER(AT678)),AT678/AT677-1,"")</f>
        <v>0</v>
      </c>
      <c r="AV678" s="60">
        <f>IF(ISNUMBER(AT678),AT678/MAX(AT$22:AT678)-1,"")</f>
        <v>-2.1921084097249466E-3</v>
      </c>
      <c r="AX678" s="62">
        <v>26.41</v>
      </c>
      <c r="AY678" s="60">
        <f>IF(AND(ISNUMBER(AX677),ISNUMBER(AX678)),AX678/AX677-1,"")</f>
        <v>1.5769230769230758E-2</v>
      </c>
      <c r="AZ678" s="60">
        <f>IF(ISNUMBER(AX678),AX678/MAX(AX$22:AX678)-1,"")</f>
        <v>0</v>
      </c>
      <c r="BB678" s="62">
        <v>54.85</v>
      </c>
      <c r="BC678" s="60">
        <f>IF(AND(ISNUMBER(BB677),ISNUMBER(BB678)),BB678/BB677-1,"")</f>
        <v>2.0094994519546105E-3</v>
      </c>
      <c r="BD678" s="60">
        <f>IF(ISNUMBER(BB678),BB678/MAX(BB$22:BB678)-1,"")</f>
        <v>-8.3167600795516217E-3</v>
      </c>
      <c r="BF678" s="62">
        <v>53.26</v>
      </c>
      <c r="BG678" s="60">
        <f>IF(AND(ISNUMBER(BF677),ISNUMBER(BF678)),BF678/BF677-1,"")</f>
        <v>-1.1252813203300738E-3</v>
      </c>
      <c r="BH678" s="60">
        <f>IF(ISNUMBER(BF678),BF678/MAX(BF$22:BF678)-1,"")</f>
        <v>-1.6254155892131528E-2</v>
      </c>
      <c r="BK678" s="61">
        <f>BK677*(1+BL678)</f>
        <v>125.40721368019771</v>
      </c>
      <c r="BL678" s="60">
        <f>$L$12*N(AQ678)+$L$13*N(S678)+$L$14*N(AA678)+$L$15*N(AE678)+$L$16*N(AY678)+$L$17*N(BC678)+$L$18*N(AM678)+$L$19*N(AU678)+$L$20*N(W678)</f>
        <v>1.1328217369458837E-3</v>
      </c>
      <c r="BM678" s="60">
        <f>IF(ISNUMBER(BK678),BK678/MAX(BK$22:BK678)-1,"")</f>
        <v>-3.1812167725849272E-2</v>
      </c>
      <c r="BO678" s="61">
        <f>BO677*(1+BP678)</f>
        <v>120.93181509979635</v>
      </c>
      <c r="BP678" s="60">
        <f>$L$36*N(S678)+$L$37*N(AQ678)+$L$38*N(AA678)+$L$39*N(AE678)+$L$40*N(AM678)+$L$41*N(W678)+$L$42*N(AI678)+$L$43*N(BG678)+$L$44*N(AY678)</f>
        <v>-3.9962713089084943E-4</v>
      </c>
      <c r="BQ678" s="60">
        <f>IF(ISNUMBER(BO678),BO678/MAX(BO$22:BO678)-1,"")</f>
        <v>-4.7477554205227479E-2</v>
      </c>
      <c r="BS678" s="61">
        <f>BS677*(1+BT678)</f>
        <v>113.28636764147474</v>
      </c>
      <c r="BT678" s="60">
        <f>$L$60*N(S678)+$L$61*N(AE678)+$L$62*N(AQ678)+$L$63*N(AM678)+$L$64*N(AI678)+$L$65*N(AA678)+$L$66*N(BG678)+$L$67*N(W678)+$L$68*N(AY678)</f>
        <v>-1.8110922551260525E-3</v>
      </c>
      <c r="BU678" s="60">
        <f>IF(ISNUMBER(BS678),BS678/MAX(BS$22:BS678)-1,"")</f>
        <v>-7.4202638818237965E-2</v>
      </c>
    </row>
    <row r="679" spans="17:73" ht="16" customHeight="1">
      <c r="Q679" s="63">
        <v>44049</v>
      </c>
      <c r="R679" s="62">
        <v>461.12</v>
      </c>
      <c r="S679" s="60">
        <f>IF(AND(ISNUMBER(R678),ISNUMBER(R679)),R679/R678-1,"")</f>
        <v>1.9338157008452761E-3</v>
      </c>
      <c r="T679" s="60">
        <f>IF(ISNUMBER(R679),R679/MAX(R$22:R679)-1,"")</f>
        <v>-9.3959995284316422E-2</v>
      </c>
      <c r="V679" s="62">
        <v>234.2</v>
      </c>
      <c r="W679" s="60">
        <f>IF(AND(ISNUMBER(V678),ISNUMBER(V679)),V679/V678-1,"")</f>
        <v>8.5470085470085166E-4</v>
      </c>
      <c r="X679" s="60">
        <f>IF(ISNUMBER(V679),V679/MAX(V$22:V679)-1,"")</f>
        <v>-9.5333745364647782E-2</v>
      </c>
      <c r="Z679" s="62">
        <v>9.8699999999999992</v>
      </c>
      <c r="AA679" s="60">
        <f>IF(AND(ISNUMBER(Z678),ISNUMBER(Z679)),Z679/Z678-1,"")</f>
        <v>1.0141987829614951E-3</v>
      </c>
      <c r="AB679" s="60">
        <f>IF(ISNUMBER(Z679),Z679/MAX(Z$22:Z679)-1,"")</f>
        <v>-0.10597826086956519</v>
      </c>
      <c r="AD679" s="62">
        <v>12.27</v>
      </c>
      <c r="AE679" s="60">
        <f>IF(AND(ISNUMBER(AD678),ISNUMBER(AD679)),AD679/AD678-1,"")</f>
        <v>-2.4390243902440156E-3</v>
      </c>
      <c r="AF679" s="60">
        <f>IF(ISNUMBER(AD679),AD679/MAX(AD$22:AD679)-1,"")</f>
        <v>-0.18795499669093318</v>
      </c>
      <c r="AH679" s="62">
        <v>16.96</v>
      </c>
      <c r="AI679" s="60">
        <f>IF(AND(ISNUMBER(AH678),ISNUMBER(AH679)),AH679/AH678-1,"")</f>
        <v>-7.6067875950848185E-3</v>
      </c>
      <c r="AJ679" s="60">
        <f>IF(ISNUMBER(AH679),AH679/MAX(AH$22:AH679)-1,"")</f>
        <v>-0.13070220399794985</v>
      </c>
      <c r="AL679" s="62">
        <v>18.8</v>
      </c>
      <c r="AM679" s="60">
        <f>IF(AND(ISNUMBER(AL678),ISNUMBER(AL679)),AL679/AL678-1,"")</f>
        <v>-5.2910052910051242E-3</v>
      </c>
      <c r="AN679" s="60">
        <f>IF(ISNUMBER(AL679),AL679/MAX(AL$22:AL679)-1,"")</f>
        <v>-0.20237590156979213</v>
      </c>
      <c r="AP679" s="62">
        <v>100.25</v>
      </c>
      <c r="AQ679" s="60">
        <f>IF(AND(ISNUMBER(AP678),ISNUMBER(AP679)),AP679/AP678-1,"")</f>
        <v>0</v>
      </c>
      <c r="AR679" s="60">
        <f>IF(ISNUMBER(AP679),AP679/MAX(AP$22:AP679)-1,"")</f>
        <v>-1.5934667861766671E-3</v>
      </c>
      <c r="AT679" s="62">
        <v>50.07</v>
      </c>
      <c r="AU679" s="60">
        <f>IF(AND(ISNUMBER(AT678),ISNUMBER(AT679)),AT679/AT678-1,"")</f>
        <v>0</v>
      </c>
      <c r="AV679" s="60">
        <f>IF(ISNUMBER(AT679),AT679/MAX(AT$22:AT679)-1,"")</f>
        <v>-2.1921084097249466E-3</v>
      </c>
      <c r="AX679" s="62">
        <v>26.606000000000002</v>
      </c>
      <c r="AY679" s="60">
        <f>IF(AND(ISNUMBER(AX678),ISNUMBER(AX679)),AX679/AX678-1,"")</f>
        <v>7.4214312760318979E-3</v>
      </c>
      <c r="AZ679" s="60">
        <f>IF(ISNUMBER(AX679),AX679/MAX(AX$22:AX679)-1,"")</f>
        <v>0</v>
      </c>
      <c r="BB679" s="62">
        <v>54.74</v>
      </c>
      <c r="BC679" s="60">
        <f>IF(AND(ISNUMBER(BB678),ISNUMBER(BB679)),BB679/BB678-1,"")</f>
        <v>-2.0054694621695068E-3</v>
      </c>
      <c r="BD679" s="60">
        <f>IF(ISNUMBER(BB679),BB679/MAX(BB$22:BB679)-1,"")</f>
        <v>-1.0305550533357466E-2</v>
      </c>
      <c r="BF679" s="62">
        <v>53.31</v>
      </c>
      <c r="BG679" s="60">
        <f>IF(AND(ISNUMBER(BF678),ISNUMBER(BF679)),BF679/BF678-1,"")</f>
        <v>9.3879083740144864E-4</v>
      </c>
      <c r="BH679" s="60">
        <f>IF(ISNUMBER(BF679),BF679/MAX(BF$22:BF679)-1,"")</f>
        <v>-1.5330624307351326E-2</v>
      </c>
      <c r="BK679" s="61">
        <f>BK678*(1+BL679)</f>
        <v>125.5669535623712</v>
      </c>
      <c r="BL679" s="60">
        <f>$L$12*N(AQ679)+$L$13*N(S679)+$L$14*N(AA679)+$L$15*N(AE679)+$L$16*N(AY679)+$L$17*N(BC679)+$L$18*N(AM679)+$L$19*N(AU679)+$L$20*N(W679)</f>
        <v>1.2737694865051629E-3</v>
      </c>
      <c r="BM679" s="60">
        <f>IF(ISNUMBER(BK679),BK679/MAX(BK$22:BK679)-1,"")</f>
        <v>-3.0578919607892829E-2</v>
      </c>
      <c r="BO679" s="61">
        <f>BO678*(1+BP679)</f>
        <v>121.01702351576674</v>
      </c>
      <c r="BP679" s="60">
        <f>$L$36*N(S679)+$L$37*N(AQ679)+$L$38*N(AA679)+$L$39*N(AE679)+$L$40*N(AM679)+$L$41*N(W679)+$L$42*N(AI679)+$L$43*N(BG679)+$L$44*N(AY679)</f>
        <v>7.0459883447593602E-4</v>
      </c>
      <c r="BQ679" s="60">
        <f>IF(ISNUMBER(BO679),BO679/MAX(BO$22:BO679)-1,"")</f>
        <v>-4.6806408000108268E-2</v>
      </c>
      <c r="BS679" s="61">
        <f>BS678*(1+BT679)</f>
        <v>113.15729321338485</v>
      </c>
      <c r="BT679" s="60">
        <f>$L$60*N(S679)+$L$61*N(AE679)+$L$62*N(AQ679)+$L$63*N(AM679)+$L$64*N(AI679)+$L$65*N(AA679)+$L$66*N(BG679)+$L$67*N(W679)+$L$68*N(AY679)</f>
        <v>-1.1393641686736308E-3</v>
      </c>
      <c r="BU679" s="60">
        <f>IF(ISNUMBER(BS679),BS679/MAX(BS$22:BS679)-1,"")</f>
        <v>-7.5257459159021156E-2</v>
      </c>
    </row>
    <row r="680" spans="17:73" ht="16" customHeight="1">
      <c r="Q680" s="63">
        <v>44050</v>
      </c>
      <c r="R680" s="62">
        <v>462.15</v>
      </c>
      <c r="S680" s="60">
        <f>IF(AND(ISNUMBER(R679),ISNUMBER(R680)),R680/R679-1,"")</f>
        <v>2.2336918806384887E-3</v>
      </c>
      <c r="T680" s="60">
        <f>IF(ISNUMBER(R680),R680/MAX(R$22:R680)-1,"")</f>
        <v>-9.1936181082249435E-2</v>
      </c>
      <c r="V680" s="62">
        <v>234.88</v>
      </c>
      <c r="W680" s="60">
        <f>IF(AND(ISNUMBER(V679),ISNUMBER(V680)),V680/V679-1,"")</f>
        <v>2.9035012809563998E-3</v>
      </c>
      <c r="X680" s="60">
        <f>IF(ISNUMBER(V680),V680/MAX(V$22:V680)-1,"")</f>
        <v>-9.2707045735475946E-2</v>
      </c>
      <c r="Z680" s="62">
        <v>9.89</v>
      </c>
      <c r="AA680" s="60">
        <f>IF(AND(ISNUMBER(Z679),ISNUMBER(Z680)),Z680/Z679-1,"")</f>
        <v>2.0263424518744966E-3</v>
      </c>
      <c r="AB680" s="60">
        <f>IF(ISNUMBER(Z680),Z680/MAX(Z$22:Z680)-1,"")</f>
        <v>-0.10416666666666652</v>
      </c>
      <c r="AD680" s="62">
        <v>12.24</v>
      </c>
      <c r="AE680" s="60">
        <f>IF(AND(ISNUMBER(AD679),ISNUMBER(AD680)),AD680/AD679-1,"")</f>
        <v>-2.4449877750610804E-3</v>
      </c>
      <c r="AF680" s="60">
        <f>IF(ISNUMBER(AD680),AD680/MAX(AD$22:AD680)-1,"")</f>
        <v>-0.18994043679682326</v>
      </c>
      <c r="AH680" s="62">
        <v>16.850000000000001</v>
      </c>
      <c r="AI680" s="60">
        <f>IF(AND(ISNUMBER(AH679),ISNUMBER(AH680)),AH680/AH679-1,"")</f>
        <v>-6.4858490566037652E-3</v>
      </c>
      <c r="AJ680" s="60">
        <f>IF(ISNUMBER(AH680),AH680/MAX(AH$22:AH680)-1,"")</f>
        <v>-0.13634033828805736</v>
      </c>
      <c r="AL680" s="62">
        <v>18.8</v>
      </c>
      <c r="AM680" s="60">
        <f>IF(AND(ISNUMBER(AL679),ISNUMBER(AL680)),AL680/AL679-1,"")</f>
        <v>0</v>
      </c>
      <c r="AN680" s="60">
        <f>IF(ISNUMBER(AL680),AL680/MAX(AL$22:AL680)-1,"")</f>
        <v>-0.20237590156979213</v>
      </c>
      <c r="AP680" s="62">
        <v>100.26</v>
      </c>
      <c r="AQ680" s="60">
        <f>IF(AND(ISNUMBER(AP679),ISNUMBER(AP680)),AP680/AP679-1,"")</f>
        <v>9.9750623441474673E-5</v>
      </c>
      <c r="AR680" s="60">
        <f>IF(ISNUMBER(AP680),AP680/MAX(AP$22:AP680)-1,"")</f>
        <v>-1.4938751120405769E-3</v>
      </c>
      <c r="AT680" s="62">
        <v>50.07</v>
      </c>
      <c r="AU680" s="60">
        <f>IF(AND(ISNUMBER(AT679),ISNUMBER(AT680)),AT680/AT679-1,"")</f>
        <v>0</v>
      </c>
      <c r="AV680" s="60">
        <f>IF(ISNUMBER(AT680),AT680/MAX(AT$22:AT680)-1,"")</f>
        <v>-2.1921084097249466E-3</v>
      </c>
      <c r="AX680" s="62">
        <v>26.815000000000001</v>
      </c>
      <c r="AY680" s="60">
        <f>IF(AND(ISNUMBER(AX679),ISNUMBER(AX680)),AX680/AX679-1,"")</f>
        <v>7.8553709689543894E-3</v>
      </c>
      <c r="AZ680" s="60">
        <f>IF(ISNUMBER(AX680),AX680/MAX(AX$22:AX680)-1,"")</f>
        <v>0</v>
      </c>
      <c r="BB680" s="62">
        <v>54.87</v>
      </c>
      <c r="BC680" s="60">
        <f>IF(AND(ISNUMBER(BB679),ISNUMBER(BB680)),BB680/BB679-1,"")</f>
        <v>2.3748629886737316E-3</v>
      </c>
      <c r="BD680" s="60">
        <f>IF(ISNUMBER(BB680),BB680/MAX(BB$22:BB680)-1,"")</f>
        <v>-7.9551618152233772E-3</v>
      </c>
      <c r="BF680" s="62">
        <v>53.36</v>
      </c>
      <c r="BG680" s="60">
        <f>IF(AND(ISNUMBER(BF679),ISNUMBER(BF680)),BF680/BF679-1,"")</f>
        <v>9.3791033577184102E-4</v>
      </c>
      <c r="BH680" s="60">
        <f>IF(ISNUMBER(BF680),BF680/MAX(BF$22:BF680)-1,"")</f>
        <v>-1.4407092722571124E-2</v>
      </c>
      <c r="BK680" s="61">
        <f>BK679*(1+BL680)</f>
        <v>125.82291230997637</v>
      </c>
      <c r="BL680" s="60">
        <f>$L$12*N(AQ680)+$L$13*N(S680)+$L$14*N(AA680)+$L$15*N(AE680)+$L$16*N(AY680)+$L$17*N(BC680)+$L$18*N(AM680)+$L$19*N(AU680)+$L$20*N(W680)</f>
        <v>2.0384244448364425E-3</v>
      </c>
      <c r="BM680" s="60">
        <f>IF(ISNUMBER(BK680),BK680/MAX(BK$22:BK680)-1,"")</f>
        <v>-2.8602827980281798E-2</v>
      </c>
      <c r="BO680" s="61">
        <f>BO679*(1+BP680)</f>
        <v>121.16824592556408</v>
      </c>
      <c r="BP680" s="60">
        <f>$L$36*N(S680)+$L$37*N(AQ680)+$L$38*N(AA680)+$L$39*N(AE680)+$L$40*N(AM680)+$L$41*N(W680)+$L$42*N(AI680)+$L$43*N(BG680)+$L$44*N(AY680)</f>
        <v>1.2495961758439763E-3</v>
      </c>
      <c r="BQ680" s="60">
        <f>IF(ISNUMBER(BO680),BO680/MAX(BO$22:BO680)-1,"")</f>
        <v>-4.5615300932706049E-2</v>
      </c>
      <c r="BS680" s="61">
        <f>BS679*(1+BT680)</f>
        <v>113.13333734192665</v>
      </c>
      <c r="BT680" s="60">
        <f>$L$60*N(S680)+$L$61*N(AE680)+$L$62*N(AQ680)+$L$63*N(AM680)+$L$64*N(AI680)+$L$65*N(AA680)+$L$66*N(BG680)+$L$67*N(W680)+$L$68*N(AY680)</f>
        <v>-2.1170417547033095E-4</v>
      </c>
      <c r="BU680" s="60">
        <f>IF(ISNUMBER(BS680),BS680/MAX(BS$22:BS680)-1,"")</f>
        <v>-7.5453231016152311E-2</v>
      </c>
    </row>
    <row r="681" spans="17:73" ht="16" customHeight="1">
      <c r="Q681" s="63">
        <v>44053</v>
      </c>
      <c r="R681" s="62">
        <v>468.09</v>
      </c>
      <c r="S681" s="60">
        <f>IF(AND(ISNUMBER(R680),ISNUMBER(R681)),R681/R680-1,"")</f>
        <v>1.2852969814995063E-2</v>
      </c>
      <c r="T681" s="60">
        <f>IF(ISNUMBER(R681),R681/MAX(R$22:R681)-1,"")</f>
        <v>-8.0264864227610366E-2</v>
      </c>
      <c r="V681" s="62">
        <v>237.56</v>
      </c>
      <c r="W681" s="60">
        <f>IF(AND(ISNUMBER(V680),ISNUMBER(V681)),V681/V680-1,"")</f>
        <v>1.1410081743869149E-2</v>
      </c>
      <c r="X681" s="60">
        <f>IF(ISNUMBER(V681),V681/MAX(V$22:V681)-1,"")</f>
        <v>-8.2354758961681096E-2</v>
      </c>
      <c r="Z681" s="62">
        <v>9.9600000000000009</v>
      </c>
      <c r="AA681" s="60">
        <f>IF(AND(ISNUMBER(Z680),ISNUMBER(Z681)),Z681/Z680-1,"")</f>
        <v>7.0778564206268602E-3</v>
      </c>
      <c r="AB681" s="60">
        <f>IF(ISNUMBER(Z681),Z681/MAX(Z$22:Z681)-1,"")</f>
        <v>-9.7826086956521618E-2</v>
      </c>
      <c r="AD681" s="62">
        <v>12.36</v>
      </c>
      <c r="AE681" s="60">
        <f>IF(AND(ISNUMBER(AD680),ISNUMBER(AD681)),AD681/AD680-1,"")</f>
        <v>9.8039215686274161E-3</v>
      </c>
      <c r="AF681" s="60">
        <f>IF(ISNUMBER(AD681),AD681/MAX(AD$22:AD681)-1,"")</f>
        <v>-0.18199867637326272</v>
      </c>
      <c r="AH681" s="62">
        <v>17.02</v>
      </c>
      <c r="AI681" s="60">
        <f>IF(AND(ISNUMBER(AH680),ISNUMBER(AH681)),AH681/AH680-1,"")</f>
        <v>1.0089020771513191E-2</v>
      </c>
      <c r="AJ681" s="60">
        <f>IF(ISNUMBER(AH681),AH681/MAX(AH$22:AH681)-1,"")</f>
        <v>-0.12762685802152751</v>
      </c>
      <c r="AL681" s="62">
        <v>19.170000000000002</v>
      </c>
      <c r="AM681" s="60">
        <f>IF(AND(ISNUMBER(AL680),ISNUMBER(AL681)),AL681/AL680-1,"")</f>
        <v>1.9680851063829774E-2</v>
      </c>
      <c r="AN681" s="60">
        <f>IF(ISNUMBER(AL681),AL681/MAX(AL$22:AL681)-1,"")</f>
        <v>-0.18667798048366557</v>
      </c>
      <c r="AP681" s="62">
        <v>100.26</v>
      </c>
      <c r="AQ681" s="60">
        <f>IF(AND(ISNUMBER(AP680),ISNUMBER(AP681)),AP681/AP680-1,"")</f>
        <v>0</v>
      </c>
      <c r="AR681" s="60">
        <f>IF(ISNUMBER(AP681),AP681/MAX(AP$22:AP681)-1,"")</f>
        <v>-1.4938751120405769E-3</v>
      </c>
      <c r="AT681" s="62">
        <v>50.08</v>
      </c>
      <c r="AU681" s="60">
        <f>IF(AND(ISNUMBER(AT680),ISNUMBER(AT681)),AT681/AT680-1,"")</f>
        <v>1.9972039145188525E-4</v>
      </c>
      <c r="AV681" s="60">
        <f>IF(ISNUMBER(AT681),AT681/MAX(AT$22:AT681)-1,"")</f>
        <v>-1.9928258270227595E-3</v>
      </c>
      <c r="AX681" s="62">
        <v>26.574999999999999</v>
      </c>
      <c r="AY681" s="60">
        <f>IF(AND(ISNUMBER(AX680),ISNUMBER(AX681)),AX681/AX680-1,"")</f>
        <v>-8.9502144322208821E-3</v>
      </c>
      <c r="AZ681" s="60">
        <f>IF(ISNUMBER(AX681),AX681/MAX(AX$22:AX681)-1,"")</f>
        <v>-8.9502144322208821E-3</v>
      </c>
      <c r="BB681" s="62">
        <v>54.8</v>
      </c>
      <c r="BC681" s="60">
        <f>IF(AND(ISNUMBER(BB680),ISNUMBER(BB681)),BB681/BB680-1,"")</f>
        <v>-1.2757426644797176E-3</v>
      </c>
      <c r="BD681" s="60">
        <f>IF(ISNUMBER(BB681),BB681/MAX(BB$22:BB681)-1,"")</f>
        <v>-9.2207557403725104E-3</v>
      </c>
      <c r="BF681" s="62">
        <v>53.35</v>
      </c>
      <c r="BG681" s="60">
        <f>IF(AND(ISNUMBER(BF680),ISNUMBER(BF681)),BF681/BF680-1,"")</f>
        <v>-1.8740629685154442E-4</v>
      </c>
      <c r="BH681" s="60">
        <f>IF(ISNUMBER(BF681),BF681/MAX(BF$22:BF681)-1,"")</f>
        <v>-1.459179903952712E-2</v>
      </c>
      <c r="BK681" s="61">
        <f>BK680*(1+BL681)</f>
        <v>126.50494262750799</v>
      </c>
      <c r="BL681" s="60">
        <f>$L$12*N(AQ681)+$L$13*N(S681)+$L$14*N(AA681)+$L$15*N(AE681)+$L$16*N(AY681)+$L$17*N(BC681)+$L$18*N(AM681)+$L$19*N(AU681)+$L$20*N(W681)</f>
        <v>5.4205573930076242E-3</v>
      </c>
      <c r="BM681" s="60">
        <f>IF(ISNUMBER(BK681),BK681/MAX(BK$22:BK681)-1,"")</f>
        <v>-2.3337313857943465E-2</v>
      </c>
      <c r="BO681" s="61">
        <f>BO680*(1+BP681)</f>
        <v>122.00004969699377</v>
      </c>
      <c r="BP681" s="60">
        <f>$L$36*N(S681)+$L$37*N(AQ681)+$L$38*N(AA681)+$L$39*N(AE681)+$L$40*N(AM681)+$L$41*N(W681)+$L$42*N(AI681)+$L$43*N(BG681)+$L$44*N(AY681)</f>
        <v>6.8648659974881515E-3</v>
      </c>
      <c r="BQ681" s="60">
        <f>IF(ISNUMBER(BO681),BO681/MAX(BO$22:BO681)-1,"")</f>
        <v>-3.9063577863556076E-2</v>
      </c>
      <c r="BS681" s="61">
        <f>BS680*(1+BT681)</f>
        <v>114.21143722620302</v>
      </c>
      <c r="BT681" s="60">
        <f>$L$60*N(S681)+$L$61*N(AE681)+$L$62*N(AQ681)+$L$63*N(AM681)+$L$64*N(AI681)+$L$65*N(AA681)+$L$66*N(BG681)+$L$67*N(W681)+$L$68*N(AY681)</f>
        <v>9.5294623990274906E-3</v>
      </c>
      <c r="BU681" s="60">
        <f>IF(ISNUMBER(BS681),BS681/MAX(BS$22:BS681)-1,"")</f>
        <v>-6.6642797344978466E-2</v>
      </c>
    </row>
    <row r="682" spans="17:73" ht="16" customHeight="1">
      <c r="Q682" s="63">
        <v>44054</v>
      </c>
      <c r="R682" s="62">
        <v>469.31</v>
      </c>
      <c r="S682" s="60">
        <f>IF(AND(ISNUMBER(R681),ISNUMBER(R682)),R682/R681-1,"")</f>
        <v>2.6063363883015445E-3</v>
      </c>
      <c r="T682" s="60">
        <f>IF(ISNUMBER(R682),R682/MAX(R$22:R682)-1,"")</f>
        <v>-7.7867725075647432E-2</v>
      </c>
      <c r="V682" s="62">
        <v>237.93</v>
      </c>
      <c r="W682" s="60">
        <f>IF(AND(ISNUMBER(V681),ISNUMBER(V682)),V682/V681-1,"")</f>
        <v>1.557501262838823E-3</v>
      </c>
      <c r="X682" s="60">
        <f>IF(ISNUMBER(V682),V682/MAX(V$22:V682)-1,"")</f>
        <v>-8.0925525339925808E-2</v>
      </c>
      <c r="Z682" s="62">
        <v>9.94</v>
      </c>
      <c r="AA682" s="60">
        <f>IF(AND(ISNUMBER(Z681),ISNUMBER(Z682)),Z682/Z681-1,"")</f>
        <v>-2.0080321285141922E-3</v>
      </c>
      <c r="AB682" s="60">
        <f>IF(ISNUMBER(Z682),Z682/MAX(Z$22:Z682)-1,"")</f>
        <v>-9.9637681159420288E-2</v>
      </c>
      <c r="AD682" s="62">
        <v>12.5</v>
      </c>
      <c r="AE682" s="60">
        <f>IF(AND(ISNUMBER(AD681),ISNUMBER(AD682)),AD682/AD681-1,"")</f>
        <v>1.1326860841424091E-2</v>
      </c>
      <c r="AF682" s="60">
        <f>IF(ISNUMBER(AD682),AD682/MAX(AD$22:AD682)-1,"")</f>
        <v>-0.17273328921244202</v>
      </c>
      <c r="AH682" s="62">
        <v>17.059999999999999</v>
      </c>
      <c r="AI682" s="60">
        <f>IF(AND(ISNUMBER(AH681),ISNUMBER(AH682)),AH682/AH681-1,"")</f>
        <v>2.3501762632196499E-3</v>
      </c>
      <c r="AJ682" s="60">
        <f>IF(ISNUMBER(AH682),AH682/MAX(AH$22:AH682)-1,"")</f>
        <v>-0.12557662737057929</v>
      </c>
      <c r="AL682" s="62">
        <v>19.25</v>
      </c>
      <c r="AM682" s="60">
        <f>IF(AND(ISNUMBER(AL681),ISNUMBER(AL682)),AL682/AL681-1,"")</f>
        <v>4.1731872717787333E-3</v>
      </c>
      <c r="AN682" s="60">
        <f>IF(ISNUMBER(AL682),AL682/MAX(AL$22:AL682)-1,"")</f>
        <v>-0.18328383538396265</v>
      </c>
      <c r="AP682" s="62">
        <v>100.26</v>
      </c>
      <c r="AQ682" s="60">
        <f>IF(AND(ISNUMBER(AP681),ISNUMBER(AP682)),AP682/AP681-1,"")</f>
        <v>0</v>
      </c>
      <c r="AR682" s="60">
        <f>IF(ISNUMBER(AP682),AP682/MAX(AP$22:AP682)-1,"")</f>
        <v>-1.4938751120405769E-3</v>
      </c>
      <c r="AT682" s="62">
        <v>50.075000000000003</v>
      </c>
      <c r="AU682" s="60">
        <f>IF(AND(ISNUMBER(AT681),ISNUMBER(AT682)),AT682/AT681-1,"")</f>
        <v>-9.9840255590954996E-5</v>
      </c>
      <c r="AV682" s="60">
        <f>IF(ISNUMBER(AT682),AT682/MAX(AT$22:AT682)-1,"")</f>
        <v>-2.092467118373742E-3</v>
      </c>
      <c r="AX682" s="62">
        <v>26.231000000000002</v>
      </c>
      <c r="AY682" s="60">
        <f>IF(AND(ISNUMBER(AX681),ISNUMBER(AX682)),AX682/AX681-1,"")</f>
        <v>-1.2944496707431696E-2</v>
      </c>
      <c r="AZ682" s="60">
        <f>IF(ISNUMBER(AX682),AX682/MAX(AX$22:AX682)-1,"")</f>
        <v>-2.1778855118403828E-2</v>
      </c>
      <c r="BB682" s="62">
        <v>54.8</v>
      </c>
      <c r="BC682" s="60">
        <f>IF(AND(ISNUMBER(BB681),ISNUMBER(BB682)),BB682/BB681-1,"")</f>
        <v>0</v>
      </c>
      <c r="BD682" s="60">
        <f>IF(ISNUMBER(BB682),BB682/MAX(BB$22:BB682)-1,"")</f>
        <v>-9.2207557403725104E-3</v>
      </c>
      <c r="BF682" s="62">
        <v>53.32</v>
      </c>
      <c r="BG682" s="60">
        <f>IF(AND(ISNUMBER(BF681),ISNUMBER(BF682)),BF682/BF681-1,"")</f>
        <v>-5.6232427366453841E-4</v>
      </c>
      <c r="BH682" s="60">
        <f>IF(ISNUMBER(BF682),BF682/MAX(BF$22:BF682)-1,"")</f>
        <v>-1.514591799039533E-2</v>
      </c>
      <c r="BK682" s="61">
        <f>BK681*(1+BL682)</f>
        <v>126.48491473434238</v>
      </c>
      <c r="BL682" s="60">
        <f>$L$12*N(AQ682)+$L$13*N(S682)+$L$14*N(AA682)+$L$15*N(AE682)+$L$16*N(AY682)+$L$17*N(BC682)+$L$18*N(AM682)+$L$19*N(AU682)+$L$20*N(W682)</f>
        <v>-1.5831708034189966E-4</v>
      </c>
      <c r="BM682" s="60">
        <f>IF(ISNUMBER(BK682),BK682/MAX(BK$22:BK682)-1,"")</f>
        <v>-2.3491936242892364E-2</v>
      </c>
      <c r="BO682" s="61">
        <f>BO681*(1+BP682)</f>
        <v>122.17024804748839</v>
      </c>
      <c r="BP682" s="60">
        <f>$L$36*N(S682)+$L$37*N(AQ682)+$L$38*N(AA682)+$L$39*N(AE682)+$L$40*N(AM682)+$L$41*N(W682)+$L$42*N(AI682)+$L$43*N(BG682)+$L$44*N(AY682)</f>
        <v>1.3950678783929955E-3</v>
      </c>
      <c r="BQ682" s="60">
        <f>IF(ISNUMBER(BO682),BO682/MAX(BO$22:BO682)-1,"")</f>
        <v>-3.7723006327855635E-2</v>
      </c>
      <c r="BS682" s="61">
        <f>BS681*(1+BT682)</f>
        <v>114.59081543312087</v>
      </c>
      <c r="BT682" s="60">
        <f>$L$60*N(S682)+$L$61*N(AE682)+$L$62*N(AQ682)+$L$63*N(AM682)+$L$64*N(AI682)+$L$65*N(AA682)+$L$66*N(BG682)+$L$67*N(W682)+$L$68*N(AY682)</f>
        <v>3.321718175794173E-3</v>
      </c>
      <c r="BU682" s="60">
        <f>IF(ISNUMBER(BS682),BS682/MAX(BS$22:BS682)-1,"")</f>
        <v>-6.3542447760410958E-2</v>
      </c>
    </row>
    <row r="683" spans="17:73" ht="16" customHeight="1">
      <c r="Q683" s="63">
        <v>44055</v>
      </c>
      <c r="R683" s="62">
        <v>466.5</v>
      </c>
      <c r="S683" s="60">
        <f>IF(AND(ISNUMBER(R682),ISNUMBER(R683)),R683/R682-1,"")</f>
        <v>-5.9875135837719196E-3</v>
      </c>
      <c r="T683" s="60">
        <f>IF(ISNUMBER(R683),R683/MAX(R$22:R683)-1,"")</f>
        <v>-8.3389004597791527E-2</v>
      </c>
      <c r="V683" s="62">
        <v>238.26</v>
      </c>
      <c r="W683" s="60">
        <f>IF(AND(ISNUMBER(V682),ISNUMBER(V683)),V683/V682-1,"")</f>
        <v>1.3869625520110951E-3</v>
      </c>
      <c r="X683" s="60">
        <f>IF(ISNUMBER(V683),V683/MAX(V$22:V683)-1,"")</f>
        <v>-7.9650803461063013E-2</v>
      </c>
      <c r="Z683" s="62">
        <v>9.9600000000000009</v>
      </c>
      <c r="AA683" s="60">
        <f>IF(AND(ISNUMBER(Z682),ISNUMBER(Z683)),Z683/Z682-1,"")</f>
        <v>2.0120724346077701E-3</v>
      </c>
      <c r="AB683" s="60">
        <f>IF(ISNUMBER(Z683),Z683/MAX(Z$22:Z683)-1,"")</f>
        <v>-9.7826086956521618E-2</v>
      </c>
      <c r="AD683" s="62">
        <v>12.66</v>
      </c>
      <c r="AE683" s="60">
        <f>IF(AND(ISNUMBER(AD682),ISNUMBER(AD683)),AD683/AD682-1,"")</f>
        <v>1.2799999999999923E-2</v>
      </c>
      <c r="AF683" s="60">
        <f>IF(ISNUMBER(AD683),AD683/MAX(AD$22:AD683)-1,"")</f>
        <v>-0.16214427531436126</v>
      </c>
      <c r="AH683" s="62">
        <v>16.96</v>
      </c>
      <c r="AI683" s="60">
        <f>IF(AND(ISNUMBER(AH682),ISNUMBER(AH683)),AH683/AH682-1,"")</f>
        <v>-5.8616647127782695E-3</v>
      </c>
      <c r="AJ683" s="60">
        <f>IF(ISNUMBER(AH683),AH683/MAX(AH$22:AH683)-1,"")</f>
        <v>-0.13070220399794985</v>
      </c>
      <c r="AL683" s="62">
        <v>19.09</v>
      </c>
      <c r="AM683" s="60">
        <f>IF(AND(ISNUMBER(AL682),ISNUMBER(AL683)),AL683/AL682-1,"")</f>
        <v>-8.31168831168827E-3</v>
      </c>
      <c r="AN683" s="60">
        <f>IF(ISNUMBER(AL683),AL683/MAX(AL$22:AL683)-1,"")</f>
        <v>-0.19007212558336872</v>
      </c>
      <c r="AP683" s="62">
        <v>100.26</v>
      </c>
      <c r="AQ683" s="60">
        <f>IF(AND(ISNUMBER(AP682),ISNUMBER(AP683)),AP683/AP682-1,"")</f>
        <v>0</v>
      </c>
      <c r="AR683" s="60">
        <f>IF(ISNUMBER(AP683),AP683/MAX(AP$22:AP683)-1,"")</f>
        <v>-1.4938751120405769E-3</v>
      </c>
      <c r="AT683" s="62">
        <v>50.08</v>
      </c>
      <c r="AU683" s="60">
        <f>IF(AND(ISNUMBER(AT682),ISNUMBER(AT683)),AT683/AT682-1,"")</f>
        <v>9.9850224662967335E-5</v>
      </c>
      <c r="AV683" s="60">
        <f>IF(ISNUMBER(AT683),AT683/MAX(AT$22:AT683)-1,"")</f>
        <v>-1.9928258270227595E-3</v>
      </c>
      <c r="AX683" s="62">
        <v>24.81</v>
      </c>
      <c r="AY683" s="60">
        <f>IF(AND(ISNUMBER(AX682),ISNUMBER(AX683)),AX683/AX682-1,"")</f>
        <v>-5.4172543936563677E-2</v>
      </c>
      <c r="AZ683" s="60">
        <f>IF(ISNUMBER(AX683),AX683/MAX(AX$22:AX683)-1,"")</f>
        <v>-7.4771583069177749E-2</v>
      </c>
      <c r="BB683" s="62">
        <v>54.6</v>
      </c>
      <c r="BC683" s="60">
        <f>IF(AND(ISNUMBER(BB682),ISNUMBER(BB683)),BB683/BB682-1,"")</f>
        <v>-3.6496350364962904E-3</v>
      </c>
      <c r="BD683" s="60">
        <f>IF(ISNUMBER(BB683),BB683/MAX(BB$22:BB683)-1,"")</f>
        <v>-1.2836738383655732E-2</v>
      </c>
      <c r="BF683" s="62">
        <v>53.27</v>
      </c>
      <c r="BG683" s="60">
        <f>IF(AND(ISNUMBER(BF682),ISNUMBER(BF683)),BF683/BF682-1,"")</f>
        <v>-9.377344336083393E-4</v>
      </c>
      <c r="BH683" s="60">
        <f>IF(ISNUMBER(BF683),BF683/MAX(BF$22:BF683)-1,"")</f>
        <v>-1.6069449575175421E-2</v>
      </c>
      <c r="BK683" s="61">
        <f>BK682*(1+BL683)</f>
        <v>125.37415876799169</v>
      </c>
      <c r="BL683" s="60">
        <f>$L$12*N(AQ683)+$L$13*N(S683)+$L$14*N(AA683)+$L$15*N(AE683)+$L$16*N(AY683)+$L$17*N(BC683)+$L$18*N(AM683)+$L$19*N(AU683)+$L$20*N(W683)</f>
        <v>-8.7817268065810711E-3</v>
      </c>
      <c r="BM683" s="60">
        <f>IF(ISNUMBER(BK683),BK683/MAX(BK$22:BK683)-1,"")</f>
        <v>-3.2067363283230677E-2</v>
      </c>
      <c r="BO683" s="61">
        <f>BO682*(1+BP683)</f>
        <v>121.6940651582492</v>
      </c>
      <c r="BP683" s="60">
        <f>$L$36*N(S683)+$L$37*N(AQ683)+$L$38*N(AA683)+$L$39*N(AE683)+$L$40*N(AM683)+$L$41*N(W683)+$L$42*N(AI683)+$L$43*N(BG683)+$L$44*N(AY683)</f>
        <v>-3.8976992913534749E-3</v>
      </c>
      <c r="BQ683" s="60">
        <f>IF(ISNUMBER(BO683),BO683/MAX(BO$22:BO683)-1,"")</f>
        <v>-4.1473672684177454E-2</v>
      </c>
      <c r="BS683" s="61">
        <f>BS682*(1+BT683)</f>
        <v>114.44985151227134</v>
      </c>
      <c r="BT683" s="60">
        <f>$L$60*N(S683)+$L$61*N(AE683)+$L$62*N(AQ683)+$L$63*N(AM683)+$L$64*N(AI683)+$L$65*N(AA683)+$L$66*N(BG683)+$L$67*N(W683)+$L$68*N(AY683)</f>
        <v>-1.2301502552079448E-3</v>
      </c>
      <c r="BU683" s="60">
        <f>IF(ISNUMBER(BS683),BS683/MAX(BS$22:BS683)-1,"")</f>
        <v>-6.4694431257289797E-2</v>
      </c>
    </row>
    <row r="684" spans="17:73" ht="16" customHeight="1">
      <c r="Q684" s="63">
        <v>44056</v>
      </c>
      <c r="R684" s="62">
        <v>470.22</v>
      </c>
      <c r="S684" s="60">
        <f>IF(AND(ISNUMBER(R683),ISNUMBER(R684)),R684/R683-1,"")</f>
        <v>7.9742765273311811E-3</v>
      </c>
      <c r="T684" s="60">
        <f>IF(ISNUMBER(R684),R684/MAX(R$22:R684)-1,"")</f>
        <v>-7.6079695052461926E-2</v>
      </c>
      <c r="V684" s="62">
        <v>238.23</v>
      </c>
      <c r="W684" s="60">
        <f>IF(AND(ISNUMBER(V683),ISNUMBER(V684)),V684/V683-1,"")</f>
        <v>-1.2591286829510828E-4</v>
      </c>
      <c r="X684" s="60">
        <f>IF(ISNUMBER(V684),V684/MAX(V$22:V684)-1,"")</f>
        <v>-7.9766687268232439E-2</v>
      </c>
      <c r="Z684" s="62">
        <v>10.029999999999999</v>
      </c>
      <c r="AA684" s="60">
        <f>IF(AND(ISNUMBER(Z683),ISNUMBER(Z684)),Z684/Z683-1,"")</f>
        <v>7.0281124497990621E-3</v>
      </c>
      <c r="AB684" s="60">
        <f>IF(ISNUMBER(Z684),Z684/MAX(Z$22:Z684)-1,"")</f>
        <v>-9.1485507246376829E-2</v>
      </c>
      <c r="AD684" s="62">
        <v>12.89</v>
      </c>
      <c r="AE684" s="60">
        <f>IF(AND(ISNUMBER(AD683),ISNUMBER(AD684)),AD684/AD683-1,"")</f>
        <v>1.8167456556082096E-2</v>
      </c>
      <c r="AF684" s="60">
        <f>IF(ISNUMBER(AD684),AD684/MAX(AD$22:AD684)-1,"")</f>
        <v>-0.14692256783587021</v>
      </c>
      <c r="AH684" s="62">
        <v>16.899999999999999</v>
      </c>
      <c r="AI684" s="60">
        <f>IF(AND(ISNUMBER(AH683),ISNUMBER(AH684)),AH684/AH683-1,"")</f>
        <v>-3.5377358490567001E-3</v>
      </c>
      <c r="AJ684" s="60">
        <f>IF(ISNUMBER(AH684),AH684/MAX(AH$22:AH684)-1,"")</f>
        <v>-0.1337775499743723</v>
      </c>
      <c r="AL684" s="62">
        <v>19.23</v>
      </c>
      <c r="AM684" s="60">
        <f>IF(AND(ISNUMBER(AL683),ISNUMBER(AL684)),AL684/AL683-1,"")</f>
        <v>7.333682556312171E-3</v>
      </c>
      <c r="AN684" s="60">
        <f>IF(ISNUMBER(AL684),AL684/MAX(AL$22:AL684)-1,"")</f>
        <v>-0.18413237165888841</v>
      </c>
      <c r="AP684" s="62">
        <v>100.27</v>
      </c>
      <c r="AQ684" s="60">
        <f>IF(AND(ISNUMBER(AP683),ISNUMBER(AP684)),AP684/AP683-1,"")</f>
        <v>9.9740674246895367E-5</v>
      </c>
      <c r="AR684" s="60">
        <f>IF(ISNUMBER(AP684),AP684/MAX(AP$22:AP684)-1,"")</f>
        <v>-1.3942834379045976E-3</v>
      </c>
      <c r="AT684" s="62">
        <v>50.07</v>
      </c>
      <c r="AU684" s="60">
        <f>IF(AND(ISNUMBER(AT683),ISNUMBER(AT684)),AT684/AT683-1,"")</f>
        <v>-1.9968051118202101E-4</v>
      </c>
      <c r="AV684" s="60">
        <f>IF(ISNUMBER(AT684),AT684/MAX(AT$22:AT684)-1,"")</f>
        <v>-2.1921084097249466E-3</v>
      </c>
      <c r="AX684" s="62">
        <v>25.263999999999999</v>
      </c>
      <c r="AY684" s="60">
        <f>IF(AND(ISNUMBER(AX683),ISNUMBER(AX684)),AX684/AX683-1,"")</f>
        <v>1.8299072954453877E-2</v>
      </c>
      <c r="AZ684" s="60">
        <f>IF(ISNUMBER(AX684),AX684/MAX(AX$22:AX684)-1,"")</f>
        <v>-5.7840760768226862E-2</v>
      </c>
      <c r="BB684" s="62">
        <v>54.58</v>
      </c>
      <c r="BC684" s="60">
        <f>IF(AND(ISNUMBER(BB683),ISNUMBER(BB684)),BB684/BB683-1,"")</f>
        <v>-3.6630036630047602E-4</v>
      </c>
      <c r="BD684" s="60">
        <f>IF(ISNUMBER(BB684),BB684/MAX(BB$22:BB684)-1,"")</f>
        <v>-1.3198336647984199E-2</v>
      </c>
      <c r="BF684" s="62">
        <v>53.39</v>
      </c>
      <c r="BG684" s="60">
        <f>IF(AND(ISNUMBER(BF683),ISNUMBER(BF684)),BF684/BF683-1,"")</f>
        <v>2.2526750516238536E-3</v>
      </c>
      <c r="BH684" s="60">
        <f>IF(ISNUMBER(BF684),BF684/MAX(BF$22:BF684)-1,"")</f>
        <v>-1.3852973771703025E-2</v>
      </c>
      <c r="BK684" s="61">
        <f>BK683*(1+BL684)</f>
        <v>126.41423062626131</v>
      </c>
      <c r="BL684" s="60">
        <f>$L$12*N(AQ684)+$L$13*N(S684)+$L$14*N(AA684)+$L$15*N(AE684)+$L$16*N(AY684)+$L$17*N(BC684)+$L$18*N(AM684)+$L$19*N(AU684)+$L$20*N(W684)</f>
        <v>8.2957434649217326E-3</v>
      </c>
      <c r="BM684" s="60">
        <f>IF(ISNUMBER(BK684),BK684/MAX(BK$22:BK684)-1,"")</f>
        <v>-2.4037642437703122E-2</v>
      </c>
      <c r="BO684" s="61">
        <f>BO683*(1+BP684)</f>
        <v>122.71445402232446</v>
      </c>
      <c r="BP684" s="60">
        <f>$L$36*N(S684)+$L$37*N(AQ684)+$L$38*N(AA684)+$L$39*N(AE684)+$L$40*N(AM684)+$L$41*N(W684)+$L$42*N(AI684)+$L$43*N(BG684)+$L$44*N(AY684)</f>
        <v>8.3848695723029616E-3</v>
      </c>
      <c r="BQ684" s="60">
        <f>IF(ISNUMBER(BO684),BO684/MAX(BO$22:BO684)-1,"")</f>
        <v>-3.3436554448015632E-2</v>
      </c>
      <c r="BS684" s="61">
        <f>BS683*(1+BT684)</f>
        <v>115.25457542642812</v>
      </c>
      <c r="BT684" s="60">
        <f>$L$60*N(S684)+$L$61*N(AE684)+$L$62*N(AQ684)+$L$63*N(AM684)+$L$64*N(AI684)+$L$65*N(AA684)+$L$66*N(BG684)+$L$67*N(W684)+$L$68*N(AY684)</f>
        <v>7.0312359826040392E-3</v>
      </c>
      <c r="BU684" s="60">
        <f>IF(ISNUMBER(BS684),BS684/MAX(BS$22:BS684)-1,"")</f>
        <v>-5.811807708761596E-2</v>
      </c>
    </row>
    <row r="685" spans="17:73" ht="16" customHeight="1">
      <c r="Q685" s="63">
        <v>44057</v>
      </c>
      <c r="R685" s="62">
        <v>472</v>
      </c>
      <c r="S685" s="60">
        <f>IF(AND(ISNUMBER(R684),ISNUMBER(R685)),R685/R684-1,"")</f>
        <v>3.7854621241120157E-3</v>
      </c>
      <c r="T685" s="60">
        <f>IF(ISNUMBER(R685),R685/MAX(R$22:R685)-1,"")</f>
        <v>-7.2582229732384929E-2</v>
      </c>
      <c r="V685" s="62">
        <v>239.68</v>
      </c>
      <c r="W685" s="60">
        <f>IF(AND(ISNUMBER(V684),ISNUMBER(V685)),V685/V684-1,"")</f>
        <v>6.0865550098645471E-3</v>
      </c>
      <c r="X685" s="60">
        <f>IF(ISNUMBER(V685),V685/MAX(V$22:V685)-1,"")</f>
        <v>-7.4165636588380712E-2</v>
      </c>
      <c r="Z685" s="62">
        <v>10.09</v>
      </c>
      <c r="AA685" s="60">
        <f>IF(AND(ISNUMBER(Z684),ISNUMBER(Z685)),Z685/Z684-1,"")</f>
        <v>5.9820538384844912E-3</v>
      </c>
      <c r="AB685" s="60">
        <f>IF(ISNUMBER(Z685),Z685/MAX(Z$22:Z685)-1,"")</f>
        <v>-8.6050724637681153E-2</v>
      </c>
      <c r="AD685" s="62">
        <v>12.84</v>
      </c>
      <c r="AE685" s="60">
        <f>IF(AND(ISNUMBER(AD684),ISNUMBER(AD685)),AD685/AD684-1,"")</f>
        <v>-3.8789759503491394E-3</v>
      </c>
      <c r="AF685" s="60">
        <f>IF(ISNUMBER(AD685),AD685/MAX(AD$22:AD685)-1,"")</f>
        <v>-0.15023163467902045</v>
      </c>
      <c r="AH685" s="62">
        <v>17.010000000000002</v>
      </c>
      <c r="AI685" s="60">
        <f>IF(AND(ISNUMBER(AH684),ISNUMBER(AH685)),AH685/AH684-1,"")</f>
        <v>6.5088757396452035E-3</v>
      </c>
      <c r="AJ685" s="60">
        <f>IF(ISNUMBER(AH685),AH685/MAX(AH$22:AH685)-1,"")</f>
        <v>-0.12813941568426446</v>
      </c>
      <c r="AL685" s="62">
        <v>19.22</v>
      </c>
      <c r="AM685" s="60">
        <f>IF(AND(ISNUMBER(AL684),ISNUMBER(AL685)),AL685/AL684-1,"")</f>
        <v>-5.2002080083213276E-4</v>
      </c>
      <c r="AN685" s="60">
        <f>IF(ISNUMBER(AL685),AL685/MAX(AL$22:AL685)-1,"")</f>
        <v>-0.1845566397963514</v>
      </c>
      <c r="AP685" s="62">
        <v>100.27</v>
      </c>
      <c r="AQ685" s="60">
        <f>IF(AND(ISNUMBER(AP684),ISNUMBER(AP685)),AP685/AP684-1,"")</f>
        <v>0</v>
      </c>
      <c r="AR685" s="60">
        <f>IF(ISNUMBER(AP685),AP685/MAX(AP$22:AP685)-1,"")</f>
        <v>-1.3942834379045976E-3</v>
      </c>
      <c r="AT685" s="62">
        <v>50.08</v>
      </c>
      <c r="AU685" s="60">
        <f>IF(AND(ISNUMBER(AT684),ISNUMBER(AT685)),AT685/AT684-1,"")</f>
        <v>1.9972039145188525E-4</v>
      </c>
      <c r="AV685" s="60">
        <f>IF(ISNUMBER(AT685),AT685/MAX(AT$22:AT685)-1,"")</f>
        <v>-1.9928258270227595E-3</v>
      </c>
      <c r="AX685" s="62">
        <v>25.532</v>
      </c>
      <c r="AY685" s="60">
        <f>IF(AND(ISNUMBER(AX684),ISNUMBER(AX685)),AX685/AX684-1,"")</f>
        <v>1.0607979734008843E-2</v>
      </c>
      <c r="AZ685" s="60">
        <f>IF(ISNUMBER(AX685),AX685/MAX(AX$22:AX685)-1,"")</f>
        <v>-4.7846354652246958E-2</v>
      </c>
      <c r="BB685" s="62">
        <v>54.42</v>
      </c>
      <c r="BC685" s="60">
        <f>IF(AND(ISNUMBER(BB684),ISNUMBER(BB685)),BB685/BB684-1,"")</f>
        <v>-2.9314767314033707E-3</v>
      </c>
      <c r="BD685" s="60">
        <f>IF(ISNUMBER(BB685),BB685/MAX(BB$22:BB685)-1,"")</f>
        <v>-1.609112276261071E-2</v>
      </c>
      <c r="BF685" s="62">
        <v>53.31</v>
      </c>
      <c r="BG685" s="60">
        <f>IF(AND(ISNUMBER(BF684),ISNUMBER(BF685)),BF685/BF684-1,"")</f>
        <v>-1.4984079415620855E-3</v>
      </c>
      <c r="BH685" s="60">
        <f>IF(ISNUMBER(BF685),BF685/MAX(BF$22:BF685)-1,"")</f>
        <v>-1.5330624307351326E-2</v>
      </c>
      <c r="BK685" s="61">
        <f>BK684*(1+BL685)</f>
        <v>126.81200605266282</v>
      </c>
      <c r="BL685" s="60">
        <f>$L$12*N(AQ685)+$L$13*N(S685)+$L$14*N(AA685)+$L$15*N(AE685)+$L$16*N(AY685)+$L$17*N(BC685)+$L$18*N(AM685)+$L$19*N(AU685)+$L$20*N(W685)</f>
        <v>3.1466032299599868E-3</v>
      </c>
      <c r="BM685" s="60">
        <f>IF(ISNUMBER(BK685),BK685/MAX(BK$22:BK685)-1,"")</f>
        <v>-2.0966676131078166E-2</v>
      </c>
      <c r="BO685" s="61">
        <f>BO684*(1+BP685)</f>
        <v>123.02517392156666</v>
      </c>
      <c r="BP685" s="60">
        <f>$L$36*N(S685)+$L$37*N(AQ685)+$L$38*N(AA685)+$L$39*N(AE685)+$L$40*N(AM685)+$L$41*N(W685)+$L$42*N(AI685)+$L$43*N(BG685)+$L$44*N(AY685)</f>
        <v>2.5320562416035206E-3</v>
      </c>
      <c r="BQ685" s="60">
        <f>IF(ISNUMBER(BO685),BO685/MAX(BO$22:BO685)-1,"")</f>
        <v>-3.098916144279984E-2</v>
      </c>
      <c r="BS685" s="61">
        <f>BS684*(1+BT685)</f>
        <v>115.45184264745534</v>
      </c>
      <c r="BT685" s="60">
        <f>$L$60*N(S685)+$L$61*N(AE685)+$L$62*N(AQ685)+$L$63*N(AM685)+$L$64*N(AI685)+$L$65*N(AA685)+$L$66*N(BG685)+$L$67*N(W685)+$L$68*N(AY685)</f>
        <v>1.711578219757062E-3</v>
      </c>
      <c r="BU685" s="60">
        <f>IF(ISNUMBER(BS685),BS685/MAX(BS$22:BS685)-1,"")</f>
        <v>-5.6505972502776336E-2</v>
      </c>
    </row>
    <row r="686" spans="17:73" ht="16" customHeight="1">
      <c r="Q686" s="63">
        <v>44060</v>
      </c>
      <c r="R686" s="62">
        <v>469.7</v>
      </c>
      <c r="S686" s="60">
        <f>IF(AND(ISNUMBER(R685),ISNUMBER(R686)),R686/R685-1,"")</f>
        <v>-4.8728813559322237E-3</v>
      </c>
      <c r="T686" s="60">
        <f>IF(ISNUMBER(R686),R686/MAX(R$22:R686)-1,"")</f>
        <v>-7.7101426494282199E-2</v>
      </c>
      <c r="V686" s="62">
        <v>238.23</v>
      </c>
      <c r="W686" s="60">
        <f>IF(AND(ISNUMBER(V685),ISNUMBER(V686)),V686/V685-1,"")</f>
        <v>-6.0497329773031572E-3</v>
      </c>
      <c r="X686" s="60">
        <f>IF(ISNUMBER(V686),V686/MAX(V$22:V686)-1,"")</f>
        <v>-7.9766687268232439E-2</v>
      </c>
      <c r="Z686" s="62">
        <v>10.050000000000001</v>
      </c>
      <c r="AA686" s="60">
        <f>IF(AND(ISNUMBER(Z685),ISNUMBER(Z686)),Z686/Z685-1,"")</f>
        <v>-3.9643211100097719E-3</v>
      </c>
      <c r="AB686" s="60">
        <f>IF(ISNUMBER(Z686),Z686/MAX(Z$22:Z686)-1,"")</f>
        <v>-8.967391304347816E-2</v>
      </c>
      <c r="AD686" s="62">
        <v>12.76</v>
      </c>
      <c r="AE686" s="60">
        <f>IF(AND(ISNUMBER(AD685),ISNUMBER(AD686)),AD686/AD685-1,"")</f>
        <v>-6.230529595015577E-3</v>
      </c>
      <c r="AF686" s="60">
        <f>IF(ISNUMBER(AD686),AD686/MAX(AD$22:AD686)-1,"")</f>
        <v>-0.15552614162806089</v>
      </c>
      <c r="AH686" s="62">
        <v>16.940000000000001</v>
      </c>
      <c r="AI686" s="60">
        <f>IF(AND(ISNUMBER(AH685),ISNUMBER(AH686)),AH686/AH685-1,"")</f>
        <v>-4.1152263374485409E-3</v>
      </c>
      <c r="AJ686" s="60">
        <f>IF(ISNUMBER(AH686),AH686/MAX(AH$22:AH686)-1,"")</f>
        <v>-0.13172731932342385</v>
      </c>
      <c r="AL686" s="62">
        <v>19.059999999999999</v>
      </c>
      <c r="AM686" s="60">
        <f>IF(AND(ISNUMBER(AL685),ISNUMBER(AL686)),AL686/AL685-1,"")</f>
        <v>-8.3246618106139758E-3</v>
      </c>
      <c r="AN686" s="60">
        <f>IF(ISNUMBER(AL686),AL686/MAX(AL$22:AL686)-1,"")</f>
        <v>-0.19134492999575736</v>
      </c>
      <c r="AP686" s="62">
        <v>100.27</v>
      </c>
      <c r="AQ686" s="60">
        <f>IF(AND(ISNUMBER(AP685),ISNUMBER(AP686)),AP686/AP685-1,"")</f>
        <v>0</v>
      </c>
      <c r="AR686" s="60">
        <f>IF(ISNUMBER(AP686),AP686/MAX(AP$22:AP686)-1,"")</f>
        <v>-1.3942834379045976E-3</v>
      </c>
      <c r="AT686" s="62">
        <v>50.085000000000001</v>
      </c>
      <c r="AU686" s="60">
        <f>IF(AND(ISNUMBER(AT685),ISNUMBER(AT686)),AT686/AT685-1,"")</f>
        <v>9.9840255591177041E-5</v>
      </c>
      <c r="AV686" s="60">
        <f>IF(ISNUMBER(AT686),AT686/MAX(AT$22:AT686)-1,"")</f>
        <v>-1.8931845356715549E-3</v>
      </c>
      <c r="AX686" s="62">
        <v>25.44</v>
      </c>
      <c r="AY686" s="60">
        <f>IF(AND(ISNUMBER(AX685),ISNUMBER(AX686)),AX686/AX685-1,"")</f>
        <v>-3.6033213222622651E-3</v>
      </c>
      <c r="AZ686" s="60">
        <f>IF(ISNUMBER(AX686),AX686/MAX(AX$22:AX686)-1,"")</f>
        <v>-5.1277270184598156E-2</v>
      </c>
      <c r="BB686" s="62">
        <v>54.41</v>
      </c>
      <c r="BC686" s="60">
        <f>IF(AND(ISNUMBER(BB685),ISNUMBER(BB686)),BB686/BB685-1,"")</f>
        <v>-1.8375597206921057E-4</v>
      </c>
      <c r="BD686" s="60">
        <f>IF(ISNUMBER(BB686),BB686/MAX(BB$22:BB686)-1,"")</f>
        <v>-1.6271921894774999E-2</v>
      </c>
      <c r="BF686" s="62">
        <v>53.34</v>
      </c>
      <c r="BG686" s="60">
        <f>IF(AND(ISNUMBER(BF685),ISNUMBER(BF686)),BF686/BF685-1,"")</f>
        <v>5.6274620146323784E-4</v>
      </c>
      <c r="BH686" s="60">
        <f>IF(ISNUMBER(BF686),BF686/MAX(BF$22:BF686)-1,"")</f>
        <v>-1.4776505356483116E-2</v>
      </c>
      <c r="BK686" s="61">
        <f>BK685*(1+BL686)</f>
        <v>126.35101503147587</v>
      </c>
      <c r="BL686" s="60">
        <f>$L$12*N(AQ686)+$L$13*N(S686)+$L$14*N(AA686)+$L$15*N(AE686)+$L$16*N(AY686)+$L$17*N(BC686)+$L$18*N(AM686)+$L$19*N(AU686)+$L$20*N(W686)</f>
        <v>-3.6352316751106367E-3</v>
      </c>
      <c r="BM686" s="60">
        <f>IF(ISNUMBER(BK686),BK686/MAX(BK$22:BK686)-1,"")</f>
        <v>-2.4525689080995283E-2</v>
      </c>
      <c r="BO686" s="61">
        <f>BO685*(1+BP686)</f>
        <v>122.54934435796275</v>
      </c>
      <c r="BP686" s="60">
        <f>$L$36*N(S686)+$L$37*N(AQ686)+$L$38*N(AA686)+$L$39*N(AE686)+$L$40*N(AM686)+$L$41*N(W686)+$L$42*N(AI686)+$L$43*N(BG686)+$L$44*N(AY686)</f>
        <v>-3.867741442147968E-3</v>
      </c>
      <c r="BQ686" s="60">
        <f>IF(ISNUMBER(BO686),BO686/MAX(BO$22:BO686)-1,"")</f>
        <v>-3.4737044820978169E-2</v>
      </c>
      <c r="BS686" s="61">
        <f>BS685*(1+BT686)</f>
        <v>114.94223094521341</v>
      </c>
      <c r="BT686" s="60">
        <f>$L$60*N(S686)+$L$61*N(AE686)+$L$62*N(AQ686)+$L$63*N(AM686)+$L$64*N(AI686)+$L$65*N(AA686)+$L$66*N(BG686)+$L$67*N(W686)+$L$68*N(AY686)</f>
        <v>-4.4140629595498821E-3</v>
      </c>
      <c r="BU686" s="60">
        <f>IF(ISNUMBER(BS686),BS686/MAX(BS$22:BS686)-1,"")</f>
        <v>-6.0670614542108425E-2</v>
      </c>
    </row>
    <row r="687" spans="17:73" ht="16" customHeight="1">
      <c r="Q687" s="63">
        <v>44061</v>
      </c>
      <c r="R687" s="62">
        <v>468</v>
      </c>
      <c r="S687" s="60">
        <f>IF(AND(ISNUMBER(R686),ISNUMBER(R687)),R687/R686-1,"")</f>
        <v>-3.6193314881839411E-3</v>
      </c>
      <c r="T687" s="60">
        <f>IF(ISNUMBER(R687),R687/MAX(R$22:R687)-1,"")</f>
        <v>-8.0441702361771505E-2</v>
      </c>
      <c r="V687" s="62">
        <v>237.9</v>
      </c>
      <c r="W687" s="60">
        <f>IF(AND(ISNUMBER(V686),ISNUMBER(V687)),V687/V686-1,"")</f>
        <v>-1.3852159677621989E-3</v>
      </c>
      <c r="X687" s="60">
        <f>IF(ISNUMBER(V687),V687/MAX(V$22:V687)-1,"")</f>
        <v>-8.1041409147095123E-2</v>
      </c>
      <c r="Z687" s="62">
        <v>10.09</v>
      </c>
      <c r="AA687" s="60">
        <f>IF(AND(ISNUMBER(Z686),ISNUMBER(Z687)),Z687/Z686-1,"")</f>
        <v>3.9800995024874553E-3</v>
      </c>
      <c r="AB687" s="60">
        <f>IF(ISNUMBER(Z687),Z687/MAX(Z$22:Z687)-1,"")</f>
        <v>-8.6050724637681153E-2</v>
      </c>
      <c r="AD687" s="62">
        <v>12.72</v>
      </c>
      <c r="AE687" s="60">
        <f>IF(AND(ISNUMBER(AD686),ISNUMBER(AD687)),AD687/AD686-1,"")</f>
        <v>-3.1347962382444194E-3</v>
      </c>
      <c r="AF687" s="60">
        <f>IF(ISNUMBER(AD687),AD687/MAX(AD$22:AD687)-1,"")</f>
        <v>-0.15817339510258099</v>
      </c>
      <c r="AH687" s="62">
        <v>17.23</v>
      </c>
      <c r="AI687" s="60">
        <f>IF(AND(ISNUMBER(AH686),ISNUMBER(AH687)),AH687/AH686-1,"")</f>
        <v>1.7119244391971655E-2</v>
      </c>
      <c r="AJ687" s="60">
        <f>IF(ISNUMBER(AH687),AH687/MAX(AH$22:AH687)-1,"")</f>
        <v>-0.11686314710404921</v>
      </c>
      <c r="AL687" s="62">
        <v>19.02</v>
      </c>
      <c r="AM687" s="60">
        <f>IF(AND(ISNUMBER(AL686),ISNUMBER(AL687)),AL687/AL686-1,"")</f>
        <v>-2.0986358866735833E-3</v>
      </c>
      <c r="AN687" s="60">
        <f>IF(ISNUMBER(AL687),AL687/MAX(AL$22:AL687)-1,"")</f>
        <v>-0.19304200254560888</v>
      </c>
      <c r="AP687" s="62">
        <v>100.26</v>
      </c>
      <c r="AQ687" s="60">
        <f>IF(AND(ISNUMBER(AP686),ISNUMBER(AP687)),AP687/AP686-1,"")</f>
        <v>-9.9730727036950739E-5</v>
      </c>
      <c r="AR687" s="60">
        <f>IF(ISNUMBER(AP687),AP687/MAX(AP$22:AP687)-1,"")</f>
        <v>-1.4938751120405769E-3</v>
      </c>
      <c r="AT687" s="62">
        <v>50.09</v>
      </c>
      <c r="AU687" s="60">
        <f>IF(AND(ISNUMBER(AT686),ISNUMBER(AT687)),AT687/AT686-1,"")</f>
        <v>9.983028850957254E-5</v>
      </c>
      <c r="AV687" s="60">
        <f>IF(ISNUMBER(AT687),AT687/MAX(AT$22:AT687)-1,"")</f>
        <v>-1.7935432443203503E-3</v>
      </c>
      <c r="AX687" s="62">
        <v>25.911000000000001</v>
      </c>
      <c r="AY687" s="60">
        <f>IF(AND(ISNUMBER(AX686),ISNUMBER(AX687)),AX687/AX686-1,"")</f>
        <v>1.8514150943396146E-2</v>
      </c>
      <c r="AZ687" s="60">
        <f>IF(ISNUMBER(AX687),AX687/MAX(AX$22:AX687)-1,"")</f>
        <v>-3.371247436136493E-2</v>
      </c>
      <c r="BB687" s="62">
        <v>54.48</v>
      </c>
      <c r="BC687" s="60">
        <f>IF(AND(ISNUMBER(BB686),ISNUMBER(BB687)),BB687/BB686-1,"")</f>
        <v>1.2865282117258126E-3</v>
      </c>
      <c r="BD687" s="60">
        <f>IF(ISNUMBER(BB687),BB687/MAX(BB$22:BB687)-1,"")</f>
        <v>-1.5006327969625866E-2</v>
      </c>
      <c r="BF687" s="62">
        <v>53.39</v>
      </c>
      <c r="BG687" s="60">
        <f>IF(AND(ISNUMBER(BF686),ISNUMBER(BF687)),BF687/BF686-1,"")</f>
        <v>9.3738282714661558E-4</v>
      </c>
      <c r="BH687" s="60">
        <f>IF(ISNUMBER(BF687),BF687/MAX(BF$22:BF687)-1,"")</f>
        <v>-1.3852973771703025E-2</v>
      </c>
      <c r="BK687" s="61">
        <f>BK686*(1+BL687)</f>
        <v>126.59759252196116</v>
      </c>
      <c r="BL687" s="60">
        <f>$L$12*N(AQ687)+$L$13*N(S687)+$L$14*N(AA687)+$L$15*N(AE687)+$L$16*N(AY687)+$L$17*N(BC687)+$L$18*N(AM687)+$L$19*N(AU687)+$L$20*N(W687)</f>
        <v>1.9515275791325006E-3</v>
      </c>
      <c r="BM687" s="60">
        <f>IF(ISNUMBER(BK687),BK687/MAX(BK$22:BK687)-1,"")</f>
        <v>-2.2622024060501622E-2</v>
      </c>
      <c r="BO687" s="61">
        <f>BO686*(1+BP687)</f>
        <v>122.64023701273049</v>
      </c>
      <c r="BP687" s="60">
        <f>$L$36*N(S687)+$L$37*N(AQ687)+$L$38*N(AA687)+$L$39*N(AE687)+$L$40*N(AM687)+$L$41*N(W687)+$L$42*N(AI687)+$L$43*N(BG687)+$L$44*N(AY687)</f>
        <v>7.4168209747613374E-4</v>
      </c>
      <c r="BQ687" s="60">
        <f>IF(ISNUMBER(BO687),BO687/MAX(BO$22:BO687)-1,"")</f>
        <v>-3.4021126567764903E-2</v>
      </c>
      <c r="BS687" s="61">
        <f>BS686*(1+BT687)</f>
        <v>115.0029765580995</v>
      </c>
      <c r="BT687" s="60">
        <f>$L$60*N(S687)+$L$61*N(AE687)+$L$62*N(AQ687)+$L$63*N(AM687)+$L$64*N(AI687)+$L$65*N(AA687)+$L$66*N(BG687)+$L$67*N(W687)+$L$68*N(AY687)</f>
        <v>5.284882013038162E-4</v>
      </c>
      <c r="BU687" s="60">
        <f>IF(ISNUMBER(BS687),BS687/MAX(BS$22:BS687)-1,"")</f>
        <v>-6.0174190044755882E-2</v>
      </c>
    </row>
    <row r="688" spans="17:73" ht="16" customHeight="1">
      <c r="Q688" s="63">
        <v>44062</v>
      </c>
      <c r="R688" s="62">
        <v>468.72</v>
      </c>
      <c r="S688" s="60">
        <f>IF(AND(ISNUMBER(R687),ISNUMBER(R688)),R688/R687-1,"")</f>
        <v>1.5384615384614886E-3</v>
      </c>
      <c r="T688" s="60">
        <f>IF(ISNUMBER(R688),R688/MAX(R$22:R688)-1,"")</f>
        <v>-7.9026997288481837E-2</v>
      </c>
      <c r="V688" s="62">
        <v>237.62</v>
      </c>
      <c r="W688" s="60">
        <f>IF(AND(ISNUMBER(V687),ISNUMBER(V688)),V688/V687-1,"")</f>
        <v>-1.1769651113913149E-3</v>
      </c>
      <c r="X688" s="60">
        <f>IF(ISNUMBER(V688),V688/MAX(V$22:V688)-1,"")</f>
        <v>-8.2122991347342356E-2</v>
      </c>
      <c r="Z688" s="62">
        <v>10.09</v>
      </c>
      <c r="AA688" s="60">
        <f>IF(AND(ISNUMBER(Z687),ISNUMBER(Z688)),Z688/Z687-1,"")</f>
        <v>0</v>
      </c>
      <c r="AB688" s="60">
        <f>IF(ISNUMBER(Z688),Z688/MAX(Z$22:Z688)-1,"")</f>
        <v>-8.6050724637681153E-2</v>
      </c>
      <c r="AD688" s="62">
        <v>12.7</v>
      </c>
      <c r="AE688" s="60">
        <f>IF(AND(ISNUMBER(AD687),ISNUMBER(AD688)),AD688/AD687-1,"")</f>
        <v>-1.5723270440252124E-3</v>
      </c>
      <c r="AF688" s="60">
        <f>IF(ISNUMBER(AD688),AD688/MAX(AD$22:AD688)-1,"")</f>
        <v>-0.15949702183984116</v>
      </c>
      <c r="AH688" s="62">
        <v>17.41</v>
      </c>
      <c r="AI688" s="60">
        <f>IF(AND(ISNUMBER(AH687),ISNUMBER(AH688)),AH688/AH687-1,"")</f>
        <v>1.0446894950667529E-2</v>
      </c>
      <c r="AJ688" s="60">
        <f>IF(ISNUMBER(AH688),AH688/MAX(AH$22:AH688)-1,"")</f>
        <v>-0.1076371091747822</v>
      </c>
      <c r="AL688" s="62">
        <v>19</v>
      </c>
      <c r="AM688" s="60">
        <f>IF(AND(ISNUMBER(AL687),ISNUMBER(AL688)),AL688/AL687-1,"")</f>
        <v>-1.051524710830698E-3</v>
      </c>
      <c r="AN688" s="60">
        <f>IF(ISNUMBER(AL688),AL688/MAX(AL$22:AL688)-1,"")</f>
        <v>-0.19389053882053464</v>
      </c>
      <c r="AP688" s="62">
        <v>100.27</v>
      </c>
      <c r="AQ688" s="60">
        <f>IF(AND(ISNUMBER(AP687),ISNUMBER(AP688)),AP688/AP687-1,"")</f>
        <v>9.9740674246895367E-5</v>
      </c>
      <c r="AR688" s="60">
        <f>IF(ISNUMBER(AP688),AP688/MAX(AP$22:AP688)-1,"")</f>
        <v>-1.3942834379045976E-3</v>
      </c>
      <c r="AT688" s="62">
        <v>50.085000000000001</v>
      </c>
      <c r="AU688" s="60">
        <f>IF(AND(ISNUMBER(AT687),ISNUMBER(AT688)),AT688/AT687-1,"")</f>
        <v>-9.9820323417931789E-5</v>
      </c>
      <c r="AV688" s="60">
        <f>IF(ISNUMBER(AT688),AT688/MAX(AT$22:AT688)-1,"")</f>
        <v>-1.8931845356715549E-3</v>
      </c>
      <c r="AX688" s="62">
        <v>25.72</v>
      </c>
      <c r="AY688" s="60">
        <f>IF(AND(ISNUMBER(AX687),ISNUMBER(AX688)),AX688/AX687-1,"")</f>
        <v>-7.3713866697542318E-3</v>
      </c>
      <c r="AZ688" s="60">
        <f>IF(ISNUMBER(AX688),AX688/MAX(AX$22:AX688)-1,"")</f>
        <v>-4.0835353347007386E-2</v>
      </c>
      <c r="BB688" s="62">
        <v>54.51</v>
      </c>
      <c r="BC688" s="60">
        <f>IF(AND(ISNUMBER(BB687),ISNUMBER(BB688)),BB688/BB687-1,"")</f>
        <v>5.5066079295151837E-4</v>
      </c>
      <c r="BD688" s="60">
        <f>IF(ISNUMBER(BB688),BB688/MAX(BB$22:BB688)-1,"")</f>
        <v>-1.4463930573133332E-2</v>
      </c>
      <c r="BF688" s="62">
        <v>53.39</v>
      </c>
      <c r="BG688" s="60">
        <f>IF(AND(ISNUMBER(BF687),ISNUMBER(BF688)),BF688/BF687-1,"")</f>
        <v>0</v>
      </c>
      <c r="BH688" s="60">
        <f>IF(ISNUMBER(BF688),BF688/MAX(BF$22:BF688)-1,"")</f>
        <v>-1.3852973771703025E-2</v>
      </c>
      <c r="BK688" s="61">
        <f>BK687*(1+BL688)</f>
        <v>126.49181647683992</v>
      </c>
      <c r="BL688" s="60">
        <f>$L$12*N(AQ688)+$L$13*N(S688)+$L$14*N(AA688)+$L$15*N(AE688)+$L$16*N(AY688)+$L$17*N(BC688)+$L$18*N(AM688)+$L$19*N(AU688)+$L$20*N(W688)</f>
        <v>-8.3552967330635696E-4</v>
      </c>
      <c r="BM688" s="60">
        <f>IF(ISNUMBER(BK688),BK688/MAX(BK$22:BK688)-1,"")</f>
        <v>-2.3438652361435164E-2</v>
      </c>
      <c r="BO688" s="61">
        <f>BO687*(1+BP688)</f>
        <v>122.60016769314804</v>
      </c>
      <c r="BP688" s="60">
        <f>$L$36*N(S688)+$L$37*N(AQ688)+$L$38*N(AA688)+$L$39*N(AE688)+$L$40*N(AM688)+$L$41*N(W688)+$L$42*N(AI688)+$L$43*N(BG688)+$L$44*N(AY688)</f>
        <v>-3.2672245715164525E-4</v>
      </c>
      <c r="BQ688" s="60">
        <f>IF(ISNUMBER(BO688),BO688/MAX(BO$22:BO688)-1,"")</f>
        <v>-3.4336733558849253E-2</v>
      </c>
      <c r="BS688" s="61">
        <f>BS687*(1+BT688)</f>
        <v>115.13104762636419</v>
      </c>
      <c r="BT688" s="60">
        <f>$L$60*N(S688)+$L$61*N(AE688)+$L$62*N(AQ688)+$L$63*N(AM688)+$L$64*N(AI688)+$L$65*N(AA688)+$L$66*N(BG688)+$L$67*N(W688)+$L$68*N(AY688)</f>
        <v>1.1136326388906756E-3</v>
      </c>
      <c r="BU688" s="60">
        <f>IF(ISNUMBER(BS688),BS688/MAX(BS$22:BS688)-1,"")</f>
        <v>-5.9127569347917741E-2</v>
      </c>
    </row>
    <row r="689" spans="17:73" ht="16" customHeight="1">
      <c r="Q689" s="63">
        <v>44063</v>
      </c>
      <c r="R689" s="62">
        <v>467.5</v>
      </c>
      <c r="S689" s="60">
        <f>IF(AND(ISNUMBER(R688),ISNUMBER(R689)),R689/R688-1,"")</f>
        <v>-2.6028332479945959E-3</v>
      </c>
      <c r="T689" s="60">
        <f>IF(ISNUMBER(R689),R689/MAX(R$22:R689)-1,"")</f>
        <v>-8.1424136440444883E-2</v>
      </c>
      <c r="V689" s="62">
        <v>237.72</v>
      </c>
      <c r="W689" s="60">
        <f>IF(AND(ISNUMBER(V688),ISNUMBER(V689)),V689/V688-1,"")</f>
        <v>4.2083999663322658E-4</v>
      </c>
      <c r="X689" s="60">
        <f>IF(ISNUMBER(V689),V689/MAX(V$22:V689)-1,"")</f>
        <v>-8.1736711990111233E-2</v>
      </c>
      <c r="Z689" s="62">
        <v>10.06</v>
      </c>
      <c r="AA689" s="60">
        <f>IF(AND(ISNUMBER(Z688),ISNUMBER(Z689)),Z689/Z688-1,"")</f>
        <v>-2.9732408325073845E-3</v>
      </c>
      <c r="AB689" s="60">
        <f>IF(ISNUMBER(Z689),Z689/MAX(Z$22:Z689)-1,"")</f>
        <v>-8.8768115942028825E-2</v>
      </c>
      <c r="AD689" s="62">
        <v>12.58</v>
      </c>
      <c r="AE689" s="60">
        <f>IF(AND(ISNUMBER(AD688),ISNUMBER(AD689)),AD689/AD688-1,"")</f>
        <v>-9.4488188976377119E-3</v>
      </c>
      <c r="AF689" s="60">
        <f>IF(ISNUMBER(AD689),AD689/MAX(AD$22:AD689)-1,"")</f>
        <v>-0.1674387822634017</v>
      </c>
      <c r="AH689" s="62">
        <v>17.38</v>
      </c>
      <c r="AI689" s="60">
        <f>IF(AND(ISNUMBER(AH688),ISNUMBER(AH689)),AH689/AH688-1,"")</f>
        <v>-1.723147616312537E-3</v>
      </c>
      <c r="AJ689" s="60">
        <f>IF(ISNUMBER(AH689),AH689/MAX(AH$22:AH689)-1,"")</f>
        <v>-0.10917478216299348</v>
      </c>
      <c r="AL689" s="62">
        <v>18.79</v>
      </c>
      <c r="AM689" s="60">
        <f>IF(AND(ISNUMBER(AL688),ISNUMBER(AL689)),AL689/AL688-1,"")</f>
        <v>-1.1052631578947425E-2</v>
      </c>
      <c r="AN689" s="60">
        <f>IF(ISNUMBER(AL689),AL689/MAX(AL$22:AL689)-1,"")</f>
        <v>-0.20280016970725501</v>
      </c>
      <c r="AP689" s="62">
        <v>100.265</v>
      </c>
      <c r="AQ689" s="60">
        <f>IF(AND(ISNUMBER(AP688),ISNUMBER(AP689)),AP689/AP688-1,"")</f>
        <v>-4.986536351847537E-5</v>
      </c>
      <c r="AR689" s="60">
        <f>IF(ISNUMBER(AP689),AP689/MAX(AP$22:AP689)-1,"")</f>
        <v>-1.4440792749725873E-3</v>
      </c>
      <c r="AT689" s="62">
        <v>50.09</v>
      </c>
      <c r="AU689" s="60">
        <f>IF(AND(ISNUMBER(AT688),ISNUMBER(AT689)),AT689/AT688-1,"")</f>
        <v>9.983028850957254E-5</v>
      </c>
      <c r="AV689" s="60">
        <f>IF(ISNUMBER(AT689),AT689/MAX(AT$22:AT689)-1,"")</f>
        <v>-1.7935432443203503E-3</v>
      </c>
      <c r="AX689" s="62">
        <v>25.462</v>
      </c>
      <c r="AY689" s="60">
        <f>IF(AND(ISNUMBER(AX688),ISNUMBER(AX689)),AX689/AX688-1,"")</f>
        <v>-1.0031104199066831E-2</v>
      </c>
      <c r="AZ689" s="60">
        <f>IF(ISNUMBER(AX689),AX689/MAX(AX$22:AX689)-1,"")</f>
        <v>-5.0456833861644679E-2</v>
      </c>
      <c r="BB689" s="62">
        <v>54.5</v>
      </c>
      <c r="BC689" s="60">
        <f>IF(AND(ISNUMBER(BB688),ISNUMBER(BB689)),BB689/BB688-1,"")</f>
        <v>-1.8345257750862487E-4</v>
      </c>
      <c r="BD689" s="60">
        <f>IF(ISNUMBER(BB689),BB689/MAX(BB$22:BB689)-1,"")</f>
        <v>-1.464472970529751E-2</v>
      </c>
      <c r="BF689" s="62">
        <v>53.4</v>
      </c>
      <c r="BG689" s="60">
        <f>IF(AND(ISNUMBER(BF688),ISNUMBER(BF689)),BF689/BF688-1,"")</f>
        <v>1.8730099269514966E-4</v>
      </c>
      <c r="BH689" s="60">
        <f>IF(ISNUMBER(BF689),BF689/MAX(BF$22:BF689)-1,"")</f>
        <v>-1.366826745474703E-2</v>
      </c>
      <c r="BK689" s="61">
        <f>BK688*(1+BL689)</f>
        <v>125.96313861481102</v>
      </c>
      <c r="BL689" s="60">
        <f>$L$12*N(AQ689)+$L$13*N(S689)+$L$14*N(AA689)+$L$15*N(AE689)+$L$16*N(AY689)+$L$17*N(BC689)+$L$18*N(AM689)+$L$19*N(AU689)+$L$20*N(W689)</f>
        <v>-4.1795420190339841E-3</v>
      </c>
      <c r="BM689" s="60">
        <f>IF(ISNUMBER(BK689),BK689/MAX(BK$22:BK689)-1,"")</f>
        <v>-2.7520231548055163E-2</v>
      </c>
      <c r="BO689" s="61">
        <f>BO688*(1+BP689)</f>
        <v>122.09898059120444</v>
      </c>
      <c r="BP689" s="60">
        <f>$L$36*N(S689)+$L$37*N(AQ689)+$L$38*N(AA689)+$L$39*N(AE689)+$L$40*N(AM689)+$L$41*N(W689)+$L$42*N(AI689)+$L$43*N(BG689)+$L$44*N(AY689)</f>
        <v>-4.0879805580528459E-3</v>
      </c>
      <c r="BQ689" s="60">
        <f>IF(ISNUMBER(BO689),BO689/MAX(BO$22:BO689)-1,"")</f>
        <v>-3.8284346217686505E-2</v>
      </c>
      <c r="BS689" s="61">
        <f>BS688*(1+BT689)</f>
        <v>114.63287190798582</v>
      </c>
      <c r="BT689" s="60">
        <f>$L$60*N(S689)+$L$61*N(AE689)+$L$62*N(AQ689)+$L$63*N(AM689)+$L$64*N(AI689)+$L$65*N(AA689)+$L$66*N(BG689)+$L$67*N(W689)+$L$68*N(AY689)</f>
        <v>-4.3270319227452251E-3</v>
      </c>
      <c r="BU689" s="60">
        <f>IF(ISNUMBER(BS689),BS689/MAX(BS$22:BS689)-1,"")</f>
        <v>-6.3198754390580203E-2</v>
      </c>
    </row>
    <row r="690" spans="17:73" ht="16" customHeight="1">
      <c r="Q690" s="63">
        <v>44064</v>
      </c>
      <c r="R690" s="62">
        <v>470.7</v>
      </c>
      <c r="S690" s="60">
        <f>IF(AND(ISNUMBER(R689),ISNUMBER(R690)),R690/R689-1,"")</f>
        <v>6.8449197860962485E-3</v>
      </c>
      <c r="T690" s="60">
        <f>IF(ISNUMBER(R690),R690/MAX(R$22:R690)-1,"")</f>
        <v>-7.5136558336935555E-2</v>
      </c>
      <c r="V690" s="62">
        <v>238.9</v>
      </c>
      <c r="W690" s="60">
        <f>IF(AND(ISNUMBER(V689),ISNUMBER(V690)),V690/V689-1,"")</f>
        <v>4.963822985024402E-3</v>
      </c>
      <c r="X690" s="60">
        <f>IF(ISNUMBER(V690),V690/MAX(V$22:V690)-1,"")</f>
        <v>-7.7178615574783671E-2</v>
      </c>
      <c r="Z690" s="62">
        <v>10.15</v>
      </c>
      <c r="AA690" s="60">
        <f>IF(AND(ISNUMBER(Z689),ISNUMBER(Z690)),Z690/Z689-1,"")</f>
        <v>8.9463220675944921E-3</v>
      </c>
      <c r="AB690" s="60">
        <f>IF(ISNUMBER(Z690),Z690/MAX(Z$22:Z690)-1,"")</f>
        <v>-8.0615942028985366E-2</v>
      </c>
      <c r="AD690" s="62">
        <v>12.63</v>
      </c>
      <c r="AE690" s="60">
        <f>IF(AND(ISNUMBER(AD689),ISNUMBER(AD690)),AD690/AD689-1,"")</f>
        <v>3.9745627980922738E-3</v>
      </c>
      <c r="AF690" s="60">
        <f>IF(ISNUMBER(AD690),AD690/MAX(AD$22:AD690)-1,"")</f>
        <v>-0.16412971542025145</v>
      </c>
      <c r="AH690" s="62">
        <v>17.43</v>
      </c>
      <c r="AI690" s="60">
        <f>IF(AND(ISNUMBER(AH689),ISNUMBER(AH690)),AH690/AH689-1,"")</f>
        <v>2.8768699654775354E-3</v>
      </c>
      <c r="AJ690" s="60">
        <f>IF(ISNUMBER(AH690),AH690/MAX(AH$22:AH690)-1,"")</f>
        <v>-0.10661199384930808</v>
      </c>
      <c r="AL690" s="62">
        <v>18.89</v>
      </c>
      <c r="AM690" s="60">
        <f>IF(AND(ISNUMBER(AL689),ISNUMBER(AL690)),AL690/AL689-1,"")</f>
        <v>5.3219797764769705E-3</v>
      </c>
      <c r="AN690" s="60">
        <f>IF(ISNUMBER(AL690),AL690/MAX(AL$22:AL690)-1,"")</f>
        <v>-0.19855748833262621</v>
      </c>
      <c r="AP690" s="62">
        <v>100.26</v>
      </c>
      <c r="AQ690" s="60">
        <f>IF(AND(ISNUMBER(AP689),ISNUMBER(AP690)),AP690/AP689-1,"")</f>
        <v>-4.9867850196894103E-5</v>
      </c>
      <c r="AR690" s="60">
        <f>IF(ISNUMBER(AP690),AP690/MAX(AP$22:AP690)-1,"")</f>
        <v>-1.4938751120405769E-3</v>
      </c>
      <c r="AT690" s="62">
        <v>50.09</v>
      </c>
      <c r="AU690" s="60">
        <f>IF(AND(ISNUMBER(AT689),ISNUMBER(AT690)),AT690/AT689-1,"")</f>
        <v>0</v>
      </c>
      <c r="AV690" s="60">
        <f>IF(ISNUMBER(AT690),AT690/MAX(AT$22:AT690)-1,"")</f>
        <v>-1.7935432443203503E-3</v>
      </c>
      <c r="AX690" s="62">
        <v>25.346</v>
      </c>
      <c r="AY690" s="60">
        <f>IF(AND(ISNUMBER(AX689),ISNUMBER(AX690)),AX690/AX689-1,"")</f>
        <v>-4.5558086560364419E-3</v>
      </c>
      <c r="AZ690" s="60">
        <f>IF(ISNUMBER(AX690),AX690/MAX(AX$22:AX690)-1,"")</f>
        <v>-5.4782770837218053E-2</v>
      </c>
      <c r="BB690" s="62">
        <v>54.55</v>
      </c>
      <c r="BC690" s="60">
        <f>IF(AND(ISNUMBER(BB689),ISNUMBER(BB690)),BB690/BB689-1,"")</f>
        <v>9.1743119266052275E-4</v>
      </c>
      <c r="BD690" s="60">
        <f>IF(ISNUMBER(BB690),BB690/MAX(BB$22:BB690)-1,"")</f>
        <v>-1.3740734044476732E-2</v>
      </c>
      <c r="BF690" s="62">
        <v>53.35</v>
      </c>
      <c r="BG690" s="60">
        <f>IF(AND(ISNUMBER(BF689),ISNUMBER(BF690)),BF690/BF689-1,"")</f>
        <v>-9.3632958801492805E-4</v>
      </c>
      <c r="BH690" s="60">
        <f>IF(ISNUMBER(BF690),BF690/MAX(BF$22:BF690)-1,"")</f>
        <v>-1.459179903952712E-2</v>
      </c>
      <c r="BK690" s="61">
        <f>BK689*(1+BL690)</f>
        <v>126.391346277734</v>
      </c>
      <c r="BL690" s="60">
        <f>$L$12*N(AQ690)+$L$13*N(S690)+$L$14*N(AA690)+$L$15*N(AE690)+$L$16*N(AY690)+$L$17*N(BC690)+$L$18*N(AM690)+$L$19*N(AU690)+$L$20*N(W690)</f>
        <v>3.3994680319328987E-3</v>
      </c>
      <c r="BM690" s="60">
        <f>IF(ISNUMBER(BK690),BK690/MAX(BK$22:BK690)-1,"")</f>
        <v>-2.4214317663501239E-2</v>
      </c>
      <c r="BO690" s="61">
        <f>BO689*(1+BP690)</f>
        <v>122.61418024571465</v>
      </c>
      <c r="BP690" s="60">
        <f>$L$36*N(S690)+$L$37*N(AQ690)+$L$38*N(AA690)+$L$39*N(AE690)+$L$40*N(AM690)+$L$41*N(W690)+$L$42*N(AI690)+$L$43*N(BG690)+$L$44*N(AY690)</f>
        <v>4.219524618597168E-3</v>
      </c>
      <c r="BQ690" s="60">
        <f>IF(ISNUMBER(BO690),BO690/MAX(BO$22:BO690)-1,"")</f>
        <v>-3.4226363340461696E-2</v>
      </c>
      <c r="BS690" s="61">
        <f>BS689*(1+BT690)</f>
        <v>115.1411139944173</v>
      </c>
      <c r="BT690" s="60">
        <f>$L$60*N(S690)+$L$61*N(AE690)+$L$62*N(AQ690)+$L$63*N(AM690)+$L$64*N(AI690)+$L$65*N(AA690)+$L$66*N(BG690)+$L$67*N(W690)+$L$68*N(AY690)</f>
        <v>4.4336504701674266E-3</v>
      </c>
      <c r="BU690" s="60">
        <f>IF(ISNUMBER(BS690),BS690/MAX(BS$22:BS690)-1,"")</f>
        <v>-5.9045305107530588E-2</v>
      </c>
    </row>
    <row r="691" spans="17:73" ht="16" customHeight="1">
      <c r="Q691" s="63">
        <v>44067</v>
      </c>
      <c r="R691" s="62">
        <v>475.27</v>
      </c>
      <c r="S691" s="60">
        <f>IF(AND(ISNUMBER(R690),ISNUMBER(R691)),R691/R690-1,"")</f>
        <v>9.7089441257700582E-3</v>
      </c>
      <c r="T691" s="60">
        <f>IF(ISNUMBER(R691),R691/MAX(R$22:R691)-1,"")</f>
        <v>-6.6157110857861468E-2</v>
      </c>
      <c r="V691" s="62">
        <v>240.67</v>
      </c>
      <c r="W691" s="60">
        <f>IF(AND(ISNUMBER(V690),ISNUMBER(V691)),V691/V690-1,"")</f>
        <v>7.4089577228966252E-3</v>
      </c>
      <c r="X691" s="60">
        <f>IF(ISNUMBER(V691),V691/MAX(V$22:V691)-1,"")</f>
        <v>-7.0341470951792329E-2</v>
      </c>
      <c r="Z691" s="62">
        <v>10.23</v>
      </c>
      <c r="AA691" s="60">
        <f>IF(AND(ISNUMBER(Z690),ISNUMBER(Z691)),Z691/Z690-1,"")</f>
        <v>7.8817733990148575E-3</v>
      </c>
      <c r="AB691" s="60">
        <f>IF(ISNUMBER(Z691),Z691/MAX(Z$22:Z691)-1,"")</f>
        <v>-7.3369565217391242E-2</v>
      </c>
      <c r="AD691" s="62">
        <v>12.62</v>
      </c>
      <c r="AE691" s="60">
        <f>IF(AND(ISNUMBER(AD690),ISNUMBER(AD691)),AD691/AD690-1,"")</f>
        <v>-7.9176563737148875E-4</v>
      </c>
      <c r="AF691" s="60">
        <f>IF(ISNUMBER(AD691),AD691/MAX(AD$22:AD691)-1,"")</f>
        <v>-0.16479152878888159</v>
      </c>
      <c r="AH691" s="62">
        <v>17.559999999999999</v>
      </c>
      <c r="AI691" s="60">
        <f>IF(AND(ISNUMBER(AH690),ISNUMBER(AH691)),AH691/AH690-1,"")</f>
        <v>7.4584050487664921E-3</v>
      </c>
      <c r="AJ691" s="60">
        <f>IF(ISNUMBER(AH691),AH691/MAX(AH$22:AH691)-1,"")</f>
        <v>-9.9948744233726461E-2</v>
      </c>
      <c r="AL691" s="62">
        <v>18.93</v>
      </c>
      <c r="AM691" s="60">
        <f>IF(AND(ISNUMBER(AL690),ISNUMBER(AL691)),AL691/AL690-1,"")</f>
        <v>2.1175224986764718E-3</v>
      </c>
      <c r="AN691" s="60">
        <f>IF(ISNUMBER(AL691),AL691/MAX(AL$22:AL691)-1,"")</f>
        <v>-0.19686041578277469</v>
      </c>
      <c r="AP691" s="62">
        <v>100.27</v>
      </c>
      <c r="AQ691" s="60">
        <f>IF(AND(ISNUMBER(AP690),ISNUMBER(AP691)),AP691/AP690-1,"")</f>
        <v>9.9740674246895367E-5</v>
      </c>
      <c r="AR691" s="60">
        <f>IF(ISNUMBER(AP691),AP691/MAX(AP$22:AP691)-1,"")</f>
        <v>-1.3942834379045976E-3</v>
      </c>
      <c r="AT691" s="62">
        <v>50.08</v>
      </c>
      <c r="AU691" s="60">
        <f>IF(AND(ISNUMBER(AT690),ISNUMBER(AT691)),AT691/AT690-1,"")</f>
        <v>-1.9964064683575256E-4</v>
      </c>
      <c r="AV691" s="60">
        <f>IF(ISNUMBER(AT691),AT691/MAX(AT$22:AT691)-1,"")</f>
        <v>-1.9928258270227595E-3</v>
      </c>
      <c r="AX691" s="62">
        <v>25.276</v>
      </c>
      <c r="AY691" s="60">
        <f>IF(AND(ISNUMBER(AX690),ISNUMBER(AX691)),AX691/AX690-1,"")</f>
        <v>-2.761777006233701E-3</v>
      </c>
      <c r="AZ691" s="60">
        <f>IF(ISNUMBER(AX691),AX691/MAX(AX$22:AX691)-1,"")</f>
        <v>-5.7393250046615774E-2</v>
      </c>
      <c r="BB691" s="62">
        <v>54.59</v>
      </c>
      <c r="BC691" s="60">
        <f>IF(AND(ISNUMBER(BB690),ISNUMBER(BB691)),BB691/BB690-1,"")</f>
        <v>7.332722273145631E-4</v>
      </c>
      <c r="BD691" s="60">
        <f>IF(ISNUMBER(BB691),BB691/MAX(BB$22:BB691)-1,"")</f>
        <v>-1.301753751581991E-2</v>
      </c>
      <c r="BF691" s="62">
        <v>53.42</v>
      </c>
      <c r="BG691" s="60">
        <f>IF(AND(ISNUMBER(BF690),ISNUMBER(BF691)),BF691/BF690-1,"")</f>
        <v>1.3120899718837009E-3</v>
      </c>
      <c r="BH691" s="60">
        <f>IF(ISNUMBER(BF691),BF691/MAX(BF$22:BF691)-1,"")</f>
        <v>-1.3298854820834816E-2</v>
      </c>
      <c r="BK691" s="61">
        <f>BK690*(1+BL691)</f>
        <v>126.86620206866736</v>
      </c>
      <c r="BL691" s="60">
        <f>$L$12*N(AQ691)+$L$13*N(S691)+$L$14*N(AA691)+$L$15*N(AE691)+$L$16*N(AY691)+$L$17*N(BC691)+$L$18*N(AM691)+$L$19*N(AU691)+$L$20*N(W691)</f>
        <v>3.7570277152512233E-3</v>
      </c>
      <c r="BM691" s="60">
        <f>IF(ISNUMBER(BK691),BK691/MAX(BK$22:BK691)-1,"")</f>
        <v>-2.0548263810817646E-2</v>
      </c>
      <c r="BO691" s="61">
        <f>BO690*(1+BP691)</f>
        <v>123.13102358624722</v>
      </c>
      <c r="BP691" s="60">
        <f>$L$36*N(S691)+$L$37*N(AQ691)+$L$38*N(AA691)+$L$39*N(AE691)+$L$40*N(AM691)+$L$41*N(W691)+$L$42*N(AI691)+$L$43*N(BG691)+$L$44*N(AY691)</f>
        <v>4.2152003911524877E-3</v>
      </c>
      <c r="BQ691" s="60">
        <f>IF(ISNUMBER(BO691),BO691/MAX(BO$22:BO691)-1,"")</f>
        <v>-3.0155433929449638E-2</v>
      </c>
      <c r="BS691" s="61">
        <f>BS690*(1+BT691)</f>
        <v>115.66004009982414</v>
      </c>
      <c r="BT691" s="60">
        <f>$L$60*N(S691)+$L$61*N(AE691)+$L$62*N(AQ691)+$L$63*N(AM691)+$L$64*N(AI691)+$L$65*N(AA691)+$L$66*N(BG691)+$L$67*N(W691)+$L$68*N(AY691)</f>
        <v>4.5068706338207282E-3</v>
      </c>
      <c r="BU691" s="60">
        <f>IF(ISNUMBER(BS691),BS691/MAX(BS$22:BS691)-1,"")</f>
        <v>-5.4804544025363944E-2</v>
      </c>
    </row>
    <row r="692" spans="17:73" ht="16" customHeight="1">
      <c r="Q692" s="63">
        <v>44068</v>
      </c>
      <c r="R692" s="62">
        <v>480.28</v>
      </c>
      <c r="S692" s="60">
        <f>IF(AND(ISNUMBER(R691),ISNUMBER(R692)),R692/R691-1,"")</f>
        <v>1.0541376480737163E-2</v>
      </c>
      <c r="T692" s="60">
        <f>IF(ISNUMBER(R692),R692/MAX(R$22:R692)-1,"")</f>
        <v>-5.6313121389554799E-2</v>
      </c>
      <c r="V692" s="62">
        <v>243.49</v>
      </c>
      <c r="W692" s="60">
        <f>IF(AND(ISNUMBER(V691),ISNUMBER(V692)),V692/V691-1,"")</f>
        <v>1.1717289234221218E-2</v>
      </c>
      <c r="X692" s="60">
        <f>IF(ISNUMBER(V692),V692/MAX(V$22:V692)-1,"")</f>
        <v>-5.9448393077873862E-2</v>
      </c>
      <c r="Z692" s="62">
        <v>10.34</v>
      </c>
      <c r="AA692" s="60">
        <f>IF(AND(ISNUMBER(Z691),ISNUMBER(Z692)),Z692/Z691-1,"")</f>
        <v>1.0752688172043001E-2</v>
      </c>
      <c r="AB692" s="60">
        <f>IF(ISNUMBER(Z692),Z692/MAX(Z$22:Z692)-1,"")</f>
        <v>-6.3405797101449224E-2</v>
      </c>
      <c r="AD692" s="62">
        <v>12.85</v>
      </c>
      <c r="AE692" s="60">
        <f>IF(AND(ISNUMBER(AD691),ISNUMBER(AD692)),AD692/AD691-1,"")</f>
        <v>1.8225039619651273E-2</v>
      </c>
      <c r="AF692" s="60">
        <f>IF(ISNUMBER(AD692),AD692/MAX(AD$22:AD692)-1,"")</f>
        <v>-0.14956982131039043</v>
      </c>
      <c r="AH692" s="62">
        <v>17.57</v>
      </c>
      <c r="AI692" s="60">
        <f>IF(AND(ISNUMBER(AH691),ISNUMBER(AH692)),AH692/AH691-1,"")</f>
        <v>5.6947608200474953E-4</v>
      </c>
      <c r="AJ692" s="60">
        <f>IF(ISNUMBER(AH692),AH692/MAX(AH$22:AH692)-1,"")</f>
        <v>-9.9436186570989293E-2</v>
      </c>
      <c r="AL692" s="62">
        <v>19.12</v>
      </c>
      <c r="AM692" s="60">
        <f>IF(AND(ISNUMBER(AL691),ISNUMBER(AL692)),AL692/AL691-1,"")</f>
        <v>1.0036978341257274E-2</v>
      </c>
      <c r="AN692" s="60">
        <f>IF(ISNUMBER(AL692),AL692/MAX(AL$22:AL692)-1,"")</f>
        <v>-0.18879932117097997</v>
      </c>
      <c r="AP692" s="62">
        <v>100.265</v>
      </c>
      <c r="AQ692" s="60">
        <f>IF(AND(ISNUMBER(AP691),ISNUMBER(AP692)),AP692/AP691-1,"")</f>
        <v>-4.986536351847537E-5</v>
      </c>
      <c r="AR692" s="60">
        <f>IF(ISNUMBER(AP692),AP692/MAX(AP$22:AP692)-1,"")</f>
        <v>-1.4440792749725873E-3</v>
      </c>
      <c r="AT692" s="62">
        <v>50.1</v>
      </c>
      <c r="AU692" s="60">
        <f>IF(AND(ISNUMBER(AT691),ISNUMBER(AT692)),AT692/AT691-1,"")</f>
        <v>3.9936102236426407E-4</v>
      </c>
      <c r="AV692" s="60">
        <f>IF(ISNUMBER(AT692),AT692/MAX(AT$22:AT692)-1,"")</f>
        <v>-1.5942606616181632E-3</v>
      </c>
      <c r="AX692" s="62">
        <v>25.23</v>
      </c>
      <c r="AY692" s="60">
        <f>IF(AND(ISNUMBER(AX691),ISNUMBER(AX692)),AX692/AX691-1,"")</f>
        <v>-1.8199082133248945E-3</v>
      </c>
      <c r="AZ692" s="60">
        <f>IF(ISNUMBER(AX692),AX692/MAX(AX$22:AX692)-1,"")</f>
        <v>-5.9108707812791428E-2</v>
      </c>
      <c r="BB692" s="62">
        <v>54.57</v>
      </c>
      <c r="BC692" s="60">
        <f>IF(AND(ISNUMBER(BB691),ISNUMBER(BB692)),BB692/BB691-1,"")</f>
        <v>-3.6636746656903973E-4</v>
      </c>
      <c r="BD692" s="60">
        <f>IF(ISNUMBER(BB692),BB692/MAX(BB$22:BB692)-1,"")</f>
        <v>-1.3379135780148266E-2</v>
      </c>
      <c r="BF692" s="62">
        <v>53.45</v>
      </c>
      <c r="BG692" s="60">
        <f>IF(AND(ISNUMBER(BF691),ISNUMBER(BF692)),BF692/BF691-1,"")</f>
        <v>5.6158742044187804E-4</v>
      </c>
      <c r="BH692" s="60">
        <f>IF(ISNUMBER(BF692),BF692/MAX(BF$22:BF692)-1,"")</f>
        <v>-1.2744735869966717E-2</v>
      </c>
      <c r="BK692" s="61">
        <f>BK691*(1+BL692)</f>
        <v>127.731550965895</v>
      </c>
      <c r="BL692" s="60">
        <f>$L$12*N(AQ692)+$L$13*N(S692)+$L$14*N(AA692)+$L$15*N(AE692)+$L$16*N(AY692)+$L$17*N(BC692)+$L$18*N(AM692)+$L$19*N(AU692)+$L$20*N(W692)</f>
        <v>6.8209569067043396E-3</v>
      </c>
      <c r="BM692" s="60">
        <f>IF(ISNUMBER(BK692),BK692/MAX(BK$22:BK692)-1,"")</f>
        <v>-1.3867465726074446E-2</v>
      </c>
      <c r="BO692" s="61">
        <f>BO691*(1+BP692)</f>
        <v>124.1702323990843</v>
      </c>
      <c r="BP692" s="60">
        <f>$L$36*N(S692)+$L$37*N(AQ692)+$L$38*N(AA692)+$L$39*N(AE692)+$L$40*N(AM692)+$L$41*N(W692)+$L$42*N(AI692)+$L$43*N(BG692)+$L$44*N(AY692)</f>
        <v>8.4398617226564537E-3</v>
      </c>
      <c r="BQ692" s="60">
        <f>IF(ISNUMBER(BO692),BO692/MAX(BO$22:BO692)-1,"")</f>
        <v>-2.1970079899344408E-2</v>
      </c>
      <c r="BS692" s="61">
        <f>BS691*(1+BT692)</f>
        <v>116.67157141086395</v>
      </c>
      <c r="BT692" s="60">
        <f>$L$60*N(S692)+$L$61*N(AE692)+$L$62*N(AQ692)+$L$63*N(AM692)+$L$64*N(AI692)+$L$65*N(AA692)+$L$66*N(BG692)+$L$67*N(W692)+$L$68*N(AY692)</f>
        <v>8.745728517531073E-3</v>
      </c>
      <c r="BU692" s="60">
        <f>IF(ISNUMBER(BS692),BS692/MAX(BS$22:BS692)-1,"")</f>
        <v>-4.6538121171405988E-2</v>
      </c>
    </row>
    <row r="693" spans="17:73" ht="16" customHeight="1">
      <c r="Q693" s="63">
        <v>44069</v>
      </c>
      <c r="R693" s="62">
        <v>478.91</v>
      </c>
      <c r="S693" s="60">
        <f>IF(AND(ISNUMBER(R692),ISNUMBER(R693)),R693/R692-1,"")</f>
        <v>-2.8525027067543007E-3</v>
      </c>
      <c r="T693" s="60">
        <f>IF(ISNUMBER(R693),R693/MAX(R$22:R693)-1,"")</f>
        <v>-5.9004990765119558E-2</v>
      </c>
      <c r="V693" s="62">
        <v>242.46</v>
      </c>
      <c r="W693" s="60">
        <f>IF(AND(ISNUMBER(V692),ISNUMBER(V693)),V693/V692-1,"")</f>
        <v>-4.2301531890426292E-3</v>
      </c>
      <c r="X693" s="60">
        <f>IF(ISNUMBER(V693),V693/MAX(V$22:V693)-1,"")</f>
        <v>-6.3427070457354739E-2</v>
      </c>
      <c r="Z693" s="62">
        <v>10.29</v>
      </c>
      <c r="AA693" s="60">
        <f>IF(AND(ISNUMBER(Z692),ISNUMBER(Z693)),Z693/Z692-1,"")</f>
        <v>-4.8355899419729731E-3</v>
      </c>
      <c r="AB693" s="60">
        <f>IF(ISNUMBER(Z693),Z693/MAX(Z$22:Z693)-1,"")</f>
        <v>-6.7934782608695676E-2</v>
      </c>
      <c r="AD693" s="62">
        <v>12.79</v>
      </c>
      <c r="AE693" s="60">
        <f>IF(AND(ISNUMBER(AD692),ISNUMBER(AD693)),AD693/AD692-1,"")</f>
        <v>-4.6692607003890885E-3</v>
      </c>
      <c r="AF693" s="60">
        <f>IF(ISNUMBER(AD693),AD693/MAX(AD$22:AD693)-1,"")</f>
        <v>-0.15354070152217081</v>
      </c>
      <c r="AH693" s="62">
        <v>17.61</v>
      </c>
      <c r="AI693" s="60">
        <f>IF(AND(ISNUMBER(AH692),ISNUMBER(AH693)),AH693/AH692-1,"")</f>
        <v>2.2766078542970636E-3</v>
      </c>
      <c r="AJ693" s="60">
        <f>IF(ISNUMBER(AH693),AH693/MAX(AH$22:AH693)-1,"")</f>
        <v>-9.7385955920041067E-2</v>
      </c>
      <c r="AL693" s="62">
        <v>18.940000000000001</v>
      </c>
      <c r="AM693" s="60">
        <f>IF(AND(ISNUMBER(AL692),ISNUMBER(AL693)),AL693/AL692-1,"")</f>
        <v>-9.4142259414226048E-3</v>
      </c>
      <c r="AN693" s="60">
        <f>IF(ISNUMBER(AL693),AL693/MAX(AL$22:AL693)-1,"")</f>
        <v>-0.19643614764531181</v>
      </c>
      <c r="AP693" s="62">
        <v>100.27</v>
      </c>
      <c r="AQ693" s="60">
        <f>IF(AND(ISNUMBER(AP692),ISNUMBER(AP693)),AP693/AP692-1,"")</f>
        <v>4.9867850197005126E-5</v>
      </c>
      <c r="AR693" s="60">
        <f>IF(ISNUMBER(AP693),AP693/MAX(AP$22:AP693)-1,"")</f>
        <v>-1.3942834379045976E-3</v>
      </c>
      <c r="AT693" s="62">
        <v>50.09</v>
      </c>
      <c r="AU693" s="60">
        <f>IF(AND(ISNUMBER(AT692),ISNUMBER(AT693)),AT693/AT692-1,"")</f>
        <v>-1.9960079840319889E-4</v>
      </c>
      <c r="AV693" s="60">
        <f>IF(ISNUMBER(AT693),AT693/MAX(AT$22:AT693)-1,"")</f>
        <v>-1.7935432443203503E-3</v>
      </c>
      <c r="AX693" s="62">
        <v>24.960999999999999</v>
      </c>
      <c r="AY693" s="60">
        <f>IF(AND(ISNUMBER(AX692),ISNUMBER(AX693)),AX693/AX692-1,"")</f>
        <v>-1.0661910424098364E-2</v>
      </c>
      <c r="AZ693" s="60">
        <f>IF(ISNUMBER(AX693),AX693/MAX(AX$22:AX693)-1,"")</f>
        <v>-6.9140406488905515E-2</v>
      </c>
      <c r="BB693" s="62">
        <v>54.44</v>
      </c>
      <c r="BC693" s="60">
        <f>IF(AND(ISNUMBER(BB692),ISNUMBER(BB693)),BB693/BB692-1,"")</f>
        <v>-2.3822613157412631E-3</v>
      </c>
      <c r="BD693" s="60">
        <f>IF(ISNUMBER(BB693),BB693/MAX(BB$22:BB693)-1,"")</f>
        <v>-1.5729524498282466E-2</v>
      </c>
      <c r="BF693" s="62">
        <v>53.38</v>
      </c>
      <c r="BG693" s="60">
        <f>IF(AND(ISNUMBER(BF692),ISNUMBER(BF693)),BF693/BF692-1,"")</f>
        <v>-1.3096351730589317E-3</v>
      </c>
      <c r="BH693" s="60">
        <f>IF(ISNUMBER(BF693),BF693/MAX(BF$22:BF693)-1,"")</f>
        <v>-1.4037680088659021E-2</v>
      </c>
      <c r="BK693" s="61">
        <f>BK692*(1+BL693)</f>
        <v>127.19521172297289</v>
      </c>
      <c r="BL693" s="60">
        <f>$L$12*N(AQ693)+$L$13*N(S693)+$L$14*N(AA693)+$L$15*N(AE693)+$L$16*N(AY693)+$L$17*N(BC693)+$L$18*N(AM693)+$L$19*N(AU693)+$L$20*N(W693)</f>
        <v>-4.1989566310466162E-3</v>
      </c>
      <c r="BM693" s="60">
        <f>IF(ISNUMBER(BK693),BK693/MAX(BK$22:BK693)-1,"")</f>
        <v>-1.8008193469954747E-2</v>
      </c>
      <c r="BO693" s="61">
        <f>BO692*(1+BP693)</f>
        <v>123.70883981434854</v>
      </c>
      <c r="BP693" s="60">
        <f>$L$36*N(S693)+$L$37*N(AQ693)+$L$38*N(AA693)+$L$39*N(AE693)+$L$40*N(AM693)+$L$41*N(W693)+$L$42*N(AI693)+$L$43*N(BG693)+$L$44*N(AY693)</f>
        <v>-3.7158067261470092E-3</v>
      </c>
      <c r="BQ693" s="60">
        <f>IF(ISNUMBER(BO693),BO693/MAX(BO$22:BO693)-1,"")</f>
        <v>-2.5604250054827582E-2</v>
      </c>
      <c r="BS693" s="61">
        <f>BS692*(1+BT693)</f>
        <v>116.31103996087126</v>
      </c>
      <c r="BT693" s="60">
        <f>$L$60*N(S693)+$L$61*N(AE693)+$L$62*N(AQ693)+$L$63*N(AM693)+$L$64*N(AI693)+$L$65*N(AA693)+$L$66*N(BG693)+$L$67*N(W693)+$L$68*N(AY693)</f>
        <v>-3.0901396598411062E-3</v>
      </c>
      <c r="BU693" s="60">
        <f>IF(ISNUMBER(BS693),BS693/MAX(BS$22:BS693)-1,"")</f>
        <v>-4.9484451537320728E-2</v>
      </c>
    </row>
    <row r="694" spans="17:73" ht="16" customHeight="1">
      <c r="Q694" s="63">
        <v>44070</v>
      </c>
      <c r="R694" s="62">
        <v>480.26</v>
      </c>
      <c r="S694" s="60">
        <f>IF(AND(ISNUMBER(R693),ISNUMBER(R694)),R694/R693-1,"")</f>
        <v>2.8189012549331149E-3</v>
      </c>
      <c r="T694" s="60">
        <f>IF(ISNUMBER(R694),R694/MAX(R$22:R694)-1,"")</f>
        <v>-5.6352418752701694E-2</v>
      </c>
      <c r="V694" s="62">
        <v>243.2</v>
      </c>
      <c r="W694" s="60">
        <f>IF(AND(ISNUMBER(V693),ISNUMBER(V694)),V694/V693-1,"")</f>
        <v>3.0520498226511705E-3</v>
      </c>
      <c r="X694" s="60">
        <f>IF(ISNUMBER(V694),V694/MAX(V$22:V694)-1,"")</f>
        <v>-6.0568603213844274E-2</v>
      </c>
      <c r="Z694" s="62">
        <v>10.36</v>
      </c>
      <c r="AA694" s="60">
        <f>IF(AND(ISNUMBER(Z693),ISNUMBER(Z694)),Z694/Z693-1,"")</f>
        <v>6.8027210884353817E-3</v>
      </c>
      <c r="AB694" s="60">
        <f>IF(ISNUMBER(Z694),Z694/MAX(Z$22:Z694)-1,"")</f>
        <v>-6.1594202898550665E-2</v>
      </c>
      <c r="AD694" s="62">
        <v>12.74</v>
      </c>
      <c r="AE694" s="60">
        <f>IF(AND(ISNUMBER(AD693),ISNUMBER(AD694)),AD694/AD693-1,"")</f>
        <v>-3.9093041438622578E-3</v>
      </c>
      <c r="AF694" s="60">
        <f>IF(ISNUMBER(AD694),AD694/MAX(AD$22:AD694)-1,"")</f>
        <v>-0.15684976836532094</v>
      </c>
      <c r="AH694" s="62">
        <v>17.54</v>
      </c>
      <c r="AI694" s="60">
        <f>IF(AND(ISNUMBER(AH693),ISNUMBER(AH694)),AH694/AH693-1,"")</f>
        <v>-3.9750141964792762E-3</v>
      </c>
      <c r="AJ694" s="60">
        <f>IF(ISNUMBER(AH694),AH694/MAX(AH$22:AH694)-1,"")</f>
        <v>-0.10097385955920057</v>
      </c>
      <c r="AL694" s="62">
        <v>18.8</v>
      </c>
      <c r="AM694" s="60">
        <f>IF(AND(ISNUMBER(AL693),ISNUMBER(AL694)),AL694/AL693-1,"")</f>
        <v>-7.3917634635691787E-3</v>
      </c>
      <c r="AN694" s="60">
        <f>IF(ISNUMBER(AL694),AL694/MAX(AL$22:AL694)-1,"")</f>
        <v>-0.20237590156979213</v>
      </c>
      <c r="AP694" s="62">
        <v>100.26</v>
      </c>
      <c r="AQ694" s="60">
        <f>IF(AND(ISNUMBER(AP693),ISNUMBER(AP694)),AP694/AP693-1,"")</f>
        <v>-9.9730727036950739E-5</v>
      </c>
      <c r="AR694" s="60">
        <f>IF(ISNUMBER(AP694),AP694/MAX(AP$22:AP694)-1,"")</f>
        <v>-1.4938751120405769E-3</v>
      </c>
      <c r="AT694" s="62">
        <v>50.09</v>
      </c>
      <c r="AU694" s="60">
        <f>IF(AND(ISNUMBER(AT693),ISNUMBER(AT694)),AT694/AT693-1,"")</f>
        <v>0</v>
      </c>
      <c r="AV694" s="60">
        <f>IF(ISNUMBER(AT694),AT694/MAX(AT$22:AT694)-1,"")</f>
        <v>-1.7935432443203503E-3</v>
      </c>
      <c r="AX694" s="62">
        <v>25.117999999999999</v>
      </c>
      <c r="AY694" s="60">
        <f>IF(AND(ISNUMBER(AX693),ISNUMBER(AX694)),AX694/AX693-1,"")</f>
        <v>6.2898121068868384E-3</v>
      </c>
      <c r="AZ694" s="60">
        <f>IF(ISNUMBER(AX694),AX694/MAX(AX$22:AX694)-1,"")</f>
        <v>-6.3285474547827847E-2</v>
      </c>
      <c r="BB694" s="62">
        <v>54.39</v>
      </c>
      <c r="BC694" s="60">
        <f>IF(AND(ISNUMBER(BB693),ISNUMBER(BB694)),BB694/BB693-1,"")</f>
        <v>-9.184423218221438E-4</v>
      </c>
      <c r="BD694" s="60">
        <f>IF(ISNUMBER(BB694),BB694/MAX(BB$22:BB694)-1,"")</f>
        <v>-1.6633520159103243E-2</v>
      </c>
      <c r="BF694" s="62">
        <v>53.44</v>
      </c>
      <c r="BG694" s="60">
        <f>IF(AND(ISNUMBER(BF693),ISNUMBER(BF694)),BF694/BF693-1,"")</f>
        <v>1.1240164855750301E-3</v>
      </c>
      <c r="BH694" s="60">
        <f>IF(ISNUMBER(BF694),BF694/MAX(BF$22:BF694)-1,"")</f>
        <v>-1.2929442186922824E-2</v>
      </c>
      <c r="BK694" s="61">
        <f>BK693*(1+BL694)</f>
        <v>127.45686946361963</v>
      </c>
      <c r="BL694" s="60">
        <f>$L$12*N(AQ694)+$L$13*N(S694)+$L$14*N(AA694)+$L$15*N(AE694)+$L$16*N(AY694)+$L$17*N(BC694)+$L$18*N(AM694)+$L$19*N(AU694)+$L$20*N(W694)</f>
        <v>2.0571351476393078E-3</v>
      </c>
      <c r="BM694" s="60">
        <f>IF(ISNUMBER(BK694),BK694/MAX(BK$22:BK694)-1,"")</f>
        <v>-1.5988103610047988E-2</v>
      </c>
      <c r="BO694" s="61">
        <f>BO693*(1+BP694)</f>
        <v>123.91844393347967</v>
      </c>
      <c r="BP694" s="60">
        <f>$L$36*N(S694)+$L$37*N(AQ694)+$L$38*N(AA694)+$L$39*N(AE694)+$L$40*N(AM694)+$L$41*N(W694)+$L$42*N(AI694)+$L$43*N(BG694)+$L$44*N(AY694)</f>
        <v>1.6943342080134667E-3</v>
      </c>
      <c r="BQ694" s="60">
        <f>IF(ISNUMBER(BO694),BO694/MAX(BO$22:BO694)-1,"")</f>
        <v>-2.3953298003552392E-2</v>
      </c>
      <c r="BS694" s="61">
        <f>BS693*(1+BT694)</f>
        <v>116.25539431165505</v>
      </c>
      <c r="BT694" s="60">
        <f>$L$60*N(S694)+$L$61*N(AE694)+$L$62*N(AQ694)+$L$63*N(AM694)+$L$64*N(AI694)+$L$65*N(AA694)+$L$66*N(BG694)+$L$67*N(W694)+$L$68*N(AY694)</f>
        <v>-4.7842104442474549E-4</v>
      </c>
      <c r="BU694" s="60">
        <f>IF(ISNUMBER(BS694),BS694/MAX(BS$22:BS694)-1,"")</f>
        <v>-4.9939198178758248E-2</v>
      </c>
    </row>
    <row r="695" spans="17:73" ht="16" customHeight="1">
      <c r="Q695" s="63">
        <v>44071</v>
      </c>
      <c r="R695" s="62">
        <v>480</v>
      </c>
      <c r="S695" s="60">
        <f>IF(AND(ISNUMBER(R694),ISNUMBER(R695)),R695/R694-1,"")</f>
        <v>-5.4137342272930766E-4</v>
      </c>
      <c r="T695" s="60">
        <f>IF(ISNUMBER(R695),R695/MAX(R$22:R695)-1,"")</f>
        <v>-5.6863284473611775E-2</v>
      </c>
      <c r="V695" s="62">
        <v>243.36</v>
      </c>
      <c r="W695" s="60">
        <f>IF(AND(ISNUMBER(V694),ISNUMBER(V695)),V695/V694-1,"")</f>
        <v>6.578947368423016E-4</v>
      </c>
      <c r="X695" s="60">
        <f>IF(ISNUMBER(V695),V695/MAX(V$22:V695)-1,"")</f>
        <v>-5.99505562422743E-2</v>
      </c>
      <c r="Z695" s="62">
        <v>10.34</v>
      </c>
      <c r="AA695" s="60">
        <f>IF(AND(ISNUMBER(Z694),ISNUMBER(Z695)),Z695/Z694-1,"")</f>
        <v>-1.9305019305019266E-3</v>
      </c>
      <c r="AB695" s="60">
        <f>IF(ISNUMBER(Z695),Z695/MAX(Z$22:Z695)-1,"")</f>
        <v>-6.3405797101449224E-2</v>
      </c>
      <c r="AD695" s="62">
        <v>12.64</v>
      </c>
      <c r="AE695" s="60">
        <f>IF(AND(ISNUMBER(AD694),ISNUMBER(AD695)),AD695/AD694-1,"")</f>
        <v>-7.8492935635792183E-3</v>
      </c>
      <c r="AF695" s="60">
        <f>IF(ISNUMBER(AD695),AD695/MAX(AD$22:AD695)-1,"")</f>
        <v>-0.16346790205162143</v>
      </c>
      <c r="AH695" s="62">
        <v>17.440000000000001</v>
      </c>
      <c r="AI695" s="60">
        <f>IF(AND(ISNUMBER(AH694),ISNUMBER(AH695)),AH695/AH694-1,"")</f>
        <v>-5.7012542759405926E-3</v>
      </c>
      <c r="AJ695" s="60">
        <f>IF(ISNUMBER(AH695),AH695/MAX(AH$22:AH695)-1,"")</f>
        <v>-0.10609943618657103</v>
      </c>
      <c r="AL695" s="62">
        <v>18.920000000000002</v>
      </c>
      <c r="AM695" s="60">
        <f>IF(AND(ISNUMBER(AL694),ISNUMBER(AL695)),AL695/AL694-1,"")</f>
        <v>6.382978723404209E-3</v>
      </c>
      <c r="AN695" s="60">
        <f>IF(ISNUMBER(AL695),AL695/MAX(AL$22:AL695)-1,"")</f>
        <v>-0.19728468392023757</v>
      </c>
      <c r="AP695" s="62">
        <v>100.27</v>
      </c>
      <c r="AQ695" s="60">
        <f>IF(AND(ISNUMBER(AP694),ISNUMBER(AP695)),AP695/AP694-1,"")</f>
        <v>9.9740674246895367E-5</v>
      </c>
      <c r="AR695" s="60">
        <f>IF(ISNUMBER(AP695),AP695/MAX(AP$22:AP695)-1,"")</f>
        <v>-1.3942834379045976E-3</v>
      </c>
      <c r="AT695" s="62">
        <v>50.1</v>
      </c>
      <c r="AU695" s="60">
        <f>IF(AND(ISNUMBER(AT694),ISNUMBER(AT695)),AT695/AT694-1,"")</f>
        <v>1.9964064683564153E-4</v>
      </c>
      <c r="AV695" s="60">
        <f>IF(ISNUMBER(AT695),AT695/MAX(AT$22:AT695)-1,"")</f>
        <v>-1.5942606616181632E-3</v>
      </c>
      <c r="AX695" s="62">
        <v>24.943999999999999</v>
      </c>
      <c r="AY695" s="60">
        <f>IF(AND(ISNUMBER(AX694),ISNUMBER(AX695)),AX695/AX694-1,"")</f>
        <v>-6.9273031292300669E-3</v>
      </c>
      <c r="AZ695" s="60">
        <f>IF(ISNUMBER(AX695),AX695/MAX(AX$22:AX695)-1,"")</f>
        <v>-6.9774380011187853E-2</v>
      </c>
      <c r="BB695" s="62">
        <v>54.25</v>
      </c>
      <c r="BC695" s="60">
        <f>IF(AND(ISNUMBER(BB694),ISNUMBER(BB695)),BB695/BB694-1,"")</f>
        <v>-2.5740025740025319E-3</v>
      </c>
      <c r="BD695" s="60">
        <f>IF(ISNUMBER(BB695),BB695/MAX(BB$22:BB695)-1,"")</f>
        <v>-1.9164708009401621E-2</v>
      </c>
      <c r="BF695" s="62">
        <v>53.32</v>
      </c>
      <c r="BG695" s="60">
        <f>IF(AND(ISNUMBER(BF694),ISNUMBER(BF695)),BF695/BF694-1,"")</f>
        <v>-2.2455089820359042E-3</v>
      </c>
      <c r="BH695" s="60">
        <f>IF(ISNUMBER(BF695),BF695/MAX(BF$22:BF695)-1,"")</f>
        <v>-1.514591799039533E-2</v>
      </c>
      <c r="BK695" s="61">
        <f>BK694*(1+BL695)</f>
        <v>127.19399408024513</v>
      </c>
      <c r="BL695" s="60">
        <f>$L$12*N(AQ695)+$L$13*N(S695)+$L$14*N(AA695)+$L$15*N(AE695)+$L$16*N(AY695)+$L$17*N(BC695)+$L$18*N(AM695)+$L$19*N(AU695)+$L$20*N(W695)</f>
        <v>-2.0624654008901395E-3</v>
      </c>
      <c r="BM695" s="60">
        <f>IF(ISNUMBER(BK695),BK695/MAX(BK$22:BK695)-1,"")</f>
        <v>-1.801759410041659E-2</v>
      </c>
      <c r="BO695" s="61">
        <f>BO694*(1+BP695)</f>
        <v>123.64367885700777</v>
      </c>
      <c r="BP695" s="60">
        <f>$L$36*N(S695)+$L$37*N(AQ695)+$L$38*N(AA695)+$L$39*N(AE695)+$L$40*N(AM695)+$L$41*N(W695)+$L$42*N(AI695)+$L$43*N(BG695)+$L$44*N(AY695)</f>
        <v>-2.2173057355318699E-3</v>
      </c>
      <c r="BQ695" s="60">
        <f>IF(ISNUMBER(BO695),BO695/MAX(BO$22:BO695)-1,"")</f>
        <v>-2.6117491954036121E-2</v>
      </c>
      <c r="BS695" s="61">
        <f>BS694*(1+BT695)</f>
        <v>116.04529764787124</v>
      </c>
      <c r="BT695" s="60">
        <f>$L$60*N(S695)+$L$61*N(AE695)+$L$62*N(AQ695)+$L$63*N(AM695)+$L$64*N(AI695)+$L$65*N(AA695)+$L$66*N(BG695)+$L$67*N(W695)+$L$68*N(AY695)</f>
        <v>-1.8071992704320301E-3</v>
      </c>
      <c r="BU695" s="60">
        <f>IF(ISNUMBER(BS695),BS695/MAX(BS$22:BS695)-1,"")</f>
        <v>-5.1656147366675675E-2</v>
      </c>
    </row>
    <row r="696" spans="17:73" ht="16" customHeight="1">
      <c r="Q696" s="63">
        <v>44074</v>
      </c>
      <c r="R696" s="62">
        <v>478.8</v>
      </c>
      <c r="S696" s="60">
        <f>IF(AND(ISNUMBER(R695),ISNUMBER(R696)),R696/R695-1,"")</f>
        <v>-2.4999999999999467E-3</v>
      </c>
      <c r="T696" s="60">
        <f>IF(ISNUMBER(R696),R696/MAX(R$22:R696)-1,"")</f>
        <v>-5.9221126262427815E-2</v>
      </c>
      <c r="V696" s="62">
        <v>242.64</v>
      </c>
      <c r="W696" s="60">
        <f>IF(AND(ISNUMBER(V695),ISNUMBER(V696)),V696/V695-1,"")</f>
        <v>-2.9585798816569309E-3</v>
      </c>
      <c r="X696" s="60">
        <f>IF(ISNUMBER(V696),V696/MAX(V$22:V696)-1,"")</f>
        <v>-6.273176761433874E-2</v>
      </c>
      <c r="Z696" s="62">
        <v>10.3</v>
      </c>
      <c r="AA696" s="60">
        <f>IF(AND(ISNUMBER(Z695),ISNUMBER(Z696)),Z696/Z695-1,"")</f>
        <v>-3.8684719535782008E-3</v>
      </c>
      <c r="AB696" s="60">
        <f>IF(ISNUMBER(Z696),Z696/MAX(Z$22:Z696)-1,"")</f>
        <v>-6.702898550724623E-2</v>
      </c>
      <c r="AD696" s="62">
        <v>12.78</v>
      </c>
      <c r="AE696" s="60">
        <f>IF(AND(ISNUMBER(AD695),ISNUMBER(AD696)),AD696/AD695-1,"")</f>
        <v>1.1075949367088445E-2</v>
      </c>
      <c r="AF696" s="60">
        <f>IF(ISNUMBER(AD696),AD696/MAX(AD$22:AD696)-1,"")</f>
        <v>-0.15420251489080083</v>
      </c>
      <c r="AH696" s="62">
        <v>17.41</v>
      </c>
      <c r="AI696" s="60">
        <f>IF(AND(ISNUMBER(AH695),ISNUMBER(AH696)),AH696/AH695-1,"")</f>
        <v>-1.7201834862385912E-3</v>
      </c>
      <c r="AJ696" s="60">
        <f>IF(ISNUMBER(AH696),AH696/MAX(AH$22:AH696)-1,"")</f>
        <v>-0.1076371091747822</v>
      </c>
      <c r="AL696" s="62">
        <v>19.04</v>
      </c>
      <c r="AM696" s="60">
        <f>IF(AND(ISNUMBER(AL695),ISNUMBER(AL696)),AL696/AL695-1,"")</f>
        <v>6.3424947145875876E-3</v>
      </c>
      <c r="AN696" s="60">
        <f>IF(ISNUMBER(AL696),AL696/MAX(AL$22:AL696)-1,"")</f>
        <v>-0.19219346627068312</v>
      </c>
      <c r="AP696" s="62">
        <v>100.26</v>
      </c>
      <c r="AQ696" s="60">
        <f>IF(AND(ISNUMBER(AP695),ISNUMBER(AP696)),AP696/AP695-1,"")</f>
        <v>-9.9730727036950739E-5</v>
      </c>
      <c r="AR696" s="60">
        <f>IF(ISNUMBER(AP696),AP696/MAX(AP$22:AP696)-1,"")</f>
        <v>-1.4938751120405769E-3</v>
      </c>
      <c r="AT696" s="62">
        <v>50.1</v>
      </c>
      <c r="AU696" s="60">
        <f>IF(AND(ISNUMBER(AT695),ISNUMBER(AT696)),AT696/AT695-1,"")</f>
        <v>0</v>
      </c>
      <c r="AV696" s="60">
        <f>IF(ISNUMBER(AT696),AT696/MAX(AT$22:AT696)-1,"")</f>
        <v>-1.5942606616181632E-3</v>
      </c>
      <c r="AX696" s="62">
        <v>25.097999999999999</v>
      </c>
      <c r="AY696" s="60">
        <f>IF(AND(ISNUMBER(AX695),ISNUMBER(AX696)),AX696/AX695-1,"")</f>
        <v>6.1738293778061948E-3</v>
      </c>
      <c r="AZ696" s="60">
        <f>IF(ISNUMBER(AX696),AX696/MAX(AX$22:AX696)-1,"")</f>
        <v>-6.4031325750512846E-2</v>
      </c>
      <c r="BB696" s="62">
        <v>54.29</v>
      </c>
      <c r="BC696" s="60">
        <f>IF(AND(ISNUMBER(BB695),ISNUMBER(BB696)),BB696/BB695-1,"")</f>
        <v>7.3732718894015115E-4</v>
      </c>
      <c r="BD696" s="60">
        <f>IF(ISNUMBER(BB696),BB696/MAX(BB$22:BB696)-1,"")</f>
        <v>-1.844151148074491E-2</v>
      </c>
      <c r="BF696" s="62">
        <v>53.43</v>
      </c>
      <c r="BG696" s="60">
        <f>IF(AND(ISNUMBER(BF695),ISNUMBER(BF696)),BF696/BF695-1,"")</f>
        <v>2.0630157539385241E-3</v>
      </c>
      <c r="BH696" s="60">
        <f>IF(ISNUMBER(BF696),BF696/MAX(BF$22:BF696)-1,"")</f>
        <v>-1.311414850387882E-2</v>
      </c>
      <c r="BK696" s="61">
        <f>BK695*(1+BL696)</f>
        <v>127.31871493669902</v>
      </c>
      <c r="BL696" s="60">
        <f>$L$12*N(AQ696)+$L$13*N(S696)+$L$14*N(AA696)+$L$15*N(AE696)+$L$16*N(AY696)+$L$17*N(BC696)+$L$18*N(AM696)+$L$19*N(AU696)+$L$20*N(W696)</f>
        <v>9.8055617606615563E-4</v>
      </c>
      <c r="BM696" s="60">
        <f>IF(ISNUMBER(BK696),BK696/MAX(BK$22:BK696)-1,"")</f>
        <v>-1.7054705187523611E-2</v>
      </c>
      <c r="BO696" s="61">
        <f>BO695*(1+BP696)</f>
        <v>123.77245640822727</v>
      </c>
      <c r="BP696" s="60">
        <f>$L$36*N(S696)+$L$37*N(AQ696)+$L$38*N(AA696)+$L$39*N(AE696)+$L$40*N(AM696)+$L$41*N(W696)+$L$42*N(AI696)+$L$43*N(BG696)+$L$44*N(AY696)</f>
        <v>1.0415215109252332E-3</v>
      </c>
      <c r="BQ696" s="60">
        <f>IF(ISNUMBER(BO696),BO696/MAX(BO$22:BO696)-1,"")</f>
        <v>-2.510317237279247E-2</v>
      </c>
      <c r="BS696" s="61">
        <f>BS695*(1+BT696)</f>
        <v>116.22774250209194</v>
      </c>
      <c r="BT696" s="60">
        <f>$L$60*N(S696)+$L$61*N(AE696)+$L$62*N(AQ696)+$L$63*N(AM696)+$L$64*N(AI696)+$L$65*N(AA696)+$L$66*N(BG696)+$L$67*N(W696)+$L$68*N(AY696)</f>
        <v>1.5721865333511481E-3</v>
      </c>
      <c r="BU696" s="60">
        <f>IF(ISNUMBER(BS696),BS696/MAX(BS$22:BS696)-1,"")</f>
        <v>-5.0165173932579243E-2</v>
      </c>
    </row>
    <row r="697" spans="17:73" ht="16" customHeight="1">
      <c r="Q697" s="63">
        <v>44075</v>
      </c>
      <c r="R697" s="62">
        <v>473.4</v>
      </c>
      <c r="S697" s="60">
        <f>IF(AND(ISNUMBER(R696),ISNUMBER(R697)),R697/R696-1,"")</f>
        <v>-1.1278195488721887E-2</v>
      </c>
      <c r="T697" s="60">
        <f>IF(ISNUMBER(R697),R697/MAX(R$22:R697)-1,"")</f>
        <v>-6.9831414312099716E-2</v>
      </c>
      <c r="V697" s="62">
        <v>240.01</v>
      </c>
      <c r="W697" s="60">
        <f>IF(AND(ISNUMBER(V696),ISNUMBER(V697)),V697/V696-1,"")</f>
        <v>-1.0839103198153621E-2</v>
      </c>
      <c r="X697" s="60">
        <f>IF(ISNUMBER(V697),V697/MAX(V$22:V697)-1,"")</f>
        <v>-7.2890914709517918E-2</v>
      </c>
      <c r="Z697" s="62">
        <v>10.25</v>
      </c>
      <c r="AA697" s="60">
        <f>IF(AND(ISNUMBER(Z696),ISNUMBER(Z697)),Z697/Z696-1,"")</f>
        <v>-4.8543689320389438E-3</v>
      </c>
      <c r="AB697" s="60">
        <f>IF(ISNUMBER(Z697),Z697/MAX(Z$22:Z697)-1,"")</f>
        <v>-7.1557971014492683E-2</v>
      </c>
      <c r="AD697" s="62">
        <v>12.74</v>
      </c>
      <c r="AE697" s="60">
        <f>IF(AND(ISNUMBER(AD696),ISNUMBER(AD697)),AD697/AD696-1,"")</f>
        <v>-3.12989045383405E-3</v>
      </c>
      <c r="AF697" s="60">
        <f>IF(ISNUMBER(AD697),AD697/MAX(AD$22:AD697)-1,"")</f>
        <v>-0.15684976836532094</v>
      </c>
      <c r="AH697" s="62">
        <v>17.14</v>
      </c>
      <c r="AI697" s="60">
        <f>IF(AND(ISNUMBER(AH696),ISNUMBER(AH697)),AH697/AH696-1,"")</f>
        <v>-1.5508328546812167E-2</v>
      </c>
      <c r="AJ697" s="60">
        <f>IF(ISNUMBER(AH697),AH697/MAX(AH$22:AH697)-1,"")</f>
        <v>-0.12147616606868272</v>
      </c>
      <c r="AL697" s="62">
        <v>18.88</v>
      </c>
      <c r="AM697" s="60">
        <f>IF(AND(ISNUMBER(AL696),ISNUMBER(AL697)),AL697/AL696-1,"")</f>
        <v>-8.4033613445377853E-3</v>
      </c>
      <c r="AN697" s="60">
        <f>IF(ISNUMBER(AL697),AL697/MAX(AL$22:AL697)-1,"")</f>
        <v>-0.1989817564700892</v>
      </c>
      <c r="AP697" s="62">
        <v>100.26</v>
      </c>
      <c r="AQ697" s="60">
        <f>IF(AND(ISNUMBER(AP696),ISNUMBER(AP697)),AP697/AP696-1,"")</f>
        <v>0</v>
      </c>
      <c r="AR697" s="60">
        <f>IF(ISNUMBER(AP697),AP697/MAX(AP$22:AP697)-1,"")</f>
        <v>-1.4938751120405769E-3</v>
      </c>
      <c r="AT697" s="62">
        <v>50.07</v>
      </c>
      <c r="AU697" s="60">
        <f>IF(AND(ISNUMBER(AT696),ISNUMBER(AT697)),AT697/AT696-1,"")</f>
        <v>-5.9880239520959666E-4</v>
      </c>
      <c r="AV697" s="60">
        <f>IF(ISNUMBER(AT697),AT697/MAX(AT$22:AT697)-1,"")</f>
        <v>-2.1921084097249466E-3</v>
      </c>
      <c r="AX697" s="62">
        <v>25.116</v>
      </c>
      <c r="AY697" s="60">
        <f>IF(AND(ISNUMBER(AX696),ISNUMBER(AX697)),AX697/AX696-1,"")</f>
        <v>7.17188620607212E-4</v>
      </c>
      <c r="AZ697" s="60">
        <f>IF(ISNUMBER(AX697),AX697/MAX(AX$22:AX697)-1,"")</f>
        <v>-6.3360059668096325E-2</v>
      </c>
      <c r="BB697" s="62">
        <v>54.28</v>
      </c>
      <c r="BC697" s="60">
        <f>IF(AND(ISNUMBER(BB696),ISNUMBER(BB697)),BB697/BB696-1,"")</f>
        <v>-1.8419598452745767E-4</v>
      </c>
      <c r="BD697" s="60">
        <f>IF(ISNUMBER(BB697),BB697/MAX(BB$22:BB697)-1,"")</f>
        <v>-1.8622310612909088E-2</v>
      </c>
      <c r="BF697" s="62">
        <v>53.37</v>
      </c>
      <c r="BG697" s="60">
        <f>IF(AND(ISNUMBER(BF696),ISNUMBER(BF697)),BF697/BF696-1,"")</f>
        <v>-1.1229646266143201E-3</v>
      </c>
      <c r="BH697" s="60">
        <f>IF(ISNUMBER(BF697),BF697/MAX(BF$22:BF697)-1,"")</f>
        <v>-1.4222386405615128E-2</v>
      </c>
      <c r="BK697" s="61">
        <f>BK696*(1+BL697)</f>
        <v>126.71642838541888</v>
      </c>
      <c r="BL697" s="60">
        <f>$L$12*N(AQ697)+$L$13*N(S697)+$L$14*N(AA697)+$L$15*N(AE697)+$L$16*N(AY697)+$L$17*N(BC697)+$L$18*N(AM697)+$L$19*N(AU697)+$L$20*N(W697)</f>
        <v>-4.7305421797541368E-3</v>
      </c>
      <c r="BM697" s="60">
        <f>IF(ISNUMBER(BK697),BK697/MAX(BK$22:BK697)-1,"")</f>
        <v>-2.1704569365024851E-2</v>
      </c>
      <c r="BO697" s="61">
        <f>BO696*(1+BP697)</f>
        <v>123.12697259957802</v>
      </c>
      <c r="BP697" s="60">
        <f>$L$36*N(S697)+$L$37*N(AQ697)+$L$38*N(AA697)+$L$39*N(AE697)+$L$40*N(AM697)+$L$41*N(W697)+$L$42*N(AI697)+$L$43*N(BG697)+$L$44*N(AY697)</f>
        <v>-5.215084416845637E-3</v>
      </c>
      <c r="BQ697" s="60">
        <f>IF(ISNUMBER(BO697),BO697/MAX(BO$22:BO697)-1,"")</f>
        <v>-3.0187341626583319E-2</v>
      </c>
      <c r="BS697" s="61">
        <f>BS696*(1+BT697)</f>
        <v>115.40861348167037</v>
      </c>
      <c r="BT697" s="60">
        <f>$L$60*N(S697)+$L$61*N(AE697)+$L$62*N(AQ697)+$L$63*N(AM697)+$L$64*N(AI697)+$L$65*N(AA697)+$L$66*N(BG697)+$L$67*N(W697)+$L$68*N(AY697)</f>
        <v>-7.0476204973767744E-3</v>
      </c>
      <c r="BU697" s="60">
        <f>IF(ISNUMBER(BS697),BS697/MAX(BS$22:BS697)-1,"")</f>
        <v>-5.6859249321894234E-2</v>
      </c>
    </row>
    <row r="698" spans="17:73" ht="16" customHeight="1">
      <c r="Q698" s="63">
        <v>44076</v>
      </c>
      <c r="R698" s="62">
        <v>481.46</v>
      </c>
      <c r="S698" s="60">
        <f>IF(AND(ISNUMBER(R697),ISNUMBER(R698)),R698/R697-1,"")</f>
        <v>1.7025771018166491E-2</v>
      </c>
      <c r="T698" s="60">
        <f>IF(ISNUMBER(R698),R698/MAX(R$22:R698)-1,"")</f>
        <v>-5.3994576963885765E-2</v>
      </c>
      <c r="V698" s="62">
        <v>244.27</v>
      </c>
      <c r="W698" s="60">
        <f>IF(AND(ISNUMBER(V697),ISNUMBER(V698)),V698/V697-1,"")</f>
        <v>1.7749260447481374E-2</v>
      </c>
      <c r="X698" s="60">
        <f>IF(ISNUMBER(V698),V698/MAX(V$22:V698)-1,"")</f>
        <v>-5.6435414091470903E-2</v>
      </c>
      <c r="Z698" s="62">
        <v>10.4</v>
      </c>
      <c r="AA698" s="60">
        <f>IF(AND(ISNUMBER(Z697),ISNUMBER(Z698)),Z698/Z697-1,"")</f>
        <v>1.4634146341463428E-2</v>
      </c>
      <c r="AB698" s="60">
        <f>IF(ISNUMBER(Z698),Z698/MAX(Z$22:Z698)-1,"")</f>
        <v>-5.7971014492753548E-2</v>
      </c>
      <c r="AD698" s="62">
        <v>12.75</v>
      </c>
      <c r="AE698" s="60">
        <f>IF(AND(ISNUMBER(AD697),ISNUMBER(AD698)),AD698/AD697-1,"")</f>
        <v>7.8492935635798844E-4</v>
      </c>
      <c r="AF698" s="60">
        <f>IF(ISNUMBER(AD698),AD698/MAX(AD$22:AD698)-1,"")</f>
        <v>-0.15618795499669091</v>
      </c>
      <c r="AH698" s="62">
        <v>17.43</v>
      </c>
      <c r="AI698" s="60">
        <f>IF(AND(ISNUMBER(AH697),ISNUMBER(AH698)),AH698/AH697-1,"")</f>
        <v>1.6919486581096876E-2</v>
      </c>
      <c r="AJ698" s="60">
        <f>IF(ISNUMBER(AH698),AH698/MAX(AH$22:AH698)-1,"")</f>
        <v>-0.10661199384930808</v>
      </c>
      <c r="AL698" s="62">
        <v>18.920000000000002</v>
      </c>
      <c r="AM698" s="60">
        <f>IF(AND(ISNUMBER(AL697),ISNUMBER(AL698)),AL698/AL697-1,"")</f>
        <v>2.1186440677967155E-3</v>
      </c>
      <c r="AN698" s="60">
        <f>IF(ISNUMBER(AL698),AL698/MAX(AL$22:AL698)-1,"")</f>
        <v>-0.19728468392023757</v>
      </c>
      <c r="AP698" s="62">
        <v>100.26</v>
      </c>
      <c r="AQ698" s="60">
        <f>IF(AND(ISNUMBER(AP697),ISNUMBER(AP698)),AP698/AP697-1,"")</f>
        <v>0</v>
      </c>
      <c r="AR698" s="60">
        <f>IF(ISNUMBER(AP698),AP698/MAX(AP$22:AP698)-1,"")</f>
        <v>-1.4938751120405769E-3</v>
      </c>
      <c r="AT698" s="62">
        <v>50.07</v>
      </c>
      <c r="AU698" s="60">
        <f>IF(AND(ISNUMBER(AT697),ISNUMBER(AT698)),AT698/AT697-1,"")</f>
        <v>0</v>
      </c>
      <c r="AV698" s="60">
        <f>IF(ISNUMBER(AT698),AT698/MAX(AT$22:AT698)-1,"")</f>
        <v>-2.1921084097249466E-3</v>
      </c>
      <c r="AX698" s="62">
        <v>24.99</v>
      </c>
      <c r="AY698" s="60">
        <f>IF(AND(ISNUMBER(AX697),ISNUMBER(AX698)),AX698/AX697-1,"")</f>
        <v>-5.0167224080267525E-3</v>
      </c>
      <c r="AZ698" s="60">
        <f>IF(ISNUMBER(AX698),AX698/MAX(AX$22:AX698)-1,"")</f>
        <v>-6.8058922245012199E-2</v>
      </c>
      <c r="BB698" s="62">
        <v>54.39</v>
      </c>
      <c r="BC698" s="60">
        <f>IF(AND(ISNUMBER(BB697),ISNUMBER(BB698)),BB698/BB697-1,"")</f>
        <v>2.0265291083272352E-3</v>
      </c>
      <c r="BD698" s="60">
        <f>IF(ISNUMBER(BB698),BB698/MAX(BB$22:BB698)-1,"")</f>
        <v>-1.6633520159103243E-2</v>
      </c>
      <c r="BF698" s="62">
        <v>53.45</v>
      </c>
      <c r="BG698" s="60">
        <f>IF(AND(ISNUMBER(BF697),ISNUMBER(BF698)),BF698/BF697-1,"")</f>
        <v>1.4989694584974789E-3</v>
      </c>
      <c r="BH698" s="60">
        <f>IF(ISNUMBER(BF698),BF698/MAX(BF$22:BF698)-1,"")</f>
        <v>-1.2744735869966717E-2</v>
      </c>
      <c r="BK698" s="61">
        <f>BK697*(1+BL698)</f>
        <v>127.58800099826566</v>
      </c>
      <c r="BL698" s="60">
        <f>$L$12*N(AQ698)+$L$13*N(S698)+$L$14*N(AA698)+$L$15*N(AE698)+$L$16*N(AY698)+$L$17*N(BC698)+$L$18*N(AM698)+$L$19*N(AU698)+$L$20*N(W698)</f>
        <v>6.8781343031214552E-3</v>
      </c>
      <c r="BM698" s="60">
        <f>IF(ISNUMBER(BK698),BK698/MAX(BK$22:BK698)-1,"")</f>
        <v>-1.4975722004987535E-2</v>
      </c>
      <c r="BO698" s="61">
        <f>BO697*(1+BP698)</f>
        <v>124.09727465449551</v>
      </c>
      <c r="BP698" s="60">
        <f>$L$36*N(S698)+$L$37*N(AQ698)+$L$38*N(AA698)+$L$39*N(AE698)+$L$40*N(AM698)+$L$41*N(W698)+$L$42*N(AI698)+$L$43*N(BG698)+$L$44*N(AY698)</f>
        <v>7.88049957236432E-3</v>
      </c>
      <c r="BQ698" s="60">
        <f>IF(ISNUMBER(BO698),BO698/MAX(BO$22:BO698)-1,"")</f>
        <v>-2.2544733386998139E-2</v>
      </c>
      <c r="BS698" s="61">
        <f>BS697*(1+BT698)</f>
        <v>116.40584311286899</v>
      </c>
      <c r="BT698" s="60">
        <f>$L$60*N(S698)+$L$61*N(AE698)+$L$62*N(AQ698)+$L$63*N(AM698)+$L$64*N(AI698)+$L$65*N(AA698)+$L$66*N(BG698)+$L$67*N(W698)+$L$68*N(AY698)</f>
        <v>8.6408596474215442E-3</v>
      </c>
      <c r="BU698" s="60">
        <f>IF(ISNUMBER(BS698),BS698/MAX(BS$22:BS698)-1,"")</f>
        <v>-4.8709702467521043E-2</v>
      </c>
    </row>
    <row r="699" spans="17:73" ht="16" customHeight="1">
      <c r="Q699" s="63">
        <v>44077</v>
      </c>
      <c r="R699" s="62">
        <v>489.01</v>
      </c>
      <c r="S699" s="60">
        <f>IF(AND(ISNUMBER(R698),ISNUMBER(R699)),R699/R698-1,"")</f>
        <v>1.568146886553401E-2</v>
      </c>
      <c r="T699" s="60">
        <f>IF(ISNUMBER(R699),R699/MAX(R$22:R699)-1,"")</f>
        <v>-3.915982237591864E-2</v>
      </c>
      <c r="V699" s="62">
        <v>247.3</v>
      </c>
      <c r="W699" s="60">
        <f>IF(AND(ISNUMBER(V698),ISNUMBER(V699)),V699/V698-1,"")</f>
        <v>1.2404306709788315E-2</v>
      </c>
      <c r="X699" s="60">
        <f>IF(ISNUMBER(V699),V699/MAX(V$22:V699)-1,"")</f>
        <v>-4.4731149567367012E-2</v>
      </c>
      <c r="Z699" s="62">
        <v>10.52</v>
      </c>
      <c r="AA699" s="60">
        <f>IF(AND(ISNUMBER(Z698),ISNUMBER(Z699)),Z699/Z698-1,"")</f>
        <v>1.1538461538461497E-2</v>
      </c>
      <c r="AB699" s="60">
        <f>IF(ISNUMBER(Z699),Z699/MAX(Z$22:Z699)-1,"")</f>
        <v>-4.7101449275362306E-2</v>
      </c>
      <c r="AD699" s="62">
        <v>12.88</v>
      </c>
      <c r="AE699" s="60">
        <f>IF(AND(ISNUMBER(AD698),ISNUMBER(AD699)),AD699/AD698-1,"")</f>
        <v>1.0196078431372602E-2</v>
      </c>
      <c r="AF699" s="60">
        <f>IF(ISNUMBER(AD699),AD699/MAX(AD$22:AD699)-1,"")</f>
        <v>-0.14758438120450024</v>
      </c>
      <c r="AH699" s="62">
        <v>17.57</v>
      </c>
      <c r="AI699" s="60">
        <f>IF(AND(ISNUMBER(AH698),ISNUMBER(AH699)),AH699/AH698-1,"")</f>
        <v>8.0321285140563248E-3</v>
      </c>
      <c r="AJ699" s="60">
        <f>IF(ISNUMBER(AH699),AH699/MAX(AH$22:AH699)-1,"")</f>
        <v>-9.9436186570989293E-2</v>
      </c>
      <c r="AL699" s="62">
        <v>19.29</v>
      </c>
      <c r="AM699" s="60">
        <f>IF(AND(ISNUMBER(AL698),ISNUMBER(AL699)),AL699/AL698-1,"")</f>
        <v>1.9556025369978691E-2</v>
      </c>
      <c r="AN699" s="60">
        <f>IF(ISNUMBER(AL699),AL699/MAX(AL$22:AL699)-1,"")</f>
        <v>-0.18158676283411124</v>
      </c>
      <c r="AP699" s="62">
        <v>100.26</v>
      </c>
      <c r="AQ699" s="60">
        <f>IF(AND(ISNUMBER(AP698),ISNUMBER(AP699)),AP699/AP698-1,"")</f>
        <v>0</v>
      </c>
      <c r="AR699" s="60">
        <f>IF(ISNUMBER(AP699),AP699/MAX(AP$22:AP699)-1,"")</f>
        <v>-1.4938751120405769E-3</v>
      </c>
      <c r="AT699" s="62">
        <v>50.08</v>
      </c>
      <c r="AU699" s="60">
        <f>IF(AND(ISNUMBER(AT698),ISNUMBER(AT699)),AT699/AT698-1,"")</f>
        <v>1.9972039145188525E-4</v>
      </c>
      <c r="AV699" s="60">
        <f>IF(ISNUMBER(AT699),AT699/MAX(AT$22:AT699)-1,"")</f>
        <v>-1.9928258270227595E-3</v>
      </c>
      <c r="AX699" s="62">
        <v>24.831</v>
      </c>
      <c r="AY699" s="60">
        <f>IF(AND(ISNUMBER(AX698),ISNUMBER(AX699)),AX699/AX698-1,"")</f>
        <v>-6.3625450180071486E-3</v>
      </c>
      <c r="AZ699" s="60">
        <f>IF(ISNUMBER(AX699),AX699/MAX(AX$22:AX699)-1,"")</f>
        <v>-7.3988439306358456E-2</v>
      </c>
      <c r="BB699" s="62">
        <v>54.49</v>
      </c>
      <c r="BC699" s="60">
        <f>IF(AND(ISNUMBER(BB698),ISNUMBER(BB699)),BB699/BB698-1,"")</f>
        <v>1.8385732671446497E-3</v>
      </c>
      <c r="BD699" s="60">
        <f>IF(ISNUMBER(BB699),BB699/MAX(BB$22:BB699)-1,"")</f>
        <v>-1.4825528837461577E-2</v>
      </c>
      <c r="BF699" s="62">
        <v>53.47</v>
      </c>
      <c r="BG699" s="60">
        <f>IF(AND(ISNUMBER(BF698),ISNUMBER(BF699)),BF699/BF698-1,"")</f>
        <v>3.7418147801671076E-4</v>
      </c>
      <c r="BH699" s="60">
        <f>IF(ISNUMBER(BF699),BF699/MAX(BF$22:BF699)-1,"")</f>
        <v>-1.2375323236054725E-2</v>
      </c>
      <c r="BK699" s="61">
        <f>BK698*(1+BL699)</f>
        <v>128.54309013124225</v>
      </c>
      <c r="BL699" s="60">
        <f>$L$12*N(AQ699)+$L$13*N(S699)+$L$14*N(AA699)+$L$15*N(AE699)+$L$16*N(AY699)+$L$17*N(BC699)+$L$18*N(AM699)+$L$19*N(AU699)+$L$20*N(W699)</f>
        <v>7.4857284815487216E-3</v>
      </c>
      <c r="BM699" s="60">
        <f>IF(ISNUMBER(BK699),BK699/MAX(BK$22:BK699)-1,"")</f>
        <v>-7.6020977121832312E-3</v>
      </c>
      <c r="BO699" s="61">
        <f>BO698*(1+BP699)</f>
        <v>125.18877894941487</v>
      </c>
      <c r="BP699" s="60">
        <f>$L$36*N(S699)+$L$37*N(AQ699)+$L$38*N(AA699)+$L$39*N(AE699)+$L$40*N(AM699)+$L$41*N(W699)+$L$42*N(AI699)+$L$43*N(BG699)+$L$44*N(AY699)</f>
        <v>8.7955541163838545E-3</v>
      </c>
      <c r="BQ699" s="60">
        <f>IF(ISNUMBER(BO699),BO699/MAX(BO$22:BO699)-1,"")</f>
        <v>-1.3947472693159102E-2</v>
      </c>
      <c r="BS699" s="61">
        <f>BS698*(1+BT699)</f>
        <v>117.64287389270373</v>
      </c>
      <c r="BT699" s="60">
        <f>$L$60*N(S699)+$L$61*N(AE699)+$L$62*N(AQ699)+$L$63*N(AM699)+$L$64*N(AI699)+$L$65*N(AA699)+$L$66*N(BG699)+$L$67*N(W699)+$L$68*N(AY699)</f>
        <v>1.0626878743838325E-2</v>
      </c>
      <c r="BU699" s="60">
        <f>IF(ISNUMBER(BS699),BS699/MAX(BS$22:BS699)-1,"")</f>
        <v>-3.8600455825453461E-2</v>
      </c>
    </row>
    <row r="700" spans="17:73" ht="16" customHeight="1">
      <c r="Q700" s="63">
        <v>44078</v>
      </c>
      <c r="R700" s="62">
        <v>474.56</v>
      </c>
      <c r="S700" s="60">
        <f>IF(AND(ISNUMBER(R699),ISNUMBER(R700)),R700/R699-1,"")</f>
        <v>-2.9549497965276728E-2</v>
      </c>
      <c r="T700" s="60">
        <f>IF(ISNUMBER(R700),R700/MAX(R$22:R700)-1,"")</f>
        <v>-6.7552167249577577E-2</v>
      </c>
      <c r="V700" s="62">
        <v>240.72</v>
      </c>
      <c r="W700" s="60">
        <f>IF(AND(ISNUMBER(V699),ISNUMBER(V700)),V700/V699-1,"")</f>
        <v>-2.6607359482410109E-2</v>
      </c>
      <c r="X700" s="60">
        <f>IF(ISNUMBER(V700),V700/MAX(V$22:V700)-1,"")</f>
        <v>-7.0148331273176767E-2</v>
      </c>
      <c r="Z700" s="62">
        <v>10.16</v>
      </c>
      <c r="AA700" s="60">
        <f>IF(AND(ISNUMBER(Z699),ISNUMBER(Z700)),Z700/Z699-1,"")</f>
        <v>-3.4220532319391594E-2</v>
      </c>
      <c r="AB700" s="60">
        <f>IF(ISNUMBER(Z700),Z700/MAX(Z$22:Z700)-1,"")</f>
        <v>-7.9710144927536142E-2</v>
      </c>
      <c r="AD700" s="62">
        <v>12.74</v>
      </c>
      <c r="AE700" s="60">
        <f>IF(AND(ISNUMBER(AD699),ISNUMBER(AD700)),AD700/AD699-1,"")</f>
        <v>-1.0869565217391353E-2</v>
      </c>
      <c r="AF700" s="60">
        <f>IF(ISNUMBER(AD700),AD700/MAX(AD$22:AD700)-1,"")</f>
        <v>-0.15684976836532094</v>
      </c>
      <c r="AH700" s="62">
        <v>16.989999999999998</v>
      </c>
      <c r="AI700" s="60">
        <f>IF(AND(ISNUMBER(AH699),ISNUMBER(AH700)),AH700/AH699-1,"")</f>
        <v>-3.3010813887307977E-2</v>
      </c>
      <c r="AJ700" s="60">
        <f>IF(ISNUMBER(AH700),AH700/MAX(AH$22:AH700)-1,"")</f>
        <v>-0.12916453100973879</v>
      </c>
      <c r="AL700" s="62">
        <v>19.16</v>
      </c>
      <c r="AM700" s="60">
        <f>IF(AND(ISNUMBER(AL699),ISNUMBER(AL700)),AL700/AL699-1,"")</f>
        <v>-6.7392431311560363E-3</v>
      </c>
      <c r="AN700" s="60">
        <f>IF(ISNUMBER(AL700),AL700/MAX(AL$22:AL700)-1,"")</f>
        <v>-0.18710224862112856</v>
      </c>
      <c r="AP700" s="62">
        <v>100.28</v>
      </c>
      <c r="AQ700" s="60">
        <f>IF(AND(ISNUMBER(AP699),ISNUMBER(AP700)),AP700/AP699-1,"")</f>
        <v>1.9948134849379073E-4</v>
      </c>
      <c r="AR700" s="60">
        <f>IF(ISNUMBER(AP700),AP700/MAX(AP$22:AP700)-1,"")</f>
        <v>-1.2946917637685074E-3</v>
      </c>
      <c r="AT700" s="62">
        <v>50.07</v>
      </c>
      <c r="AU700" s="60">
        <f>IF(AND(ISNUMBER(AT699),ISNUMBER(AT700)),AT700/AT699-1,"")</f>
        <v>-1.9968051118202101E-4</v>
      </c>
      <c r="AV700" s="60">
        <f>IF(ISNUMBER(AT700),AT700/MAX(AT$22:AT700)-1,"")</f>
        <v>-2.1921084097249466E-3</v>
      </c>
      <c r="AX700" s="62">
        <v>24.940999999999999</v>
      </c>
      <c r="AY700" s="60">
        <f>IF(AND(ISNUMBER(AX699),ISNUMBER(AX700)),AX700/AX699-1,"")</f>
        <v>4.4299464379202735E-3</v>
      </c>
      <c r="AZ700" s="60">
        <f>IF(ISNUMBER(AX700),AX700/MAX(AX$22:AX700)-1,"")</f>
        <v>-6.9886257691590625E-2</v>
      </c>
      <c r="BB700" s="62">
        <v>54.64</v>
      </c>
      <c r="BC700" s="60">
        <f>IF(AND(ISNUMBER(BB699),ISNUMBER(BB700)),BB700/BB699-1,"")</f>
        <v>2.7527986786566316E-3</v>
      </c>
      <c r="BD700" s="60">
        <f>IF(ISNUMBER(BB700),BB700/MAX(BB$22:BB700)-1,"")</f>
        <v>-1.2113541854999132E-2</v>
      </c>
      <c r="BF700" s="62">
        <v>53.53</v>
      </c>
      <c r="BG700" s="60">
        <f>IF(AND(ISNUMBER(BF699),ISNUMBER(BF700)),BF700/BF699-1,"")</f>
        <v>1.1221245558257209E-3</v>
      </c>
      <c r="BH700" s="60">
        <f>IF(ISNUMBER(BF700),BF700/MAX(BF$22:BF700)-1,"")</f>
        <v>-1.1267085334318416E-2</v>
      </c>
      <c r="BK700" s="61">
        <f>BK699*(1+BL700)</f>
        <v>126.65339862394492</v>
      </c>
      <c r="BL700" s="60">
        <f>$L$12*N(AQ700)+$L$13*N(S700)+$L$14*N(AA700)+$L$15*N(AE700)+$L$16*N(AY700)+$L$17*N(BC700)+$L$18*N(AM700)+$L$19*N(AU700)+$L$20*N(W700)</f>
        <v>-1.470084082596702E-2</v>
      </c>
      <c r="BM700" s="60">
        <f>IF(ISNUMBER(BK700),BK700/MAX(BK$22:BK700)-1,"")</f>
        <v>-2.219118130973996E-2</v>
      </c>
      <c r="BO700" s="61">
        <f>BO699*(1+BP700)</f>
        <v>123.02378619375843</v>
      </c>
      <c r="BP700" s="60">
        <f>$L$36*N(S700)+$L$37*N(AQ700)+$L$38*N(AA700)+$L$39*N(AE700)+$L$40*N(AM700)+$L$41*N(W700)+$L$42*N(AI700)+$L$43*N(BG700)+$L$44*N(AY700)</f>
        <v>-1.7293824365291154E-2</v>
      </c>
      <c r="BQ700" s="60">
        <f>IF(ISNUMBER(BO700),BO700/MAX(BO$22:BO700)-1,"")</f>
        <v>-3.1000091915355132E-2</v>
      </c>
      <c r="BS700" s="61">
        <f>BS699*(1+BT700)</f>
        <v>115.49477300593352</v>
      </c>
      <c r="BT700" s="60">
        <f>$L$60*N(S700)+$L$61*N(AE700)+$L$62*N(AQ700)+$L$63*N(AM700)+$L$64*N(AI700)+$L$65*N(AA700)+$L$66*N(BG700)+$L$67*N(W700)+$L$68*N(AY700)</f>
        <v>-1.8259507063125534E-2</v>
      </c>
      <c r="BU700" s="60">
        <f>IF(ISNUMBER(BS700),BS700/MAX(BS$22:BS700)-1,"")</f>
        <v>-5.6155137592794224E-2</v>
      </c>
    </row>
    <row r="701" spans="17:73" ht="16" customHeight="1">
      <c r="Q701" s="63">
        <v>44081</v>
      </c>
      <c r="R701" s="62">
        <v>467.51</v>
      </c>
      <c r="S701" s="60">
        <f>IF(AND(ISNUMBER(R700),ISNUMBER(R701)),R701/R700-1,"")</f>
        <v>-1.4855866486850999E-2</v>
      </c>
      <c r="T701" s="60">
        <f>IF(ISNUMBER(R701),R701/MAX(R$22:R701)-1,"")</f>
        <v>-8.1404487758871436E-2</v>
      </c>
      <c r="V701" s="62">
        <v>236.66</v>
      </c>
      <c r="W701" s="60">
        <f>IF(AND(ISNUMBER(V700),ISNUMBER(V701)),V701/V700-1,"")</f>
        <v>-1.6866068461282802E-2</v>
      </c>
      <c r="X701" s="60">
        <f>IF(ISNUMBER(V701),V701/MAX(V$22:V701)-1,"")</f>
        <v>-8.5831273176761425E-2</v>
      </c>
      <c r="Z701" s="62">
        <v>9.99</v>
      </c>
      <c r="AA701" s="60">
        <f>IF(AND(ISNUMBER(Z700),ISNUMBER(Z701)),Z701/Z700-1,"")</f>
        <v>-1.6732283464566899E-2</v>
      </c>
      <c r="AB701" s="60">
        <f>IF(ISNUMBER(Z701),Z701/MAX(Z$22:Z701)-1,"")</f>
        <v>-9.5108695652173836E-2</v>
      </c>
      <c r="AD701" s="62">
        <v>12.69</v>
      </c>
      <c r="AE701" s="60">
        <f>IF(AND(ISNUMBER(AD700),ISNUMBER(AD701)),AD701/AD700-1,"")</f>
        <v>-3.9246467817897202E-3</v>
      </c>
      <c r="AF701" s="60">
        <f>IF(ISNUMBER(AD701),AD701/MAX(AD$22:AD701)-1,"")</f>
        <v>-0.16015883520847118</v>
      </c>
      <c r="AH701" s="62">
        <v>16.91</v>
      </c>
      <c r="AI701" s="60">
        <f>IF(AND(ISNUMBER(AH700),ISNUMBER(AH701)),AH701/AH700-1,"")</f>
        <v>-4.7086521483223898E-3</v>
      </c>
      <c r="AJ701" s="60">
        <f>IF(ISNUMBER(AH701),AH701/MAX(AH$22:AH701)-1,"")</f>
        <v>-0.13326499231163513</v>
      </c>
      <c r="AL701" s="62">
        <v>18.86</v>
      </c>
      <c r="AM701" s="60">
        <f>IF(AND(ISNUMBER(AL700),ISNUMBER(AL701)),AL701/AL700-1,"")</f>
        <v>-1.5657620041753639E-2</v>
      </c>
      <c r="AN701" s="60">
        <f>IF(ISNUMBER(AL701),AL701/MAX(AL$22:AL701)-1,"")</f>
        <v>-0.19983029274501485</v>
      </c>
      <c r="AP701" s="62">
        <v>100.265</v>
      </c>
      <c r="AQ701" s="60">
        <f>IF(AND(ISNUMBER(AP700),ISNUMBER(AP701)),AP701/AP700-1,"")</f>
        <v>-1.4958117271635096E-4</v>
      </c>
      <c r="AR701" s="60">
        <f>IF(ISNUMBER(AP701),AP701/MAX(AP$22:AP701)-1,"")</f>
        <v>-1.4440792749725873E-3</v>
      </c>
      <c r="AT701" s="62">
        <v>50.07</v>
      </c>
      <c r="AU701" s="60">
        <f>IF(AND(ISNUMBER(AT700),ISNUMBER(AT701)),AT701/AT700-1,"")</f>
        <v>0</v>
      </c>
      <c r="AV701" s="60">
        <f>IF(ISNUMBER(AT701),AT701/MAX(AT$22:AT701)-1,"")</f>
        <v>-2.1921084097249466E-3</v>
      </c>
      <c r="AX701" s="62">
        <v>24.864999999999998</v>
      </c>
      <c r="AY701" s="60">
        <f>IF(AND(ISNUMBER(AX700),ISNUMBER(AX701)),AX701/AX700-1,"")</f>
        <v>-3.0471913716371146E-3</v>
      </c>
      <c r="AZ701" s="60">
        <f>IF(ISNUMBER(AX701),AX701/MAX(AX$22:AX701)-1,"")</f>
        <v>-7.272049226179389E-2</v>
      </c>
      <c r="BB701" s="62">
        <v>54.435000000000002</v>
      </c>
      <c r="BC701" s="60">
        <f>IF(AND(ISNUMBER(BB700),ISNUMBER(BB701)),BB701/BB700-1,"")</f>
        <v>-3.7518301610541815E-3</v>
      </c>
      <c r="BD701" s="60">
        <f>IF(ISNUMBER(BB701),BB701/MAX(BB$22:BB701)-1,"")</f>
        <v>-1.5819924064364499E-2</v>
      </c>
      <c r="BF701" s="62">
        <v>53.42</v>
      </c>
      <c r="BG701" s="60">
        <f>IF(AND(ISNUMBER(BF700),ISNUMBER(BF701)),BF701/BF700-1,"")</f>
        <v>-2.0549224733793503E-3</v>
      </c>
      <c r="BH701" s="60">
        <f>IF(ISNUMBER(BF701),BF701/MAX(BF$22:BF701)-1,"")</f>
        <v>-1.3298854820834816E-2</v>
      </c>
      <c r="BK701" s="61">
        <f>BK700*(1+BL701)</f>
        <v>125.53836150176539</v>
      </c>
      <c r="BL701" s="60">
        <f>$L$12*N(AQ701)+$L$13*N(S701)+$L$14*N(AA701)+$L$15*N(AE701)+$L$16*N(AY701)+$L$17*N(BC701)+$L$18*N(AM701)+$L$19*N(AU701)+$L$20*N(W701)</f>
        <v>-8.8038468315426877E-3</v>
      </c>
      <c r="BM701" s="60">
        <f>IF(ISNUMBER(BK701),BK701/MAX(BK$22:BK701)-1,"")</f>
        <v>-3.0799660380020799E-2</v>
      </c>
      <c r="BO701" s="61">
        <f>BO700*(1+BP701)</f>
        <v>121.89424378354651</v>
      </c>
      <c r="BP701" s="60">
        <f>$L$36*N(S701)+$L$37*N(AQ701)+$L$38*N(AA701)+$L$39*N(AE701)+$L$40*N(AM701)+$L$41*N(W701)+$L$42*N(AI701)+$L$43*N(BG701)+$L$44*N(AY701)</f>
        <v>-9.1814960761564708E-3</v>
      </c>
      <c r="BQ701" s="60">
        <f>IF(ISNUMBER(BO701),BO701/MAX(BO$22:BO701)-1,"")</f>
        <v>-3.9896960769230327E-2</v>
      </c>
      <c r="BS701" s="61">
        <f>BS700*(1+BT701)</f>
        <v>114.44925050482911</v>
      </c>
      <c r="BT701" s="60">
        <f>$L$60*N(S701)+$L$61*N(AE701)+$L$62*N(AQ701)+$L$63*N(AM701)+$L$64*N(AI701)+$L$65*N(AA701)+$L$66*N(BG701)+$L$67*N(W701)+$L$68*N(AY701)</f>
        <v>-9.052552543228138E-3</v>
      </c>
      <c r="BU701" s="60">
        <f>IF(ISNUMBER(BS701),BS701/MAX(BS$22:BS701)-1,"")</f>
        <v>-6.4699342802391313E-2</v>
      </c>
    </row>
    <row r="702" spans="17:73" ht="16" customHeight="1">
      <c r="Q702" s="63">
        <v>44082</v>
      </c>
      <c r="R702" s="62">
        <v>472.27</v>
      </c>
      <c r="S702" s="60">
        <f>IF(AND(ISNUMBER(R701),ISNUMBER(R702)),R702/R701-1,"")</f>
        <v>1.0181600393574408E-2</v>
      </c>
      <c r="T702" s="60">
        <f>IF(ISNUMBER(R702),R702/MAX(R$22:R702)-1,"")</f>
        <v>-7.20517153299014E-2</v>
      </c>
      <c r="V702" s="62">
        <v>238.87</v>
      </c>
      <c r="W702" s="60">
        <f>IF(AND(ISNUMBER(V701),ISNUMBER(V702)),V702/V701-1,"")</f>
        <v>9.338291219471051E-3</v>
      </c>
      <c r="X702" s="60">
        <f>IF(ISNUMBER(V702),V702/MAX(V$22:V702)-1,"")</f>
        <v>-7.7294499381952986E-2</v>
      </c>
      <c r="Z702" s="62">
        <v>10.14</v>
      </c>
      <c r="AA702" s="60">
        <f>IF(AND(ISNUMBER(Z701),ISNUMBER(Z702)),Z702/Z701-1,"")</f>
        <v>1.501501501501501E-2</v>
      </c>
      <c r="AB702" s="60">
        <f>IF(ISNUMBER(Z702),Z702/MAX(Z$22:Z702)-1,"")</f>
        <v>-8.1521739130434701E-2</v>
      </c>
      <c r="AD702" s="62">
        <v>12.71</v>
      </c>
      <c r="AE702" s="60">
        <f>IF(AND(ISNUMBER(AD701),ISNUMBER(AD702)),AD702/AD701-1,"")</f>
        <v>1.5760441292356209E-3</v>
      </c>
      <c r="AF702" s="60">
        <f>IF(ISNUMBER(AD702),AD702/MAX(AD$22:AD702)-1,"")</f>
        <v>-0.15883520847121102</v>
      </c>
      <c r="AH702" s="62">
        <v>17.03</v>
      </c>
      <c r="AI702" s="60">
        <f>IF(AND(ISNUMBER(AH701),ISNUMBER(AH702)),AH702/AH701-1,"")</f>
        <v>7.09639266706108E-3</v>
      </c>
      <c r="AJ702" s="60">
        <f>IF(ISNUMBER(AH702),AH702/MAX(AH$22:AH702)-1,"")</f>
        <v>-0.12711430035879034</v>
      </c>
      <c r="AL702" s="62">
        <v>19</v>
      </c>
      <c r="AM702" s="60">
        <f>IF(AND(ISNUMBER(AL701),ISNUMBER(AL702)),AL702/AL701-1,"")</f>
        <v>7.4231177094379319E-3</v>
      </c>
      <c r="AN702" s="60">
        <f>IF(ISNUMBER(AL702),AL702/MAX(AL$22:AL702)-1,"")</f>
        <v>-0.19389053882053464</v>
      </c>
      <c r="AP702" s="62">
        <v>100.26</v>
      </c>
      <c r="AQ702" s="60">
        <f>IF(AND(ISNUMBER(AP701),ISNUMBER(AP702)),AP702/AP701-1,"")</f>
        <v>-4.9867850196894103E-5</v>
      </c>
      <c r="AR702" s="60">
        <f>IF(ISNUMBER(AP702),AP702/MAX(AP$22:AP702)-1,"")</f>
        <v>-1.4938751120405769E-3</v>
      </c>
      <c r="AT702" s="62">
        <v>50.08</v>
      </c>
      <c r="AU702" s="60">
        <f>IF(AND(ISNUMBER(AT701),ISNUMBER(AT702)),AT702/AT701-1,"")</f>
        <v>1.9972039145188525E-4</v>
      </c>
      <c r="AV702" s="60">
        <f>IF(ISNUMBER(AT702),AT702/MAX(AT$22:AT702)-1,"")</f>
        <v>-1.9928258270227595E-3</v>
      </c>
      <c r="AX702" s="62">
        <v>24.818000000000001</v>
      </c>
      <c r="AY702" s="60">
        <f>IF(AND(ISNUMBER(AX701),ISNUMBER(AX702)),AX702/AX701-1,"")</f>
        <v>-1.8902071184394575E-3</v>
      </c>
      <c r="AZ702" s="60">
        <f>IF(ISNUMBER(AX702),AX702/MAX(AX$22:AX702)-1,"")</f>
        <v>-7.4473242588103616E-2</v>
      </c>
      <c r="BB702" s="62">
        <v>54.4</v>
      </c>
      <c r="BC702" s="60">
        <f>IF(AND(ISNUMBER(BB701),ISNUMBER(BB702)),BB702/BB701-1,"")</f>
        <v>-6.4296867824020776E-4</v>
      </c>
      <c r="BD702" s="60">
        <f>IF(ISNUMBER(BB702),BB702/MAX(BB$22:BB702)-1,"")</f>
        <v>-1.6452721026939177E-2</v>
      </c>
      <c r="BF702" s="62">
        <v>53.47</v>
      </c>
      <c r="BG702" s="60">
        <f>IF(AND(ISNUMBER(BF701),ISNUMBER(BF702)),BF702/BF701-1,"")</f>
        <v>9.3597903406950067E-4</v>
      </c>
      <c r="BH702" s="60">
        <f>IF(ISNUMBER(BF702),BF702/MAX(BF$22:BF702)-1,"")</f>
        <v>-1.2375323236054725E-2</v>
      </c>
      <c r="BK702" s="61">
        <f>BK701*(1+BL702)</f>
        <v>126.23425048557485</v>
      </c>
      <c r="BL702" s="60">
        <f>$L$12*N(AQ702)+$L$13*N(S702)+$L$14*N(AA702)+$L$15*N(AE702)+$L$16*N(AY702)+$L$17*N(BC702)+$L$18*N(AM702)+$L$19*N(AU702)+$L$20*N(W702)</f>
        <v>5.543237744103151E-3</v>
      </c>
      <c r="BM702" s="60">
        <f>IF(ISNUMBER(BK702),BK702/MAX(BK$22:BK702)-1,"")</f>
        <v>-2.5427152475841708E-2</v>
      </c>
      <c r="BO702" s="61">
        <f>BO701*(1+BP702)</f>
        <v>122.6659512918382</v>
      </c>
      <c r="BP702" s="60">
        <f>$L$36*N(S702)+$L$37*N(AQ702)+$L$38*N(AA702)+$L$39*N(AE702)+$L$40*N(AM702)+$L$41*N(W702)+$L$42*N(AI702)+$L$43*N(BG702)+$L$44*N(AY702)</f>
        <v>6.3309593983949253E-3</v>
      </c>
      <c r="BQ702" s="60">
        <f>IF(ISNUMBER(BO702),BO702/MAX(BO$22:BO702)-1,"")</f>
        <v>-3.3818587409584766E-2</v>
      </c>
      <c r="BS702" s="61">
        <f>BS701*(1+BT702)</f>
        <v>115.16780844418433</v>
      </c>
      <c r="BT702" s="60">
        <f>$L$60*N(S702)+$L$61*N(AE702)+$L$62*N(AQ702)+$L$63*N(AM702)+$L$64*N(AI702)+$L$65*N(AA702)+$L$66*N(BG702)+$L$67*N(W702)+$L$68*N(AY702)</f>
        <v>6.2783979465632599E-3</v>
      </c>
      <c r="BU702" s="60">
        <f>IF(ISNUMBER(BS702),BS702/MAX(BS$22:BS702)-1,"")</f>
        <v>-5.8827153076822625E-2</v>
      </c>
    </row>
    <row r="703" spans="17:73" ht="16" customHeight="1">
      <c r="Q703" s="63">
        <v>44083</v>
      </c>
      <c r="R703" s="62">
        <v>462.8</v>
      </c>
      <c r="S703" s="60">
        <f>IF(AND(ISNUMBER(R702),ISNUMBER(R703)),R703/R702-1,"")</f>
        <v>-2.005208884748122E-2</v>
      </c>
      <c r="T703" s="60">
        <f>IF(ISNUMBER(R703),R703/MAX(R$22:R703)-1,"")</f>
        <v>-9.0659016779974011E-2</v>
      </c>
      <c r="V703" s="62">
        <v>234.28</v>
      </c>
      <c r="W703" s="60">
        <f>IF(AND(ISNUMBER(V702),ISNUMBER(V703)),V703/V702-1,"")</f>
        <v>-1.9215472851341731E-2</v>
      </c>
      <c r="X703" s="60">
        <f>IF(ISNUMBER(V703),V703/MAX(V$22:V703)-1,"")</f>
        <v>-9.5024721878862795E-2</v>
      </c>
      <c r="Z703" s="62">
        <v>9.86</v>
      </c>
      <c r="AA703" s="60">
        <f>IF(AND(ISNUMBER(Z702),ISNUMBER(Z703)),Z703/Z702-1,"")</f>
        <v>-2.7613412228796985E-2</v>
      </c>
      <c r="AB703" s="60">
        <f>IF(ISNUMBER(Z703),Z703/MAX(Z$22:Z703)-1,"")</f>
        <v>-0.10688405797101452</v>
      </c>
      <c r="AD703" s="62">
        <v>12.63</v>
      </c>
      <c r="AE703" s="60">
        <f>IF(AND(ISNUMBER(AD702),ISNUMBER(AD703)),AD703/AD702-1,"")</f>
        <v>-6.2942564909520549E-3</v>
      </c>
      <c r="AF703" s="60">
        <f>IF(ISNUMBER(AD703),AD703/MAX(AD$22:AD703)-1,"")</f>
        <v>-0.16412971542025145</v>
      </c>
      <c r="AH703" s="62">
        <v>16.78</v>
      </c>
      <c r="AI703" s="60">
        <f>IF(AND(ISNUMBER(AH702),ISNUMBER(AH703)),AH703/AH702-1,"")</f>
        <v>-1.4679976512037562E-2</v>
      </c>
      <c r="AJ703" s="60">
        <f>IF(ISNUMBER(AH703),AH703/MAX(AH$22:AH703)-1,"")</f>
        <v>-0.13992824192721687</v>
      </c>
      <c r="AL703" s="62">
        <v>18.86</v>
      </c>
      <c r="AM703" s="60">
        <f>IF(AND(ISNUMBER(AL702),ISNUMBER(AL703)),AL703/AL702-1,"")</f>
        <v>-7.3684210526315796E-3</v>
      </c>
      <c r="AN703" s="60">
        <f>IF(ISNUMBER(AL703),AL703/MAX(AL$22:AL703)-1,"")</f>
        <v>-0.19983029274501485</v>
      </c>
      <c r="AP703" s="62">
        <v>100.27</v>
      </c>
      <c r="AQ703" s="60">
        <f>IF(AND(ISNUMBER(AP702),ISNUMBER(AP703)),AP703/AP702-1,"")</f>
        <v>9.9740674246895367E-5</v>
      </c>
      <c r="AR703" s="60">
        <f>IF(ISNUMBER(AP703),AP703/MAX(AP$22:AP703)-1,"")</f>
        <v>-1.3942834379045976E-3</v>
      </c>
      <c r="AT703" s="62">
        <v>50.07</v>
      </c>
      <c r="AU703" s="60">
        <f>IF(AND(ISNUMBER(AT702),ISNUMBER(AT703)),AT703/AT702-1,"")</f>
        <v>-1.9968051118202101E-4</v>
      </c>
      <c r="AV703" s="60">
        <f>IF(ISNUMBER(AT703),AT703/MAX(AT$22:AT703)-1,"")</f>
        <v>-2.1921084097249466E-3</v>
      </c>
      <c r="AX703" s="62">
        <v>25.027999999999999</v>
      </c>
      <c r="AY703" s="60">
        <f>IF(AND(ISNUMBER(AX702),ISNUMBER(AX703)),AX703/AX702-1,"")</f>
        <v>8.4616004512851895E-3</v>
      </c>
      <c r="AZ703" s="60">
        <f>IF(ISNUMBER(AX703),AX703/MAX(AX$22:AX703)-1,"")</f>
        <v>-6.6641804959910567E-2</v>
      </c>
      <c r="BB703" s="62">
        <v>54.52</v>
      </c>
      <c r="BC703" s="60">
        <f>IF(AND(ISNUMBER(BB702),ISNUMBER(BB703)),BB703/BB702-1,"")</f>
        <v>2.2058823529411686E-3</v>
      </c>
      <c r="BD703" s="60">
        <f>IF(ISNUMBER(BB703),BB703/MAX(BB$22:BB703)-1,"")</f>
        <v>-1.4283131440969044E-2</v>
      </c>
      <c r="BF703" s="62">
        <v>53.52</v>
      </c>
      <c r="BG703" s="60">
        <f>IF(AND(ISNUMBER(BF702),ISNUMBER(BF703)),BF703/BF702-1,"")</f>
        <v>9.351037965215081E-4</v>
      </c>
      <c r="BH703" s="60">
        <f>IF(ISNUMBER(BF703),BF703/MAX(BF$22:BF703)-1,"")</f>
        <v>-1.1451791651274412E-2</v>
      </c>
      <c r="BK703" s="61">
        <f>BK702*(1+BL703)</f>
        <v>124.98948353754943</v>
      </c>
      <c r="BL703" s="60">
        <f>$L$12*N(AQ703)+$L$13*N(S703)+$L$14*N(AA703)+$L$15*N(AE703)+$L$16*N(AY703)+$L$17*N(BC703)+$L$18*N(AM703)+$L$19*N(AU703)+$L$20*N(W703)</f>
        <v>-9.8607702999564482E-3</v>
      </c>
      <c r="BM703" s="60">
        <f>IF(ISNUMBER(BK703),BK703/MAX(BK$22:BK703)-1,"")</f>
        <v>-3.5037191465851825E-2</v>
      </c>
      <c r="BO703" s="61">
        <f>BO702*(1+BP703)</f>
        <v>121.19535220307991</v>
      </c>
      <c r="BP703" s="60">
        <f>$L$36*N(S703)+$L$37*N(AQ703)+$L$38*N(AA703)+$L$39*N(AE703)+$L$40*N(AM703)+$L$41*N(W703)+$L$42*N(AI703)+$L$43*N(BG703)+$L$44*N(AY703)</f>
        <v>-1.198864944404624E-2</v>
      </c>
      <c r="BQ703" s="60">
        <f>IF(ISNUMBER(BO703),BO703/MAX(BO$22:BO703)-1,"")</f>
        <v>-4.54017976644846E-2</v>
      </c>
      <c r="BS703" s="61">
        <f>BS702*(1+BT703)</f>
        <v>113.78552792452771</v>
      </c>
      <c r="BT703" s="60">
        <f>$L$60*N(S703)+$L$61*N(AE703)+$L$62*N(AQ703)+$L$63*N(AM703)+$L$64*N(AI703)+$L$65*N(AA703)+$L$66*N(BG703)+$L$67*N(W703)+$L$68*N(AY703)</f>
        <v>-1.2002316778707528E-2</v>
      </c>
      <c r="BU703" s="60">
        <f>IF(ISNUMBER(BS703),BS703/MAX(BS$22:BS703)-1,"")</f>
        <v>-7.0123407729112741E-2</v>
      </c>
    </row>
    <row r="704" spans="17:73" ht="16" customHeight="1">
      <c r="Q704" s="63">
        <v>44084</v>
      </c>
      <c r="R704" s="62">
        <v>467.84</v>
      </c>
      <c r="S704" s="60">
        <f>IF(AND(ISNUMBER(R703),ISNUMBER(R704)),R704/R703-1,"")</f>
        <v>1.0890233362143453E-2</v>
      </c>
      <c r="T704" s="60">
        <f>IF(ISNUMBER(R704),R704/MAX(R$22:R704)-1,"")</f>
        <v>-8.0756081266947E-2</v>
      </c>
      <c r="V704" s="62">
        <v>236.72</v>
      </c>
      <c r="W704" s="60">
        <f>IF(AND(ISNUMBER(V703),ISNUMBER(V704)),V704/V703-1,"")</f>
        <v>1.0414888168004177E-2</v>
      </c>
      <c r="X704" s="60">
        <f>IF(ISNUMBER(V704),V704/MAX(V$22:V704)-1,"")</f>
        <v>-8.5599505562422684E-2</v>
      </c>
      <c r="Z704" s="62">
        <v>10.01</v>
      </c>
      <c r="AA704" s="60">
        <f>IF(AND(ISNUMBER(Z703),ISNUMBER(Z704)),Z704/Z703-1,"")</f>
        <v>1.5212981744421983E-2</v>
      </c>
      <c r="AB704" s="60">
        <f>IF(ISNUMBER(Z704),Z704/MAX(Z$22:Z704)-1,"")</f>
        <v>-9.3297101449275277E-2</v>
      </c>
      <c r="AD704" s="62">
        <v>12.74</v>
      </c>
      <c r="AE704" s="60">
        <f>IF(AND(ISNUMBER(AD703),ISNUMBER(AD704)),AD704/AD703-1,"")</f>
        <v>8.7094220110845999E-3</v>
      </c>
      <c r="AF704" s="60">
        <f>IF(ISNUMBER(AD704),AD704/MAX(AD$22:AD704)-1,"")</f>
        <v>-0.15684976836532094</v>
      </c>
      <c r="AH704" s="62">
        <v>16.87</v>
      </c>
      <c r="AI704" s="60">
        <f>IF(AND(ISNUMBER(AH703),ISNUMBER(AH704)),AH704/AH703-1,"")</f>
        <v>5.3635280095352122E-3</v>
      </c>
      <c r="AJ704" s="60">
        <f>IF(ISNUMBER(AH704),AH704/MAX(AH$22:AH704)-1,"")</f>
        <v>-0.13531522296258336</v>
      </c>
      <c r="AL704" s="62">
        <v>19.010000000000002</v>
      </c>
      <c r="AM704" s="60">
        <f>IF(AND(ISNUMBER(AL703),ISNUMBER(AL704)),AL704/AL703-1,"")</f>
        <v>7.9533404029694665E-3</v>
      </c>
      <c r="AN704" s="60">
        <f>IF(ISNUMBER(AL704),AL704/MAX(AL$22:AL704)-1,"")</f>
        <v>-0.19346627068307165</v>
      </c>
      <c r="AP704" s="62">
        <v>100.26</v>
      </c>
      <c r="AQ704" s="60">
        <f>IF(AND(ISNUMBER(AP703),ISNUMBER(AP704)),AP704/AP703-1,"")</f>
        <v>-9.9730727036950739E-5</v>
      </c>
      <c r="AR704" s="60">
        <f>IF(ISNUMBER(AP704),AP704/MAX(AP$22:AP704)-1,"")</f>
        <v>-1.4938751120405769E-3</v>
      </c>
      <c r="AT704" s="62">
        <v>50.08</v>
      </c>
      <c r="AU704" s="60">
        <f>IF(AND(ISNUMBER(AT703),ISNUMBER(AT704)),AT704/AT703-1,"")</f>
        <v>1.9972039145188525E-4</v>
      </c>
      <c r="AV704" s="60">
        <f>IF(ISNUMBER(AT704),AT704/MAX(AT$22:AT704)-1,"")</f>
        <v>-1.9928258270227595E-3</v>
      </c>
      <c r="AX704" s="62">
        <v>25.094999999999999</v>
      </c>
      <c r="AY704" s="60">
        <f>IF(AND(ISNUMBER(AX703),ISNUMBER(AX704)),AX704/AX703-1,"")</f>
        <v>2.6770017580310945E-3</v>
      </c>
      <c r="AZ704" s="60">
        <f>IF(ISNUMBER(AX704),AX704/MAX(AX$22:AX704)-1,"")</f>
        <v>-6.4143203430915618E-2</v>
      </c>
      <c r="BB704" s="62">
        <v>54.45</v>
      </c>
      <c r="BC704" s="60">
        <f>IF(AND(ISNUMBER(BB703),ISNUMBER(BB704)),BB704/BB703-1,"")</f>
        <v>-1.2839325018342285E-3</v>
      </c>
      <c r="BD704" s="60">
        <f>IF(ISNUMBER(BB704),BB704/MAX(BB$22:BB704)-1,"")</f>
        <v>-1.5548725366118177E-2</v>
      </c>
      <c r="BF704" s="62">
        <v>53.44</v>
      </c>
      <c r="BG704" s="60">
        <f>IF(AND(ISNUMBER(BF703),ISNUMBER(BF704)),BF704/BF703-1,"")</f>
        <v>-1.494768310911887E-3</v>
      </c>
      <c r="BH704" s="60">
        <f>IF(ISNUMBER(BF704),BF704/MAX(BF$22:BF704)-1,"")</f>
        <v>-1.2929442186922824E-2</v>
      </c>
      <c r="BK704" s="61">
        <f>BK703*(1+BL704)</f>
        <v>125.8865404957307</v>
      </c>
      <c r="BL704" s="60">
        <f>$L$12*N(AQ704)+$L$13*N(S704)+$L$14*N(AA704)+$L$15*N(AE704)+$L$16*N(AY704)+$L$17*N(BC704)+$L$18*N(AM704)+$L$19*N(AU704)+$L$20*N(W704)</f>
        <v>7.1770594836626893E-3</v>
      </c>
      <c r="BM704" s="60">
        <f>IF(ISNUMBER(BK704),BK704/MAX(BK$22:BK704)-1,"")</f>
        <v>-2.8111595989480098E-2</v>
      </c>
      <c r="BO704" s="61">
        <f>BO703*(1+BP704)</f>
        <v>122.17714855333901</v>
      </c>
      <c r="BP704" s="60">
        <f>$L$36*N(S704)+$L$37*N(AQ704)+$L$38*N(AA704)+$L$39*N(AE704)+$L$40*N(AM704)+$L$41*N(W704)+$L$42*N(AI704)+$L$43*N(BG704)+$L$44*N(AY704)</f>
        <v>8.1009406087945973E-3</v>
      </c>
      <c r="BQ704" s="60">
        <f>IF(ISNUMBER(BO704),BO704/MAX(BO$22:BO704)-1,"")</f>
        <v>-3.7668654322102424E-2</v>
      </c>
      <c r="BS704" s="61">
        <f>BS703*(1+BT704)</f>
        <v>114.66675398485071</v>
      </c>
      <c r="BT704" s="60">
        <f>$L$60*N(S704)+$L$61*N(AE704)+$L$62*N(AQ704)+$L$63*N(AM704)+$L$64*N(AI704)+$L$65*N(AA704)+$L$66*N(BG704)+$L$67*N(W704)+$L$68*N(AY704)</f>
        <v>7.7446233839816928E-3</v>
      </c>
      <c r="BU704" s="60">
        <f>IF(ISNUMBER(BS704),BS704/MAX(BS$22:BS704)-1,"")</f>
        <v>-6.2921863728394367E-2</v>
      </c>
    </row>
    <row r="705" spans="17:73" ht="16" customHeight="1">
      <c r="Q705" s="63">
        <v>44085</v>
      </c>
      <c r="R705" s="62">
        <v>462.69</v>
      </c>
      <c r="S705" s="60">
        <f>IF(AND(ISNUMBER(R704),ISNUMBER(R705)),R705/R704-1,"")</f>
        <v>-1.1008036935704513E-2</v>
      </c>
      <c r="T705" s="60">
        <f>IF(ISNUMBER(R705),R705/MAX(R$22:R705)-1,"")</f>
        <v>-9.0875152277282156E-2</v>
      </c>
      <c r="V705" s="62">
        <v>234.06</v>
      </c>
      <c r="W705" s="60">
        <f>IF(AND(ISNUMBER(V704),ISNUMBER(V705)),V705/V704-1,"")</f>
        <v>-1.1236904359580913E-2</v>
      </c>
      <c r="X705" s="60">
        <f>IF(ISNUMBER(V705),V705/MAX(V$22:V705)-1,"")</f>
        <v>-9.5874536464771287E-2</v>
      </c>
      <c r="Z705" s="62">
        <v>9.9</v>
      </c>
      <c r="AA705" s="60">
        <f>IF(AND(ISNUMBER(Z704),ISNUMBER(Z705)),Z705/Z704-1,"")</f>
        <v>-1.098901098901095E-2</v>
      </c>
      <c r="AB705" s="60">
        <f>IF(ISNUMBER(Z705),Z705/MAX(Z$22:Z705)-1,"")</f>
        <v>-0.10326086956521729</v>
      </c>
      <c r="AD705" s="62">
        <v>12.81</v>
      </c>
      <c r="AE705" s="60">
        <f>IF(AND(ISNUMBER(AD704),ISNUMBER(AD705)),AD705/AD704-1,"")</f>
        <v>5.494505494505475E-3</v>
      </c>
      <c r="AF705" s="60">
        <f>IF(ISNUMBER(AD705),AD705/MAX(AD$22:AD705)-1,"")</f>
        <v>-0.15221707478491064</v>
      </c>
      <c r="AH705" s="62">
        <v>16.86</v>
      </c>
      <c r="AI705" s="60">
        <f>IF(AND(ISNUMBER(AH704),ISNUMBER(AH705)),AH705/AH704-1,"")</f>
        <v>-5.9276822762310832E-4</v>
      </c>
      <c r="AJ705" s="60">
        <f>IF(ISNUMBER(AH705),AH705/MAX(AH$22:AH705)-1,"")</f>
        <v>-0.13582778062532042</v>
      </c>
      <c r="AL705" s="62">
        <v>18.940000000000001</v>
      </c>
      <c r="AM705" s="60">
        <f>IF(AND(ISNUMBER(AL704),ISNUMBER(AL705)),AL705/AL704-1,"")</f>
        <v>-3.6822724881641067E-3</v>
      </c>
      <c r="AN705" s="60">
        <f>IF(ISNUMBER(AL705),AL705/MAX(AL$22:AL705)-1,"")</f>
        <v>-0.19643614764531181</v>
      </c>
      <c r="AP705" s="62">
        <v>100.27</v>
      </c>
      <c r="AQ705" s="60">
        <f>IF(AND(ISNUMBER(AP704),ISNUMBER(AP705)),AP705/AP704-1,"")</f>
        <v>9.9740674246895367E-5</v>
      </c>
      <c r="AR705" s="60">
        <f>IF(ISNUMBER(AP705),AP705/MAX(AP$22:AP705)-1,"")</f>
        <v>-1.3942834379045976E-3</v>
      </c>
      <c r="AT705" s="62">
        <v>50.07</v>
      </c>
      <c r="AU705" s="60">
        <f>IF(AND(ISNUMBER(AT704),ISNUMBER(AT705)),AT705/AT704-1,"")</f>
        <v>-1.9968051118202101E-4</v>
      </c>
      <c r="AV705" s="60">
        <f>IF(ISNUMBER(AT705),AT705/MAX(AT$22:AT705)-1,"")</f>
        <v>-2.1921084097249466E-3</v>
      </c>
      <c r="AX705" s="62">
        <v>24.995999999999999</v>
      </c>
      <c r="AY705" s="60">
        <f>IF(AND(ISNUMBER(AX704),ISNUMBER(AX705)),AX705/AX704-1,"")</f>
        <v>-3.9450089659295307E-3</v>
      </c>
      <c r="AZ705" s="60">
        <f>IF(ISNUMBER(AX705),AX705/MAX(AX$22:AX705)-1,"")</f>
        <v>-6.7835166884206655E-2</v>
      </c>
      <c r="BB705" s="62">
        <v>54.44</v>
      </c>
      <c r="BC705" s="60">
        <f>IF(AND(ISNUMBER(BB704),ISNUMBER(BB705)),BB705/BB704-1,"")</f>
        <v>-1.8365472910941705E-4</v>
      </c>
      <c r="BD705" s="60">
        <f>IF(ISNUMBER(BB705),BB705/MAX(BB$22:BB705)-1,"")</f>
        <v>-1.5729524498282466E-2</v>
      </c>
      <c r="BF705" s="62">
        <v>53.52</v>
      </c>
      <c r="BG705" s="60">
        <f>IF(AND(ISNUMBER(BF704),ISNUMBER(BF705)),BF705/BF704-1,"")</f>
        <v>1.4970059880241582E-3</v>
      </c>
      <c r="BH705" s="60">
        <f>IF(ISNUMBER(BF705),BF705/MAX(BF$22:BF705)-1,"")</f>
        <v>-1.1451791651274412E-2</v>
      </c>
      <c r="BK705" s="61">
        <f>BK704*(1+BL705)</f>
        <v>125.23180329795527</v>
      </c>
      <c r="BL705" s="60">
        <f>$L$12*N(AQ705)+$L$13*N(S705)+$L$14*N(AA705)+$L$15*N(AE705)+$L$16*N(AY705)+$L$17*N(BC705)+$L$18*N(AM705)+$L$19*N(AU705)+$L$20*N(W705)</f>
        <v>-5.2010103319793909E-3</v>
      </c>
      <c r="BM705" s="60">
        <f>IF(ISNUMBER(BK705),BK705/MAX(BK$22:BK705)-1,"")</f>
        <v>-3.3166397620269739E-2</v>
      </c>
      <c r="BO705" s="61">
        <f>BO704*(1+BP705)</f>
        <v>121.5796514326539</v>
      </c>
      <c r="BP705" s="60">
        <f>$L$36*N(S705)+$L$37*N(AQ705)+$L$38*N(AA705)+$L$39*N(AE705)+$L$40*N(AM705)+$L$41*N(W705)+$L$42*N(AI705)+$L$43*N(BG705)+$L$44*N(AY705)</f>
        <v>-4.8904163156521059E-3</v>
      </c>
      <c r="BQ705" s="60">
        <f>IF(ISNUMBER(BO705),BO705/MAX(BO$22:BO705)-1,"")</f>
        <v>-4.2374855236069098E-2</v>
      </c>
      <c r="BS705" s="61">
        <f>BS704*(1+BT705)</f>
        <v>114.23891807539079</v>
      </c>
      <c r="BT705" s="60">
        <f>$L$60*N(S705)+$L$61*N(AE705)+$L$62*N(AQ705)+$L$63*N(AM705)+$L$64*N(AI705)+$L$65*N(AA705)+$L$66*N(BG705)+$L$67*N(W705)+$L$68*N(AY705)</f>
        <v>-3.7311242761476045E-3</v>
      </c>
      <c r="BU705" s="60">
        <f>IF(ISNUMBER(BS705),BS705/MAX(BS$22:BS705)-1,"")</f>
        <v>-6.6418218711284505E-2</v>
      </c>
    </row>
    <row r="706" spans="17:73" ht="16" customHeight="1">
      <c r="Q706" s="63">
        <v>44088</v>
      </c>
      <c r="R706" s="62">
        <v>464</v>
      </c>
      <c r="S706" s="60">
        <f>IF(AND(ISNUMBER(R705),ISNUMBER(R706)),R706/R705-1,"")</f>
        <v>2.8312693163889957E-3</v>
      </c>
      <c r="T706" s="60">
        <f>IF(ISNUMBER(R706),R706/MAX(R$22:R706)-1,"")</f>
        <v>-8.8301174991158082E-2</v>
      </c>
      <c r="V706" s="62">
        <v>234.65</v>
      </c>
      <c r="W706" s="60">
        <f>IF(AND(ISNUMBER(V705),ISNUMBER(V706)),V706/V705-1,"")</f>
        <v>2.5207211826028253E-3</v>
      </c>
      <c r="X706" s="60">
        <f>IF(ISNUMBER(V706),V706/MAX(V$22:V706)-1,"")</f>
        <v>-9.3595488257107506E-2</v>
      </c>
      <c r="Z706" s="62">
        <v>9.91</v>
      </c>
      <c r="AA706" s="60">
        <f>IF(AND(ISNUMBER(Z705),ISNUMBER(Z706)),Z706/Z705-1,"")</f>
        <v>1.0101010101009056E-3</v>
      </c>
      <c r="AB706" s="60">
        <f>IF(ISNUMBER(Z706),Z706/MAX(Z$22:Z706)-1,"")</f>
        <v>-0.10235507246376807</v>
      </c>
      <c r="AD706" s="62">
        <v>13</v>
      </c>
      <c r="AE706" s="60">
        <f>IF(AND(ISNUMBER(AD705),ISNUMBER(AD706)),AD706/AD705-1,"")</f>
        <v>1.4832162373145996E-2</v>
      </c>
      <c r="AF706" s="60">
        <f>IF(ISNUMBER(AD706),AD706/MAX(AD$22:AD706)-1,"")</f>
        <v>-0.1396426207809397</v>
      </c>
      <c r="AH706" s="62">
        <v>16.829999999999998</v>
      </c>
      <c r="AI706" s="60">
        <f>IF(AND(ISNUMBER(AH705),ISNUMBER(AH706)),AH706/AH705-1,"")</f>
        <v>-1.779359430605032E-3</v>
      </c>
      <c r="AJ706" s="60">
        <f>IF(ISNUMBER(AH706),AH706/MAX(AH$22:AH706)-1,"")</f>
        <v>-0.1373654536135317</v>
      </c>
      <c r="AL706" s="62">
        <v>19.07</v>
      </c>
      <c r="AM706" s="60">
        <f>IF(AND(ISNUMBER(AL705),ISNUMBER(AL706)),AL706/AL705-1,"")</f>
        <v>6.8637803590283486E-3</v>
      </c>
      <c r="AN706" s="60">
        <f>IF(ISNUMBER(AL706),AL706/MAX(AL$22:AL706)-1,"")</f>
        <v>-0.19092066185829448</v>
      </c>
      <c r="AP706" s="62">
        <v>100.27</v>
      </c>
      <c r="AQ706" s="60">
        <f>IF(AND(ISNUMBER(AP705),ISNUMBER(AP706)),AP706/AP705-1,"")</f>
        <v>0</v>
      </c>
      <c r="AR706" s="60">
        <f>IF(ISNUMBER(AP706),AP706/MAX(AP$22:AP706)-1,"")</f>
        <v>-1.3942834379045976E-3</v>
      </c>
      <c r="AT706" s="62">
        <v>50.08</v>
      </c>
      <c r="AU706" s="60">
        <f>IF(AND(ISNUMBER(AT705),ISNUMBER(AT706)),AT706/AT705-1,"")</f>
        <v>1.9972039145188525E-4</v>
      </c>
      <c r="AV706" s="60">
        <f>IF(ISNUMBER(AT706),AT706/MAX(AT$22:AT706)-1,"")</f>
        <v>-1.9928258270227595E-3</v>
      </c>
      <c r="AX706" s="62">
        <v>25.05</v>
      </c>
      <c r="AY706" s="60">
        <f>IF(AND(ISNUMBER(AX705),ISNUMBER(AX706)),AX706/AX705-1,"")</f>
        <v>2.1603456553049849E-3</v>
      </c>
      <c r="AZ706" s="60">
        <f>IF(ISNUMBER(AX706),AX706/MAX(AX$22:AX706)-1,"")</f>
        <v>-6.5821368636956978E-2</v>
      </c>
      <c r="BB706" s="62">
        <v>54.54</v>
      </c>
      <c r="BC706" s="60">
        <f>IF(AND(ISNUMBER(BB705),ISNUMBER(BB706)),BB706/BB705-1,"")</f>
        <v>1.8368846436445097E-3</v>
      </c>
      <c r="BD706" s="60">
        <f>IF(ISNUMBER(BB706),BB706/MAX(BB$22:BB706)-1,"")</f>
        <v>-1.3921533176640799E-2</v>
      </c>
      <c r="BF706" s="62">
        <v>53.56</v>
      </c>
      <c r="BG706" s="60">
        <f>IF(AND(ISNUMBER(BF705),ISNUMBER(BF706)),BF706/BF705-1,"")</f>
        <v>7.473841554559435E-4</v>
      </c>
      <c r="BH706" s="60">
        <f>IF(ISNUMBER(BF706),BF706/MAX(BF$22:BF706)-1,"")</f>
        <v>-1.0712966383450317E-2</v>
      </c>
      <c r="BK706" s="61">
        <f>BK705*(1+BL706)</f>
        <v>125.63229009269767</v>
      </c>
      <c r="BL706" s="60">
        <f>$L$12*N(AQ706)+$L$13*N(S706)+$L$14*N(AA706)+$L$15*N(AE706)+$L$16*N(AY706)+$L$17*N(BC706)+$L$18*N(AM706)+$L$19*N(AU706)+$L$20*N(W706)</f>
        <v>3.1979639691807559E-3</v>
      </c>
      <c r="BM706" s="60">
        <f>IF(ISNUMBER(BK706),BK706/MAX(BK$22:BK706)-1,"")</f>
        <v>-3.0074498595666022E-2</v>
      </c>
      <c r="BO706" s="61">
        <f>BO705*(1+BP706)</f>
        <v>122.05344815245982</v>
      </c>
      <c r="BP706" s="60">
        <f>$L$36*N(S706)+$L$37*N(AQ706)+$L$38*N(AA706)+$L$39*N(AE706)+$L$40*N(AM706)+$L$41*N(W706)+$L$42*N(AI706)+$L$43*N(BG706)+$L$44*N(AY706)</f>
        <v>3.897006729521528E-3</v>
      </c>
      <c r="BQ706" s="60">
        <f>IF(ISNUMBER(BO706),BO706/MAX(BO$22:BO706)-1,"")</f>
        <v>-3.8642983602565129E-2</v>
      </c>
      <c r="BS706" s="61">
        <f>BS705*(1+BT706)</f>
        <v>114.73467781387532</v>
      </c>
      <c r="BT706" s="60">
        <f>$L$60*N(S706)+$L$61*N(AE706)+$L$62*N(AQ706)+$L$63*N(AM706)+$L$64*N(AI706)+$L$65*N(AA706)+$L$66*N(BG706)+$L$67*N(W706)+$L$68*N(AY706)</f>
        <v>4.3396746646127736E-3</v>
      </c>
      <c r="BU706" s="60">
        <f>IF(ISNUMBER(BS706),BS706/MAX(BS$22:BS706)-1,"")</f>
        <v>-6.2366777507681936E-2</v>
      </c>
    </row>
    <row r="707" spans="17:73" ht="16" customHeight="1">
      <c r="Q707" s="63">
        <v>44089</v>
      </c>
      <c r="R707" s="62">
        <v>463.94</v>
      </c>
      <c r="S707" s="60">
        <f>IF(AND(ISNUMBER(R706),ISNUMBER(R707)),R707/R706-1,"")</f>
        <v>-1.29310344827549E-4</v>
      </c>
      <c r="T707" s="60">
        <f>IF(ISNUMBER(R707),R707/MAX(R$22:R707)-1,"")</f>
        <v>-8.8419067080598879E-2</v>
      </c>
      <c r="V707" s="62">
        <v>234.95</v>
      </c>
      <c r="W707" s="60">
        <f>IF(AND(ISNUMBER(V706),ISNUMBER(V707)),V707/V706-1,"")</f>
        <v>1.2784998934582958E-3</v>
      </c>
      <c r="X707" s="60">
        <f>IF(ISNUMBER(V707),V707/MAX(V$22:V707)-1,"")</f>
        <v>-9.2436650185414138E-2</v>
      </c>
      <c r="Z707" s="62">
        <v>9.99</v>
      </c>
      <c r="AA707" s="60">
        <f>IF(AND(ISNUMBER(Z706),ISNUMBER(Z707)),Z707/Z706-1,"")</f>
        <v>8.0726538849646978E-3</v>
      </c>
      <c r="AB707" s="60">
        <f>IF(ISNUMBER(Z707),Z707/MAX(Z$22:Z707)-1,"")</f>
        <v>-9.5108695652173836E-2</v>
      </c>
      <c r="AD707" s="62">
        <v>12.91</v>
      </c>
      <c r="AE707" s="60">
        <f>IF(AND(ISNUMBER(AD706),ISNUMBER(AD707)),AD707/AD706-1,"")</f>
        <v>-6.9230769230769207E-3</v>
      </c>
      <c r="AF707" s="60">
        <f>IF(ISNUMBER(AD707),AD707/MAX(AD$22:AD707)-1,"")</f>
        <v>-0.14559894109861016</v>
      </c>
      <c r="AH707" s="62">
        <v>16.88</v>
      </c>
      <c r="AI707" s="60">
        <f>IF(AND(ISNUMBER(AH706),ISNUMBER(AH707)),AH707/AH706-1,"")</f>
        <v>2.9708853238266109E-3</v>
      </c>
      <c r="AJ707" s="60">
        <f>IF(ISNUMBER(AH707),AH707/MAX(AH$22:AH707)-1,"")</f>
        <v>-0.1348026652998463</v>
      </c>
      <c r="AL707" s="62">
        <v>19.05</v>
      </c>
      <c r="AM707" s="60">
        <f>IF(AND(ISNUMBER(AL706),ISNUMBER(AL707)),AL707/AL706-1,"")</f>
        <v>-1.0487676979549221E-3</v>
      </c>
      <c r="AN707" s="60">
        <f>IF(ISNUMBER(AL707),AL707/MAX(AL$22:AL707)-1,"")</f>
        <v>-0.19176919813322013</v>
      </c>
      <c r="AP707" s="62">
        <v>100.25</v>
      </c>
      <c r="AQ707" s="60">
        <f>IF(AND(ISNUMBER(AP706),ISNUMBER(AP707)),AP707/AP706-1,"")</f>
        <v>-1.994614540740125E-4</v>
      </c>
      <c r="AR707" s="60">
        <f>IF(ISNUMBER(AP707),AP707/MAX(AP$22:AP707)-1,"")</f>
        <v>-1.5934667861766671E-3</v>
      </c>
      <c r="AT707" s="62">
        <v>50.09</v>
      </c>
      <c r="AU707" s="60">
        <f>IF(AND(ISNUMBER(AT706),ISNUMBER(AT707)),AT707/AT706-1,"")</f>
        <v>1.9968051118213204E-4</v>
      </c>
      <c r="AV707" s="60">
        <f>IF(ISNUMBER(AT707),AT707/MAX(AT$22:AT707)-1,"")</f>
        <v>-1.7935432443203503E-3</v>
      </c>
      <c r="AX707" s="62">
        <v>25.158999999999999</v>
      </c>
      <c r="AY707" s="60">
        <f>IF(AND(ISNUMBER(AX706),ISNUMBER(AX707)),AX707/AX706-1,"")</f>
        <v>4.3512974051895803E-3</v>
      </c>
      <c r="AZ707" s="60">
        <f>IF(ISNUMBER(AX707),AX707/MAX(AX$22:AX707)-1,"")</f>
        <v>-6.1756479582323442E-2</v>
      </c>
      <c r="BB707" s="62">
        <v>54.57</v>
      </c>
      <c r="BC707" s="60">
        <f>IF(AND(ISNUMBER(BB706),ISNUMBER(BB707)),BB707/BB706-1,"")</f>
        <v>5.5005500550064923E-4</v>
      </c>
      <c r="BD707" s="60">
        <f>IF(ISNUMBER(BB707),BB707/MAX(BB$22:BB707)-1,"")</f>
        <v>-1.3379135780148266E-2</v>
      </c>
      <c r="BF707" s="62">
        <v>53.59</v>
      </c>
      <c r="BG707" s="60">
        <f>IF(AND(ISNUMBER(BF706),ISNUMBER(BF707)),BF707/BF706-1,"")</f>
        <v>5.6011949215828416E-4</v>
      </c>
      <c r="BH707" s="60">
        <f>IF(ISNUMBER(BF707),BF707/MAX(BF$22:BF707)-1,"")</f>
        <v>-1.0158847432582108E-2</v>
      </c>
      <c r="BK707" s="61">
        <f>BK706*(1+BL707)</f>
        <v>125.77279380169472</v>
      </c>
      <c r="BL707" s="60">
        <f>$L$12*N(AQ707)+$L$13*N(S707)+$L$14*N(AA707)+$L$15*N(AE707)+$L$16*N(AY707)+$L$17*N(BC707)+$L$18*N(AM707)+$L$19*N(AU707)+$L$20*N(W707)</f>
        <v>1.1183725847341884E-3</v>
      </c>
      <c r="BM707" s="60">
        <f>IF(ISNUMBER(BK707),BK707/MAX(BK$22:BK707)-1,"")</f>
        <v>-2.8989760505660822E-2</v>
      </c>
      <c r="BO707" s="61">
        <f>BO706*(1+BP707)</f>
        <v>122.13463076714748</v>
      </c>
      <c r="BP707" s="60">
        <f>$L$36*N(S707)+$L$37*N(AQ707)+$L$38*N(AA707)+$L$39*N(AE707)+$L$40*N(AM707)+$L$41*N(W707)+$L$42*N(AI707)+$L$43*N(BG707)+$L$44*N(AY707)</f>
        <v>6.6513987041361068E-4</v>
      </c>
      <c r="BQ707" s="60">
        <f>IF(ISNUMBER(BO707),BO707/MAX(BO$22:BO707)-1,"")</f>
        <v>-3.8003546721257275E-2</v>
      </c>
      <c r="BS707" s="61">
        <f>BS706*(1+BT707)</f>
        <v>114.69039257271557</v>
      </c>
      <c r="BT707" s="60">
        <f>$L$60*N(S707)+$L$61*N(AE707)+$L$62*N(AQ707)+$L$63*N(AM707)+$L$64*N(AI707)+$L$65*N(AA707)+$L$66*N(BG707)+$L$67*N(W707)+$L$68*N(AY707)</f>
        <v>-3.8597956610459538E-4</v>
      </c>
      <c r="BU707" s="60">
        <f>IF(ISNUMBER(BS707),BS707/MAX(BS$22:BS707)-1,"")</f>
        <v>-6.2728684772064836E-2</v>
      </c>
    </row>
    <row r="708" spans="17:73" ht="16" customHeight="1">
      <c r="Q708" s="63">
        <v>44090</v>
      </c>
      <c r="R708" s="62">
        <v>465.87</v>
      </c>
      <c r="S708" s="60">
        <f>IF(AND(ISNUMBER(R707),ISNUMBER(R708)),R708/R707-1,"")</f>
        <v>4.1600206923309013E-3</v>
      </c>
      <c r="T708" s="60">
        <f>IF(ISNUMBER(R708),R708/MAX(R$22:R708)-1,"")</f>
        <v>-8.4626871536919834E-2</v>
      </c>
      <c r="V708" s="62">
        <v>236.77</v>
      </c>
      <c r="W708" s="60">
        <f>IF(AND(ISNUMBER(V707),ISNUMBER(V708)),V708/V707-1,"")</f>
        <v>7.7463290061716705E-3</v>
      </c>
      <c r="X708" s="60">
        <f>IF(ISNUMBER(V708),V708/MAX(V$22:V708)-1,"")</f>
        <v>-8.5406365883807123E-2</v>
      </c>
      <c r="Z708" s="62">
        <v>10.08</v>
      </c>
      <c r="AA708" s="60">
        <f>IF(AND(ISNUMBER(Z707),ISNUMBER(Z708)),Z708/Z707-1,"")</f>
        <v>9.009009009008917E-3</v>
      </c>
      <c r="AB708" s="60">
        <f>IF(ISNUMBER(Z708),Z708/MAX(Z$22:Z708)-1,"")</f>
        <v>-8.6956521739130377E-2</v>
      </c>
      <c r="AD708" s="62">
        <v>12.95</v>
      </c>
      <c r="AE708" s="60">
        <f>IF(AND(ISNUMBER(AD707),ISNUMBER(AD708)),AD708/AD707-1,"")</f>
        <v>3.0983733539891034E-3</v>
      </c>
      <c r="AF708" s="60">
        <f>IF(ISNUMBER(AD708),AD708/MAX(AD$22:AD708)-1,"")</f>
        <v>-0.14295168762409005</v>
      </c>
      <c r="AH708" s="62">
        <v>17.03</v>
      </c>
      <c r="AI708" s="60">
        <f>IF(AND(ISNUMBER(AH707),ISNUMBER(AH708)),AH708/AH707-1,"")</f>
        <v>8.886255924170694E-3</v>
      </c>
      <c r="AJ708" s="60">
        <f>IF(ISNUMBER(AH708),AH708/MAX(AH$22:AH708)-1,"")</f>
        <v>-0.12711430035879034</v>
      </c>
      <c r="AL708" s="62">
        <v>19.12</v>
      </c>
      <c r="AM708" s="60">
        <f>IF(AND(ISNUMBER(AL707),ISNUMBER(AL708)),AL708/AL707-1,"")</f>
        <v>3.6745406824147953E-3</v>
      </c>
      <c r="AN708" s="60">
        <f>IF(ISNUMBER(AL708),AL708/MAX(AL$22:AL708)-1,"")</f>
        <v>-0.18879932117097997</v>
      </c>
      <c r="AP708" s="62">
        <v>100.26</v>
      </c>
      <c r="AQ708" s="60">
        <f>IF(AND(ISNUMBER(AP707),ISNUMBER(AP708)),AP708/AP707-1,"")</f>
        <v>9.9750623441474673E-5</v>
      </c>
      <c r="AR708" s="60">
        <f>IF(ISNUMBER(AP708),AP708/MAX(AP$22:AP708)-1,"")</f>
        <v>-1.4938751120405769E-3</v>
      </c>
      <c r="AT708" s="62">
        <v>50.08</v>
      </c>
      <c r="AU708" s="60">
        <f>IF(AND(ISNUMBER(AT707),ISNUMBER(AT708)),AT708/AT707-1,"")</f>
        <v>-1.9964064683575256E-4</v>
      </c>
      <c r="AV708" s="60">
        <f>IF(ISNUMBER(AT708),AT708/MAX(AT$22:AT708)-1,"")</f>
        <v>-1.9928258270227595E-3</v>
      </c>
      <c r="AX708" s="62">
        <v>25.123999999999999</v>
      </c>
      <c r="AY708" s="60">
        <f>IF(AND(ISNUMBER(AX707),ISNUMBER(AX708)),AX708/AX707-1,"")</f>
        <v>-1.3911522715529534E-3</v>
      </c>
      <c r="AZ708" s="60">
        <f>IF(ISNUMBER(AX708),AX708/MAX(AX$22:AX708)-1,"")</f>
        <v>-6.3061719187022303E-2</v>
      </c>
      <c r="BB708" s="62">
        <v>54.56</v>
      </c>
      <c r="BC708" s="60">
        <f>IF(AND(ISNUMBER(BB707),ISNUMBER(BB708)),BB708/BB707-1,"")</f>
        <v>-1.8325087044157584E-4</v>
      </c>
      <c r="BD708" s="60">
        <f>IF(ISNUMBER(BB708),BB708/MAX(BB$22:BB708)-1,"")</f>
        <v>-1.3559934912312444E-2</v>
      </c>
      <c r="BF708" s="62">
        <v>53.6</v>
      </c>
      <c r="BG708" s="60">
        <f>IF(AND(ISNUMBER(BF707),ISNUMBER(BF708)),BF708/BF707-1,"")</f>
        <v>1.8660197798103795E-4</v>
      </c>
      <c r="BH708" s="60">
        <f>IF(ISNUMBER(BF708),BF708/MAX(BF$22:BF708)-1,"")</f>
        <v>-9.9741411156261117E-3</v>
      </c>
      <c r="BK708" s="61">
        <f>BK707*(1+BL708)</f>
        <v>126.14435273432812</v>
      </c>
      <c r="BL708" s="60">
        <f>$L$12*N(AQ708)+$L$13*N(S708)+$L$14*N(AA708)+$L$15*N(AE708)+$L$16*N(AY708)+$L$17*N(BC708)+$L$18*N(AM708)+$L$19*N(AU708)+$L$20*N(W708)</f>
        <v>2.9542075150150119E-3</v>
      </c>
      <c r="BM708" s="60">
        <f>IF(ISNUMBER(BK708),BK708/MAX(BK$22:BK708)-1,"")</f>
        <v>-2.6121194758990107E-2</v>
      </c>
      <c r="BO708" s="61">
        <f>BO707*(1+BP708)</f>
        <v>122.57861112954023</v>
      </c>
      <c r="BP708" s="60">
        <f>$L$36*N(S708)+$L$37*N(AQ708)+$L$38*N(AA708)+$L$39*N(AE708)+$L$40*N(AM708)+$L$41*N(W708)+$L$42*N(AI708)+$L$43*N(BG708)+$L$44*N(AY708)</f>
        <v>3.6351717740008144E-3</v>
      </c>
      <c r="BQ708" s="60">
        <f>IF(ISNUMBER(BO708),BO708/MAX(BO$22:BO708)-1,"")</f>
        <v>-3.4506524367609481E-2</v>
      </c>
      <c r="BS708" s="61">
        <f>BS707*(1+BT708)</f>
        <v>115.15732656274513</v>
      </c>
      <c r="BT708" s="60">
        <f>$L$60*N(S708)+$L$61*N(AE708)+$L$62*N(AQ708)+$L$63*N(AM708)+$L$64*N(AI708)+$L$65*N(AA708)+$L$66*N(BG708)+$L$67*N(W708)+$L$68*N(AY708)</f>
        <v>4.0712563585787731E-3</v>
      </c>
      <c r="BU708" s="60">
        <f>IF(ISNUMBER(BS708),BS708/MAX(BS$22:BS708)-1,"")</f>
        <v>-5.8912812970229655E-2</v>
      </c>
    </row>
    <row r="709" spans="17:73" ht="16" customHeight="1">
      <c r="Q709" s="63">
        <v>44091</v>
      </c>
      <c r="R709" s="62">
        <v>459.98</v>
      </c>
      <c r="S709" s="60">
        <f>IF(AND(ISNUMBER(R708),ISNUMBER(R709)),R709/R708-1,"")</f>
        <v>-1.2643011999055487E-2</v>
      </c>
      <c r="T709" s="60">
        <f>IF(ISNUMBER(R709),R709/MAX(R$22:R709)-1,"")</f>
        <v>-9.6199944983691554E-2</v>
      </c>
      <c r="V709" s="62">
        <v>233.79</v>
      </c>
      <c r="W709" s="60">
        <f>IF(AND(ISNUMBER(V708),ISNUMBER(V709)),V709/V708-1,"")</f>
        <v>-1.2586053976432865E-2</v>
      </c>
      <c r="X709" s="60">
        <f>IF(ISNUMBER(V709),V709/MAX(V$22:V709)-1,"")</f>
        <v>-9.6917490729295452E-2</v>
      </c>
      <c r="Z709" s="62">
        <v>9.92</v>
      </c>
      <c r="AA709" s="60">
        <f>IF(AND(ISNUMBER(Z708),ISNUMBER(Z709)),Z709/Z708-1,"")</f>
        <v>-1.5873015873015928E-2</v>
      </c>
      <c r="AB709" s="60">
        <f>IF(ISNUMBER(Z709),Z709/MAX(Z$22:Z709)-1,"")</f>
        <v>-0.10144927536231874</v>
      </c>
      <c r="AD709" s="62">
        <v>12.87</v>
      </c>
      <c r="AE709" s="60">
        <f>IF(AND(ISNUMBER(AD708),ISNUMBER(AD709)),AD709/AD708-1,"")</f>
        <v>-6.1776061776062097E-3</v>
      </c>
      <c r="AF709" s="60">
        <f>IF(ISNUMBER(AD709),AD709/MAX(AD$22:AD709)-1,"")</f>
        <v>-0.14824619457313037</v>
      </c>
      <c r="AH709" s="62">
        <v>16.95</v>
      </c>
      <c r="AI709" s="60">
        <f>IF(AND(ISNUMBER(AH708),ISNUMBER(AH709)),AH709/AH708-1,"")</f>
        <v>-4.6975924838521532E-3</v>
      </c>
      <c r="AJ709" s="60">
        <f>IF(ISNUMBER(AH709),AH709/MAX(AH$22:AH709)-1,"")</f>
        <v>-0.13121476166068691</v>
      </c>
      <c r="AL709" s="62">
        <v>19.04</v>
      </c>
      <c r="AM709" s="60">
        <f>IF(AND(ISNUMBER(AL708),ISNUMBER(AL709)),AL709/AL708-1,"")</f>
        <v>-4.1841004184101083E-3</v>
      </c>
      <c r="AN709" s="60">
        <f>IF(ISNUMBER(AL709),AL709/MAX(AL$22:AL709)-1,"")</f>
        <v>-0.19219346627068312</v>
      </c>
      <c r="AP709" s="62">
        <v>100.28</v>
      </c>
      <c r="AQ709" s="60">
        <f>IF(AND(ISNUMBER(AP708),ISNUMBER(AP709)),AP709/AP708-1,"")</f>
        <v>1.9948134849379073E-4</v>
      </c>
      <c r="AR709" s="60">
        <f>IF(ISNUMBER(AP709),AP709/MAX(AP$22:AP709)-1,"")</f>
        <v>-1.2946917637685074E-3</v>
      </c>
      <c r="AT709" s="62">
        <v>50.08</v>
      </c>
      <c r="AU709" s="60">
        <f>IF(AND(ISNUMBER(AT708),ISNUMBER(AT709)),AT709/AT708-1,"")</f>
        <v>0</v>
      </c>
      <c r="AV709" s="60">
        <f>IF(ISNUMBER(AT709),AT709/MAX(AT$22:AT709)-1,"")</f>
        <v>-1.9928258270227595E-3</v>
      </c>
      <c r="AX709" s="62">
        <v>25.199000000000002</v>
      </c>
      <c r="AY709" s="60">
        <f>IF(AND(ISNUMBER(AX708),ISNUMBER(AX709)),AX709/AX708-1,"")</f>
        <v>2.985193440535161E-3</v>
      </c>
      <c r="AZ709" s="60">
        <f>IF(ISNUMBER(AX709),AX709/MAX(AX$22:AX709)-1,"")</f>
        <v>-6.0264777176953221E-2</v>
      </c>
      <c r="BB709" s="62">
        <v>54.56</v>
      </c>
      <c r="BC709" s="60">
        <f>IF(AND(ISNUMBER(BB708),ISNUMBER(BB709)),BB709/BB708-1,"")</f>
        <v>0</v>
      </c>
      <c r="BD709" s="60">
        <f>IF(ISNUMBER(BB709),BB709/MAX(BB$22:BB709)-1,"")</f>
        <v>-1.3559934912312444E-2</v>
      </c>
      <c r="BF709" s="62">
        <v>53.6</v>
      </c>
      <c r="BG709" s="60">
        <f>IF(AND(ISNUMBER(BF708),ISNUMBER(BF709)),BF709/BF708-1,"")</f>
        <v>0</v>
      </c>
      <c r="BH709" s="60">
        <f>IF(ISNUMBER(BF709),BF709/MAX(BF$22:BF709)-1,"")</f>
        <v>-9.9741411156261117E-3</v>
      </c>
      <c r="BK709" s="61">
        <f>BK708*(1+BL709)</f>
        <v>125.31634019617837</v>
      </c>
      <c r="BL709" s="60">
        <f>$L$12*N(AQ709)+$L$13*N(S709)+$L$14*N(AA709)+$L$15*N(AE709)+$L$16*N(AY709)+$L$17*N(BC709)+$L$18*N(AM709)+$L$19*N(AU709)+$L$20*N(W709)</f>
        <v>-6.5640079813451694E-3</v>
      </c>
      <c r="BM709" s="60">
        <f>IF(ISNUMBER(BK709),BK709/MAX(BK$22:BK709)-1,"")</f>
        <v>-3.2513743009454976E-2</v>
      </c>
      <c r="BO709" s="61">
        <f>BO708*(1+BP709)</f>
        <v>121.62955630980488</v>
      </c>
      <c r="BP709" s="60">
        <f>$L$36*N(S709)+$L$37*N(AQ709)+$L$38*N(AA709)+$L$39*N(AE709)+$L$40*N(AM709)+$L$41*N(W709)+$L$42*N(AI709)+$L$43*N(BG709)+$L$44*N(AY709)</f>
        <v>-7.7424177920599529E-3</v>
      </c>
      <c r="BQ709" s="60">
        <f>IF(ISNUMBER(BO709),BO709/MAX(BO$22:BO709)-1,"")</f>
        <v>-4.198177823146354E-2</v>
      </c>
      <c r="BS709" s="61">
        <f>BS708*(1+BT709)</f>
        <v>114.31611593707591</v>
      </c>
      <c r="BT709" s="60">
        <f>$L$60*N(S709)+$L$61*N(AE709)+$L$62*N(AQ709)+$L$63*N(AM709)+$L$64*N(AI709)+$L$65*N(AA709)+$L$66*N(BG709)+$L$67*N(W709)+$L$68*N(AY709)</f>
        <v>-7.304881511042049E-3</v>
      </c>
      <c r="BU709" s="60">
        <f>IF(ISNUMBER(BS709),BS709/MAX(BS$22:BS709)-1,"")</f>
        <v>-6.5787343363041928E-2</v>
      </c>
    </row>
    <row r="710" spans="17:73" ht="16" customHeight="1">
      <c r="Q710" s="63">
        <v>44092</v>
      </c>
      <c r="R710" s="62">
        <v>457.14</v>
      </c>
      <c r="S710" s="60">
        <f>IF(AND(ISNUMBER(R709),ISNUMBER(R710)),R710/R709-1,"")</f>
        <v>-6.1741814861516753E-3</v>
      </c>
      <c r="T710" s="60">
        <f>IF(ISNUMBER(R710),R710/MAX(R$22:R710)-1,"")</f>
        <v>-0.1017801705505561</v>
      </c>
      <c r="V710" s="62">
        <v>233.56</v>
      </c>
      <c r="W710" s="60">
        <f>IF(AND(ISNUMBER(V709),ISNUMBER(V710)),V710/V709-1,"")</f>
        <v>-9.8378887035366347E-4</v>
      </c>
      <c r="X710" s="60">
        <f>IF(ISNUMBER(V710),V710/MAX(V$22:V710)-1,"")</f>
        <v>-9.7805933250927013E-2</v>
      </c>
      <c r="Z710" s="62">
        <v>9.92</v>
      </c>
      <c r="AA710" s="60">
        <f>IF(AND(ISNUMBER(Z709),ISNUMBER(Z710)),Z710/Z709-1,"")</f>
        <v>0</v>
      </c>
      <c r="AB710" s="60">
        <f>IF(ISNUMBER(Z710),Z710/MAX(Z$22:Z710)-1,"")</f>
        <v>-0.10144927536231874</v>
      </c>
      <c r="AD710" s="62">
        <v>12.93</v>
      </c>
      <c r="AE710" s="60">
        <f>IF(AND(ISNUMBER(AD709),ISNUMBER(AD710)),AD710/AD709-1,"")</f>
        <v>4.6620046620047262E-3</v>
      </c>
      <c r="AF710" s="60">
        <f>IF(ISNUMBER(AD710),AD710/MAX(AD$22:AD710)-1,"")</f>
        <v>-0.1442753143613501</v>
      </c>
      <c r="AH710" s="62">
        <v>16.850000000000001</v>
      </c>
      <c r="AI710" s="60">
        <f>IF(AND(ISNUMBER(AH709),ISNUMBER(AH710)),AH710/AH709-1,"")</f>
        <v>-5.8997050147491237E-3</v>
      </c>
      <c r="AJ710" s="60">
        <f>IF(ISNUMBER(AH710),AH710/MAX(AH$22:AH710)-1,"")</f>
        <v>-0.13634033828805736</v>
      </c>
      <c r="AL710" s="62">
        <v>19.03</v>
      </c>
      <c r="AM710" s="60">
        <f>IF(AND(ISNUMBER(AL709),ISNUMBER(AL710)),AL710/AL709-1,"")</f>
        <v>-5.2521008403350056E-4</v>
      </c>
      <c r="AN710" s="60">
        <f>IF(ISNUMBER(AL710),AL710/MAX(AL$22:AL710)-1,"")</f>
        <v>-0.19261773440814589</v>
      </c>
      <c r="AP710" s="62">
        <v>100.27</v>
      </c>
      <c r="AQ710" s="60">
        <f>IF(AND(ISNUMBER(AP709),ISNUMBER(AP710)),AP710/AP709-1,"")</f>
        <v>-9.9720781810974657E-5</v>
      </c>
      <c r="AR710" s="60">
        <f>IF(ISNUMBER(AP710),AP710/MAX(AP$22:AP710)-1,"")</f>
        <v>-1.3942834379045976E-3</v>
      </c>
      <c r="AT710" s="62">
        <v>50.08</v>
      </c>
      <c r="AU710" s="60">
        <f>IF(AND(ISNUMBER(AT709),ISNUMBER(AT710)),AT710/AT709-1,"")</f>
        <v>0</v>
      </c>
      <c r="AV710" s="60">
        <f>IF(ISNUMBER(AT710),AT710/MAX(AT$22:AT710)-1,"")</f>
        <v>-1.9928258270227595E-3</v>
      </c>
      <c r="AX710" s="62">
        <v>25.021000000000001</v>
      </c>
      <c r="AY710" s="60">
        <f>IF(AND(ISNUMBER(AX709),ISNUMBER(AX710)),AX710/AX709-1,"")</f>
        <v>-7.0637723719195744E-3</v>
      </c>
      <c r="AZ710" s="60">
        <f>IF(ISNUMBER(AX710),AX710/MAX(AX$22:AX710)-1,"")</f>
        <v>-6.6902852880850294E-2</v>
      </c>
      <c r="BB710" s="62">
        <v>54.53</v>
      </c>
      <c r="BC710" s="60">
        <f>IF(AND(ISNUMBER(BB709),ISNUMBER(BB710)),BB710/BB709-1,"")</f>
        <v>-5.4985337243407262E-4</v>
      </c>
      <c r="BD710" s="60">
        <f>IF(ISNUMBER(BB710),BB710/MAX(BB$22:BB710)-1,"")</f>
        <v>-1.4102332308804977E-2</v>
      </c>
      <c r="BF710" s="62">
        <v>53.52</v>
      </c>
      <c r="BG710" s="60">
        <f>IF(AND(ISNUMBER(BF709),ISNUMBER(BF710)),BF710/BF709-1,"")</f>
        <v>-1.4925373134327957E-3</v>
      </c>
      <c r="BH710" s="60">
        <f>IF(ISNUMBER(BF710),BF710/MAX(BF$22:BF710)-1,"")</f>
        <v>-1.1451791651274412E-2</v>
      </c>
      <c r="BK710" s="61">
        <f>BK709*(1+BL710)</f>
        <v>125.00811165209016</v>
      </c>
      <c r="BL710" s="60">
        <f>$L$12*N(AQ710)+$L$13*N(S710)+$L$14*N(AA710)+$L$15*N(AE710)+$L$16*N(AY710)+$L$17*N(BC710)+$L$18*N(AM710)+$L$19*N(AU710)+$L$20*N(W710)</f>
        <v>-2.459603780366471E-3</v>
      </c>
      <c r="BM710" s="60">
        <f>IF(ISNUMBER(BK710),BK710/MAX(BK$22:BK710)-1,"")</f>
        <v>-3.4893375864601506E-2</v>
      </c>
      <c r="BO710" s="61">
        <f>BO709*(1+BP710)</f>
        <v>121.42232852477674</v>
      </c>
      <c r="BP710" s="60">
        <f>$L$36*N(S710)+$L$37*N(AQ710)+$L$38*N(AA710)+$L$39*N(AE710)+$L$40*N(AM710)+$L$41*N(W710)+$L$42*N(AI710)+$L$43*N(BG710)+$L$44*N(AY710)</f>
        <v>-1.7037617443929629E-3</v>
      </c>
      <c r="BQ710" s="60">
        <f>IF(ISNUMBER(BO710),BO710/MAX(BO$22:BO710)-1,"")</f>
        <v>-4.3614013028144161E-2</v>
      </c>
      <c r="BS710" s="61">
        <f>BS709*(1+BT710)</f>
        <v>114.11864436478584</v>
      </c>
      <c r="BT710" s="60">
        <f>$L$60*N(S710)+$L$61*N(AE710)+$L$62*N(AQ710)+$L$63*N(AM710)+$L$64*N(AI710)+$L$65*N(AA710)+$L$66*N(BG710)+$L$67*N(W710)+$L$68*N(AY710)</f>
        <v>-1.7274167397252314E-3</v>
      </c>
      <c r="BU710" s="60">
        <f>IF(ISNUMBER(BS710),BS710/MAX(BS$22:BS710)-1,"")</f>
        <v>-6.7401117944579703E-2</v>
      </c>
    </row>
    <row r="711" spans="17:73" ht="16" customHeight="1">
      <c r="Q711" s="63">
        <v>44095</v>
      </c>
      <c r="R711" s="62">
        <v>451.06</v>
      </c>
      <c r="S711" s="60">
        <f>IF(AND(ISNUMBER(R710),ISNUMBER(R711)),R711/R710-1,"")</f>
        <v>-1.3300083125519446E-2</v>
      </c>
      <c r="T711" s="60">
        <f>IF(ISNUMBER(R711),R711/MAX(R$22:R711)-1,"")</f>
        <v>-0.11372656894722366</v>
      </c>
      <c r="V711" s="62">
        <v>230.43</v>
      </c>
      <c r="W711" s="60">
        <f>IF(AND(ISNUMBER(V710),ISNUMBER(V711)),V711/V710-1,"")</f>
        <v>-1.3401267340298006E-2</v>
      </c>
      <c r="X711" s="60">
        <f>IF(ISNUMBER(V711),V711/MAX(V$22:V711)-1,"")</f>
        <v>-0.10989647713226203</v>
      </c>
      <c r="Z711" s="62">
        <v>9.83</v>
      </c>
      <c r="AA711" s="60">
        <f>IF(AND(ISNUMBER(Z710),ISNUMBER(Z711)),Z711/Z710-1,"")</f>
        <v>-9.0725806451612545E-3</v>
      </c>
      <c r="AB711" s="60">
        <f>IF(ISNUMBER(Z711),Z711/MAX(Z$22:Z711)-1,"")</f>
        <v>-0.10960144927536219</v>
      </c>
      <c r="AD711" s="62">
        <v>12.89</v>
      </c>
      <c r="AE711" s="60">
        <f>IF(AND(ISNUMBER(AD710),ISNUMBER(AD711)),AD711/AD710-1,"")</f>
        <v>-3.0935808197988246E-3</v>
      </c>
      <c r="AF711" s="60">
        <f>IF(ISNUMBER(AD711),AD711/MAX(AD$22:AD711)-1,"")</f>
        <v>-0.14692256783587021</v>
      </c>
      <c r="AH711" s="62">
        <v>16.690000000000001</v>
      </c>
      <c r="AI711" s="60">
        <f>IF(AND(ISNUMBER(AH710),ISNUMBER(AH711)),AH711/AH710-1,"")</f>
        <v>-9.4955489614243493E-3</v>
      </c>
      <c r="AJ711" s="60">
        <f>IF(ISNUMBER(AH711),AH711/MAX(AH$22:AH711)-1,"")</f>
        <v>-0.14454126089185038</v>
      </c>
      <c r="AL711" s="62">
        <v>18.649999999999999</v>
      </c>
      <c r="AM711" s="60">
        <f>IF(AND(ISNUMBER(AL710),ISNUMBER(AL711)),AL711/AL710-1,"")</f>
        <v>-1.9968470835523E-2</v>
      </c>
      <c r="AN711" s="60">
        <f>IF(ISNUMBER(AL711),AL711/MAX(AL$22:AL711)-1,"")</f>
        <v>-0.20873992363173532</v>
      </c>
      <c r="AP711" s="62">
        <v>100.26</v>
      </c>
      <c r="AQ711" s="60">
        <f>IF(AND(ISNUMBER(AP710),ISNUMBER(AP711)),AP711/AP710-1,"")</f>
        <v>-9.9730727036950739E-5</v>
      </c>
      <c r="AR711" s="60">
        <f>IF(ISNUMBER(AP711),AP711/MAX(AP$22:AP711)-1,"")</f>
        <v>-1.4938751120405769E-3</v>
      </c>
      <c r="AT711" s="62">
        <v>50.08</v>
      </c>
      <c r="AU711" s="60">
        <f>IF(AND(ISNUMBER(AT710),ISNUMBER(AT711)),AT711/AT710-1,"")</f>
        <v>0</v>
      </c>
      <c r="AV711" s="60">
        <f>IF(ISNUMBER(AT711),AT711/MAX(AT$22:AT711)-1,"")</f>
        <v>-1.9928258270227595E-3</v>
      </c>
      <c r="AX711" s="62">
        <v>24.984000000000002</v>
      </c>
      <c r="AY711" s="60">
        <f>IF(AND(ISNUMBER(AX710),ISNUMBER(AX711)),AX711/AX710-1,"")</f>
        <v>-1.478757843411449E-3</v>
      </c>
      <c r="AZ711" s="60">
        <f>IF(ISNUMBER(AX711),AX711/MAX(AX$22:AX711)-1,"")</f>
        <v>-6.8282677605817632E-2</v>
      </c>
      <c r="BB711" s="62">
        <v>54.55</v>
      </c>
      <c r="BC711" s="60">
        <f>IF(AND(ISNUMBER(BB710),ISNUMBER(BB711)),BB711/BB710-1,"")</f>
        <v>3.6677058499900994E-4</v>
      </c>
      <c r="BD711" s="60">
        <f>IF(ISNUMBER(BB711),BB711/MAX(BB$22:BB711)-1,"")</f>
        <v>-1.3740734044476732E-2</v>
      </c>
      <c r="BF711" s="62">
        <v>53.57</v>
      </c>
      <c r="BG711" s="60">
        <f>IF(AND(ISNUMBER(BF710),ISNUMBER(BF711)),BF711/BF710-1,"")</f>
        <v>9.3423019431981835E-4</v>
      </c>
      <c r="BH711" s="60">
        <f>IF(ISNUMBER(BF711),BF711/MAX(BF$22:BF711)-1,"")</f>
        <v>-1.0528260066494322E-2</v>
      </c>
      <c r="BK711" s="61">
        <f>BK710*(1+BL711)</f>
        <v>124.1531996049454</v>
      </c>
      <c r="BL711" s="60">
        <f>$L$12*N(AQ711)+$L$13*N(S711)+$L$14*N(AA711)+$L$15*N(AE711)+$L$16*N(AY711)+$L$17*N(BC711)+$L$18*N(AM711)+$L$19*N(AU711)+$L$20*N(W711)</f>
        <v>-6.8388525820153954E-3</v>
      </c>
      <c r="BM711" s="60">
        <f>IF(ISNUMBER(BK711),BK711/MAX(BK$22:BK711)-1,"")</f>
        <v>-4.149359779299E-2</v>
      </c>
      <c r="BO711" s="61">
        <f>BO710*(1+BP711)</f>
        <v>120.55653155242764</v>
      </c>
      <c r="BP711" s="60">
        <f>$L$36*N(S711)+$L$37*N(AQ711)+$L$38*N(AA711)+$L$39*N(AE711)+$L$40*N(AM711)+$L$41*N(W711)+$L$42*N(AI711)+$L$43*N(BG711)+$L$44*N(AY711)</f>
        <v>-7.1304593056987923E-3</v>
      </c>
      <c r="BQ711" s="60">
        <f>IF(ISNUMBER(BO711),BO711/MAX(BO$22:BO711)-1,"")</f>
        <v>-5.0433484388787475E-2</v>
      </c>
      <c r="BS711" s="61">
        <f>BS710*(1+BT711)</f>
        <v>113.12943818474199</v>
      </c>
      <c r="BT711" s="60">
        <f>$L$60*N(S711)+$L$61*N(AE711)+$L$62*N(AQ711)+$L$63*N(AM711)+$L$64*N(AI711)+$L$65*N(AA711)+$L$66*N(BG711)+$L$67*N(W711)+$L$68*N(AY711)</f>
        <v>-8.6682258236595484E-3</v>
      </c>
      <c r="BU711" s="60">
        <f>IF(ISNUMBER(BS711),BS711/MAX(BS$22:BS711)-1,"")</f>
        <v>-7.5485095657128465E-2</v>
      </c>
    </row>
    <row r="712" spans="17:73" ht="16" customHeight="1">
      <c r="Q712" s="63">
        <v>44096</v>
      </c>
      <c r="R712" s="62">
        <v>453</v>
      </c>
      <c r="S712" s="60">
        <f>IF(AND(ISNUMBER(R711),ISNUMBER(R712)),R712/R711-1,"")</f>
        <v>4.3009799139803739E-3</v>
      </c>
      <c r="T712" s="60">
        <f>IF(ISNUMBER(R712),R712/MAX(R$22:R712)-1,"")</f>
        <v>-0.10991472472197117</v>
      </c>
      <c r="V712" s="62">
        <v>231.13</v>
      </c>
      <c r="W712" s="60">
        <f>IF(AND(ISNUMBER(V711),ISNUMBER(V712)),V712/V711-1,"")</f>
        <v>3.037798897712829E-3</v>
      </c>
      <c r="X712" s="60">
        <f>IF(ISNUMBER(V712),V712/MAX(V$22:V712)-1,"")</f>
        <v>-0.10719252163164406</v>
      </c>
      <c r="Z712" s="62">
        <v>9.86</v>
      </c>
      <c r="AA712" s="60">
        <f>IF(AND(ISNUMBER(Z711),ISNUMBER(Z712)),Z712/Z711-1,"")</f>
        <v>3.0518819938962771E-3</v>
      </c>
      <c r="AB712" s="60">
        <f>IF(ISNUMBER(Z712),Z712/MAX(Z$22:Z712)-1,"")</f>
        <v>-0.10688405797101452</v>
      </c>
      <c r="AD712" s="62">
        <v>12.61</v>
      </c>
      <c r="AE712" s="60">
        <f>IF(AND(ISNUMBER(AD711),ISNUMBER(AD712)),AD712/AD711-1,"")</f>
        <v>-2.1722265321955092E-2</v>
      </c>
      <c r="AF712" s="60">
        <f>IF(ISNUMBER(AD712),AD712/MAX(AD$22:AD712)-1,"")</f>
        <v>-0.16545334215751162</v>
      </c>
      <c r="AH712" s="62">
        <v>16.760000000000002</v>
      </c>
      <c r="AI712" s="60">
        <f>IF(AND(ISNUMBER(AH711),ISNUMBER(AH712)),AH712/AH711-1,"")</f>
        <v>4.1941282204913666E-3</v>
      </c>
      <c r="AJ712" s="60">
        <f>IF(ISNUMBER(AH712),AH712/MAX(AH$22:AH712)-1,"")</f>
        <v>-0.14095335725269087</v>
      </c>
      <c r="AL712" s="62">
        <v>18.45</v>
      </c>
      <c r="AM712" s="60">
        <f>IF(AND(ISNUMBER(AL711),ISNUMBER(AL712)),AL712/AL711-1,"")</f>
        <v>-1.072386058981234E-2</v>
      </c>
      <c r="AN712" s="60">
        <f>IF(ISNUMBER(AL712),AL712/MAX(AL$22:AL712)-1,"")</f>
        <v>-0.21722528638099281</v>
      </c>
      <c r="AP712" s="62">
        <v>100.26</v>
      </c>
      <c r="AQ712" s="60">
        <f>IF(AND(ISNUMBER(AP711),ISNUMBER(AP712)),AP712/AP711-1,"")</f>
        <v>0</v>
      </c>
      <c r="AR712" s="60">
        <f>IF(ISNUMBER(AP712),AP712/MAX(AP$22:AP712)-1,"")</f>
        <v>-1.4938751120405769E-3</v>
      </c>
      <c r="AT712" s="62">
        <v>50.09</v>
      </c>
      <c r="AU712" s="60">
        <f>IF(AND(ISNUMBER(AT711),ISNUMBER(AT712)),AT712/AT711-1,"")</f>
        <v>1.9968051118213204E-4</v>
      </c>
      <c r="AV712" s="60">
        <f>IF(ISNUMBER(AT712),AT712/MAX(AT$22:AT712)-1,"")</f>
        <v>-1.7935432443203503E-3</v>
      </c>
      <c r="AX712" s="62">
        <v>24.876000000000001</v>
      </c>
      <c r="AY712" s="60">
        <f>IF(AND(ISNUMBER(AX711),ISNUMBER(AX712)),AX712/AX711-1,"")</f>
        <v>-4.3227665706052631E-3</v>
      </c>
      <c r="AZ712" s="60">
        <f>IF(ISNUMBER(AX712),AX712/MAX(AX$22:AX712)-1,"")</f>
        <v>-7.2310274100316985E-2</v>
      </c>
      <c r="BB712" s="62">
        <v>54.64</v>
      </c>
      <c r="BC712" s="60">
        <f>IF(AND(ISNUMBER(BB711),ISNUMBER(BB712)),BB712/BB711-1,"")</f>
        <v>1.6498625114573784E-3</v>
      </c>
      <c r="BD712" s="60">
        <f>IF(ISNUMBER(BB712),BB712/MAX(BB$22:BB712)-1,"")</f>
        <v>-1.2113541854999132E-2</v>
      </c>
      <c r="BF712" s="62">
        <v>53.6</v>
      </c>
      <c r="BG712" s="60">
        <f>IF(AND(ISNUMBER(BF711),ISNUMBER(BF712)),BF712/BF711-1,"")</f>
        <v>5.6001493373147859E-4</v>
      </c>
      <c r="BH712" s="60">
        <f>IF(ISNUMBER(BF712),BF712/MAX(BF$22:BF712)-1,"")</f>
        <v>-9.9741411156261117E-3</v>
      </c>
      <c r="BK712" s="61">
        <f>BK711*(1+BL712)</f>
        <v>123.96786550740322</v>
      </c>
      <c r="BL712" s="60">
        <f>$L$12*N(AQ712)+$L$13*N(S712)+$L$14*N(AA712)+$L$15*N(AE712)+$L$16*N(AY712)+$L$17*N(BC712)+$L$18*N(AM712)+$L$19*N(AU712)+$L$20*N(W712)</f>
        <v>-1.492785511222603E-3</v>
      </c>
      <c r="BM712" s="60">
        <f>IF(ISNUMBER(BK712),BK712/MAX(BK$22:BK712)-1,"")</f>
        <v>-4.2924442262618712E-2</v>
      </c>
      <c r="BO712" s="61">
        <f>BO711*(1+BP712)</f>
        <v>120.26570491848712</v>
      </c>
      <c r="BP712" s="60">
        <f>$L$36*N(S712)+$L$37*N(AQ712)+$L$38*N(AA712)+$L$39*N(AE712)+$L$40*N(AM712)+$L$41*N(W712)+$L$42*N(AI712)+$L$43*N(BG712)+$L$44*N(AY712)</f>
        <v>-2.4123672952058427E-3</v>
      </c>
      <c r="BQ712" s="60">
        <f>IF(ISNUMBER(BO712),BO712/MAX(BO$22:BO712)-1,"")</f>
        <v>-5.2724187595670546E-2</v>
      </c>
      <c r="BS712" s="61">
        <f>BS711*(1+BT712)</f>
        <v>112.75324911935662</v>
      </c>
      <c r="BT712" s="60">
        <f>$L$60*N(S712)+$L$61*N(AE712)+$L$62*N(AQ712)+$L$63*N(AM712)+$L$64*N(AI712)+$L$65*N(AA712)+$L$66*N(BG712)+$L$67*N(W712)+$L$68*N(AY712)</f>
        <v>-3.3252977423173387E-3</v>
      </c>
      <c r="BU712" s="60">
        <f>IF(ISNUMBER(BS712),BS712/MAX(BS$22:BS712)-1,"")</f>
        <v>-7.8559382981278625E-2</v>
      </c>
    </row>
    <row r="713" spans="17:73" ht="16" customHeight="1">
      <c r="Q713" s="63">
        <v>44097</v>
      </c>
      <c r="R713" s="62">
        <v>463.5</v>
      </c>
      <c r="S713" s="60">
        <f>IF(AND(ISNUMBER(R712),ISNUMBER(R713)),R713/R712-1,"")</f>
        <v>2.3178807947019875E-2</v>
      </c>
      <c r="T713" s="60">
        <f>IF(ISNUMBER(R713),R713/MAX(R$22:R713)-1,"")</f>
        <v>-8.928360906983146E-2</v>
      </c>
      <c r="V713" s="62">
        <v>236.43</v>
      </c>
      <c r="W713" s="60">
        <f>IF(AND(ISNUMBER(V712),ISNUMBER(V713)),V713/V712-1,"")</f>
        <v>2.2930818154285548E-2</v>
      </c>
      <c r="X713" s="60">
        <f>IF(ISNUMBER(V713),V713/MAX(V$22:V713)-1,"")</f>
        <v>-8.6719715698392985E-2</v>
      </c>
      <c r="Z713" s="62">
        <v>10.07</v>
      </c>
      <c r="AA713" s="60">
        <f>IF(AND(ISNUMBER(Z712),ISNUMBER(Z713)),Z713/Z712-1,"")</f>
        <v>2.1298174442190732E-2</v>
      </c>
      <c r="AB713" s="60">
        <f>IF(ISNUMBER(Z713),Z713/MAX(Z$22:Z713)-1,"")</f>
        <v>-8.7862318840579601E-2</v>
      </c>
      <c r="AD713" s="62">
        <v>12.9</v>
      </c>
      <c r="AE713" s="60">
        <f>IF(AND(ISNUMBER(AD712),ISNUMBER(AD713)),AD713/AD712-1,"")</f>
        <v>2.2997620935765406E-2</v>
      </c>
      <c r="AF713" s="60">
        <f>IF(ISNUMBER(AD713),AD713/MAX(AD$22:AD713)-1,"")</f>
        <v>-0.14626075446724018</v>
      </c>
      <c r="AH713" s="62">
        <v>17.329999999999998</v>
      </c>
      <c r="AI713" s="60">
        <f>IF(AND(ISNUMBER(AH712),ISNUMBER(AH713)),AH713/AH712-1,"")</f>
        <v>3.4009546539379265E-2</v>
      </c>
      <c r="AJ713" s="60">
        <f>IF(ISNUMBER(AH713),AH713/MAX(AH$22:AH713)-1,"")</f>
        <v>-0.11173757047667876</v>
      </c>
      <c r="AL713" s="62">
        <v>18.739999999999998</v>
      </c>
      <c r="AM713" s="60">
        <f>IF(AND(ISNUMBER(AL712),ISNUMBER(AL713)),AL713/AL712-1,"")</f>
        <v>1.5718157181571879E-2</v>
      </c>
      <c r="AN713" s="60">
        <f>IF(ISNUMBER(AL713),AL713/MAX(AL$22:AL713)-1,"")</f>
        <v>-0.20492151039456941</v>
      </c>
      <c r="AP713" s="62">
        <v>100.26</v>
      </c>
      <c r="AQ713" s="60">
        <f>IF(AND(ISNUMBER(AP712),ISNUMBER(AP713)),AP713/AP712-1,"")</f>
        <v>0</v>
      </c>
      <c r="AR713" s="60">
        <f>IF(ISNUMBER(AP713),AP713/MAX(AP$22:AP713)-1,"")</f>
        <v>-1.4938751120405769E-3</v>
      </c>
      <c r="AT713" s="62">
        <v>50.09</v>
      </c>
      <c r="AU713" s="60">
        <f>IF(AND(ISNUMBER(AT712),ISNUMBER(AT713)),AT713/AT712-1,"")</f>
        <v>0</v>
      </c>
      <c r="AV713" s="60">
        <f>IF(ISNUMBER(AT713),AT713/MAX(AT$22:AT713)-1,"")</f>
        <v>-1.7935432443203503E-3</v>
      </c>
      <c r="AX713" s="62">
        <v>24.696999999999999</v>
      </c>
      <c r="AY713" s="60">
        <f>IF(AND(ISNUMBER(AX712),ISNUMBER(AX713)),AX713/AX712-1,"")</f>
        <v>-7.1956906255026265E-3</v>
      </c>
      <c r="AZ713" s="60">
        <f>IF(ISNUMBER(AX713),AX713/MAX(AX$22:AX713)-1,"")</f>
        <v>-7.8985642364348352E-2</v>
      </c>
      <c r="BB713" s="62">
        <v>54.57</v>
      </c>
      <c r="BC713" s="60">
        <f>IF(AND(ISNUMBER(BB712),ISNUMBER(BB713)),BB713/BB712-1,"")</f>
        <v>-1.2811127379209752E-3</v>
      </c>
      <c r="BD713" s="60">
        <f>IF(ISNUMBER(BB713),BB713/MAX(BB$22:BB713)-1,"")</f>
        <v>-1.3379135780148266E-2</v>
      </c>
      <c r="BF713" s="62">
        <v>53.64</v>
      </c>
      <c r="BG713" s="60">
        <f>IF(AND(ISNUMBER(BF712),ISNUMBER(BF713)),BF713/BF712-1,"")</f>
        <v>7.4626865671634235E-4</v>
      </c>
      <c r="BH713" s="60">
        <f>IF(ISNUMBER(BF713),BF713/MAX(BF$22:BF713)-1,"")</f>
        <v>-9.235315847802017E-3</v>
      </c>
      <c r="BK713" s="61">
        <f>BK712*(1+BL713)</f>
        <v>125.47103941985215</v>
      </c>
      <c r="BL713" s="60">
        <f>$L$12*N(AQ713)+$L$13*N(S713)+$L$14*N(AA713)+$L$15*N(AE713)+$L$16*N(AY713)+$L$17*N(BC713)+$L$18*N(AM713)+$L$19*N(AU713)+$L$20*N(W713)</f>
        <v>1.2125512577766853E-2</v>
      </c>
      <c r="BM713" s="60">
        <f>IF(ISNUMBER(BK713),BK713/MAX(BK$22:BK713)-1,"")</f>
        <v>-3.1319410549400795E-2</v>
      </c>
      <c r="BO713" s="61">
        <f>BO712*(1+BP713)</f>
        <v>122.08441930061318</v>
      </c>
      <c r="BP713" s="60">
        <f>$L$36*N(S713)+$L$37*N(AQ713)+$L$38*N(AA713)+$L$39*N(AE713)+$L$40*N(AM713)+$L$41*N(W713)+$L$42*N(AI713)+$L$43*N(BG713)+$L$44*N(AY713)</f>
        <v>1.5122468898001522E-2</v>
      </c>
      <c r="BQ713" s="60">
        <f>IF(ISNUMBER(BO713),BO713/MAX(BO$22:BO713)-1,"")</f>
        <v>-3.8399038584756906E-2</v>
      </c>
      <c r="BS713" s="61">
        <f>BS712*(1+BT713)</f>
        <v>114.85490875351104</v>
      </c>
      <c r="BT713" s="60">
        <f>$L$60*N(S713)+$L$61*N(AE713)+$L$62*N(AQ713)+$L$63*N(AM713)+$L$64*N(AI713)+$L$65*N(AA713)+$L$66*N(BG713)+$L$67*N(W713)+$L$68*N(AY713)</f>
        <v>1.8639459621510878E-2</v>
      </c>
      <c r="BU713" s="60">
        <f>IF(ISNUMBER(BS713),BS713/MAX(BS$22:BS713)-1,"")</f>
        <v>-6.1384227806738023E-2</v>
      </c>
    </row>
    <row r="714" spans="17:73" ht="16" customHeight="1">
      <c r="Q714" s="63">
        <v>44098</v>
      </c>
      <c r="R714" s="62">
        <v>458.08</v>
      </c>
      <c r="S714" s="60">
        <f>IF(AND(ISNUMBER(R713),ISNUMBER(R714)),R714/R713-1,"")</f>
        <v>-1.1693635382955758E-2</v>
      </c>
      <c r="T714" s="60">
        <f>IF(ISNUMBER(R714),R714/MAX(R$22:R714)-1,"")</f>
        <v>-9.9933194482650256E-2</v>
      </c>
      <c r="V714" s="62">
        <v>233.54</v>
      </c>
      <c r="W714" s="60">
        <f>IF(AND(ISNUMBER(V713),ISNUMBER(V714)),V714/V713-1,"")</f>
        <v>-1.2223491096730599E-2</v>
      </c>
      <c r="X714" s="60">
        <f>IF(ISNUMBER(V714),V714/MAX(V$22:V714)-1,"")</f>
        <v>-9.7883189122373371E-2</v>
      </c>
      <c r="Z714" s="62">
        <v>9.9600000000000009</v>
      </c>
      <c r="AA714" s="60">
        <f>IF(AND(ISNUMBER(Z713),ISNUMBER(Z714)),Z714/Z713-1,"")</f>
        <v>-1.0923535253227312E-2</v>
      </c>
      <c r="AB714" s="60">
        <f>IF(ISNUMBER(Z714),Z714/MAX(Z$22:Z714)-1,"")</f>
        <v>-9.7826086956521618E-2</v>
      </c>
      <c r="AD714" s="62">
        <v>12.8</v>
      </c>
      <c r="AE714" s="60">
        <f>IF(AND(ISNUMBER(AD713),ISNUMBER(AD714)),AD714/AD713-1,"")</f>
        <v>-7.7519379844961378E-3</v>
      </c>
      <c r="AF714" s="60">
        <f>IF(ISNUMBER(AD714),AD714/MAX(AD$22:AD714)-1,"")</f>
        <v>-0.15287888815354067</v>
      </c>
      <c r="AH714" s="62">
        <v>17.03</v>
      </c>
      <c r="AI714" s="60">
        <f>IF(AND(ISNUMBER(AH713),ISNUMBER(AH714)),AH714/AH713-1,"")</f>
        <v>-1.7311021350259526E-2</v>
      </c>
      <c r="AJ714" s="60">
        <f>IF(ISNUMBER(AH714),AH714/MAX(AH$22:AH714)-1,"")</f>
        <v>-0.12711430035879034</v>
      </c>
      <c r="AL714" s="62">
        <v>18.440000000000001</v>
      </c>
      <c r="AM714" s="60">
        <f>IF(AND(ISNUMBER(AL713),ISNUMBER(AL714)),AL714/AL713-1,"")</f>
        <v>-1.6008537886872842E-2</v>
      </c>
      <c r="AN714" s="60">
        <f>IF(ISNUMBER(AL714),AL714/MAX(AL$22:AL714)-1,"")</f>
        <v>-0.21764955451845558</v>
      </c>
      <c r="AP714" s="62">
        <v>100.27</v>
      </c>
      <c r="AQ714" s="60">
        <f>IF(AND(ISNUMBER(AP713),ISNUMBER(AP714)),AP714/AP713-1,"")</f>
        <v>9.9740674246895367E-5</v>
      </c>
      <c r="AR714" s="60">
        <f>IF(ISNUMBER(AP714),AP714/MAX(AP$22:AP714)-1,"")</f>
        <v>-1.3942834379045976E-3</v>
      </c>
      <c r="AT714" s="62">
        <v>50.085000000000001</v>
      </c>
      <c r="AU714" s="60">
        <f>IF(AND(ISNUMBER(AT713),ISNUMBER(AT714)),AT714/AT713-1,"")</f>
        <v>-9.9820323417931789E-5</v>
      </c>
      <c r="AV714" s="60">
        <f>IF(ISNUMBER(AT714),AT714/MAX(AT$22:AT714)-1,"")</f>
        <v>-1.8931845356715549E-3</v>
      </c>
      <c r="AX714" s="62">
        <v>24.632000000000001</v>
      </c>
      <c r="AY714" s="60">
        <f>IF(AND(ISNUMBER(AX713),ISNUMBER(AX714)),AX714/AX713-1,"")</f>
        <v>-2.6318986111673048E-3</v>
      </c>
      <c r="AZ714" s="60">
        <f>IF(ISNUMBER(AX714),AX714/MAX(AX$22:AX714)-1,"")</f>
        <v>-8.1409658773074711E-2</v>
      </c>
      <c r="BB714" s="62">
        <v>54.59</v>
      </c>
      <c r="BC714" s="60">
        <f>IF(AND(ISNUMBER(BB713),ISNUMBER(BB714)),BB714/BB713-1,"")</f>
        <v>3.6650174088337373E-4</v>
      </c>
      <c r="BD714" s="60">
        <f>IF(ISNUMBER(BB714),BB714/MAX(BB$22:BB714)-1,"")</f>
        <v>-1.301753751581991E-2</v>
      </c>
      <c r="BF714" s="62">
        <v>53.57</v>
      </c>
      <c r="BG714" s="60">
        <f>IF(AND(ISNUMBER(BF713),ISNUMBER(BF714)),BF714/BF713-1,"")</f>
        <v>-1.3049962714392072E-3</v>
      </c>
      <c r="BH714" s="60">
        <f>IF(ISNUMBER(BF714),BF714/MAX(BF$22:BF714)-1,"")</f>
        <v>-1.0528260066494322E-2</v>
      </c>
      <c r="BK714" s="61">
        <f>BK713*(1+BL714)</f>
        <v>124.58441827826444</v>
      </c>
      <c r="BL714" s="60">
        <f>$L$12*N(AQ714)+$L$13*N(S714)+$L$14*N(AA714)+$L$15*N(AE714)+$L$16*N(AY714)+$L$17*N(BC714)+$L$18*N(AM714)+$L$19*N(AU714)+$L$20*N(W714)</f>
        <v>-7.066340931638348E-3</v>
      </c>
      <c r="BM714" s="60">
        <f>IF(ISNUMBER(BK714),BK714/MAX(BK$22:BK714)-1,"")</f>
        <v>-3.8164437848319133E-2</v>
      </c>
      <c r="BO714" s="61">
        <f>BO713*(1+BP714)</f>
        <v>121.13278178472397</v>
      </c>
      <c r="BP714" s="60">
        <f>$L$36*N(S714)+$L$37*N(AQ714)+$L$38*N(AA714)+$L$39*N(AE714)+$L$40*N(AM714)+$L$41*N(W714)+$L$42*N(AI714)+$L$43*N(BG714)+$L$44*N(AY714)</f>
        <v>-7.7949137272459862E-3</v>
      </c>
      <c r="BQ714" s="60">
        <f>IF(ISNUMBER(BO714),BO714/MAX(BO$22:BO714)-1,"")</f>
        <v>-4.5894635119025473E-2</v>
      </c>
      <c r="BS714" s="61">
        <f>BS713*(1+BT714)</f>
        <v>113.74540217963722</v>
      </c>
      <c r="BT714" s="60">
        <f>$L$60*N(S714)+$L$61*N(AE714)+$L$62*N(AQ714)+$L$63*N(AM714)+$L$64*N(AI714)+$L$65*N(AA714)+$L$66*N(BG714)+$L$67*N(W714)+$L$68*N(AY714)</f>
        <v>-9.6600710053665693E-3</v>
      </c>
      <c r="BU714" s="60">
        <f>IF(ISNUMBER(BS714),BS714/MAX(BS$22:BS714)-1,"")</f>
        <v>-7.0451322812881911E-2</v>
      </c>
    </row>
    <row r="715" spans="17:73" ht="16" customHeight="1">
      <c r="Q715" s="63">
        <v>44099</v>
      </c>
      <c r="R715" s="62">
        <v>461</v>
      </c>
      <c r="S715" s="60">
        <f>IF(AND(ISNUMBER(R714),ISNUMBER(R715)),R715/R714-1,"")</f>
        <v>6.3744324135521779E-3</v>
      </c>
      <c r="T715" s="60">
        <f>IF(ISNUMBER(R715),R715/MAX(R$22:R715)-1,"")</f>
        <v>-9.4195779463198015E-2</v>
      </c>
      <c r="V715" s="62">
        <v>234.99</v>
      </c>
      <c r="W715" s="60">
        <f>IF(AND(ISNUMBER(V714),ISNUMBER(V715)),V715/V714-1,"")</f>
        <v>6.2087865033828571E-3</v>
      </c>
      <c r="X715" s="60">
        <f>IF(ISNUMBER(V715),V715/MAX(V$22:V715)-1,"")</f>
        <v>-9.2282138442521533E-2</v>
      </c>
      <c r="Z715" s="62">
        <v>9.9700000000000006</v>
      </c>
      <c r="AA715" s="60">
        <f>IF(AND(ISNUMBER(Z714),ISNUMBER(Z715)),Z715/Z714-1,"")</f>
        <v>1.0040160642570406E-3</v>
      </c>
      <c r="AB715" s="60">
        <f>IF(ISNUMBER(Z715),Z715/MAX(Z$22:Z715)-1,"")</f>
        <v>-9.6920289855072284E-2</v>
      </c>
      <c r="AD715" s="62">
        <v>12.78</v>
      </c>
      <c r="AE715" s="60">
        <f>IF(AND(ISNUMBER(AD714),ISNUMBER(AD715)),AD715/AD714-1,"")</f>
        <v>-1.5625000000001332E-3</v>
      </c>
      <c r="AF715" s="60">
        <f>IF(ISNUMBER(AD715),AD715/MAX(AD$22:AD715)-1,"")</f>
        <v>-0.15420251489080083</v>
      </c>
      <c r="AH715" s="62">
        <v>17.079999999999998</v>
      </c>
      <c r="AI715" s="60">
        <f>IF(AND(ISNUMBER(AH714),ISNUMBER(AH715)),AH715/AH714-1,"")</f>
        <v>2.9359953024072905E-3</v>
      </c>
      <c r="AJ715" s="60">
        <f>IF(ISNUMBER(AH715),AH715/MAX(AH$22:AH715)-1,"")</f>
        <v>-0.12455151204510528</v>
      </c>
      <c r="AL715" s="62">
        <v>18.690000000000001</v>
      </c>
      <c r="AM715" s="60">
        <f>IF(AND(ISNUMBER(AL714),ISNUMBER(AL715)),AL715/AL714-1,"")</f>
        <v>1.3557483731019504E-2</v>
      </c>
      <c r="AN715" s="60">
        <f>IF(ISNUMBER(AL715),AL715/MAX(AL$22:AL715)-1,"")</f>
        <v>-0.20704285108188369</v>
      </c>
      <c r="AP715" s="62">
        <v>100.26</v>
      </c>
      <c r="AQ715" s="60">
        <f>IF(AND(ISNUMBER(AP714),ISNUMBER(AP715)),AP715/AP714-1,"")</f>
        <v>-9.9730727036950739E-5</v>
      </c>
      <c r="AR715" s="60">
        <f>IF(ISNUMBER(AP715),AP715/MAX(AP$22:AP715)-1,"")</f>
        <v>-1.4938751120405769E-3</v>
      </c>
      <c r="AT715" s="62">
        <v>50.09</v>
      </c>
      <c r="AU715" s="60">
        <f>IF(AND(ISNUMBER(AT714),ISNUMBER(AT715)),AT715/AT714-1,"")</f>
        <v>9.983028850957254E-5</v>
      </c>
      <c r="AV715" s="60">
        <f>IF(ISNUMBER(AT715),AT715/MAX(AT$22:AT715)-1,"")</f>
        <v>-1.7935432443203503E-3</v>
      </c>
      <c r="AX715" s="62">
        <v>24.792999999999999</v>
      </c>
      <c r="AY715" s="60">
        <f>IF(AND(ISNUMBER(AX714),ISNUMBER(AX715)),AX715/AX714-1,"")</f>
        <v>6.5362130561870124E-3</v>
      </c>
      <c r="AZ715" s="60">
        <f>IF(ISNUMBER(AX715),AX715/MAX(AX$22:AX715)-1,"")</f>
        <v>-7.5405556591460088E-2</v>
      </c>
      <c r="BB715" s="62">
        <v>54.58</v>
      </c>
      <c r="BC715" s="60">
        <f>IF(AND(ISNUMBER(BB714),ISNUMBER(BB715)),BB715/BB714-1,"")</f>
        <v>-1.8318373328463089E-4</v>
      </c>
      <c r="BD715" s="60">
        <f>IF(ISNUMBER(BB715),BB715/MAX(BB$22:BB715)-1,"")</f>
        <v>-1.3198336647984199E-2</v>
      </c>
      <c r="BF715" s="62">
        <v>53.64</v>
      </c>
      <c r="BG715" s="60">
        <f>IF(AND(ISNUMBER(BF714),ISNUMBER(BF715)),BF715/BF714-1,"")</f>
        <v>1.3067015120402647E-3</v>
      </c>
      <c r="BH715" s="60">
        <f>IF(ISNUMBER(BF715),BF715/MAX(BF$22:BF715)-1,"")</f>
        <v>-9.235315847802017E-3</v>
      </c>
      <c r="BK715" s="61">
        <f>BK714*(1+BL715)</f>
        <v>125.01819896819399</v>
      </c>
      <c r="BL715" s="60">
        <f>$L$12*N(AQ715)+$L$13*N(S715)+$L$14*N(AA715)+$L$15*N(AE715)+$L$16*N(AY715)+$L$17*N(BC715)+$L$18*N(AM715)+$L$19*N(AU715)+$L$20*N(W715)</f>
        <v>3.4818213699940957E-3</v>
      </c>
      <c r="BM715" s="60">
        <f>IF(ISNUMBER(BK715),BK715/MAX(BK$22:BK715)-1,"")</f>
        <v>-3.4815498233599196E-2</v>
      </c>
      <c r="BO715" s="61">
        <f>BO714*(1+BP715)</f>
        <v>121.47751166972338</v>
      </c>
      <c r="BP715" s="60">
        <f>$L$36*N(S715)+$L$37*N(AQ715)+$L$38*N(AA715)+$L$39*N(AE715)+$L$40*N(AM715)+$L$41*N(W715)+$L$42*N(AI715)+$L$43*N(BG715)+$L$44*N(AY715)</f>
        <v>2.8458843256160141E-3</v>
      </c>
      <c r="BQ715" s="60">
        <f>IF(ISNUMBER(BO715),BO715/MAX(BO$22:BO715)-1,"")</f>
        <v>-4.3179361616124567E-2</v>
      </c>
      <c r="BS715" s="61">
        <f>BS714*(1+BT715)</f>
        <v>114.15334779090961</v>
      </c>
      <c r="BT715" s="60">
        <f>$L$60*N(S715)+$L$61*N(AE715)+$L$62*N(AQ715)+$L$63*N(AM715)+$L$64*N(AI715)+$L$65*N(AA715)+$L$66*N(BG715)+$L$67*N(W715)+$L$68*N(AY715)</f>
        <v>3.5864800111051476E-3</v>
      </c>
      <c r="BU715" s="60">
        <f>IF(ISNUMBER(BS715),BS715/MAX(BS$22:BS715)-1,"")</f>
        <v>-6.711751506280117E-2</v>
      </c>
    </row>
    <row r="716" spans="17:73" ht="16" customHeight="1">
      <c r="Q716" s="63">
        <v>44102</v>
      </c>
      <c r="R716" s="62">
        <v>467.6</v>
      </c>
      <c r="S716" s="60">
        <f>IF(AND(ISNUMBER(R715),ISNUMBER(R716)),R716/R715-1,"")</f>
        <v>1.4316702819956673E-2</v>
      </c>
      <c r="T716" s="60">
        <f>IF(ISNUMBER(R716),R716/MAX(R$22:R716)-1,"")</f>
        <v>-8.1227649624710185E-2</v>
      </c>
      <c r="V716" s="62">
        <v>238.47</v>
      </c>
      <c r="W716" s="60">
        <f>IF(AND(ISNUMBER(V715),ISNUMBER(V716)),V716/V715-1,"")</f>
        <v>1.4809140814502797E-2</v>
      </c>
      <c r="X716" s="60">
        <f>IF(ISNUMBER(V716),V716/MAX(V$22:V716)-1,"")</f>
        <v>-7.8839616810877589E-2</v>
      </c>
      <c r="Z716" s="62">
        <v>10.19</v>
      </c>
      <c r="AA716" s="60">
        <f>IF(AND(ISNUMBER(Z715),ISNUMBER(Z716)),Z716/Z715-1,"")</f>
        <v>2.206619859578729E-2</v>
      </c>
      <c r="AB716" s="60">
        <f>IF(ISNUMBER(Z716),Z716/MAX(Z$22:Z716)-1,"")</f>
        <v>-7.6992753623188359E-2</v>
      </c>
      <c r="AD716" s="62">
        <v>12.9</v>
      </c>
      <c r="AE716" s="60">
        <f>IF(AND(ISNUMBER(AD715),ISNUMBER(AD716)),AD716/AD715-1,"")</f>
        <v>9.3896713615024829E-3</v>
      </c>
      <c r="AF716" s="60">
        <f>IF(ISNUMBER(AD716),AD716/MAX(AD$22:AD716)-1,"")</f>
        <v>-0.14626075446724018</v>
      </c>
      <c r="AH716" s="62">
        <v>17.170000000000002</v>
      </c>
      <c r="AI716" s="60">
        <f>IF(AND(ISNUMBER(AH715),ISNUMBER(AH716)),AH716/AH715-1,"")</f>
        <v>5.2693208430916183E-3</v>
      </c>
      <c r="AJ716" s="60">
        <f>IF(ISNUMBER(AH716),AH716/MAX(AH$22:AH716)-1,"")</f>
        <v>-0.11993849308047155</v>
      </c>
      <c r="AL716" s="62">
        <v>18.940000000000001</v>
      </c>
      <c r="AM716" s="60">
        <f>IF(AND(ISNUMBER(AL715),ISNUMBER(AL716)),AL716/AL715-1,"")</f>
        <v>1.3376136971642527E-2</v>
      </c>
      <c r="AN716" s="60">
        <f>IF(ISNUMBER(AL716),AL716/MAX(AL$22:AL716)-1,"")</f>
        <v>-0.19643614764531181</v>
      </c>
      <c r="AP716" s="62">
        <v>100.28</v>
      </c>
      <c r="AQ716" s="60">
        <f>IF(AND(ISNUMBER(AP715),ISNUMBER(AP716)),AP716/AP715-1,"")</f>
        <v>1.9948134849379073E-4</v>
      </c>
      <c r="AR716" s="60">
        <f>IF(ISNUMBER(AP716),AP716/MAX(AP$22:AP716)-1,"")</f>
        <v>-1.2946917637685074E-3</v>
      </c>
      <c r="AT716" s="62">
        <v>50.094999999999999</v>
      </c>
      <c r="AU716" s="60">
        <f>IF(AND(ISNUMBER(AT715),ISNUMBER(AT716)),AT716/AT715-1,"")</f>
        <v>9.9820323417709744E-5</v>
      </c>
      <c r="AV716" s="60">
        <f>IF(ISNUMBER(AT716),AT716/MAX(AT$22:AT716)-1,"")</f>
        <v>-1.6939019529693677E-3</v>
      </c>
      <c r="AX716" s="62">
        <v>24.677</v>
      </c>
      <c r="AY716" s="60">
        <f>IF(AND(ISNUMBER(AX715),ISNUMBER(AX716)),AX716/AX715-1,"")</f>
        <v>-4.6787399669261376E-3</v>
      </c>
      <c r="AZ716" s="60">
        <f>IF(ISNUMBER(AX716),AX716/MAX(AX$22:AX716)-1,"")</f>
        <v>-7.9731493567033462E-2</v>
      </c>
      <c r="BB716" s="62">
        <v>54.62</v>
      </c>
      <c r="BC716" s="60">
        <f>IF(AND(ISNUMBER(BB715),ISNUMBER(BB716)),BB716/BB715-1,"")</f>
        <v>7.3286918285075942E-4</v>
      </c>
      <c r="BD716" s="60">
        <f>IF(ISNUMBER(BB716),BB716/MAX(BB$22:BB716)-1,"")</f>
        <v>-1.2475140119327488E-2</v>
      </c>
      <c r="BF716" s="62">
        <v>53.68</v>
      </c>
      <c r="BG716" s="60">
        <f>IF(AND(ISNUMBER(BF715),ISNUMBER(BF716)),BF716/BF715-1,"")</f>
        <v>7.4571215510821354E-4</v>
      </c>
      <c r="BH716" s="60">
        <f>IF(ISNUMBER(BF716),BF716/MAX(BF$22:BF716)-1,"")</f>
        <v>-8.4964905799778112E-3</v>
      </c>
      <c r="BK716" s="61">
        <f>BK715*(1+BL716)</f>
        <v>126.09639011062181</v>
      </c>
      <c r="BL716" s="60">
        <f>$L$12*N(AQ716)+$L$13*N(S716)+$L$14*N(AA716)+$L$15*N(AE716)+$L$16*N(AY716)+$L$17*N(BC716)+$L$18*N(AM716)+$L$19*N(AU716)+$L$20*N(W716)</f>
        <v>8.6242735163872125E-3</v>
      </c>
      <c r="BM716" s="60">
        <f>IF(ISNUMBER(BK716),BK716/MAX(BK$22:BK716)-1,"")</f>
        <v>-2.6491483096587776E-2</v>
      </c>
      <c r="BO716" s="61">
        <f>BO715*(1+BP716)</f>
        <v>122.7206312109228</v>
      </c>
      <c r="BP716" s="60">
        <f>$L$36*N(S716)+$L$37*N(AQ716)+$L$38*N(AA716)+$L$39*N(AE716)+$L$40*N(AM716)+$L$41*N(W716)+$L$42*N(AI716)+$L$43*N(BG716)+$L$44*N(AY716)</f>
        <v>1.0233330631427895E-2</v>
      </c>
      <c r="BQ716" s="60">
        <f>IF(ISNUMBER(BO716),BO716/MAX(BO$22:BO716)-1,"")</f>
        <v>-3.3387899668568477E-2</v>
      </c>
      <c r="BS716" s="61">
        <f>BS715*(1+BT716)</f>
        <v>115.30852266411544</v>
      </c>
      <c r="BT716" s="60">
        <f>$L$60*N(S716)+$L$61*N(AE716)+$L$62*N(AQ716)+$L$63*N(AM716)+$L$64*N(AI716)+$L$65*N(AA716)+$L$66*N(BG716)+$L$67*N(W716)+$L$68*N(AY716)</f>
        <v>1.011950061527532E-2</v>
      </c>
      <c r="BU716" s="60">
        <f>IF(ISNUMBER(BS716),BS716/MAX(BS$22:BS716)-1,"")</f>
        <v>-5.7677210182499605E-2</v>
      </c>
    </row>
    <row r="717" spans="17:73" ht="16" customHeight="1">
      <c r="Q717" s="63">
        <v>44103</v>
      </c>
      <c r="R717" s="62">
        <v>473.51</v>
      </c>
      <c r="S717" s="60">
        <f>IF(AND(ISNUMBER(R716),ISNUMBER(R717)),R717/R716-1,"")</f>
        <v>1.2639007698887816E-2</v>
      </c>
      <c r="T717" s="60">
        <f>IF(ISNUMBER(R717),R717/MAX(R$22:R717)-1,"")</f>
        <v>-6.961527881479157E-2</v>
      </c>
      <c r="V717" s="62">
        <v>240.74</v>
      </c>
      <c r="W717" s="60">
        <f>IF(AND(ISNUMBER(V716),ISNUMBER(V717)),V717/V716-1,"")</f>
        <v>9.519017067136426E-3</v>
      </c>
      <c r="X717" s="60">
        <f>IF(ISNUMBER(V717),V717/MAX(V$22:V717)-1,"")</f>
        <v>-7.007107540173052E-2</v>
      </c>
      <c r="Z717" s="62">
        <v>10.27</v>
      </c>
      <c r="AA717" s="60">
        <f>IF(AND(ISNUMBER(Z716),ISNUMBER(Z717)),Z717/Z716-1,"")</f>
        <v>7.8508341511285273E-3</v>
      </c>
      <c r="AB717" s="60">
        <f>IF(ISNUMBER(Z717),Z717/MAX(Z$22:Z717)-1,"")</f>
        <v>-6.9746376811594124E-2</v>
      </c>
      <c r="AD717" s="62">
        <v>13.12</v>
      </c>
      <c r="AE717" s="60">
        <f>IF(AND(ISNUMBER(AD716),ISNUMBER(AD717)),AD717/AD716-1,"")</f>
        <v>1.7054263565891459E-2</v>
      </c>
      <c r="AF717" s="60">
        <f>IF(ISNUMBER(AD717),AD717/MAX(AD$22:AD717)-1,"")</f>
        <v>-0.13170086035737927</v>
      </c>
      <c r="AH717" s="62">
        <v>17.12</v>
      </c>
      <c r="AI717" s="60">
        <f>IF(AND(ISNUMBER(AH716),ISNUMBER(AH717)),AH717/AH716-1,"")</f>
        <v>-2.9120559114735878E-3</v>
      </c>
      <c r="AJ717" s="60">
        <f>IF(ISNUMBER(AH717),AH717/MAX(AH$22:AH717)-1,"")</f>
        <v>-0.12250128139415684</v>
      </c>
      <c r="AL717" s="62">
        <v>19</v>
      </c>
      <c r="AM717" s="60">
        <f>IF(AND(ISNUMBER(AL716),ISNUMBER(AL717)),AL717/AL716-1,"")</f>
        <v>3.1678986272438703E-3</v>
      </c>
      <c r="AN717" s="60">
        <f>IF(ISNUMBER(AL717),AL717/MAX(AL$22:AL717)-1,"")</f>
        <v>-0.19389053882053464</v>
      </c>
      <c r="AP717" s="62">
        <v>100.26</v>
      </c>
      <c r="AQ717" s="60">
        <f>IF(AND(ISNUMBER(AP716),ISNUMBER(AP717)),AP717/AP716-1,"")</f>
        <v>-1.9944156362183829E-4</v>
      </c>
      <c r="AR717" s="60">
        <f>IF(ISNUMBER(AP717),AP717/MAX(AP$22:AP717)-1,"")</f>
        <v>-1.4938751120405769E-3</v>
      </c>
      <c r="AT717" s="62">
        <v>50.1</v>
      </c>
      <c r="AU717" s="60">
        <f>IF(AND(ISNUMBER(AT716),ISNUMBER(AT717)),AT717/AT716-1,"")</f>
        <v>9.9810360315366609E-5</v>
      </c>
      <c r="AV717" s="60">
        <f>IF(ISNUMBER(AT717),AT717/MAX(AT$22:AT717)-1,"")</f>
        <v>-1.5942606616181632E-3</v>
      </c>
      <c r="AX717" s="62">
        <v>24.867000000000001</v>
      </c>
      <c r="AY717" s="60">
        <f>IF(AND(ISNUMBER(AX716),ISNUMBER(AX717)),AX717/AX716-1,"")</f>
        <v>7.6994772460186045E-3</v>
      </c>
      <c r="AZ717" s="60">
        <f>IF(ISNUMBER(AX717),AX717/MAX(AX$22:AX717)-1,"")</f>
        <v>-7.2645907141525301E-2</v>
      </c>
      <c r="BB717" s="62">
        <v>54.57</v>
      </c>
      <c r="BC717" s="60">
        <f>IF(AND(ISNUMBER(BB716),ISNUMBER(BB717)),BB717/BB716-1,"")</f>
        <v>-9.1541559868180133E-4</v>
      </c>
      <c r="BD717" s="60">
        <f>IF(ISNUMBER(BB717),BB717/MAX(BB$22:BB717)-1,"")</f>
        <v>-1.3379135780148266E-2</v>
      </c>
      <c r="BF717" s="62">
        <v>53.61</v>
      </c>
      <c r="BG717" s="60">
        <f>IF(AND(ISNUMBER(BF716),ISNUMBER(BF717)),BF717/BF716-1,"")</f>
        <v>-1.3040238450074959E-3</v>
      </c>
      <c r="BH717" s="60">
        <f>IF(ISNUMBER(BF717),BF717/MAX(BF$22:BF717)-1,"")</f>
        <v>-9.7894347986701158E-3</v>
      </c>
      <c r="BK717" s="61">
        <f>BK716*(1+BL717)</f>
        <v>127.09279981123584</v>
      </c>
      <c r="BL717" s="60">
        <f>$L$12*N(AQ717)+$L$13*N(S717)+$L$14*N(AA717)+$L$15*N(AE717)+$L$16*N(AY717)+$L$17*N(BC717)+$L$18*N(AM717)+$L$19*N(AU717)+$L$20*N(W717)</f>
        <v>7.9019684841088456E-3</v>
      </c>
      <c r="BM717" s="60">
        <f>IF(ISNUMBER(BK717),BK717/MAX(BK$22:BK717)-1,"")</f>
        <v>-1.8798849477005497E-2</v>
      </c>
      <c r="BO717" s="61">
        <f>BO716*(1+BP717)</f>
        <v>123.79126814715633</v>
      </c>
      <c r="BP717" s="60">
        <f>$L$36*N(S717)+$L$37*N(AQ717)+$L$38*N(AA717)+$L$39*N(AE717)+$L$40*N(AM717)+$L$41*N(W717)+$L$42*N(AI717)+$L$43*N(BG717)+$L$44*N(AY717)</f>
        <v>8.7241804875774816E-3</v>
      </c>
      <c r="BQ717" s="60">
        <f>IF(ISNUMBER(BO717),BO717/MAX(BO$22:BO717)-1,"")</f>
        <v>-2.4955001243800679E-2</v>
      </c>
      <c r="BS717" s="61">
        <f>BS716*(1+BT717)</f>
        <v>116.20292960818664</v>
      </c>
      <c r="BT717" s="60">
        <f>$L$60*N(S717)+$L$61*N(AE717)+$L$62*N(AQ717)+$L$63*N(AM717)+$L$64*N(AI717)+$L$65*N(AA717)+$L$66*N(BG717)+$L$67*N(W717)+$L$68*N(AY717)</f>
        <v>7.7566421232933636E-3</v>
      </c>
      <c r="BU717" s="60">
        <f>IF(ISNUMBER(BS717),BS717/MAX(BS$22:BS717)-1,"")</f>
        <v>-5.036794953726198E-2</v>
      </c>
    </row>
    <row r="718" spans="17:73" ht="16" customHeight="1">
      <c r="Q718" s="63">
        <v>44104</v>
      </c>
      <c r="R718" s="62">
        <v>465.1</v>
      </c>
      <c r="S718" s="60">
        <f>IF(AND(ISNUMBER(R717),ISNUMBER(R718)),R718/R717-1,"")</f>
        <v>-1.7760976536926321E-2</v>
      </c>
      <c r="T718" s="60">
        <f>IF(ISNUMBER(R718),R718/MAX(R$22:R718)-1,"")</f>
        <v>-8.613982001807674E-2</v>
      </c>
      <c r="V718" s="62">
        <v>236</v>
      </c>
      <c r="W718" s="60">
        <f>IF(AND(ISNUMBER(V717),ISNUMBER(V718)),V718/V717-1,"")</f>
        <v>-1.968929135166575E-2</v>
      </c>
      <c r="X718" s="60">
        <f>IF(ISNUMBER(V718),V718/MAX(V$22:V718)-1,"")</f>
        <v>-8.8380716934487014E-2</v>
      </c>
      <c r="Z718" s="62">
        <v>10.119999999999999</v>
      </c>
      <c r="AA718" s="60">
        <f>IF(AND(ISNUMBER(Z717),ISNUMBER(Z718)),Z718/Z717-1,"")</f>
        <v>-1.4605647517039966E-2</v>
      </c>
      <c r="AB718" s="60">
        <f>IF(ISNUMBER(Z718),Z718/MAX(Z$22:Z718)-1,"")</f>
        <v>-8.333333333333337E-2</v>
      </c>
      <c r="AD718" s="62">
        <v>12.96</v>
      </c>
      <c r="AE718" s="60">
        <f>IF(AND(ISNUMBER(AD717),ISNUMBER(AD718)),AD718/AD717-1,"")</f>
        <v>-1.2195121951219412E-2</v>
      </c>
      <c r="AF718" s="60">
        <f>IF(ISNUMBER(AD718),AD718/MAX(AD$22:AD718)-1,"")</f>
        <v>-0.14228987425545991</v>
      </c>
      <c r="AH718" s="62">
        <v>16.88</v>
      </c>
      <c r="AI718" s="60">
        <f>IF(AND(ISNUMBER(AH717),ISNUMBER(AH718)),AH718/AH717-1,"")</f>
        <v>-1.4018691588785215E-2</v>
      </c>
      <c r="AJ718" s="60">
        <f>IF(ISNUMBER(AH718),AH718/MAX(AH$22:AH718)-1,"")</f>
        <v>-0.1348026652998463</v>
      </c>
      <c r="AL718" s="62">
        <v>18.77</v>
      </c>
      <c r="AM718" s="60">
        <f>IF(AND(ISNUMBER(AL717),ISNUMBER(AL718)),AL718/AL717-1,"")</f>
        <v>-1.210526315789473E-2</v>
      </c>
      <c r="AN718" s="60">
        <f>IF(ISNUMBER(AL718),AL718/MAX(AL$22:AL718)-1,"")</f>
        <v>-0.20364870598218077</v>
      </c>
      <c r="AP718" s="62">
        <v>100.28</v>
      </c>
      <c r="AQ718" s="60">
        <f>IF(AND(ISNUMBER(AP717),ISNUMBER(AP718)),AP718/AP717-1,"")</f>
        <v>1.9948134849379073E-4</v>
      </c>
      <c r="AR718" s="60">
        <f>IF(ISNUMBER(AP718),AP718/MAX(AP$22:AP718)-1,"")</f>
        <v>-1.2946917637685074E-3</v>
      </c>
      <c r="AT718" s="62">
        <v>50.09</v>
      </c>
      <c r="AU718" s="60">
        <f>IF(AND(ISNUMBER(AT717),ISNUMBER(AT718)),AT718/AT717-1,"")</f>
        <v>-1.9960079840319889E-4</v>
      </c>
      <c r="AV718" s="60">
        <f>IF(ISNUMBER(AT718),AT718/MAX(AT$22:AT718)-1,"")</f>
        <v>-1.7935432443203503E-3</v>
      </c>
      <c r="AX718" s="62">
        <v>24.872</v>
      </c>
      <c r="AY718" s="60">
        <f>IF(AND(ISNUMBER(AX717),ISNUMBER(AX718)),AX718/AX717-1,"")</f>
        <v>2.0106969075484038E-4</v>
      </c>
      <c r="AZ718" s="60">
        <f>IF(ISNUMBER(AX718),AX718/MAX(AX$22:AX718)-1,"")</f>
        <v>-7.2459444340854051E-2</v>
      </c>
      <c r="BB718" s="62">
        <v>54.63</v>
      </c>
      <c r="BC718" s="60">
        <f>IF(AND(ISNUMBER(BB717),ISNUMBER(BB718)),BB718/BB717-1,"")</f>
        <v>1.0995052226498991E-3</v>
      </c>
      <c r="BD718" s="60">
        <f>IF(ISNUMBER(BB718),BB718/MAX(BB$22:BB718)-1,"")</f>
        <v>-1.229434098716331E-2</v>
      </c>
      <c r="BF718" s="62">
        <v>53.65</v>
      </c>
      <c r="BG718" s="60">
        <f>IF(AND(ISNUMBER(BF717),ISNUMBER(BF718)),BF718/BF717-1,"")</f>
        <v>7.4612945346008708E-4</v>
      </c>
      <c r="BH718" s="60">
        <f>IF(ISNUMBER(BF718),BF718/MAX(BF$22:BF718)-1,"")</f>
        <v>-9.050609530846021E-3</v>
      </c>
      <c r="BK718" s="61">
        <f>BK717*(1+BL718)</f>
        <v>125.91564604628938</v>
      </c>
      <c r="BL718" s="60">
        <f>$L$12*N(AQ718)+$L$13*N(S718)+$L$14*N(AA718)+$L$15*N(AE718)+$L$16*N(AY718)+$L$17*N(BC718)+$L$18*N(AM718)+$L$19*N(AU718)+$L$20*N(W718)</f>
        <v>-9.2621593567442546E-3</v>
      </c>
      <c r="BM718" s="60">
        <f>IF(ISNUMBER(BK718),BK718/MAX(BK$22:BK718)-1,"")</f>
        <v>-2.788689089417018E-2</v>
      </c>
      <c r="BO718" s="61">
        <f>BO717*(1+BP718)</f>
        <v>122.47494901307596</v>
      </c>
      <c r="BP718" s="60">
        <f>$L$36*N(S718)+$L$37*N(AQ718)+$L$38*N(AA718)+$L$39*N(AE718)+$L$40*N(AM718)+$L$41*N(W718)+$L$42*N(AI718)+$L$43*N(BG718)+$L$44*N(AY718)</f>
        <v>-1.0633376277522227E-2</v>
      </c>
      <c r="BQ718" s="60">
        <f>IF(ISNUMBER(BO718),BO718/MAX(BO$22:BO718)-1,"")</f>
        <v>-3.5323021603091642E-2</v>
      </c>
      <c r="BS718" s="61">
        <f>BS717*(1+BT718)</f>
        <v>114.83087873767201</v>
      </c>
      <c r="BT718" s="60">
        <f>$L$60*N(S718)+$L$61*N(AE718)+$L$62*N(AQ718)+$L$63*N(AM718)+$L$64*N(AI718)+$L$65*N(AA718)+$L$66*N(BG718)+$L$67*N(W718)+$L$68*N(AY718)</f>
        <v>-1.1807369015057675E-2</v>
      </c>
      <c r="BU718" s="60">
        <f>IF(ISNUMBER(BS718),BS718/MAX(BS$22:BS718)-1,"")</f>
        <v>-6.1580605585601411E-2</v>
      </c>
    </row>
    <row r="719" spans="17:73" ht="16" customHeight="1">
      <c r="Q719" s="63">
        <v>44105</v>
      </c>
      <c r="R719" s="62">
        <v>469</v>
      </c>
      <c r="S719" s="60">
        <f>IF(AND(ISNUMBER(R718),ISNUMBER(R719)),R719/R718-1,"")</f>
        <v>8.3852934852719496E-3</v>
      </c>
      <c r="T719" s="60">
        <f>IF(ISNUMBER(R719),R719/MAX(R$22:R719)-1,"")</f>
        <v>-7.8476834204424861E-2</v>
      </c>
      <c r="V719" s="62">
        <v>238.48</v>
      </c>
      <c r="W719" s="60">
        <f>IF(AND(ISNUMBER(V718),ISNUMBER(V719)),V719/V718-1,"")</f>
        <v>1.0508474576271132E-2</v>
      </c>
      <c r="X719" s="60">
        <f>IF(ISNUMBER(V719),V719/MAX(V$22:V719)-1,"")</f>
        <v>-7.8800988875154521E-2</v>
      </c>
      <c r="Z719" s="62">
        <v>10.210000000000001</v>
      </c>
      <c r="AA719" s="60">
        <f>IF(AND(ISNUMBER(Z718),ISNUMBER(Z719)),Z719/Z718-1,"")</f>
        <v>8.8932806324111269E-3</v>
      </c>
      <c r="AB719" s="60">
        <f>IF(ISNUMBER(Z719),Z719/MAX(Z$22:Z719)-1,"")</f>
        <v>-7.5181159420289689E-2</v>
      </c>
      <c r="AD719" s="62">
        <v>13.12</v>
      </c>
      <c r="AE719" s="60">
        <f>IF(AND(ISNUMBER(AD718),ISNUMBER(AD719)),AD719/AD718-1,"")</f>
        <v>1.2345679012345512E-2</v>
      </c>
      <c r="AF719" s="60">
        <f>IF(ISNUMBER(AD719),AD719/MAX(AD$22:AD719)-1,"")</f>
        <v>-0.13170086035737927</v>
      </c>
      <c r="AH719" s="62">
        <v>17.059999999999999</v>
      </c>
      <c r="AI719" s="60">
        <f>IF(AND(ISNUMBER(AH718),ISNUMBER(AH719)),AH719/AH718-1,"")</f>
        <v>1.0663507109004655E-2</v>
      </c>
      <c r="AJ719" s="60">
        <f>IF(ISNUMBER(AH719),AH719/MAX(AH$22:AH719)-1,"")</f>
        <v>-0.12557662737057929</v>
      </c>
      <c r="AL719" s="62">
        <v>18.850000000000001</v>
      </c>
      <c r="AM719" s="60">
        <f>IF(AND(ISNUMBER(AL718),ISNUMBER(AL719)),AL719/AL718-1,"")</f>
        <v>4.2621204049015926E-3</v>
      </c>
      <c r="AN719" s="60">
        <f>IF(ISNUMBER(AL719),AL719/MAX(AL$22:AL719)-1,"")</f>
        <v>-0.20025456088247773</v>
      </c>
      <c r="AP719" s="62">
        <v>100.27</v>
      </c>
      <c r="AQ719" s="60">
        <f>IF(AND(ISNUMBER(AP718),ISNUMBER(AP719)),AP719/AP718-1,"")</f>
        <v>-9.9720781810974657E-5</v>
      </c>
      <c r="AR719" s="60">
        <f>IF(ISNUMBER(AP719),AP719/MAX(AP$22:AP719)-1,"")</f>
        <v>-1.3942834379045976E-3</v>
      </c>
      <c r="AT719" s="62">
        <v>50.06</v>
      </c>
      <c r="AU719" s="60">
        <f>IF(AND(ISNUMBER(AT718),ISNUMBER(AT719)),AT719/AT718-1,"")</f>
        <v>-5.9892194050714664E-4</v>
      </c>
      <c r="AV719" s="60">
        <f>IF(ISNUMBER(AT719),AT719/MAX(AT$22:AT719)-1,"")</f>
        <v>-2.3913909924272447E-3</v>
      </c>
      <c r="AX719" s="62">
        <v>24.727</v>
      </c>
      <c r="AY719" s="60">
        <f>IF(AND(ISNUMBER(AX718),ISNUMBER(AX719)),AX719/AX718-1,"")</f>
        <v>-5.8298488259890258E-3</v>
      </c>
      <c r="AZ719" s="60">
        <f>IF(ISNUMBER(AX719),AX719/MAX(AX$22:AX719)-1,"")</f>
        <v>-7.7866865560320742E-2</v>
      </c>
      <c r="BB719" s="62">
        <v>53.02</v>
      </c>
      <c r="BC719" s="60">
        <f>IF(AND(ISNUMBER(BB718),ISNUMBER(BB719)),BB719/BB718-1,"")</f>
        <v>-2.9470986637378682E-2</v>
      </c>
      <c r="BD719" s="60">
        <f>IF(ISNUMBER(BB719),BB719/MAX(BB$22:BB719)-1,"")</f>
        <v>-4.1403001265593931E-2</v>
      </c>
      <c r="BF719" s="62">
        <v>53.37</v>
      </c>
      <c r="BG719" s="60">
        <f>IF(AND(ISNUMBER(BF718),ISNUMBER(BF719)),BF719/BF718-1,"")</f>
        <v>-5.2190121155638591E-3</v>
      </c>
      <c r="BH719" s="60">
        <f>IF(ISNUMBER(BF719),BF719/MAX(BF$22:BF719)-1,"")</f>
        <v>-1.4222386405615128E-2</v>
      </c>
      <c r="BK719" s="61">
        <f>BK718*(1+BL719)</f>
        <v>126.32608229945788</v>
      </c>
      <c r="BL719" s="60">
        <f>$L$12*N(AQ719)+$L$13*N(S719)+$L$14*N(AA719)+$L$15*N(AE719)+$L$16*N(AY719)+$L$17*N(BC719)+$L$18*N(AM719)+$L$19*N(AU719)+$L$20*N(W719)</f>
        <v>3.2596128126731513E-3</v>
      </c>
      <c r="BM719" s="60">
        <f>IF(ISNUMBER(BK719),BK719/MAX(BK$22:BK719)-1,"")</f>
        <v>-2.4718178548361336E-2</v>
      </c>
      <c r="BO719" s="61">
        <f>BO718*(1+BP719)</f>
        <v>123.20842233637202</v>
      </c>
      <c r="BP719" s="60">
        <f>$L$36*N(S719)+$L$37*N(AQ719)+$L$38*N(AA719)+$L$39*N(AE719)+$L$40*N(AM719)+$L$41*N(W719)+$L$42*N(AI719)+$L$43*N(BG719)+$L$44*N(AY719)</f>
        <v>5.9887620220014266E-3</v>
      </c>
      <c r="BQ719" s="60">
        <f>IF(ISNUMBER(BO719),BO719/MAX(BO$22:BO719)-1,"")</f>
        <v>-2.9545800751369145E-2</v>
      </c>
      <c r="BS719" s="61">
        <f>BS718*(1+BT719)</f>
        <v>115.65676917577068</v>
      </c>
      <c r="BT719" s="60">
        <f>$L$60*N(S719)+$L$61*N(AE719)+$L$62*N(AQ719)+$L$63*N(AM719)+$L$64*N(AI719)+$L$65*N(AA719)+$L$66*N(BG719)+$L$67*N(W719)+$L$68*N(AY719)</f>
        <v>7.1922330228386868E-3</v>
      </c>
      <c r="BU719" s="60">
        <f>IF(ISNUMBER(BS719),BS719/MAX(BS$22:BS719)-1,"")</f>
        <v>-5.4831274627821891E-2</v>
      </c>
    </row>
    <row r="720" spans="17:73" ht="16" customHeight="1">
      <c r="Q720" s="63">
        <v>44106</v>
      </c>
      <c r="R720" s="62">
        <v>463.3</v>
      </c>
      <c r="S720" s="60">
        <f>IF(AND(ISNUMBER(R719),ISNUMBER(R720)),R720/R719-1,"")</f>
        <v>-1.2153518123667384E-2</v>
      </c>
      <c r="T720" s="60">
        <f>IF(ISNUMBER(R720),R720/MAX(R$22:R720)-1,"")</f>
        <v>-8.9676582701300744E-2</v>
      </c>
      <c r="V720" s="62">
        <v>236.08</v>
      </c>
      <c r="W720" s="60">
        <f>IF(AND(ISNUMBER(V719),ISNUMBER(V720)),V720/V719-1,"")</f>
        <v>-1.0063737001006268E-2</v>
      </c>
      <c r="X720" s="60">
        <f>IF(ISNUMBER(V720),V720/MAX(V$22:V720)-1,"")</f>
        <v>-8.8071693448702026E-2</v>
      </c>
      <c r="Z720" s="62">
        <v>10.16</v>
      </c>
      <c r="AA720" s="60">
        <f>IF(AND(ISNUMBER(Z719),ISNUMBER(Z720)),Z720/Z719-1,"")</f>
        <v>-4.8971596474045587E-3</v>
      </c>
      <c r="AB720" s="60">
        <f>IF(ISNUMBER(Z720),Z720/MAX(Z$22:Z720)-1,"")</f>
        <v>-7.9710144927536142E-2</v>
      </c>
      <c r="AD720" s="62">
        <v>12.75</v>
      </c>
      <c r="AE720" s="60">
        <f>IF(AND(ISNUMBER(AD719),ISNUMBER(AD720)),AD720/AD719-1,"")</f>
        <v>-2.8201219512195119E-2</v>
      </c>
      <c r="AF720" s="60">
        <f>IF(ISNUMBER(AD720),AD720/MAX(AD$22:AD720)-1,"")</f>
        <v>-0.15618795499669091</v>
      </c>
      <c r="AH720" s="62">
        <v>16.8</v>
      </c>
      <c r="AI720" s="60">
        <f>IF(AND(ISNUMBER(AH719),ISNUMBER(AH720)),AH720/AH719-1,"")</f>
        <v>-1.5240328253223745E-2</v>
      </c>
      <c r="AJ720" s="60">
        <f>IF(ISNUMBER(AH720),AH720/MAX(AH$22:AH720)-1,"")</f>
        <v>-0.13890312660174275</v>
      </c>
      <c r="AL720" s="62">
        <v>18.43</v>
      </c>
      <c r="AM720" s="60">
        <f>IF(AND(ISNUMBER(AL719),ISNUMBER(AL720)),AL720/AL719-1,"")</f>
        <v>-2.2281167108753386E-2</v>
      </c>
      <c r="AN720" s="60">
        <f>IF(ISNUMBER(AL720),AL720/MAX(AL$22:AL720)-1,"")</f>
        <v>-0.21807382265591857</v>
      </c>
      <c r="AP720" s="62">
        <v>100.26</v>
      </c>
      <c r="AQ720" s="60">
        <f>IF(AND(ISNUMBER(AP719),ISNUMBER(AP720)),AP720/AP719-1,"")</f>
        <v>-9.9730727036950739E-5</v>
      </c>
      <c r="AR720" s="60">
        <f>IF(ISNUMBER(AP720),AP720/MAX(AP$22:AP720)-1,"")</f>
        <v>-1.4938751120405769E-3</v>
      </c>
      <c r="AT720" s="62">
        <v>50.08</v>
      </c>
      <c r="AU720" s="60">
        <f>IF(AND(ISNUMBER(AT719),ISNUMBER(AT720)),AT720/AT719-1,"")</f>
        <v>3.9952057530956431E-4</v>
      </c>
      <c r="AV720" s="60">
        <f>IF(ISNUMBER(AT720),AT720/MAX(AT$22:AT720)-1,"")</f>
        <v>-1.9928258270227595E-3</v>
      </c>
      <c r="AX720" s="62">
        <v>25.033000000000001</v>
      </c>
      <c r="AY720" s="60">
        <f>IF(AND(ISNUMBER(AX719),ISNUMBER(AX720)),AX720/AX719-1,"")</f>
        <v>1.2375136490476057E-2</v>
      </c>
      <c r="AZ720" s="60">
        <f>IF(ISNUMBER(AX720),AX720/MAX(AX$22:AX720)-1,"")</f>
        <v>-6.6455342159239206E-2</v>
      </c>
      <c r="BB720" s="62">
        <v>53.08</v>
      </c>
      <c r="BC720" s="60">
        <f>IF(AND(ISNUMBER(BB719),ISNUMBER(BB720)),BB720/BB719-1,"")</f>
        <v>1.1316484345529343E-3</v>
      </c>
      <c r="BD720" s="60">
        <f>IF(ISNUMBER(BB720),BB720/MAX(BB$22:BB720)-1,"")</f>
        <v>-4.0318206472608975E-2</v>
      </c>
      <c r="BF720" s="62">
        <v>53.47</v>
      </c>
      <c r="BG720" s="60">
        <f>IF(AND(ISNUMBER(BF719),ISNUMBER(BF720)),BF720/BF719-1,"")</f>
        <v>1.873711823121571E-3</v>
      </c>
      <c r="BH720" s="60">
        <f>IF(ISNUMBER(BF720),BF720/MAX(BF$22:BF720)-1,"")</f>
        <v>-1.2375323236054725E-2</v>
      </c>
      <c r="BK720" s="61">
        <f>BK719*(1+BL720)</f>
        <v>125.52620616584778</v>
      </c>
      <c r="BL720" s="60">
        <f>$L$12*N(AQ720)+$L$13*N(S720)+$L$14*N(AA720)+$L$15*N(AE720)+$L$16*N(AY720)+$L$17*N(BC720)+$L$18*N(AM720)+$L$19*N(AU720)+$L$20*N(W720)</f>
        <v>-6.3318367755123024E-3</v>
      </c>
      <c r="BM720" s="60">
        <f>IF(ISNUMBER(BK720),BK720/MAX(BK$22:BK720)-1,"")</f>
        <v>-3.0893503851917359E-2</v>
      </c>
      <c r="BO720" s="61">
        <f>BO719*(1+BP720)</f>
        <v>122.07986142928711</v>
      </c>
      <c r="BP720" s="60">
        <f>$L$36*N(S720)+$L$37*N(AQ720)+$L$38*N(AA720)+$L$39*N(AE720)+$L$40*N(AM720)+$L$41*N(W720)+$L$42*N(AI720)+$L$43*N(BG720)+$L$44*N(AY720)</f>
        <v>-9.1597707825835147E-3</v>
      </c>
      <c r="BQ720" s="60">
        <f>IF(ISNUMBER(BO720),BO720/MAX(BO$22:BO720)-1,"")</f>
        <v>-3.8434938771482297E-2</v>
      </c>
      <c r="BS720" s="61">
        <f>BS719*(1+BT720)</f>
        <v>114.1041925660862</v>
      </c>
      <c r="BT720" s="60">
        <f>$L$60*N(S720)+$L$61*N(AE720)+$L$62*N(AQ720)+$L$63*N(AM720)+$L$64*N(AI720)+$L$65*N(AA720)+$L$66*N(BG720)+$L$67*N(W720)+$L$68*N(AY720)</f>
        <v>-1.3424001212803526E-2</v>
      </c>
      <c r="BU720" s="60">
        <f>IF(ISNUMBER(BS720),BS720/MAX(BS$22:BS720)-1,"")</f>
        <v>-6.7519220743521902E-2</v>
      </c>
    </row>
    <row r="721" spans="17:73" ht="16" customHeight="1">
      <c r="Q721" s="63">
        <v>44109</v>
      </c>
      <c r="R721" s="62">
        <v>467.96</v>
      </c>
      <c r="S721" s="60">
        <f>IF(AND(ISNUMBER(R720),ISNUMBER(R721)),R721/R720-1,"")</f>
        <v>1.0058277573926189E-2</v>
      </c>
      <c r="T721" s="60">
        <f>IF(ISNUMBER(R721),R721/MAX(R$22:R721)-1,"")</f>
        <v>-8.0520297088065407E-2</v>
      </c>
      <c r="V721" s="62">
        <v>238.67</v>
      </c>
      <c r="W721" s="60">
        <f>IF(AND(ISNUMBER(V720),ISNUMBER(V721)),V721/V720-1,"")</f>
        <v>1.0970857336495943E-2</v>
      </c>
      <c r="X721" s="60">
        <f>IF(ISNUMBER(V721),V721/MAX(V$22:V721)-1,"")</f>
        <v>-7.8067058096415343E-2</v>
      </c>
      <c r="Z721" s="62">
        <v>10.220000000000001</v>
      </c>
      <c r="AA721" s="60">
        <f>IF(AND(ISNUMBER(Z720),ISNUMBER(Z721)),Z721/Z720-1,"")</f>
        <v>5.9055118110236116E-3</v>
      </c>
      <c r="AB721" s="60">
        <f>IF(ISNUMBER(Z721),Z721/MAX(Z$22:Z721)-1,"")</f>
        <v>-7.4275362318840465E-2</v>
      </c>
      <c r="AD721" s="62">
        <v>12.92</v>
      </c>
      <c r="AE721" s="60">
        <f>IF(AND(ISNUMBER(AD720),ISNUMBER(AD721)),AD721/AD720-1,"")</f>
        <v>1.3333333333333419E-2</v>
      </c>
      <c r="AF721" s="60">
        <f>IF(ISNUMBER(AD721),AD721/MAX(AD$22:AD721)-1,"")</f>
        <v>-0.14493712772998013</v>
      </c>
      <c r="AH721" s="62">
        <v>17.170000000000002</v>
      </c>
      <c r="AI721" s="60">
        <f>IF(AND(ISNUMBER(AH720),ISNUMBER(AH721)),AH721/AH720-1,"")</f>
        <v>2.2023809523809668E-2</v>
      </c>
      <c r="AJ721" s="60">
        <f>IF(ISNUMBER(AH721),AH721/MAX(AH$22:AH721)-1,"")</f>
        <v>-0.11993849308047155</v>
      </c>
      <c r="AL721" s="62">
        <v>19.03</v>
      </c>
      <c r="AM721" s="60">
        <f>IF(AND(ISNUMBER(AL720),ISNUMBER(AL721)),AL721/AL720-1,"")</f>
        <v>3.2555615843733232E-2</v>
      </c>
      <c r="AN721" s="60">
        <f>IF(ISNUMBER(AL721),AL721/MAX(AL$22:AL721)-1,"")</f>
        <v>-0.19261773440814589</v>
      </c>
      <c r="AP721" s="62">
        <v>100.26</v>
      </c>
      <c r="AQ721" s="60">
        <f>IF(AND(ISNUMBER(AP720),ISNUMBER(AP721)),AP721/AP720-1,"")</f>
        <v>0</v>
      </c>
      <c r="AR721" s="60">
        <f>IF(ISNUMBER(AP721),AP721/MAX(AP$22:AP721)-1,"")</f>
        <v>-1.4938751120405769E-3</v>
      </c>
      <c r="AT721" s="62">
        <v>50.07</v>
      </c>
      <c r="AU721" s="60">
        <f>IF(AND(ISNUMBER(AT720),ISNUMBER(AT721)),AT721/AT720-1,"")</f>
        <v>-1.9968051118202101E-4</v>
      </c>
      <c r="AV721" s="60">
        <f>IF(ISNUMBER(AT721),AT721/MAX(AT$22:AT721)-1,"")</f>
        <v>-2.1921084097249466E-3</v>
      </c>
      <c r="AX721" s="62">
        <v>24.620999999999999</v>
      </c>
      <c r="AY721" s="60">
        <f>IF(AND(ISNUMBER(AX720),ISNUMBER(AX721)),AX721/AX720-1,"")</f>
        <v>-1.6458275076898565E-2</v>
      </c>
      <c r="AZ721" s="60">
        <f>IF(ISNUMBER(AX721),AX721/MAX(AX$22:AX721)-1,"")</f>
        <v>-8.1819876934551616E-2</v>
      </c>
      <c r="BB721" s="62">
        <v>53.05</v>
      </c>
      <c r="BC721" s="60">
        <f>IF(AND(ISNUMBER(BB720),ISNUMBER(BB721)),BB721/BB720-1,"")</f>
        <v>-5.6518462697818794E-4</v>
      </c>
      <c r="BD721" s="60">
        <f>IF(ISNUMBER(BB721),BB721/MAX(BB$22:BB721)-1,"")</f>
        <v>-4.0860603869101508E-2</v>
      </c>
      <c r="BF721" s="62">
        <v>53.4</v>
      </c>
      <c r="BG721" s="60">
        <f>IF(AND(ISNUMBER(BF720),ISNUMBER(BF721)),BF721/BF720-1,"")</f>
        <v>-1.3091453151299337E-3</v>
      </c>
      <c r="BH721" s="60">
        <f>IF(ISNUMBER(BF721),BF721/MAX(BF$22:BF721)-1,"")</f>
        <v>-1.366826745474703E-2</v>
      </c>
      <c r="BK721" s="61">
        <f>BK720*(1+BL721)</f>
        <v>126.06131736048394</v>
      </c>
      <c r="BL721" s="60">
        <f>$L$12*N(AQ721)+$L$13*N(S721)+$L$14*N(AA721)+$L$15*N(AE721)+$L$16*N(AY721)+$L$17*N(BC721)+$L$18*N(AM721)+$L$19*N(AU721)+$L$20*N(W721)</f>
        <v>4.2629440575074453E-3</v>
      </c>
      <c r="BM721" s="60">
        <f>IF(ISNUMBER(BK721),BK721/MAX(BK$22:BK721)-1,"")</f>
        <v>-2.6762257073071005E-2</v>
      </c>
      <c r="BO721" s="61">
        <f>BO720*(1+BP721)</f>
        <v>122.85597718899065</v>
      </c>
      <c r="BP721" s="60">
        <f>$L$36*N(S721)+$L$37*N(AQ721)+$L$38*N(AA721)+$L$39*N(AE721)+$L$40*N(AM721)+$L$41*N(W721)+$L$42*N(AI721)+$L$43*N(BG721)+$L$44*N(AY721)</f>
        <v>6.3574429936021906E-3</v>
      </c>
      <c r="BQ721" s="60">
        <f>IF(ISNUMBER(BO721),BO721/MAX(BO$22:BO721)-1,"")</f>
        <v>-3.2321843710082399E-2</v>
      </c>
      <c r="BS721" s="61">
        <f>BS720*(1+BT721)</f>
        <v>115.46512607261556</v>
      </c>
      <c r="BT721" s="60">
        <f>$L$60*N(S721)+$L$61*N(AE721)+$L$62*N(AQ721)+$L$63*N(AM721)+$L$64*N(AI721)+$L$65*N(AA721)+$L$66*N(BG721)+$L$67*N(W721)+$L$68*N(AY721)</f>
        <v>1.1927112193893663E-2</v>
      </c>
      <c r="BU721" s="60">
        <f>IF(ISNUMBER(BS721),BS721/MAX(BS$22:BS721)-1,"")</f>
        <v>-5.6397417870680533E-2</v>
      </c>
    </row>
    <row r="722" spans="17:73" ht="16" customHeight="1">
      <c r="Q722" s="63">
        <v>44110</v>
      </c>
      <c r="R722" s="62">
        <v>472.58</v>
      </c>
      <c r="S722" s="60">
        <f>IF(AND(ISNUMBER(R721),ISNUMBER(R722)),R722/R721-1,"")</f>
        <v>9.8726386870673366E-3</v>
      </c>
      <c r="T722" s="60">
        <f>IF(ISNUMBER(R722),R722/MAX(R$22:R722)-1,"")</f>
        <v>-7.144260620112397E-2</v>
      </c>
      <c r="V722" s="62">
        <v>241.1</v>
      </c>
      <c r="W722" s="60">
        <f>IF(AND(ISNUMBER(V721),ISNUMBER(V722)),V722/V721-1,"")</f>
        <v>1.018142204717809E-2</v>
      </c>
      <c r="X722" s="60">
        <f>IF(ISNUMBER(V722),V722/MAX(V$22:V722)-1,"")</f>
        <v>-6.8680469715698411E-2</v>
      </c>
      <c r="Z722" s="62">
        <v>10.33</v>
      </c>
      <c r="AA722" s="60">
        <f>IF(AND(ISNUMBER(Z721),ISNUMBER(Z722)),Z722/Z721-1,"")</f>
        <v>1.0763209393346296E-2</v>
      </c>
      <c r="AB722" s="60">
        <f>IF(ISNUMBER(Z722),Z722/MAX(Z$22:Z722)-1,"")</f>
        <v>-6.4311594202898448E-2</v>
      </c>
      <c r="AD722" s="62">
        <v>13.01</v>
      </c>
      <c r="AE722" s="60">
        <f>IF(AND(ISNUMBER(AD721),ISNUMBER(AD722)),AD722/AD721-1,"")</f>
        <v>6.9659442724459009E-3</v>
      </c>
      <c r="AF722" s="60">
        <f>IF(ISNUMBER(AD722),AD722/MAX(AD$22:AD722)-1,"")</f>
        <v>-0.13898080741230967</v>
      </c>
      <c r="AH722" s="62">
        <v>17.170000000000002</v>
      </c>
      <c r="AI722" s="60">
        <f>IF(AND(ISNUMBER(AH721),ISNUMBER(AH722)),AH722/AH721-1,"")</f>
        <v>0</v>
      </c>
      <c r="AJ722" s="60">
        <f>IF(ISNUMBER(AH722),AH722/MAX(AH$22:AH722)-1,"")</f>
        <v>-0.11993849308047155</v>
      </c>
      <c r="AL722" s="62">
        <v>19.149999999999999</v>
      </c>
      <c r="AM722" s="60">
        <f>IF(AND(ISNUMBER(AL721),ISNUMBER(AL722)),AL722/AL721-1,"")</f>
        <v>6.3058328954281873E-3</v>
      </c>
      <c r="AN722" s="60">
        <f>IF(ISNUMBER(AL722),AL722/MAX(AL$22:AL722)-1,"")</f>
        <v>-0.18752651675859155</v>
      </c>
      <c r="AP722" s="62">
        <v>100.26</v>
      </c>
      <c r="AQ722" s="60">
        <f>IF(AND(ISNUMBER(AP721),ISNUMBER(AP722)),AP722/AP721-1,"")</f>
        <v>0</v>
      </c>
      <c r="AR722" s="60">
        <f>IF(ISNUMBER(AP722),AP722/MAX(AP$22:AP722)-1,"")</f>
        <v>-1.4938751120405769E-3</v>
      </c>
      <c r="AT722" s="62">
        <v>50.07</v>
      </c>
      <c r="AU722" s="60">
        <f>IF(AND(ISNUMBER(AT721),ISNUMBER(AT722)),AT722/AT721-1,"")</f>
        <v>0</v>
      </c>
      <c r="AV722" s="60">
        <f>IF(ISNUMBER(AT722),AT722/MAX(AT$22:AT722)-1,"")</f>
        <v>-2.1921084097249466E-3</v>
      </c>
      <c r="AX722" s="62">
        <v>24.905000000000001</v>
      </c>
      <c r="AY722" s="60">
        <f>IF(AND(ISNUMBER(AX721),ISNUMBER(AX722)),AX722/AX721-1,"")</f>
        <v>1.1534868608098936E-2</v>
      </c>
      <c r="AZ722" s="60">
        <f>IF(ISNUMBER(AX722),AX722/MAX(AX$22:AX722)-1,"")</f>
        <v>-7.1228789856423669E-2</v>
      </c>
      <c r="BB722" s="62">
        <v>52.95</v>
      </c>
      <c r="BC722" s="60">
        <f>IF(AND(ISNUMBER(BB721),ISNUMBER(BB722)),BB722/BB721-1,"")</f>
        <v>-1.8850141376058893E-3</v>
      </c>
      <c r="BD722" s="60">
        <f>IF(ISNUMBER(BB722),BB722/MAX(BB$22:BB722)-1,"")</f>
        <v>-4.2668595190743064E-2</v>
      </c>
      <c r="BF722" s="62">
        <v>53.38</v>
      </c>
      <c r="BG722" s="60">
        <f>IF(AND(ISNUMBER(BF721),ISNUMBER(BF722)),BF722/BF721-1,"")</f>
        <v>-3.7453183520597122E-4</v>
      </c>
      <c r="BH722" s="60">
        <f>IF(ISNUMBER(BF722),BF722/MAX(BF$22:BF722)-1,"")</f>
        <v>-1.4037680088659021E-2</v>
      </c>
      <c r="BK722" s="61">
        <f>BK721*(1+BL722)</f>
        <v>126.97723970034497</v>
      </c>
      <c r="BL722" s="60">
        <f>$L$12*N(AQ722)+$L$13*N(S722)+$L$14*N(AA722)+$L$15*N(AE722)+$L$16*N(AY722)+$L$17*N(BC722)+$L$18*N(AM722)+$L$19*N(AU722)+$L$20*N(W722)</f>
        <v>7.265689103040698E-3</v>
      </c>
      <c r="BM722" s="60">
        <f>IF(ISNUMBER(BK722),BK722/MAX(BK$22:BK722)-1,"")</f>
        <v>-1.969101420961894E-2</v>
      </c>
      <c r="BO722" s="61">
        <f>BO721*(1+BP722)</f>
        <v>123.75279442951994</v>
      </c>
      <c r="BP722" s="60">
        <f>$L$36*N(S722)+$L$37*N(AQ722)+$L$38*N(AA722)+$L$39*N(AE722)+$L$40*N(AM722)+$L$41*N(W722)+$L$42*N(AI722)+$L$43*N(BG722)+$L$44*N(AY722)</f>
        <v>7.2997444735612392E-3</v>
      </c>
      <c r="BQ722" s="60">
        <f>IF(ISNUMBER(BO722),BO722/MAX(BO$22:BO722)-1,"")</f>
        <v>-2.5258040436519247E-2</v>
      </c>
      <c r="BS722" s="61">
        <f>BS721*(1+BT722)</f>
        <v>116.16507712489494</v>
      </c>
      <c r="BT722" s="60">
        <f>$L$60*N(S722)+$L$61*N(AE722)+$L$62*N(AQ722)+$L$63*N(AM722)+$L$64*N(AI722)+$L$65*N(AA722)+$L$66*N(BG722)+$L$67*N(W722)+$L$68*N(AY722)</f>
        <v>6.0620126274247175E-3</v>
      </c>
      <c r="BU722" s="60">
        <f>IF(ISNUMBER(BS722),BS722/MAX(BS$22:BS722)-1,"")</f>
        <v>-5.0677287102542046E-2</v>
      </c>
    </row>
    <row r="723" spans="17:73" ht="16" customHeight="1">
      <c r="Q723" s="63">
        <v>44111</v>
      </c>
      <c r="R723" s="62">
        <v>471.86</v>
      </c>
      <c r="S723" s="60">
        <f>IF(AND(ISNUMBER(R722),ISNUMBER(R723)),R723/R722-1,"")</f>
        <v>-1.5235515679884459E-3</v>
      </c>
      <c r="T723" s="60">
        <f>IF(ISNUMBER(R723),R723/MAX(R$22:R723)-1,"")</f>
        <v>-7.2857311274413417E-2</v>
      </c>
      <c r="V723" s="62">
        <v>240.84</v>
      </c>
      <c r="W723" s="60">
        <f>IF(AND(ISNUMBER(V722),ISNUMBER(V723)),V723/V722-1,"")</f>
        <v>-1.0783907092491996E-3</v>
      </c>
      <c r="X723" s="60">
        <f>IF(ISNUMBER(V723),V723/MAX(V$22:V723)-1,"")</f>
        <v>-6.9684796044499397E-2</v>
      </c>
      <c r="Z723" s="62">
        <v>10.31</v>
      </c>
      <c r="AA723" s="60">
        <f>IF(AND(ISNUMBER(Z722),ISNUMBER(Z723)),Z723/Z722-1,"")</f>
        <v>-1.9361084220715918E-3</v>
      </c>
      <c r="AB723" s="60">
        <f>IF(ISNUMBER(Z723),Z723/MAX(Z$22:Z723)-1,"")</f>
        <v>-6.6123188405797007E-2</v>
      </c>
      <c r="AD723" s="62">
        <v>13.01</v>
      </c>
      <c r="AE723" s="60">
        <f>IF(AND(ISNUMBER(AD722),ISNUMBER(AD723)),AD723/AD722-1,"")</f>
        <v>0</v>
      </c>
      <c r="AF723" s="60">
        <f>IF(ISNUMBER(AD723),AD723/MAX(AD$22:AD723)-1,"")</f>
        <v>-0.13898080741230967</v>
      </c>
      <c r="AH723" s="62">
        <v>17.329999999999998</v>
      </c>
      <c r="AI723" s="60">
        <f>IF(AND(ISNUMBER(AH722),ISNUMBER(AH723)),AH723/AH722-1,"")</f>
        <v>9.318578916714948E-3</v>
      </c>
      <c r="AJ723" s="60">
        <f>IF(ISNUMBER(AH723),AH723/MAX(AH$22:AH723)-1,"")</f>
        <v>-0.11173757047667876</v>
      </c>
      <c r="AL723" s="62">
        <v>19.14</v>
      </c>
      <c r="AM723" s="60">
        <f>IF(AND(ISNUMBER(AL722),ISNUMBER(AL723)),AL723/AL722-1,"")</f>
        <v>-5.2219321148816444E-4</v>
      </c>
      <c r="AN723" s="60">
        <f>IF(ISNUMBER(AL723),AL723/MAX(AL$22:AL723)-1,"")</f>
        <v>-0.18795078489605432</v>
      </c>
      <c r="AP723" s="62">
        <v>100.27</v>
      </c>
      <c r="AQ723" s="60">
        <f>IF(AND(ISNUMBER(AP722),ISNUMBER(AP723)),AP723/AP722-1,"")</f>
        <v>9.9740674246895367E-5</v>
      </c>
      <c r="AR723" s="60">
        <f>IF(ISNUMBER(AP723),AP723/MAX(AP$22:AP723)-1,"")</f>
        <v>-1.3942834379045976E-3</v>
      </c>
      <c r="AT723" s="62">
        <v>50.07</v>
      </c>
      <c r="AU723" s="60">
        <f>IF(AND(ISNUMBER(AT722),ISNUMBER(AT723)),AT723/AT722-1,"")</f>
        <v>0</v>
      </c>
      <c r="AV723" s="60">
        <f>IF(ISNUMBER(AT723),AT723/MAX(AT$22:AT723)-1,"")</f>
        <v>-2.1921084097249466E-3</v>
      </c>
      <c r="AX723" s="62">
        <v>24.766999999999999</v>
      </c>
      <c r="AY723" s="60">
        <f>IF(AND(ISNUMBER(AX722),ISNUMBER(AX723)),AX723/AX722-1,"")</f>
        <v>-5.5410560128489328E-3</v>
      </c>
      <c r="AZ723" s="60">
        <f>IF(ISNUMBER(AX723),AX723/MAX(AX$22:AX723)-1,"")</f>
        <v>-7.6375163154950632E-2</v>
      </c>
      <c r="BB723" s="62">
        <v>52.99</v>
      </c>
      <c r="BC723" s="60">
        <f>IF(AND(ISNUMBER(BB722),ISNUMBER(BB723)),BB723/BB722-1,"")</f>
        <v>7.5542965061381473E-4</v>
      </c>
      <c r="BD723" s="60">
        <f>IF(ISNUMBER(BB723),BB723/MAX(BB$22:BB723)-1,"")</f>
        <v>-4.1945398662086464E-2</v>
      </c>
      <c r="BF723" s="62">
        <v>53.48</v>
      </c>
      <c r="BG723" s="60">
        <f>IF(AND(ISNUMBER(BF722),ISNUMBER(BF723)),BF723/BF722-1,"")</f>
        <v>1.8733608092917908E-3</v>
      </c>
      <c r="BH723" s="60">
        <f>IF(ISNUMBER(BF723),BF723/MAX(BF$22:BF723)-1,"")</f>
        <v>-1.2190616919098729E-2</v>
      </c>
      <c r="BK723" s="61">
        <f>BK722*(1+BL723)</f>
        <v>126.77961815353387</v>
      </c>
      <c r="BL723" s="60">
        <f>$L$12*N(AQ723)+$L$13*N(S723)+$L$14*N(AA723)+$L$15*N(AE723)+$L$16*N(AY723)+$L$17*N(BC723)+$L$18*N(AM723)+$L$19*N(AU723)+$L$20*N(W723)</f>
        <v>-1.5563540936742633E-3</v>
      </c>
      <c r="BM723" s="60">
        <f>IF(ISNUMBER(BK723),BK723/MAX(BK$22:BK723)-1,"")</f>
        <v>-2.1216722112719411E-2</v>
      </c>
      <c r="BO723" s="61">
        <f>BO722*(1+BP723)</f>
        <v>123.61065242103491</v>
      </c>
      <c r="BP723" s="60">
        <f>$L$36*N(S723)+$L$37*N(AQ723)+$L$38*N(AA723)+$L$39*N(AE723)+$L$40*N(AM723)+$L$41*N(W723)+$L$42*N(AI723)+$L$43*N(BG723)+$L$44*N(AY723)</f>
        <v>-1.1485963540481918E-3</v>
      </c>
      <c r="BQ723" s="60">
        <f>IF(ISNUMBER(BO723),BO723/MAX(BO$22:BO723)-1,"")</f>
        <v>-2.6377625497411628E-2</v>
      </c>
      <c r="BS723" s="61">
        <f>BS722*(1+BT723)</f>
        <v>116.20245371247175</v>
      </c>
      <c r="BT723" s="60">
        <f>$L$60*N(S723)+$L$61*N(AE723)+$L$62*N(AQ723)+$L$63*N(AM723)+$L$64*N(AI723)+$L$65*N(AA723)+$L$66*N(BG723)+$L$67*N(W723)+$L$68*N(AY723)</f>
        <v>3.2175408050248738E-4</v>
      </c>
      <c r="BU723" s="60">
        <f>IF(ISNUMBER(BS723),BS723/MAX(BS$22:BS723)-1,"")</f>
        <v>-5.0371838645953626E-2</v>
      </c>
    </row>
    <row r="724" spans="17:73" ht="16" customHeight="1">
      <c r="Q724" s="63">
        <v>44112</v>
      </c>
      <c r="R724" s="62">
        <v>478.95</v>
      </c>
      <c r="S724" s="60">
        <f>IF(AND(ISNUMBER(R723),ISNUMBER(R724)),R724/R723-1,"")</f>
        <v>1.5025643199253924E-2</v>
      </c>
      <c r="T724" s="60">
        <f>IF(ISNUMBER(R724),R724/MAX(R$22:R724)-1,"")</f>
        <v>-5.8926396038825768E-2</v>
      </c>
      <c r="V724" s="62">
        <v>244.52</v>
      </c>
      <c r="W724" s="60">
        <f>IF(AND(ISNUMBER(V723),ISNUMBER(V724)),V724/V723-1,"")</f>
        <v>1.5279853844876401E-2</v>
      </c>
      <c r="X724" s="60">
        <f>IF(ISNUMBER(V724),V724/MAX(V$22:V724)-1,"")</f>
        <v>-5.5469715698392985E-2</v>
      </c>
      <c r="Z724" s="62">
        <v>10.44</v>
      </c>
      <c r="AA724" s="60">
        <f>IF(AND(ISNUMBER(Z723),ISNUMBER(Z724)),Z724/Z723-1,"")</f>
        <v>1.2609117361784605E-2</v>
      </c>
      <c r="AB724" s="60">
        <f>IF(ISNUMBER(Z724),Z724/MAX(Z$22:Z724)-1,"")</f>
        <v>-5.4347826086956541E-2</v>
      </c>
      <c r="AD724" s="62">
        <v>13.16</v>
      </c>
      <c r="AE724" s="60">
        <f>IF(AND(ISNUMBER(AD723),ISNUMBER(AD724)),AD724/AD723-1,"")</f>
        <v>1.1529592621060791E-2</v>
      </c>
      <c r="AF724" s="60">
        <f>IF(ISNUMBER(AD724),AD724/MAX(AD$22:AD724)-1,"")</f>
        <v>-0.12905360688285894</v>
      </c>
      <c r="AH724" s="62">
        <v>17.53</v>
      </c>
      <c r="AI724" s="60">
        <f>IF(AND(ISNUMBER(AH723),ISNUMBER(AH724)),AH724/AH723-1,"")</f>
        <v>1.1540680900173239E-2</v>
      </c>
      <c r="AJ724" s="60">
        <f>IF(ISNUMBER(AH724),AH724/MAX(AH$22:AH724)-1,"")</f>
        <v>-0.10148641722193752</v>
      </c>
      <c r="AL724" s="62">
        <v>19.27</v>
      </c>
      <c r="AM724" s="60">
        <f>IF(AND(ISNUMBER(AL723),ISNUMBER(AL724)),AL724/AL723-1,"")</f>
        <v>6.7920585161964642E-3</v>
      </c>
      <c r="AN724" s="60">
        <f>IF(ISNUMBER(AL724),AL724/MAX(AL$22:AL724)-1,"")</f>
        <v>-0.18243529910903689</v>
      </c>
      <c r="AP724" s="62">
        <v>100.27</v>
      </c>
      <c r="AQ724" s="60">
        <f>IF(AND(ISNUMBER(AP723),ISNUMBER(AP724)),AP724/AP723-1,"")</f>
        <v>0</v>
      </c>
      <c r="AR724" s="60">
        <f>IF(ISNUMBER(AP724),AP724/MAX(AP$22:AP724)-1,"")</f>
        <v>-1.3942834379045976E-3</v>
      </c>
      <c r="AT724" s="62">
        <v>50.08</v>
      </c>
      <c r="AU724" s="60">
        <f>IF(AND(ISNUMBER(AT723),ISNUMBER(AT724)),AT724/AT723-1,"")</f>
        <v>1.9972039145188525E-4</v>
      </c>
      <c r="AV724" s="60">
        <f>IF(ISNUMBER(AT724),AT724/MAX(AT$22:AT724)-1,"")</f>
        <v>-1.9928258270227595E-3</v>
      </c>
      <c r="AX724" s="62">
        <v>24.71</v>
      </c>
      <c r="AY724" s="60">
        <f>IF(AND(ISNUMBER(AX723),ISNUMBER(AX724)),AX724/AX723-1,"")</f>
        <v>-2.3014495094277887E-3</v>
      </c>
      <c r="AZ724" s="60">
        <f>IF(ISNUMBER(AX724),AX724/MAX(AX$22:AX724)-1,"")</f>
        <v>-7.850083908260308E-2</v>
      </c>
      <c r="BB724" s="62">
        <v>52.94</v>
      </c>
      <c r="BC724" s="60">
        <f>IF(AND(ISNUMBER(BB723),ISNUMBER(BB724)),BB724/BB723-1,"")</f>
        <v>-9.4357425929425531E-4</v>
      </c>
      <c r="BD724" s="60">
        <f>IF(ISNUMBER(BB724),BB724/MAX(BB$22:BB724)-1,"")</f>
        <v>-4.2849394322907353E-2</v>
      </c>
      <c r="BF724" s="62">
        <v>53.46</v>
      </c>
      <c r="BG724" s="60">
        <f>IF(AND(ISNUMBER(BF723),ISNUMBER(BF724)),BF724/BF723-1,"")</f>
        <v>-3.7397157815999282E-4</v>
      </c>
      <c r="BH724" s="60">
        <f>IF(ISNUMBER(BF724),BF724/MAX(BF$22:BF724)-1,"")</f>
        <v>-1.2560029553010721E-2</v>
      </c>
      <c r="BK724" s="61">
        <f>BK723*(1+BL724)</f>
        <v>127.73538392359868</v>
      </c>
      <c r="BL724" s="60">
        <f>$L$12*N(AQ724)+$L$13*N(S724)+$L$14*N(AA724)+$L$15*N(AE724)+$L$16*N(AY724)+$L$17*N(BC724)+$L$18*N(AM724)+$L$19*N(AU724)+$L$20*N(W724)</f>
        <v>7.5387967244651636E-3</v>
      </c>
      <c r="BM724" s="60">
        <f>IF(ISNUMBER(BK724),BK724/MAX(BK$22:BK724)-1,"")</f>
        <v>-1.3837873943421619E-2</v>
      </c>
      <c r="BO724" s="61">
        <f>BO723*(1+BP724)</f>
        <v>124.72053202583677</v>
      </c>
      <c r="BP724" s="60">
        <f>$L$36*N(S724)+$L$37*N(AQ724)+$L$38*N(AA724)+$L$39*N(AE724)+$L$40*N(AM724)+$L$41*N(W724)+$L$42*N(AI724)+$L$43*N(BG724)+$L$44*N(AY724)</f>
        <v>8.9788346154946446E-3</v>
      </c>
      <c r="BQ724" s="60">
        <f>IF(ISNUMBER(BO724),BO724/MAX(BO$22:BO724)-1,"")</f>
        <v>-1.7635631218807735E-2</v>
      </c>
      <c r="BS724" s="61">
        <f>BS723*(1+BT724)</f>
        <v>117.34392861081187</v>
      </c>
      <c r="BT724" s="60">
        <f>$L$60*N(S724)+$L$61*N(AE724)+$L$62*N(AQ724)+$L$63*N(AM724)+$L$64*N(AI724)+$L$65*N(AA724)+$L$66*N(BG724)+$L$67*N(W724)+$L$68*N(AY724)</f>
        <v>9.8231565846669238E-3</v>
      </c>
      <c r="BU724" s="60">
        <f>IF(ISNUMBER(BS724),BS724/MAX(BS$22:BS724)-1,"")</f>
        <v>-4.1043492519763469E-2</v>
      </c>
    </row>
    <row r="725" spans="17:73" ht="16" customHeight="1">
      <c r="Q725" s="63">
        <v>44113</v>
      </c>
      <c r="R725" s="62">
        <v>481.04</v>
      </c>
      <c r="S725" s="60">
        <f>IF(AND(ISNUMBER(R724),ISNUMBER(R725)),R725/R724-1,"")</f>
        <v>4.3637122872952627E-3</v>
      </c>
      <c r="T725" s="60">
        <f>IF(ISNUMBER(R725),R725/MAX(R$22:R725)-1,"")</f>
        <v>-5.4819821589971229E-2</v>
      </c>
      <c r="V725" s="62">
        <v>246.12</v>
      </c>
      <c r="W725" s="60">
        <f>IF(AND(ISNUMBER(V724),ISNUMBER(V725)),V725/V724-1,"")</f>
        <v>6.5434320300996607E-3</v>
      </c>
      <c r="X725" s="60">
        <f>IF(ISNUMBER(V725),V725/MAX(V$22:V725)-1,"")</f>
        <v>-4.9289245982694685E-2</v>
      </c>
      <c r="Z725" s="62">
        <v>10.45</v>
      </c>
      <c r="AA725" s="60">
        <f>IF(AND(ISNUMBER(Z724),ISNUMBER(Z725)),Z725/Z724-1,"")</f>
        <v>9.5785440613016526E-4</v>
      </c>
      <c r="AB725" s="60">
        <f>IF(ISNUMBER(Z725),Z725/MAX(Z$22:Z725)-1,"")</f>
        <v>-5.3442028985507206E-2</v>
      </c>
      <c r="AD725" s="62">
        <v>13.07</v>
      </c>
      <c r="AE725" s="60">
        <f>IF(AND(ISNUMBER(AD724),ISNUMBER(AD725)),AD725/AD724-1,"")</f>
        <v>-6.8389057750759541E-3</v>
      </c>
      <c r="AF725" s="60">
        <f>IF(ISNUMBER(AD725),AD725/MAX(AD$22:AD725)-1,"")</f>
        <v>-0.1350099272005294</v>
      </c>
      <c r="AH725" s="62">
        <v>17.600000000000001</v>
      </c>
      <c r="AI725" s="60">
        <f>IF(AND(ISNUMBER(AH724),ISNUMBER(AH725)),AH725/AH724-1,"")</f>
        <v>3.993154592127901E-3</v>
      </c>
      <c r="AJ725" s="60">
        <f>IF(ISNUMBER(AH725),AH725/MAX(AH$22:AH725)-1,"")</f>
        <v>-9.7898513582778013E-2</v>
      </c>
      <c r="AL725" s="62">
        <v>19.489999999999998</v>
      </c>
      <c r="AM725" s="60">
        <f>IF(AND(ISNUMBER(AL724),ISNUMBER(AL725)),AL725/AL724-1,"")</f>
        <v>1.1416709911779899E-2</v>
      </c>
      <c r="AN725" s="60">
        <f>IF(ISNUMBER(AL725),AL725/MAX(AL$22:AL725)-1,"")</f>
        <v>-0.17310140008485375</v>
      </c>
      <c r="AP725" s="62">
        <v>100.27</v>
      </c>
      <c r="AQ725" s="60">
        <f>IF(AND(ISNUMBER(AP724),ISNUMBER(AP725)),AP725/AP724-1,"")</f>
        <v>0</v>
      </c>
      <c r="AR725" s="60">
        <f>IF(ISNUMBER(AP725),AP725/MAX(AP$22:AP725)-1,"")</f>
        <v>-1.3942834379045976E-3</v>
      </c>
      <c r="AT725" s="62">
        <v>50.075000000000003</v>
      </c>
      <c r="AU725" s="60">
        <f>IF(AND(ISNUMBER(AT724),ISNUMBER(AT725)),AT725/AT724-1,"")</f>
        <v>-9.9840255590954996E-5</v>
      </c>
      <c r="AV725" s="60">
        <f>IF(ISNUMBER(AT725),AT725/MAX(AT$22:AT725)-1,"")</f>
        <v>-2.092467118373742E-3</v>
      </c>
      <c r="AX725" s="62">
        <v>24.923999999999999</v>
      </c>
      <c r="AY725" s="60">
        <f>IF(AND(ISNUMBER(AX724),ISNUMBER(AX725)),AX725/AX724-1,"")</f>
        <v>8.660461351679416E-3</v>
      </c>
      <c r="AZ725" s="60">
        <f>IF(ISNUMBER(AX725),AX725/MAX(AX$22:AX725)-1,"")</f>
        <v>-7.0520231213872853E-2</v>
      </c>
      <c r="BB725" s="62">
        <v>53</v>
      </c>
      <c r="BC725" s="60">
        <f>IF(AND(ISNUMBER(BB724),ISNUMBER(BB725)),BB725/BB724-1,"")</f>
        <v>1.1333585190782536E-3</v>
      </c>
      <c r="BD725" s="60">
        <f>IF(ISNUMBER(BB725),BB725/MAX(BB$22:BB725)-1,"")</f>
        <v>-4.1764599529922286E-2</v>
      </c>
      <c r="BF725" s="62">
        <v>53.48</v>
      </c>
      <c r="BG725" s="60">
        <f>IF(AND(ISNUMBER(BF724),ISNUMBER(BF725)),BF725/BF724-1,"")</f>
        <v>3.7411148522248361E-4</v>
      </c>
      <c r="BH725" s="60">
        <f>IF(ISNUMBER(BF725),BF725/MAX(BF$22:BF725)-1,"")</f>
        <v>-1.2190616919098729E-2</v>
      </c>
      <c r="BK725" s="61">
        <f>BK724*(1+BL725)</f>
        <v>128.07502210842097</v>
      </c>
      <c r="BL725" s="60">
        <f>$L$12*N(AQ725)+$L$13*N(S725)+$L$14*N(AA725)+$L$15*N(AE725)+$L$16*N(AY725)+$L$17*N(BC725)+$L$18*N(AM725)+$L$19*N(AU725)+$L$20*N(W725)</f>
        <v>2.6589201393518213E-3</v>
      </c>
      <c r="BM725" s="60">
        <f>IF(ISNUMBER(BK725),BK725/MAX(BK$22:BK725)-1,"")</f>
        <v>-1.121574760578381E-2</v>
      </c>
      <c r="BO725" s="61">
        <f>BO724*(1+BP725)</f>
        <v>124.90767481078545</v>
      </c>
      <c r="BP725" s="60">
        <f>$L$36*N(S725)+$L$37*N(AQ725)+$L$38*N(AA725)+$L$39*N(AE725)+$L$40*N(AM725)+$L$41*N(W725)+$L$42*N(AI725)+$L$43*N(BG725)+$L$44*N(AY725)</f>
        <v>1.5004970064584338E-3</v>
      </c>
      <c r="BQ725" s="60">
        <f>IF(ISNUMBER(BO725),BO725/MAX(BO$22:BO725)-1,"")</f>
        <v>-1.616159642420012E-2</v>
      </c>
      <c r="BS725" s="61">
        <f>BS724*(1+BT725)</f>
        <v>117.56832356490156</v>
      </c>
      <c r="BT725" s="60">
        <f>$L$60*N(S725)+$L$61*N(AE725)+$L$62*N(AQ725)+$L$63*N(AM725)+$L$64*N(AI725)+$L$65*N(AA725)+$L$66*N(BG725)+$L$67*N(W725)+$L$68*N(AY725)</f>
        <v>1.9122843145462109E-3</v>
      </c>
      <c r="BU725" s="60">
        <f>IF(ISNUMBER(BS725),BS725/MAX(BS$22:BS725)-1,"")</f>
        <v>-3.9209695032176972E-2</v>
      </c>
    </row>
    <row r="726" spans="17:73" ht="16" customHeight="1">
      <c r="Q726" s="63">
        <v>44116</v>
      </c>
      <c r="R726" s="62">
        <v>481.19</v>
      </c>
      <c r="S726" s="60">
        <f>IF(AND(ISNUMBER(R725),ISNUMBER(R726)),R726/R725-1,"")</f>
        <v>3.1182438050891825E-4</v>
      </c>
      <c r="T726" s="60">
        <f>IF(ISNUMBER(R726),R726/MAX(R$22:R726)-1,"")</f>
        <v>-5.4525091366369294E-2</v>
      </c>
      <c r="V726" s="62">
        <v>246.05</v>
      </c>
      <c r="W726" s="60">
        <f>IF(AND(ISNUMBER(V725),ISNUMBER(V726)),V726/V725-1,"")</f>
        <v>-2.8441410693968994E-4</v>
      </c>
      <c r="X726" s="60">
        <f>IF(ISNUMBER(V726),V726/MAX(V$22:V726)-1,"")</f>
        <v>-4.9559641532756382E-2</v>
      </c>
      <c r="Z726" s="62">
        <v>10.49</v>
      </c>
      <c r="AA726" s="60">
        <f>IF(AND(ISNUMBER(Z725),ISNUMBER(Z726)),Z726/Z725-1,"")</f>
        <v>3.827751196172402E-3</v>
      </c>
      <c r="AB726" s="60">
        <f>IF(ISNUMBER(Z726),Z726/MAX(Z$22:Z726)-1,"")</f>
        <v>-4.9818840579710089E-2</v>
      </c>
      <c r="AD726" s="62">
        <v>13.09</v>
      </c>
      <c r="AE726" s="60">
        <f>IF(AND(ISNUMBER(AD725),ISNUMBER(AD726)),AD726/AD725-1,"")</f>
        <v>1.5302218821728886E-3</v>
      </c>
      <c r="AF726" s="60">
        <f>IF(ISNUMBER(AD726),AD726/MAX(AD$22:AD726)-1,"")</f>
        <v>-0.13368630046326935</v>
      </c>
      <c r="AH726" s="62">
        <v>17.899999999999999</v>
      </c>
      <c r="AI726" s="60">
        <f>IF(AND(ISNUMBER(AH725),ISNUMBER(AH726)),AH726/AH725-1,"")</f>
        <v>1.7045454545454364E-2</v>
      </c>
      <c r="AJ726" s="60">
        <f>IF(ISNUMBER(AH726),AH726/MAX(AH$22:AH726)-1,"")</f>
        <v>-8.2521783700666429E-2</v>
      </c>
      <c r="AL726" s="62">
        <v>19.41</v>
      </c>
      <c r="AM726" s="60">
        <f>IF(AND(ISNUMBER(AL725),ISNUMBER(AL726)),AL726/AL725-1,"")</f>
        <v>-4.104669061056887E-3</v>
      </c>
      <c r="AN726" s="60">
        <f>IF(ISNUMBER(AL726),AL726/MAX(AL$22:AL726)-1,"")</f>
        <v>-0.17649554518455668</v>
      </c>
      <c r="AP726" s="62">
        <v>100.25</v>
      </c>
      <c r="AQ726" s="60">
        <f>IF(AND(ISNUMBER(AP725),ISNUMBER(AP726)),AP726/AP725-1,"")</f>
        <v>-1.994614540740125E-4</v>
      </c>
      <c r="AR726" s="60">
        <f>IF(ISNUMBER(AP726),AP726/MAX(AP$22:AP726)-1,"")</f>
        <v>-1.5934667861766671E-3</v>
      </c>
      <c r="AT726" s="62">
        <v>50.07</v>
      </c>
      <c r="AU726" s="60">
        <f>IF(AND(ISNUMBER(AT725),ISNUMBER(AT726)),AT726/AT725-1,"")</f>
        <v>-9.9850224663078357E-5</v>
      </c>
      <c r="AV726" s="60">
        <f>IF(ISNUMBER(AT726),AT726/MAX(AT$22:AT726)-1,"")</f>
        <v>-2.1921084097249466E-3</v>
      </c>
      <c r="AX726" s="62">
        <v>24.994</v>
      </c>
      <c r="AY726" s="60">
        <f>IF(AND(ISNUMBER(AX725),ISNUMBER(AX726)),AX726/AX725-1,"")</f>
        <v>2.8085379553843826E-3</v>
      </c>
      <c r="AZ726" s="60">
        <f>IF(ISNUMBER(AX726),AX726/MAX(AX$22:AX726)-1,"")</f>
        <v>-6.7909752004475132E-2</v>
      </c>
      <c r="BB726" s="62">
        <v>53</v>
      </c>
      <c r="BC726" s="60">
        <f>IF(AND(ISNUMBER(BB725),ISNUMBER(BB726)),BB726/BB725-1,"")</f>
        <v>0</v>
      </c>
      <c r="BD726" s="60">
        <f>IF(ISNUMBER(BB726),BB726/MAX(BB$22:BB726)-1,"")</f>
        <v>-4.1764599529922286E-2</v>
      </c>
      <c r="BF726" s="62">
        <v>53.42</v>
      </c>
      <c r="BG726" s="60">
        <f>IF(AND(ISNUMBER(BF725),ISNUMBER(BF726)),BF726/BF725-1,"")</f>
        <v>-1.1219147344800895E-3</v>
      </c>
      <c r="BH726" s="60">
        <f>IF(ISNUMBER(BF726),BF726/MAX(BF$22:BF726)-1,"")</f>
        <v>-1.3298854820834816E-2</v>
      </c>
      <c r="BK726" s="61">
        <f>BK725*(1+BL726)</f>
        <v>128.20627709158089</v>
      </c>
      <c r="BL726" s="60">
        <f>$L$12*N(AQ726)+$L$13*N(S726)+$L$14*N(AA726)+$L$15*N(AE726)+$L$16*N(AY726)+$L$17*N(BC726)+$L$18*N(AM726)+$L$19*N(AU726)+$L$20*N(W726)</f>
        <v>1.0248288932465271E-3</v>
      </c>
      <c r="BM726" s="60">
        <f>IF(ISNUMBER(BK726),BK726/MAX(BK$22:BK726)-1,"")</f>
        <v>-1.0202412934742777E-2</v>
      </c>
      <c r="BO726" s="61">
        <f>BO725*(1+BP726)</f>
        <v>125.06654622628332</v>
      </c>
      <c r="BP726" s="60">
        <f>$L$36*N(S726)+$L$37*N(AQ726)+$L$38*N(AA726)+$L$39*N(AE726)+$L$40*N(AM726)+$L$41*N(W726)+$L$42*N(AI726)+$L$43*N(BG726)+$L$44*N(AY726)</f>
        <v>1.2719107591949849E-3</v>
      </c>
      <c r="BQ726" s="60">
        <f>IF(ISNUMBER(BO726),BO726/MAX(BO$22:BO726)-1,"")</f>
        <v>-1.4910241773382849E-2</v>
      </c>
      <c r="BS726" s="61">
        <f>BS725*(1+BT726)</f>
        <v>117.81809239204823</v>
      </c>
      <c r="BT726" s="60">
        <f>$L$60*N(S726)+$L$61*N(AE726)+$L$62*N(AQ726)+$L$63*N(AM726)+$L$64*N(AI726)+$L$65*N(AA726)+$L$66*N(BG726)+$L$67*N(W726)+$L$68*N(AY726)</f>
        <v>2.1244568228343825E-3</v>
      </c>
      <c r="BU726" s="60">
        <f>IF(ISNUMBER(BS726),BS726/MAX(BS$22:BS726)-1,"")</f>
        <v>-3.7168537513474931E-2</v>
      </c>
    </row>
    <row r="727" spans="17:73" ht="16" customHeight="1">
      <c r="Q727" s="63">
        <v>44117</v>
      </c>
      <c r="R727" s="62">
        <v>489.7</v>
      </c>
      <c r="S727" s="60">
        <f>IF(AND(ISNUMBER(R726),ISNUMBER(R727)),R727/R726-1,"")</f>
        <v>1.768532180635507E-2</v>
      </c>
      <c r="T727" s="60">
        <f>IF(ISNUMBER(R727),R727/MAX(R$22:R727)-1,"")</f>
        <v>-3.7804063347349426E-2</v>
      </c>
      <c r="V727" s="62">
        <v>250.07</v>
      </c>
      <c r="W727" s="60">
        <f>IF(AND(ISNUMBER(V726),ISNUMBER(V727)),V727/V726-1,"")</f>
        <v>1.6338142653931964E-2</v>
      </c>
      <c r="X727" s="60">
        <f>IF(ISNUMBER(V727),V727/MAX(V$22:V727)-1,"")</f>
        <v>-3.4031211372064329E-2</v>
      </c>
      <c r="Z727" s="62">
        <v>10.64</v>
      </c>
      <c r="AA727" s="60">
        <f>IF(AND(ISNUMBER(Z726),ISNUMBER(Z727)),Z727/Z726-1,"")</f>
        <v>1.4299332697807365E-2</v>
      </c>
      <c r="AB727" s="60">
        <f>IF(ISNUMBER(Z727),Z727/MAX(Z$22:Z727)-1,"")</f>
        <v>-3.6231884057970842E-2</v>
      </c>
      <c r="AD727" s="62">
        <v>13.08</v>
      </c>
      <c r="AE727" s="60">
        <f>IF(AND(ISNUMBER(AD726),ISNUMBER(AD727)),AD727/AD726-1,"")</f>
        <v>-7.6394194041251584E-4</v>
      </c>
      <c r="AF727" s="60">
        <f>IF(ISNUMBER(AD727),AD727/MAX(AD$22:AD727)-1,"")</f>
        <v>-0.13434811383189937</v>
      </c>
      <c r="AH727" s="62">
        <v>17.899999999999999</v>
      </c>
      <c r="AI727" s="60">
        <f>IF(AND(ISNUMBER(AH726),ISNUMBER(AH727)),AH727/AH726-1,"")</f>
        <v>0</v>
      </c>
      <c r="AJ727" s="60">
        <f>IF(ISNUMBER(AH727),AH727/MAX(AH$22:AH727)-1,"")</f>
        <v>-8.2521783700666429E-2</v>
      </c>
      <c r="AL727" s="62">
        <v>19.45</v>
      </c>
      <c r="AM727" s="60">
        <f>IF(AND(ISNUMBER(AL726),ISNUMBER(AL727)),AL727/AL726-1,"")</f>
        <v>2.0607934054610588E-3</v>
      </c>
      <c r="AN727" s="60">
        <f>IF(ISNUMBER(AL727),AL727/MAX(AL$22:AL727)-1,"")</f>
        <v>-0.17479847263470516</v>
      </c>
      <c r="AP727" s="62">
        <v>100.27</v>
      </c>
      <c r="AQ727" s="60">
        <f>IF(AND(ISNUMBER(AP726),ISNUMBER(AP727)),AP727/AP726-1,"")</f>
        <v>1.995012468827273E-4</v>
      </c>
      <c r="AR727" s="60">
        <f>IF(ISNUMBER(AP727),AP727/MAX(AP$22:AP727)-1,"")</f>
        <v>-1.3942834379045976E-3</v>
      </c>
      <c r="AT727" s="62">
        <v>50.08</v>
      </c>
      <c r="AU727" s="60">
        <f>IF(AND(ISNUMBER(AT726),ISNUMBER(AT727)),AT727/AT726-1,"")</f>
        <v>1.9972039145188525E-4</v>
      </c>
      <c r="AV727" s="60">
        <f>IF(ISNUMBER(AT727),AT727/MAX(AT$22:AT727)-1,"")</f>
        <v>-1.9928258270227595E-3</v>
      </c>
      <c r="AX727" s="62">
        <v>24.919</v>
      </c>
      <c r="AY727" s="60">
        <f>IF(AND(ISNUMBER(AX726),ISNUMBER(AX727)),AX727/AX726-1,"")</f>
        <v>-3.0007201728414756E-3</v>
      </c>
      <c r="AZ727" s="60">
        <f>IF(ISNUMBER(AX727),AX727/MAX(AX$22:AX727)-1,"")</f>
        <v>-7.0706694014544103E-2</v>
      </c>
      <c r="BB727" s="62">
        <v>53.04</v>
      </c>
      <c r="BC727" s="60">
        <f>IF(AND(ISNUMBER(BB726),ISNUMBER(BB727)),BB727/BB726-1,"")</f>
        <v>7.5471698113216412E-4</v>
      </c>
      <c r="BD727" s="60">
        <f>IF(ISNUMBER(BB727),BB727/MAX(BB$22:BB727)-1,"")</f>
        <v>-4.1041403001265686E-2</v>
      </c>
      <c r="BF727" s="62">
        <v>53.49</v>
      </c>
      <c r="BG727" s="60">
        <f>IF(AND(ISNUMBER(BF726),ISNUMBER(BF727)),BF727/BF726-1,"")</f>
        <v>1.3103706476975674E-3</v>
      </c>
      <c r="BH727" s="60">
        <f>IF(ISNUMBER(BF727),BF727/MAX(BF$22:BF727)-1,"")</f>
        <v>-1.2005910602142622E-2</v>
      </c>
      <c r="BK727" s="61">
        <f>BK726*(1+BL727)</f>
        <v>129.12160552620469</v>
      </c>
      <c r="BL727" s="60">
        <f>$L$12*N(AQ727)+$L$13*N(S727)+$L$14*N(AA727)+$L$15*N(AE727)+$L$16*N(AY727)+$L$17*N(BC727)+$L$18*N(AM727)+$L$19*N(AU727)+$L$20*N(W727)</f>
        <v>7.1394978107816483E-3</v>
      </c>
      <c r="BM727" s="60">
        <f>IF(ISNUMBER(BK727),BK727/MAX(BK$22:BK727)-1,"")</f>
        <v>-3.135755228773518E-3</v>
      </c>
      <c r="BO727" s="61">
        <f>BO726*(1+BP727)</f>
        <v>126.03792676699803</v>
      </c>
      <c r="BP727" s="60">
        <f>$L$36*N(S727)+$L$37*N(AQ727)+$L$38*N(AA727)+$L$39*N(AE727)+$L$40*N(AM727)+$L$41*N(W727)+$L$42*N(AI727)+$L$43*N(BG727)+$L$44*N(AY727)</f>
        <v>7.7669094576033318E-3</v>
      </c>
      <c r="BQ727" s="60">
        <f>IF(ISNUMBER(BO727),BO727/MAX(BO$22:BO727)-1,"")</f>
        <v>-7.2591388136242774E-3</v>
      </c>
      <c r="BS727" s="61">
        <f>BS726*(1+BT727)</f>
        <v>118.60523767062426</v>
      </c>
      <c r="BT727" s="60">
        <f>$L$60*N(S727)+$L$61*N(AE727)+$L$62*N(AQ727)+$L$63*N(AM727)+$L$64*N(AI727)+$L$65*N(AA727)+$L$66*N(BG727)+$L$67*N(W727)+$L$68*N(AY727)</f>
        <v>6.68102209596768E-3</v>
      </c>
      <c r="BU727" s="60">
        <f>IF(ISNUMBER(BS727),BS727/MAX(BS$22:BS727)-1,"")</f>
        <v>-3.0735839237909568E-2</v>
      </c>
    </row>
    <row r="728" spans="17:73" ht="16" customHeight="1">
      <c r="Q728" s="63">
        <v>44118</v>
      </c>
      <c r="R728" s="62">
        <v>490</v>
      </c>
      <c r="S728" s="60">
        <f>IF(AND(ISNUMBER(R727),ISNUMBER(R728)),R728/R727-1,"")</f>
        <v>6.1261997141115465E-4</v>
      </c>
      <c r="T728" s="60">
        <f>IF(ISNUMBER(R728),R728/MAX(R$22:R728)-1,"")</f>
        <v>-3.7214602900145444E-2</v>
      </c>
      <c r="V728" s="62">
        <v>250.4</v>
      </c>
      <c r="W728" s="60">
        <f>IF(AND(ISNUMBER(V727),ISNUMBER(V728)),V728/V727-1,"")</f>
        <v>1.3196305034590683E-3</v>
      </c>
      <c r="X728" s="60">
        <f>IF(ISNUMBER(V728),V728/MAX(V$22:V728)-1,"")</f>
        <v>-3.2756489493201424E-2</v>
      </c>
      <c r="Z728" s="62">
        <v>10.66</v>
      </c>
      <c r="AA728" s="60">
        <f>IF(AND(ISNUMBER(Z727),ISNUMBER(Z728)),Z728/Z727-1,"")</f>
        <v>1.879699248120259E-3</v>
      </c>
      <c r="AB728" s="60">
        <f>IF(ISNUMBER(Z728),Z728/MAX(Z$22:Z728)-1,"")</f>
        <v>-3.4420289855072395E-2</v>
      </c>
      <c r="AD728" s="62">
        <v>13.08</v>
      </c>
      <c r="AE728" s="60">
        <f>IF(AND(ISNUMBER(AD727),ISNUMBER(AD728)),AD728/AD727-1,"")</f>
        <v>0</v>
      </c>
      <c r="AF728" s="60">
        <f>IF(ISNUMBER(AD728),AD728/MAX(AD$22:AD728)-1,"")</f>
        <v>-0.13434811383189937</v>
      </c>
      <c r="AH728" s="62">
        <v>17.899999999999999</v>
      </c>
      <c r="AI728" s="60">
        <f>IF(AND(ISNUMBER(AH727),ISNUMBER(AH728)),AH728/AH727-1,"")</f>
        <v>0</v>
      </c>
      <c r="AJ728" s="60">
        <f>IF(ISNUMBER(AH728),AH728/MAX(AH$22:AH728)-1,"")</f>
        <v>-8.2521783700666429E-2</v>
      </c>
      <c r="AL728" s="62">
        <v>19.36</v>
      </c>
      <c r="AM728" s="60">
        <f>IF(AND(ISNUMBER(AL727),ISNUMBER(AL728)),AL728/AL727-1,"")</f>
        <v>-4.6272493573265017E-3</v>
      </c>
      <c r="AN728" s="60">
        <f>IF(ISNUMBER(AL728),AL728/MAX(AL$22:AL728)-1,"")</f>
        <v>-0.17861688587187108</v>
      </c>
      <c r="AP728" s="62">
        <v>100.25</v>
      </c>
      <c r="AQ728" s="60">
        <f>IF(AND(ISNUMBER(AP727),ISNUMBER(AP728)),AP728/AP727-1,"")</f>
        <v>-1.994614540740125E-4</v>
      </c>
      <c r="AR728" s="60">
        <f>IF(ISNUMBER(AP728),AP728/MAX(AP$22:AP728)-1,"")</f>
        <v>-1.5934667861766671E-3</v>
      </c>
      <c r="AT728" s="62">
        <v>50.08</v>
      </c>
      <c r="AU728" s="60">
        <f>IF(AND(ISNUMBER(AT727),ISNUMBER(AT728)),AT728/AT727-1,"")</f>
        <v>0</v>
      </c>
      <c r="AV728" s="60">
        <f>IF(ISNUMBER(AT728),AT728/MAX(AT$22:AT728)-1,"")</f>
        <v>-1.9928258270227595E-3</v>
      </c>
      <c r="AX728" s="62">
        <v>24.74</v>
      </c>
      <c r="AY728" s="60">
        <f>IF(AND(ISNUMBER(AX727),ISNUMBER(AX728)),AX728/AX727-1,"")</f>
        <v>-7.1832738071352376E-3</v>
      </c>
      <c r="AZ728" s="60">
        <f>IF(ISNUMBER(AX728),AX728/MAX(AX$22:AX728)-1,"")</f>
        <v>-7.7382062278575581E-2</v>
      </c>
      <c r="BB728" s="62">
        <v>53.13</v>
      </c>
      <c r="BC728" s="60">
        <f>IF(AND(ISNUMBER(BB727),ISNUMBER(BB728)),BB728/BB727-1,"")</f>
        <v>1.6968325791855143E-3</v>
      </c>
      <c r="BD728" s="60">
        <f>IF(ISNUMBER(BB728),BB728/MAX(BB$22:BB728)-1,"")</f>
        <v>-3.9414210811788086E-2</v>
      </c>
      <c r="BF728" s="62">
        <v>53.53</v>
      </c>
      <c r="BG728" s="60">
        <f>IF(AND(ISNUMBER(BF727),ISNUMBER(BF728)),BF728/BF727-1,"")</f>
        <v>7.478033277248386E-4</v>
      </c>
      <c r="BH728" s="60">
        <f>IF(ISNUMBER(BF728),BF728/MAX(BF$22:BF728)-1,"")</f>
        <v>-1.1267085334318416E-2</v>
      </c>
      <c r="BK728" s="61">
        <f>BK727*(1+BL728)</f>
        <v>129.02096414812178</v>
      </c>
      <c r="BL728" s="60">
        <f>$L$12*N(AQ728)+$L$13*N(S728)+$L$14*N(AA728)+$L$15*N(AE728)+$L$16*N(AY728)+$L$17*N(BC728)+$L$18*N(AM728)+$L$19*N(AU728)+$L$20*N(W728)</f>
        <v>-7.7943096875816235E-4</v>
      </c>
      <c r="BM728" s="60">
        <f>IF(ISNUMBER(BK728),BK728/MAX(BK$22:BK728)-1,"")</f>
        <v>-3.9127420927960177E-3</v>
      </c>
      <c r="BO728" s="61">
        <f>BO727*(1+BP728)</f>
        <v>126.01045861883327</v>
      </c>
      <c r="BP728" s="60">
        <f>$L$36*N(S728)+$L$37*N(AQ728)+$L$38*N(AA728)+$L$39*N(AE728)+$L$40*N(AM728)+$L$41*N(W728)+$L$42*N(AI728)+$L$43*N(BG728)+$L$44*N(AY728)</f>
        <v>-2.1793557597580697E-4</v>
      </c>
      <c r="BQ728" s="60">
        <f>IF(ISNUMBER(BO728),BO728/MAX(BO$22:BO728)-1,"")</f>
        <v>-7.475492365001668E-3</v>
      </c>
      <c r="BS728" s="61">
        <f>BS727*(1+BT728)</f>
        <v>118.57540373387722</v>
      </c>
      <c r="BT728" s="60">
        <f>$L$60*N(S728)+$L$61*N(AE728)+$L$62*N(AQ728)+$L$63*N(AM728)+$L$64*N(AI728)+$L$65*N(AA728)+$L$66*N(BG728)+$L$67*N(W728)+$L$68*N(AY728)</f>
        <v>-2.5153979143735582E-4</v>
      </c>
      <c r="BU728" s="60">
        <f>IF(ISNUMBER(BS728),BS728/MAX(BS$22:BS728)-1,"")</f>
        <v>-3.0979647742755301E-2</v>
      </c>
    </row>
    <row r="729" spans="17:73" ht="16" customHeight="1">
      <c r="Q729" s="63">
        <v>44119</v>
      </c>
      <c r="R729" s="62">
        <v>487.2</v>
      </c>
      <c r="S729" s="60">
        <f>IF(AND(ISNUMBER(R728),ISNUMBER(R729)),R729/R728-1,"")</f>
        <v>-5.7142857142857828E-3</v>
      </c>
      <c r="T729" s="60">
        <f>IF(ISNUMBER(R729),R729/MAX(R$22:R729)-1,"")</f>
        <v>-4.2716233740715981E-2</v>
      </c>
      <c r="V729" s="62">
        <v>249.01</v>
      </c>
      <c r="W729" s="60">
        <f>IF(AND(ISNUMBER(V728),ISNUMBER(V729)),V729/V728-1,"")</f>
        <v>-5.5511182108626267E-3</v>
      </c>
      <c r="X729" s="60">
        <f>IF(ISNUMBER(V729),V729/MAX(V$22:V729)-1,"")</f>
        <v>-3.8125772558714521E-2</v>
      </c>
      <c r="Z729" s="62">
        <v>10.59</v>
      </c>
      <c r="AA729" s="60">
        <f>IF(AND(ISNUMBER(Z728),ISNUMBER(Z729)),Z729/Z728-1,"")</f>
        <v>-6.5666041275798115E-3</v>
      </c>
      <c r="AB729" s="60">
        <f>IF(ISNUMBER(Z729),Z729/MAX(Z$22:Z729)-1,"")</f>
        <v>-4.0760869565217295E-2</v>
      </c>
      <c r="AD729" s="62">
        <v>12.97</v>
      </c>
      <c r="AE729" s="60">
        <f>IF(AND(ISNUMBER(AD728),ISNUMBER(AD729)),AD729/AD728-1,"")</f>
        <v>-8.4097859327216806E-3</v>
      </c>
      <c r="AF729" s="60">
        <f>IF(ISNUMBER(AD729),AD729/MAX(AD$22:AD729)-1,"")</f>
        <v>-0.14162806088682989</v>
      </c>
      <c r="AH729" s="62">
        <v>17.920000000000002</v>
      </c>
      <c r="AI729" s="60">
        <f>IF(AND(ISNUMBER(AH728),ISNUMBER(AH729)),AH729/AH728-1,"")</f>
        <v>1.1173184357544663E-3</v>
      </c>
      <c r="AJ729" s="60">
        <f>IF(ISNUMBER(AH729),AH729/MAX(AH$22:AH729)-1,"")</f>
        <v>-8.1496668375192205E-2</v>
      </c>
      <c r="AL729" s="62">
        <v>19.32</v>
      </c>
      <c r="AM729" s="60">
        <f>IF(AND(ISNUMBER(AL728),ISNUMBER(AL729)),AL729/AL728-1,"")</f>
        <v>-2.0661157024792765E-3</v>
      </c>
      <c r="AN729" s="60">
        <f>IF(ISNUMBER(AL729),AL729/MAX(AL$22:AL729)-1,"")</f>
        <v>-0.18031395842172249</v>
      </c>
      <c r="AP729" s="62">
        <v>100.26</v>
      </c>
      <c r="AQ729" s="60">
        <f>IF(AND(ISNUMBER(AP728),ISNUMBER(AP729)),AP729/AP728-1,"")</f>
        <v>9.9750623441474673E-5</v>
      </c>
      <c r="AR729" s="60">
        <f>IF(ISNUMBER(AP729),AP729/MAX(AP$22:AP729)-1,"")</f>
        <v>-1.4938751120405769E-3</v>
      </c>
      <c r="AT729" s="62">
        <v>50.09</v>
      </c>
      <c r="AU729" s="60">
        <f>IF(AND(ISNUMBER(AT728),ISNUMBER(AT729)),AT729/AT728-1,"")</f>
        <v>1.9968051118213204E-4</v>
      </c>
      <c r="AV729" s="60">
        <f>IF(ISNUMBER(AT729),AT729/MAX(AT$22:AT729)-1,"")</f>
        <v>-1.7935432443203503E-3</v>
      </c>
      <c r="AX729" s="62">
        <v>24.959</v>
      </c>
      <c r="AY729" s="60">
        <f>IF(AND(ISNUMBER(AX728),ISNUMBER(AX729)),AX729/AX728-1,"")</f>
        <v>8.8520614389653307E-3</v>
      </c>
      <c r="AZ729" s="60">
        <f>IF(ISNUMBER(AX729),AX729/MAX(AX$22:AX729)-1,"")</f>
        <v>-6.9214991609173993E-2</v>
      </c>
      <c r="BB729" s="62">
        <v>53.19</v>
      </c>
      <c r="BC729" s="60">
        <f>IF(AND(ISNUMBER(BB728),ISNUMBER(BB729)),BB729/BB728-1,"")</f>
        <v>1.1293054771315258E-3</v>
      </c>
      <c r="BD729" s="60">
        <f>IF(ISNUMBER(BB729),BB729/MAX(BB$22:BB729)-1,"")</f>
        <v>-3.8329416018803242E-2</v>
      </c>
      <c r="BF729" s="62">
        <v>53.61</v>
      </c>
      <c r="BG729" s="60">
        <f>IF(AND(ISNUMBER(BF728),ISNUMBER(BF729)),BF729/BF728-1,"")</f>
        <v>1.4944890715486991E-3</v>
      </c>
      <c r="BH729" s="60">
        <f>IF(ISNUMBER(BF729),BF729/MAX(BF$22:BF729)-1,"")</f>
        <v>-9.7894347986701158E-3</v>
      </c>
      <c r="BK729" s="61">
        <f>BK728*(1+BL729)</f>
        <v>128.72849906260657</v>
      </c>
      <c r="BL729" s="60">
        <f>$L$12*N(AQ729)+$L$13*N(S729)+$L$14*N(AA729)+$L$15*N(AE729)+$L$16*N(AY729)+$L$17*N(BC729)+$L$18*N(AM729)+$L$19*N(AU729)+$L$20*N(W729)</f>
        <v>-2.2668028211248721E-3</v>
      </c>
      <c r="BM729" s="60">
        <f>IF(ISNUMBER(BK729),BK729/MAX(BK$22:BK729)-1,"")</f>
        <v>-6.1706754991065482E-3</v>
      </c>
      <c r="BO729" s="61">
        <f>BO728*(1+BP729)</f>
        <v>125.54775010895928</v>
      </c>
      <c r="BP729" s="60">
        <f>$L$36*N(S729)+$L$37*N(AQ729)+$L$38*N(AA729)+$L$39*N(AE729)+$L$40*N(AM729)+$L$41*N(W729)+$L$42*N(AI729)+$L$43*N(BG729)+$L$44*N(AY729)</f>
        <v>-3.6719849681178182E-3</v>
      </c>
      <c r="BQ729" s="60">
        <f>IF(ISNUMBER(BO729),BO729/MAX(BO$22:BO729)-1,"")</f>
        <v>-1.1120027437525937E-2</v>
      </c>
      <c r="BS729" s="61">
        <f>BS728*(1+BT729)</f>
        <v>118.11517903694312</v>
      </c>
      <c r="BT729" s="60">
        <f>$L$60*N(S729)+$L$61*N(AE729)+$L$62*N(AQ729)+$L$63*N(AM729)+$L$64*N(AI729)+$L$65*N(AA729)+$L$66*N(BG729)+$L$67*N(W729)+$L$68*N(AY729)</f>
        <v>-3.8812829848508079E-3</v>
      </c>
      <c r="BU729" s="60">
        <f>IF(ISNUMBER(BS729),BS729/MAX(BS$22:BS729)-1,"")</f>
        <v>-3.4740689947945436E-2</v>
      </c>
    </row>
    <row r="730" spans="17:73" ht="16" customHeight="1">
      <c r="Q730" s="63">
        <v>44120</v>
      </c>
      <c r="R730" s="62">
        <v>491.09</v>
      </c>
      <c r="S730" s="60">
        <f>IF(AND(ISNUMBER(R729),ISNUMBER(R730)),R730/R729-1,"")</f>
        <v>7.9844006568143833E-3</v>
      </c>
      <c r="T730" s="60">
        <f>IF(ISNUMBER(R730),R730/MAX(R$22:R730)-1,"")</f>
        <v>-3.507289660863766E-2</v>
      </c>
      <c r="V730" s="62">
        <v>251.5</v>
      </c>
      <c r="W730" s="60">
        <f>IF(AND(ISNUMBER(V729),ISNUMBER(V730)),V730/V729-1,"")</f>
        <v>9.9995984097025481E-3</v>
      </c>
      <c r="X730" s="60">
        <f>IF(ISNUMBER(V730),V730/MAX(V$22:V730)-1,"")</f>
        <v>-2.8507416563658849E-2</v>
      </c>
      <c r="Z730" s="62">
        <v>10.62</v>
      </c>
      <c r="AA730" s="60">
        <f>IF(AND(ISNUMBER(Z729),ISNUMBER(Z730)),Z730/Z729-1,"")</f>
        <v>2.8328611898016387E-3</v>
      </c>
      <c r="AB730" s="60">
        <f>IF(ISNUMBER(Z730),Z730/MAX(Z$22:Z730)-1,"")</f>
        <v>-3.8043478260869512E-2</v>
      </c>
      <c r="AD730" s="62">
        <v>12.89</v>
      </c>
      <c r="AE730" s="60">
        <f>IF(AND(ISNUMBER(AD729),ISNUMBER(AD730)),AD730/AD729-1,"")</f>
        <v>-6.168080185042446E-3</v>
      </c>
      <c r="AF730" s="60">
        <f>IF(ISNUMBER(AD730),AD730/MAX(AD$22:AD730)-1,"")</f>
        <v>-0.14692256783587021</v>
      </c>
      <c r="AH730" s="62">
        <v>17.809999999999999</v>
      </c>
      <c r="AI730" s="60">
        <f>IF(AND(ISNUMBER(AH729),ISNUMBER(AH730)),AH730/AH729-1,"")</f>
        <v>-6.1383928571430157E-3</v>
      </c>
      <c r="AJ730" s="60">
        <f>IF(ISNUMBER(AH730),AH730/MAX(AH$22:AH730)-1,"")</f>
        <v>-8.7134802665299937E-2</v>
      </c>
      <c r="AL730" s="62">
        <v>19.29</v>
      </c>
      <c r="AM730" s="60">
        <f>IF(AND(ISNUMBER(AL729),ISNUMBER(AL730)),AL730/AL729-1,"")</f>
        <v>-1.5527950310559868E-3</v>
      </c>
      <c r="AN730" s="60">
        <f>IF(ISNUMBER(AL730),AL730/MAX(AL$22:AL730)-1,"")</f>
        <v>-0.18158676283411124</v>
      </c>
      <c r="AP730" s="62">
        <v>100.27</v>
      </c>
      <c r="AQ730" s="60">
        <f>IF(AND(ISNUMBER(AP729),ISNUMBER(AP730)),AP730/AP729-1,"")</f>
        <v>9.9740674246895367E-5</v>
      </c>
      <c r="AR730" s="60">
        <f>IF(ISNUMBER(AP730),AP730/MAX(AP$22:AP730)-1,"")</f>
        <v>-1.3942834379045976E-3</v>
      </c>
      <c r="AT730" s="62">
        <v>50.08</v>
      </c>
      <c r="AU730" s="60">
        <f>IF(AND(ISNUMBER(AT729),ISNUMBER(AT730)),AT730/AT729-1,"")</f>
        <v>-1.9964064683575256E-4</v>
      </c>
      <c r="AV730" s="60">
        <f>IF(ISNUMBER(AT730),AT730/MAX(AT$22:AT730)-1,"")</f>
        <v>-1.9928258270227595E-3</v>
      </c>
      <c r="AX730" s="62">
        <v>25.233000000000001</v>
      </c>
      <c r="AY730" s="60">
        <f>IF(AND(ISNUMBER(AX729),ISNUMBER(AX730)),AX730/AX729-1,"")</f>
        <v>1.0978003926439328E-2</v>
      </c>
      <c r="AZ730" s="60">
        <f>IF(ISNUMBER(AX730),AX730/MAX(AX$22:AX730)-1,"")</f>
        <v>-5.8996830132388656E-2</v>
      </c>
      <c r="BB730" s="62">
        <v>53.21</v>
      </c>
      <c r="BC730" s="60">
        <f>IF(AND(ISNUMBER(BB729),ISNUMBER(BB730)),BB730/BB729-1,"")</f>
        <v>3.760105282948345E-4</v>
      </c>
      <c r="BD730" s="60">
        <f>IF(ISNUMBER(BB730),BB730/MAX(BB$22:BB730)-1,"")</f>
        <v>-3.7967817754474775E-2</v>
      </c>
      <c r="BF730" s="62">
        <v>53.65</v>
      </c>
      <c r="BG730" s="60">
        <f>IF(AND(ISNUMBER(BF729),ISNUMBER(BF730)),BF730/BF729-1,"")</f>
        <v>7.4612945346008708E-4</v>
      </c>
      <c r="BH730" s="60">
        <f>IF(ISNUMBER(BF730),BF730/MAX(BF$22:BF730)-1,"")</f>
        <v>-9.050609530846021E-3</v>
      </c>
      <c r="BK730" s="61">
        <f>BK729*(1+BL730)</f>
        <v>129.22345283086113</v>
      </c>
      <c r="BL730" s="60">
        <f>$L$12*N(AQ730)+$L$13*N(S730)+$L$14*N(AA730)+$L$15*N(AE730)+$L$16*N(AY730)+$L$17*N(BC730)+$L$18*N(AM730)+$L$19*N(AU730)+$L$20*N(W730)</f>
        <v>3.8449432088368866E-3</v>
      </c>
      <c r="BM730" s="60">
        <f>IF(ISNUMBER(BK730),BK730/MAX(BK$22:BK730)-1,"")</f>
        <v>-2.3494581871236209E-3</v>
      </c>
      <c r="BO730" s="61">
        <f>BO729*(1+BP730)</f>
        <v>125.88946863079401</v>
      </c>
      <c r="BP730" s="60">
        <f>$L$36*N(S730)+$L$37*N(AQ730)+$L$38*N(AA730)+$L$39*N(AE730)+$L$40*N(AM730)+$L$41*N(W730)+$L$42*N(AI730)+$L$43*N(BG730)+$L$44*N(AY730)</f>
        <v>2.7218211520173246E-3</v>
      </c>
      <c r="BQ730" s="60">
        <f>IF(ISNUMBER(BO730),BO730/MAX(BO$22:BO730)-1,"")</f>
        <v>-8.4284730113991513E-3</v>
      </c>
      <c r="BS730" s="61">
        <f>BS729*(1+BT730)</f>
        <v>118.20848602150626</v>
      </c>
      <c r="BT730" s="60">
        <f>$L$60*N(S730)+$L$61*N(AE730)+$L$62*N(AQ730)+$L$63*N(AM730)+$L$64*N(AI730)+$L$65*N(AA730)+$L$66*N(BG730)+$L$67*N(W730)+$L$68*N(AY730)</f>
        <v>7.8996607653581752E-4</v>
      </c>
      <c r="BU730" s="60">
        <f>IF(ISNUMBER(BS730),BS730/MAX(BS$22:BS730)-1,"")</f>
        <v>-3.397816783794394E-2</v>
      </c>
    </row>
    <row r="731" spans="17:73" ht="16" customHeight="1">
      <c r="Q731" s="63">
        <v>44123</v>
      </c>
      <c r="R731" s="62">
        <v>492</v>
      </c>
      <c r="S731" s="60">
        <f>IF(AND(ISNUMBER(R730),ISNUMBER(R731)),R731/R730-1,"")</f>
        <v>1.8530208312121932E-3</v>
      </c>
      <c r="T731" s="60">
        <f>IF(ISNUMBER(R731),R731/MAX(R$22:R731)-1,"")</f>
        <v>-3.3284866585452155E-2</v>
      </c>
      <c r="V731" s="62">
        <v>251.64</v>
      </c>
      <c r="W731" s="60">
        <f>IF(AND(ISNUMBER(V730),ISNUMBER(V731)),V731/V730-1,"")</f>
        <v>5.5666003976129197E-4</v>
      </c>
      <c r="X731" s="60">
        <f>IF(ISNUMBER(V731),V731/MAX(V$22:V731)-1,"")</f>
        <v>-2.7966625463535233E-2</v>
      </c>
      <c r="Z731" s="62">
        <v>10.64</v>
      </c>
      <c r="AA731" s="60">
        <f>IF(AND(ISNUMBER(Z730),ISNUMBER(Z731)),Z731/Z730-1,"")</f>
        <v>1.8832391713747842E-3</v>
      </c>
      <c r="AB731" s="60">
        <f>IF(ISNUMBER(Z731),Z731/MAX(Z$22:Z731)-1,"")</f>
        <v>-3.6231884057970842E-2</v>
      </c>
      <c r="AD731" s="62">
        <v>13.11</v>
      </c>
      <c r="AE731" s="60">
        <f>IF(AND(ISNUMBER(AD730),ISNUMBER(AD731)),AD731/AD730-1,"")</f>
        <v>1.706749418153608E-2</v>
      </c>
      <c r="AF731" s="60">
        <f>IF(ISNUMBER(AD731),AD731/MAX(AD$22:AD731)-1,"")</f>
        <v>-0.13236267372600929</v>
      </c>
      <c r="AH731" s="62">
        <v>17.940000000000001</v>
      </c>
      <c r="AI731" s="60">
        <f>IF(AND(ISNUMBER(AH730),ISNUMBER(AH731)),AH731/AH730-1,"")</f>
        <v>7.2992700729928028E-3</v>
      </c>
      <c r="AJ731" s="60">
        <f>IF(ISNUMBER(AH731),AH731/MAX(AH$22:AH731)-1,"")</f>
        <v>-8.0471553049718092E-2</v>
      </c>
      <c r="AL731" s="62">
        <v>19.440000000000001</v>
      </c>
      <c r="AM731" s="60">
        <f>IF(AND(ISNUMBER(AL730),ISNUMBER(AL731)),AL731/AL730-1,"")</f>
        <v>7.7760497667185291E-3</v>
      </c>
      <c r="AN731" s="60">
        <f>IF(ISNUMBER(AL731),AL731/MAX(AL$22:AL731)-1,"")</f>
        <v>-0.17522274077216793</v>
      </c>
      <c r="AP731" s="62">
        <v>100.25</v>
      </c>
      <c r="AQ731" s="60">
        <f>IF(AND(ISNUMBER(AP730),ISNUMBER(AP731)),AP731/AP730-1,"")</f>
        <v>-1.994614540740125E-4</v>
      </c>
      <c r="AR731" s="60">
        <f>IF(ISNUMBER(AP731),AP731/MAX(AP$22:AP731)-1,"")</f>
        <v>-1.5934667861766671E-3</v>
      </c>
      <c r="AT731" s="62">
        <v>50.08</v>
      </c>
      <c r="AU731" s="60">
        <f>IF(AND(ISNUMBER(AT730),ISNUMBER(AT731)),AT731/AT730-1,"")</f>
        <v>0</v>
      </c>
      <c r="AV731" s="60">
        <f>IF(ISNUMBER(AT731),AT731/MAX(AT$22:AT731)-1,"")</f>
        <v>-1.9928258270227595E-3</v>
      </c>
      <c r="AX731" s="62">
        <v>25.143000000000001</v>
      </c>
      <c r="AY731" s="60">
        <f>IF(AND(ISNUMBER(AX730),ISNUMBER(AX731)),AX731/AX730-1,"")</f>
        <v>-3.5667578171442171E-3</v>
      </c>
      <c r="AZ731" s="60">
        <f>IF(ISNUMBER(AX731),AX731/MAX(AX$22:AX731)-1,"")</f>
        <v>-6.2353160544471375E-2</v>
      </c>
      <c r="BB731" s="62">
        <v>53.19</v>
      </c>
      <c r="BC731" s="60">
        <f>IF(AND(ISNUMBER(BB730),ISNUMBER(BB731)),BB731/BB730-1,"")</f>
        <v>-3.7586919751930736E-4</v>
      </c>
      <c r="BD731" s="60">
        <f>IF(ISNUMBER(BB731),BB731/MAX(BB$22:BB731)-1,"")</f>
        <v>-3.8329416018803242E-2</v>
      </c>
      <c r="BF731" s="62">
        <v>53.64</v>
      </c>
      <c r="BG731" s="60">
        <f>IF(AND(ISNUMBER(BF730),ISNUMBER(BF731)),BF731/BF730-1,"")</f>
        <v>-1.8639328984149106E-4</v>
      </c>
      <c r="BH731" s="60">
        <f>IF(ISNUMBER(BF731),BF731/MAX(BF$22:BF731)-1,"")</f>
        <v>-9.235315847802017E-3</v>
      </c>
      <c r="BK731" s="61">
        <f>BK730*(1+BL731)</f>
        <v>129.52132727553254</v>
      </c>
      <c r="BL731" s="60">
        <f>$L$12*N(AQ731)+$L$13*N(S731)+$L$14*N(AA731)+$L$15*N(AE731)+$L$16*N(AY731)+$L$17*N(BC731)+$L$18*N(AM731)+$L$19*N(AU731)+$L$20*N(W731)</f>
        <v>2.3051113257381815E-3</v>
      </c>
      <c r="BM731" s="60">
        <f>IF(ISNUMBER(BK731),BK731/MAX(BK$22:BK731)-1,"")</f>
        <v>-4.9762624061977512E-5</v>
      </c>
      <c r="BO731" s="61">
        <f>BO730*(1+BP731)</f>
        <v>126.360695344345</v>
      </c>
      <c r="BP731" s="60">
        <f>$L$36*N(S731)+$L$37*N(AQ731)+$L$38*N(AA731)+$L$39*N(AE731)+$L$40*N(AM731)+$L$41*N(W731)+$L$42*N(AI731)+$L$43*N(BG731)+$L$44*N(AY731)</f>
        <v>3.7431781917596925E-3</v>
      </c>
      <c r="BQ731" s="60">
        <f>IF(ISNUMBER(BO731),BO731/MAX(BO$22:BO731)-1,"")</f>
        <v>-4.7168440960057012E-3</v>
      </c>
      <c r="BS731" s="61">
        <f>BS730*(1+BT731)</f>
        <v>118.86282471610286</v>
      </c>
      <c r="BT731" s="60">
        <f>$L$60*N(S731)+$L$61*N(AE731)+$L$62*N(AQ731)+$L$63*N(AM731)+$L$64*N(AI731)+$L$65*N(AA731)+$L$66*N(BG731)+$L$67*N(W731)+$L$68*N(AY731)</f>
        <v>5.5354629487223929E-3</v>
      </c>
      <c r="BU731" s="60">
        <f>IF(ISNUMBER(BS731),BS731/MAX(BS$22:BS731)-1,"")</f>
        <v>-2.8630789778353982E-2</v>
      </c>
    </row>
    <row r="732" spans="17:73" ht="16" customHeight="1">
      <c r="Q732" s="63">
        <v>44124</v>
      </c>
      <c r="R732" s="62">
        <v>487.72</v>
      </c>
      <c r="S732" s="60">
        <f>IF(AND(ISNUMBER(R731),ISNUMBER(R732)),R732/R731-1,"")</f>
        <v>-8.6991869918698894E-3</v>
      </c>
      <c r="T732" s="60">
        <f>IF(ISNUMBER(R732),R732/MAX(R$22:R732)-1,"")</f>
        <v>-4.1694502298895708E-2</v>
      </c>
      <c r="V732" s="62">
        <v>249.41</v>
      </c>
      <c r="W732" s="60">
        <f>IF(AND(ISNUMBER(V731),ISNUMBER(V732)),V732/V731-1,"")</f>
        <v>-8.8618661580034397E-3</v>
      </c>
      <c r="X732" s="60">
        <f>IF(ISNUMBER(V732),V732/MAX(V$22:V732)-1,"")</f>
        <v>-3.6580655129789807E-2</v>
      </c>
      <c r="Z732" s="62">
        <v>10.57</v>
      </c>
      <c r="AA732" s="60">
        <f>IF(AND(ISNUMBER(Z731),ISNUMBER(Z732)),Z732/Z731-1,"")</f>
        <v>-6.5789473684211286E-3</v>
      </c>
      <c r="AB732" s="60">
        <f>IF(ISNUMBER(Z732),Z732/MAX(Z$22:Z732)-1,"")</f>
        <v>-4.2572463768115854E-2</v>
      </c>
      <c r="AD732" s="62">
        <v>13.04</v>
      </c>
      <c r="AE732" s="60">
        <f>IF(AND(ISNUMBER(AD731),ISNUMBER(AD732)),AD732/AD731-1,"")</f>
        <v>-5.3394355453851849E-3</v>
      </c>
      <c r="AF732" s="60">
        <f>IF(ISNUMBER(AD732),AD732/MAX(AD$22:AD732)-1,"")</f>
        <v>-0.13699536730641959</v>
      </c>
      <c r="AH732" s="62">
        <v>17.86</v>
      </c>
      <c r="AI732" s="60">
        <f>IF(AND(ISNUMBER(AH731),ISNUMBER(AH732)),AH732/AH731-1,"")</f>
        <v>-4.4593088071349651E-3</v>
      </c>
      <c r="AJ732" s="60">
        <f>IF(ISNUMBER(AH732),AH732/MAX(AH$22:AH732)-1,"")</f>
        <v>-8.4572014351614655E-2</v>
      </c>
      <c r="AL732" s="62">
        <v>19.39</v>
      </c>
      <c r="AM732" s="60">
        <f>IF(AND(ISNUMBER(AL731),ISNUMBER(AL732)),AL732/AL731-1,"")</f>
        <v>-2.5720164609054352E-3</v>
      </c>
      <c r="AN732" s="60">
        <f>IF(ISNUMBER(AL732),AL732/MAX(AL$22:AL732)-1,"")</f>
        <v>-0.17734408145948233</v>
      </c>
      <c r="AP732" s="62">
        <v>100.25</v>
      </c>
      <c r="AQ732" s="60">
        <f>IF(AND(ISNUMBER(AP731),ISNUMBER(AP732)),AP732/AP731-1,"")</f>
        <v>0</v>
      </c>
      <c r="AR732" s="60">
        <f>IF(ISNUMBER(AP732),AP732/MAX(AP$22:AP732)-1,"")</f>
        <v>-1.5934667861766671E-3</v>
      </c>
      <c r="AT732" s="62">
        <v>50.09</v>
      </c>
      <c r="AU732" s="60">
        <f>IF(AND(ISNUMBER(AT731),ISNUMBER(AT732)),AT732/AT731-1,"")</f>
        <v>1.9968051118213204E-4</v>
      </c>
      <c r="AV732" s="60">
        <f>IF(ISNUMBER(AT732),AT732/MAX(AT$22:AT732)-1,"")</f>
        <v>-1.7935432443203503E-3</v>
      </c>
      <c r="AX732" s="62">
        <v>25.29</v>
      </c>
      <c r="AY732" s="60">
        <f>IF(AND(ISNUMBER(AX731),ISNUMBER(AX732)),AX732/AX731-1,"")</f>
        <v>5.8465576900130767E-3</v>
      </c>
      <c r="AZ732" s="60">
        <f>IF(ISNUMBER(AX732),AX732/MAX(AX$22:AX732)-1,"")</f>
        <v>-5.6871154204736207E-2</v>
      </c>
      <c r="BB732" s="62">
        <v>53.19</v>
      </c>
      <c r="BC732" s="60">
        <f>IF(AND(ISNUMBER(BB731),ISNUMBER(BB732)),BB732/BB731-1,"")</f>
        <v>0</v>
      </c>
      <c r="BD732" s="60">
        <f>IF(ISNUMBER(BB732),BB732/MAX(BB$22:BB732)-1,"")</f>
        <v>-3.8329416018803242E-2</v>
      </c>
      <c r="BF732" s="62">
        <v>53.6</v>
      </c>
      <c r="BG732" s="60">
        <f>IF(AND(ISNUMBER(BF731),ISNUMBER(BF732)),BF732/BF731-1,"")</f>
        <v>-7.4571215510810251E-4</v>
      </c>
      <c r="BH732" s="60">
        <f>IF(ISNUMBER(BF732),BF732/MAX(BF$22:BF732)-1,"")</f>
        <v>-9.9741411156261117E-3</v>
      </c>
      <c r="BK732" s="61">
        <f>BK731*(1+BL732)</f>
        <v>129.08102996165456</v>
      </c>
      <c r="BL732" s="60">
        <f>$L$12*N(AQ732)+$L$13*N(S732)+$L$14*N(AA732)+$L$15*N(AE732)+$L$16*N(AY732)+$L$17*N(BC732)+$L$18*N(AM732)+$L$19*N(AU732)+$L$20*N(W732)</f>
        <v>-3.3994194094485479E-3</v>
      </c>
      <c r="BM732" s="60">
        <f>IF(ISNUMBER(BK732),BK732/MAX(BK$22:BK732)-1,"")</f>
        <v>-3.4490128694804056E-3</v>
      </c>
      <c r="BO732" s="61">
        <f>BO731*(1+BP732)</f>
        <v>125.80220885943969</v>
      </c>
      <c r="BP732" s="60">
        <f>$L$36*N(S732)+$L$37*N(AQ732)+$L$38*N(AA732)+$L$39*N(AE732)+$L$40*N(AM732)+$L$41*N(W732)+$L$42*N(AI732)+$L$43*N(BG732)+$L$44*N(AY732)</f>
        <v>-4.4197800857568737E-3</v>
      </c>
      <c r="BQ732" s="60">
        <f>IF(ISNUMBER(BO732),BO732/MAX(BO$22:BO732)-1,"")</f>
        <v>-9.1157767681593338E-3</v>
      </c>
      <c r="BS732" s="61">
        <f>BS731*(1+BT732)</f>
        <v>118.27575712161442</v>
      </c>
      <c r="BT732" s="60">
        <f>$L$60*N(S732)+$L$61*N(AE732)+$L$62*N(AQ732)+$L$63*N(AM732)+$L$64*N(AI732)+$L$65*N(AA732)+$L$66*N(BG732)+$L$67*N(W732)+$L$68*N(AY732)</f>
        <v>-4.9390345205965426E-3</v>
      </c>
      <c r="BU732" s="60">
        <f>IF(ISNUMBER(BS732),BS732/MAX(BS$22:BS732)-1,"")</f>
        <v>-3.3428415839883319E-2</v>
      </c>
    </row>
    <row r="733" spans="17:73" ht="16" customHeight="1">
      <c r="Q733" s="63">
        <v>44125</v>
      </c>
      <c r="R733" s="62">
        <v>487.76</v>
      </c>
      <c r="S733" s="60">
        <f>IF(AND(ISNUMBER(R732),ISNUMBER(R733)),R733/R732-1,"")</f>
        <v>8.2014270482932972E-5</v>
      </c>
      <c r="T733" s="60">
        <f>IF(ISNUMBER(R733),R733/MAX(R$22:R733)-1,"")</f>
        <v>-4.1615907572601918E-2</v>
      </c>
      <c r="V733" s="62">
        <v>249.39</v>
      </c>
      <c r="W733" s="60">
        <f>IF(AND(ISNUMBER(V732),ISNUMBER(V733)),V733/V732-1,"")</f>
        <v>-8.0189246622119903E-5</v>
      </c>
      <c r="X733" s="60">
        <f>IF(ISNUMBER(V733),V733/MAX(V$22:V733)-1,"")</f>
        <v>-3.6657911001236165E-2</v>
      </c>
      <c r="Z733" s="62">
        <v>10.55</v>
      </c>
      <c r="AA733" s="60">
        <f>IF(AND(ISNUMBER(Z732),ISNUMBER(Z733)),Z733/Z732-1,"")</f>
        <v>-1.8921475875117721E-3</v>
      </c>
      <c r="AB733" s="60">
        <f>IF(ISNUMBER(Z733),Z733/MAX(Z$22:Z733)-1,"")</f>
        <v>-4.4384057971014301E-2</v>
      </c>
      <c r="AD733" s="62">
        <v>13.12</v>
      </c>
      <c r="AE733" s="60">
        <f>IF(AND(ISNUMBER(AD732),ISNUMBER(AD733)),AD733/AD732-1,"")</f>
        <v>6.1349693251533388E-3</v>
      </c>
      <c r="AF733" s="60">
        <f>IF(ISNUMBER(AD733),AD733/MAX(AD$22:AD733)-1,"")</f>
        <v>-0.13170086035737927</v>
      </c>
      <c r="AH733" s="62">
        <v>17.809999999999999</v>
      </c>
      <c r="AI733" s="60">
        <f>IF(AND(ISNUMBER(AH732),ISNUMBER(AH733)),AH733/AH732-1,"")</f>
        <v>-2.7995520716685984E-3</v>
      </c>
      <c r="AJ733" s="60">
        <f>IF(ISNUMBER(AH733),AH733/MAX(AH$22:AH733)-1,"")</f>
        <v>-8.7134802665299937E-2</v>
      </c>
      <c r="AL733" s="62">
        <v>19.55</v>
      </c>
      <c r="AM733" s="60">
        <f>IF(AND(ISNUMBER(AL732),ISNUMBER(AL733)),AL733/AL732-1,"")</f>
        <v>8.2516761217121815E-3</v>
      </c>
      <c r="AN733" s="60">
        <f>IF(ISNUMBER(AL733),AL733/MAX(AL$22:AL733)-1,"")</f>
        <v>-0.17055579126007636</v>
      </c>
      <c r="AP733" s="62">
        <v>100.265</v>
      </c>
      <c r="AQ733" s="60">
        <f>IF(AND(ISNUMBER(AP732),ISNUMBER(AP733)),AP733/AP732-1,"")</f>
        <v>1.4962593516210099E-4</v>
      </c>
      <c r="AR733" s="60">
        <f>IF(ISNUMBER(AP733),AP733/MAX(AP$22:AP733)-1,"")</f>
        <v>-1.4440792749725873E-3</v>
      </c>
      <c r="AT733" s="62">
        <v>50.09</v>
      </c>
      <c r="AU733" s="60">
        <f>IF(AND(ISNUMBER(AT732),ISNUMBER(AT733)),AT733/AT732-1,"")</f>
        <v>0</v>
      </c>
      <c r="AV733" s="60">
        <f>IF(ISNUMBER(AT733),AT733/MAX(AT$22:AT733)-1,"")</f>
        <v>-1.7935432443203503E-3</v>
      </c>
      <c r="AX733" s="62">
        <v>25.369</v>
      </c>
      <c r="AY733" s="60">
        <f>IF(AND(ISNUMBER(AX732),ISNUMBER(AX733)),AX733/AX732-1,"")</f>
        <v>3.1237643337287402E-3</v>
      </c>
      <c r="AZ733" s="60">
        <f>IF(ISNUMBER(AX733),AX733/MAX(AX$22:AX733)-1,"")</f>
        <v>-5.3925041954130171E-2</v>
      </c>
      <c r="BB733" s="62">
        <v>53.06</v>
      </c>
      <c r="BC733" s="60">
        <f>IF(AND(ISNUMBER(BB732),ISNUMBER(BB733)),BB733/BB732-1,"")</f>
        <v>-2.4440684339160912E-3</v>
      </c>
      <c r="BD733" s="60">
        <f>IF(ISNUMBER(BB733),BB733/MAX(BB$22:BB733)-1,"")</f>
        <v>-4.067980473693722E-2</v>
      </c>
      <c r="BF733" s="62">
        <v>53.59</v>
      </c>
      <c r="BG733" s="60">
        <f>IF(AND(ISNUMBER(BF732),ISNUMBER(BF733)),BF733/BF732-1,"")</f>
        <v>-1.8656716417908559E-4</v>
      </c>
      <c r="BH733" s="60">
        <f>IF(ISNUMBER(BF733),BF733/MAX(BF$22:BF733)-1,"")</f>
        <v>-1.0158847432582108E-2</v>
      </c>
      <c r="BK733" s="61">
        <f>BK732*(1+BL733)</f>
        <v>129.22577305411673</v>
      </c>
      <c r="BL733" s="60">
        <f>$L$12*N(AQ733)+$L$13*N(S733)+$L$14*N(AA733)+$L$15*N(AE733)+$L$16*N(AY733)+$L$17*N(BC733)+$L$18*N(AM733)+$L$19*N(AU733)+$L$20*N(W733)</f>
        <v>1.1213351218625084E-3</v>
      </c>
      <c r="BM733" s="60">
        <f>IF(ISNUMBER(BK733),BK733/MAX(BK$22:BK733)-1,"")</f>
        <v>-2.3315452468843922E-3</v>
      </c>
      <c r="BO733" s="61">
        <f>BO732*(1+BP733)</f>
        <v>125.95489321777856</v>
      </c>
      <c r="BP733" s="60">
        <f>$L$36*N(S733)+$L$37*N(AQ733)+$L$38*N(AA733)+$L$39*N(AE733)+$L$40*N(AM733)+$L$41*N(W733)+$L$42*N(AI733)+$L$43*N(BG733)+$L$44*N(AY733)</f>
        <v>1.2136858305044685E-3</v>
      </c>
      <c r="BQ733" s="60">
        <f>IF(ISNUMBER(BO733),BO733/MAX(BO$22:BO733)-1,"")</f>
        <v>-7.91315462675235E-3</v>
      </c>
      <c r="BS733" s="61">
        <f>BS732*(1+BT733)</f>
        <v>118.47391984661526</v>
      </c>
      <c r="BT733" s="60">
        <f>$L$60*N(S733)+$L$61*N(AE733)+$L$62*N(AQ733)+$L$63*N(AM733)+$L$64*N(AI733)+$L$65*N(AA733)+$L$66*N(BG733)+$L$67*N(W733)+$L$68*N(AY733)</f>
        <v>1.6754297738046523E-3</v>
      </c>
      <c r="BU733" s="60">
        <f>IF(ISNUMBER(BS733),BS733/MAX(BS$22:BS733)-1,"")</f>
        <v>-3.1808993029267874E-2</v>
      </c>
    </row>
    <row r="734" spans="17:73" ht="16" customHeight="1">
      <c r="Q734" s="63">
        <v>44126</v>
      </c>
      <c r="R734" s="62">
        <v>480.55</v>
      </c>
      <c r="S734" s="60">
        <f>IF(AND(ISNUMBER(R733),ISNUMBER(R734)),R734/R733-1,"")</f>
        <v>-1.4781859931113583E-2</v>
      </c>
      <c r="T734" s="60">
        <f>IF(ISNUMBER(R734),R734/MAX(R$22:R734)-1,"")</f>
        <v>-5.5782606987071159E-2</v>
      </c>
      <c r="V734" s="62">
        <v>245.62</v>
      </c>
      <c r="W734" s="60">
        <f>IF(AND(ISNUMBER(V733),ISNUMBER(V734)),V734/V733-1,"")</f>
        <v>-1.5116885199887631E-2</v>
      </c>
      <c r="X734" s="60">
        <f>IF(ISNUMBER(V734),V734/MAX(V$22:V734)-1,"")</f>
        <v>-5.1220642768850411E-2</v>
      </c>
      <c r="Z734" s="62">
        <v>10.41</v>
      </c>
      <c r="AA734" s="60">
        <f>IF(AND(ISNUMBER(Z733),ISNUMBER(Z734)),Z734/Z733-1,"")</f>
        <v>-1.3270142180094813E-2</v>
      </c>
      <c r="AB734" s="60">
        <f>IF(ISNUMBER(Z734),Z734/MAX(Z$22:Z734)-1,"")</f>
        <v>-5.7065217391304213E-2</v>
      </c>
      <c r="AD734" s="62">
        <v>13.01</v>
      </c>
      <c r="AE734" s="60">
        <f>IF(AND(ISNUMBER(AD733),ISNUMBER(AD734)),AD734/AD733-1,"")</f>
        <v>-8.3841463414633388E-3</v>
      </c>
      <c r="AF734" s="60">
        <f>IF(ISNUMBER(AD734),AD734/MAX(AD$22:AD734)-1,"")</f>
        <v>-0.13898080741230967</v>
      </c>
      <c r="AH734" s="62">
        <v>17.73</v>
      </c>
      <c r="AI734" s="60">
        <f>IF(AND(ISNUMBER(AH733),ISNUMBER(AH734)),AH734/AH733-1,"")</f>
        <v>-4.4918585064569472E-3</v>
      </c>
      <c r="AJ734" s="60">
        <f>IF(ISNUMBER(AH734),AH734/MAX(AH$22:AH734)-1,"")</f>
        <v>-9.1235263967196389E-2</v>
      </c>
      <c r="AL734" s="62">
        <v>19.21</v>
      </c>
      <c r="AM734" s="60">
        <f>IF(AND(ISNUMBER(AL733),ISNUMBER(AL734)),AL734/AL733-1,"")</f>
        <v>-1.7391304347826098E-2</v>
      </c>
      <c r="AN734" s="60">
        <f>IF(ISNUMBER(AL734),AL734/MAX(AL$22:AL734)-1,"")</f>
        <v>-0.18498090793381416</v>
      </c>
      <c r="AP734" s="62">
        <v>100.27</v>
      </c>
      <c r="AQ734" s="60">
        <f>IF(AND(ISNUMBER(AP733),ISNUMBER(AP734)),AP734/AP733-1,"")</f>
        <v>4.9867850197005126E-5</v>
      </c>
      <c r="AR734" s="60">
        <f>IF(ISNUMBER(AP734),AP734/MAX(AP$22:AP734)-1,"")</f>
        <v>-1.3942834379045976E-3</v>
      </c>
      <c r="AT734" s="62">
        <v>50.09</v>
      </c>
      <c r="AU734" s="60">
        <f>IF(AND(ISNUMBER(AT733),ISNUMBER(AT734)),AT734/AT733-1,"")</f>
        <v>0</v>
      </c>
      <c r="AV734" s="60">
        <f>IF(ISNUMBER(AT734),AT734/MAX(AT$22:AT734)-1,"")</f>
        <v>-1.7935432443203503E-3</v>
      </c>
      <c r="AX734" s="62">
        <v>25.257999999999999</v>
      </c>
      <c r="AY734" s="60">
        <f>IF(AND(ISNUMBER(AX733),ISNUMBER(AX734)),AX734/AX733-1,"")</f>
        <v>-4.3754188182427711E-3</v>
      </c>
      <c r="AZ734" s="60">
        <f>IF(ISNUMBER(AX734),AX734/MAX(AX$22:AX734)-1,"")</f>
        <v>-5.8064516129032295E-2</v>
      </c>
      <c r="BB734" s="62">
        <v>53.05</v>
      </c>
      <c r="BC734" s="60">
        <f>IF(AND(ISNUMBER(BB733),ISNUMBER(BB734)),BB734/BB733-1,"")</f>
        <v>-1.8846588767440497E-4</v>
      </c>
      <c r="BD734" s="60">
        <f>IF(ISNUMBER(BB734),BB734/MAX(BB$22:BB734)-1,"")</f>
        <v>-4.0860603869101508E-2</v>
      </c>
      <c r="BF734" s="62">
        <v>53.63</v>
      </c>
      <c r="BG734" s="60">
        <f>IF(AND(ISNUMBER(BF733),ISNUMBER(BF734)),BF734/BF733-1,"")</f>
        <v>7.4640791192392975E-4</v>
      </c>
      <c r="BH734" s="60">
        <f>IF(ISNUMBER(BF734),BF734/MAX(BF$22:BF734)-1,"")</f>
        <v>-9.4200221647580129E-3</v>
      </c>
      <c r="BK734" s="61">
        <f>BK733*(1+BL734)</f>
        <v>128.09218464817923</v>
      </c>
      <c r="BL734" s="60">
        <f>$L$12*N(AQ734)+$L$13*N(S734)+$L$14*N(AA734)+$L$15*N(AE734)+$L$16*N(AY734)+$L$17*N(BC734)+$L$18*N(AM734)+$L$19*N(AU734)+$L$20*N(W734)</f>
        <v>-8.7721541852396508E-3</v>
      </c>
      <c r="BM734" s="60">
        <f>IF(ISNUMBER(BK734),BK734/MAX(BK$22:BK734)-1,"")</f>
        <v>-1.1083246757728538E-2</v>
      </c>
      <c r="BO734" s="61">
        <f>BO733*(1+BP734)</f>
        <v>124.78119225219223</v>
      </c>
      <c r="BP734" s="60">
        <f>$L$36*N(S734)+$L$37*N(AQ734)+$L$38*N(AA734)+$L$39*N(AE734)+$L$40*N(AM734)+$L$41*N(W734)+$L$42*N(AI734)+$L$43*N(BG734)+$L$44*N(AY734)</f>
        <v>-9.3184229338115765E-3</v>
      </c>
      <c r="BQ734" s="60">
        <f>IF(ISNUMBER(BO734),BO734/MAX(BO$22:BO734)-1,"")</f>
        <v>-1.7157839439011169E-2</v>
      </c>
      <c r="BS734" s="61">
        <f>BS733*(1+BT734)</f>
        <v>117.32896724444123</v>
      </c>
      <c r="BT734" s="60">
        <f>$L$60*N(S734)+$L$61*N(AE734)+$L$62*N(AQ734)+$L$63*N(AM734)+$L$64*N(AI734)+$L$65*N(AA734)+$L$66*N(BG734)+$L$67*N(W734)+$L$68*N(AY734)</f>
        <v>-9.6641742221104266E-3</v>
      </c>
      <c r="BU734" s="60">
        <f>IF(ISNUMBER(BS734),BS734/MAX(BS$22:BS734)-1,"")</f>
        <v>-4.116575960091351E-2</v>
      </c>
    </row>
    <row r="735" spans="17:73" ht="16" customHeight="1">
      <c r="Q735" s="63">
        <v>44127</v>
      </c>
      <c r="R735" s="62">
        <v>484.69</v>
      </c>
      <c r="S735" s="60">
        <f>IF(AND(ISNUMBER(R734),ISNUMBER(R735)),R735/R734-1,"")</f>
        <v>8.6151284985953591E-3</v>
      </c>
      <c r="T735" s="60">
        <f>IF(ISNUMBER(R735),R735/MAX(R$22:R735)-1,"")</f>
        <v>-4.7648052815656095E-2</v>
      </c>
      <c r="V735" s="62">
        <v>248.35</v>
      </c>
      <c r="W735" s="60">
        <f>IF(AND(ISNUMBER(V734),ISNUMBER(V735)),V735/V734-1,"")</f>
        <v>1.1114730070841183E-2</v>
      </c>
      <c r="X735" s="60">
        <f>IF(ISNUMBER(V735),V735/MAX(V$22:V735)-1,"")</f>
        <v>-4.0675216316439999E-2</v>
      </c>
      <c r="Z735" s="62">
        <v>10.44</v>
      </c>
      <c r="AA735" s="60">
        <f>IF(AND(ISNUMBER(Z734),ISNUMBER(Z735)),Z735/Z734-1,"")</f>
        <v>2.8818443804032867E-3</v>
      </c>
      <c r="AB735" s="60">
        <f>IF(ISNUMBER(Z735),Z735/MAX(Z$22:Z735)-1,"")</f>
        <v>-5.4347826086956541E-2</v>
      </c>
      <c r="AD735" s="62">
        <v>13.09</v>
      </c>
      <c r="AE735" s="60">
        <f>IF(AND(ISNUMBER(AD734),ISNUMBER(AD735)),AD735/AD734-1,"")</f>
        <v>6.1491160645656961E-3</v>
      </c>
      <c r="AF735" s="60">
        <f>IF(ISNUMBER(AD735),AD735/MAX(AD$22:AD735)-1,"")</f>
        <v>-0.13368630046326935</v>
      </c>
      <c r="AH735" s="62">
        <v>17.690000000000001</v>
      </c>
      <c r="AI735" s="60">
        <f>IF(AND(ISNUMBER(AH734),ISNUMBER(AH735)),AH735/AH734-1,"")</f>
        <v>-2.2560631697686739E-3</v>
      </c>
      <c r="AJ735" s="60">
        <f>IF(ISNUMBER(AH735),AH735/MAX(AH$22:AH735)-1,"")</f>
        <v>-9.3285494618144504E-2</v>
      </c>
      <c r="AL735" s="62">
        <v>19.37</v>
      </c>
      <c r="AM735" s="60">
        <f>IF(AND(ISNUMBER(AL734),ISNUMBER(AL735)),AL735/AL734-1,"")</f>
        <v>8.3289953149401352E-3</v>
      </c>
      <c r="AN735" s="60">
        <f>IF(ISNUMBER(AL735),AL735/MAX(AL$22:AL735)-1,"")</f>
        <v>-0.17819261773440809</v>
      </c>
      <c r="AP735" s="62">
        <v>100.265</v>
      </c>
      <c r="AQ735" s="60">
        <f>IF(AND(ISNUMBER(AP734),ISNUMBER(AP735)),AP735/AP734-1,"")</f>
        <v>-4.986536351847537E-5</v>
      </c>
      <c r="AR735" s="60">
        <f>IF(ISNUMBER(AP735),AP735/MAX(AP$22:AP735)-1,"")</f>
        <v>-1.4440792749725873E-3</v>
      </c>
      <c r="AT735" s="62">
        <v>50.08</v>
      </c>
      <c r="AU735" s="60">
        <f>IF(AND(ISNUMBER(AT734),ISNUMBER(AT735)),AT735/AT734-1,"")</f>
        <v>-1.9964064683575256E-4</v>
      </c>
      <c r="AV735" s="60">
        <f>IF(ISNUMBER(AT735),AT735/MAX(AT$22:AT735)-1,"")</f>
        <v>-1.9928258270227595E-3</v>
      </c>
      <c r="AX735" s="62">
        <v>25.088999999999999</v>
      </c>
      <c r="AY735" s="60">
        <f>IF(AND(ISNUMBER(AX734),ISNUMBER(AX735)),AX735/AX734-1,"")</f>
        <v>-6.6909494021696325E-3</v>
      </c>
      <c r="AZ735" s="60">
        <f>IF(ISNUMBER(AX735),AX735/MAX(AX$22:AX735)-1,"")</f>
        <v>-6.4366958791721163E-2</v>
      </c>
      <c r="BB735" s="62">
        <v>52.96</v>
      </c>
      <c r="BC735" s="60">
        <f>IF(AND(ISNUMBER(BB734),ISNUMBER(BB735)),BB735/BB734-1,"")</f>
        <v>-1.6965127238454114E-3</v>
      </c>
      <c r="BD735" s="60">
        <f>IF(ISNUMBER(BB735),BB735/MAX(BB$22:BB735)-1,"")</f>
        <v>-4.2487796058578997E-2</v>
      </c>
      <c r="BF735" s="62">
        <v>53.61</v>
      </c>
      <c r="BG735" s="60">
        <f>IF(AND(ISNUMBER(BF734),ISNUMBER(BF735)),BF735/BF734-1,"")</f>
        <v>-3.7292560134261077E-4</v>
      </c>
      <c r="BH735" s="60">
        <f>IF(ISNUMBER(BF735),BF735/MAX(BF$22:BF735)-1,"")</f>
        <v>-9.7894347986701158E-3</v>
      </c>
      <c r="BK735" s="61">
        <f>BK734*(1+BL735)</f>
        <v>128.47207183290396</v>
      </c>
      <c r="BL735" s="60">
        <f>$L$12*N(AQ735)+$L$13*N(S735)+$L$14*N(AA735)+$L$15*N(AE735)+$L$16*N(AY735)+$L$17*N(BC735)+$L$18*N(AM735)+$L$19*N(AU735)+$L$20*N(W735)</f>
        <v>2.9657327320018593E-3</v>
      </c>
      <c r="BM735" s="60">
        <f>IF(ISNUMBER(BK735),BK735/MAX(BK$22:BK735)-1,"")</f>
        <v>-8.1503839734128336E-3</v>
      </c>
      <c r="BO735" s="61">
        <f>BO734*(1+BP735)</f>
        <v>125.26643742836073</v>
      </c>
      <c r="BP735" s="60">
        <f>$L$36*N(S735)+$L$37*N(AQ735)+$L$38*N(AA735)+$L$39*N(AE735)+$L$40*N(AM735)+$L$41*N(W735)+$L$42*N(AI735)+$L$43*N(BG735)+$L$44*N(AY735)</f>
        <v>3.8887685508549596E-3</v>
      </c>
      <c r="BQ735" s="60">
        <f>IF(ISNUMBER(BO735),BO735/MAX(BO$22:BO735)-1,"")</f>
        <v>-1.3335793754567393E-2</v>
      </c>
      <c r="BS735" s="61">
        <f>BS734*(1+BT735)</f>
        <v>117.87181676416412</v>
      </c>
      <c r="BT735" s="60">
        <f>$L$60*N(S735)+$L$61*N(AE735)+$L$62*N(AQ735)+$L$63*N(AM735)+$L$64*N(AI735)+$L$65*N(AA735)+$L$66*N(BG735)+$L$67*N(W735)+$L$68*N(AY735)</f>
        <v>4.6267305719304447E-3</v>
      </c>
      <c r="BU735" s="60">
        <f>IF(ISNUMBER(BS735),BS735/MAX(BS$22:BS735)-1,"")</f>
        <v>-3.6729491907445344E-2</v>
      </c>
    </row>
    <row r="736" spans="17:73" ht="16" customHeight="1">
      <c r="Q736" s="63">
        <v>44130</v>
      </c>
      <c r="R736" s="62">
        <v>482.3</v>
      </c>
      <c r="S736" s="60">
        <f>IF(AND(ISNUMBER(R735),ISNUMBER(R736)),R736/R735-1,"")</f>
        <v>-4.9309868163155413E-3</v>
      </c>
      <c r="T736" s="60">
        <f>IF(ISNUMBER(R736),R736/MAX(R$22:R736)-1,"")</f>
        <v>-5.2344087711714504E-2</v>
      </c>
      <c r="V736" s="62">
        <v>246.62</v>
      </c>
      <c r="W736" s="60">
        <f>IF(AND(ISNUMBER(V735),ISNUMBER(V736)),V736/V735-1,"")</f>
        <v>-6.9659754378900152E-3</v>
      </c>
      <c r="X736" s="60">
        <f>IF(ISNUMBER(V736),V736/MAX(V$22:V736)-1,"")</f>
        <v>-4.7357849196538848E-2</v>
      </c>
      <c r="Z736" s="62">
        <v>10.37</v>
      </c>
      <c r="AA736" s="60">
        <f>IF(AND(ISNUMBER(Z735),ISNUMBER(Z736)),Z736/Z735-1,"")</f>
        <v>-6.704980842911934E-3</v>
      </c>
      <c r="AB736" s="60">
        <f>IF(ISNUMBER(Z736),Z736/MAX(Z$22:Z736)-1,"")</f>
        <v>-6.0688405797101441E-2</v>
      </c>
      <c r="AD736" s="62">
        <v>13.03</v>
      </c>
      <c r="AE736" s="60">
        <f>IF(AND(ISNUMBER(AD735),ISNUMBER(AD736)),AD736/AD735-1,"")</f>
        <v>-4.5836516424752061E-3</v>
      </c>
      <c r="AF736" s="60">
        <f>IF(ISNUMBER(AD736),AD736/MAX(AD$22:AD736)-1,"")</f>
        <v>-0.13765718067504962</v>
      </c>
      <c r="AH736" s="62">
        <v>17.89</v>
      </c>
      <c r="AI736" s="60">
        <f>IF(AND(ISNUMBER(AH735),ISNUMBER(AH736)),AH736/AH735-1,"")</f>
        <v>1.1305822498586693E-2</v>
      </c>
      <c r="AJ736" s="60">
        <f>IF(ISNUMBER(AH736),AH736/MAX(AH$22:AH736)-1,"")</f>
        <v>-8.3034341363403374E-2</v>
      </c>
      <c r="AL736" s="62">
        <v>19.309999999999999</v>
      </c>
      <c r="AM736" s="60">
        <f>IF(AND(ISNUMBER(AL735),ISNUMBER(AL736)),AL736/AL735-1,"")</f>
        <v>-3.0975735673723914E-3</v>
      </c>
      <c r="AN736" s="60">
        <f>IF(ISNUMBER(AL736),AL736/MAX(AL$22:AL736)-1,"")</f>
        <v>-0.18073822655918548</v>
      </c>
      <c r="AP736" s="62">
        <v>100.27</v>
      </c>
      <c r="AQ736" s="60">
        <f>IF(AND(ISNUMBER(AP735),ISNUMBER(AP736)),AP736/AP735-1,"")</f>
        <v>4.9867850197005126E-5</v>
      </c>
      <c r="AR736" s="60">
        <f>IF(ISNUMBER(AP736),AP736/MAX(AP$22:AP736)-1,"")</f>
        <v>-1.3942834379045976E-3</v>
      </c>
      <c r="AT736" s="62">
        <v>50.094999999999999</v>
      </c>
      <c r="AU736" s="60">
        <f>IF(AND(ISNUMBER(AT735),ISNUMBER(AT736)),AT736/AT735-1,"")</f>
        <v>2.9952076677308703E-4</v>
      </c>
      <c r="AV736" s="60">
        <f>IF(ISNUMBER(AT736),AT736/MAX(AT$22:AT736)-1,"")</f>
        <v>-1.6939019529693677E-3</v>
      </c>
      <c r="AX736" s="62">
        <v>24.96</v>
      </c>
      <c r="AY736" s="60">
        <f>IF(AND(ISNUMBER(AX735),ISNUMBER(AX736)),AX736/AX735-1,"")</f>
        <v>-5.1416955637928474E-3</v>
      </c>
      <c r="AZ736" s="60">
        <f>IF(ISNUMBER(AX736),AX736/MAX(AX$22:AX736)-1,"")</f>
        <v>-6.9177699049039698E-2</v>
      </c>
      <c r="BB736" s="62">
        <v>53.02</v>
      </c>
      <c r="BC736" s="60">
        <f>IF(AND(ISNUMBER(BB735),ISNUMBER(BB736)),BB736/BB735-1,"")</f>
        <v>1.1329305135951984E-3</v>
      </c>
      <c r="BD736" s="60">
        <f>IF(ISNUMBER(BB736),BB736/MAX(BB$22:BB736)-1,"")</f>
        <v>-4.1403001265593931E-2</v>
      </c>
      <c r="BF736" s="62">
        <v>53.7</v>
      </c>
      <c r="BG736" s="60">
        <f>IF(AND(ISNUMBER(BF735),ISNUMBER(BF736)),BF736/BF735-1,"")</f>
        <v>1.6787912702853625E-3</v>
      </c>
      <c r="BH736" s="60">
        <f>IF(ISNUMBER(BF736),BF736/MAX(BF$22:BF736)-1,"")</f>
        <v>-8.1270779460657083E-3</v>
      </c>
      <c r="BK736" s="61">
        <f>BK735*(1+BL736)</f>
        <v>127.97777838494622</v>
      </c>
      <c r="BL736" s="60">
        <f>$L$12*N(AQ736)+$L$13*N(S736)+$L$14*N(AA736)+$L$15*N(AE736)+$L$16*N(AY736)+$L$17*N(BC736)+$L$18*N(AM736)+$L$19*N(AU736)+$L$20*N(W736)</f>
        <v>-3.8474778284936987E-3</v>
      </c>
      <c r="BM736" s="60">
        <f>IF(ISNUMBER(BK736),BK736/MAX(BK$22:BK736)-1,"")</f>
        <v>-1.1966503380275162E-2</v>
      </c>
      <c r="BO736" s="61">
        <f>BO735*(1+BP736)</f>
        <v>124.77652517276206</v>
      </c>
      <c r="BP736" s="60">
        <f>$L$36*N(S736)+$L$37*N(AQ736)+$L$38*N(AA736)+$L$39*N(AE736)+$L$40*N(AM736)+$L$41*N(W736)+$L$42*N(AI736)+$L$43*N(BG736)+$L$44*N(AY736)</f>
        <v>-3.9109618318860662E-3</v>
      </c>
      <c r="BQ736" s="60">
        <f>IF(ISNUMBER(BO736),BO736/MAX(BO$22:BO736)-1,"")</f>
        <v>-1.7194599806081401E-2</v>
      </c>
      <c r="BS736" s="61">
        <f>BS735*(1+BT736)</f>
        <v>117.62475856455779</v>
      </c>
      <c r="BT736" s="60">
        <f>$L$60*N(S736)+$L$61*N(AE736)+$L$62*N(AQ736)+$L$63*N(AM736)+$L$64*N(AI736)+$L$65*N(AA736)+$L$66*N(BG736)+$L$67*N(W736)+$L$68*N(AY736)</f>
        <v>-2.09599042747126E-3</v>
      </c>
      <c r="BU736" s="60">
        <f>IF(ISNUMBER(BS736),BS736/MAX(BS$22:BS736)-1,"")</f>
        <v>-3.8748497671472593E-2</v>
      </c>
    </row>
    <row r="737" spans="17:73" ht="16" customHeight="1">
      <c r="Q737" s="63">
        <v>44131</v>
      </c>
      <c r="R737" s="62">
        <v>477.72</v>
      </c>
      <c r="S737" s="60">
        <f>IF(AND(ISNUMBER(R736),ISNUMBER(R737)),R737/R736-1,"")</f>
        <v>-9.4961642131453639E-3</v>
      </c>
      <c r="T737" s="60">
        <f>IF(ISNUMBER(R737),R737/MAX(R$22:R737)-1,"")</f>
        <v>-6.134318387236215E-2</v>
      </c>
      <c r="V737" s="62">
        <v>243.93</v>
      </c>
      <c r="W737" s="60">
        <f>IF(AND(ISNUMBER(V736),ISNUMBER(V737)),V737/V736-1,"")</f>
        <v>-1.0907468980617896E-2</v>
      </c>
      <c r="X737" s="60">
        <f>IF(ISNUMBER(V737),V737/MAX(V$22:V737)-1,"")</f>
        <v>-5.7748763906056766E-2</v>
      </c>
      <c r="Z737" s="62">
        <v>10.25</v>
      </c>
      <c r="AA737" s="60">
        <f>IF(AND(ISNUMBER(Z736),ISNUMBER(Z737)),Z737/Z736-1,"")</f>
        <v>-1.1571841851494624E-2</v>
      </c>
      <c r="AB737" s="60">
        <f>IF(ISNUMBER(Z737),Z737/MAX(Z$22:Z737)-1,"")</f>
        <v>-7.1557971014492683E-2</v>
      </c>
      <c r="AD737" s="62">
        <v>13.01</v>
      </c>
      <c r="AE737" s="60">
        <f>IF(AND(ISNUMBER(AD736),ISNUMBER(AD737)),AD737/AD736-1,"")</f>
        <v>-1.5349194167305624E-3</v>
      </c>
      <c r="AF737" s="60">
        <f>IF(ISNUMBER(AD737),AD737/MAX(AD$22:AD737)-1,"")</f>
        <v>-0.13898080741230967</v>
      </c>
      <c r="AH737" s="62">
        <v>17.440000000000001</v>
      </c>
      <c r="AI737" s="60">
        <f>IF(AND(ISNUMBER(AH736),ISNUMBER(AH737)),AH737/AH736-1,"")</f>
        <v>-2.5153717160424804E-2</v>
      </c>
      <c r="AJ737" s="60">
        <f>IF(ISNUMBER(AH737),AH737/MAX(AH$22:AH737)-1,"")</f>
        <v>-0.10609943618657103</v>
      </c>
      <c r="AL737" s="62">
        <v>19.3</v>
      </c>
      <c r="AM737" s="60">
        <f>IF(AND(ISNUMBER(AL736),ISNUMBER(AL737)),AL737/AL736-1,"")</f>
        <v>-5.1786639047113336E-4</v>
      </c>
      <c r="AN737" s="60">
        <f>IF(ISNUMBER(AL737),AL737/MAX(AL$22:AL737)-1,"")</f>
        <v>-0.18116249469664825</v>
      </c>
      <c r="AP737" s="62">
        <v>100.27</v>
      </c>
      <c r="AQ737" s="60">
        <f>IF(AND(ISNUMBER(AP736),ISNUMBER(AP737)),AP737/AP736-1,"")</f>
        <v>0</v>
      </c>
      <c r="AR737" s="60">
        <f>IF(ISNUMBER(AP737),AP737/MAX(AP$22:AP737)-1,"")</f>
        <v>-1.3942834379045976E-3</v>
      </c>
      <c r="AT737" s="62">
        <v>50.1</v>
      </c>
      <c r="AU737" s="60">
        <f>IF(AND(ISNUMBER(AT736),ISNUMBER(AT737)),AT737/AT736-1,"")</f>
        <v>9.9810360315366609E-5</v>
      </c>
      <c r="AV737" s="60">
        <f>IF(ISNUMBER(AT737),AT737/MAX(AT$22:AT737)-1,"")</f>
        <v>-1.5942606616181632E-3</v>
      </c>
      <c r="AX737" s="62">
        <v>25.045000000000002</v>
      </c>
      <c r="AY737" s="60">
        <f>IF(AND(ISNUMBER(AX736),ISNUMBER(AX737)),AX737/AX736-1,"")</f>
        <v>3.4054487179486781E-3</v>
      </c>
      <c r="AZ737" s="60">
        <f>IF(ISNUMBER(AX737),AX737/MAX(AX$22:AX737)-1,"")</f>
        <v>-6.6007831437628228E-2</v>
      </c>
      <c r="BB737" s="62">
        <v>53.08</v>
      </c>
      <c r="BC737" s="60">
        <f>IF(AND(ISNUMBER(BB736),ISNUMBER(BB737)),BB737/BB736-1,"")</f>
        <v>1.1316484345529343E-3</v>
      </c>
      <c r="BD737" s="60">
        <f>IF(ISNUMBER(BB737),BB737/MAX(BB$22:BB737)-1,"")</f>
        <v>-4.0318206472608975E-2</v>
      </c>
      <c r="BF737" s="62">
        <v>53.72</v>
      </c>
      <c r="BG737" s="60">
        <f>IF(AND(ISNUMBER(BF736),ISNUMBER(BF737)),BF737/BF736-1,"")</f>
        <v>3.7243947858467408E-4</v>
      </c>
      <c r="BH737" s="60">
        <f>IF(ISNUMBER(BF737),BF737/MAX(BF$22:BF737)-1,"")</f>
        <v>-7.7576653121537165E-3</v>
      </c>
      <c r="BK737" s="61">
        <f>BK736*(1+BL737)</f>
        <v>127.43135422491352</v>
      </c>
      <c r="BL737" s="60">
        <f>$L$12*N(AQ737)+$L$13*N(S737)+$L$14*N(AA737)+$L$15*N(AE737)+$L$16*N(AY737)+$L$17*N(BC737)+$L$18*N(AM737)+$L$19*N(AU737)+$L$20*N(W737)</f>
        <v>-4.269679993890072E-3</v>
      </c>
      <c r="BM737" s="60">
        <f>IF(ISNUMBER(BK737),BK737/MAX(BK$22:BK737)-1,"")</f>
        <v>-1.6185090234085653E-2</v>
      </c>
      <c r="BO737" s="61">
        <f>BO736*(1+BP737)</f>
        <v>124.11402484515635</v>
      </c>
      <c r="BP737" s="60">
        <f>$L$36*N(S737)+$L$37*N(AQ737)+$L$38*N(AA737)+$L$39*N(AE737)+$L$40*N(AM737)+$L$41*N(W737)+$L$42*N(AI737)+$L$43*N(BG737)+$L$44*N(AY737)</f>
        <v>-5.3094949285407379E-3</v>
      </c>
      <c r="BQ737" s="60">
        <f>IF(ISNUMBER(BO737),BO737/MAX(BO$22:BO737)-1,"")</f>
        <v>-2.2412800094153473E-2</v>
      </c>
      <c r="BS737" s="61">
        <f>BS736*(1+BT737)</f>
        <v>116.80354372190942</v>
      </c>
      <c r="BT737" s="60">
        <f>$L$60*N(S737)+$L$61*N(AE737)+$L$62*N(AQ737)+$L$63*N(AM737)+$L$64*N(AI737)+$L$65*N(AA737)+$L$66*N(BG737)+$L$67*N(W737)+$L$68*N(AY737)</f>
        <v>-6.9816495495517482E-3</v>
      </c>
      <c r="BU737" s="60">
        <f>IF(ISNUMBER(BS737),BS737/MAX(BS$22:BS737)-1,"")</f>
        <v>-4.5459618789710499E-2</v>
      </c>
    </row>
    <row r="738" spans="17:73" ht="16" customHeight="1">
      <c r="Q738" s="63">
        <v>44132</v>
      </c>
      <c r="R738" s="62">
        <v>470.66</v>
      </c>
      <c r="S738" s="60">
        <f>IF(AND(ISNUMBER(R737),ISNUMBER(R738)),R738/R737-1,"")</f>
        <v>-1.4778531357280467E-2</v>
      </c>
      <c r="T738" s="60">
        <f>IF(ISNUMBER(R738),R738/MAX(R$22:R738)-1,"")</f>
        <v>-7.5215153063229456E-2</v>
      </c>
      <c r="V738" s="62">
        <v>240.8</v>
      </c>
      <c r="W738" s="60">
        <f>IF(AND(ISNUMBER(V737),ISNUMBER(V738)),V738/V737-1,"")</f>
        <v>-1.283155003484604E-2</v>
      </c>
      <c r="X738" s="60">
        <f>IF(ISNUMBER(V738),V738/MAX(V$22:V738)-1,"")</f>
        <v>-6.983930778739178E-2</v>
      </c>
      <c r="Z738" s="62">
        <v>10.15</v>
      </c>
      <c r="AA738" s="60">
        <f>IF(AND(ISNUMBER(Z737),ISNUMBER(Z738)),Z738/Z737-1,"")</f>
        <v>-9.7560975609756184E-3</v>
      </c>
      <c r="AB738" s="60">
        <f>IF(ISNUMBER(Z738),Z738/MAX(Z$22:Z738)-1,"")</f>
        <v>-8.0615942028985366E-2</v>
      </c>
      <c r="AD738" s="62">
        <v>13.03</v>
      </c>
      <c r="AE738" s="60">
        <f>IF(AND(ISNUMBER(AD737),ISNUMBER(AD738)),AD738/AD737-1,"")</f>
        <v>1.537279016141424E-3</v>
      </c>
      <c r="AF738" s="60">
        <f>IF(ISNUMBER(AD738),AD738/MAX(AD$22:AD738)-1,"")</f>
        <v>-0.13765718067504962</v>
      </c>
      <c r="AH738" s="62">
        <v>17.54</v>
      </c>
      <c r="AI738" s="60">
        <f>IF(AND(ISNUMBER(AH737),ISNUMBER(AH738)),AH738/AH737-1,"")</f>
        <v>5.7339449541282672E-3</v>
      </c>
      <c r="AJ738" s="60">
        <f>IF(ISNUMBER(AH738),AH738/MAX(AH$22:AH738)-1,"")</f>
        <v>-0.10097385955920057</v>
      </c>
      <c r="AL738" s="62">
        <v>19.079999999999998</v>
      </c>
      <c r="AM738" s="60">
        <f>IF(AND(ISNUMBER(AL737),ISNUMBER(AL738)),AL738/AL737-1,"")</f>
        <v>-1.1398963730570033E-2</v>
      </c>
      <c r="AN738" s="60">
        <f>IF(ISNUMBER(AL738),AL738/MAX(AL$22:AL738)-1,"")</f>
        <v>-0.1904963937208316</v>
      </c>
      <c r="AP738" s="62">
        <v>100.27</v>
      </c>
      <c r="AQ738" s="60">
        <f>IF(AND(ISNUMBER(AP737),ISNUMBER(AP738)),AP738/AP737-1,"")</f>
        <v>0</v>
      </c>
      <c r="AR738" s="60">
        <f>IF(ISNUMBER(AP738),AP738/MAX(AP$22:AP738)-1,"")</f>
        <v>-1.3942834379045976E-3</v>
      </c>
      <c r="AT738" s="62">
        <v>50.09</v>
      </c>
      <c r="AU738" s="60">
        <f>IF(AND(ISNUMBER(AT737),ISNUMBER(AT738)),AT738/AT737-1,"")</f>
        <v>-1.9960079840319889E-4</v>
      </c>
      <c r="AV738" s="60">
        <f>IF(ISNUMBER(AT738),AT738/MAX(AT$22:AT738)-1,"")</f>
        <v>-1.7935432443203503E-3</v>
      </c>
      <c r="AX738" s="62">
        <v>25.016999999999999</v>
      </c>
      <c r="AY738" s="60">
        <f>IF(AND(ISNUMBER(AX737),ISNUMBER(AX738)),AX738/AX737-1,"")</f>
        <v>-1.1179876222799923E-3</v>
      </c>
      <c r="AZ738" s="60">
        <f>IF(ISNUMBER(AX738),AX738/MAX(AX$22:AX738)-1,"")</f>
        <v>-6.7052023121387361E-2</v>
      </c>
      <c r="BB738" s="62">
        <v>53.16</v>
      </c>
      <c r="BC738" s="60">
        <f>IF(AND(ISNUMBER(BB737),ISNUMBER(BB738)),BB738/BB737-1,"")</f>
        <v>1.5071590052750938E-3</v>
      </c>
      <c r="BD738" s="60">
        <f>IF(ISNUMBER(BB738),BB738/MAX(BB$22:BB738)-1,"")</f>
        <v>-3.8871813415295664E-2</v>
      </c>
      <c r="BF738" s="62">
        <v>53.73</v>
      </c>
      <c r="BG738" s="60">
        <f>IF(AND(ISNUMBER(BF737),ISNUMBER(BF738)),BF738/BF737-1,"")</f>
        <v>1.8615040953084971E-4</v>
      </c>
      <c r="BH738" s="60">
        <f>IF(ISNUMBER(BF738),BF738/MAX(BF$22:BF738)-1,"")</f>
        <v>-7.5729589951977205E-3</v>
      </c>
      <c r="BK738" s="61">
        <f>BK737*(1+BL738)</f>
        <v>126.61631555582377</v>
      </c>
      <c r="BL738" s="60">
        <f>$L$12*N(AQ738)+$L$13*N(S738)+$L$14*N(AA738)+$L$15*N(AE738)+$L$16*N(AY738)+$L$17*N(BC738)+$L$18*N(AM738)+$L$19*N(AU738)+$L$20*N(W738)</f>
        <v>-6.3959036929893088E-3</v>
      </c>
      <c r="BM738" s="60">
        <f>IF(ISNUMBER(BK738),BK738/MAX(BK$22:BK738)-1,"")</f>
        <v>-2.2477475648675305E-2</v>
      </c>
      <c r="BO738" s="61">
        <f>BO737*(1+BP738)</f>
        <v>123.31608721399824</v>
      </c>
      <c r="BP738" s="60">
        <f>$L$36*N(S738)+$L$37*N(AQ738)+$L$38*N(AA738)+$L$39*N(AE738)+$L$40*N(AM738)+$L$41*N(W738)+$L$42*N(AI738)+$L$43*N(BG738)+$L$44*N(AY738)</f>
        <v>-6.429069012576203E-3</v>
      </c>
      <c r="BQ738" s="60">
        <f>IF(ISNUMBER(BO738),BO738/MAX(BO$22:BO738)-1,"")</f>
        <v>-2.8697775668159342E-2</v>
      </c>
      <c r="BS738" s="61">
        <f>BS737*(1+BT738)</f>
        <v>116.14488924899322</v>
      </c>
      <c r="BT738" s="60">
        <f>$L$60*N(S738)+$L$61*N(AE738)+$L$62*N(AQ738)+$L$63*N(AM738)+$L$64*N(AI738)+$L$65*N(AA738)+$L$66*N(BG738)+$L$67*N(W738)+$L$68*N(AY738)</f>
        <v>-5.6389939202901715E-3</v>
      </c>
      <c r="BU738" s="60">
        <f>IF(ISNUMBER(BS738),BS738/MAX(BS$22:BS738)-1,"")</f>
        <v>-5.0842266196026831E-2</v>
      </c>
    </row>
    <row r="739" spans="17:73" ht="16" customHeight="1">
      <c r="Q739" s="63">
        <v>44133</v>
      </c>
      <c r="R739" s="62">
        <v>467.15</v>
      </c>
      <c r="S739" s="60">
        <f>IF(AND(ISNUMBER(R738),ISNUMBER(R739)),R739/R738-1,"")</f>
        <v>-7.4576127140612014E-3</v>
      </c>
      <c r="T739" s="60">
        <f>IF(ISNUMBER(R739),R739/MAX(R$22:R739)-1,"")</f>
        <v>-8.2111840295516214E-2</v>
      </c>
      <c r="V739" s="62">
        <v>239.3</v>
      </c>
      <c r="W739" s="60">
        <f>IF(AND(ISNUMBER(V738),ISNUMBER(V739)),V739/V738-1,"")</f>
        <v>-6.229235880398698E-3</v>
      </c>
      <c r="X739" s="60">
        <f>IF(ISNUMBER(V739),V739/MAX(V$22:V739)-1,"")</f>
        <v>-7.5633498145859068E-2</v>
      </c>
      <c r="Z739" s="62">
        <v>10.08</v>
      </c>
      <c r="AA739" s="60">
        <f>IF(AND(ISNUMBER(Z738),ISNUMBER(Z739)),Z739/Z738-1,"")</f>
        <v>-6.8965517241379448E-3</v>
      </c>
      <c r="AB739" s="60">
        <f>IF(ISNUMBER(Z739),Z739/MAX(Z$22:Z739)-1,"")</f>
        <v>-8.6956521739130377E-2</v>
      </c>
      <c r="AD739" s="62">
        <v>13.1</v>
      </c>
      <c r="AE739" s="60">
        <f>IF(AND(ISNUMBER(AD738),ISNUMBER(AD739)),AD739/AD738-1,"")</f>
        <v>5.372217958557135E-3</v>
      </c>
      <c r="AF739" s="60">
        <f>IF(ISNUMBER(AD739),AD739/MAX(AD$22:AD739)-1,"")</f>
        <v>-0.13302448709463932</v>
      </c>
      <c r="AH739" s="62">
        <v>17.28</v>
      </c>
      <c r="AI739" s="60">
        <f>IF(AND(ISNUMBER(AH738),ISNUMBER(AH739)),AH739/AH738-1,"")</f>
        <v>-1.4823261117445696E-2</v>
      </c>
      <c r="AJ739" s="60">
        <f>IF(ISNUMBER(AH739),AH739/MAX(AH$22:AH739)-1,"")</f>
        <v>-0.11430035879036393</v>
      </c>
      <c r="AL739" s="62">
        <v>18.809999999999999</v>
      </c>
      <c r="AM739" s="60">
        <f>IF(AND(ISNUMBER(AL738),ISNUMBER(AL739)),AL739/AL738-1,"")</f>
        <v>-1.4150943396226356E-2</v>
      </c>
      <c r="AN739" s="60">
        <f>IF(ISNUMBER(AL739),AL739/MAX(AL$22:AL739)-1,"")</f>
        <v>-0.20195163343232925</v>
      </c>
      <c r="AP739" s="62">
        <v>100.26</v>
      </c>
      <c r="AQ739" s="60">
        <f>IF(AND(ISNUMBER(AP738),ISNUMBER(AP739)),AP739/AP738-1,"")</f>
        <v>-9.9730727036950739E-5</v>
      </c>
      <c r="AR739" s="60">
        <f>IF(ISNUMBER(AP739),AP739/MAX(AP$22:AP739)-1,"")</f>
        <v>-1.4938751120405769E-3</v>
      </c>
      <c r="AT739" s="62">
        <v>50.09</v>
      </c>
      <c r="AU739" s="60">
        <f>IF(AND(ISNUMBER(AT738),ISNUMBER(AT739)),AT739/AT738-1,"")</f>
        <v>0</v>
      </c>
      <c r="AV739" s="60">
        <f>IF(ISNUMBER(AT739),AT739/MAX(AT$22:AT739)-1,"")</f>
        <v>-1.7935432443203503E-3</v>
      </c>
      <c r="AX739" s="62">
        <v>24.960999999999999</v>
      </c>
      <c r="AY739" s="60">
        <f>IF(AND(ISNUMBER(AX738),ISNUMBER(AX739)),AX739/AX738-1,"")</f>
        <v>-2.238477835072139E-3</v>
      </c>
      <c r="AZ739" s="60">
        <f>IF(ISNUMBER(AX739),AX739/MAX(AX$22:AX739)-1,"")</f>
        <v>-6.9140406488905515E-2</v>
      </c>
      <c r="BB739" s="62">
        <v>53.07</v>
      </c>
      <c r="BC739" s="60">
        <f>IF(AND(ISNUMBER(BB738),ISNUMBER(BB739)),BB739/BB738-1,"")</f>
        <v>-1.6930022573362624E-3</v>
      </c>
      <c r="BD739" s="60">
        <f>IF(ISNUMBER(BB739),BB739/MAX(BB$22:BB739)-1,"")</f>
        <v>-4.0499005604773153E-2</v>
      </c>
      <c r="BF739" s="62">
        <v>53.71</v>
      </c>
      <c r="BG739" s="60">
        <f>IF(AND(ISNUMBER(BF738),ISNUMBER(BF739)),BF739/BF738-1,"")</f>
        <v>-3.722315280103583E-4</v>
      </c>
      <c r="BH739" s="60">
        <f>IF(ISNUMBER(BF739),BF739/MAX(BF$22:BF739)-1,"")</f>
        <v>-7.9423716291097124E-3</v>
      </c>
      <c r="BK739" s="61">
        <f>BK738*(1+BL739)</f>
        <v>126.13247324017009</v>
      </c>
      <c r="BL739" s="60">
        <f>$L$12*N(AQ739)+$L$13*N(S739)+$L$14*N(AA739)+$L$15*N(AE739)+$L$16*N(AY739)+$L$17*N(BC739)+$L$18*N(AM739)+$L$19*N(AU739)+$L$20*N(W739)</f>
        <v>-3.8213267660625033E-3</v>
      </c>
      <c r="BM739" s="60">
        <f>IF(ISNUMBER(BK739),BK739/MAX(BK$22:BK739)-1,"")</f>
        <v>-2.6212908635408039E-2</v>
      </c>
      <c r="BO739" s="61">
        <f>BO738*(1+BP739)</f>
        <v>122.88759919554093</v>
      </c>
      <c r="BP739" s="60">
        <f>$L$36*N(S739)+$L$37*N(AQ739)+$L$38*N(AA739)+$L$39*N(AE739)+$L$40*N(AM739)+$L$41*N(W739)+$L$42*N(AI739)+$L$43*N(BG739)+$L$44*N(AY739)</f>
        <v>-3.4747130576217693E-3</v>
      </c>
      <c r="BQ739" s="60">
        <f>IF(ISNUMBER(BO739),BO739/MAX(BO$22:BO739)-1,"")</f>
        <v>-3.2072772189942311E-2</v>
      </c>
      <c r="BS739" s="61">
        <f>BS738*(1+BT739)</f>
        <v>115.55650493224833</v>
      </c>
      <c r="BT739" s="60">
        <f>$L$60*N(S739)+$L$61*N(AE739)+$L$62*N(AQ739)+$L$63*N(AM739)+$L$64*N(AI739)+$L$65*N(AA739)+$L$66*N(BG739)+$L$67*N(W739)+$L$68*N(AY739)</f>
        <v>-5.0659509906070873E-3</v>
      </c>
      <c r="BU739" s="60">
        <f>IF(ISNUMBER(BS739),BS739/MAX(BS$22:BS739)-1,"")</f>
        <v>-5.565065275783343E-2</v>
      </c>
    </row>
    <row r="740" spans="17:73" ht="16" customHeight="1">
      <c r="Q740" s="63">
        <v>44134</v>
      </c>
      <c r="R740" s="62">
        <v>464</v>
      </c>
      <c r="S740" s="60">
        <f>IF(AND(ISNUMBER(R739),ISNUMBER(R740)),R740/R739-1,"")</f>
        <v>-6.7430161618323714E-3</v>
      </c>
      <c r="T740" s="60">
        <f>IF(ISNUMBER(R740),R740/MAX(R$22:R740)-1,"")</f>
        <v>-8.8301174991158082E-2</v>
      </c>
      <c r="V740" s="62">
        <v>237.67</v>
      </c>
      <c r="W740" s="60">
        <f>IF(AND(ISNUMBER(V739),ISNUMBER(V740)),V740/V739-1,"")</f>
        <v>-6.8115336397828186E-3</v>
      </c>
      <c r="X740" s="60">
        <f>IF(ISNUMBER(V740),V740/MAX(V$22:V740)-1,"")</f>
        <v>-8.1929851668726905E-2</v>
      </c>
      <c r="Z740" s="62">
        <v>9.99</v>
      </c>
      <c r="AA740" s="60">
        <f>IF(AND(ISNUMBER(Z739),ISNUMBER(Z740)),Z740/Z739-1,"")</f>
        <v>-8.9285714285713969E-3</v>
      </c>
      <c r="AB740" s="60">
        <f>IF(ISNUMBER(Z740),Z740/MAX(Z$22:Z740)-1,"")</f>
        <v>-9.5108695652173836E-2</v>
      </c>
      <c r="AD740" s="62">
        <v>12.9</v>
      </c>
      <c r="AE740" s="60">
        <f>IF(AND(ISNUMBER(AD739),ISNUMBER(AD740)),AD740/AD739-1,"")</f>
        <v>-1.5267175572518998E-2</v>
      </c>
      <c r="AF740" s="60">
        <f>IF(ISNUMBER(AD740),AD740/MAX(AD$22:AD740)-1,"")</f>
        <v>-0.14626075446724018</v>
      </c>
      <c r="AH740" s="62">
        <v>17.14</v>
      </c>
      <c r="AI740" s="60">
        <f>IF(AND(ISNUMBER(AH739),ISNUMBER(AH740)),AH740/AH739-1,"")</f>
        <v>-8.1018518518518601E-3</v>
      </c>
      <c r="AJ740" s="60">
        <f>IF(ISNUMBER(AH740),AH740/MAX(AH$22:AH740)-1,"")</f>
        <v>-0.12147616606868272</v>
      </c>
      <c r="AL740" s="62">
        <v>18.55</v>
      </c>
      <c r="AM740" s="60">
        <f>IF(AND(ISNUMBER(AL739),ISNUMBER(AL740)),AL740/AL739-1,"")</f>
        <v>-1.3822434875066403E-2</v>
      </c>
      <c r="AN740" s="60">
        <f>IF(ISNUMBER(AL740),AL740/MAX(AL$22:AL740)-1,"")</f>
        <v>-0.21298260500636401</v>
      </c>
      <c r="AP740" s="62">
        <v>100.27</v>
      </c>
      <c r="AQ740" s="60">
        <f>IF(AND(ISNUMBER(AP739),ISNUMBER(AP740)),AP740/AP739-1,"")</f>
        <v>9.9740674246895367E-5</v>
      </c>
      <c r="AR740" s="60">
        <f>IF(ISNUMBER(AP740),AP740/MAX(AP$22:AP740)-1,"")</f>
        <v>-1.3942834379045976E-3</v>
      </c>
      <c r="AT740" s="62">
        <v>50.09</v>
      </c>
      <c r="AU740" s="60">
        <f>IF(AND(ISNUMBER(AT739),ISNUMBER(AT740)),AT740/AT739-1,"")</f>
        <v>0</v>
      </c>
      <c r="AV740" s="60">
        <f>IF(ISNUMBER(AT740),AT740/MAX(AT$22:AT740)-1,"")</f>
        <v>-1.7935432443203503E-3</v>
      </c>
      <c r="AX740" s="62">
        <v>24.899000000000001</v>
      </c>
      <c r="AY740" s="60">
        <f>IF(AND(ISNUMBER(AX739),ISNUMBER(AX740)),AX740/AX739-1,"")</f>
        <v>-2.4838748447577608E-3</v>
      </c>
      <c r="AZ740" s="60">
        <f>IF(ISNUMBER(AX740),AX740/MAX(AX$22:AX740)-1,"")</f>
        <v>-7.1452545217229213E-2</v>
      </c>
      <c r="BB740" s="62">
        <v>53.06</v>
      </c>
      <c r="BC740" s="60">
        <f>IF(AND(ISNUMBER(BB739),ISNUMBER(BB740)),BB740/BB739-1,"")</f>
        <v>-1.8843037497640047E-4</v>
      </c>
      <c r="BD740" s="60">
        <f>IF(ISNUMBER(BB740),BB740/MAX(BB$22:BB740)-1,"")</f>
        <v>-4.067980473693722E-2</v>
      </c>
      <c r="BF740" s="62">
        <v>53.73</v>
      </c>
      <c r="BG740" s="60">
        <f>IF(AND(ISNUMBER(BF739),ISNUMBER(BF740)),BF740/BF739-1,"")</f>
        <v>3.7237013591506773E-4</v>
      </c>
      <c r="BH740" s="60">
        <f>IF(ISNUMBER(BF740),BF740/MAX(BF$22:BF740)-1,"")</f>
        <v>-7.5729589951977205E-3</v>
      </c>
      <c r="BK740" s="61">
        <f>BK739*(1+BL740)</f>
        <v>125.38585068874887</v>
      </c>
      <c r="BL740" s="60">
        <f>$L$12*N(AQ740)+$L$13*N(S740)+$L$14*N(AA740)+$L$15*N(AE740)+$L$16*N(AY740)+$L$17*N(BC740)+$L$18*N(AM740)+$L$19*N(AU740)+$L$20*N(W740)</f>
        <v>-5.9193523463189077E-3</v>
      </c>
      <c r="BM740" s="60">
        <f>IF(ISNUMBER(BK740),BK740/MAX(BK$22:BK740)-1,"")</f>
        <v>-3.1977097539492072E-2</v>
      </c>
      <c r="BO740" s="61">
        <f>BO739*(1+BP740)</f>
        <v>122.0299007407114</v>
      </c>
      <c r="BP740" s="60">
        <f>$L$36*N(S740)+$L$37*N(AQ740)+$L$38*N(AA740)+$L$39*N(AE740)+$L$40*N(AM740)+$L$41*N(W740)+$L$42*N(AI740)+$L$43*N(BG740)+$L$44*N(AY740)</f>
        <v>-6.9795362627660777E-3</v>
      </c>
      <c r="BQ740" s="60">
        <f>IF(ISNUMBER(BO740),BO740/MAX(BO$22:BO740)-1,"")</f>
        <v>-3.8828455376161197E-2</v>
      </c>
      <c r="BS740" s="61">
        <f>BS739*(1+BT740)</f>
        <v>114.6156397430276</v>
      </c>
      <c r="BT740" s="60">
        <f>$L$60*N(S740)+$L$61*N(AE740)+$L$62*N(AQ740)+$L$63*N(AM740)+$L$64*N(AI740)+$L$65*N(AA740)+$L$66*N(BG740)+$L$67*N(W740)+$L$68*N(AY740)</f>
        <v>-8.1420357060155209E-3</v>
      </c>
      <c r="BU740" s="60">
        <f>IF(ISNUMBER(BS740),BS740/MAX(BS$22:BS740)-1,"")</f>
        <v>-6.3339578862031676E-2</v>
      </c>
    </row>
    <row r="741" spans="17:73" ht="16" customHeight="1">
      <c r="Q741" s="63">
        <v>44137</v>
      </c>
      <c r="R741" s="62">
        <v>467.5</v>
      </c>
      <c r="S741" s="60">
        <f>IF(AND(ISNUMBER(R740),ISNUMBER(R741)),R741/R740-1,"")</f>
        <v>7.5431034482758008E-3</v>
      </c>
      <c r="T741" s="60">
        <f>IF(ISNUMBER(R741),R741/MAX(R$22:R741)-1,"")</f>
        <v>-8.1424136440444883E-2</v>
      </c>
      <c r="V741" s="62">
        <v>238.61</v>
      </c>
      <c r="W741" s="60">
        <f>IF(AND(ISNUMBER(V740),ISNUMBER(V741)),V741/V740-1,"")</f>
        <v>3.9550637438465763E-3</v>
      </c>
      <c r="X741" s="60">
        <f>IF(ISNUMBER(V741),V741/MAX(V$22:V741)-1,"")</f>
        <v>-7.8298825710753972E-2</v>
      </c>
      <c r="Z741" s="62">
        <v>10.050000000000001</v>
      </c>
      <c r="AA741" s="60">
        <f>IF(AND(ISNUMBER(Z740),ISNUMBER(Z741)),Z741/Z740-1,"")</f>
        <v>6.0060060060060927E-3</v>
      </c>
      <c r="AB741" s="60">
        <f>IF(ISNUMBER(Z741),Z741/MAX(Z$22:Z741)-1,"")</f>
        <v>-8.967391304347816E-2</v>
      </c>
      <c r="AD741" s="62">
        <v>13.04</v>
      </c>
      <c r="AE741" s="60">
        <f>IF(AND(ISNUMBER(AD740),ISNUMBER(AD741)),AD741/AD740-1,"")</f>
        <v>1.0852713178294504E-2</v>
      </c>
      <c r="AF741" s="60">
        <f>IF(ISNUMBER(AD741),AD741/MAX(AD$22:AD741)-1,"")</f>
        <v>-0.13699536730641959</v>
      </c>
      <c r="AH741" s="62">
        <v>17.43</v>
      </c>
      <c r="AI741" s="60">
        <f>IF(AND(ISNUMBER(AH740),ISNUMBER(AH741)),AH741/AH740-1,"")</f>
        <v>1.6919486581096876E-2</v>
      </c>
      <c r="AJ741" s="60">
        <f>IF(ISNUMBER(AH741),AH741/MAX(AH$22:AH741)-1,"")</f>
        <v>-0.10661199384930808</v>
      </c>
      <c r="AL741" s="62">
        <v>18.670000000000002</v>
      </c>
      <c r="AM741" s="60">
        <f>IF(AND(ISNUMBER(AL740),ISNUMBER(AL741)),AL741/AL740-1,"")</f>
        <v>6.4690026954179469E-3</v>
      </c>
      <c r="AN741" s="60">
        <f>IF(ISNUMBER(AL741),AL741/MAX(AL$22:AL741)-1,"")</f>
        <v>-0.20789138735680945</v>
      </c>
      <c r="AP741" s="62">
        <v>100.27</v>
      </c>
      <c r="AQ741" s="60">
        <f>IF(AND(ISNUMBER(AP740),ISNUMBER(AP741)),AP741/AP740-1,"")</f>
        <v>0</v>
      </c>
      <c r="AR741" s="60">
        <f>IF(ISNUMBER(AP741),AP741/MAX(AP$22:AP741)-1,"")</f>
        <v>-1.3942834379045976E-3</v>
      </c>
      <c r="AT741" s="62">
        <v>50.08</v>
      </c>
      <c r="AU741" s="60">
        <f>IF(AND(ISNUMBER(AT740),ISNUMBER(AT741)),AT741/AT740-1,"")</f>
        <v>-1.9964064683575256E-4</v>
      </c>
      <c r="AV741" s="60">
        <f>IF(ISNUMBER(AT741),AT741/MAX(AT$22:AT741)-1,"")</f>
        <v>-1.9928258270227595E-3</v>
      </c>
      <c r="AX741" s="62">
        <v>25.189</v>
      </c>
      <c r="AY741" s="60">
        <f>IF(AND(ISNUMBER(AX740),ISNUMBER(AX741)),AX741/AX740-1,"")</f>
        <v>1.1647054098558041E-2</v>
      </c>
      <c r="AZ741" s="60">
        <f>IF(ISNUMBER(AX741),AX741/MAX(AX$22:AX741)-1,"")</f>
        <v>-6.0637702778295721E-2</v>
      </c>
      <c r="BB741" s="62">
        <v>53.03</v>
      </c>
      <c r="BC741" s="60">
        <f>IF(AND(ISNUMBER(BB740),ISNUMBER(BB741)),BB741/BB740-1,"")</f>
        <v>-5.6539766302299288E-4</v>
      </c>
      <c r="BD741" s="60">
        <f>IF(ISNUMBER(BB741),BB741/MAX(BB$22:BB741)-1,"")</f>
        <v>-4.1222202133429753E-2</v>
      </c>
      <c r="BF741" s="62">
        <v>53.72</v>
      </c>
      <c r="BG741" s="60">
        <f>IF(AND(ISNUMBER(BF740),ISNUMBER(BF741)),BF741/BF740-1,"")</f>
        <v>-1.8611576400517915E-4</v>
      </c>
      <c r="BH741" s="60">
        <f>IF(ISNUMBER(BF741),BF741/MAX(BF$22:BF741)-1,"")</f>
        <v>-7.7576653121537165E-3</v>
      </c>
      <c r="BK741" s="61">
        <f>BK740*(1+BL741)</f>
        <v>126.17040018890918</v>
      </c>
      <c r="BL741" s="60">
        <f>$L$12*N(AQ741)+$L$13*N(S741)+$L$14*N(AA741)+$L$15*N(AE741)+$L$16*N(AY741)+$L$17*N(BC741)+$L$18*N(AM741)+$L$19*N(AU741)+$L$20*N(W741)</f>
        <v>6.2570816073007265E-3</v>
      </c>
      <c r="BM741" s="60">
        <f>IF(ISNUMBER(BK741),BK741/MAX(BK$22:BK741)-1,"")</f>
        <v>-2.5920099241060757E-2</v>
      </c>
      <c r="BO741" s="61">
        <f>BO740*(1+BP741)</f>
        <v>122.82178018245632</v>
      </c>
      <c r="BP741" s="60">
        <f>$L$36*N(S741)+$L$37*N(AQ741)+$L$38*N(AA741)+$L$39*N(AE741)+$L$40*N(AM741)+$L$41*N(W741)+$L$42*N(AI741)+$L$43*N(BG741)+$L$44*N(AY741)</f>
        <v>6.4892246649245521E-3</v>
      </c>
      <c r="BQ741" s="60">
        <f>IF(ISNUMBER(BO741),BO741/MAX(BO$22:BO741)-1,"")</f>
        <v>-3.2591197281564455E-2</v>
      </c>
      <c r="BS741" s="61">
        <f>BS740*(1+BT741)</f>
        <v>115.47694854219316</v>
      </c>
      <c r="BT741" s="60">
        <f>$L$60*N(S741)+$L$61*N(AE741)+$L$62*N(AQ741)+$L$63*N(AM741)+$L$64*N(AI741)+$L$65*N(AA741)+$L$66*N(BG741)+$L$67*N(W741)+$L$68*N(AY741)</f>
        <v>7.5147580303756715E-3</v>
      </c>
      <c r="BU741" s="60">
        <f>IF(ISNUMBER(BS741),BS741/MAX(BS$22:BS741)-1,"")</f>
        <v>-5.6300802440550135E-2</v>
      </c>
    </row>
    <row r="742" spans="17:73" ht="16" customHeight="1">
      <c r="Q742" s="63">
        <v>44138</v>
      </c>
      <c r="R742" s="62">
        <v>472.01</v>
      </c>
      <c r="S742" s="60">
        <f>IF(AND(ISNUMBER(R741),ISNUMBER(R742)),R742/R741-1,"")</f>
        <v>9.647058823529342E-3</v>
      </c>
      <c r="T742" s="60">
        <f>IF(ISNUMBER(R742),R742/MAX(R$22:R742)-1,"")</f>
        <v>-7.2562581050811481E-2</v>
      </c>
      <c r="V742" s="62">
        <v>240.83</v>
      </c>
      <c r="W742" s="60">
        <f>IF(AND(ISNUMBER(V741),ISNUMBER(V742)),V742/V741-1,"")</f>
        <v>9.30388500062862E-3</v>
      </c>
      <c r="X742" s="60">
        <f>IF(ISNUMBER(V742),V742/MAX(V$22:V742)-1,"")</f>
        <v>-6.9723423980222465E-2</v>
      </c>
      <c r="Z742" s="62">
        <v>10.1</v>
      </c>
      <c r="AA742" s="60">
        <f>IF(AND(ISNUMBER(Z741),ISNUMBER(Z742)),Z742/Z741-1,"")</f>
        <v>4.9751243781093191E-3</v>
      </c>
      <c r="AB742" s="60">
        <f>IF(ISNUMBER(Z742),Z742/MAX(Z$22:Z742)-1,"")</f>
        <v>-8.5144927536231818E-2</v>
      </c>
      <c r="AD742" s="62">
        <v>13.17</v>
      </c>
      <c r="AE742" s="60">
        <f>IF(AND(ISNUMBER(AD741),ISNUMBER(AD742)),AD742/AD741-1,"")</f>
        <v>9.9693251533743421E-3</v>
      </c>
      <c r="AF742" s="60">
        <f>IF(ISNUMBER(AD742),AD742/MAX(AD$22:AD742)-1,"")</f>
        <v>-0.12839179351422891</v>
      </c>
      <c r="AH742" s="62">
        <v>17.48</v>
      </c>
      <c r="AI742" s="60">
        <f>IF(AND(ISNUMBER(AH741),ISNUMBER(AH742)),AH742/AH741-1,"")</f>
        <v>2.8686173264487191E-3</v>
      </c>
      <c r="AJ742" s="60">
        <f>IF(ISNUMBER(AH742),AH742/MAX(AH$22:AH742)-1,"")</f>
        <v>-0.1040492055356228</v>
      </c>
      <c r="AL742" s="62">
        <v>18.97</v>
      </c>
      <c r="AM742" s="60">
        <f>IF(AND(ISNUMBER(AL741),ISNUMBER(AL742)),AL742/AL741-1,"")</f>
        <v>1.6068559185859588E-2</v>
      </c>
      <c r="AN742" s="60">
        <f>IF(ISNUMBER(AL742),AL742/MAX(AL$22:AL742)-1,"")</f>
        <v>-0.19516334323292328</v>
      </c>
      <c r="AP742" s="62">
        <v>100.28</v>
      </c>
      <c r="AQ742" s="60">
        <f>IF(AND(ISNUMBER(AP741),ISNUMBER(AP742)),AP742/AP741-1,"")</f>
        <v>9.9730727036950739E-5</v>
      </c>
      <c r="AR742" s="60">
        <f>IF(ISNUMBER(AP742),AP742/MAX(AP$22:AP742)-1,"")</f>
        <v>-1.2946917637685074E-3</v>
      </c>
      <c r="AT742" s="62">
        <v>50.075000000000003</v>
      </c>
      <c r="AU742" s="60">
        <f>IF(AND(ISNUMBER(AT741),ISNUMBER(AT742)),AT742/AT741-1,"")</f>
        <v>-9.9840255590954996E-5</v>
      </c>
      <c r="AV742" s="60">
        <f>IF(ISNUMBER(AT742),AT742/MAX(AT$22:AT742)-1,"")</f>
        <v>-2.092467118373742E-3</v>
      </c>
      <c r="AX742" s="62">
        <v>25.181999999999999</v>
      </c>
      <c r="AY742" s="60">
        <f>IF(AND(ISNUMBER(AX741),ISNUMBER(AX742)),AX742/AX741-1,"")</f>
        <v>-2.7789908293307519E-4</v>
      </c>
      <c r="AZ742" s="60">
        <f>IF(ISNUMBER(AX742),AX742/MAX(AX$22:AX742)-1,"")</f>
        <v>-6.089875069923556E-2</v>
      </c>
      <c r="BB742" s="62">
        <v>53.08</v>
      </c>
      <c r="BC742" s="60">
        <f>IF(AND(ISNUMBER(BB741),ISNUMBER(BB742)),BB742/BB741-1,"")</f>
        <v>9.4286253064290726E-4</v>
      </c>
      <c r="BD742" s="60">
        <f>IF(ISNUMBER(BB742),BB742/MAX(BB$22:BB742)-1,"")</f>
        <v>-4.0318206472608975E-2</v>
      </c>
      <c r="BF742" s="62">
        <v>53.81</v>
      </c>
      <c r="BG742" s="60">
        <f>IF(AND(ISNUMBER(BF741),ISNUMBER(BF742)),BF742/BF741-1,"")</f>
        <v>1.6753536857780915E-3</v>
      </c>
      <c r="BH742" s="60">
        <f>IF(ISNUMBER(BF742),BF742/MAX(BF$22:BF742)-1,"")</f>
        <v>-6.095308459549309E-3</v>
      </c>
      <c r="BK742" s="61">
        <f>BK741*(1+BL742)</f>
        <v>126.85215958803606</v>
      </c>
      <c r="BL742" s="60">
        <f>$L$12*N(AQ742)+$L$13*N(S742)+$L$14*N(AA742)+$L$15*N(AE742)+$L$16*N(AY742)+$L$17*N(BC742)+$L$18*N(AM742)+$L$19*N(AU742)+$L$20*N(W742)</f>
        <v>5.4034813086597409E-3</v>
      </c>
      <c r="BM742" s="60">
        <f>IF(ISNUMBER(BK742),BK742/MAX(BK$22:BK742)-1,"")</f>
        <v>-2.0656676704168819E-2</v>
      </c>
      <c r="BO742" s="61">
        <f>BO741*(1+BP742)</f>
        <v>123.56862747458038</v>
      </c>
      <c r="BP742" s="60">
        <f>$L$36*N(S742)+$L$37*N(AQ742)+$L$38*N(AA742)+$L$39*N(AE742)+$L$40*N(AM742)+$L$41*N(W742)+$L$42*N(AI742)+$L$43*N(BG742)+$L$44*N(AY742)</f>
        <v>6.0807398412120652E-3</v>
      </c>
      <c r="BQ742" s="60">
        <f>IF(ISNUMBER(BO742),BO742/MAX(BO$22:BO742)-1,"")</f>
        <v>-2.6708636032135136E-2</v>
      </c>
      <c r="BS742" s="61">
        <f>BS741*(1+BT742)</f>
        <v>116.32578309931799</v>
      </c>
      <c r="BT742" s="60">
        <f>$L$60*N(S742)+$L$61*N(AE742)+$L$62*N(AQ742)+$L$63*N(AM742)+$L$64*N(AI742)+$L$65*N(AA742)+$L$66*N(BG742)+$L$67*N(W742)+$L$68*N(AY742)</f>
        <v>7.3506839922660161E-3</v>
      </c>
      <c r="BU742" s="60">
        <f>IF(ISNUMBER(BS742),BS742/MAX(BS$22:BS742)-1,"")</f>
        <v>-4.936396785553554E-2</v>
      </c>
    </row>
    <row r="743" spans="17:73" ht="16" customHeight="1">
      <c r="Q743" s="63">
        <v>44139</v>
      </c>
      <c r="R743" s="62">
        <v>478</v>
      </c>
      <c r="S743" s="60">
        <f>IF(AND(ISNUMBER(R742),ISNUMBER(R743)),R743/R742-1,"")</f>
        <v>1.2690409101502098E-2</v>
      </c>
      <c r="T743" s="60">
        <f>IF(ISNUMBER(R743),R743/MAX(R$22:R743)-1,"")</f>
        <v>-6.0793020788305063E-2</v>
      </c>
      <c r="V743" s="62">
        <v>244.07</v>
      </c>
      <c r="W743" s="60">
        <f>IF(AND(ISNUMBER(V742),ISNUMBER(V743)),V743/V742-1,"")</f>
        <v>1.3453473404476002E-2</v>
      </c>
      <c r="X743" s="60">
        <f>IF(ISNUMBER(V743),V743/MAX(V$22:V743)-1,"")</f>
        <v>-5.720797280593326E-2</v>
      </c>
      <c r="Z743" s="62">
        <v>10.24</v>
      </c>
      <c r="AA743" s="60">
        <f>IF(AND(ISNUMBER(Z742),ISNUMBER(Z743)),Z743/Z742-1,"")</f>
        <v>1.3861386138613874E-2</v>
      </c>
      <c r="AB743" s="60">
        <f>IF(ISNUMBER(Z743),Z743/MAX(Z$22:Z743)-1,"")</f>
        <v>-7.2463768115941907E-2</v>
      </c>
      <c r="AD743" s="62">
        <v>13.18</v>
      </c>
      <c r="AE743" s="60">
        <f>IF(AND(ISNUMBER(AD742),ISNUMBER(AD743)),AD743/AD742-1,"")</f>
        <v>7.5930144267277733E-4</v>
      </c>
      <c r="AF743" s="60">
        <f>IF(ISNUMBER(AD743),AD743/MAX(AD$22:AD743)-1,"")</f>
        <v>-0.12772998014559889</v>
      </c>
      <c r="AH743" s="62">
        <v>17.57</v>
      </c>
      <c r="AI743" s="60">
        <f>IF(AND(ISNUMBER(AH742),ISNUMBER(AH743)),AH743/AH742-1,"")</f>
        <v>5.1487414187643132E-3</v>
      </c>
      <c r="AJ743" s="60">
        <f>IF(ISNUMBER(AH743),AH743/MAX(AH$22:AH743)-1,"")</f>
        <v>-9.9436186570989293E-2</v>
      </c>
      <c r="AL743" s="62">
        <v>19.43</v>
      </c>
      <c r="AM743" s="60">
        <f>IF(AND(ISNUMBER(AL742),ISNUMBER(AL743)),AL743/AL742-1,"")</f>
        <v>2.4248813916710743E-2</v>
      </c>
      <c r="AN743" s="60">
        <f>IF(ISNUMBER(AL743),AL743/MAX(AL$22:AL743)-1,"")</f>
        <v>-0.17564700890963092</v>
      </c>
      <c r="AP743" s="62">
        <v>100.26</v>
      </c>
      <c r="AQ743" s="60">
        <f>IF(AND(ISNUMBER(AP742),ISNUMBER(AP743)),AP743/AP742-1,"")</f>
        <v>-1.9944156362183829E-4</v>
      </c>
      <c r="AR743" s="60">
        <f>IF(ISNUMBER(AP743),AP743/MAX(AP$22:AP743)-1,"")</f>
        <v>-1.4938751120405769E-3</v>
      </c>
      <c r="AT743" s="62">
        <v>50.08</v>
      </c>
      <c r="AU743" s="60">
        <f>IF(AND(ISNUMBER(AT742),ISNUMBER(AT743)),AT743/AT742-1,"")</f>
        <v>9.9850224662967335E-5</v>
      </c>
      <c r="AV743" s="60">
        <f>IF(ISNUMBER(AT743),AT743/MAX(AT$22:AT743)-1,"")</f>
        <v>-1.9928258270227595E-3</v>
      </c>
      <c r="AX743" s="62">
        <v>24.981999999999999</v>
      </c>
      <c r="AY743" s="60">
        <f>IF(AND(ISNUMBER(AX742),ISNUMBER(AX743)),AX743/AX742-1,"")</f>
        <v>-7.9421809228813478E-3</v>
      </c>
      <c r="AZ743" s="60">
        <f>IF(ISNUMBER(AX743),AX743/MAX(AX$22:AX743)-1,"")</f>
        <v>-6.8357262726086221E-2</v>
      </c>
      <c r="BB743" s="62">
        <v>53.13</v>
      </c>
      <c r="BC743" s="60">
        <f>IF(AND(ISNUMBER(BB742),ISNUMBER(BB743)),BB743/BB742-1,"")</f>
        <v>9.4197437829701691E-4</v>
      </c>
      <c r="BD743" s="60">
        <f>IF(ISNUMBER(BB743),BB743/MAX(BB$22:BB743)-1,"")</f>
        <v>-3.9414210811788086E-2</v>
      </c>
      <c r="BF743" s="62">
        <v>53.78</v>
      </c>
      <c r="BG743" s="60">
        <f>IF(AND(ISNUMBER(BF742),ISNUMBER(BF743)),BF743/BF742-1,"")</f>
        <v>-5.5751719011343237E-4</v>
      </c>
      <c r="BH743" s="60">
        <f>IF(ISNUMBER(BF743),BF743/MAX(BF$22:BF743)-1,"")</f>
        <v>-6.6494274104174078E-3</v>
      </c>
      <c r="BK743" s="61">
        <f>BK742*(1+BL743)</f>
        <v>127.60618017515226</v>
      </c>
      <c r="BL743" s="60">
        <f>$L$12*N(AQ743)+$L$13*N(S743)+$L$14*N(AA743)+$L$15*N(AE743)+$L$16*N(AY743)+$L$17*N(BC743)+$L$18*N(AM743)+$L$19*N(AU743)+$L$20*N(W743)</f>
        <v>5.9440894783735791E-3</v>
      </c>
      <c r="BM743" s="60">
        <f>IF(ISNUMBER(BK743),BK743/MAX(BK$22:BK743)-1,"")</f>
        <v>-1.4835372360450738E-2</v>
      </c>
      <c r="BO743" s="61">
        <f>BO742*(1+BP743)</f>
        <v>124.40459723284552</v>
      </c>
      <c r="BP743" s="60">
        <f>$L$36*N(S743)+$L$37*N(AQ743)+$L$38*N(AA743)+$L$39*N(AE743)+$L$40*N(AM743)+$L$41*N(W743)+$L$42*N(AI743)+$L$43*N(BG743)+$L$44*N(AY743)</f>
        <v>6.7652265413168612E-3</v>
      </c>
      <c r="BQ743" s="60">
        <f>IF(ISNUMBER(BO743),BO743/MAX(BO$22:BO743)-1,"")</f>
        <v>-2.0124099464185141E-2</v>
      </c>
      <c r="BS743" s="61">
        <f>BS742*(1+BT743)</f>
        <v>117.29490771352184</v>
      </c>
      <c r="BT743" s="60">
        <f>$L$60*N(S743)+$L$61*N(AE743)+$L$62*N(AQ743)+$L$63*N(AM743)+$L$64*N(AI743)+$L$65*N(AA743)+$L$66*N(BG743)+$L$67*N(W743)+$L$68*N(AY743)</f>
        <v>8.3311247806208393E-3</v>
      </c>
      <c r="BU743" s="60">
        <f>IF(ISNUMBER(BS743),BS743/MAX(BS$22:BS743)-1,"")</f>
        <v>-4.1444100450785726E-2</v>
      </c>
    </row>
    <row r="744" spans="17:73" ht="16" customHeight="1">
      <c r="Q744" s="63">
        <v>44140</v>
      </c>
      <c r="R744" s="62">
        <v>483.85</v>
      </c>
      <c r="S744" s="60">
        <f>IF(AND(ISNUMBER(R743),ISNUMBER(R744)),R744/R743-1,"")</f>
        <v>1.2238493723849331E-2</v>
      </c>
      <c r="T744" s="60">
        <f>IF(ISNUMBER(R744),R744/MAX(R$22:R744)-1,"")</f>
        <v>-4.9298542067827245E-2</v>
      </c>
      <c r="V744" s="62">
        <v>247.25</v>
      </c>
      <c r="W744" s="60">
        <f>IF(AND(ISNUMBER(V743),ISNUMBER(V744)),V744/V743-1,"")</f>
        <v>1.3029049043307372E-2</v>
      </c>
      <c r="X744" s="60">
        <f>IF(ISNUMBER(V744),V744/MAX(V$22:V744)-1,"")</f>
        <v>-4.4924289245982685E-2</v>
      </c>
      <c r="Z744" s="62">
        <v>10.45</v>
      </c>
      <c r="AA744" s="60">
        <f>IF(AND(ISNUMBER(Z743),ISNUMBER(Z744)),Z744/Z743-1,"")</f>
        <v>2.05078125E-2</v>
      </c>
      <c r="AB744" s="60">
        <f>IF(ISNUMBER(Z744),Z744/MAX(Z$22:Z744)-1,"")</f>
        <v>-5.3442028985507206E-2</v>
      </c>
      <c r="AD744" s="62">
        <v>13.35</v>
      </c>
      <c r="AE744" s="60">
        <f>IF(AND(ISNUMBER(AD743),ISNUMBER(AD744)),AD744/AD743-1,"")</f>
        <v>1.2898330804248959E-2</v>
      </c>
      <c r="AF744" s="60">
        <f>IF(ISNUMBER(AD744),AD744/MAX(AD$22:AD744)-1,"")</f>
        <v>-0.1164791528788881</v>
      </c>
      <c r="AH744" s="62">
        <v>17.940000000000001</v>
      </c>
      <c r="AI744" s="60">
        <f>IF(AND(ISNUMBER(AH743),ISNUMBER(AH744)),AH744/AH743-1,"")</f>
        <v>2.1058622652248227E-2</v>
      </c>
      <c r="AJ744" s="60">
        <f>IF(ISNUMBER(AH744),AH744/MAX(AH$22:AH744)-1,"")</f>
        <v>-8.0471553049718092E-2</v>
      </c>
      <c r="AL744" s="62">
        <v>19.25</v>
      </c>
      <c r="AM744" s="60">
        <f>IF(AND(ISNUMBER(AL743),ISNUMBER(AL744)),AL744/AL743-1,"")</f>
        <v>-9.264024704065843E-3</v>
      </c>
      <c r="AN744" s="60">
        <f>IF(ISNUMBER(AL744),AL744/MAX(AL$22:AL744)-1,"")</f>
        <v>-0.18328383538396265</v>
      </c>
      <c r="AP744" s="62">
        <v>100.27</v>
      </c>
      <c r="AQ744" s="60">
        <f>IF(AND(ISNUMBER(AP743),ISNUMBER(AP744)),AP744/AP743-1,"")</f>
        <v>9.9740674246895367E-5</v>
      </c>
      <c r="AR744" s="60">
        <f>IF(ISNUMBER(AP744),AP744/MAX(AP$22:AP744)-1,"")</f>
        <v>-1.3942834379045976E-3</v>
      </c>
      <c r="AT744" s="62">
        <v>50.07</v>
      </c>
      <c r="AU744" s="60">
        <f>IF(AND(ISNUMBER(AT743),ISNUMBER(AT744)),AT744/AT743-1,"")</f>
        <v>-1.9968051118202101E-4</v>
      </c>
      <c r="AV744" s="60">
        <f>IF(ISNUMBER(AT744),AT744/MAX(AT$22:AT744)-1,"")</f>
        <v>-2.1921084097249466E-3</v>
      </c>
      <c r="AX744" s="62">
        <v>24.882999999999999</v>
      </c>
      <c r="AY744" s="60">
        <f>IF(AND(ISNUMBER(AX743),ISNUMBER(AX744)),AX744/AX743-1,"")</f>
        <v>-3.9628532543430905E-3</v>
      </c>
      <c r="AZ744" s="60">
        <f>IF(ISNUMBER(AX744),AX744/MAX(AX$22:AX744)-1,"")</f>
        <v>-7.2049226179377257E-2</v>
      </c>
      <c r="BB744" s="62">
        <v>53.28</v>
      </c>
      <c r="BC744" s="60">
        <f>IF(AND(ISNUMBER(BB743),ISNUMBER(BB744)),BB744/BB743-1,"")</f>
        <v>2.8232636928289256E-3</v>
      </c>
      <c r="BD744" s="60">
        <f>IF(ISNUMBER(BB744),BB744/MAX(BB$22:BB744)-1,"")</f>
        <v>-3.6702223829325642E-2</v>
      </c>
      <c r="BF744" s="62">
        <v>53.86</v>
      </c>
      <c r="BG744" s="60">
        <f>IF(AND(ISNUMBER(BF743),ISNUMBER(BF744)),BF744/BF743-1,"")</f>
        <v>1.4875418371140814E-3</v>
      </c>
      <c r="BH744" s="60">
        <f>IF(ISNUMBER(BF744),BF744/MAX(BF$22:BF744)-1,"")</f>
        <v>-5.1717768747691073E-3</v>
      </c>
      <c r="BK744" s="61">
        <f>BK743*(1+BL744)</f>
        <v>128.53128763920486</v>
      </c>
      <c r="BL744" s="60">
        <f>$L$12*N(AQ744)+$L$13*N(S744)+$L$14*N(AA744)+$L$15*N(AE744)+$L$16*N(AY744)+$L$17*N(BC744)+$L$18*N(AM744)+$L$19*N(AU744)+$L$20*N(W744)</f>
        <v>7.2497073635681263E-3</v>
      </c>
      <c r="BM744" s="60">
        <f>IF(ISNUMBER(BK744),BK744/MAX(BK$22:BK744)-1,"")</f>
        <v>-7.6932171051253828E-3</v>
      </c>
      <c r="BO744" s="61">
        <f>BO743*(1+BP744)</f>
        <v>125.56574984444978</v>
      </c>
      <c r="BP744" s="60">
        <f>$L$36*N(S744)+$L$37*N(AQ744)+$L$38*N(AA744)+$L$39*N(AE744)+$L$40*N(AM744)+$L$41*N(W744)+$L$42*N(AI744)+$L$43*N(BG744)+$L$44*N(AY744)</f>
        <v>9.3336792806053229E-3</v>
      </c>
      <c r="BQ744" s="60">
        <f>IF(ISNUMBER(BO744),BO744/MAX(BO$22:BO744)-1,"")</f>
        <v>-1.0978252073789552E-2</v>
      </c>
      <c r="BS744" s="61">
        <f>BS743*(1+BT744)</f>
        <v>118.38051483276183</v>
      </c>
      <c r="BT744" s="60">
        <f>$L$60*N(S744)+$L$61*N(AE744)+$L$62*N(AQ744)+$L$63*N(AM744)+$L$64*N(AI744)+$L$65*N(AA744)+$L$66*N(BG744)+$L$67*N(W744)+$L$68*N(AY744)</f>
        <v>9.2553644518947389E-3</v>
      </c>
      <c r="BU744" s="60">
        <f>IF(ISNUMBER(BS744),BS744/MAX(BS$22:BS744)-1,"")</f>
        <v>-3.2572316252943989E-2</v>
      </c>
    </row>
    <row r="745" spans="17:73" ht="16" customHeight="1">
      <c r="Q745" s="63">
        <v>44141</v>
      </c>
      <c r="R745" s="62">
        <v>479.28</v>
      </c>
      <c r="S745" s="60">
        <f>IF(AND(ISNUMBER(R744),ISNUMBER(R745)),R745/R744-1,"")</f>
        <v>-9.4450759532913597E-3</v>
      </c>
      <c r="T745" s="60">
        <f>IF(ISNUMBER(R745),R745/MAX(R$22:R745)-1,"")</f>
        <v>-5.8277989546901443E-2</v>
      </c>
      <c r="V745" s="62">
        <v>245.19</v>
      </c>
      <c r="W745" s="60">
        <f>IF(AND(ISNUMBER(V744),ISNUMBER(V745)),V745/V744-1,"")</f>
        <v>-8.3316481294236633E-3</v>
      </c>
      <c r="X745" s="60">
        <f>IF(ISNUMBER(V745),V745/MAX(V$22:V745)-1,"")</f>
        <v>-5.2881644004944328E-2</v>
      </c>
      <c r="Z745" s="62">
        <v>10.4</v>
      </c>
      <c r="AA745" s="60">
        <f>IF(AND(ISNUMBER(Z744),ISNUMBER(Z745)),Z745/Z744-1,"")</f>
        <v>-4.7846889952152249E-3</v>
      </c>
      <c r="AB745" s="60">
        <f>IF(ISNUMBER(Z745),Z745/MAX(Z$22:Z745)-1,"")</f>
        <v>-5.7971014492753548E-2</v>
      </c>
      <c r="AD745" s="62">
        <v>13.5</v>
      </c>
      <c r="AE745" s="60">
        <f>IF(AND(ISNUMBER(AD744),ISNUMBER(AD745)),AD745/AD744-1,"")</f>
        <v>1.1235955056179803E-2</v>
      </c>
      <c r="AF745" s="60">
        <f>IF(ISNUMBER(AD745),AD745/MAX(AD$22:AD745)-1,"")</f>
        <v>-0.10655195234943737</v>
      </c>
      <c r="AH745" s="62">
        <v>17.95</v>
      </c>
      <c r="AI745" s="60">
        <f>IF(AND(ISNUMBER(AH744),ISNUMBER(AH745)),AH745/AH744-1,"")</f>
        <v>5.5741360089167635E-4</v>
      </c>
      <c r="AJ745" s="60">
        <f>IF(ISNUMBER(AH745),AH745/MAX(AH$22:AH745)-1,"")</f>
        <v>-7.9958995386981147E-2</v>
      </c>
      <c r="AL745" s="62">
        <v>19.2</v>
      </c>
      <c r="AM745" s="60">
        <f>IF(AND(ISNUMBER(AL744),ISNUMBER(AL745)),AL745/AL744-1,"")</f>
        <v>-2.5974025974025983E-3</v>
      </c>
      <c r="AN745" s="60">
        <f>IF(ISNUMBER(AL745),AL745/MAX(AL$22:AL745)-1,"")</f>
        <v>-0.18540517607127704</v>
      </c>
      <c r="AP745" s="62">
        <v>100.26</v>
      </c>
      <c r="AQ745" s="60">
        <f>IF(AND(ISNUMBER(AP744),ISNUMBER(AP745)),AP745/AP744-1,"")</f>
        <v>-9.9730727036950739E-5</v>
      </c>
      <c r="AR745" s="60">
        <f>IF(ISNUMBER(AP745),AP745/MAX(AP$22:AP745)-1,"")</f>
        <v>-1.4938751120405769E-3</v>
      </c>
      <c r="AT745" s="62">
        <v>50.07</v>
      </c>
      <c r="AU745" s="60">
        <f>IF(AND(ISNUMBER(AT744),ISNUMBER(AT745)),AT745/AT744-1,"")</f>
        <v>0</v>
      </c>
      <c r="AV745" s="60">
        <f>IF(ISNUMBER(AT745),AT745/MAX(AT$22:AT745)-1,"")</f>
        <v>-2.1921084097249466E-3</v>
      </c>
      <c r="AX745" s="62">
        <v>24.972000000000001</v>
      </c>
      <c r="AY745" s="60">
        <f>IF(AND(ISNUMBER(AX744),ISNUMBER(AX745)),AX745/AX744-1,"")</f>
        <v>3.5767391391714476E-3</v>
      </c>
      <c r="AZ745" s="60">
        <f>IF(ISNUMBER(AX745),AX745/MAX(AX$22:AX745)-1,"")</f>
        <v>-6.8730188327428721E-2</v>
      </c>
      <c r="BB745" s="62">
        <v>53.32</v>
      </c>
      <c r="BC745" s="60">
        <f>IF(AND(ISNUMBER(BB744),ISNUMBER(BB745)),BB745/BB744-1,"")</f>
        <v>7.5075075075070608E-4</v>
      </c>
      <c r="BD745" s="60">
        <f>IF(ISNUMBER(BB745),BB745/MAX(BB$22:BB745)-1,"")</f>
        <v>-3.5979027300669042E-2</v>
      </c>
      <c r="BF745" s="62">
        <v>53.86</v>
      </c>
      <c r="BG745" s="60">
        <f>IF(AND(ISNUMBER(BF744),ISNUMBER(BF745)),BF745/BF744-1,"")</f>
        <v>0</v>
      </c>
      <c r="BH745" s="60">
        <f>IF(ISNUMBER(BF745),BF745/MAX(BF$22:BF745)-1,"")</f>
        <v>-5.1717768747691073E-3</v>
      </c>
      <c r="BK745" s="61">
        <f>BK744*(1+BL745)</f>
        <v>128.27301741146181</v>
      </c>
      <c r="BL745" s="60">
        <f>$L$12*N(AQ745)+$L$13*N(S745)+$L$14*N(AA745)+$L$15*N(AE745)+$L$16*N(AY745)+$L$17*N(BC745)+$L$18*N(AM745)+$L$19*N(AU745)+$L$20*N(W745)</f>
        <v>-2.0093957859351843E-3</v>
      </c>
      <c r="BM745" s="60">
        <f>IF(ISNUMBER(BK745),BK745/MAX(BK$22:BK745)-1,"")</f>
        <v>-9.6871541730293442E-3</v>
      </c>
      <c r="BO745" s="61">
        <f>BO744*(1+BP745)</f>
        <v>125.35448931069021</v>
      </c>
      <c r="BP745" s="60">
        <f>$L$36*N(S745)+$L$37*N(AQ745)+$L$38*N(AA745)+$L$39*N(AE745)+$L$40*N(AM745)+$L$41*N(W745)+$L$42*N(AI745)+$L$43*N(BG745)+$L$44*N(AY745)</f>
        <v>-1.6824694155952334E-3</v>
      </c>
      <c r="BQ745" s="60">
        <f>IF(ISNUMBER(BO745),BO745/MAX(BO$22:BO745)-1,"")</f>
        <v>-1.2642250916033992E-2</v>
      </c>
      <c r="BS745" s="61">
        <f>BS744*(1+BT745)</f>
        <v>118.2228700268592</v>
      </c>
      <c r="BT745" s="60">
        <f>$L$60*N(S745)+$L$61*N(AE745)+$L$62*N(AQ745)+$L$63*N(AM745)+$L$64*N(AI745)+$L$65*N(AA745)+$L$66*N(BG745)+$L$67*N(W745)+$L$68*N(AY745)</f>
        <v>-1.3316786645618673E-3</v>
      </c>
      <c r="BU745" s="60">
        <f>IF(ISNUMBER(BS745),BS745/MAX(BS$22:BS745)-1,"")</f>
        <v>-3.3860619058896479E-2</v>
      </c>
    </row>
    <row r="746" spans="17:73" ht="16" customHeight="1">
      <c r="Q746" s="63">
        <v>44144</v>
      </c>
      <c r="R746" s="62">
        <v>488.5</v>
      </c>
      <c r="S746" s="60">
        <f>IF(AND(ISNUMBER(R745),ISNUMBER(R746)),R746/R745-1,"")</f>
        <v>1.923718911700889E-2</v>
      </c>
      <c r="T746" s="60">
        <f>IF(ISNUMBER(R746),R746/MAX(R$22:R746)-1,"")</f>
        <v>-4.0161905136165355E-2</v>
      </c>
      <c r="V746" s="62">
        <v>249.96</v>
      </c>
      <c r="W746" s="60">
        <f>IF(AND(ISNUMBER(V745),ISNUMBER(V746)),V746/V745-1,"")</f>
        <v>1.9454300746359898E-2</v>
      </c>
      <c r="X746" s="60">
        <f>IF(ISNUMBER(V746),V746/MAX(V$22:V746)-1,"")</f>
        <v>-3.445611866501852E-2</v>
      </c>
      <c r="Z746" s="62">
        <v>10.62</v>
      </c>
      <c r="AA746" s="60">
        <f>IF(AND(ISNUMBER(Z745),ISNUMBER(Z746)),Z746/Z745-1,"")</f>
        <v>2.1153846153846079E-2</v>
      </c>
      <c r="AB746" s="60">
        <f>IF(ISNUMBER(Z746),Z746/MAX(Z$22:Z746)-1,"")</f>
        <v>-3.8043478260869512E-2</v>
      </c>
      <c r="AD746" s="62">
        <v>13.67</v>
      </c>
      <c r="AE746" s="60">
        <f>IF(AND(ISNUMBER(AD745),ISNUMBER(AD746)),AD746/AD745-1,"")</f>
        <v>1.2592592592592489E-2</v>
      </c>
      <c r="AF746" s="60">
        <f>IF(ISNUMBER(AD746),AD746/MAX(AD$22:AD746)-1,"")</f>
        <v>-9.530112508272659E-2</v>
      </c>
      <c r="AH746" s="62">
        <v>18.63</v>
      </c>
      <c r="AI746" s="60">
        <f>IF(AND(ISNUMBER(AH745),ISNUMBER(AH746)),AH746/AH745-1,"")</f>
        <v>3.7883008356546011E-2</v>
      </c>
      <c r="AJ746" s="60">
        <f>IF(ISNUMBER(AH746),AH746/MAX(AH$22:AH746)-1,"")</f>
        <v>-4.5105074320861194E-2</v>
      </c>
      <c r="AL746" s="62">
        <v>19.53</v>
      </c>
      <c r="AM746" s="60">
        <f>IF(AND(ISNUMBER(AL745),ISNUMBER(AL746)),AL746/AL745-1,"")</f>
        <v>1.7187500000000133E-2</v>
      </c>
      <c r="AN746" s="60">
        <f>IF(ISNUMBER(AL746),AL746/MAX(AL$22:AL746)-1,"")</f>
        <v>-0.17140432753500212</v>
      </c>
      <c r="AP746" s="62">
        <v>100.26</v>
      </c>
      <c r="AQ746" s="60">
        <f>IF(AND(ISNUMBER(AP745),ISNUMBER(AP746)),AP746/AP745-1,"")</f>
        <v>0</v>
      </c>
      <c r="AR746" s="60">
        <f>IF(ISNUMBER(AP746),AP746/MAX(AP$22:AP746)-1,"")</f>
        <v>-1.4938751120405769E-3</v>
      </c>
      <c r="AT746" s="62">
        <v>50.075000000000003</v>
      </c>
      <c r="AU746" s="60">
        <f>IF(AND(ISNUMBER(AT745),ISNUMBER(AT746)),AT746/AT745-1,"")</f>
        <v>9.9860195726053647E-5</v>
      </c>
      <c r="AV746" s="60">
        <f>IF(ISNUMBER(AT746),AT746/MAX(AT$22:AT746)-1,"")</f>
        <v>-2.092467118373742E-3</v>
      </c>
      <c r="AX746" s="62">
        <v>25.186</v>
      </c>
      <c r="AY746" s="60">
        <f>IF(AND(ISNUMBER(AX745),ISNUMBER(AX746)),AX746/AX745-1,"")</f>
        <v>8.5695979497035779E-3</v>
      </c>
      <c r="AZ746" s="60">
        <f>IF(ISNUMBER(AX746),AX746/MAX(AX$22:AX746)-1,"")</f>
        <v>-6.0749580458698493E-2</v>
      </c>
      <c r="BB746" s="62">
        <v>53.26</v>
      </c>
      <c r="BC746" s="60">
        <f>IF(AND(ISNUMBER(BB745),ISNUMBER(BB746)),BB746/BB745-1,"")</f>
        <v>-1.1252813203300738E-3</v>
      </c>
      <c r="BD746" s="60">
        <f>IF(ISNUMBER(BB746),BB746/MAX(BB$22:BB746)-1,"")</f>
        <v>-3.7063822093653997E-2</v>
      </c>
      <c r="BF746" s="62">
        <v>53.9</v>
      </c>
      <c r="BG746" s="60">
        <f>IF(AND(ISNUMBER(BF745),ISNUMBER(BF746)),BF746/BF745-1,"")</f>
        <v>7.4266617155593906E-4</v>
      </c>
      <c r="BH746" s="60">
        <f>IF(ISNUMBER(BF746),BF746/MAX(BF$22:BF746)-1,"")</f>
        <v>-4.4329516069450126E-3</v>
      </c>
      <c r="BK746" s="61">
        <f>BK745*(1+BL746)</f>
        <v>129.85384355944913</v>
      </c>
      <c r="BL746" s="60">
        <f>$L$12*N(AQ746)+$L$13*N(S746)+$L$14*N(AA746)+$L$15*N(AE746)+$L$16*N(AY746)+$L$17*N(BC746)+$L$18*N(AM746)+$L$19*N(AU746)+$L$20*N(W746)</f>
        <v>1.2323917998408863E-2</v>
      </c>
      <c r="BM746" s="60">
        <f>IF(ISNUMBER(BK746),BK746/MAX(BK$22:BK746)-1,"")</f>
        <v>0</v>
      </c>
      <c r="BO746" s="61">
        <f>BO745*(1+BP746)</f>
        <v>127.05162225934981</v>
      </c>
      <c r="BP746" s="60">
        <f>$L$36*N(S746)+$L$37*N(AQ746)+$L$38*N(AA746)+$L$39*N(AE746)+$L$40*N(AM746)+$L$41*N(W746)+$L$42*N(AI746)+$L$43*N(BG746)+$L$44*N(AY746)</f>
        <v>1.3538669081513854E-2</v>
      </c>
      <c r="BQ746" s="60">
        <f>IF(ISNUMBER(BO746),BO746/MAX(BO$22:BO746)-1,"")</f>
        <v>0</v>
      </c>
      <c r="BS746" s="61">
        <f>BS745*(1+BT746)</f>
        <v>120.14079286272748</v>
      </c>
      <c r="BT746" s="60">
        <f>$L$60*N(S746)+$L$61*N(AE746)+$L$62*N(AQ746)+$L$63*N(AM746)+$L$64*N(AI746)+$L$65*N(AA746)+$L$66*N(BG746)+$L$67*N(W746)+$L$68*N(AY746)</f>
        <v>1.6222942611971269E-2</v>
      </c>
      <c r="BU746" s="60">
        <f>IF(ISNUMBER(BS746),BS746/MAX(BS$22:BS746)-1,"")</f>
        <v>-1.818699532672341E-2</v>
      </c>
    </row>
    <row r="747" spans="17:73" ht="16" customHeight="1">
      <c r="Q747" s="63">
        <v>44145</v>
      </c>
      <c r="R747" s="62">
        <v>482.24</v>
      </c>
      <c r="S747" s="60">
        <f>IF(AND(ISNUMBER(R746),ISNUMBER(R747)),R747/R746-1,"")</f>
        <v>-1.2814738996929309E-2</v>
      </c>
      <c r="T747" s="60">
        <f>IF(ISNUMBER(R747),R747/MAX(R$22:R747)-1,"")</f>
        <v>-5.2461979801155301E-2</v>
      </c>
      <c r="V747" s="62">
        <v>247.26</v>
      </c>
      <c r="W747" s="60">
        <f>IF(AND(ISNUMBER(V746),ISNUMBER(V747)),V747/V746-1,"")</f>
        <v>-1.0801728276524258E-2</v>
      </c>
      <c r="X747" s="60">
        <f>IF(ISNUMBER(V747),V747/MAX(V$22:V747)-1,"")</f>
        <v>-4.4885661310259617E-2</v>
      </c>
      <c r="Z747" s="62">
        <v>10.45</v>
      </c>
      <c r="AA747" s="60">
        <f>IF(AND(ISNUMBER(Z746),ISNUMBER(Z747)),Z747/Z746-1,"")</f>
        <v>-1.6007532956685444E-2</v>
      </c>
      <c r="AB747" s="60">
        <f>IF(ISNUMBER(Z747),Z747/MAX(Z$22:Z747)-1,"")</f>
        <v>-5.3442028985507206E-2</v>
      </c>
      <c r="AD747" s="62">
        <v>13.69</v>
      </c>
      <c r="AE747" s="60">
        <f>IF(AND(ISNUMBER(AD746),ISNUMBER(AD747)),AD747/AD746-1,"")</f>
        <v>1.4630577907825959E-3</v>
      </c>
      <c r="AF747" s="60">
        <f>IF(ISNUMBER(AD747),AD747/MAX(AD$22:AD747)-1,"")</f>
        <v>-9.3977498345466537E-2</v>
      </c>
      <c r="AH747" s="62">
        <v>18.27</v>
      </c>
      <c r="AI747" s="60">
        <f>IF(AND(ISNUMBER(AH746),ISNUMBER(AH747)),AH747/AH746-1,"")</f>
        <v>-1.9323671497584516E-2</v>
      </c>
      <c r="AJ747" s="60">
        <f>IF(ISNUMBER(AH747),AH747/MAX(AH$22:AH747)-1,"")</f>
        <v>-6.3557150179395228E-2</v>
      </c>
      <c r="AL747" s="62">
        <v>19.760000000000002</v>
      </c>
      <c r="AM747" s="60">
        <f>IF(AND(ISNUMBER(AL746),ISNUMBER(AL747)),AL747/AL746-1,"")</f>
        <v>1.177675371223752E-2</v>
      </c>
      <c r="AN747" s="60">
        <f>IF(ISNUMBER(AL747),AL747/MAX(AL$22:AL747)-1,"")</f>
        <v>-0.16164616037335588</v>
      </c>
      <c r="AP747" s="62">
        <v>100.26</v>
      </c>
      <c r="AQ747" s="60">
        <f>IF(AND(ISNUMBER(AP746),ISNUMBER(AP747)),AP747/AP746-1,"")</f>
        <v>0</v>
      </c>
      <c r="AR747" s="60">
        <f>IF(ISNUMBER(AP747),AP747/MAX(AP$22:AP747)-1,"")</f>
        <v>-1.4938751120405769E-3</v>
      </c>
      <c r="AT747" s="62">
        <v>50.08</v>
      </c>
      <c r="AU747" s="60">
        <f>IF(AND(ISNUMBER(AT746),ISNUMBER(AT747)),AT747/AT746-1,"")</f>
        <v>9.9850224662967335E-5</v>
      </c>
      <c r="AV747" s="60">
        <f>IF(ISNUMBER(AT747),AT747/MAX(AT$22:AT747)-1,"")</f>
        <v>-1.9928258270227595E-3</v>
      </c>
      <c r="AX747" s="62">
        <v>24.158000000000001</v>
      </c>
      <c r="AY747" s="60">
        <f>IF(AND(ISNUMBER(AX746),ISNUMBER(AX747)),AX747/AX746-1,"")</f>
        <v>-4.0816326530612179E-2</v>
      </c>
      <c r="AZ747" s="60">
        <f>IF(ISNUMBER(AX747),AX747/MAX(AX$22:AX747)-1,"")</f>
        <v>-9.908633227671082E-2</v>
      </c>
      <c r="BB747" s="62">
        <v>53</v>
      </c>
      <c r="BC747" s="60">
        <f>IF(AND(ISNUMBER(BB746),ISNUMBER(BB747)),BB747/BB746-1,"")</f>
        <v>-4.8817123544874219E-3</v>
      </c>
      <c r="BD747" s="60">
        <f>IF(ISNUMBER(BB747),BB747/MAX(BB$22:BB747)-1,"")</f>
        <v>-4.1764599529922286E-2</v>
      </c>
      <c r="BF747" s="62">
        <v>53.79</v>
      </c>
      <c r="BG747" s="60">
        <f>IF(AND(ISNUMBER(BF746),ISNUMBER(BF747)),BF747/BF746-1,"")</f>
        <v>-2.0408163265306367E-3</v>
      </c>
      <c r="BH747" s="60">
        <f>IF(ISNUMBER(BF747),BF747/MAX(BF$22:BF747)-1,"")</f>
        <v>-6.4647210934614119E-3</v>
      </c>
      <c r="BK747" s="61">
        <f>BK746*(1+BL747)</f>
        <v>128.30478486839897</v>
      </c>
      <c r="BL747" s="60">
        <f>$L$12*N(AQ747)+$L$13*N(S747)+$L$14*N(AA747)+$L$15*N(AE747)+$L$16*N(AY747)+$L$17*N(BC747)+$L$18*N(AM747)+$L$19*N(AU747)+$L$20*N(W747)</f>
        <v>-1.1929247903555377E-2</v>
      </c>
      <c r="BM747" s="60">
        <f>IF(ISNUMBER(BK747),BK747/MAX(BK$22:BK747)-1,"")</f>
        <v>-1.1929247903555318E-2</v>
      </c>
      <c r="BO747" s="61">
        <f>BO746*(1+BP747)</f>
        <v>125.818913041531</v>
      </c>
      <c r="BP747" s="60">
        <f>$L$36*N(S747)+$L$37*N(AQ747)+$L$38*N(AA747)+$L$39*N(AE747)+$L$40*N(AM747)+$L$41*N(W747)+$L$42*N(AI747)+$L$43*N(BG747)+$L$44*N(AY747)</f>
        <v>-9.7024280044412624E-3</v>
      </c>
      <c r="BQ747" s="60">
        <f>IF(ISNUMBER(BO747),BO747/MAX(BO$22:BO747)-1,"")</f>
        <v>-9.7024280044412103E-3</v>
      </c>
      <c r="BS747" s="61">
        <f>BS746*(1+BT747)</f>
        <v>119.39104654207354</v>
      </c>
      <c r="BT747" s="60">
        <f>$L$60*N(S747)+$L$61*N(AE747)+$L$62*N(AQ747)+$L$63*N(AM747)+$L$64*N(AI747)+$L$65*N(AA747)+$L$66*N(BG747)+$L$67*N(W747)+$L$68*N(AY747)</f>
        <v>-6.2405641147266089E-3</v>
      </c>
      <c r="BU747" s="60">
        <f>IF(ISNUMBER(BS747),BS747/MAX(BS$22:BS747)-1,"")</f>
        <v>-2.4314062331059372E-2</v>
      </c>
    </row>
    <row r="748" spans="17:73" ht="16" customHeight="1">
      <c r="Q748" s="63">
        <v>44146</v>
      </c>
      <c r="R748" s="62">
        <v>485</v>
      </c>
      <c r="S748" s="60">
        <f>IF(AND(ISNUMBER(R747),ISNUMBER(R748)),R748/R747-1,"")</f>
        <v>5.723291307232925E-3</v>
      </c>
      <c r="T748" s="60">
        <f>IF(ISNUMBER(R748),R748/MAX(R$22:R748)-1,"")</f>
        <v>-4.7038943686878554E-2</v>
      </c>
      <c r="V748" s="62">
        <v>248.98</v>
      </c>
      <c r="W748" s="60">
        <f>IF(AND(ISNUMBER(V747),ISNUMBER(V748)),V748/V747-1,"")</f>
        <v>6.9562403947260876E-3</v>
      </c>
      <c r="X748" s="60">
        <f>IF(ISNUMBER(V748),V748/MAX(V$22:V748)-1,"")</f>
        <v>-3.8241656365883836E-2</v>
      </c>
      <c r="Z748" s="62">
        <v>10.44</v>
      </c>
      <c r="AA748" s="60">
        <f>IF(AND(ISNUMBER(Z747),ISNUMBER(Z748)),Z748/Z747-1,"")</f>
        <v>-9.5693779904304499E-4</v>
      </c>
      <c r="AB748" s="60">
        <f>IF(ISNUMBER(Z748),Z748/MAX(Z$22:Z748)-1,"")</f>
        <v>-5.4347826086956541E-2</v>
      </c>
      <c r="AD748" s="62">
        <v>13.84</v>
      </c>
      <c r="AE748" s="60">
        <f>IF(AND(ISNUMBER(AD747),ISNUMBER(AD748)),AD748/AD747-1,"")</f>
        <v>1.0956902848794803E-2</v>
      </c>
      <c r="AF748" s="60">
        <f>IF(ISNUMBER(AD748),AD748/MAX(AD$22:AD748)-1,"")</f>
        <v>-8.4050297816015807E-2</v>
      </c>
      <c r="AH748" s="62">
        <v>18.87</v>
      </c>
      <c r="AI748" s="60">
        <f>IF(AND(ISNUMBER(AH747),ISNUMBER(AH748)),AH748/AH747-1,"")</f>
        <v>3.2840722495895092E-2</v>
      </c>
      <c r="AJ748" s="60">
        <f>IF(ISNUMBER(AH748),AH748/MAX(AH$22:AH748)-1,"")</f>
        <v>-3.2803690415171727E-2</v>
      </c>
      <c r="AL748" s="62">
        <v>20.34</v>
      </c>
      <c r="AM748" s="60">
        <f>IF(AND(ISNUMBER(AL747),ISNUMBER(AL748)),AL748/AL747-1,"")</f>
        <v>2.9352226720647634E-2</v>
      </c>
      <c r="AN748" s="60">
        <f>IF(ISNUMBER(AL748),AL748/MAX(AL$22:AL748)-1,"")</f>
        <v>-0.13703860840050919</v>
      </c>
      <c r="AP748" s="62">
        <v>100.27</v>
      </c>
      <c r="AQ748" s="60">
        <f>IF(AND(ISNUMBER(AP747),ISNUMBER(AP748)),AP748/AP747-1,"")</f>
        <v>9.9740674246895367E-5</v>
      </c>
      <c r="AR748" s="60">
        <f>IF(ISNUMBER(AP748),AP748/MAX(AP$22:AP748)-1,"")</f>
        <v>-1.3942834379045976E-3</v>
      </c>
      <c r="AT748" s="62">
        <v>50.075000000000003</v>
      </c>
      <c r="AU748" s="60">
        <f>IF(AND(ISNUMBER(AT747),ISNUMBER(AT748)),AT748/AT747-1,"")</f>
        <v>-9.9840255590954996E-5</v>
      </c>
      <c r="AV748" s="60">
        <f>IF(ISNUMBER(AT748),AT748/MAX(AT$22:AT748)-1,"")</f>
        <v>-2.092467118373742E-3</v>
      </c>
      <c r="AX748" s="62">
        <v>24.073</v>
      </c>
      <c r="AY748" s="60">
        <f>IF(AND(ISNUMBER(AX747),ISNUMBER(AX748)),AX748/AX747-1,"")</f>
        <v>-3.5185031873500305E-3</v>
      </c>
      <c r="AZ748" s="60">
        <f>IF(ISNUMBER(AX748),AX748/MAX(AX$22:AX748)-1,"")</f>
        <v>-0.1022561998881224</v>
      </c>
      <c r="BB748" s="62">
        <v>52.94</v>
      </c>
      <c r="BC748" s="60">
        <f>IF(AND(ISNUMBER(BB747),ISNUMBER(BB748)),BB748/BB747-1,"")</f>
        <v>-1.1320754716981352E-3</v>
      </c>
      <c r="BD748" s="60">
        <f>IF(ISNUMBER(BB748),BB748/MAX(BB$22:BB748)-1,"")</f>
        <v>-4.2849394322907353E-2</v>
      </c>
      <c r="BF748" s="62">
        <v>53.7</v>
      </c>
      <c r="BG748" s="60">
        <f>IF(AND(ISNUMBER(BF747),ISNUMBER(BF748)),BF748/BF747-1,"")</f>
        <v>-1.6731734523144359E-3</v>
      </c>
      <c r="BH748" s="60">
        <f>IF(ISNUMBER(BF748),BF748/MAX(BF$22:BF748)-1,"")</f>
        <v>-8.1270779460657083E-3</v>
      </c>
      <c r="BK748" s="61">
        <f>BK747*(1+BL748)</f>
        <v>128.74892583379361</v>
      </c>
      <c r="BL748" s="60">
        <f>$L$12*N(AQ748)+$L$13*N(S748)+$L$14*N(AA748)+$L$15*N(AE748)+$L$16*N(AY748)+$L$17*N(BC748)+$L$18*N(AM748)+$L$19*N(AU748)+$L$20*N(W748)</f>
        <v>3.4616087455366148E-3</v>
      </c>
      <c r="BM748" s="60">
        <f>IF(ISNUMBER(BK748),BK748/MAX(BK$22:BK748)-1,"")</f>
        <v>-8.5089335468894189E-3</v>
      </c>
      <c r="BO748" s="61">
        <f>BO747*(1+BP748)</f>
        <v>126.3742301046702</v>
      </c>
      <c r="BP748" s="60">
        <f>$L$36*N(S748)+$L$37*N(AQ748)+$L$38*N(AA748)+$L$39*N(AE748)+$L$40*N(AM748)+$L$41*N(W748)+$L$42*N(AI748)+$L$43*N(BG748)+$L$44*N(AY748)</f>
        <v>4.4136215272810543E-3</v>
      </c>
      <c r="BQ748" s="60">
        <f>IF(ISNUMBER(BO748),BO748/MAX(BO$22:BO748)-1,"")</f>
        <v>-5.3316293222674949E-3</v>
      </c>
      <c r="BS748" s="61">
        <f>BS747*(1+BT748)</f>
        <v>120.64960280031436</v>
      </c>
      <c r="BT748" s="60">
        <f>$L$60*N(S748)+$L$61*N(AE748)+$L$62*N(AQ748)+$L$63*N(AM748)+$L$64*N(AI748)+$L$65*N(AA748)+$L$66*N(BG748)+$L$67*N(W748)+$L$68*N(AY748)</f>
        <v>1.0541462653125371E-2</v>
      </c>
      <c r="BU748" s="60">
        <f>IF(ISNUMBER(BS748),BS748/MAX(BS$22:BS748)-1,"")</f>
        <v>-1.4028905457942664E-2</v>
      </c>
    </row>
    <row r="749" spans="17:73" ht="16" customHeight="1">
      <c r="Q749" s="63">
        <v>44147</v>
      </c>
      <c r="R749" s="62">
        <v>487.43</v>
      </c>
      <c r="S749" s="60">
        <f>IF(AND(ISNUMBER(R748),ISNUMBER(R749)),R749/R748-1,"")</f>
        <v>5.0103092783504444E-3</v>
      </c>
      <c r="T749" s="60">
        <f>IF(ISNUMBER(R749),R749/MAX(R$22:R749)-1,"")</f>
        <v>-4.2264314064526243E-2</v>
      </c>
      <c r="V749" s="62">
        <v>249.27</v>
      </c>
      <c r="W749" s="60">
        <f>IF(AND(ISNUMBER(V748),ISNUMBER(V749)),V749/V748-1,"")</f>
        <v>1.1647521889308621E-3</v>
      </c>
      <c r="X749" s="60">
        <f>IF(ISNUMBER(V749),V749/MAX(V$22:V749)-1,"")</f>
        <v>-3.7121446229913424E-2</v>
      </c>
      <c r="Z749" s="62">
        <v>10.52</v>
      </c>
      <c r="AA749" s="60">
        <f>IF(AND(ISNUMBER(Z748),ISNUMBER(Z749)),Z749/Z748-1,"")</f>
        <v>7.6628352490422103E-3</v>
      </c>
      <c r="AB749" s="60">
        <f>IF(ISNUMBER(Z749),Z749/MAX(Z$22:Z749)-1,"")</f>
        <v>-4.7101449275362306E-2</v>
      </c>
      <c r="AD749" s="62">
        <v>13.87</v>
      </c>
      <c r="AE749" s="60">
        <f>IF(AND(ISNUMBER(AD748),ISNUMBER(AD749)),AD749/AD748-1,"")</f>
        <v>2.1676300578035157E-3</v>
      </c>
      <c r="AF749" s="60">
        <f>IF(ISNUMBER(AD749),AD749/MAX(AD$22:AD749)-1,"")</f>
        <v>-8.2064857710125727E-2</v>
      </c>
      <c r="AH749" s="62">
        <v>18.61</v>
      </c>
      <c r="AI749" s="60">
        <f>IF(AND(ISNUMBER(AH748),ISNUMBER(AH749)),AH749/AH748-1,"")</f>
        <v>-1.377848436671969E-2</v>
      </c>
      <c r="AJ749" s="60">
        <f>IF(ISNUMBER(AH749),AH749/MAX(AH$22:AH749)-1,"")</f>
        <v>-4.6130189646335307E-2</v>
      </c>
      <c r="AL749" s="62">
        <v>20.100000000000001</v>
      </c>
      <c r="AM749" s="60">
        <f>IF(AND(ISNUMBER(AL748),ISNUMBER(AL749)),AL749/AL748-1,"")</f>
        <v>-1.1799410029498469E-2</v>
      </c>
      <c r="AN749" s="60">
        <f>IF(ISNUMBER(AL749),AL749/MAX(AL$22:AL749)-1,"")</f>
        <v>-0.14722104369961808</v>
      </c>
      <c r="AP749" s="62">
        <v>100.26</v>
      </c>
      <c r="AQ749" s="60">
        <f>IF(AND(ISNUMBER(AP748),ISNUMBER(AP749)),AP749/AP748-1,"")</f>
        <v>-9.9730727036950739E-5</v>
      </c>
      <c r="AR749" s="60">
        <f>IF(ISNUMBER(AP749),AP749/MAX(AP$22:AP749)-1,"")</f>
        <v>-1.4938751120405769E-3</v>
      </c>
      <c r="AT749" s="62">
        <v>50.075000000000003</v>
      </c>
      <c r="AU749" s="60">
        <f>IF(AND(ISNUMBER(AT748),ISNUMBER(AT749)),AT749/AT748-1,"")</f>
        <v>0</v>
      </c>
      <c r="AV749" s="60">
        <f>IF(ISNUMBER(AT749),AT749/MAX(AT$22:AT749)-1,"")</f>
        <v>-2.092467118373742E-3</v>
      </c>
      <c r="AX749" s="62">
        <v>24.09</v>
      </c>
      <c r="AY749" s="60">
        <f>IF(AND(ISNUMBER(AX748),ISNUMBER(AX749)),AX749/AX748-1,"")</f>
        <v>7.061853528849138E-4</v>
      </c>
      <c r="AZ749" s="60">
        <f>IF(ISNUMBER(AX749),AX749/MAX(AX$22:AX749)-1,"")</f>
        <v>-0.10162222636584006</v>
      </c>
      <c r="BB749" s="62">
        <v>52.95</v>
      </c>
      <c r="BC749" s="60">
        <f>IF(AND(ISNUMBER(BB748),ISNUMBER(BB749)),BB749/BB748-1,"")</f>
        <v>1.8889308651304226E-4</v>
      </c>
      <c r="BD749" s="60">
        <f>IF(ISNUMBER(BB749),BB749/MAX(BB$22:BB749)-1,"")</f>
        <v>-4.2668595190743064E-2</v>
      </c>
      <c r="BF749" s="62">
        <v>53.87</v>
      </c>
      <c r="BG749" s="60">
        <f>IF(AND(ISNUMBER(BF748),ISNUMBER(BF749)),BF749/BF748-1,"")</f>
        <v>3.1657355679701737E-3</v>
      </c>
      <c r="BH749" s="60">
        <f>IF(ISNUMBER(BF749),BF749/MAX(BF$22:BF749)-1,"")</f>
        <v>-4.9870705578131114E-3</v>
      </c>
      <c r="BK749" s="61">
        <f>BK748*(1+BL749)</f>
        <v>129.06050161583551</v>
      </c>
      <c r="BL749" s="60">
        <f>$L$12*N(AQ749)+$L$13*N(S749)+$L$14*N(AA749)+$L$15*N(AE749)+$L$16*N(AY749)+$L$17*N(BC749)+$L$18*N(AM749)+$L$19*N(AU749)+$L$20*N(W749)</f>
        <v>2.4200262644841447E-3</v>
      </c>
      <c r="BM749" s="60">
        <f>IF(ISNUMBER(BK749),BK749/MAX(BK$22:BK749)-1,"")</f>
        <v>-6.1094991250715269E-3</v>
      </c>
      <c r="BO749" s="61">
        <f>BO748*(1+BP749)</f>
        <v>126.72934714432445</v>
      </c>
      <c r="BP749" s="60">
        <f>$L$36*N(S749)+$L$37*N(AQ749)+$L$38*N(AA749)+$L$39*N(AE749)+$L$40*N(AM749)+$L$41*N(W749)+$L$42*N(AI749)+$L$43*N(BG749)+$L$44*N(AY749)</f>
        <v>2.8100431500956619E-3</v>
      </c>
      <c r="BQ749" s="60">
        <f>IF(ISNUMBER(BO749),BO749/MAX(BO$22:BO749)-1,"")</f>
        <v>-2.5365682806277601E-3</v>
      </c>
      <c r="BS749" s="61">
        <f>BS748*(1+BT749)</f>
        <v>120.62141397021951</v>
      </c>
      <c r="BT749" s="60">
        <f>$L$60*N(S749)+$L$61*N(AE749)+$L$62*N(AQ749)+$L$63*N(AM749)+$L$64*N(AI749)+$L$65*N(AA749)+$L$66*N(BG749)+$L$67*N(W749)+$L$68*N(AY749)</f>
        <v>-2.3364212927834446E-4</v>
      </c>
      <c r="BU749" s="60">
        <f>IF(ISNUMBER(BS749),BS749/MAX(BS$22:BS749)-1,"")</f>
        <v>-1.4259269843878375E-2</v>
      </c>
    </row>
    <row r="750" spans="17:73" ht="16" customHeight="1">
      <c r="Q750" s="63">
        <v>44148</v>
      </c>
      <c r="R750" s="62">
        <v>488.56</v>
      </c>
      <c r="S750" s="60">
        <f>IF(AND(ISNUMBER(R749),ISNUMBER(R750)),R750/R749-1,"")</f>
        <v>2.3182815994091666E-3</v>
      </c>
      <c r="T750" s="60">
        <f>IF(ISNUMBER(R750),R750/MAX(R$22:R750)-1,"")</f>
        <v>-4.0044013046724558E-2</v>
      </c>
      <c r="V750" s="62">
        <v>250.17</v>
      </c>
      <c r="W750" s="60">
        <f>IF(AND(ISNUMBER(V749),ISNUMBER(V750)),V750/V749-1,"")</f>
        <v>3.6105427849320026E-3</v>
      </c>
      <c r="X750" s="60">
        <f>IF(ISNUMBER(V750),V750/MAX(V$22:V750)-1,"")</f>
        <v>-3.3644932014833207E-2</v>
      </c>
      <c r="Z750" s="62">
        <v>10.58</v>
      </c>
      <c r="AA750" s="60">
        <f>IF(AND(ISNUMBER(Z749),ISNUMBER(Z750)),Z750/Z749-1,"")</f>
        <v>5.7034220532319324E-3</v>
      </c>
      <c r="AB750" s="60">
        <f>IF(ISNUMBER(Z750),Z750/MAX(Z$22:Z750)-1,"")</f>
        <v>-4.166666666666663E-2</v>
      </c>
      <c r="AD750" s="62">
        <v>13.81</v>
      </c>
      <c r="AE750" s="60">
        <f>IF(AND(ISNUMBER(AD749),ISNUMBER(AD750)),AD750/AD749-1,"")</f>
        <v>-4.3258832011534576E-3</v>
      </c>
      <c r="AF750" s="60">
        <f>IF(ISNUMBER(AD750),AD750/MAX(AD$22:AD750)-1,"")</f>
        <v>-8.6035737921905997E-2</v>
      </c>
      <c r="AH750" s="62">
        <v>18.53</v>
      </c>
      <c r="AI750" s="60">
        <f>IF(AND(ISNUMBER(AH749),ISNUMBER(AH750)),AH750/AH749-1,"")</f>
        <v>-4.2987641053195969E-3</v>
      </c>
      <c r="AJ750" s="60">
        <f>IF(ISNUMBER(AH750),AH750/MAX(AH$22:AH750)-1,"")</f>
        <v>-5.0230650948231648E-2</v>
      </c>
      <c r="AL750" s="62">
        <v>20.059999999999999</v>
      </c>
      <c r="AM750" s="60">
        <f>IF(AND(ISNUMBER(AL749),ISNUMBER(AL750)),AL750/AL749-1,"")</f>
        <v>-1.9900497512439497E-3</v>
      </c>
      <c r="AN750" s="60">
        <f>IF(ISNUMBER(AL750),AL750/MAX(AL$22:AL750)-1,"")</f>
        <v>-0.14891811624946971</v>
      </c>
      <c r="AP750" s="62">
        <v>100.265</v>
      </c>
      <c r="AQ750" s="60">
        <f>IF(AND(ISNUMBER(AP749),ISNUMBER(AP750)),AP750/AP749-1,"")</f>
        <v>4.9870337123447683E-5</v>
      </c>
      <c r="AR750" s="60">
        <f>IF(ISNUMBER(AP750),AP750/MAX(AP$22:AP750)-1,"")</f>
        <v>-1.4440792749725873E-3</v>
      </c>
      <c r="AT750" s="62">
        <v>50.075000000000003</v>
      </c>
      <c r="AU750" s="60">
        <f>IF(AND(ISNUMBER(AT749),ISNUMBER(AT750)),AT750/AT749-1,"")</f>
        <v>0</v>
      </c>
      <c r="AV750" s="60">
        <f>IF(ISNUMBER(AT750),AT750/MAX(AT$22:AT750)-1,"")</f>
        <v>-2.092467118373742E-3</v>
      </c>
      <c r="AX750" s="62">
        <v>24.309000000000001</v>
      </c>
      <c r="AY750" s="60">
        <f>IF(AND(ISNUMBER(AX749),ISNUMBER(AX750)),AX750/AX749-1,"")</f>
        <v>9.0909090909090384E-3</v>
      </c>
      <c r="AZ750" s="60">
        <f>IF(ISNUMBER(AX750),AX750/MAX(AX$22:AX750)-1,"")</f>
        <v>-9.3455155696438585E-2</v>
      </c>
      <c r="BB750" s="62">
        <v>53.07</v>
      </c>
      <c r="BC750" s="60">
        <f>IF(AND(ISNUMBER(BB749),ISNUMBER(BB750)),BB750/BB749-1,"")</f>
        <v>2.2662889518412221E-3</v>
      </c>
      <c r="BD750" s="60">
        <f>IF(ISNUMBER(BB750),BB750/MAX(BB$22:BB750)-1,"")</f>
        <v>-4.0499005604773153E-2</v>
      </c>
      <c r="BF750" s="62">
        <v>53.85</v>
      </c>
      <c r="BG750" s="60">
        <f>IF(AND(ISNUMBER(BF749),ISNUMBER(BF750)),BF750/BF749-1,"")</f>
        <v>-3.7126415444577177E-4</v>
      </c>
      <c r="BH750" s="60">
        <f>IF(ISNUMBER(BF750),BF750/MAX(BF$22:BF750)-1,"")</f>
        <v>-5.3564831917251032E-3</v>
      </c>
      <c r="BK750" s="61">
        <f>BK749*(1+BL750)</f>
        <v>129.38701731002701</v>
      </c>
      <c r="BL750" s="60">
        <f>$L$12*N(AQ750)+$L$13*N(S750)+$L$14*N(AA750)+$L$15*N(AE750)+$L$16*N(AY750)+$L$17*N(BC750)+$L$18*N(AM750)+$L$19*N(AU750)+$L$20*N(W750)</f>
        <v>2.5299428570596128E-3</v>
      </c>
      <c r="BM750" s="60">
        <f>IF(ISNUMBER(BK750),BK750/MAX(BK$22:BK750)-1,"")</f>
        <v>-3.5950129516837404E-3</v>
      </c>
      <c r="BO750" s="61">
        <f>BO749*(1+BP750)</f>
        <v>126.94442086408618</v>
      </c>
      <c r="BP750" s="60">
        <f>$L$36*N(S750)+$L$37*N(AQ750)+$L$38*N(AA750)+$L$39*N(AE750)+$L$40*N(AM750)+$L$41*N(W750)+$L$42*N(AI750)+$L$43*N(BG750)+$L$44*N(AY750)</f>
        <v>1.6971106109842796E-3</v>
      </c>
      <c r="BQ750" s="60">
        <f>IF(ISNUMBER(BO750),BO750/MAX(BO$22:BO750)-1,"")</f>
        <v>-8.4376250658801943E-4</v>
      </c>
      <c r="BS750" s="61">
        <f>BS749*(1+BT750)</f>
        <v>120.59793727615059</v>
      </c>
      <c r="BT750" s="60">
        <f>$L$60*N(S750)+$L$61*N(AE750)+$L$62*N(AQ750)+$L$63*N(AM750)+$L$64*N(AI750)+$L$65*N(AA750)+$L$66*N(BG750)+$L$67*N(W750)+$L$68*N(AY750)</f>
        <v>-1.9463122920048689E-4</v>
      </c>
      <c r="BU750" s="60">
        <f>IF(ISNUMBER(BS750),BS750/MAX(BS$22:BS750)-1,"")</f>
        <v>-1.445112577386154E-2</v>
      </c>
    </row>
    <row r="751" spans="17:73" ht="16" customHeight="1">
      <c r="Q751" s="63">
        <v>44151</v>
      </c>
      <c r="R751" s="62">
        <v>488.56</v>
      </c>
      <c r="S751" s="60">
        <f>IF(AND(ISNUMBER(R750),ISNUMBER(R751)),R751/R750-1,"")</f>
        <v>0</v>
      </c>
      <c r="T751" s="60">
        <f>IF(ISNUMBER(R751),R751/MAX(R$22:R751)-1,"")</f>
        <v>-4.0044013046724558E-2</v>
      </c>
      <c r="V751" s="62">
        <v>253.27</v>
      </c>
      <c r="W751" s="60">
        <f>IF(AND(ISNUMBER(V750),ISNUMBER(V751)),V751/V750-1,"")</f>
        <v>1.2391573729863881E-2</v>
      </c>
      <c r="X751" s="60">
        <f>IF(ISNUMBER(V751),V751/MAX(V$22:V751)-1,"")</f>
        <v>-2.1670271940667396E-2</v>
      </c>
      <c r="Z751" s="62">
        <v>10.66</v>
      </c>
      <c r="AA751" s="60">
        <f>IF(AND(ISNUMBER(Z750),ISNUMBER(Z751)),Z751/Z750-1,"")</f>
        <v>7.5614366729679361E-3</v>
      </c>
      <c r="AB751" s="60">
        <f>IF(ISNUMBER(Z751),Z751/MAX(Z$22:Z751)-1,"")</f>
        <v>-3.4420289855072395E-2</v>
      </c>
      <c r="AD751" s="62">
        <v>13.81</v>
      </c>
      <c r="AE751" s="60">
        <f>IF(AND(ISNUMBER(AD750),ISNUMBER(AD751)),AD751/AD750-1,"")</f>
        <v>0</v>
      </c>
      <c r="AF751" s="60">
        <f>IF(ISNUMBER(AD751),AD751/MAX(AD$22:AD751)-1,"")</f>
        <v>-8.6035737921905997E-2</v>
      </c>
      <c r="AH751" s="62">
        <v>18.77</v>
      </c>
      <c r="AI751" s="60">
        <f>IF(AND(ISNUMBER(AH750),ISNUMBER(AH751)),AH751/AH750-1,"")</f>
        <v>1.2951969778737027E-2</v>
      </c>
      <c r="AJ751" s="60">
        <f>IF(ISNUMBER(AH751),AH751/MAX(AH$22:AH751)-1,"")</f>
        <v>-3.7929267042542403E-2</v>
      </c>
      <c r="AL751" s="62">
        <v>20.28</v>
      </c>
      <c r="AM751" s="60">
        <f>IF(AND(ISNUMBER(AL750),ISNUMBER(AL751)),AL751/AL750-1,"")</f>
        <v>1.0967098703888567E-2</v>
      </c>
      <c r="AN751" s="60">
        <f>IF(ISNUMBER(AL751),AL751/MAX(AL$22:AL751)-1,"")</f>
        <v>-0.13958421722528636</v>
      </c>
      <c r="AP751" s="62">
        <v>100.26</v>
      </c>
      <c r="AQ751" s="60">
        <f>IF(AND(ISNUMBER(AP750),ISNUMBER(AP751)),AP751/AP750-1,"")</f>
        <v>-4.9867850196894103E-5</v>
      </c>
      <c r="AR751" s="60">
        <f>IF(ISNUMBER(AP751),AP751/MAX(AP$22:AP751)-1,"")</f>
        <v>-1.4938751120405769E-3</v>
      </c>
      <c r="AT751" s="62">
        <v>50.085000000000001</v>
      </c>
      <c r="AU751" s="60">
        <f>IF(AND(ISNUMBER(AT750),ISNUMBER(AT751)),AT751/AT750-1,"")</f>
        <v>1.9970044932593467E-4</v>
      </c>
      <c r="AV751" s="60">
        <f>IF(ISNUMBER(AT751),AT751/MAX(AT$22:AT751)-1,"")</f>
        <v>-1.8931845356715549E-3</v>
      </c>
      <c r="AX751" s="62">
        <v>24.3</v>
      </c>
      <c r="AY751" s="60">
        <f>IF(AND(ISNUMBER(AX750),ISNUMBER(AX751)),AX751/AX750-1,"")</f>
        <v>-3.702332469456282E-4</v>
      </c>
      <c r="AZ751" s="60">
        <f>IF(ISNUMBER(AX751),AX751/MAX(AX$22:AX751)-1,"")</f>
        <v>-9.3790788737646902E-2</v>
      </c>
      <c r="BB751" s="62">
        <v>53.06</v>
      </c>
      <c r="BC751" s="60">
        <f>IF(AND(ISNUMBER(BB750),ISNUMBER(BB751)),BB751/BB750-1,"")</f>
        <v>-1.8843037497640047E-4</v>
      </c>
      <c r="BD751" s="60">
        <f>IF(ISNUMBER(BB751),BB751/MAX(BB$22:BB751)-1,"")</f>
        <v>-4.067980473693722E-2</v>
      </c>
      <c r="BF751" s="62">
        <v>53.96</v>
      </c>
      <c r="BG751" s="60">
        <f>IF(AND(ISNUMBER(BF750),ISNUMBER(BF751)),BF751/BF750-1,"")</f>
        <v>2.0427112349117316E-3</v>
      </c>
      <c r="BH751" s="60">
        <f>IF(ISNUMBER(BF751),BF751/MAX(BF$22:BF751)-1,"")</f>
        <v>-3.3247137052087039E-3</v>
      </c>
      <c r="BK751" s="61">
        <f>BK750*(1+BL751)</f>
        <v>129.60962152650887</v>
      </c>
      <c r="BL751" s="60">
        <f>$L$12*N(AQ751)+$L$13*N(S751)+$L$14*N(AA751)+$L$15*N(AE751)+$L$16*N(AY751)+$L$17*N(BC751)+$L$18*N(AM751)+$L$19*N(AU751)+$L$20*N(W751)</f>
        <v>1.7204524929151871E-3</v>
      </c>
      <c r="BM751" s="60">
        <f>IF(ISNUMBER(BK751),BK751/MAX(BK$22:BK751)-1,"")</f>
        <v>-1.8807455077635149E-3</v>
      </c>
      <c r="BO751" s="61">
        <f>BO750*(1+BP751)</f>
        <v>127.20367047388808</v>
      </c>
      <c r="BP751" s="60">
        <f>$L$36*N(S751)+$L$37*N(AQ751)+$L$38*N(AA751)+$L$39*N(AE751)+$L$40*N(AM751)+$L$41*N(W751)+$L$42*N(AI751)+$L$43*N(BG751)+$L$44*N(AY751)</f>
        <v>2.0422292530638589E-3</v>
      </c>
      <c r="BQ751" s="60">
        <f>IF(ISNUMBER(BO751),BO751/MAX(BO$22:BO751)-1,"")</f>
        <v>0</v>
      </c>
      <c r="BS751" s="61">
        <f>BS750*(1+BT751)</f>
        <v>121.01385238955118</v>
      </c>
      <c r="BT751" s="60">
        <f>$L$60*N(S751)+$L$61*N(AE751)+$L$62*N(AQ751)+$L$63*N(AM751)+$L$64*N(AI751)+$L$65*N(AA751)+$L$66*N(BG751)+$L$67*N(W751)+$L$68*N(AY751)</f>
        <v>3.448774687150733E-3</v>
      </c>
      <c r="BU751" s="60">
        <f>IF(ISNUMBER(BS751),BS751/MAX(BS$22:BS751)-1,"")</f>
        <v>-1.1052189763480547E-2</v>
      </c>
    </row>
    <row r="752" spans="17:73" ht="16" customHeight="1">
      <c r="Q752" s="63">
        <v>44152</v>
      </c>
      <c r="R752" s="62">
        <v>493</v>
      </c>
      <c r="S752" s="60">
        <f>IF(AND(ISNUMBER(R751),ISNUMBER(R752)),R752/R751-1,"")</f>
        <v>9.0879318814474086E-3</v>
      </c>
      <c r="T752" s="60">
        <f>IF(ISNUMBER(R752),R752/MAX(R$22:R752)-1,"")</f>
        <v>-3.1319998428105511E-2</v>
      </c>
      <c r="V752" s="62">
        <v>252.5</v>
      </c>
      <c r="W752" s="60">
        <f>IF(AND(ISNUMBER(V751),ISNUMBER(V752)),V752/V751-1,"")</f>
        <v>-3.0402337426462811E-3</v>
      </c>
      <c r="X752" s="60">
        <f>IF(ISNUMBER(V752),V752/MAX(V$22:V752)-1,"")</f>
        <v>-2.4644622991347287E-2</v>
      </c>
      <c r="Z752" s="62">
        <v>10.63</v>
      </c>
      <c r="AA752" s="60">
        <f>IF(AND(ISNUMBER(Z751),ISNUMBER(Z752)),Z752/Z751-1,"")</f>
        <v>-2.8142589118198558E-3</v>
      </c>
      <c r="AB752" s="60">
        <f>IF(ISNUMBER(Z752),Z752/MAX(Z$22:Z752)-1,"")</f>
        <v>-3.7137681159420177E-2</v>
      </c>
      <c r="AD752" s="62">
        <v>14.08</v>
      </c>
      <c r="AE752" s="60">
        <f>IF(AND(ISNUMBER(AD751),ISNUMBER(AD752)),AD752/AD751-1,"")</f>
        <v>1.9551049963794309E-2</v>
      </c>
      <c r="AF752" s="60">
        <f>IF(ISNUMBER(AD752),AD752/MAX(AD$22:AD752)-1,"")</f>
        <v>-6.8166776968894727E-2</v>
      </c>
      <c r="AH752" s="62">
        <v>18.690000000000001</v>
      </c>
      <c r="AI752" s="60">
        <f>IF(AND(ISNUMBER(AH751),ISNUMBER(AH752)),AH752/AH751-1,"")</f>
        <v>-4.2621204049013706E-3</v>
      </c>
      <c r="AJ752" s="60">
        <f>IF(ISNUMBER(AH752),AH752/MAX(AH$22:AH752)-1,"")</f>
        <v>-4.2029728344438744E-2</v>
      </c>
      <c r="AL752" s="62">
        <v>20.309999999999999</v>
      </c>
      <c r="AM752" s="60">
        <f>IF(AND(ISNUMBER(AL751),ISNUMBER(AL752)),AL752/AL751-1,"")</f>
        <v>1.4792899408282434E-3</v>
      </c>
      <c r="AN752" s="60">
        <f>IF(ISNUMBER(AL752),AL752/MAX(AL$22:AL752)-1,"")</f>
        <v>-0.13831141281289783</v>
      </c>
      <c r="AP752" s="62">
        <v>100.27</v>
      </c>
      <c r="AQ752" s="60">
        <f>IF(AND(ISNUMBER(AP751),ISNUMBER(AP752)),AP752/AP751-1,"")</f>
        <v>9.9740674246895367E-5</v>
      </c>
      <c r="AR752" s="60">
        <f>IF(ISNUMBER(AP752),AP752/MAX(AP$22:AP752)-1,"")</f>
        <v>-1.3942834379045976E-3</v>
      </c>
      <c r="AT752" s="62">
        <v>50.08</v>
      </c>
      <c r="AU752" s="60">
        <f>IF(AND(ISNUMBER(AT751),ISNUMBER(AT752)),AT752/AT751-1,"")</f>
        <v>-9.983028850957254E-5</v>
      </c>
      <c r="AV752" s="60">
        <f>IF(ISNUMBER(AT752),AT752/MAX(AT$22:AT752)-1,"")</f>
        <v>-1.9928258270227595E-3</v>
      </c>
      <c r="AX752" s="62">
        <v>24.125</v>
      </c>
      <c r="AY752" s="60">
        <f>IF(AND(ISNUMBER(AX751),ISNUMBER(AX752)),AX752/AX751-1,"")</f>
        <v>-7.2016460905349744E-3</v>
      </c>
      <c r="AZ752" s="60">
        <f>IF(ISNUMBER(AX752),AX752/MAX(AX$22:AX752)-1,"")</f>
        <v>-0.1003169867611412</v>
      </c>
      <c r="BB752" s="62">
        <v>53.15</v>
      </c>
      <c r="BC752" s="60">
        <f>IF(AND(ISNUMBER(BB751),ISNUMBER(BB752)),BB752/BB751-1,"")</f>
        <v>1.6961929890688676E-3</v>
      </c>
      <c r="BD752" s="60">
        <f>IF(ISNUMBER(BB752),BB752/MAX(BB$22:BB752)-1,"")</f>
        <v>-3.9052612547459842E-2</v>
      </c>
      <c r="BF752" s="62">
        <v>53.91</v>
      </c>
      <c r="BG752" s="60">
        <f>IF(AND(ISNUMBER(BF751),ISNUMBER(BF752)),BF752/BF751-1,"")</f>
        <v>-9.2661230541146722E-4</v>
      </c>
      <c r="BH752" s="60">
        <f>IF(ISNUMBER(BF752),BF752/MAX(BF$22:BF752)-1,"")</f>
        <v>-4.2482452899890166E-3</v>
      </c>
      <c r="BK752" s="61">
        <f>BK751*(1+BL752)</f>
        <v>130.0243318237714</v>
      </c>
      <c r="BL752" s="60">
        <f>$L$12*N(AQ752)+$L$13*N(S752)+$L$14*N(AA752)+$L$15*N(AE752)+$L$16*N(AY752)+$L$17*N(BC752)+$L$18*N(AM752)+$L$19*N(AU752)+$L$20*N(W752)</f>
        <v>3.1996875878362906E-3</v>
      </c>
      <c r="BM752" s="60">
        <f>IF(ISNUMBER(BK752),BK752/MAX(BK$22:BK752)-1,"")</f>
        <v>0</v>
      </c>
      <c r="BO752" s="61">
        <f>BO751*(1+BP752)</f>
        <v>127.80927348354604</v>
      </c>
      <c r="BP752" s="60">
        <f>$L$36*N(S752)+$L$37*N(AQ752)+$L$38*N(AA752)+$L$39*N(AE752)+$L$40*N(AM752)+$L$41*N(W752)+$L$42*N(AI752)+$L$43*N(BG752)+$L$44*N(AY752)</f>
        <v>4.760892570173746E-3</v>
      </c>
      <c r="BQ752" s="60">
        <f>IF(ISNUMBER(BO752),BO752/MAX(BO$22:BO752)-1,"")</f>
        <v>0</v>
      </c>
      <c r="BS752" s="61">
        <f>BS751*(1+BT752)</f>
        <v>121.70218373274098</v>
      </c>
      <c r="BT752" s="60">
        <f>$L$60*N(S752)+$L$61*N(AE752)+$L$62*N(AQ752)+$L$63*N(AM752)+$L$64*N(AI752)+$L$65*N(AA752)+$L$66*N(BG752)+$L$67*N(W752)+$L$68*N(AY752)</f>
        <v>5.6880376055958677E-3</v>
      </c>
      <c r="BU752" s="60">
        <f>IF(ISNUMBER(BS752),BS752/MAX(BS$22:BS752)-1,"")</f>
        <v>-5.4270174288834072E-3</v>
      </c>
    </row>
    <row r="753" spans="17:73" ht="16" customHeight="1">
      <c r="Q753" s="63">
        <v>44153</v>
      </c>
      <c r="R753" s="62">
        <v>494.15</v>
      </c>
      <c r="S753" s="60">
        <f>IF(AND(ISNUMBER(R752),ISNUMBER(R753)),R753/R752-1,"")</f>
        <v>2.3326572008113278E-3</v>
      </c>
      <c r="T753" s="60">
        <f>IF(ISNUMBER(R753),R753/MAX(R$22:R753)-1,"")</f>
        <v>-2.9060400047156931E-2</v>
      </c>
      <c r="V753" s="62">
        <v>253.58</v>
      </c>
      <c r="W753" s="60">
        <f>IF(AND(ISNUMBER(V752),ISNUMBER(V753)),V753/V752-1,"")</f>
        <v>4.277227722772281E-3</v>
      </c>
      <c r="X753" s="60">
        <f>IF(ISNUMBER(V753),V753/MAX(V$22:V753)-1,"")</f>
        <v>-2.0472805933250848E-2</v>
      </c>
      <c r="Z753" s="62">
        <v>10.64</v>
      </c>
      <c r="AA753" s="60">
        <f>IF(AND(ISNUMBER(Z752),ISNUMBER(Z753)),Z753/Z752-1,"")</f>
        <v>9.4073377234238365E-4</v>
      </c>
      <c r="AB753" s="60">
        <f>IF(ISNUMBER(Z753),Z753/MAX(Z$22:Z753)-1,"")</f>
        <v>-3.6231884057970842E-2</v>
      </c>
      <c r="AD753" s="62">
        <v>13.99</v>
      </c>
      <c r="AE753" s="60">
        <f>IF(AND(ISNUMBER(AD752),ISNUMBER(AD753)),AD753/AD752-1,"")</f>
        <v>-6.3920454545454142E-3</v>
      </c>
      <c r="AF753" s="60">
        <f>IF(ISNUMBER(AD753),AD753/MAX(AD$22:AD753)-1,"")</f>
        <v>-7.4123097286565187E-2</v>
      </c>
      <c r="AH753" s="62">
        <v>18.68</v>
      </c>
      <c r="AI753" s="60">
        <f>IF(AND(ISNUMBER(AH752),ISNUMBER(AH753)),AH753/AH752-1,"")</f>
        <v>-5.3504547886573661E-4</v>
      </c>
      <c r="AJ753" s="60">
        <f>IF(ISNUMBER(AH753),AH753/MAX(AH$22:AH753)-1,"")</f>
        <v>-4.2542286007175911E-2</v>
      </c>
      <c r="AL753" s="62">
        <v>20.23</v>
      </c>
      <c r="AM753" s="60">
        <f>IF(AND(ISNUMBER(AL752),ISNUMBER(AL753)),AL753/AL752-1,"")</f>
        <v>-3.9389463318560969E-3</v>
      </c>
      <c r="AN753" s="60">
        <f>IF(ISNUMBER(AL753),AL753/MAX(AL$22:AL753)-1,"")</f>
        <v>-0.14170555791260075</v>
      </c>
      <c r="AP753" s="62">
        <v>100.265</v>
      </c>
      <c r="AQ753" s="60">
        <f>IF(AND(ISNUMBER(AP752),ISNUMBER(AP753)),AP753/AP752-1,"")</f>
        <v>-4.986536351847537E-5</v>
      </c>
      <c r="AR753" s="60">
        <f>IF(ISNUMBER(AP753),AP753/MAX(AP$22:AP753)-1,"")</f>
        <v>-1.4440792749725873E-3</v>
      </c>
      <c r="AT753" s="62">
        <v>50.08</v>
      </c>
      <c r="AU753" s="60">
        <f>IF(AND(ISNUMBER(AT752),ISNUMBER(AT753)),AT753/AT752-1,"")</f>
        <v>0</v>
      </c>
      <c r="AV753" s="60">
        <f>IF(ISNUMBER(AT753),AT753/MAX(AT$22:AT753)-1,"")</f>
        <v>-1.9928258270227595E-3</v>
      </c>
      <c r="AX753" s="62">
        <v>24.11</v>
      </c>
      <c r="AY753" s="60">
        <f>IF(AND(ISNUMBER(AX752),ISNUMBER(AX753)),AX753/AX752-1,"")</f>
        <v>-6.2176165803107253E-4</v>
      </c>
      <c r="AZ753" s="60">
        <f>IF(ISNUMBER(AX753),AX753/MAX(AX$22:AX753)-1,"")</f>
        <v>-0.10087637516315506</v>
      </c>
      <c r="BB753" s="62">
        <v>53.23</v>
      </c>
      <c r="BC753" s="60">
        <f>IF(AND(ISNUMBER(BB752),ISNUMBER(BB753)),BB753/BB752-1,"")</f>
        <v>1.5051740357479026E-3</v>
      </c>
      <c r="BD753" s="60">
        <f>IF(ISNUMBER(BB753),BB753/MAX(BB$22:BB753)-1,"")</f>
        <v>-3.7606219490146531E-2</v>
      </c>
      <c r="BF753" s="62">
        <v>53.99</v>
      </c>
      <c r="BG753" s="60">
        <f>IF(AND(ISNUMBER(BF752),ISNUMBER(BF753)),BF753/BF752-1,"")</f>
        <v>1.4839547393805663E-3</v>
      </c>
      <c r="BH753" s="60">
        <f>IF(ISNUMBER(BF753),BF753/MAX(BF$22:BF753)-1,"")</f>
        <v>-2.7705947543406051E-3</v>
      </c>
      <c r="BK753" s="61">
        <f>BK752*(1+BL753)</f>
        <v>130.02467525726621</v>
      </c>
      <c r="BL753" s="60">
        <f>$L$12*N(AQ753)+$L$13*N(S753)+$L$14*N(AA753)+$L$15*N(AE753)+$L$16*N(AY753)+$L$17*N(BC753)+$L$18*N(AM753)+$L$19*N(AU753)+$L$20*N(W753)</f>
        <v>2.6413017470525466E-6</v>
      </c>
      <c r="BM753" s="60">
        <f>IF(ISNUMBER(BK753),BK753/MAX(BK$22:BK753)-1,"")</f>
        <v>0</v>
      </c>
      <c r="BO753" s="61">
        <f>BO752*(1+BP753)</f>
        <v>127.76479709422983</v>
      </c>
      <c r="BP753" s="60">
        <f>$L$36*N(S753)+$L$37*N(AQ753)+$L$38*N(AA753)+$L$39*N(AE753)+$L$40*N(AM753)+$L$41*N(W753)+$L$42*N(AI753)+$L$43*N(BG753)+$L$44*N(AY753)</f>
        <v>-3.4799031481807152E-4</v>
      </c>
      <c r="BQ753" s="60">
        <f>IF(ISNUMBER(BO753),BO753/MAX(BO$22:BO753)-1,"")</f>
        <v>-3.4799031481802523E-4</v>
      </c>
      <c r="BS753" s="61">
        <f>BS752*(1+BT753)</f>
        <v>121.59242709107819</v>
      </c>
      <c r="BT753" s="60">
        <f>$L$60*N(S753)+$L$61*N(AE753)+$L$62*N(AQ753)+$L$63*N(AM753)+$L$64*N(AI753)+$L$65*N(AA753)+$L$66*N(BG753)+$L$67*N(W753)+$L$68*N(AY753)</f>
        <v>-9.0184611562769404E-4</v>
      </c>
      <c r="BU753" s="60">
        <f>IF(ISNUMBER(BS753),BS753/MAX(BS$22:BS753)-1,"")</f>
        <v>-6.3239692099235079E-3</v>
      </c>
    </row>
    <row r="754" spans="17:73" ht="16" customHeight="1">
      <c r="Q754" s="63">
        <v>44154</v>
      </c>
      <c r="R754" s="62">
        <v>488.08</v>
      </c>
      <c r="S754" s="60">
        <f>IF(AND(ISNUMBER(R753),ISNUMBER(R754)),R754/R753-1,"")</f>
        <v>-1.2283719518364822E-2</v>
      </c>
      <c r="T754" s="60">
        <f>IF(ISNUMBER(R754),R754/MAX(R$22:R754)-1,"")</f>
        <v>-4.098714976225093E-2</v>
      </c>
      <c r="V754" s="62">
        <v>250.97</v>
      </c>
      <c r="W754" s="60">
        <f>IF(AND(ISNUMBER(V753),ISNUMBER(V754)),V754/V753-1,"")</f>
        <v>-1.0292609827273536E-2</v>
      </c>
      <c r="X754" s="60">
        <f>IF(ISNUMBER(V754),V754/MAX(V$22:V754)-1,"")</f>
        <v>-3.055469715698389E-2</v>
      </c>
      <c r="Z754" s="62">
        <v>10.61</v>
      </c>
      <c r="AA754" s="60">
        <f>IF(AND(ISNUMBER(Z753),ISNUMBER(Z754)),Z754/Z753-1,"")</f>
        <v>-2.8195488721806106E-3</v>
      </c>
      <c r="AB754" s="60">
        <f>IF(ISNUMBER(Z754),Z754/MAX(Z$22:Z754)-1,"")</f>
        <v>-3.8949275362318847E-2</v>
      </c>
      <c r="AD754" s="62">
        <v>13.87</v>
      </c>
      <c r="AE754" s="60">
        <f>IF(AND(ISNUMBER(AD753),ISNUMBER(AD754)),AD754/AD753-1,"")</f>
        <v>-8.5775553967120111E-3</v>
      </c>
      <c r="AF754" s="60">
        <f>IF(ISNUMBER(AD754),AD754/MAX(AD$22:AD754)-1,"")</f>
        <v>-8.2064857710125727E-2</v>
      </c>
      <c r="AH754" s="62">
        <v>18.62</v>
      </c>
      <c r="AI754" s="60">
        <f>IF(AND(ISNUMBER(AH753),ISNUMBER(AH754)),AH754/AH753-1,"")</f>
        <v>-3.2119914346894207E-3</v>
      </c>
      <c r="AJ754" s="60">
        <f>IF(ISNUMBER(AH754),AH754/MAX(AH$22:AH754)-1,"")</f>
        <v>-4.5617631983598139E-2</v>
      </c>
      <c r="AL754" s="62">
        <v>19.989999999999998</v>
      </c>
      <c r="AM754" s="60">
        <f>IF(AND(ISNUMBER(AL753),ISNUMBER(AL754)),AL754/AL753-1,"")</f>
        <v>-1.1863568956994697E-2</v>
      </c>
      <c r="AN754" s="60">
        <f>IF(ISNUMBER(AL754),AL754/MAX(AL$22:AL754)-1,"")</f>
        <v>-0.15188799321170987</v>
      </c>
      <c r="AP754" s="62">
        <v>100.265</v>
      </c>
      <c r="AQ754" s="60">
        <f>IF(AND(ISNUMBER(AP753),ISNUMBER(AP754)),AP754/AP753-1,"")</f>
        <v>0</v>
      </c>
      <c r="AR754" s="60">
        <f>IF(ISNUMBER(AP754),AP754/MAX(AP$22:AP754)-1,"")</f>
        <v>-1.4440792749725873E-3</v>
      </c>
      <c r="AT754" s="62">
        <v>50.08</v>
      </c>
      <c r="AU754" s="60">
        <f>IF(AND(ISNUMBER(AT753),ISNUMBER(AT754)),AT754/AT753-1,"")</f>
        <v>0</v>
      </c>
      <c r="AV754" s="60">
        <f>IF(ISNUMBER(AT754),AT754/MAX(AT$22:AT754)-1,"")</f>
        <v>-1.9928258270227595E-3</v>
      </c>
      <c r="AX754" s="62">
        <v>23.962</v>
      </c>
      <c r="AY754" s="60">
        <f>IF(AND(ISNUMBER(AX753),ISNUMBER(AX754)),AX754/AX753-1,"")</f>
        <v>-6.1385317295727937E-3</v>
      </c>
      <c r="AZ754" s="60">
        <f>IF(ISNUMBER(AX754),AX754/MAX(AX$22:AX754)-1,"")</f>
        <v>-0.10639567406302453</v>
      </c>
      <c r="BB754" s="62">
        <v>53.18</v>
      </c>
      <c r="BC754" s="60">
        <f>IF(AND(ISNUMBER(BB753),ISNUMBER(BB754)),BB754/BB753-1,"")</f>
        <v>-9.3931993236895384E-4</v>
      </c>
      <c r="BD754" s="60">
        <f>IF(ISNUMBER(BB754),BB754/MAX(BB$22:BB754)-1,"")</f>
        <v>-3.8510215150967309E-2</v>
      </c>
      <c r="BF754" s="62">
        <v>53.98</v>
      </c>
      <c r="BG754" s="60">
        <f>IF(AND(ISNUMBER(BF753),ISNUMBER(BF754)),BF754/BF753-1,"")</f>
        <v>-1.8521948508987141E-4</v>
      </c>
      <c r="BH754" s="60">
        <f>IF(ISNUMBER(BF754),BF754/MAX(BF$22:BF754)-1,"")</f>
        <v>-2.955301071296712E-3</v>
      </c>
      <c r="BK754" s="61">
        <f>BK753*(1+BL754)</f>
        <v>129.18502402069646</v>
      </c>
      <c r="BL754" s="60">
        <f>$L$12*N(AQ754)+$L$13*N(S754)+$L$14*N(AA754)+$L$15*N(AE754)+$L$16*N(AY754)+$L$17*N(BC754)+$L$18*N(AM754)+$L$19*N(AU754)+$L$20*N(W754)</f>
        <v>-6.4576299453040567E-3</v>
      </c>
      <c r="BM754" s="60">
        <f>IF(ISNUMBER(BK754),BK754/MAX(BK$22:BK754)-1,"")</f>
        <v>-6.4576299453039665E-3</v>
      </c>
      <c r="BO754" s="61">
        <f>BO753*(1+BP754)</f>
        <v>126.9275696300386</v>
      </c>
      <c r="BP754" s="60">
        <f>$L$36*N(S754)+$L$37*N(AQ754)+$L$38*N(AA754)+$L$39*N(AE754)+$L$40*N(AM754)+$L$41*N(W754)+$L$42*N(AI754)+$L$43*N(BG754)+$L$44*N(AY754)</f>
        <v>-6.5528806309124504E-3</v>
      </c>
      <c r="BQ754" s="60">
        <f>IF(ISNUMBER(BO754),BO754/MAX(BO$22:BO754)-1,"")</f>
        <v>-6.8985906067366987E-3</v>
      </c>
      <c r="BS754" s="61">
        <f>BS753*(1+BT754)</f>
        <v>120.7082201121638</v>
      </c>
      <c r="BT754" s="60">
        <f>$L$60*N(S754)+$L$61*N(AE754)+$L$62*N(AQ754)+$L$63*N(AM754)+$L$64*N(AI754)+$L$65*N(AA754)+$L$66*N(BG754)+$L$67*N(W754)+$L$68*N(AY754)</f>
        <v>-7.2718918444820918E-3</v>
      </c>
      <c r="BU754" s="60">
        <f>IF(ISNUMBER(BS754),BS754/MAX(BS$22:BS754)-1,"")</f>
        <v>-1.3549873834283188E-2</v>
      </c>
    </row>
    <row r="755" spans="17:73" ht="16" customHeight="1">
      <c r="Q755" s="63">
        <v>44155</v>
      </c>
      <c r="R755" s="62">
        <v>488.81</v>
      </c>
      <c r="S755" s="60">
        <f>IF(AND(ISNUMBER(R754),ISNUMBER(R755)),R755/R754-1,"")</f>
        <v>1.4956564497623503E-3</v>
      </c>
      <c r="T755" s="60">
        <f>IF(ISNUMBER(R755),R755/MAX(R$22:R755)-1,"")</f>
        <v>-3.9552796007387925E-2</v>
      </c>
      <c r="V755" s="62">
        <v>251.67</v>
      </c>
      <c r="W755" s="60">
        <f>IF(AND(ISNUMBER(V754),ISNUMBER(V755)),V755/V754-1,"")</f>
        <v>2.7891779894011481E-3</v>
      </c>
      <c r="X755" s="60">
        <f>IF(ISNUMBER(V755),V755/MAX(V$22:V755)-1,"")</f>
        <v>-2.7850741656365918E-2</v>
      </c>
      <c r="Z755" s="62">
        <v>10.65</v>
      </c>
      <c r="AA755" s="60">
        <f>IF(AND(ISNUMBER(Z754),ISNUMBER(Z755)),Z755/Z754-1,"")</f>
        <v>3.7700282752122227E-3</v>
      </c>
      <c r="AB755" s="60">
        <f>IF(ISNUMBER(Z755),Z755/MAX(Z$22:Z755)-1,"")</f>
        <v>-3.5326086956521618E-2</v>
      </c>
      <c r="AD755" s="62">
        <v>13.98</v>
      </c>
      <c r="AE755" s="60">
        <f>IF(AND(ISNUMBER(AD754),ISNUMBER(AD755)),AD755/AD754-1,"")</f>
        <v>7.930785868781598E-3</v>
      </c>
      <c r="AF755" s="60">
        <f>IF(ISNUMBER(AD755),AD755/MAX(AD$22:AD755)-1,"")</f>
        <v>-7.4784910655195214E-2</v>
      </c>
      <c r="AH755" s="62">
        <v>18.670000000000002</v>
      </c>
      <c r="AI755" s="60">
        <f>IF(AND(ISNUMBER(AH754),ISNUMBER(AH755)),AH755/AH754-1,"")</f>
        <v>2.6852846401719255E-3</v>
      </c>
      <c r="AJ755" s="60">
        <f>IF(ISNUMBER(AH755),AH755/MAX(AH$22:AH755)-1,"")</f>
        <v>-4.3054843669912857E-2</v>
      </c>
      <c r="AL755" s="62">
        <v>19.96</v>
      </c>
      <c r="AM755" s="60">
        <f>IF(AND(ISNUMBER(AL754),ISNUMBER(AL755)),AL755/AL754-1,"")</f>
        <v>-1.5007503751874873E-3</v>
      </c>
      <c r="AN755" s="60">
        <f>IF(ISNUMBER(AL755),AL755/MAX(AL$22:AL755)-1,"")</f>
        <v>-0.1531607976240984</v>
      </c>
      <c r="AP755" s="62">
        <v>100.265</v>
      </c>
      <c r="AQ755" s="60">
        <f>IF(AND(ISNUMBER(AP754),ISNUMBER(AP755)),AP755/AP754-1,"")</f>
        <v>0</v>
      </c>
      <c r="AR755" s="60">
        <f>IF(ISNUMBER(AP755),AP755/MAX(AP$22:AP755)-1,"")</f>
        <v>-1.4440792749725873E-3</v>
      </c>
      <c r="AT755" s="62">
        <v>50.08</v>
      </c>
      <c r="AU755" s="60">
        <f>IF(AND(ISNUMBER(AT754),ISNUMBER(AT755)),AT755/AT754-1,"")</f>
        <v>0</v>
      </c>
      <c r="AV755" s="60">
        <f>IF(ISNUMBER(AT755),AT755/MAX(AT$22:AT755)-1,"")</f>
        <v>-1.9928258270227595E-3</v>
      </c>
      <c r="AX755" s="62">
        <v>23.960999999999999</v>
      </c>
      <c r="AY755" s="60">
        <f>IF(AND(ISNUMBER(AX754),ISNUMBER(AX755)),AX755/AX754-1,"")</f>
        <v>-4.1732743510602965E-5</v>
      </c>
      <c r="AZ755" s="60">
        <f>IF(ISNUMBER(AX755),AX755/MAX(AX$22:AX755)-1,"")</f>
        <v>-0.10643296662315882</v>
      </c>
      <c r="BB755" s="62">
        <v>53.35</v>
      </c>
      <c r="BC755" s="60">
        <f>IF(AND(ISNUMBER(BB754),ISNUMBER(BB755)),BB755/BB754-1,"")</f>
        <v>3.1966904851448152E-3</v>
      </c>
      <c r="BD755" s="60">
        <f>IF(ISNUMBER(BB755),BB755/MAX(BB$22:BB755)-1,"")</f>
        <v>-3.5436629904176509E-2</v>
      </c>
      <c r="BF755" s="62">
        <v>54.02</v>
      </c>
      <c r="BG755" s="60">
        <f>IF(AND(ISNUMBER(BF754),ISNUMBER(BF755)),BF755/BF754-1,"")</f>
        <v>7.4101519081160028E-4</v>
      </c>
      <c r="BH755" s="60">
        <f>IF(ISNUMBER(BF755),BF755/MAX(BF$22:BF755)-1,"")</f>
        <v>-2.2164758034723953E-3</v>
      </c>
      <c r="BK755" s="61">
        <f>BK754*(1+BL755)</f>
        <v>129.42918069234784</v>
      </c>
      <c r="BL755" s="60">
        <f>$L$12*N(AQ755)+$L$13*N(S755)+$L$14*N(AA755)+$L$15*N(AE755)+$L$16*N(AY755)+$L$17*N(BC755)+$L$18*N(AM755)+$L$19*N(AU755)+$L$20*N(W755)</f>
        <v>1.8899765936666727E-3</v>
      </c>
      <c r="BM755" s="60">
        <f>IF(ISNUMBER(BK755),BK755/MAX(BK$22:BK755)-1,"")</f>
        <v>-4.5798581210845235E-3</v>
      </c>
      <c r="BO755" s="61">
        <f>BO754*(1+BP755)</f>
        <v>127.24175217342773</v>
      </c>
      <c r="BP755" s="60">
        <f>$L$36*N(S755)+$L$37*N(AQ755)+$L$38*N(AA755)+$L$39*N(AE755)+$L$40*N(AM755)+$L$41*N(W755)+$L$42*N(AI755)+$L$43*N(BG755)+$L$44*N(AY755)</f>
        <v>2.4752899965301699E-3</v>
      </c>
      <c r="BQ755" s="60">
        <f>IF(ISNUMBER(BO755),BO755/MAX(BO$22:BO755)-1,"")</f>
        <v>-4.4403766225254993E-3</v>
      </c>
      <c r="BS755" s="61">
        <f>BS754*(1+BT755)</f>
        <v>121.00279160435977</v>
      </c>
      <c r="BT755" s="60">
        <f>$L$60*N(S755)+$L$61*N(AE755)+$L$62*N(AQ755)+$L$63*N(AM755)+$L$64*N(AI755)+$L$65*N(AA755)+$L$66*N(BG755)+$L$67*N(W755)+$L$68*N(AY755)</f>
        <v>2.4403598356620105E-3</v>
      </c>
      <c r="BU755" s="60">
        <f>IF(ISNUMBER(BS755),BS755/MAX(BS$22:BS755)-1,"")</f>
        <v>-1.1142580566504634E-2</v>
      </c>
    </row>
    <row r="756" spans="17:73" ht="16" customHeight="1">
      <c r="Q756" s="63">
        <v>44158</v>
      </c>
      <c r="R756" s="62">
        <v>487.25</v>
      </c>
      <c r="S756" s="60">
        <f>IF(AND(ISNUMBER(R755),ISNUMBER(R756)),R756/R755-1,"")</f>
        <v>-3.1914240707022756E-3</v>
      </c>
      <c r="T756" s="60">
        <f>IF(ISNUMBER(R756),R756/MAX(R$22:R756)-1,"")</f>
        <v>-4.2617990332848632E-2</v>
      </c>
      <c r="V756" s="62">
        <v>251.23</v>
      </c>
      <c r="W756" s="60">
        <f>IF(AND(ISNUMBER(V755),ISNUMBER(V756)),V756/V755-1,"")</f>
        <v>-1.748321214288584E-3</v>
      </c>
      <c r="X756" s="60">
        <f>IF(ISNUMBER(V756),V756/MAX(V$22:V756)-1,"")</f>
        <v>-2.9550370828183015E-2</v>
      </c>
      <c r="Z756" s="62">
        <v>10.61</v>
      </c>
      <c r="AA756" s="60">
        <f>IF(AND(ISNUMBER(Z755),ISNUMBER(Z756)),Z756/Z755-1,"")</f>
        <v>-3.755868544600971E-3</v>
      </c>
      <c r="AB756" s="60">
        <f>IF(ISNUMBER(Z756),Z756/MAX(Z$22:Z756)-1,"")</f>
        <v>-3.8949275362318847E-2</v>
      </c>
      <c r="AD756" s="62">
        <v>14.19</v>
      </c>
      <c r="AE756" s="60">
        <f>IF(AND(ISNUMBER(AD755),ISNUMBER(AD756)),AD756/AD755-1,"")</f>
        <v>1.5021459227467782E-2</v>
      </c>
      <c r="AF756" s="60">
        <f>IF(ISNUMBER(AD756),AD756/MAX(AD$22:AD756)-1,"")</f>
        <v>-6.0886829913964213E-2</v>
      </c>
      <c r="AH756" s="62">
        <v>18.61</v>
      </c>
      <c r="AI756" s="60">
        <f>IF(AND(ISNUMBER(AH755),ISNUMBER(AH756)),AH756/AH755-1,"")</f>
        <v>-3.2137118371720064E-3</v>
      </c>
      <c r="AJ756" s="60">
        <f>IF(ISNUMBER(AH756),AH756/MAX(AH$22:AH756)-1,"")</f>
        <v>-4.6130189646335307E-2</v>
      </c>
      <c r="AL756" s="62">
        <v>20.05</v>
      </c>
      <c r="AM756" s="60">
        <f>IF(AND(ISNUMBER(AL755),ISNUMBER(AL756)),AL756/AL755-1,"")</f>
        <v>4.5090180360720655E-3</v>
      </c>
      <c r="AN756" s="60">
        <f>IF(ISNUMBER(AL756),AL756/MAX(AL$22:AL756)-1,"")</f>
        <v>-0.14934238438693248</v>
      </c>
      <c r="AP756" s="62">
        <v>100.26</v>
      </c>
      <c r="AQ756" s="60">
        <f>IF(AND(ISNUMBER(AP755),ISNUMBER(AP756)),AP756/AP755-1,"")</f>
        <v>-4.9867850196894103E-5</v>
      </c>
      <c r="AR756" s="60">
        <f>IF(ISNUMBER(AP756),AP756/MAX(AP$22:AP756)-1,"")</f>
        <v>-1.4938751120405769E-3</v>
      </c>
      <c r="AT756" s="62">
        <v>50.08</v>
      </c>
      <c r="AU756" s="60">
        <f>IF(AND(ISNUMBER(AT755),ISNUMBER(AT756)),AT756/AT755-1,"")</f>
        <v>0</v>
      </c>
      <c r="AV756" s="60">
        <f>IF(ISNUMBER(AT756),AT756/MAX(AT$22:AT756)-1,"")</f>
        <v>-1.9928258270227595E-3</v>
      </c>
      <c r="AX756" s="62">
        <v>23.963999999999999</v>
      </c>
      <c r="AY756" s="60">
        <f>IF(AND(ISNUMBER(AX755),ISNUMBER(AX756)),AX756/AX755-1,"")</f>
        <v>1.2520345561539692E-4</v>
      </c>
      <c r="AZ756" s="60">
        <f>IF(ISNUMBER(AX756),AX756/MAX(AX$22:AX756)-1,"")</f>
        <v>-0.10632108894275605</v>
      </c>
      <c r="BB756" s="62">
        <v>53.3</v>
      </c>
      <c r="BC756" s="60">
        <f>IF(AND(ISNUMBER(BB755),ISNUMBER(BB756)),BB756/BB755-1,"")</f>
        <v>-9.3720712277423068E-4</v>
      </c>
      <c r="BD756" s="60">
        <f>IF(ISNUMBER(BB756),BB756/MAX(BB$22:BB756)-1,"")</f>
        <v>-3.6340625564997397E-2</v>
      </c>
      <c r="BF756" s="62">
        <v>54.02</v>
      </c>
      <c r="BG756" s="60">
        <f>IF(AND(ISNUMBER(BF755),ISNUMBER(BF756)),BF756/BF755-1,"")</f>
        <v>0</v>
      </c>
      <c r="BH756" s="60">
        <f>IF(ISNUMBER(BF756),BF756/MAX(BF$22:BF756)-1,"")</f>
        <v>-2.2164758034723953E-3</v>
      </c>
      <c r="BK756" s="61">
        <f>BK755*(1+BL756)</f>
        <v>129.44939410213607</v>
      </c>
      <c r="BL756" s="60">
        <f>$L$12*N(AQ756)+$L$13*N(S756)+$L$14*N(AA756)+$L$15*N(AE756)+$L$16*N(AY756)+$L$17*N(BC756)+$L$18*N(AM756)+$L$19*N(AU756)+$L$20*N(W756)</f>
        <v>1.5617351265069014E-4</v>
      </c>
      <c r="BM756" s="60">
        <f>IF(ISNUMBER(BK756),BK756/MAX(BK$22:BK756)-1,"")</f>
        <v>-4.4243998609639901E-3</v>
      </c>
      <c r="BO756" s="61">
        <f>BO755*(1+BP756)</f>
        <v>127.36374084943196</v>
      </c>
      <c r="BP756" s="60">
        <f>$L$36*N(S756)+$L$37*N(AQ756)+$L$38*N(AA756)+$L$39*N(AE756)+$L$40*N(AM756)+$L$41*N(W756)+$L$42*N(AI756)+$L$43*N(BG756)+$L$44*N(AY756)</f>
        <v>9.5871578252067495E-4</v>
      </c>
      <c r="BQ756" s="60">
        <f>IF(ISNUMBER(BO756),BO756/MAX(BO$22:BO756)-1,"")</f>
        <v>-3.4859178991533124E-3</v>
      </c>
      <c r="BS756" s="61">
        <f>BS755*(1+BT756)</f>
        <v>121.20880565432084</v>
      </c>
      <c r="BT756" s="60">
        <f>$L$60*N(S756)+$L$61*N(AE756)+$L$62*N(AQ756)+$L$63*N(AM756)+$L$64*N(AI756)+$L$65*N(AA756)+$L$66*N(BG756)+$L$67*N(W756)+$L$68*N(AY756)</f>
        <v>1.7025561743622666E-3</v>
      </c>
      <c r="BU756" s="60">
        <f>IF(ISNUMBER(BS756),BS756/MAX(BS$22:BS756)-1,"")</f>
        <v>-9.4589952614843043E-3</v>
      </c>
    </row>
    <row r="757" spans="17:73" ht="16" customHeight="1">
      <c r="Q757" s="63">
        <v>44159</v>
      </c>
      <c r="R757" s="62">
        <v>493.33</v>
      </c>
      <c r="S757" s="60">
        <f>IF(AND(ISNUMBER(R756),ISNUMBER(R757)),R757/R756-1,"")</f>
        <v>1.2478193945613114E-2</v>
      </c>
      <c r="T757" s="60">
        <f>IF(ISNUMBER(R757),R757/MAX(R$22:R757)-1,"")</f>
        <v>-3.0671591936181075E-2</v>
      </c>
      <c r="V757" s="62">
        <v>254.55</v>
      </c>
      <c r="W757" s="60">
        <f>IF(AND(ISNUMBER(V756),ISNUMBER(V757)),V757/V756-1,"")</f>
        <v>1.3214982287147237E-2</v>
      </c>
      <c r="X757" s="60">
        <f>IF(ISNUMBER(V757),V757/MAX(V$22:V757)-1,"")</f>
        <v>-1.6725896168108711E-2</v>
      </c>
      <c r="Z757" s="62">
        <v>10.79</v>
      </c>
      <c r="AA757" s="60">
        <f>IF(AND(ISNUMBER(Z756),ISNUMBER(Z757)),Z757/Z756-1,"")</f>
        <v>1.6965127238454336E-2</v>
      </c>
      <c r="AB757" s="60">
        <f>IF(ISNUMBER(Z757),Z757/MAX(Z$22:Z757)-1,"")</f>
        <v>-2.2644927536231929E-2</v>
      </c>
      <c r="AD757" s="62">
        <v>14.33</v>
      </c>
      <c r="AE757" s="60">
        <f>IF(AND(ISNUMBER(AD756),ISNUMBER(AD757)),AD757/AD756-1,"")</f>
        <v>9.866102889358741E-3</v>
      </c>
      <c r="AF757" s="60">
        <f>IF(ISNUMBER(AD757),AD757/MAX(AD$22:AD757)-1,"")</f>
        <v>-5.162144275314362E-2</v>
      </c>
      <c r="AH757" s="62">
        <v>18.77</v>
      </c>
      <c r="AI757" s="60">
        <f>IF(AND(ISNUMBER(AH756),ISNUMBER(AH757)),AH757/AH756-1,"")</f>
        <v>8.5975282106394157E-3</v>
      </c>
      <c r="AJ757" s="60">
        <f>IF(ISNUMBER(AH757),AH757/MAX(AH$22:AH757)-1,"")</f>
        <v>-3.7929267042542403E-2</v>
      </c>
      <c r="AL757" s="62">
        <v>20.23</v>
      </c>
      <c r="AM757" s="60">
        <f>IF(AND(ISNUMBER(AL756),ISNUMBER(AL757)),AL757/AL756-1,"")</f>
        <v>8.9775561097256151E-3</v>
      </c>
      <c r="AN757" s="60">
        <f>IF(ISNUMBER(AL757),AL757/MAX(AL$22:AL757)-1,"")</f>
        <v>-0.14170555791260075</v>
      </c>
      <c r="AP757" s="62">
        <v>100.27</v>
      </c>
      <c r="AQ757" s="60">
        <f>IF(AND(ISNUMBER(AP756),ISNUMBER(AP757)),AP757/AP756-1,"")</f>
        <v>9.9740674246895367E-5</v>
      </c>
      <c r="AR757" s="60">
        <f>IF(ISNUMBER(AP757),AP757/MAX(AP$22:AP757)-1,"")</f>
        <v>-1.3942834379045976E-3</v>
      </c>
      <c r="AT757" s="62">
        <v>50.08</v>
      </c>
      <c r="AU757" s="60">
        <f>IF(AND(ISNUMBER(AT756),ISNUMBER(AT757)),AT757/AT756-1,"")</f>
        <v>0</v>
      </c>
      <c r="AV757" s="60">
        <f>IF(ISNUMBER(AT757),AT757/MAX(AT$22:AT757)-1,"")</f>
        <v>-1.9928258270227595E-3</v>
      </c>
      <c r="AX757" s="62">
        <v>23.317</v>
      </c>
      <c r="AY757" s="60">
        <f>IF(AND(ISNUMBER(AX756),ISNUMBER(AX757)),AX757/AX756-1,"")</f>
        <v>-2.6998831580704374E-2</v>
      </c>
      <c r="AZ757" s="60">
        <f>IF(ISNUMBER(AX757),AX757/MAX(AX$22:AX757)-1,"")</f>
        <v>-0.13044937534961776</v>
      </c>
      <c r="BB757" s="62">
        <v>53.24</v>
      </c>
      <c r="BC757" s="60">
        <f>IF(AND(ISNUMBER(BB756),ISNUMBER(BB757)),BB757/BB756-1,"")</f>
        <v>-1.1257035647278535E-3</v>
      </c>
      <c r="BD757" s="60">
        <f>IF(ISNUMBER(BB757),BB757/MAX(BB$22:BB757)-1,"")</f>
        <v>-3.7425420357982242E-2</v>
      </c>
      <c r="BF757" s="62">
        <v>54.01</v>
      </c>
      <c r="BG757" s="60">
        <f>IF(AND(ISNUMBER(BF756),ISNUMBER(BF757)),BF757/BF756-1,"")</f>
        <v>-1.8511662347286961E-4</v>
      </c>
      <c r="BH757" s="60">
        <f>IF(ISNUMBER(BF757),BF757/MAX(BF$22:BF757)-1,"")</f>
        <v>-2.4011821204286132E-3</v>
      </c>
      <c r="BK757" s="61">
        <f>BK756*(1+BL757)</f>
        <v>129.92723373347576</v>
      </c>
      <c r="BL757" s="60">
        <f>$L$12*N(AQ757)+$L$13*N(S757)+$L$14*N(AA757)+$L$15*N(AE757)+$L$16*N(AY757)+$L$17*N(BC757)+$L$18*N(AM757)+$L$19*N(AU757)+$L$20*N(W757)</f>
        <v>3.6913238154105965E-3</v>
      </c>
      <c r="BM757" s="60">
        <f>IF(ISNUMBER(BK757),BK757/MAX(BK$22:BK757)-1,"")</f>
        <v>-7.4940793812905415E-4</v>
      </c>
      <c r="BO757" s="61">
        <f>BO756*(1+BP757)</f>
        <v>128.2377697086302</v>
      </c>
      <c r="BP757" s="60">
        <f>$L$36*N(S757)+$L$37*N(AQ757)+$L$38*N(AA757)+$L$39*N(AE757)+$L$40*N(AM757)+$L$41*N(W757)+$L$42*N(AI757)+$L$43*N(BG757)+$L$44*N(AY757)</f>
        <v>6.862462215454947E-3</v>
      </c>
      <c r="BQ757" s="60">
        <f>IF(ISNUMBER(BO757),BO757/MAX(BO$22:BO757)-1,"")</f>
        <v>0</v>
      </c>
      <c r="BS757" s="61">
        <f>BS756*(1+BT757)</f>
        <v>122.27922193873896</v>
      </c>
      <c r="BT757" s="60">
        <f>$L$60*N(S757)+$L$61*N(AE757)+$L$62*N(AQ757)+$L$63*N(AM757)+$L$64*N(AI757)+$L$65*N(AA757)+$L$66*N(BG757)+$L$67*N(W757)+$L$68*N(AY757)</f>
        <v>8.831175908711332E-3</v>
      </c>
      <c r="BU757" s="60">
        <f>IF(ISNUMBER(BS757),BS757/MAX(BS$22:BS757)-1,"")</f>
        <v>-7.1135340384675949E-4</v>
      </c>
    </row>
    <row r="758" spans="17:73" ht="16" customHeight="1">
      <c r="Q758" s="63">
        <v>44160</v>
      </c>
      <c r="R758" s="62">
        <v>495.65</v>
      </c>
      <c r="S758" s="60">
        <f>IF(AND(ISNUMBER(R757),ISNUMBER(R758)),R758/R757-1,"")</f>
        <v>4.7027344779355662E-3</v>
      </c>
      <c r="T758" s="60">
        <f>IF(ISNUMBER(R758),R758/MAX(R$22:R758)-1,"")</f>
        <v>-2.6113097811136909E-2</v>
      </c>
      <c r="V758" s="62">
        <v>255.67</v>
      </c>
      <c r="W758" s="60">
        <f>IF(AND(ISNUMBER(V757),ISNUMBER(V758)),V758/V757-1,"")</f>
        <v>4.3999214299743628E-3</v>
      </c>
      <c r="X758" s="60">
        <f>IF(ISNUMBER(V758),V758/MAX(V$22:V758)-1,"")</f>
        <v>-1.239956736711989E-2</v>
      </c>
      <c r="Z758" s="62">
        <v>10.75</v>
      </c>
      <c r="AA758" s="60">
        <f>IF(AND(ISNUMBER(Z757),ISNUMBER(Z758)),Z758/Z757-1,"")</f>
        <v>-3.707136237256603E-3</v>
      </c>
      <c r="AB758" s="60">
        <f>IF(ISNUMBER(Z758),Z758/MAX(Z$22:Z758)-1,"")</f>
        <v>-2.6268115942028936E-2</v>
      </c>
      <c r="AD758" s="62">
        <v>14.45</v>
      </c>
      <c r="AE758" s="60">
        <f>IF(AND(ISNUMBER(AD757),ISNUMBER(AD758)),AD758/AD757-1,"")</f>
        <v>8.3740404745289432E-3</v>
      </c>
      <c r="AF758" s="60">
        <f>IF(ISNUMBER(AD758),AD758/MAX(AD$22:AD758)-1,"")</f>
        <v>-4.3679682329583081E-2</v>
      </c>
      <c r="AH758" s="62">
        <v>18.66</v>
      </c>
      <c r="AI758" s="60">
        <f>IF(AND(ISNUMBER(AH757),ISNUMBER(AH758)),AH758/AH757-1,"")</f>
        <v>-5.86041555673944E-3</v>
      </c>
      <c r="AJ758" s="60">
        <f>IF(ISNUMBER(AH758),AH758/MAX(AH$22:AH758)-1,"")</f>
        <v>-4.3567401332650024E-2</v>
      </c>
      <c r="AL758" s="62">
        <v>20.27</v>
      </c>
      <c r="AM758" s="60">
        <f>IF(AND(ISNUMBER(AL757),ISNUMBER(AL758)),AL758/AL757-1,"")</f>
        <v>1.9772614928323939E-3</v>
      </c>
      <c r="AN758" s="60">
        <f>IF(ISNUMBER(AL758),AL758/MAX(AL$22:AL758)-1,"")</f>
        <v>-0.14000848536274924</v>
      </c>
      <c r="AP758" s="62">
        <v>100.27</v>
      </c>
      <c r="AQ758" s="60">
        <f>IF(AND(ISNUMBER(AP757),ISNUMBER(AP758)),AP758/AP757-1,"")</f>
        <v>0</v>
      </c>
      <c r="AR758" s="60">
        <f>IF(ISNUMBER(AP758),AP758/MAX(AP$22:AP758)-1,"")</f>
        <v>-1.3942834379045976E-3</v>
      </c>
      <c r="AT758" s="62">
        <v>50.085000000000001</v>
      </c>
      <c r="AU758" s="60">
        <f>IF(AND(ISNUMBER(AT757),ISNUMBER(AT758)),AT758/AT757-1,"")</f>
        <v>9.9840255591177041E-5</v>
      </c>
      <c r="AV758" s="60">
        <f>IF(ISNUMBER(AT758),AT758/MAX(AT$22:AT758)-1,"")</f>
        <v>-1.8931845356715549E-3</v>
      </c>
      <c r="AX758" s="62">
        <v>22.934999999999999</v>
      </c>
      <c r="AY758" s="60">
        <f>IF(AND(ISNUMBER(AX757),ISNUMBER(AX758)),AX758/AX757-1,"")</f>
        <v>-1.6382896599048014E-2</v>
      </c>
      <c r="AZ758" s="60">
        <f>IF(ISNUMBER(AX758),AX758/MAX(AX$22:AX758)-1,"")</f>
        <v>-0.14469513332090256</v>
      </c>
      <c r="BB758" s="62">
        <v>53.28</v>
      </c>
      <c r="BC758" s="60">
        <f>IF(AND(ISNUMBER(BB757),ISNUMBER(BB758)),BB758/BB757-1,"")</f>
        <v>7.513148009015147E-4</v>
      </c>
      <c r="BD758" s="60">
        <f>IF(ISNUMBER(BB758),BB758/MAX(BB$22:BB758)-1,"")</f>
        <v>-3.6702223829325642E-2</v>
      </c>
      <c r="BF758" s="62">
        <v>54.02</v>
      </c>
      <c r="BG758" s="60">
        <f>IF(AND(ISNUMBER(BF757),ISNUMBER(BF758)),BF758/BF757-1,"")</f>
        <v>1.8515089798198936E-4</v>
      </c>
      <c r="BH758" s="60">
        <f>IF(ISNUMBER(BF758),BF758/MAX(BF$22:BF758)-1,"")</f>
        <v>-2.2164758034723953E-3</v>
      </c>
      <c r="BK758" s="61">
        <f>BK757*(1+BL758)</f>
        <v>129.84103923408645</v>
      </c>
      <c r="BL758" s="60">
        <f>$L$12*N(AQ758)+$L$13*N(S758)+$L$14*N(AA758)+$L$15*N(AE758)+$L$16*N(AY758)+$L$17*N(BC758)+$L$18*N(AM758)+$L$19*N(AU758)+$L$20*N(W758)</f>
        <v>-6.6340594587053971E-4</v>
      </c>
      <c r="BM758" s="60">
        <f>IF(ISNUMBER(BK758),BK758/MAX(BK$22:BK758)-1,"")</f>
        <v>-1.4123167223176747E-3</v>
      </c>
      <c r="BO758" s="61">
        <f>BO757*(1+BP758)</f>
        <v>128.33959168279037</v>
      </c>
      <c r="BP758" s="60">
        <f>$L$36*N(S758)+$L$37*N(AQ758)+$L$38*N(AA758)+$L$39*N(AE758)+$L$40*N(AM758)+$L$41*N(W758)+$L$42*N(AI758)+$L$43*N(BG758)+$L$44*N(AY758)</f>
        <v>7.9400924073716331E-4</v>
      </c>
      <c r="BQ758" s="60">
        <f>IF(ISNUMBER(BO758),BO758/MAX(BO$22:BO758)-1,"")</f>
        <v>0</v>
      </c>
      <c r="BS758" s="61">
        <f>BS757*(1+BT758)</f>
        <v>122.53269390793488</v>
      </c>
      <c r="BT758" s="60">
        <f>$L$60*N(S758)+$L$61*N(AE758)+$L$62*N(AQ758)+$L$63*N(AM758)+$L$64*N(AI758)+$L$65*N(AA758)+$L$66*N(BG758)+$L$67*N(W758)+$L$68*N(AY758)</f>
        <v>2.0728948481771783E-3</v>
      </c>
      <c r="BU758" s="60">
        <f>IF(ISNUMBER(BS758),BS758/MAX(BS$22:BS758)-1,"")</f>
        <v>0</v>
      </c>
    </row>
    <row r="759" spans="17:73" ht="16" customHeight="1">
      <c r="Q759" s="63">
        <v>44161</v>
      </c>
      <c r="R759" s="62">
        <v>493.57</v>
      </c>
      <c r="S759" s="60">
        <f>IF(AND(ISNUMBER(R758),ISNUMBER(R759)),R759/R758-1,"")</f>
        <v>-4.1965096338141272E-3</v>
      </c>
      <c r="T759" s="60">
        <f>IF(ISNUMBER(R759),R759/MAX(R$22:R759)-1,"")</f>
        <v>-3.0200023578417889E-2</v>
      </c>
      <c r="V759" s="62">
        <v>255.25</v>
      </c>
      <c r="W759" s="60">
        <f>IF(AND(ISNUMBER(V758),ISNUMBER(V759)),V759/V758-1,"")</f>
        <v>-1.6427425978799981E-3</v>
      </c>
      <c r="X759" s="60">
        <f>IF(ISNUMBER(V759),V759/MAX(V$22:V759)-1,"")</f>
        <v>-1.402194066749074E-2</v>
      </c>
      <c r="Z759" s="62">
        <v>10.77</v>
      </c>
      <c r="AA759" s="60">
        <f>IF(AND(ISNUMBER(Z758),ISNUMBER(Z759)),Z759/Z758-1,"")</f>
        <v>1.8604651162790198E-3</v>
      </c>
      <c r="AB759" s="60">
        <f>IF(ISNUMBER(Z759),Z759/MAX(Z$22:Z759)-1,"")</f>
        <v>-2.4456521739130377E-2</v>
      </c>
      <c r="AD759" s="62">
        <v>14.48</v>
      </c>
      <c r="AE759" s="60">
        <f>IF(AND(ISNUMBER(AD758),ISNUMBER(AD759)),AD759/AD758-1,"")</f>
        <v>2.0761245674740803E-3</v>
      </c>
      <c r="AF759" s="60">
        <f>IF(ISNUMBER(AD759),AD759/MAX(AD$22:AD759)-1,"")</f>
        <v>-4.169424222369289E-2</v>
      </c>
      <c r="AH759" s="62">
        <v>18.670000000000002</v>
      </c>
      <c r="AI759" s="60">
        <f>IF(AND(ISNUMBER(AH758),ISNUMBER(AH759)),AH759/AH758-1,"")</f>
        <v>5.3590568060024601E-4</v>
      </c>
      <c r="AJ759" s="60">
        <f>IF(ISNUMBER(AH759),AH759/MAX(AH$22:AH759)-1,"")</f>
        <v>-4.3054843669912857E-2</v>
      </c>
      <c r="AL759" s="62">
        <v>20.21</v>
      </c>
      <c r="AM759" s="60">
        <f>IF(AND(ISNUMBER(AL758),ISNUMBER(AL759)),AL759/AL758-1,"")</f>
        <v>-2.9600394671928099E-3</v>
      </c>
      <c r="AN759" s="60">
        <f>IF(ISNUMBER(AL759),AL759/MAX(AL$22:AL759)-1,"")</f>
        <v>-0.14255409418752651</v>
      </c>
      <c r="AP759" s="62">
        <v>100.27</v>
      </c>
      <c r="AQ759" s="60">
        <f>IF(AND(ISNUMBER(AP758),ISNUMBER(AP759)),AP759/AP758-1,"")</f>
        <v>0</v>
      </c>
      <c r="AR759" s="60">
        <f>IF(ISNUMBER(AP759),AP759/MAX(AP$22:AP759)-1,"")</f>
        <v>-1.3942834379045976E-3</v>
      </c>
      <c r="AT759" s="62">
        <v>50.09</v>
      </c>
      <c r="AU759" s="60">
        <f>IF(AND(ISNUMBER(AT758),ISNUMBER(AT759)),AT759/AT758-1,"")</f>
        <v>9.983028850957254E-5</v>
      </c>
      <c r="AV759" s="60">
        <f>IF(ISNUMBER(AT759),AT759/MAX(AT$22:AT759)-1,"")</f>
        <v>-1.7935432443203503E-3</v>
      </c>
      <c r="AX759" s="62">
        <v>23.013999999999999</v>
      </c>
      <c r="AY759" s="60">
        <f>IF(AND(ISNUMBER(AX758),ISNUMBER(AX759)),AX759/AX758-1,"")</f>
        <v>3.4445171135819574E-3</v>
      </c>
      <c r="AZ759" s="60">
        <f>IF(ISNUMBER(AX759),AX759/MAX(AX$22:AX759)-1,"")</f>
        <v>-0.14174902107029652</v>
      </c>
      <c r="BB759" s="62">
        <v>53.32</v>
      </c>
      <c r="BC759" s="60">
        <f>IF(AND(ISNUMBER(BB758),ISNUMBER(BB759)),BB759/BB758-1,"")</f>
        <v>7.5075075075070608E-4</v>
      </c>
      <c r="BD759" s="60">
        <f>IF(ISNUMBER(BB759),BB759/MAX(BB$22:BB759)-1,"")</f>
        <v>-3.5979027300669042E-2</v>
      </c>
      <c r="BF759" s="62">
        <v>54.07</v>
      </c>
      <c r="BG759" s="60">
        <f>IF(AND(ISNUMBER(BF758),ISNUMBER(BF759)),BF759/BF758-1,"")</f>
        <v>9.2558311736379295E-4</v>
      </c>
      <c r="BH759" s="60">
        <f>IF(ISNUMBER(BF759),BF759/MAX(BF$22:BF759)-1,"")</f>
        <v>-1.2929442186923046E-3</v>
      </c>
      <c r="BK759" s="61">
        <f>BK758*(1+BL759)</f>
        <v>129.79873457615159</v>
      </c>
      <c r="BL759" s="60">
        <f>$L$12*N(AQ759)+$L$13*N(S759)+$L$14*N(AA759)+$L$15*N(AE759)+$L$16*N(AY759)+$L$17*N(BC759)+$L$18*N(AM759)+$L$19*N(AU759)+$L$20*N(W759)</f>
        <v>-3.2581884883558262E-4</v>
      </c>
      <c r="BM759" s="60">
        <f>IF(ISNUMBER(BK759),BK759/MAX(BK$22:BK759)-1,"")</f>
        <v>-1.7376754117445214E-3</v>
      </c>
      <c r="BO759" s="61">
        <f>BO758*(1+BP759)</f>
        <v>128.29528222855367</v>
      </c>
      <c r="BP759" s="60">
        <f>$L$36*N(S759)+$L$37*N(AQ759)+$L$38*N(AA759)+$L$39*N(AE759)+$L$40*N(AM759)+$L$41*N(W759)+$L$42*N(AI759)+$L$43*N(BG759)+$L$44*N(AY759)</f>
        <v>-3.4525163790607766E-4</v>
      </c>
      <c r="BQ759" s="60">
        <f>IF(ISNUMBER(BO759),BO759/MAX(BO$22:BO759)-1,"")</f>
        <v>-3.4525163790621871E-4</v>
      </c>
      <c r="BS759" s="61">
        <f>BS758*(1+BT759)</f>
        <v>122.42278434985744</v>
      </c>
      <c r="BT759" s="60">
        <f>$L$60*N(S759)+$L$61*N(AE759)+$L$62*N(AQ759)+$L$63*N(AM759)+$L$64*N(AI759)+$L$65*N(AA759)+$L$66*N(BG759)+$L$67*N(W759)+$L$68*N(AY759)</f>
        <v>-8.9698148773276784E-4</v>
      </c>
      <c r="BU759" s="60">
        <f>IF(ISNUMBER(BS759),BS759/MAX(BS$22:BS759)-1,"")</f>
        <v>-8.9698148773276198E-4</v>
      </c>
    </row>
    <row r="760" spans="17:73" ht="16" customHeight="1">
      <c r="Q760" s="63">
        <v>44162</v>
      </c>
      <c r="R760" s="62">
        <v>490.5</v>
      </c>
      <c r="S760" s="60">
        <f>IF(AND(ISNUMBER(R759),ISNUMBER(R760)),R760/R759-1,"")</f>
        <v>-6.2199890593026552E-3</v>
      </c>
      <c r="T760" s="60">
        <f>IF(ISNUMBER(R760),R760/MAX(R$22:R760)-1,"")</f>
        <v>-3.6232168821472066E-2</v>
      </c>
      <c r="V760" s="62">
        <v>254.05</v>
      </c>
      <c r="W760" s="60">
        <f>IF(AND(ISNUMBER(V759),ISNUMBER(V760)),V760/V759-1,"")</f>
        <v>-4.7012732615082653E-3</v>
      </c>
      <c r="X760" s="60">
        <f>IF(ISNUMBER(V760),V760/MAX(V$22:V760)-1,"")</f>
        <v>-1.8657292954264437E-2</v>
      </c>
      <c r="Z760" s="62">
        <v>10.74</v>
      </c>
      <c r="AA760" s="60">
        <f>IF(AND(ISNUMBER(Z759),ISNUMBER(Z760)),Z760/Z759-1,"")</f>
        <v>-2.7855153203342198E-3</v>
      </c>
      <c r="AB760" s="60">
        <f>IF(ISNUMBER(Z760),Z760/MAX(Z$22:Z760)-1,"")</f>
        <v>-2.717391304347816E-2</v>
      </c>
      <c r="AD760" s="62">
        <v>14.6</v>
      </c>
      <c r="AE760" s="60">
        <f>IF(AND(ISNUMBER(AD759),ISNUMBER(AD760)),AD760/AD759-1,"")</f>
        <v>8.2872928176795924E-3</v>
      </c>
      <c r="AF760" s="60">
        <f>IF(ISNUMBER(AD760),AD760/MAX(AD$22:AD760)-1,"")</f>
        <v>-3.375248180013235E-2</v>
      </c>
      <c r="AH760" s="62">
        <v>18.71</v>
      </c>
      <c r="AI760" s="60">
        <f>IF(AND(ISNUMBER(AH759),ISNUMBER(AH760)),AH760/AH759-1,"")</f>
        <v>2.1424745581146709E-3</v>
      </c>
      <c r="AJ760" s="60">
        <f>IF(ISNUMBER(AH760),AH760/MAX(AH$22:AH760)-1,"")</f>
        <v>-4.1004613018964631E-2</v>
      </c>
      <c r="AL760" s="62">
        <v>20.13</v>
      </c>
      <c r="AM760" s="60">
        <f>IF(AND(ISNUMBER(AL759),ISNUMBER(AL760)),AL760/AL759-1,"")</f>
        <v>-3.9584364176151743E-3</v>
      </c>
      <c r="AN760" s="60">
        <f>IF(ISNUMBER(AL760),AL760/MAX(AL$22:AL760)-1,"")</f>
        <v>-0.14594823928722955</v>
      </c>
      <c r="AP760" s="62">
        <v>100.26</v>
      </c>
      <c r="AQ760" s="60">
        <f>IF(AND(ISNUMBER(AP759),ISNUMBER(AP760)),AP760/AP759-1,"")</f>
        <v>-9.9730727036950739E-5</v>
      </c>
      <c r="AR760" s="60">
        <f>IF(ISNUMBER(AP760),AP760/MAX(AP$22:AP760)-1,"")</f>
        <v>-1.4938751120405769E-3</v>
      </c>
      <c r="AT760" s="62">
        <v>50.085000000000001</v>
      </c>
      <c r="AU760" s="60">
        <f>IF(AND(ISNUMBER(AT759),ISNUMBER(AT760)),AT760/AT759-1,"")</f>
        <v>-9.9820323417931789E-5</v>
      </c>
      <c r="AV760" s="60">
        <f>IF(ISNUMBER(AT760),AT760/MAX(AT$22:AT760)-1,"")</f>
        <v>-1.8931845356715549E-3</v>
      </c>
      <c r="AX760" s="62">
        <v>22.934999999999999</v>
      </c>
      <c r="AY760" s="60">
        <f>IF(AND(ISNUMBER(AX759),ISNUMBER(AX760)),AX760/AX759-1,"")</f>
        <v>-3.4326931433040775E-3</v>
      </c>
      <c r="AZ760" s="60">
        <f>IF(ISNUMBER(AX760),AX760/MAX(AX$22:AX760)-1,"")</f>
        <v>-0.14469513332090256</v>
      </c>
      <c r="BB760" s="62">
        <v>53.33</v>
      </c>
      <c r="BC760" s="60">
        <f>IF(AND(ISNUMBER(BB759),ISNUMBER(BB760)),BB760/BB759-1,"")</f>
        <v>1.8754688672162345E-4</v>
      </c>
      <c r="BD760" s="60">
        <f>IF(ISNUMBER(BB760),BB760/MAX(BB$22:BB760)-1,"")</f>
        <v>-3.5798228168504864E-2</v>
      </c>
      <c r="BF760" s="62">
        <v>54.09</v>
      </c>
      <c r="BG760" s="60">
        <f>IF(AND(ISNUMBER(BF759),ISNUMBER(BF760)),BF760/BF759-1,"")</f>
        <v>3.6989088218986055E-4</v>
      </c>
      <c r="BH760" s="60">
        <f>IF(ISNUMBER(BF760),BF760/MAX(BF$22:BF760)-1,"")</f>
        <v>-9.235315847802017E-4</v>
      </c>
      <c r="BK760" s="61">
        <f>BK759*(1+BL760)</f>
        <v>129.51823756520318</v>
      </c>
      <c r="BL760" s="60">
        <f>$L$12*N(AQ760)+$L$13*N(S760)+$L$14*N(AA760)+$L$15*N(AE760)+$L$16*N(AY760)+$L$17*N(BC760)+$L$18*N(AM760)+$L$19*N(AU760)+$L$20*N(W760)</f>
        <v>-2.1610149888160648E-3</v>
      </c>
      <c r="BM760" s="60">
        <f>IF(ISNUMBER(BK760),BK760/MAX(BK$22:BK760)-1,"")</f>
        <v>-3.8949352579500385E-3</v>
      </c>
      <c r="BO760" s="61">
        <f>BO759*(1+BP760)</f>
        <v>128.11462138225963</v>
      </c>
      <c r="BP760" s="60">
        <f>$L$36*N(S760)+$L$37*N(AQ760)+$L$38*N(AA760)+$L$39*N(AE760)+$L$40*N(AM760)+$L$41*N(W760)+$L$42*N(AI760)+$L$43*N(BG760)+$L$44*N(AY760)</f>
        <v>-1.408164377955969E-3</v>
      </c>
      <c r="BQ760" s="60">
        <f>IF(ISNUMBER(BO760),BO760/MAX(BO$22:BO760)-1,"")</f>
        <v>-1.7529298448041297E-3</v>
      </c>
      <c r="BS760" s="61">
        <f>BS759*(1+BT760)</f>
        <v>122.3271258150826</v>
      </c>
      <c r="BT760" s="60">
        <f>$L$60*N(S760)+$L$61*N(AE760)+$L$62*N(AQ760)+$L$63*N(AM760)+$L$64*N(AI760)+$L$65*N(AA760)+$L$66*N(BG760)+$L$67*N(W760)+$L$68*N(AY760)</f>
        <v>-7.8137852592430573E-4</v>
      </c>
      <c r="BU760" s="60">
        <f>IF(ISNUMBER(BS760),BS760/MAX(BS$22:BS760)-1,"")</f>
        <v>-1.6776591315844636E-3</v>
      </c>
    </row>
    <row r="761" spans="17:73" ht="16" customHeight="1">
      <c r="Q761" s="63">
        <v>44165</v>
      </c>
      <c r="R761" s="62">
        <v>490</v>
      </c>
      <c r="S761" s="60">
        <f>IF(AND(ISNUMBER(R760),ISNUMBER(R761)),R761/R760-1,"")</f>
        <v>-1.0193679918450993E-3</v>
      </c>
      <c r="T761" s="60">
        <f>IF(ISNUMBER(R761),R761/MAX(R$22:R761)-1,"")</f>
        <v>-3.7214602900145444E-2</v>
      </c>
      <c r="V761" s="62">
        <v>253.28</v>
      </c>
      <c r="W761" s="60">
        <f>IF(AND(ISNUMBER(V760),ISNUMBER(V761)),V761/V760-1,"")</f>
        <v>-3.030899429246281E-3</v>
      </c>
      <c r="X761" s="60">
        <f>IF(ISNUMBER(V761),V761/MAX(V$22:V761)-1,"")</f>
        <v>-2.1631644004944328E-2</v>
      </c>
      <c r="Z761" s="62">
        <v>10.71</v>
      </c>
      <c r="AA761" s="60">
        <f>IF(AND(ISNUMBER(Z760),ISNUMBER(Z761)),Z761/Z760-1,"")</f>
        <v>-2.7932960893853886E-3</v>
      </c>
      <c r="AB761" s="60">
        <f>IF(ISNUMBER(Z761),Z761/MAX(Z$22:Z761)-1,"")</f>
        <v>-2.9891304347825942E-2</v>
      </c>
      <c r="AD761" s="62">
        <v>14.52</v>
      </c>
      <c r="AE761" s="60">
        <f>IF(AND(ISNUMBER(AD760),ISNUMBER(AD761)),AD761/AD760-1,"")</f>
        <v>-5.479452054794498E-3</v>
      </c>
      <c r="AF761" s="60">
        <f>IF(ISNUMBER(AD761),AD761/MAX(AD$22:AD761)-1,"")</f>
        <v>-3.9046988749172673E-2</v>
      </c>
      <c r="AH761" s="62">
        <v>18.7</v>
      </c>
      <c r="AI761" s="60">
        <f>IF(AND(ISNUMBER(AH760),ISNUMBER(AH761)),AH761/AH760-1,"")</f>
        <v>-5.3447354355973253E-4</v>
      </c>
      <c r="AJ761" s="60">
        <f>IF(ISNUMBER(AH761),AH761/MAX(AH$22:AH761)-1,"")</f>
        <v>-4.1517170681701798E-2</v>
      </c>
      <c r="AL761" s="62">
        <v>19.96</v>
      </c>
      <c r="AM761" s="60">
        <f>IF(AND(ISNUMBER(AL760),ISNUMBER(AL761)),AL761/AL760-1,"")</f>
        <v>-8.4451068057624923E-3</v>
      </c>
      <c r="AN761" s="60">
        <f>IF(ISNUMBER(AL761),AL761/MAX(AL$22:AL761)-1,"")</f>
        <v>-0.1531607976240984</v>
      </c>
      <c r="AP761" s="62">
        <v>100.27</v>
      </c>
      <c r="AQ761" s="60">
        <f>IF(AND(ISNUMBER(AP760),ISNUMBER(AP761)),AP761/AP760-1,"")</f>
        <v>9.9740674246895367E-5</v>
      </c>
      <c r="AR761" s="60">
        <f>IF(ISNUMBER(AP761),AP761/MAX(AP$22:AP761)-1,"")</f>
        <v>-1.3942834379045976E-3</v>
      </c>
      <c r="AT761" s="62">
        <v>50.09</v>
      </c>
      <c r="AU761" s="60">
        <f>IF(AND(ISNUMBER(AT760),ISNUMBER(AT761)),AT761/AT760-1,"")</f>
        <v>9.983028850957254E-5</v>
      </c>
      <c r="AV761" s="60">
        <f>IF(ISNUMBER(AT761),AT761/MAX(AT$22:AT761)-1,"")</f>
        <v>-1.7935432443203503E-3</v>
      </c>
      <c r="AX761" s="62">
        <v>22.408000000000001</v>
      </c>
      <c r="AY761" s="60">
        <f>IF(AND(ISNUMBER(AX760),ISNUMBER(AX761)),AX761/AX760-1,"")</f>
        <v>-2.2977981251362412E-2</v>
      </c>
      <c r="AZ761" s="60">
        <f>IF(ISNUMBER(AX761),AX761/MAX(AX$22:AX761)-1,"")</f>
        <v>-0.16434831251165394</v>
      </c>
      <c r="BB761" s="62">
        <v>53.29</v>
      </c>
      <c r="BC761" s="60">
        <f>IF(AND(ISNUMBER(BB760),ISNUMBER(BB761)),BB761/BB760-1,"")</f>
        <v>-7.5004687792989966E-4</v>
      </c>
      <c r="BD761" s="60">
        <f>IF(ISNUMBER(BB761),BB761/MAX(BB$22:BB761)-1,"")</f>
        <v>-3.6521424697161464E-2</v>
      </c>
      <c r="BF761" s="62">
        <v>54.11</v>
      </c>
      <c r="BG761" s="60">
        <f>IF(AND(ISNUMBER(BF760),ISNUMBER(BF761)),BF761/BF760-1,"")</f>
        <v>3.6975411351436449E-4</v>
      </c>
      <c r="BH761" s="60">
        <f>IF(ISNUMBER(BF761),BF761/MAX(BF$22:BF761)-1,"")</f>
        <v>-5.5411895086809881E-4</v>
      </c>
      <c r="BK761" s="61">
        <f>BK760*(1+BL761)</f>
        <v>128.85173602448504</v>
      </c>
      <c r="BL761" s="60">
        <f>$L$12*N(AQ761)+$L$13*N(S761)+$L$14*N(AA761)+$L$15*N(AE761)+$L$16*N(AY761)+$L$17*N(BC761)+$L$18*N(AM761)+$L$19*N(AU761)+$L$20*N(W761)</f>
        <v>-5.1460053290379474E-3</v>
      </c>
      <c r="BM761" s="60">
        <f>IF(ISNUMBER(BK761),BK761/MAX(BK$22:BK761)-1,"")</f>
        <v>-9.0208972293943646E-3</v>
      </c>
      <c r="BO761" s="61">
        <f>BO760*(1+BP761)</f>
        <v>127.61855923289875</v>
      </c>
      <c r="BP761" s="60">
        <f>$L$36*N(S761)+$L$37*N(AQ761)+$L$38*N(AA761)+$L$39*N(AE761)+$L$40*N(AM761)+$L$41*N(W761)+$L$42*N(AI761)+$L$43*N(BG761)+$L$44*N(AY761)</f>
        <v>-3.8720182287450789E-3</v>
      </c>
      <c r="BQ761" s="60">
        <f>IF(ISNUMBER(BO761),BO761/MAX(BO$22:BO761)-1,"")</f>
        <v>-5.6181606972364184E-3</v>
      </c>
      <c r="BS761" s="61">
        <f>BS760*(1+BT761)</f>
        <v>121.98267906781409</v>
      </c>
      <c r="BT761" s="60">
        <f>$L$60*N(S761)+$L$61*N(AE761)+$L$62*N(AQ761)+$L$63*N(AM761)+$L$64*N(AI761)+$L$65*N(AA761)+$L$66*N(BG761)+$L$67*N(W761)+$L$68*N(AY761)</f>
        <v>-2.8157838661981489E-3</v>
      </c>
      <c r="BU761" s="60">
        <f>IF(ISNUMBER(BS761),BS761/MAX(BS$22:BS761)-1,"")</f>
        <v>-4.4887190722670001E-3</v>
      </c>
    </row>
    <row r="762" spans="17:73" ht="16" customHeight="1">
      <c r="Q762" s="63">
        <v>44166</v>
      </c>
      <c r="R762" s="62">
        <v>495.65</v>
      </c>
      <c r="S762" s="60">
        <f>IF(AND(ISNUMBER(R761),ISNUMBER(R762)),R762/R761-1,"")</f>
        <v>1.1530612244897931E-2</v>
      </c>
      <c r="T762" s="60">
        <f>IF(ISNUMBER(R762),R762/MAX(R$22:R762)-1,"")</f>
        <v>-2.6113097811136909E-2</v>
      </c>
      <c r="V762" s="62">
        <v>256.31</v>
      </c>
      <c r="W762" s="60">
        <f>IF(AND(ISNUMBER(V761),ISNUMBER(V762)),V762/V761-1,"")</f>
        <v>1.1963044851547755E-2</v>
      </c>
      <c r="X762" s="60">
        <f>IF(ISNUMBER(V762),V762/MAX(V$22:V762)-1,"")</f>
        <v>-9.927379480840548E-3</v>
      </c>
      <c r="Z762" s="62">
        <v>10.86</v>
      </c>
      <c r="AA762" s="60">
        <f>IF(AND(ISNUMBER(Z761),ISNUMBER(Z762)),Z762/Z761-1,"")</f>
        <v>1.4005602240896309E-2</v>
      </c>
      <c r="AB762" s="60">
        <f>IF(ISNUMBER(Z762),Z762/MAX(Z$22:Z762)-1,"")</f>
        <v>-1.6304347826086918E-2</v>
      </c>
      <c r="AD762" s="62">
        <v>14.55</v>
      </c>
      <c r="AE762" s="60">
        <f>IF(AND(ISNUMBER(AD761),ISNUMBER(AD762)),AD762/AD761-1,"")</f>
        <v>2.0661157024794985E-3</v>
      </c>
      <c r="AF762" s="60">
        <f>IF(ISNUMBER(AD762),AD762/MAX(AD$22:AD762)-1,"")</f>
        <v>-3.7061548643282483E-2</v>
      </c>
      <c r="AH762" s="62">
        <v>18.73</v>
      </c>
      <c r="AI762" s="60">
        <f>IF(AND(ISNUMBER(AH761),ISNUMBER(AH762)),AH762/AH761-1,"")</f>
        <v>1.6042780748664054E-3</v>
      </c>
      <c r="AJ762" s="60">
        <f>IF(ISNUMBER(AH762),AH762/MAX(AH$22:AH762)-1,"")</f>
        <v>-3.9979497693490518E-2</v>
      </c>
      <c r="AL762" s="62">
        <v>19.899999999999999</v>
      </c>
      <c r="AM762" s="60">
        <f>IF(AND(ISNUMBER(AL761),ISNUMBER(AL762)),AL762/AL761-1,"")</f>
        <v>-3.0060120240481547E-3</v>
      </c>
      <c r="AN762" s="60">
        <f>IF(ISNUMBER(AL762),AL762/MAX(AL$22:AL762)-1,"")</f>
        <v>-0.15570640644887579</v>
      </c>
      <c r="AP762" s="62">
        <v>100.28</v>
      </c>
      <c r="AQ762" s="60">
        <f>IF(AND(ISNUMBER(AP761),ISNUMBER(AP762)),AP762/AP761-1,"")</f>
        <v>9.9730727036950739E-5</v>
      </c>
      <c r="AR762" s="60">
        <f>IF(ISNUMBER(AP762),AP762/MAX(AP$22:AP762)-1,"")</f>
        <v>-1.2946917637685074E-3</v>
      </c>
      <c r="AT762" s="62">
        <v>50.06</v>
      </c>
      <c r="AU762" s="60">
        <f>IF(AND(ISNUMBER(AT761),ISNUMBER(AT762)),AT762/AT761-1,"")</f>
        <v>-5.9892194050714664E-4</v>
      </c>
      <c r="AV762" s="60">
        <f>IF(ISNUMBER(AT762),AT762/MAX(AT$22:AT762)-1,"")</f>
        <v>-2.3913909924272447E-3</v>
      </c>
      <c r="AX762" s="62">
        <v>22.652000000000001</v>
      </c>
      <c r="AY762" s="60">
        <f>IF(AND(ISNUMBER(AX761),ISNUMBER(AX762)),AX762/AX761-1,"")</f>
        <v>1.0888968225633677E-2</v>
      </c>
      <c r="AZ762" s="60">
        <f>IF(ISNUMBER(AX762),AX762/MAX(AX$22:AX762)-1,"")</f>
        <v>-0.1552489278388961</v>
      </c>
      <c r="BB762" s="62">
        <v>53.38</v>
      </c>
      <c r="BC762" s="60">
        <f>IF(AND(ISNUMBER(BB761),ISNUMBER(BB762)),BB762/BB761-1,"")</f>
        <v>1.688872208669645E-3</v>
      </c>
      <c r="BD762" s="60">
        <f>IF(ISNUMBER(BB762),BB762/MAX(BB$22:BB762)-1,"")</f>
        <v>-3.4894232507683975E-2</v>
      </c>
      <c r="BF762" s="62">
        <v>54.09</v>
      </c>
      <c r="BG762" s="60">
        <f>IF(AND(ISNUMBER(BF761),ISNUMBER(BF762)),BF762/BF761-1,"")</f>
        <v>-3.6961744594332657E-4</v>
      </c>
      <c r="BH762" s="60">
        <f>IF(ISNUMBER(BF762),BF762/MAX(BF$22:BF762)-1,"")</f>
        <v>-9.235315847802017E-4</v>
      </c>
      <c r="BK762" s="61">
        <f>BK761*(1+BL762)</f>
        <v>129.80657473572822</v>
      </c>
      <c r="BL762" s="60">
        <f>$L$12*N(AQ762)+$L$13*N(S762)+$L$14*N(AA762)+$L$15*N(AE762)+$L$16*N(AY762)+$L$17*N(BC762)+$L$18*N(AM762)+$L$19*N(AU762)+$L$20*N(W762)</f>
        <v>7.4103674556757777E-3</v>
      </c>
      <c r="BM762" s="60">
        <f>IF(ISNUMBER(BK762),BK762/MAX(BK$22:BK762)-1,"")</f>
        <v>-1.6773779369682051E-3</v>
      </c>
      <c r="BO762" s="61">
        <f>BO761*(1+BP762)</f>
        <v>128.54637907809814</v>
      </c>
      <c r="BP762" s="60">
        <f>$L$36*N(S762)+$L$37*N(AQ762)+$L$38*N(AA762)+$L$39*N(AE762)+$L$40*N(AM762)+$L$41*N(W762)+$L$42*N(AI762)+$L$43*N(BG762)+$L$44*N(AY762)</f>
        <v>7.2702579528904736E-3</v>
      </c>
      <c r="BQ762" s="60">
        <f>IF(ISNUMBER(BO762),BO762/MAX(BO$22:BO762)-1,"")</f>
        <v>0</v>
      </c>
      <c r="BS762" s="61">
        <f>BS761*(1+BT762)</f>
        <v>122.6027161015065</v>
      </c>
      <c r="BT762" s="60">
        <f>$L$60*N(S762)+$L$61*N(AE762)+$L$62*N(AQ762)+$L$63*N(AM762)+$L$64*N(AI762)+$L$65*N(AA762)+$L$66*N(BG762)+$L$67*N(W762)+$L$68*N(AY762)</f>
        <v>5.0829924250779474E-3</v>
      </c>
      <c r="BU762" s="60">
        <f>IF(ISNUMBER(BS762),BS762/MAX(BS$22:BS762)-1,"")</f>
        <v>0</v>
      </c>
    </row>
    <row r="763" spans="17:73" ht="16" customHeight="1">
      <c r="Q763" s="63">
        <v>44167</v>
      </c>
      <c r="R763" s="62">
        <v>495.52</v>
      </c>
      <c r="S763" s="60">
        <f>IF(AND(ISNUMBER(R762),ISNUMBER(R763)),R763/R762-1,"")</f>
        <v>-2.6228185211341071E-4</v>
      </c>
      <c r="T763" s="60">
        <f>IF(ISNUMBER(R763),R763/MAX(R$22:R763)-1,"")</f>
        <v>-2.636853067159195E-2</v>
      </c>
      <c r="V763" s="62">
        <v>255.86</v>
      </c>
      <c r="W763" s="60">
        <f>IF(AND(ISNUMBER(V762),ISNUMBER(V763)),V763/V762-1,"")</f>
        <v>-1.7556864734110667E-3</v>
      </c>
      <c r="X763" s="60">
        <f>IF(ISNUMBER(V763),V763/MAX(V$22:V763)-1,"")</f>
        <v>-1.1665636588380601E-2</v>
      </c>
      <c r="Z763" s="62">
        <v>10.9</v>
      </c>
      <c r="AA763" s="60">
        <f>IF(AND(ISNUMBER(Z762),ISNUMBER(Z763)),Z763/Z762-1,"")</f>
        <v>3.6832412523020164E-3</v>
      </c>
      <c r="AB763" s="60">
        <f>IF(ISNUMBER(Z763),Z763/MAX(Z$22:Z763)-1,"")</f>
        <v>-1.26811594202898E-2</v>
      </c>
      <c r="AD763" s="62">
        <v>14.6</v>
      </c>
      <c r="AE763" s="60">
        <f>IF(AND(ISNUMBER(AD762),ISNUMBER(AD763)),AD763/AD762-1,"")</f>
        <v>3.4364261168384758E-3</v>
      </c>
      <c r="AF763" s="60">
        <f>IF(ISNUMBER(AD763),AD763/MAX(AD$22:AD763)-1,"")</f>
        <v>-3.375248180013235E-2</v>
      </c>
      <c r="AH763" s="62">
        <v>18.7</v>
      </c>
      <c r="AI763" s="60">
        <f>IF(AND(ISNUMBER(AH762),ISNUMBER(AH763)),AH763/AH762-1,"")</f>
        <v>-1.6017084890550537E-3</v>
      </c>
      <c r="AJ763" s="60">
        <f>IF(ISNUMBER(AH763),AH763/MAX(AH$22:AH763)-1,"")</f>
        <v>-4.1517170681701798E-2</v>
      </c>
      <c r="AL763" s="62">
        <v>19.86</v>
      </c>
      <c r="AM763" s="60">
        <f>IF(AND(ISNUMBER(AL762),ISNUMBER(AL763)),AL763/AL762-1,"")</f>
        <v>-2.0100502512562235E-3</v>
      </c>
      <c r="AN763" s="60">
        <f>IF(ISNUMBER(AL763),AL763/MAX(AL$22:AL763)-1,"")</f>
        <v>-0.1574034789987272</v>
      </c>
      <c r="AP763" s="62">
        <v>100.28</v>
      </c>
      <c r="AQ763" s="60">
        <f>IF(AND(ISNUMBER(AP762),ISNUMBER(AP763)),AP763/AP762-1,"")</f>
        <v>0</v>
      </c>
      <c r="AR763" s="60">
        <f>IF(ISNUMBER(AP763),AP763/MAX(AP$22:AP763)-1,"")</f>
        <v>-1.2946917637685074E-3</v>
      </c>
      <c r="AT763" s="62">
        <v>50.064999999999998</v>
      </c>
      <c r="AU763" s="60">
        <f>IF(AND(ISNUMBER(AT762),ISNUMBER(AT763)),AT763/AT762-1,"")</f>
        <v>9.9880143827224543E-5</v>
      </c>
      <c r="AV763" s="60">
        <f>IF(ISNUMBER(AT763),AT763/MAX(AT$22:AT763)-1,"")</f>
        <v>-2.2917497010761512E-3</v>
      </c>
      <c r="AX763" s="62">
        <v>22.95</v>
      </c>
      <c r="AY763" s="60">
        <f>IF(AND(ISNUMBER(AX762),ISNUMBER(AX763)),AX763/AX762-1,"")</f>
        <v>1.3155571251986409E-2</v>
      </c>
      <c r="AZ763" s="60">
        <f>IF(ISNUMBER(AX763),AX763/MAX(AX$22:AX763)-1,"")</f>
        <v>-0.1441357449188887</v>
      </c>
      <c r="BB763" s="62">
        <v>53.24</v>
      </c>
      <c r="BC763" s="60">
        <f>IF(AND(ISNUMBER(BB762),ISNUMBER(BB763)),BB763/BB762-1,"")</f>
        <v>-2.6227051330086626E-3</v>
      </c>
      <c r="BD763" s="60">
        <f>IF(ISNUMBER(BB763),BB763/MAX(BB$22:BB763)-1,"")</f>
        <v>-3.7425420357982242E-2</v>
      </c>
      <c r="BF763" s="62">
        <v>53.99</v>
      </c>
      <c r="BG763" s="60">
        <f>IF(AND(ISNUMBER(BF762),ISNUMBER(BF763)),BF763/BF762-1,"")</f>
        <v>-1.8487705675725996E-3</v>
      </c>
      <c r="BH763" s="60">
        <f>IF(ISNUMBER(BF763),BF763/MAX(BF$22:BF763)-1,"")</f>
        <v>-2.7705947543406051E-3</v>
      </c>
      <c r="BK763" s="61">
        <f>BK762*(1+BL763)</f>
        <v>130.14361548875158</v>
      </c>
      <c r="BL763" s="60">
        <f>$L$12*N(AQ763)+$L$13*N(S763)+$L$14*N(AA763)+$L$15*N(AE763)+$L$16*N(AY763)+$L$17*N(BC763)+$L$18*N(AM763)+$L$19*N(AU763)+$L$20*N(W763)</f>
        <v>2.5964844516508821E-3</v>
      </c>
      <c r="BM763" s="60">
        <f>IF(ISNUMBER(BK763),BK763/MAX(BK$22:BK763)-1,"")</f>
        <v>0</v>
      </c>
      <c r="BO763" s="61">
        <f>BO762*(1+BP763)</f>
        <v>128.81976995144868</v>
      </c>
      <c r="BP763" s="60">
        <f>$L$36*N(S763)+$L$37*N(AQ763)+$L$38*N(AA763)+$L$39*N(AE763)+$L$40*N(AM763)+$L$41*N(W763)+$L$42*N(AI763)+$L$43*N(BG763)+$L$44*N(AY763)</f>
        <v>2.1267878201723048E-3</v>
      </c>
      <c r="BQ763" s="60">
        <f>IF(ISNUMBER(BO763),BO763/MAX(BO$22:BO763)-1,"")</f>
        <v>0</v>
      </c>
      <c r="BS763" s="61">
        <f>BS762*(1+BT763)</f>
        <v>122.67674918523483</v>
      </c>
      <c r="BT763" s="60">
        <f>$L$60*N(S763)+$L$61*N(AE763)+$L$62*N(AQ763)+$L$63*N(AM763)+$L$64*N(AI763)+$L$65*N(AA763)+$L$66*N(BG763)+$L$67*N(W763)+$L$68*N(AY763)</f>
        <v>6.0384538028534249E-4</v>
      </c>
      <c r="BU763" s="60">
        <f>IF(ISNUMBER(BS763),BS763/MAX(BS$22:BS763)-1,"")</f>
        <v>0</v>
      </c>
    </row>
    <row r="764" spans="17:73" ht="16" customHeight="1">
      <c r="Q764" s="63">
        <v>44168</v>
      </c>
      <c r="R764" s="62">
        <v>494.89</v>
      </c>
      <c r="S764" s="60">
        <f>IF(AND(ISNUMBER(R763),ISNUMBER(R764)),R764/R763-1,"")</f>
        <v>-1.2713916693574134E-3</v>
      </c>
      <c r="T764" s="60">
        <f>IF(ISNUMBER(R764),R764/MAX(R$22:R764)-1,"")</f>
        <v>-2.7606397610720368E-2</v>
      </c>
      <c r="V764" s="62">
        <v>255.31</v>
      </c>
      <c r="W764" s="60">
        <f>IF(AND(ISNUMBER(V763),ISNUMBER(V764)),V764/V763-1,"")</f>
        <v>-2.1496130696475602E-3</v>
      </c>
      <c r="X764" s="60">
        <f>IF(ISNUMBER(V764),V764/MAX(V$22:V764)-1,"")</f>
        <v>-1.3790173053151999E-2</v>
      </c>
      <c r="Z764" s="62">
        <v>10.86</v>
      </c>
      <c r="AA764" s="60">
        <f>IF(AND(ISNUMBER(Z763),ISNUMBER(Z764)),Z764/Z763-1,"")</f>
        <v>-3.6697247706423131E-3</v>
      </c>
      <c r="AB764" s="60">
        <f>IF(ISNUMBER(Z764),Z764/MAX(Z$22:Z764)-1,"")</f>
        <v>-1.6304347826086918E-2</v>
      </c>
      <c r="AD764" s="62">
        <v>14.55</v>
      </c>
      <c r="AE764" s="60">
        <f>IF(AND(ISNUMBER(AD763),ISNUMBER(AD764)),AD764/AD763-1,"")</f>
        <v>-3.424657534246478E-3</v>
      </c>
      <c r="AF764" s="60">
        <f>IF(ISNUMBER(AD764),AD764/MAX(AD$22:AD764)-1,"")</f>
        <v>-3.7061548643282483E-2</v>
      </c>
      <c r="AH764" s="62">
        <v>18.55</v>
      </c>
      <c r="AI764" s="60">
        <f>IF(AND(ISNUMBER(AH763),ISNUMBER(AH764)),AH764/AH763-1,"")</f>
        <v>-8.0213903743314718E-3</v>
      </c>
      <c r="AJ764" s="60">
        <f>IF(ISNUMBER(AH764),AH764/MAX(AH$22:AH764)-1,"")</f>
        <v>-4.9205535622757646E-2</v>
      </c>
      <c r="AL764" s="62">
        <v>19.89</v>
      </c>
      <c r="AM764" s="60">
        <f>IF(AND(ISNUMBER(AL763),ISNUMBER(AL764)),AL764/AL763-1,"")</f>
        <v>1.5105740181269312E-3</v>
      </c>
      <c r="AN764" s="60">
        <f>IF(ISNUMBER(AL764),AL764/MAX(AL$22:AL764)-1,"")</f>
        <v>-0.15613067458633856</v>
      </c>
      <c r="AP764" s="62">
        <v>100.26</v>
      </c>
      <c r="AQ764" s="60">
        <f>IF(AND(ISNUMBER(AP763),ISNUMBER(AP764)),AP764/AP763-1,"")</f>
        <v>-1.9944156362183829E-4</v>
      </c>
      <c r="AR764" s="60">
        <f>IF(ISNUMBER(AP764),AP764/MAX(AP$22:AP764)-1,"")</f>
        <v>-1.4938751120405769E-3</v>
      </c>
      <c r="AT764" s="62">
        <v>50.07</v>
      </c>
      <c r="AU764" s="60">
        <f>IF(AND(ISNUMBER(AT763),ISNUMBER(AT764)),AT764/AT763-1,"")</f>
        <v>9.987016878065802E-5</v>
      </c>
      <c r="AV764" s="60">
        <f>IF(ISNUMBER(AT764),AT764/MAX(AT$22:AT764)-1,"")</f>
        <v>-2.1921084097249466E-3</v>
      </c>
      <c r="AX764" s="62">
        <v>23.172000000000001</v>
      </c>
      <c r="AY764" s="60">
        <f>IF(AND(ISNUMBER(AX763),ISNUMBER(AX764)),AX764/AX763-1,"")</f>
        <v>9.673202614379095E-3</v>
      </c>
      <c r="AZ764" s="60">
        <f>IF(ISNUMBER(AX764),AX764/MAX(AX$22:AX764)-1,"")</f>
        <v>-0.13585679656908445</v>
      </c>
      <c r="BB764" s="62">
        <v>53.26</v>
      </c>
      <c r="BC764" s="60">
        <f>IF(AND(ISNUMBER(BB763),ISNUMBER(BB764)),BB764/BB763-1,"")</f>
        <v>3.7565740045075735E-4</v>
      </c>
      <c r="BD764" s="60">
        <f>IF(ISNUMBER(BB764),BB764/MAX(BB$22:BB764)-1,"")</f>
        <v>-3.7063822093653997E-2</v>
      </c>
      <c r="BF764" s="62">
        <v>54</v>
      </c>
      <c r="BG764" s="60">
        <f>IF(AND(ISNUMBER(BF763),ISNUMBER(BF764)),BF764/BF763-1,"")</f>
        <v>1.8521948508976038E-4</v>
      </c>
      <c r="BH764" s="60">
        <f>IF(ISNUMBER(BF764),BF764/MAX(BF$22:BF764)-1,"")</f>
        <v>-2.5858884373846092E-3</v>
      </c>
      <c r="BK764" s="61">
        <f>BK763*(1+BL764)</f>
        <v>130.16921841832018</v>
      </c>
      <c r="BL764" s="60">
        <f>$L$12*N(AQ764)+$L$13*N(S764)+$L$14*N(AA764)+$L$15*N(AE764)+$L$16*N(AY764)+$L$17*N(BC764)+$L$18*N(AM764)+$L$19*N(AU764)+$L$20*N(W764)</f>
        <v>1.9672827954297513E-4</v>
      </c>
      <c r="BM764" s="60">
        <f>IF(ISNUMBER(BK764),BK764/MAX(BK$22:BK764)-1,"")</f>
        <v>0</v>
      </c>
      <c r="BO764" s="61">
        <f>BO763*(1+BP764)</f>
        <v>128.69720273159044</v>
      </c>
      <c r="BP764" s="60">
        <f>$L$36*N(S764)+$L$37*N(AQ764)+$L$38*N(AA764)+$L$39*N(AE764)+$L$40*N(AM764)+$L$41*N(W764)+$L$42*N(AI764)+$L$43*N(BG764)+$L$44*N(AY764)</f>
        <v>-9.5146280655867752E-4</v>
      </c>
      <c r="BQ764" s="60">
        <f>IF(ISNUMBER(BO764),BO764/MAX(BO$22:BO764)-1,"")</f>
        <v>-9.5146280655866722E-4</v>
      </c>
      <c r="BS764" s="61">
        <f>BS763*(1+BT764)</f>
        <v>122.42867259186276</v>
      </c>
      <c r="BT764" s="60">
        <f>$L$60*N(S764)+$L$61*N(AE764)+$L$62*N(AQ764)+$L$63*N(AM764)+$L$64*N(AI764)+$L$65*N(AA764)+$L$66*N(BG764)+$L$67*N(W764)+$L$68*N(AY764)</f>
        <v>-2.0221973195383193E-3</v>
      </c>
      <c r="BU764" s="60">
        <f>IF(ISNUMBER(BS764),BS764/MAX(BS$22:BS764)-1,"")</f>
        <v>-2.0221973195383436E-3</v>
      </c>
    </row>
    <row r="765" spans="17:73" ht="16" customHeight="1">
      <c r="Q765" s="63">
        <v>44169</v>
      </c>
      <c r="R765" s="62">
        <v>494.5</v>
      </c>
      <c r="S765" s="60">
        <f>IF(AND(ISNUMBER(R764),ISNUMBER(R765)),R765/R764-1,"")</f>
        <v>-7.8805391097003241E-4</v>
      </c>
      <c r="T765" s="60">
        <f>IF(ISNUMBER(R765),R765/MAX(R$22:R765)-1,"")</f>
        <v>-2.8372696192085489E-2</v>
      </c>
      <c r="V765" s="62">
        <v>255.57</v>
      </c>
      <c r="W765" s="60">
        <f>IF(AND(ISNUMBER(V764),ISNUMBER(V765)),V765/V764-1,"")</f>
        <v>1.0183698249186524E-3</v>
      </c>
      <c r="X765" s="60">
        <f>IF(ISNUMBER(V765),V765/MAX(V$22:V765)-1,"")</f>
        <v>-1.2785846724351013E-2</v>
      </c>
      <c r="Z765" s="62">
        <v>10.83</v>
      </c>
      <c r="AA765" s="60">
        <f>IF(AND(ISNUMBER(Z764),ISNUMBER(Z765)),Z765/Z764-1,"")</f>
        <v>-2.7624309392264568E-3</v>
      </c>
      <c r="AB765" s="60">
        <f>IF(ISNUMBER(Z765),Z765/MAX(Z$22:Z765)-1,"")</f>
        <v>-1.9021739130434701E-2</v>
      </c>
      <c r="AD765" s="62">
        <v>14.6</v>
      </c>
      <c r="AE765" s="60">
        <f>IF(AND(ISNUMBER(AD764),ISNUMBER(AD765)),AD765/AD764-1,"")</f>
        <v>3.4364261168384758E-3</v>
      </c>
      <c r="AF765" s="60">
        <f>IF(ISNUMBER(AD765),AD765/MAX(AD$22:AD765)-1,"")</f>
        <v>-3.375248180013235E-2</v>
      </c>
      <c r="AH765" s="62">
        <v>18.600000000000001</v>
      </c>
      <c r="AI765" s="60">
        <f>IF(AND(ISNUMBER(AH764),ISNUMBER(AH765)),AH765/AH764-1,"")</f>
        <v>2.6954177897573484E-3</v>
      </c>
      <c r="AJ765" s="60">
        <f>IF(ISNUMBER(AH765),AH765/MAX(AH$22:AH765)-1,"")</f>
        <v>-4.6642747309072252E-2</v>
      </c>
      <c r="AL765" s="62">
        <v>19.84</v>
      </c>
      <c r="AM765" s="60">
        <f>IF(AND(ISNUMBER(AL764),ISNUMBER(AL765)),AL765/AL764-1,"")</f>
        <v>-2.513826043237799E-3</v>
      </c>
      <c r="AN765" s="60">
        <f>IF(ISNUMBER(AL765),AL765/MAX(AL$22:AL765)-1,"")</f>
        <v>-0.15825201527365296</v>
      </c>
      <c r="AP765" s="62">
        <v>100.28</v>
      </c>
      <c r="AQ765" s="60">
        <f>IF(AND(ISNUMBER(AP764),ISNUMBER(AP765)),AP765/AP764-1,"")</f>
        <v>1.9948134849379073E-4</v>
      </c>
      <c r="AR765" s="60">
        <f>IF(ISNUMBER(AP765),AP765/MAX(AP$22:AP765)-1,"")</f>
        <v>-1.2946917637685074E-3</v>
      </c>
      <c r="AT765" s="62">
        <v>50.075000000000003</v>
      </c>
      <c r="AU765" s="60">
        <f>IF(AND(ISNUMBER(AT764),ISNUMBER(AT765)),AT765/AT764-1,"")</f>
        <v>9.9860195726053647E-5</v>
      </c>
      <c r="AV765" s="60">
        <f>IF(ISNUMBER(AT765),AT765/MAX(AT$22:AT765)-1,"")</f>
        <v>-2.092467118373742E-3</v>
      </c>
      <c r="AX765" s="62">
        <v>23.166</v>
      </c>
      <c r="AY765" s="60">
        <f>IF(AND(ISNUMBER(AX764),ISNUMBER(AX765)),AX765/AX764-1,"")</f>
        <v>-2.5893319523562219E-4</v>
      </c>
      <c r="AZ765" s="60">
        <f>IF(ISNUMBER(AX765),AX765/MAX(AX$22:AX765)-1,"")</f>
        <v>-0.13608055192988999</v>
      </c>
      <c r="BB765" s="62">
        <v>53.33</v>
      </c>
      <c r="BC765" s="60">
        <f>IF(AND(ISNUMBER(BB764),ISNUMBER(BB765)),BB765/BB764-1,"")</f>
        <v>1.3143071723620281E-3</v>
      </c>
      <c r="BD765" s="60">
        <f>IF(ISNUMBER(BB765),BB765/MAX(BB$22:BB765)-1,"")</f>
        <v>-3.5798228168504864E-2</v>
      </c>
      <c r="BF765" s="62">
        <v>54.1</v>
      </c>
      <c r="BG765" s="60">
        <f>IF(AND(ISNUMBER(BF764),ISNUMBER(BF765)),BF765/BF764-1,"")</f>
        <v>1.8518518518517713E-3</v>
      </c>
      <c r="BH765" s="60">
        <f>IF(ISNUMBER(BF765),BF765/MAX(BF$22:BF765)-1,"")</f>
        <v>-7.3882526782409474E-4</v>
      </c>
      <c r="BK765" s="61">
        <f>BK764*(1+BL765)</f>
        <v>130.12219713777677</v>
      </c>
      <c r="BL765" s="60">
        <f>$L$12*N(AQ765)+$L$13*N(S765)+$L$14*N(AA765)+$L$15*N(AE765)+$L$16*N(AY765)+$L$17*N(BC765)+$L$18*N(AM765)+$L$19*N(AU765)+$L$20*N(W765)</f>
        <v>-3.6123194957132733E-4</v>
      </c>
      <c r="BM765" s="60">
        <f>IF(ISNUMBER(BK765),BK765/MAX(BK$22:BK765)-1,"")</f>
        <v>-3.6123194957127236E-4</v>
      </c>
      <c r="BO765" s="61">
        <f>BO764*(1+BP765)</f>
        <v>128.67262246478481</v>
      </c>
      <c r="BP765" s="60">
        <f>$L$36*N(S765)+$L$37*N(AQ765)+$L$38*N(AA765)+$L$39*N(AE765)+$L$40*N(AM765)+$L$41*N(W765)+$L$42*N(AI765)+$L$43*N(BG765)+$L$44*N(AY765)</f>
        <v>-1.9099301526310266E-4</v>
      </c>
      <c r="BQ765" s="60">
        <f>IF(ISNUMBER(BO765),BO765/MAX(BO$22:BO765)-1,"")</f>
        <v>-1.1422740990713054E-3</v>
      </c>
      <c r="BS765" s="61">
        <f>BS764*(1+BT765)</f>
        <v>122.45986570817605</v>
      </c>
      <c r="BT765" s="60">
        <f>$L$60*N(S765)+$L$61*N(AE765)+$L$62*N(AQ765)+$L$63*N(AM765)+$L$64*N(AI765)+$L$65*N(AA765)+$L$66*N(BG765)+$L$67*N(W765)+$L$68*N(AY765)</f>
        <v>2.5478603706896249E-4</v>
      </c>
      <c r="BU765" s="60">
        <f>IF(ISNUMBER(BS765),BS765/MAX(BS$22:BS765)-1,"")</f>
        <v>-1.7679265101107067E-3</v>
      </c>
    </row>
    <row r="766" spans="17:73" ht="16" customHeight="1">
      <c r="Q766" s="63">
        <v>44172</v>
      </c>
      <c r="R766" s="62">
        <v>496.57</v>
      </c>
      <c r="S766" s="60">
        <f>IF(AND(ISNUMBER(R765),ISNUMBER(R766)),R766/R765-1,"")</f>
        <v>4.1860465116279055E-3</v>
      </c>
      <c r="T766" s="60">
        <f>IF(ISNUMBER(R766),R766/MAX(R$22:R766)-1,"")</f>
        <v>-2.4305419106377957E-2</v>
      </c>
      <c r="V766" s="62">
        <v>257.08</v>
      </c>
      <c r="W766" s="60">
        <f>IF(AND(ISNUMBER(V765),ISNUMBER(V766)),V766/V765-1,"")</f>
        <v>5.9083617012951617E-3</v>
      </c>
      <c r="X766" s="60">
        <f>IF(ISNUMBER(V766),V766/MAX(V$22:V766)-1,"")</f>
        <v>-6.9530284301607681E-3</v>
      </c>
      <c r="Z766" s="62">
        <v>10.89</v>
      </c>
      <c r="AA766" s="60">
        <f>IF(AND(ISNUMBER(Z765),ISNUMBER(Z766)),Z766/Z765-1,"")</f>
        <v>5.5401662049860967E-3</v>
      </c>
      <c r="AB766" s="60">
        <f>IF(ISNUMBER(Z766),Z766/MAX(Z$22:Z766)-1,"")</f>
        <v>-1.3586956521739024E-2</v>
      </c>
      <c r="AD766" s="62">
        <v>14.56</v>
      </c>
      <c r="AE766" s="60">
        <f>IF(AND(ISNUMBER(AD765),ISNUMBER(AD766)),AD766/AD765-1,"")</f>
        <v>-2.739726027397249E-3</v>
      </c>
      <c r="AF766" s="60">
        <f>IF(ISNUMBER(AD766),AD766/MAX(AD$22:AD766)-1,"")</f>
        <v>-3.6399735274652456E-2</v>
      </c>
      <c r="AH766" s="62">
        <v>18.52</v>
      </c>
      <c r="AI766" s="60">
        <f>IF(AND(ISNUMBER(AH765),ISNUMBER(AH766)),AH766/AH765-1,"")</f>
        <v>-4.3010752688172893E-3</v>
      </c>
      <c r="AJ766" s="60">
        <f>IF(ISNUMBER(AH766),AH766/MAX(AH$22:AH766)-1,"")</f>
        <v>-5.0743208610968815E-2</v>
      </c>
      <c r="AL766" s="62">
        <v>19.8</v>
      </c>
      <c r="AM766" s="60">
        <f>IF(AND(ISNUMBER(AL765),ISNUMBER(AL766)),AL766/AL765-1,"")</f>
        <v>-2.0161290322580072E-3</v>
      </c>
      <c r="AN766" s="60">
        <f>IF(ISNUMBER(AL766),AL766/MAX(AL$22:AL766)-1,"")</f>
        <v>-0.15994908782350448</v>
      </c>
      <c r="AP766" s="62">
        <v>100.27</v>
      </c>
      <c r="AQ766" s="60">
        <f>IF(AND(ISNUMBER(AP765),ISNUMBER(AP766)),AP766/AP765-1,"")</f>
        <v>-9.9720781810974657E-5</v>
      </c>
      <c r="AR766" s="60">
        <f>IF(ISNUMBER(AP766),AP766/MAX(AP$22:AP766)-1,"")</f>
        <v>-1.3942834379045976E-3</v>
      </c>
      <c r="AT766" s="62">
        <v>50.075000000000003</v>
      </c>
      <c r="AU766" s="60">
        <f>IF(AND(ISNUMBER(AT765),ISNUMBER(AT766)),AT766/AT765-1,"")</f>
        <v>0</v>
      </c>
      <c r="AV766" s="60">
        <f>IF(ISNUMBER(AT766),AT766/MAX(AT$22:AT766)-1,"")</f>
        <v>-2.092467118373742E-3</v>
      </c>
      <c r="AX766" s="62">
        <v>23.155999999999999</v>
      </c>
      <c r="AY766" s="60">
        <f>IF(AND(ISNUMBER(AX765),ISNUMBER(AX766)),AX766/AX765-1,"")</f>
        <v>-4.3166709833386552E-4</v>
      </c>
      <c r="AZ766" s="60">
        <f>IF(ISNUMBER(AX766),AX766/MAX(AX$22:AX766)-1,"")</f>
        <v>-0.1364534775312326</v>
      </c>
      <c r="BB766" s="62">
        <v>53.22</v>
      </c>
      <c r="BC766" s="60">
        <f>IF(AND(ISNUMBER(BB765),ISNUMBER(BB766)),BB766/BB765-1,"")</f>
        <v>-2.0626289143070853E-3</v>
      </c>
      <c r="BD766" s="60">
        <f>IF(ISNUMBER(BB766),BB766/MAX(BB$22:BB766)-1,"")</f>
        <v>-3.7787018622310709E-2</v>
      </c>
      <c r="BF766" s="62">
        <v>54.04</v>
      </c>
      <c r="BG766" s="60">
        <f>IF(AND(ISNUMBER(BF765),ISNUMBER(BF766)),BF766/BF765-1,"")</f>
        <v>-1.1090573012939586E-3</v>
      </c>
      <c r="BH766" s="60">
        <f>IF(ISNUMBER(BF766),BF766/MAX(BF$22:BF766)-1,"")</f>
        <v>-1.8470631695604034E-3</v>
      </c>
      <c r="BK766" s="61">
        <f>BK765*(1+BL766)</f>
        <v>130.32978515210397</v>
      </c>
      <c r="BL766" s="60">
        <f>$L$12*N(AQ766)+$L$13*N(S766)+$L$14*N(AA766)+$L$15*N(AE766)+$L$16*N(AY766)+$L$17*N(BC766)+$L$18*N(AM766)+$L$19*N(AU766)+$L$20*N(W766)</f>
        <v>1.5953313031396494E-3</v>
      </c>
      <c r="BM766" s="60">
        <f>IF(ISNUMBER(BK766),BK766/MAX(BK$22:BK766)-1,"")</f>
        <v>0</v>
      </c>
      <c r="BO766" s="61">
        <f>BO765*(1+BP766)</f>
        <v>128.890423699585</v>
      </c>
      <c r="BP766" s="60">
        <f>$L$36*N(S766)+$L$37*N(AQ766)+$L$38*N(AA766)+$L$39*N(AE766)+$L$40*N(AM766)+$L$41*N(W766)+$L$42*N(AI766)+$L$43*N(BG766)+$L$44*N(AY766)</f>
        <v>1.6926773592400466E-3</v>
      </c>
      <c r="BQ766" s="60">
        <f>IF(ISNUMBER(BO766),BO766/MAX(BO$22:BO766)-1,"")</f>
        <v>0</v>
      </c>
      <c r="BS766" s="61">
        <f>BS765*(1+BT766)</f>
        <v>122.52393872551646</v>
      </c>
      <c r="BT766" s="60">
        <f>$L$60*N(S766)+$L$61*N(AE766)+$L$62*N(AQ766)+$L$63*N(AM766)+$L$64*N(AI766)+$L$65*N(AA766)+$L$66*N(BG766)+$L$67*N(W766)+$L$68*N(AY766)</f>
        <v>5.2321645928534908E-4</v>
      </c>
      <c r="BU766" s="60">
        <f>IF(ISNUMBER(BS766),BS766/MAX(BS$22:BS766)-1,"")</f>
        <v>-1.2456350590740461E-3</v>
      </c>
    </row>
    <row r="767" spans="17:73" ht="16" customHeight="1">
      <c r="Q767" s="63">
        <v>44173</v>
      </c>
      <c r="R767" s="62">
        <v>495.3</v>
      </c>
      <c r="S767" s="60">
        <f>IF(AND(ISNUMBER(R766),ISNUMBER(R767)),R767/R766-1,"")</f>
        <v>-2.5575447570331811E-3</v>
      </c>
      <c r="T767" s="60">
        <f>IF(ISNUMBER(R767),R767/MAX(R$22:R767)-1,"")</f>
        <v>-2.6800801666208129E-2</v>
      </c>
      <c r="V767" s="62">
        <v>256.86</v>
      </c>
      <c r="W767" s="60">
        <f>IF(AND(ISNUMBER(V766),ISNUMBER(V767)),V767/V766-1,"")</f>
        <v>-8.5576474249249301E-4</v>
      </c>
      <c r="X767" s="60">
        <f>IF(ISNUMBER(V767),V767/MAX(V$22:V767)-1,"")</f>
        <v>-7.8028430160691498E-3</v>
      </c>
      <c r="Z767" s="62">
        <v>10.91</v>
      </c>
      <c r="AA767" s="60">
        <f>IF(AND(ISNUMBER(Z766),ISNUMBER(Z767)),Z767/Z766-1,"")</f>
        <v>1.8365472910926162E-3</v>
      </c>
      <c r="AB767" s="60">
        <f>IF(ISNUMBER(Z767),Z767/MAX(Z$22:Z767)-1,"")</f>
        <v>-1.1775362318840465E-2</v>
      </c>
      <c r="AD767" s="62">
        <v>14.49</v>
      </c>
      <c r="AE767" s="60">
        <f>IF(AND(ISNUMBER(AD766),ISNUMBER(AD767)),AD767/AD766-1,"")</f>
        <v>-4.8076923076922906E-3</v>
      </c>
      <c r="AF767" s="60">
        <f>IF(ISNUMBER(AD767),AD767/MAX(AD$22:AD767)-1,"")</f>
        <v>-4.1032428855062864E-2</v>
      </c>
      <c r="AH767" s="62">
        <v>18.559999999999999</v>
      </c>
      <c r="AI767" s="60">
        <f>IF(AND(ISNUMBER(AH766),ISNUMBER(AH767)),AH767/AH766-1,"")</f>
        <v>2.1598272138227959E-3</v>
      </c>
      <c r="AJ767" s="60">
        <f>IF(ISNUMBER(AH767),AH767/MAX(AH$22:AH767)-1,"")</f>
        <v>-4.8692977960020589E-2</v>
      </c>
      <c r="AL767" s="62">
        <v>19.8</v>
      </c>
      <c r="AM767" s="60">
        <f>IF(AND(ISNUMBER(AL766),ISNUMBER(AL767)),AL767/AL766-1,"")</f>
        <v>0</v>
      </c>
      <c r="AN767" s="60">
        <f>IF(ISNUMBER(AL767),AL767/MAX(AL$22:AL767)-1,"")</f>
        <v>-0.15994908782350448</v>
      </c>
      <c r="AP767" s="62">
        <v>100.21</v>
      </c>
      <c r="AQ767" s="60">
        <f>IF(AND(ISNUMBER(AP766),ISNUMBER(AP767)),AP767/AP766-1,"")</f>
        <v>-5.983843622220375E-4</v>
      </c>
      <c r="AR767" s="60">
        <f>IF(ISNUMBER(AP767),AP767/MAX(AP$22:AP767)-1,"")</f>
        <v>-1.9918334827209172E-3</v>
      </c>
      <c r="AT767" s="62">
        <v>50.07</v>
      </c>
      <c r="AU767" s="60">
        <f>IF(AND(ISNUMBER(AT766),ISNUMBER(AT767)),AT767/AT766-1,"")</f>
        <v>-9.9850224663078357E-5</v>
      </c>
      <c r="AV767" s="60">
        <f>IF(ISNUMBER(AT767),AT767/MAX(AT$22:AT767)-1,"")</f>
        <v>-2.1921084097249466E-3</v>
      </c>
      <c r="AX767" s="62">
        <v>23.555</v>
      </c>
      <c r="AY767" s="60">
        <f>IF(AND(ISNUMBER(AX766),ISNUMBER(AX767)),AX767/AX766-1,"")</f>
        <v>1.7230955259975866E-2</v>
      </c>
      <c r="AZ767" s="60">
        <f>IF(ISNUMBER(AX767),AX767/MAX(AX$22:AX767)-1,"")</f>
        <v>-0.12157374603766558</v>
      </c>
      <c r="BB767" s="62">
        <v>53.34</v>
      </c>
      <c r="BC767" s="60">
        <f>IF(AND(ISNUMBER(BB766),ISNUMBER(BB767)),BB767/BB766-1,"")</f>
        <v>2.2547914317927464E-3</v>
      </c>
      <c r="BD767" s="60">
        <f>IF(ISNUMBER(BB767),BB767/MAX(BB$22:BB767)-1,"")</f>
        <v>-3.5617429036340575E-2</v>
      </c>
      <c r="BF767" s="62">
        <v>54.08</v>
      </c>
      <c r="BG767" s="60">
        <f>IF(AND(ISNUMBER(BF766),ISNUMBER(BF767)),BF767/BF766-1,"")</f>
        <v>7.4019245003698053E-4</v>
      </c>
      <c r="BH767" s="60">
        <f>IF(ISNUMBER(BF767),BF767/MAX(BF$22:BF767)-1,"")</f>
        <v>-1.1082379017363087E-3</v>
      </c>
      <c r="BK767" s="61">
        <f>BK766*(1+BL767)</f>
        <v>130.53918701044577</v>
      </c>
      <c r="BL767" s="60">
        <f>$L$12*N(AQ767)+$L$13*N(S767)+$L$14*N(AA767)+$L$15*N(AE767)+$L$16*N(AY767)+$L$17*N(BC767)+$L$18*N(AM767)+$L$19*N(AU767)+$L$20*N(W767)</f>
        <v>1.6067076155879749E-3</v>
      </c>
      <c r="BM767" s="60">
        <f>IF(ISNUMBER(BK767),BK767/MAX(BK$22:BK767)-1,"")</f>
        <v>0</v>
      </c>
      <c r="BO767" s="61">
        <f>BO766*(1+BP767)</f>
        <v>128.90098711628286</v>
      </c>
      <c r="BP767" s="60">
        <f>$L$36*N(S767)+$L$37*N(AQ767)+$L$38*N(AA767)+$L$39*N(AE767)+$L$40*N(AM767)+$L$41*N(W767)+$L$42*N(AI767)+$L$43*N(BG767)+$L$44*N(AY767)</f>
        <v>8.1956567405399574E-5</v>
      </c>
      <c r="BQ767" s="60">
        <f>IF(ISNUMBER(BO767),BO767/MAX(BO$22:BO767)-1,"")</f>
        <v>0</v>
      </c>
      <c r="BS767" s="61">
        <f>BS766*(1+BT767)</f>
        <v>122.37857255361321</v>
      </c>
      <c r="BT767" s="60">
        <f>$L$60*N(S767)+$L$61*N(AE767)+$L$62*N(AQ767)+$L$63*N(AM767)+$L$64*N(AI767)+$L$65*N(AA767)+$L$66*N(BG767)+$L$67*N(W767)+$L$68*N(AY767)</f>
        <v>-1.1864307776532313E-3</v>
      </c>
      <c r="BU767" s="60">
        <f>IF(ISNUMBER(BS767),BS767/MAX(BS$22:BS767)-1,"")</f>
        <v>-2.4305879769555006E-3</v>
      </c>
    </row>
    <row r="768" spans="17:73" ht="16" customHeight="1">
      <c r="Q768" s="63">
        <v>44174</v>
      </c>
      <c r="R768" s="62">
        <v>499.81</v>
      </c>
      <c r="S768" s="60">
        <f>IF(AND(ISNUMBER(R767),ISNUMBER(R768)),R768/R767-1,"")</f>
        <v>9.1055925701595264E-3</v>
      </c>
      <c r="T768" s="60">
        <f>IF(ISNUMBER(R768),R768/MAX(R$22:R768)-1,"")</f>
        <v>-1.7939246276574838E-2</v>
      </c>
      <c r="V768" s="62">
        <v>258.85000000000002</v>
      </c>
      <c r="W768" s="60">
        <f>IF(AND(ISNUMBER(V767),ISNUMBER(V768)),V768/V767-1,"")</f>
        <v>7.7474110410340469E-3</v>
      </c>
      <c r="X768" s="60">
        <f>IF(ISNUMBER(V768),V768/MAX(V$22:V768)-1,"")</f>
        <v>-1.1588380716920366E-4</v>
      </c>
      <c r="Z768" s="62">
        <v>10.96</v>
      </c>
      <c r="AA768" s="60">
        <f>IF(AND(ISNUMBER(Z767),ISNUMBER(Z768)),Z768/Z767-1,"")</f>
        <v>4.5829514207149646E-3</v>
      </c>
      <c r="AB768" s="60">
        <f>IF(ISNUMBER(Z768),Z768/MAX(Z$22:Z768)-1,"")</f>
        <v>-7.246376811594013E-3</v>
      </c>
      <c r="AD768" s="62">
        <v>14.67</v>
      </c>
      <c r="AE768" s="60">
        <f>IF(AND(ISNUMBER(AD767),ISNUMBER(AD768)),AD768/AD767-1,"")</f>
        <v>1.2422360248447228E-2</v>
      </c>
      <c r="AF768" s="60">
        <f>IF(ISNUMBER(AD768),AD768/MAX(AD$22:AD768)-1,"")</f>
        <v>-2.9119788219722054E-2</v>
      </c>
      <c r="AH768" s="62">
        <v>18.62</v>
      </c>
      <c r="AI768" s="60">
        <f>IF(AND(ISNUMBER(AH767),ISNUMBER(AH768)),AH768/AH767-1,"")</f>
        <v>3.2327586206897241E-3</v>
      </c>
      <c r="AJ768" s="60">
        <f>IF(ISNUMBER(AH768),AH768/MAX(AH$22:AH768)-1,"")</f>
        <v>-4.5617631983598139E-2</v>
      </c>
      <c r="AL768" s="62">
        <v>19.88</v>
      </c>
      <c r="AM768" s="60">
        <f>IF(AND(ISNUMBER(AL767),ISNUMBER(AL768)),AL768/AL767-1,"")</f>
        <v>4.0404040404038444E-3</v>
      </c>
      <c r="AN768" s="60">
        <f>IF(ISNUMBER(AL768),AL768/MAX(AL$22:AL768)-1,"")</f>
        <v>-0.15655494272380155</v>
      </c>
      <c r="AP768" s="62">
        <v>100.22</v>
      </c>
      <c r="AQ768" s="60">
        <f>IF(AND(ISNUMBER(AP767),ISNUMBER(AP768)),AP768/AP767-1,"")</f>
        <v>9.9790440075908649E-5</v>
      </c>
      <c r="AR768" s="60">
        <f>IF(ISNUMBER(AP768),AP768/MAX(AP$22:AP768)-1,"")</f>
        <v>-1.8922418085848269E-3</v>
      </c>
      <c r="AT768" s="62">
        <v>50.07</v>
      </c>
      <c r="AU768" s="60">
        <f>IF(AND(ISNUMBER(AT767),ISNUMBER(AT768)),AT768/AT767-1,"")</f>
        <v>0</v>
      </c>
      <c r="AV768" s="60">
        <f>IF(ISNUMBER(AT768),AT768/MAX(AT$22:AT768)-1,"")</f>
        <v>-2.1921084097249466E-3</v>
      </c>
      <c r="AX768" s="62">
        <v>23.417000000000002</v>
      </c>
      <c r="AY768" s="60">
        <f>IF(AND(ISNUMBER(AX767),ISNUMBER(AX768)),AX768/AX767-1,"")</f>
        <v>-5.8586287412437654E-3</v>
      </c>
      <c r="AZ768" s="60">
        <f>IF(ISNUMBER(AX768),AX768/MAX(AX$22:AX768)-1,"")</f>
        <v>-0.12672011933619243</v>
      </c>
      <c r="BB768" s="62">
        <v>53.35</v>
      </c>
      <c r="BC768" s="60">
        <f>IF(AND(ISNUMBER(BB767),ISNUMBER(BB768)),BB768/BB767-1,"")</f>
        <v>1.8747656542927871E-4</v>
      </c>
      <c r="BD768" s="60">
        <f>IF(ISNUMBER(BB768),BB768/MAX(BB$22:BB768)-1,"")</f>
        <v>-3.5436629904176509E-2</v>
      </c>
      <c r="BF768" s="62">
        <v>54.09</v>
      </c>
      <c r="BG768" s="60">
        <f>IF(AND(ISNUMBER(BF767),ISNUMBER(BF768)),BF768/BF767-1,"")</f>
        <v>1.8491124260355818E-4</v>
      </c>
      <c r="BH768" s="60">
        <f>IF(ISNUMBER(BF768),BF768/MAX(BF$22:BF768)-1,"")</f>
        <v>-9.235315847802017E-4</v>
      </c>
      <c r="BK768" s="61">
        <f>BK767*(1+BL768)</f>
        <v>131.06145405674442</v>
      </c>
      <c r="BL768" s="60">
        <f>$L$12*N(AQ768)+$L$13*N(S768)+$L$14*N(AA768)+$L$15*N(AE768)+$L$16*N(AY768)+$L$17*N(BC768)+$L$18*N(AM768)+$L$19*N(AU768)+$L$20*N(W768)</f>
        <v>4.0008449436479193E-3</v>
      </c>
      <c r="BM768" s="60">
        <f>IF(ISNUMBER(BK768),BK768/MAX(BK$22:BK768)-1,"")</f>
        <v>0</v>
      </c>
      <c r="BO768" s="61">
        <f>BO767*(1+BP768)</f>
        <v>129.59391020822909</v>
      </c>
      <c r="BP768" s="60">
        <f>$L$36*N(S768)+$L$37*N(AQ768)+$L$38*N(AA768)+$L$39*N(AE768)+$L$40*N(AM768)+$L$41*N(W768)+$L$42*N(AI768)+$L$43*N(BG768)+$L$44*N(AY768)</f>
        <v>5.375622851678594E-3</v>
      </c>
      <c r="BQ768" s="60">
        <f>IF(ISNUMBER(BO768),BO768/MAX(BO$22:BO768)-1,"")</f>
        <v>0</v>
      </c>
      <c r="BS768" s="61">
        <f>BS767*(1+BT768)</f>
        <v>123.14318066412082</v>
      </c>
      <c r="BT768" s="60">
        <f>$L$60*N(S768)+$L$61*N(AE768)+$L$62*N(AQ768)+$L$63*N(AM768)+$L$64*N(AI768)+$L$65*N(AA768)+$L$66*N(BG768)+$L$67*N(W768)+$L$68*N(AY768)</f>
        <v>6.2478920496694557E-3</v>
      </c>
      <c r="BU768" s="60">
        <f>IF(ISNUMBER(BS768),BS768/MAX(BS$22:BS768)-1,"")</f>
        <v>0</v>
      </c>
    </row>
    <row r="769" spans="17:73" ht="16" customHeight="1">
      <c r="Q769" s="63">
        <v>44175</v>
      </c>
      <c r="R769" s="62">
        <v>491.55</v>
      </c>
      <c r="S769" s="60">
        <f>IF(AND(ISNUMBER(R768),ISNUMBER(R769)),R769/R768-1,"")</f>
        <v>-1.6526279986394776E-2</v>
      </c>
      <c r="T769" s="60">
        <f>IF(ISNUMBER(R769),R769/MAX(R$22:R769)-1,"")</f>
        <v>-3.4169057256258073E-2</v>
      </c>
      <c r="V769" s="62">
        <v>254.54</v>
      </c>
      <c r="W769" s="60">
        <f>IF(AND(ISNUMBER(V768),ISNUMBER(V769)),V769/V768-1,"")</f>
        <v>-1.6650569828085882E-2</v>
      </c>
      <c r="X769" s="60">
        <f>IF(ISNUMBER(V769),V769/MAX(V$22:V769)-1,"")</f>
        <v>-1.676452410383189E-2</v>
      </c>
      <c r="Z769" s="62">
        <v>10.76</v>
      </c>
      <c r="AA769" s="60">
        <f>IF(AND(ISNUMBER(Z768),ISNUMBER(Z769)),Z769/Z768-1,"")</f>
        <v>-1.8248175182481896E-2</v>
      </c>
      <c r="AB769" s="60">
        <f>IF(ISNUMBER(Z769),Z769/MAX(Z$22:Z769)-1,"")</f>
        <v>-2.5362318840579601E-2</v>
      </c>
      <c r="AD769" s="62">
        <v>14.6</v>
      </c>
      <c r="AE769" s="60">
        <f>IF(AND(ISNUMBER(AD768),ISNUMBER(AD769)),AD769/AD768-1,"")</f>
        <v>-4.7716428084526585E-3</v>
      </c>
      <c r="AF769" s="60">
        <f>IF(ISNUMBER(AD769),AD769/MAX(AD$22:AD769)-1,"")</f>
        <v>-3.375248180013235E-2</v>
      </c>
      <c r="AH769" s="62">
        <v>18.5</v>
      </c>
      <c r="AI769" s="60">
        <f>IF(AND(ISNUMBER(AH768),ISNUMBER(AH769)),AH769/AH768-1,"")</f>
        <v>-6.4446831364125545E-3</v>
      </c>
      <c r="AJ769" s="60">
        <f>IF(ISNUMBER(AH769),AH769/MAX(AH$22:AH769)-1,"")</f>
        <v>-5.1768323936442928E-2</v>
      </c>
      <c r="AL769" s="62">
        <v>19.8</v>
      </c>
      <c r="AM769" s="60">
        <f>IF(AND(ISNUMBER(AL768),ISNUMBER(AL769)),AL769/AL768-1,"")</f>
        <v>-4.0241448692152071E-3</v>
      </c>
      <c r="AN769" s="60">
        <f>IF(ISNUMBER(AL769),AL769/MAX(AL$22:AL769)-1,"")</f>
        <v>-0.15994908782350448</v>
      </c>
      <c r="AP769" s="62">
        <v>100.25</v>
      </c>
      <c r="AQ769" s="60">
        <f>IF(AND(ISNUMBER(AP768),ISNUMBER(AP769)),AP769/AP768-1,"")</f>
        <v>2.9934144881260671E-4</v>
      </c>
      <c r="AR769" s="60">
        <f>IF(ISNUMBER(AP769),AP769/MAX(AP$22:AP769)-1,"")</f>
        <v>-1.5934667861766671E-3</v>
      </c>
      <c r="AT769" s="62">
        <v>50.07</v>
      </c>
      <c r="AU769" s="60">
        <f>IF(AND(ISNUMBER(AT768),ISNUMBER(AT769)),AT769/AT768-1,"")</f>
        <v>0</v>
      </c>
      <c r="AV769" s="60">
        <f>IF(ISNUMBER(AT769),AT769/MAX(AT$22:AT769)-1,"")</f>
        <v>-2.1921084097249466E-3</v>
      </c>
      <c r="AX769" s="62">
        <v>23.027000000000001</v>
      </c>
      <c r="AY769" s="60">
        <f>IF(AND(ISNUMBER(AX768),ISNUMBER(AX769)),AX769/AX768-1,"")</f>
        <v>-1.6654567194773096E-2</v>
      </c>
      <c r="AZ769" s="60">
        <f>IF(ISNUMBER(AX769),AX769/MAX(AX$22:AX769)-1,"")</f>
        <v>-0.14126421778855114</v>
      </c>
      <c r="BB769" s="62">
        <v>53.25</v>
      </c>
      <c r="BC769" s="60">
        <f>IF(AND(ISNUMBER(BB768),ISNUMBER(BB769)),BB769/BB768-1,"")</f>
        <v>-1.8744142455482393E-3</v>
      </c>
      <c r="BD769" s="60">
        <f>IF(ISNUMBER(BB769),BB769/MAX(BB$22:BB769)-1,"")</f>
        <v>-3.7244621225818175E-2</v>
      </c>
      <c r="BF769" s="62">
        <v>54.05</v>
      </c>
      <c r="BG769" s="60">
        <f>IF(AND(ISNUMBER(BF768),ISNUMBER(BF769)),BF769/BF768-1,"")</f>
        <v>-7.3950822702917307E-4</v>
      </c>
      <c r="BH769" s="60">
        <f>IF(ISNUMBER(BF769),BF769/MAX(BF$22:BF769)-1,"")</f>
        <v>-1.6623568526044075E-3</v>
      </c>
      <c r="BK769" s="61">
        <f>BK768*(1+BL769)</f>
        <v>129.62625200140238</v>
      </c>
      <c r="BL769" s="60">
        <f>$L$12*N(AQ769)+$L$13*N(S769)+$L$14*N(AA769)+$L$15*N(AE769)+$L$16*N(AY769)+$L$17*N(BC769)+$L$18*N(AM769)+$L$19*N(AU769)+$L$20*N(W769)</f>
        <v>-1.0950603788667402E-2</v>
      </c>
      <c r="BM769" s="60">
        <f>IF(ISNUMBER(BK769),BK769/MAX(BK$22:BK769)-1,"")</f>
        <v>-1.0950603788667412E-2</v>
      </c>
      <c r="BO769" s="61">
        <f>BO768*(1+BP769)</f>
        <v>128.20769415512211</v>
      </c>
      <c r="BP769" s="60">
        <f>$L$36*N(S769)+$L$37*N(AQ769)+$L$38*N(AA769)+$L$39*N(AE769)+$L$40*N(AM769)+$L$41*N(W769)+$L$42*N(AI769)+$L$43*N(BG769)+$L$44*N(AY769)</f>
        <v>-1.0696614145522905E-2</v>
      </c>
      <c r="BQ769" s="60">
        <f>IF(ISNUMBER(BO769),BO769/MAX(BO$22:BO769)-1,"")</f>
        <v>-1.069661414552292E-2</v>
      </c>
      <c r="BS769" s="61">
        <f>BS768*(1+BT769)</f>
        <v>122.0620658690258</v>
      </c>
      <c r="BT769" s="60">
        <f>$L$60*N(S769)+$L$61*N(AE769)+$L$62*N(AQ769)+$L$63*N(AM769)+$L$64*N(AI769)+$L$65*N(AA769)+$L$66*N(BG769)+$L$67*N(W769)+$L$68*N(AY769)</f>
        <v>-8.7793314194459082E-3</v>
      </c>
      <c r="BU769" s="60">
        <f>IF(ISNUMBER(BS769),BS769/MAX(BS$22:BS769)-1,"")</f>
        <v>-8.7793314194458683E-3</v>
      </c>
    </row>
    <row r="770" spans="17:73" ht="16" customHeight="1">
      <c r="Q770" s="63">
        <v>44176</v>
      </c>
      <c r="R770" s="62">
        <v>484.66</v>
      </c>
      <c r="S770" s="60">
        <f>IF(AND(ISNUMBER(R769),ISNUMBER(R770)),R770/R769-1,"")</f>
        <v>-1.4016885362628351E-2</v>
      </c>
      <c r="T770" s="60">
        <f>IF(ISNUMBER(R770),R770/MAX(R$22:R770)-1,"")</f>
        <v>-4.7706998860376437E-2</v>
      </c>
      <c r="V770" s="62">
        <v>251.79</v>
      </c>
      <c r="W770" s="60">
        <f>IF(AND(ISNUMBER(V769),ISNUMBER(V770)),V770/V769-1,"")</f>
        <v>-1.0803802938634366E-2</v>
      </c>
      <c r="X770" s="60">
        <f>IF(ISNUMBER(V770),V770/MAX(V$22:V770)-1,"")</f>
        <v>-2.7387206427688549E-2</v>
      </c>
      <c r="Z770" s="62">
        <v>10.65</v>
      </c>
      <c r="AA770" s="60">
        <f>IF(AND(ISNUMBER(Z769),ISNUMBER(Z770)),Z770/Z769-1,"")</f>
        <v>-1.0223048327137496E-2</v>
      </c>
      <c r="AB770" s="60">
        <f>IF(ISNUMBER(Z770),Z770/MAX(Z$22:Z770)-1,"")</f>
        <v>-3.5326086956521618E-2</v>
      </c>
      <c r="AD770" s="62">
        <v>14.64</v>
      </c>
      <c r="AE770" s="60">
        <f>IF(AND(ISNUMBER(AD769),ISNUMBER(AD770)),AD770/AD769-1,"")</f>
        <v>2.73972602739736E-3</v>
      </c>
      <c r="AF770" s="60">
        <f>IF(ISNUMBER(AD770),AD770/MAX(AD$22:AD770)-1,"")</f>
        <v>-3.1105228325612133E-2</v>
      </c>
      <c r="AH770" s="62">
        <v>18.3</v>
      </c>
      <c r="AI770" s="60">
        <f>IF(AND(ISNUMBER(AH769),ISNUMBER(AH770)),AH770/AH769-1,"")</f>
        <v>-1.0810810810810811E-2</v>
      </c>
      <c r="AJ770" s="60">
        <f>IF(ISNUMBER(AH770),AH770/MAX(AH$22:AH770)-1,"")</f>
        <v>-6.2019477191184058E-2</v>
      </c>
      <c r="AL770" s="62">
        <v>19.63</v>
      </c>
      <c r="AM770" s="60">
        <f>IF(AND(ISNUMBER(AL769),ISNUMBER(AL770)),AL770/AL769-1,"")</f>
        <v>-8.5858585858586967E-3</v>
      </c>
      <c r="AN770" s="60">
        <f>IF(ISNUMBER(AL770),AL770/MAX(AL$22:AL770)-1,"")</f>
        <v>-0.16716164616037343</v>
      </c>
      <c r="AP770" s="62">
        <v>100.26</v>
      </c>
      <c r="AQ770" s="60">
        <f>IF(AND(ISNUMBER(AP769),ISNUMBER(AP770)),AP770/AP769-1,"")</f>
        <v>9.9750623441474673E-5</v>
      </c>
      <c r="AR770" s="60">
        <f>IF(ISNUMBER(AP770),AP770/MAX(AP$22:AP770)-1,"")</f>
        <v>-1.4938751120405769E-3</v>
      </c>
      <c r="AT770" s="62">
        <v>50.07</v>
      </c>
      <c r="AU770" s="60">
        <f>IF(AND(ISNUMBER(AT769),ISNUMBER(AT770)),AT770/AT769-1,"")</f>
        <v>0</v>
      </c>
      <c r="AV770" s="60">
        <f>IF(ISNUMBER(AT770),AT770/MAX(AT$22:AT770)-1,"")</f>
        <v>-2.1921084097249466E-3</v>
      </c>
      <c r="AX770" s="62">
        <v>22.763000000000002</v>
      </c>
      <c r="AY770" s="60">
        <f>IF(AND(ISNUMBER(AX769),ISNUMBER(AX770)),AX770/AX769-1,"")</f>
        <v>-1.1464802188734913E-2</v>
      </c>
      <c r="AZ770" s="60">
        <f>IF(ISNUMBER(AX770),AX770/MAX(AX$22:AX770)-1,"")</f>
        <v>-0.15110945366399398</v>
      </c>
      <c r="BB770" s="62">
        <v>53.4</v>
      </c>
      <c r="BC770" s="60">
        <f>IF(AND(ISNUMBER(BB769),ISNUMBER(BB770)),BB770/BB769-1,"")</f>
        <v>2.8169014084507005E-3</v>
      </c>
      <c r="BD770" s="60">
        <f>IF(ISNUMBER(BB770),BB770/MAX(BB$22:BB770)-1,"")</f>
        <v>-3.4532634243355731E-2</v>
      </c>
      <c r="BF770" s="62">
        <v>54.01</v>
      </c>
      <c r="BG770" s="60">
        <f>IF(AND(ISNUMBER(BF769),ISNUMBER(BF770)),BF770/BF769-1,"")</f>
        <v>-7.4005550416278432E-4</v>
      </c>
      <c r="BH770" s="60">
        <f>IF(ISNUMBER(BF770),BF770/MAX(BF$22:BF770)-1,"")</f>
        <v>-2.4011821204286132E-3</v>
      </c>
      <c r="BK770" s="61">
        <f>BK769*(1+BL770)</f>
        <v>128.65975735176926</v>
      </c>
      <c r="BL770" s="60">
        <f>$L$12*N(AQ770)+$L$13*N(S770)+$L$14*N(AA770)+$L$15*N(AE770)+$L$16*N(AY770)+$L$17*N(BC770)+$L$18*N(AM770)+$L$19*N(AU770)+$L$20*N(W770)</f>
        <v>-7.456010142317929E-3</v>
      </c>
      <c r="BM770" s="60">
        <f>IF(ISNUMBER(BK770),BK770/MAX(BK$22:BK770)-1,"")</f>
        <v>-1.832496611807255E-2</v>
      </c>
      <c r="BO770" s="61">
        <f>BO769*(1+BP770)</f>
        <v>127.31497740533963</v>
      </c>
      <c r="BP770" s="60">
        <f>$L$36*N(S770)+$L$37*N(AQ770)+$L$38*N(AA770)+$L$39*N(AE770)+$L$40*N(AM770)+$L$41*N(W770)+$L$42*N(AI770)+$L$43*N(BG770)+$L$44*N(AY770)</f>
        <v>-6.9630512869404172E-3</v>
      </c>
      <c r="BQ770" s="60">
        <f>IF(ISNUMBER(BO770),BO770/MAX(BO$22:BO770)-1,"")</f>
        <v>-1.758518435957146E-2</v>
      </c>
      <c r="BS770" s="61">
        <f>BS769*(1+BT770)</f>
        <v>121.2301090056143</v>
      </c>
      <c r="BT770" s="60">
        <f>$L$60*N(S770)+$L$61*N(AE770)+$L$62*N(AQ770)+$L$63*N(AM770)+$L$64*N(AI770)+$L$65*N(AA770)+$L$66*N(BG770)+$L$67*N(W770)+$L$68*N(AY770)</f>
        <v>-6.8158510794352253E-3</v>
      </c>
      <c r="BU770" s="60">
        <f>IF(ISNUMBER(BS770),BS770/MAX(BS$22:BS770)-1,"")</f>
        <v>-1.5535343883349317E-2</v>
      </c>
    </row>
    <row r="771" spans="17:73" ht="16" customHeight="1">
      <c r="Q771" s="63">
        <v>44179</v>
      </c>
      <c r="R771" s="62">
        <v>488.46</v>
      </c>
      <c r="S771" s="60">
        <f>IF(AND(ISNUMBER(R770),ISNUMBER(R771)),R771/R770-1,"")</f>
        <v>7.8405480130399052E-3</v>
      </c>
      <c r="T771" s="60">
        <f>IF(ISNUMBER(R771),R771/MAX(R$22:R771)-1,"")</f>
        <v>-4.0240499862459256E-2</v>
      </c>
      <c r="V771" s="62">
        <v>253.7</v>
      </c>
      <c r="W771" s="60">
        <f>IF(AND(ISNUMBER(V770),ISNUMBER(V771)),V771/V770-1,"")</f>
        <v>7.5856864847689831E-3</v>
      </c>
      <c r="X771" s="60">
        <f>IF(ISNUMBER(V771),V771/MAX(V$22:V771)-1,"")</f>
        <v>-2.000927070457359E-2</v>
      </c>
      <c r="Z771" s="62">
        <v>10.68</v>
      </c>
      <c r="AA771" s="60">
        <f>IF(AND(ISNUMBER(Z770),ISNUMBER(Z771)),Z771/Z770-1,"")</f>
        <v>2.8169014084507005E-3</v>
      </c>
      <c r="AB771" s="60">
        <f>IF(ISNUMBER(Z771),Z771/MAX(Z$22:Z771)-1,"")</f>
        <v>-3.2608695652173836E-2</v>
      </c>
      <c r="AD771" s="62">
        <v>14.78</v>
      </c>
      <c r="AE771" s="60">
        <f>IF(AND(ISNUMBER(AD770),ISNUMBER(AD771)),AD771/AD770-1,"")</f>
        <v>9.5628415300545999E-3</v>
      </c>
      <c r="AF771" s="60">
        <f>IF(ISNUMBER(AD771),AD771/MAX(AD$22:AD771)-1,"")</f>
        <v>-2.183984116479154E-2</v>
      </c>
      <c r="AH771" s="62">
        <v>18.38</v>
      </c>
      <c r="AI771" s="60">
        <f>IF(AND(ISNUMBER(AH770),ISNUMBER(AH771)),AH771/AH770-1,"")</f>
        <v>4.3715846994534235E-3</v>
      </c>
      <c r="AJ771" s="60">
        <f>IF(ISNUMBER(AH771),AH771/MAX(AH$22:AH771)-1,"")</f>
        <v>-5.7919015889287717E-2</v>
      </c>
      <c r="AL771" s="62">
        <v>19.78</v>
      </c>
      <c r="AM771" s="60">
        <f>IF(AND(ISNUMBER(AL770),ISNUMBER(AL771)),AL771/AL770-1,"")</f>
        <v>7.641365257259336E-3</v>
      </c>
      <c r="AN771" s="60">
        <f>IF(ISNUMBER(AL771),AL771/MAX(AL$22:AL771)-1,"")</f>
        <v>-0.16079762409843013</v>
      </c>
      <c r="AP771" s="62">
        <v>100.25</v>
      </c>
      <c r="AQ771" s="60">
        <f>IF(AND(ISNUMBER(AP770),ISNUMBER(AP771)),AP771/AP770-1,"")</f>
        <v>-9.9740674247006389E-5</v>
      </c>
      <c r="AR771" s="60">
        <f>IF(ISNUMBER(AP771),AP771/MAX(AP$22:AP771)-1,"")</f>
        <v>-1.5934667861766671E-3</v>
      </c>
      <c r="AT771" s="62">
        <v>50.075000000000003</v>
      </c>
      <c r="AU771" s="60">
        <f>IF(AND(ISNUMBER(AT770),ISNUMBER(AT771)),AT771/AT770-1,"")</f>
        <v>9.9860195726053647E-5</v>
      </c>
      <c r="AV771" s="60">
        <f>IF(ISNUMBER(AT771),AT771/MAX(AT$22:AT771)-1,"")</f>
        <v>-2.092467118373742E-3</v>
      </c>
      <c r="AX771" s="62">
        <v>22.768000000000001</v>
      </c>
      <c r="AY771" s="60">
        <f>IF(AND(ISNUMBER(AX770),ISNUMBER(AX771)),AX771/AX770-1,"")</f>
        <v>2.1965470280704835E-4</v>
      </c>
      <c r="AZ771" s="60">
        <f>IF(ISNUMBER(AX771),AX771/MAX(AX$22:AX771)-1,"")</f>
        <v>-0.15092299086332284</v>
      </c>
      <c r="BB771" s="62">
        <v>53.45</v>
      </c>
      <c r="BC771" s="60">
        <f>IF(AND(ISNUMBER(BB770),ISNUMBER(BB771)),BB771/BB770-1,"")</f>
        <v>9.3632958801515009E-4</v>
      </c>
      <c r="BD771" s="60">
        <f>IF(ISNUMBER(BB771),BB771/MAX(BB$22:BB771)-1,"")</f>
        <v>-3.3628638582534842E-2</v>
      </c>
      <c r="BF771" s="62">
        <v>54.11</v>
      </c>
      <c r="BG771" s="60">
        <f>IF(AND(ISNUMBER(BF770),ISNUMBER(BF771)),BF771/BF770-1,"")</f>
        <v>1.8515089798185613E-3</v>
      </c>
      <c r="BH771" s="60">
        <f>IF(ISNUMBER(BF771),BF771/MAX(BF$22:BF771)-1,"")</f>
        <v>-5.5411895086809881E-4</v>
      </c>
      <c r="BK771" s="61">
        <f>BK770*(1+BL771)</f>
        <v>129.19250236401805</v>
      </c>
      <c r="BL771" s="60">
        <f>$L$12*N(AQ771)+$L$13*N(S771)+$L$14*N(AA771)+$L$15*N(AE771)+$L$16*N(AY771)+$L$17*N(BC771)+$L$18*N(AM771)+$L$19*N(AU771)+$L$20*N(W771)</f>
        <v>4.1407276308800594E-3</v>
      </c>
      <c r="BM771" s="60">
        <f>IF(ISNUMBER(BK771),BK771/MAX(BK$22:BK771)-1,"")</f>
        <v>-1.4260117180732501E-2</v>
      </c>
      <c r="BO771" s="61">
        <f>BO770*(1+BP771)</f>
        <v>127.92495811451774</v>
      </c>
      <c r="BP771" s="60">
        <f>$L$36*N(S771)+$L$37*N(AQ771)+$L$38*N(AA771)+$L$39*N(AE771)+$L$40*N(AM771)+$L$41*N(W771)+$L$42*N(AI771)+$L$43*N(BG771)+$L$44*N(AY771)</f>
        <v>4.7911150880234682E-3</v>
      </c>
      <c r="BQ771" s="60">
        <f>IF(ISNUMBER(BO771),BO771/MAX(BO$22:BO771)-1,"")</f>
        <v>-1.2878321913658675E-2</v>
      </c>
      <c r="BS771" s="61">
        <f>BS770*(1+BT771)</f>
        <v>121.92636975472657</v>
      </c>
      <c r="BT771" s="60">
        <f>$L$60*N(S771)+$L$61*N(AE771)+$L$62*N(AQ771)+$L$63*N(AM771)+$L$64*N(AI771)+$L$65*N(AA771)+$L$66*N(BG771)+$L$67*N(W771)+$L$68*N(AY771)</f>
        <v>5.7432988786639992E-3</v>
      </c>
      <c r="BU771" s="60">
        <f>IF(ISNUMBER(BS771),BS771/MAX(BS$22:BS771)-1,"")</f>
        <v>-9.8812691277900822E-3</v>
      </c>
    </row>
    <row r="772" spans="17:73" ht="16" customHeight="1">
      <c r="Q772" s="63">
        <v>44180</v>
      </c>
      <c r="R772" s="62">
        <v>486.21</v>
      </c>
      <c r="S772" s="60">
        <f>IF(AND(ISNUMBER(R771),ISNUMBER(R772)),R772/R771-1,"")</f>
        <v>-4.6063137206731053E-3</v>
      </c>
      <c r="T772" s="60">
        <f>IF(ISNUMBER(R772),R772/MAX(R$22:R772)-1,"")</f>
        <v>-4.4661453216489178E-2</v>
      </c>
      <c r="V772" s="62">
        <v>252.67</v>
      </c>
      <c r="W772" s="60">
        <f>IF(AND(ISNUMBER(V771),ISNUMBER(V772)),V772/V771-1,"")</f>
        <v>-4.0599132834056029E-3</v>
      </c>
      <c r="X772" s="60">
        <f>IF(ISNUMBER(V772),V772/MAX(V$22:V772)-1,"")</f>
        <v>-2.3987948084054467E-2</v>
      </c>
      <c r="Z772" s="62">
        <v>10.71</v>
      </c>
      <c r="AA772" s="60">
        <f>IF(AND(ISNUMBER(Z771),ISNUMBER(Z772)),Z772/Z771-1,"")</f>
        <v>2.8089887640450062E-3</v>
      </c>
      <c r="AB772" s="60">
        <f>IF(ISNUMBER(Z772),Z772/MAX(Z$22:Z772)-1,"")</f>
        <v>-2.9891304347825942E-2</v>
      </c>
      <c r="AD772" s="62">
        <v>14.67</v>
      </c>
      <c r="AE772" s="60">
        <f>IF(AND(ISNUMBER(AD771),ISNUMBER(AD772)),AD772/AD771-1,"")</f>
        <v>-7.4424898511501469E-3</v>
      </c>
      <c r="AF772" s="60">
        <f>IF(ISNUMBER(AD772),AD772/MAX(AD$22:AD772)-1,"")</f>
        <v>-2.9119788219722054E-2</v>
      </c>
      <c r="AH772" s="62">
        <v>18.38</v>
      </c>
      <c r="AI772" s="60">
        <f>IF(AND(ISNUMBER(AH771),ISNUMBER(AH772)),AH772/AH771-1,"")</f>
        <v>0</v>
      </c>
      <c r="AJ772" s="60">
        <f>IF(ISNUMBER(AH772),AH772/MAX(AH$22:AH772)-1,"")</f>
        <v>-5.7919015889287717E-2</v>
      </c>
      <c r="AL772" s="62">
        <v>19.53</v>
      </c>
      <c r="AM772" s="60">
        <f>IF(AND(ISNUMBER(AL771),ISNUMBER(AL772)),AL772/AL771-1,"")</f>
        <v>-1.2639029322548012E-2</v>
      </c>
      <c r="AN772" s="60">
        <f>IF(ISNUMBER(AL772),AL772/MAX(AL$22:AL772)-1,"")</f>
        <v>-0.17140432753500212</v>
      </c>
      <c r="AP772" s="62">
        <v>100.26</v>
      </c>
      <c r="AQ772" s="60">
        <f>IF(AND(ISNUMBER(AP771),ISNUMBER(AP772)),AP772/AP771-1,"")</f>
        <v>9.9750623441474673E-5</v>
      </c>
      <c r="AR772" s="60">
        <f>IF(ISNUMBER(AP772),AP772/MAX(AP$22:AP772)-1,"")</f>
        <v>-1.4938751120405769E-3</v>
      </c>
      <c r="AT772" s="62">
        <v>50.08</v>
      </c>
      <c r="AU772" s="60">
        <f>IF(AND(ISNUMBER(AT771),ISNUMBER(AT772)),AT772/AT771-1,"")</f>
        <v>9.9850224662967335E-5</v>
      </c>
      <c r="AV772" s="60">
        <f>IF(ISNUMBER(AT772),AT772/MAX(AT$22:AT772)-1,"")</f>
        <v>-1.9928258270227595E-3</v>
      </c>
      <c r="AX772" s="62">
        <v>22.869</v>
      </c>
      <c r="AY772" s="60">
        <f>IF(AND(ISNUMBER(AX771),ISNUMBER(AX772)),AX772/AX771-1,"")</f>
        <v>4.4360505973295439E-3</v>
      </c>
      <c r="AZ772" s="60">
        <f>IF(ISNUMBER(AX772),AX772/MAX(AX$22:AX772)-1,"")</f>
        <v>-0.14715644228976321</v>
      </c>
      <c r="BB772" s="62">
        <v>53.45</v>
      </c>
      <c r="BC772" s="60">
        <f>IF(AND(ISNUMBER(BB771),ISNUMBER(BB772)),BB772/BB771-1,"")</f>
        <v>0</v>
      </c>
      <c r="BD772" s="60">
        <f>IF(ISNUMBER(BB772),BB772/MAX(BB$22:BB772)-1,"")</f>
        <v>-3.3628638582534842E-2</v>
      </c>
      <c r="BF772" s="62">
        <v>54.09</v>
      </c>
      <c r="BG772" s="60">
        <f>IF(AND(ISNUMBER(BF771),ISNUMBER(BF772)),BF772/BF771-1,"")</f>
        <v>-3.6961744594332657E-4</v>
      </c>
      <c r="BH772" s="60">
        <f>IF(ISNUMBER(BF772),BF772/MAX(BF$22:BF772)-1,"")</f>
        <v>-9.235315847802017E-4</v>
      </c>
      <c r="BK772" s="61">
        <f>BK771*(1+BL772)</f>
        <v>128.98877163344719</v>
      </c>
      <c r="BL772" s="60">
        <f>$L$12*N(AQ772)+$L$13*N(S772)+$L$14*N(AA772)+$L$15*N(AE772)+$L$16*N(AY772)+$L$17*N(BC772)+$L$18*N(AM772)+$L$19*N(AU772)+$L$20*N(W772)</f>
        <v>-1.5769547523495557E-3</v>
      </c>
      <c r="BM772" s="60">
        <f>IF(ISNUMBER(BK772),BK772/MAX(BK$22:BK772)-1,"")</f>
        <v>-1.5814584373524898E-2</v>
      </c>
      <c r="BO772" s="61">
        <f>BO771*(1+BP772)</f>
        <v>127.65180668021631</v>
      </c>
      <c r="BP772" s="60">
        <f>$L$36*N(S772)+$L$37*N(AQ772)+$L$38*N(AA772)+$L$39*N(AE772)+$L$40*N(AM772)+$L$41*N(W772)+$L$42*N(AI772)+$L$43*N(BG772)+$L$44*N(AY772)</f>
        <v>-2.1352474007214819E-3</v>
      </c>
      <c r="BQ772" s="60">
        <f>IF(ISNUMBER(BO772),BO772/MAX(BO$22:BO772)-1,"")</f>
        <v>-1.4986070910988358E-2</v>
      </c>
      <c r="BS772" s="61">
        <f>BS771*(1+BT772)</f>
        <v>121.45427496650646</v>
      </c>
      <c r="BT772" s="60">
        <f>$L$60*N(S772)+$L$61*N(AE772)+$L$62*N(AQ772)+$L$63*N(AM772)+$L$64*N(AI772)+$L$65*N(AA772)+$L$66*N(BG772)+$L$67*N(W772)+$L$68*N(AY772)</f>
        <v>-3.8719662462663867E-3</v>
      </c>
      <c r="BU772" s="60">
        <f>IF(ISNUMBER(BS772),BS772/MAX(BS$22:BS772)-1,"")</f>
        <v>-1.3714975433523513E-2</v>
      </c>
    </row>
    <row r="773" spans="17:73" ht="16" customHeight="1">
      <c r="Q773" s="63">
        <v>44181</v>
      </c>
      <c r="R773" s="62">
        <v>488.6</v>
      </c>
      <c r="S773" s="60">
        <f>IF(AND(ISNUMBER(R772),ISNUMBER(R773)),R773/R772-1,"")</f>
        <v>4.9155714608914991E-3</v>
      </c>
      <c r="T773" s="60">
        <f>IF(ISNUMBER(R773),R773/MAX(R$22:R773)-1,"")</f>
        <v>-3.9965418320430657E-2</v>
      </c>
      <c r="V773" s="62">
        <v>254.32</v>
      </c>
      <c r="W773" s="60">
        <f>IF(AND(ISNUMBER(V772),ISNUMBER(V773)),V773/V772-1,"")</f>
        <v>6.5302568567697783E-3</v>
      </c>
      <c r="X773" s="60">
        <f>IF(ISNUMBER(V773),V773/MAX(V$22:V773)-1,"")</f>
        <v>-1.7614338689740383E-2</v>
      </c>
      <c r="Z773" s="62">
        <v>10.76</v>
      </c>
      <c r="AA773" s="60">
        <f>IF(AND(ISNUMBER(Z772),ISNUMBER(Z773)),Z773/Z772-1,"")</f>
        <v>4.6685340802987696E-3</v>
      </c>
      <c r="AB773" s="60">
        <f>IF(ISNUMBER(Z773),Z773/MAX(Z$22:Z773)-1,"")</f>
        <v>-2.5362318840579601E-2</v>
      </c>
      <c r="AD773" s="62">
        <v>14.75</v>
      </c>
      <c r="AE773" s="60">
        <f>IF(AND(ISNUMBER(AD772),ISNUMBER(AD773)),AD773/AD772-1,"")</f>
        <v>5.4533060668029432E-3</v>
      </c>
      <c r="AF773" s="60">
        <f>IF(ISNUMBER(AD773),AD773/MAX(AD$22:AD773)-1,"")</f>
        <v>-2.382528127068162E-2</v>
      </c>
      <c r="AH773" s="62">
        <v>18.420000000000002</v>
      </c>
      <c r="AI773" s="60">
        <f>IF(AND(ISNUMBER(AH772),ISNUMBER(AH773)),AH773/AH772-1,"")</f>
        <v>2.1762785636563198E-3</v>
      </c>
      <c r="AJ773" s="60">
        <f>IF(ISNUMBER(AH773),AH773/MAX(AH$22:AH773)-1,"")</f>
        <v>-5.5868785238339269E-2</v>
      </c>
      <c r="AL773" s="62">
        <v>19.72</v>
      </c>
      <c r="AM773" s="60">
        <f>IF(AND(ISNUMBER(AL772),ISNUMBER(AL773)),AL773/AL772-1,"")</f>
        <v>9.7286226318482605E-3</v>
      </c>
      <c r="AN773" s="60">
        <f>IF(ISNUMBER(AL773),AL773/MAX(AL$22:AL773)-1,"")</f>
        <v>-0.16334323292320752</v>
      </c>
      <c r="AP773" s="62">
        <v>100.25</v>
      </c>
      <c r="AQ773" s="60">
        <f>IF(AND(ISNUMBER(AP772),ISNUMBER(AP773)),AP773/AP772-1,"")</f>
        <v>-9.9740674247006389E-5</v>
      </c>
      <c r="AR773" s="60">
        <f>IF(ISNUMBER(AP773),AP773/MAX(AP$22:AP773)-1,"")</f>
        <v>-1.5934667861766671E-3</v>
      </c>
      <c r="AT773" s="62">
        <v>50.07</v>
      </c>
      <c r="AU773" s="60">
        <f>IF(AND(ISNUMBER(AT772),ISNUMBER(AT773)),AT773/AT772-1,"")</f>
        <v>-1.9968051118202101E-4</v>
      </c>
      <c r="AV773" s="60">
        <f>IF(ISNUMBER(AT773),AT773/MAX(AT$22:AT773)-1,"")</f>
        <v>-2.1921084097249466E-3</v>
      </c>
      <c r="AX773" s="62">
        <v>22.984000000000002</v>
      </c>
      <c r="AY773" s="60">
        <f>IF(AND(ISNUMBER(AX772),ISNUMBER(AX773)),AX773/AX772-1,"")</f>
        <v>5.0286413922777662E-3</v>
      </c>
      <c r="AZ773" s="60">
        <f>IF(ISNUMBER(AX773),AX773/MAX(AX$22:AX773)-1,"")</f>
        <v>-0.14286779787432402</v>
      </c>
      <c r="BB773" s="62">
        <v>53.41</v>
      </c>
      <c r="BC773" s="60">
        <f>IF(AND(ISNUMBER(BB772),ISNUMBER(BB773)),BB773/BB772-1,"")</f>
        <v>-7.4836295603375458E-4</v>
      </c>
      <c r="BD773" s="60">
        <f>IF(ISNUMBER(BB773),BB773/MAX(BB$22:BB773)-1,"")</f>
        <v>-3.4351835111191553E-2</v>
      </c>
      <c r="BF773" s="62">
        <v>54.12</v>
      </c>
      <c r="BG773" s="60">
        <f>IF(AND(ISNUMBER(BF772),ISNUMBER(BF773)),BF773/BF772-1,"")</f>
        <v>5.5463117027176878E-4</v>
      </c>
      <c r="BH773" s="60">
        <f>IF(ISNUMBER(BF773),BF773/MAX(BF$22:BF773)-1,"")</f>
        <v>-3.6941263391210288E-4</v>
      </c>
      <c r="BK773" s="61">
        <f>BK772*(1+BL773)</f>
        <v>129.49221642195084</v>
      </c>
      <c r="BL773" s="60">
        <f>$L$12*N(AQ773)+$L$13*N(S773)+$L$14*N(AA773)+$L$15*N(AE773)+$L$16*N(AY773)+$L$17*N(BC773)+$L$18*N(AM773)+$L$19*N(AU773)+$L$20*N(W773)</f>
        <v>3.9030125035560302E-3</v>
      </c>
      <c r="BM773" s="60">
        <f>IF(ISNUMBER(BK773),BK773/MAX(BK$22:BK773)-1,"")</f>
        <v>-1.1973296390517363E-2</v>
      </c>
      <c r="BO773" s="61">
        <f>BO772*(1+BP773)</f>
        <v>128.16523361784684</v>
      </c>
      <c r="BP773" s="60">
        <f>$L$36*N(S773)+$L$37*N(AQ773)+$L$38*N(AA773)+$L$39*N(AE773)+$L$40*N(AM773)+$L$41*N(W773)+$L$42*N(AI773)+$L$43*N(BG773)+$L$44*N(AY773)</f>
        <v>4.0220890795282542E-3</v>
      </c>
      <c r="BQ773" s="60">
        <f>IF(ISNUMBER(BO773),BO773/MAX(BO$22:BO773)-1,"")</f>
        <v>-1.1024257143616434E-2</v>
      </c>
      <c r="BS773" s="61">
        <f>BS772*(1+BT773)</f>
        <v>121.97612399189715</v>
      </c>
      <c r="BT773" s="60">
        <f>$L$60*N(S773)+$L$61*N(AE773)+$L$62*N(AQ773)+$L$63*N(AM773)+$L$64*N(AI773)+$L$65*N(AA773)+$L$66*N(BG773)+$L$67*N(W773)+$L$68*N(AY773)</f>
        <v>4.2966707061947423E-3</v>
      </c>
      <c r="BU773" s="60">
        <f>IF(ISNUMBER(BS773),BS773/MAX(BS$22:BS773)-1,"")</f>
        <v>-9.4772334605102149E-3</v>
      </c>
    </row>
    <row r="774" spans="17:73" ht="16" customHeight="1">
      <c r="Q774" s="63">
        <v>44182</v>
      </c>
      <c r="R774" s="62">
        <v>489.37</v>
      </c>
      <c r="S774" s="60">
        <f>IF(AND(ISNUMBER(R773),ISNUMBER(R774)),R774/R773-1,"")</f>
        <v>1.5759312320915431E-3</v>
      </c>
      <c r="T774" s="60">
        <f>IF(ISNUMBER(R774),R774/MAX(R$22:R774)-1,"")</f>
        <v>-3.8452469839273751E-2</v>
      </c>
      <c r="V774" s="62">
        <v>254.54</v>
      </c>
      <c r="W774" s="60">
        <f>IF(AND(ISNUMBER(V773),ISNUMBER(V774)),V774/V773-1,"")</f>
        <v>8.6505190311414459E-4</v>
      </c>
      <c r="X774" s="60">
        <f>IF(ISNUMBER(V774),V774/MAX(V$22:V774)-1,"")</f>
        <v>-1.676452410383189E-2</v>
      </c>
      <c r="Z774" s="62">
        <v>10.79</v>
      </c>
      <c r="AA774" s="60">
        <f>IF(AND(ISNUMBER(Z773),ISNUMBER(Z774)),Z774/Z773-1,"")</f>
        <v>2.7881040892192566E-3</v>
      </c>
      <c r="AB774" s="60">
        <f>IF(ISNUMBER(Z774),Z774/MAX(Z$22:Z774)-1,"")</f>
        <v>-2.2644927536231929E-2</v>
      </c>
      <c r="AD774" s="62">
        <v>14.85</v>
      </c>
      <c r="AE774" s="60">
        <f>IF(AND(ISNUMBER(AD773),ISNUMBER(AD774)),AD774/AD773-1,"")</f>
        <v>6.7796610169490457E-3</v>
      </c>
      <c r="AF774" s="60">
        <f>IF(ISNUMBER(AD774),AD774/MAX(AD$22:AD774)-1,"")</f>
        <v>-1.7207147584381244E-2</v>
      </c>
      <c r="AH774" s="62">
        <v>18.579999999999998</v>
      </c>
      <c r="AI774" s="60">
        <f>IF(AND(ISNUMBER(AH773),ISNUMBER(AH774)),AH774/AH773-1,"")</f>
        <v>8.6862106406078166E-3</v>
      </c>
      <c r="AJ774" s="60">
        <f>IF(ISNUMBER(AH774),AH774/MAX(AH$22:AH774)-1,"")</f>
        <v>-4.7667862634546587E-2</v>
      </c>
      <c r="AL774" s="62">
        <v>19.7</v>
      </c>
      <c r="AM774" s="60">
        <f>IF(AND(ISNUMBER(AL773),ISNUMBER(AL774)),AL774/AL773-1,"")</f>
        <v>-1.0141987829613841E-3</v>
      </c>
      <c r="AN774" s="60">
        <f>IF(ISNUMBER(AL774),AL774/MAX(AL$22:AL774)-1,"")</f>
        <v>-0.16419176919813327</v>
      </c>
      <c r="AP774" s="62">
        <v>100.26</v>
      </c>
      <c r="AQ774" s="60">
        <f>IF(AND(ISNUMBER(AP773),ISNUMBER(AP774)),AP774/AP773-1,"")</f>
        <v>9.9750623441474673E-5</v>
      </c>
      <c r="AR774" s="60">
        <f>IF(ISNUMBER(AP774),AP774/MAX(AP$22:AP774)-1,"")</f>
        <v>-1.4938751120405769E-3</v>
      </c>
      <c r="AT774" s="62">
        <v>50.08</v>
      </c>
      <c r="AU774" s="60">
        <f>IF(AND(ISNUMBER(AT773),ISNUMBER(AT774)),AT774/AT773-1,"")</f>
        <v>1.9972039145188525E-4</v>
      </c>
      <c r="AV774" s="60">
        <f>IF(ISNUMBER(AT774),AT774/MAX(AT$22:AT774)-1,"")</f>
        <v>-1.9928258270227595E-3</v>
      </c>
      <c r="AX774" s="62">
        <v>23.004000000000001</v>
      </c>
      <c r="AY774" s="60">
        <f>IF(AND(ISNUMBER(AX773),ISNUMBER(AX774)),AX774/AX773-1,"")</f>
        <v>8.7017055342841765E-4</v>
      </c>
      <c r="AZ774" s="60">
        <f>IF(ISNUMBER(AX774),AX774/MAX(AX$22:AX774)-1,"")</f>
        <v>-0.14212194667163902</v>
      </c>
      <c r="BB774" s="62">
        <v>53.39</v>
      </c>
      <c r="BC774" s="60">
        <f>IF(AND(ISNUMBER(BB773),ISNUMBER(BB774)),BB774/BB773-1,"")</f>
        <v>-3.7446171128996397E-4</v>
      </c>
      <c r="BD774" s="60">
        <f>IF(ISNUMBER(BB774),BB774/MAX(BB$22:BB774)-1,"")</f>
        <v>-3.4713433375519798E-2</v>
      </c>
      <c r="BF774" s="62">
        <v>54.07</v>
      </c>
      <c r="BG774" s="60">
        <f>IF(AND(ISNUMBER(BF773),ISNUMBER(BF774)),BF774/BF773-1,"")</f>
        <v>-9.2387287509232419E-4</v>
      </c>
      <c r="BH774" s="60">
        <f>IF(ISNUMBER(BF774),BF774/MAX(BF$22:BF774)-1,"")</f>
        <v>-1.2929442186923046E-3</v>
      </c>
      <c r="BK774" s="61">
        <f>BK773*(1+BL774)</f>
        <v>129.70786847662251</v>
      </c>
      <c r="BL774" s="60">
        <f>$L$12*N(AQ774)+$L$13*N(S774)+$L$14*N(AA774)+$L$15*N(AE774)+$L$16*N(AY774)+$L$17*N(BC774)+$L$18*N(AM774)+$L$19*N(AU774)+$L$20*N(W774)</f>
        <v>1.6653669280704854E-3</v>
      </c>
      <c r="BM774" s="60">
        <f>IF(ISNUMBER(BK774),BK774/MAX(BK$22:BK774)-1,"")</f>
        <v>-1.0327869394275657E-2</v>
      </c>
      <c r="BO774" s="61">
        <f>BO773*(1+BP774)</f>
        <v>128.45428663813979</v>
      </c>
      <c r="BP774" s="60">
        <f>$L$36*N(S774)+$L$37*N(AQ774)+$L$38*N(AA774)+$L$39*N(AE774)+$L$40*N(AM774)+$L$41*N(W774)+$L$42*N(AI774)+$L$43*N(BG774)+$L$44*N(AY774)</f>
        <v>2.2553153623143312E-3</v>
      </c>
      <c r="BQ774" s="60">
        <f>IF(ISNUMBER(BO774),BO774/MAX(BO$22:BO774)-1,"")</f>
        <v>-8.7938049577960253E-3</v>
      </c>
      <c r="BS774" s="61">
        <f>BS773*(1+BT774)</f>
        <v>122.32524137063787</v>
      </c>
      <c r="BT774" s="60">
        <f>$L$60*N(S774)+$L$61*N(AE774)+$L$62*N(AQ774)+$L$63*N(AM774)+$L$64*N(AI774)+$L$65*N(AA774)+$L$66*N(BG774)+$L$67*N(W774)+$L$68*N(AY774)</f>
        <v>2.8621780010317194E-3</v>
      </c>
      <c r="BU774" s="60">
        <f>IF(ISNUMBER(BS774),BS774/MAX(BS$22:BS774)-1,"")</f>
        <v>-6.6421809885999217E-3</v>
      </c>
    </row>
    <row r="775" spans="17:73" ht="16" customHeight="1">
      <c r="Q775" s="63">
        <v>44183</v>
      </c>
      <c r="R775" s="62">
        <v>487.02</v>
      </c>
      <c r="S775" s="60">
        <f>IF(AND(ISNUMBER(R774),ISNUMBER(R775)),R775/R774-1,"")</f>
        <v>-4.8020924862578473E-3</v>
      </c>
      <c r="T775" s="60">
        <f>IF(ISNUMBER(R775),R775/MAX(R$22:R775)-1,"")</f>
        <v>-4.306991000903837E-2</v>
      </c>
      <c r="V775" s="62">
        <v>254.64</v>
      </c>
      <c r="W775" s="60">
        <f>IF(AND(ISNUMBER(V774),ISNUMBER(V775)),V775/V774-1,"")</f>
        <v>3.9286556140494255E-4</v>
      </c>
      <c r="X775" s="60">
        <f>IF(ISNUMBER(V775),V775/MAX(V$22:V775)-1,"")</f>
        <v>-1.6378244746600767E-2</v>
      </c>
      <c r="Z775" s="62">
        <v>10.84</v>
      </c>
      <c r="AA775" s="60">
        <f>IF(AND(ISNUMBER(Z774),ISNUMBER(Z775)),Z775/Z774-1,"")</f>
        <v>4.6339202965710591E-3</v>
      </c>
      <c r="AB775" s="60">
        <f>IF(ISNUMBER(Z775),Z775/MAX(Z$22:Z775)-1,"")</f>
        <v>-1.8115942028985477E-2</v>
      </c>
      <c r="AD775" s="62">
        <v>14.86</v>
      </c>
      <c r="AE775" s="60">
        <f>IF(AND(ISNUMBER(AD774),ISNUMBER(AD775)),AD775/AD774-1,"")</f>
        <v>6.7340067340060372E-4</v>
      </c>
      <c r="AF775" s="60">
        <f>IF(ISNUMBER(AD775),AD775/MAX(AD$22:AD775)-1,"")</f>
        <v>-1.6545334215751106E-2</v>
      </c>
      <c r="AH775" s="62">
        <v>18.3</v>
      </c>
      <c r="AI775" s="60">
        <f>IF(AND(ISNUMBER(AH774),ISNUMBER(AH775)),AH775/AH774-1,"")</f>
        <v>-1.5069967707211918E-2</v>
      </c>
      <c r="AJ775" s="60">
        <f>IF(ISNUMBER(AH775),AH775/MAX(AH$22:AH775)-1,"")</f>
        <v>-6.2019477191184058E-2</v>
      </c>
      <c r="AL775" s="62">
        <v>19.7</v>
      </c>
      <c r="AM775" s="60">
        <f>IF(AND(ISNUMBER(AL774),ISNUMBER(AL775)),AL775/AL774-1,"")</f>
        <v>0</v>
      </c>
      <c r="AN775" s="60">
        <f>IF(ISNUMBER(AL775),AL775/MAX(AL$22:AL775)-1,"")</f>
        <v>-0.16419176919813327</v>
      </c>
      <c r="AP775" s="62">
        <v>100.26</v>
      </c>
      <c r="AQ775" s="60">
        <f>IF(AND(ISNUMBER(AP774),ISNUMBER(AP775)),AP775/AP774-1,"")</f>
        <v>0</v>
      </c>
      <c r="AR775" s="60">
        <f>IF(ISNUMBER(AP775),AP775/MAX(AP$22:AP775)-1,"")</f>
        <v>-1.4938751120405769E-3</v>
      </c>
      <c r="AT775" s="62">
        <v>50.07</v>
      </c>
      <c r="AU775" s="60">
        <f>IF(AND(ISNUMBER(AT774),ISNUMBER(AT775)),AT775/AT774-1,"")</f>
        <v>-1.9968051118202101E-4</v>
      </c>
      <c r="AV775" s="60">
        <f>IF(ISNUMBER(AT775),AT775/MAX(AT$22:AT775)-1,"")</f>
        <v>-2.1921084097249466E-3</v>
      </c>
      <c r="AX775" s="62">
        <v>23.916</v>
      </c>
      <c r="AY775" s="60">
        <f>IF(AND(ISNUMBER(AX774),ISNUMBER(AX775)),AX775/AX774-1,"")</f>
        <v>3.9645279081898854E-2</v>
      </c>
      <c r="AZ775" s="60">
        <f>IF(ISNUMBER(AX775),AX775/MAX(AX$22:AX775)-1,"")</f>
        <v>-0.10811113182920007</v>
      </c>
      <c r="BB775" s="62">
        <v>53.42</v>
      </c>
      <c r="BC775" s="60">
        <f>IF(AND(ISNUMBER(BB774),ISNUMBER(BB775)),BB775/BB774-1,"")</f>
        <v>5.6190297808589307E-4</v>
      </c>
      <c r="BD775" s="60">
        <f>IF(ISNUMBER(BB775),BB775/MAX(BB$22:BB775)-1,"")</f>
        <v>-3.4171035979027264E-2</v>
      </c>
      <c r="BF775" s="62">
        <v>54.08</v>
      </c>
      <c r="BG775" s="60">
        <f>IF(AND(ISNUMBER(BF774),ISNUMBER(BF775)),BF775/BF774-1,"")</f>
        <v>1.8494544109493027E-4</v>
      </c>
      <c r="BH775" s="60">
        <f>IF(ISNUMBER(BF775),BF775/MAX(BF$22:BF775)-1,"")</f>
        <v>-1.1082379017363087E-3</v>
      </c>
      <c r="BK775" s="61">
        <f>BK774*(1+BL775)</f>
        <v>130.4032855880065</v>
      </c>
      <c r="BL775" s="60">
        <f>$L$12*N(AQ775)+$L$13*N(S775)+$L$14*N(AA775)+$L$15*N(AE775)+$L$16*N(AY775)+$L$17*N(BC775)+$L$18*N(AM775)+$L$19*N(AU775)+$L$20*N(W775)</f>
        <v>5.3614103720263486E-3</v>
      </c>
      <c r="BM775" s="60">
        <f>IF(ISNUMBER(BK775),BK775/MAX(BK$22:BK775)-1,"")</f>
        <v>-5.0218309683407458E-3</v>
      </c>
      <c r="BO775" s="61">
        <f>BO774*(1+BP775)</f>
        <v>128.79165777509348</v>
      </c>
      <c r="BP775" s="60">
        <f>$L$36*N(S775)+$L$37*N(AQ775)+$L$38*N(AA775)+$L$39*N(AE775)+$L$40*N(AM775)+$L$41*N(W775)+$L$42*N(AI775)+$L$43*N(BG775)+$L$44*N(AY775)</f>
        <v>2.6263906466903542E-3</v>
      </c>
      <c r="BQ775" s="60">
        <f>IF(ISNUMBER(BO775),BO775/MAX(BO$22:BO775)-1,"")</f>
        <v>-6.1905102781956156E-3</v>
      </c>
      <c r="BS775" s="61">
        <f>BS774*(1+BT775)</f>
        <v>122.06794122078256</v>
      </c>
      <c r="BT775" s="60">
        <f>$L$60*N(S775)+$L$61*N(AE775)+$L$62*N(AQ775)+$L$63*N(AM775)+$L$64*N(AI775)+$L$65*N(AA775)+$L$66*N(BG775)+$L$67*N(W775)+$L$68*N(AY775)</f>
        <v>-2.1034101136632893E-3</v>
      </c>
      <c r="BU775" s="60">
        <f>IF(ISNUMBER(BS775),BS775/MAX(BS$22:BS775)-1,"")</f>
        <v>-8.7316198715950977E-3</v>
      </c>
    </row>
    <row r="776" spans="17:73" ht="16" customHeight="1">
      <c r="Q776" s="63">
        <v>44186</v>
      </c>
      <c r="R776" s="62">
        <v>487.77</v>
      </c>
      <c r="S776" s="60">
        <f>IF(AND(ISNUMBER(R775),ISNUMBER(R776)),R776/R775-1,"")</f>
        <v>1.5399778243192497E-3</v>
      </c>
      <c r="T776" s="60">
        <f>IF(ISNUMBER(R776),R776/MAX(R$22:R776)-1,"")</f>
        <v>-4.159625889102847E-2</v>
      </c>
      <c r="V776" s="62">
        <v>255.62</v>
      </c>
      <c r="W776" s="60">
        <f>IF(AND(ISNUMBER(V775),ISNUMBER(V776)),V776/V775-1,"")</f>
        <v>3.8485705309456719E-3</v>
      </c>
      <c r="X776" s="60">
        <f>IF(ISNUMBER(V776),V776/MAX(V$22:V776)-1,"")</f>
        <v>-1.2592707045735452E-2</v>
      </c>
      <c r="Z776" s="62">
        <v>10.86</v>
      </c>
      <c r="AA776" s="60">
        <f>IF(AND(ISNUMBER(Z775),ISNUMBER(Z776)),Z776/Z775-1,"")</f>
        <v>1.8450184501843658E-3</v>
      </c>
      <c r="AB776" s="60">
        <f>IF(ISNUMBER(Z776),Z776/MAX(Z$22:Z776)-1,"")</f>
        <v>-1.6304347826086918E-2</v>
      </c>
      <c r="AD776" s="62">
        <v>14.73</v>
      </c>
      <c r="AE776" s="60">
        <f>IF(AND(ISNUMBER(AD775),ISNUMBER(AD776)),AD776/AD775-1,"")</f>
        <v>-8.7483176312247446E-3</v>
      </c>
      <c r="AF776" s="60">
        <f>IF(ISNUMBER(AD776),AD776/MAX(AD$22:AD776)-1,"")</f>
        <v>-2.5148908007941673E-2</v>
      </c>
      <c r="AH776" s="62">
        <v>18.225000000000001</v>
      </c>
      <c r="AI776" s="60">
        <f>IF(AND(ISNUMBER(AH775),ISNUMBER(AH776)),AH776/AH775-1,"")</f>
        <v>-4.098360655737654E-3</v>
      </c>
      <c r="AJ776" s="60">
        <f>IF(ISNUMBER(AH776),AH776/MAX(AH$22:AH776)-1,"")</f>
        <v>-6.5863659661711926E-2</v>
      </c>
      <c r="AL776" s="62">
        <v>19.45</v>
      </c>
      <c r="AM776" s="60">
        <f>IF(AND(ISNUMBER(AL775),ISNUMBER(AL776)),AL776/AL775-1,"")</f>
        <v>-1.2690355329949221E-2</v>
      </c>
      <c r="AN776" s="60">
        <f>IF(ISNUMBER(AL776),AL776/MAX(AL$22:AL776)-1,"")</f>
        <v>-0.17479847263470516</v>
      </c>
      <c r="AP776" s="62">
        <v>100.25</v>
      </c>
      <c r="AQ776" s="60">
        <f>IF(AND(ISNUMBER(AP775),ISNUMBER(AP776)),AP776/AP775-1,"")</f>
        <v>-9.9740674247006389E-5</v>
      </c>
      <c r="AR776" s="60">
        <f>IF(ISNUMBER(AP776),AP776/MAX(AP$22:AP776)-1,"")</f>
        <v>-1.5934667861766671E-3</v>
      </c>
      <c r="AT776" s="62">
        <v>50.085000000000001</v>
      </c>
      <c r="AU776" s="60">
        <f>IF(AND(ISNUMBER(AT775),ISNUMBER(AT776)),AT776/AT775-1,"")</f>
        <v>2.995805871779389E-4</v>
      </c>
      <c r="AV776" s="60">
        <f>IF(ISNUMBER(AT776),AT776/MAX(AT$22:AT776)-1,"")</f>
        <v>-1.8931845356715549E-3</v>
      </c>
      <c r="AX776" s="62">
        <v>23.486999999999998</v>
      </c>
      <c r="AY776" s="60">
        <f>IF(AND(ISNUMBER(AX775),ISNUMBER(AX776)),AX776/AX775-1,"")</f>
        <v>-1.7937782237832489E-2</v>
      </c>
      <c r="AZ776" s="60">
        <f>IF(ISNUMBER(AX776),AX776/MAX(AX$22:AX776)-1,"")</f>
        <v>-0.12410964012679482</v>
      </c>
      <c r="BB776" s="62">
        <v>53.44</v>
      </c>
      <c r="BC776" s="60">
        <f>IF(AND(ISNUMBER(BB775),ISNUMBER(BB776)),BB776/BB775-1,"")</f>
        <v>3.7439161362784468E-4</v>
      </c>
      <c r="BD776" s="60">
        <f>IF(ISNUMBER(BB776),BB776/MAX(BB$22:BB776)-1,"")</f>
        <v>-3.380943771469902E-2</v>
      </c>
      <c r="BF776" s="62">
        <v>54.13</v>
      </c>
      <c r="BG776" s="60">
        <f>IF(AND(ISNUMBER(BF775),ISNUMBER(BF776)),BF776/BF775-1,"")</f>
        <v>9.245562130177909E-4</v>
      </c>
      <c r="BH776" s="60">
        <f>IF(ISNUMBER(BF776),BF776/MAX(BF$22:BF776)-1,"")</f>
        <v>-1.8470631695599593E-4</v>
      </c>
      <c r="BK776" s="61">
        <f>BK775*(1+BL776)</f>
        <v>129.96301725323113</v>
      </c>
      <c r="BL776" s="60">
        <f>$L$12*N(AQ776)+$L$13*N(S776)+$L$14*N(AA776)+$L$15*N(AE776)+$L$16*N(AY776)+$L$17*N(BC776)+$L$18*N(AM776)+$L$19*N(AU776)+$L$20*N(W776)</f>
        <v>-3.3762058432050351E-3</v>
      </c>
      <c r="BM776" s="60">
        <f>IF(ISNUMBER(BK776),BK776/MAX(BK$22:BK776)-1,"")</f>
        <v>-8.3810820764869121E-3</v>
      </c>
      <c r="BO776" s="61">
        <f>BO775*(1+BP776)</f>
        <v>128.46512301350464</v>
      </c>
      <c r="BP776" s="60">
        <f>$L$36*N(S776)+$L$37*N(AQ776)+$L$38*N(AA776)+$L$39*N(AE776)+$L$40*N(AM776)+$L$41*N(W776)+$L$42*N(AI776)+$L$43*N(BG776)+$L$44*N(AY776)</f>
        <v>-2.5353719893803093E-3</v>
      </c>
      <c r="BQ776" s="60">
        <f>IF(ISNUMBER(BO776),BO776/MAX(BO$22:BO776)-1,"")</f>
        <v>-8.710187021216842E-3</v>
      </c>
      <c r="BS776" s="61">
        <f>BS775*(1+BT776)</f>
        <v>121.69589464270817</v>
      </c>
      <c r="BT776" s="60">
        <f>$L$60*N(S776)+$L$61*N(AE776)+$L$62*N(AQ776)+$L$63*N(AM776)+$L$64*N(AI776)+$L$65*N(AA776)+$L$66*N(BG776)+$L$67*N(W776)+$L$68*N(AY776)</f>
        <v>-3.0478647739415961E-3</v>
      </c>
      <c r="BU776" s="60">
        <f>IF(ISNUMBER(BS776),BS776/MAX(BS$22:BS776)-1,"")</f>
        <v>-1.1752871848910496E-2</v>
      </c>
    </row>
    <row r="777" spans="17:73" ht="16" customHeight="1">
      <c r="Q777" s="63">
        <v>44187</v>
      </c>
      <c r="R777" s="62">
        <v>487</v>
      </c>
      <c r="S777" s="60">
        <f>IF(AND(ISNUMBER(R776),ISNUMBER(R777)),R777/R776-1,"")</f>
        <v>-1.578612870820173E-3</v>
      </c>
      <c r="T777" s="60">
        <f>IF(ISNUMBER(R777),R777/MAX(R$22:R777)-1,"")</f>
        <v>-4.3109207372185376E-2</v>
      </c>
      <c r="V777" s="62">
        <v>255.49</v>
      </c>
      <c r="W777" s="60">
        <f>IF(AND(ISNUMBER(V776),ISNUMBER(V777)),V777/V776-1,"")</f>
        <v>-5.0856740474136686E-4</v>
      </c>
      <c r="X777" s="60">
        <f>IF(ISNUMBER(V777),V777/MAX(V$22:V777)-1,"")</f>
        <v>-1.3094870210135889E-2</v>
      </c>
      <c r="Z777" s="62">
        <v>10.79</v>
      </c>
      <c r="AA777" s="60">
        <f>IF(AND(ISNUMBER(Z776),ISNUMBER(Z777)),Z777/Z776-1,"")</f>
        <v>-6.4456721915285842E-3</v>
      </c>
      <c r="AB777" s="60">
        <f>IF(ISNUMBER(Z777),Z777/MAX(Z$22:Z777)-1,"")</f>
        <v>-2.2644927536231929E-2</v>
      </c>
      <c r="AD777" s="62">
        <v>14.7</v>
      </c>
      <c r="AE777" s="60">
        <f>IF(AND(ISNUMBER(AD776),ISNUMBER(AD777)),AD777/AD776-1,"")</f>
        <v>-2.0366598778004397E-3</v>
      </c>
      <c r="AF777" s="60">
        <f>IF(ISNUMBER(AD777),AD777/MAX(AD$22:AD777)-1,"")</f>
        <v>-2.7134348113831863E-2</v>
      </c>
      <c r="AH777" s="62">
        <v>18.14</v>
      </c>
      <c r="AI777" s="60">
        <f>IF(AND(ISNUMBER(AH776),ISNUMBER(AH777)),AH777/AH776-1,"")</f>
        <v>-4.6639231824417982E-3</v>
      </c>
      <c r="AJ777" s="60">
        <f>IF(ISNUMBER(AH777),AH777/MAX(AH$22:AH777)-1,"")</f>
        <v>-7.0220399794976962E-2</v>
      </c>
      <c r="AL777" s="62">
        <v>19.239999999999998</v>
      </c>
      <c r="AM777" s="60">
        <f>IF(AND(ISNUMBER(AL776),ISNUMBER(AL777)),AL777/AL776-1,"")</f>
        <v>-1.0796915167095134E-2</v>
      </c>
      <c r="AN777" s="60">
        <f>IF(ISNUMBER(AL777),AL777/MAX(AL$22:AL777)-1,"")</f>
        <v>-0.18370810352142564</v>
      </c>
      <c r="AP777" s="62">
        <v>100.26</v>
      </c>
      <c r="AQ777" s="60">
        <f>IF(AND(ISNUMBER(AP776),ISNUMBER(AP777)),AP777/AP776-1,"")</f>
        <v>9.9750623441474673E-5</v>
      </c>
      <c r="AR777" s="60">
        <f>IF(ISNUMBER(AP777),AP777/MAX(AP$22:AP777)-1,"")</f>
        <v>-1.4938751120405769E-3</v>
      </c>
      <c r="AT777" s="62">
        <v>50.085000000000001</v>
      </c>
      <c r="AU777" s="60">
        <f>IF(AND(ISNUMBER(AT776),ISNUMBER(AT777)),AT777/AT776-1,"")</f>
        <v>0</v>
      </c>
      <c r="AV777" s="60">
        <f>IF(ISNUMBER(AT777),AT777/MAX(AT$22:AT777)-1,"")</f>
        <v>-1.8931845356715549E-3</v>
      </c>
      <c r="AX777" s="62">
        <v>23.274999999999999</v>
      </c>
      <c r="AY777" s="60">
        <f>IF(AND(ISNUMBER(AX776),ISNUMBER(AX777)),AX777/AX776-1,"")</f>
        <v>-9.0262698514071982E-3</v>
      </c>
      <c r="AZ777" s="60">
        <f>IF(ISNUMBER(AX777),AX777/MAX(AX$22:AX777)-1,"")</f>
        <v>-0.13201566287525646</v>
      </c>
      <c r="BB777" s="62">
        <v>53.44</v>
      </c>
      <c r="BC777" s="60">
        <f>IF(AND(ISNUMBER(BB776),ISNUMBER(BB777)),BB777/BB776-1,"")</f>
        <v>0</v>
      </c>
      <c r="BD777" s="60">
        <f>IF(ISNUMBER(BB777),BB777/MAX(BB$22:BB777)-1,"")</f>
        <v>-3.380943771469902E-2</v>
      </c>
      <c r="BF777" s="62">
        <v>54.08</v>
      </c>
      <c r="BG777" s="60">
        <f>IF(AND(ISNUMBER(BF776),ISNUMBER(BF777)),BF777/BF776-1,"")</f>
        <v>-9.2370219841131362E-4</v>
      </c>
      <c r="BH777" s="60">
        <f>IF(ISNUMBER(BF777),BF777/MAX(BF$22:BF777)-1,"")</f>
        <v>-1.1082379017363087E-3</v>
      </c>
      <c r="BK777" s="61">
        <f>BK776*(1+BL777)</f>
        <v>129.50969443991295</v>
      </c>
      <c r="BL777" s="60">
        <f>$L$12*N(AQ777)+$L$13*N(S777)+$L$14*N(AA777)+$L$15*N(AE777)+$L$16*N(AY777)+$L$17*N(BC777)+$L$18*N(AM777)+$L$19*N(AU777)+$L$20*N(W777)</f>
        <v>-3.4880908653796439E-3</v>
      </c>
      <c r="BM777" s="60">
        <f>IF(ISNUMBER(BK777),BK777/MAX(BK$22:BK777)-1,"")</f>
        <v>-1.1839938966033636E-2</v>
      </c>
      <c r="BO777" s="61">
        <f>BO776*(1+BP777)</f>
        <v>128.06059970615303</v>
      </c>
      <c r="BP777" s="60">
        <f>$L$36*N(S777)+$L$37*N(AQ777)+$L$38*N(AA777)+$L$39*N(AE777)+$L$40*N(AM777)+$L$41*N(W777)+$L$42*N(AI777)+$L$43*N(BG777)+$L$44*N(AY777)</f>
        <v>-3.1488959638412699E-3</v>
      </c>
      <c r="BQ777" s="60">
        <f>IF(ISNUMBER(BO777),BO777/MAX(BO$22:BO777)-1,"")</f>
        <v>-1.1831655512302808E-2</v>
      </c>
      <c r="BS777" s="61">
        <f>BS776*(1+BT777)</f>
        <v>121.30445052010612</v>
      </c>
      <c r="BT777" s="60">
        <f>$L$60*N(S777)+$L$61*N(AE777)+$L$62*N(AQ777)+$L$63*N(AM777)+$L$64*N(AI777)+$L$65*N(AA777)+$L$66*N(BG777)+$L$67*N(W777)+$L$68*N(AY777)</f>
        <v>-3.2165762349773488E-3</v>
      </c>
      <c r="BU777" s="60">
        <f>IF(ISNUMBER(BS777),BS777/MAX(BS$22:BS777)-1,"")</f>
        <v>-1.4931644075605988E-2</v>
      </c>
    </row>
    <row r="778" spans="17:73" ht="16" customHeight="1">
      <c r="Q778" s="63">
        <v>44188</v>
      </c>
      <c r="R778" s="62">
        <v>486.5</v>
      </c>
      <c r="S778" s="60">
        <f>IF(AND(ISNUMBER(R777),ISNUMBER(R778)),R778/R777-1,"")</f>
        <v>-1.0266940451745254E-3</v>
      </c>
      <c r="T778" s="60">
        <f>IF(ISNUMBER(R778),R778/MAX(R$22:R778)-1,"")</f>
        <v>-4.4091641450858643E-2</v>
      </c>
      <c r="V778" s="62">
        <v>255.09</v>
      </c>
      <c r="W778" s="60">
        <f>IF(AND(ISNUMBER(V777),ISNUMBER(V778)),V778/V777-1,"")</f>
        <v>-1.5656190066147824E-3</v>
      </c>
      <c r="X778" s="60">
        <f>IF(ISNUMBER(V778),V778/MAX(V$22:V778)-1,"")</f>
        <v>-1.4639987639060492E-2</v>
      </c>
      <c r="Z778" s="62">
        <v>10.83</v>
      </c>
      <c r="AA778" s="60">
        <f>IF(AND(ISNUMBER(Z777),ISNUMBER(Z778)),Z778/Z777-1,"")</f>
        <v>3.707136237256714E-3</v>
      </c>
      <c r="AB778" s="60">
        <f>IF(ISNUMBER(Z778),Z778/MAX(Z$22:Z778)-1,"")</f>
        <v>-1.9021739130434701E-2</v>
      </c>
      <c r="AD778" s="62">
        <v>14.63</v>
      </c>
      <c r="AE778" s="60">
        <f>IF(AND(ISNUMBER(AD777),ISNUMBER(AD778)),AD778/AD777-1,"")</f>
        <v>-4.761904761904634E-3</v>
      </c>
      <c r="AF778" s="60">
        <f>IF(ISNUMBER(AD778),AD778/MAX(AD$22:AD778)-1,"")</f>
        <v>-3.176704169424216E-2</v>
      </c>
      <c r="AH778" s="62">
        <v>18.37</v>
      </c>
      <c r="AI778" s="60">
        <f>IF(AND(ISNUMBER(AH777),ISNUMBER(AH778)),AH778/AH777-1,"")</f>
        <v>1.2679162072767314E-2</v>
      </c>
      <c r="AJ778" s="60">
        <f>IF(ISNUMBER(AH778),AH778/MAX(AH$22:AH778)-1,"")</f>
        <v>-5.8431573552024663E-2</v>
      </c>
      <c r="AL778" s="62">
        <v>19.28</v>
      </c>
      <c r="AM778" s="60">
        <f>IF(AND(ISNUMBER(AL777),ISNUMBER(AL778)),AL778/AL777-1,"")</f>
        <v>2.0790020790022457E-3</v>
      </c>
      <c r="AN778" s="60">
        <f>IF(ISNUMBER(AL778),AL778/MAX(AL$22:AL778)-1,"")</f>
        <v>-0.18201103097157401</v>
      </c>
      <c r="AP778" s="62">
        <v>100.25</v>
      </c>
      <c r="AQ778" s="60">
        <f>IF(AND(ISNUMBER(AP777),ISNUMBER(AP778)),AP778/AP777-1,"")</f>
        <v>-9.9740674247006389E-5</v>
      </c>
      <c r="AR778" s="60">
        <f>IF(ISNUMBER(AP778),AP778/MAX(AP$22:AP778)-1,"")</f>
        <v>-1.5934667861766671E-3</v>
      </c>
      <c r="AT778" s="62">
        <v>50.08</v>
      </c>
      <c r="AU778" s="60">
        <f>IF(AND(ISNUMBER(AT777),ISNUMBER(AT778)),AT778/AT777-1,"")</f>
        <v>-9.983028850957254E-5</v>
      </c>
      <c r="AV778" s="60">
        <f>IF(ISNUMBER(AT778),AT778/MAX(AT$22:AT778)-1,"")</f>
        <v>-1.9928258270227595E-3</v>
      </c>
      <c r="AX778" s="62">
        <v>23.114999999999998</v>
      </c>
      <c r="AY778" s="60">
        <f>IF(AND(ISNUMBER(AX777),ISNUMBER(AX778)),AX778/AX777-1,"")</f>
        <v>-6.8743286788399693E-3</v>
      </c>
      <c r="AZ778" s="60">
        <f>IF(ISNUMBER(AX778),AX778/MAX(AX$22:AX778)-1,"")</f>
        <v>-0.13798247249673701</v>
      </c>
      <c r="BB778" s="62">
        <v>53.51</v>
      </c>
      <c r="BC778" s="60">
        <f>IF(AND(ISNUMBER(BB777),ISNUMBER(BB778)),BB778/BB777-1,"")</f>
        <v>1.3098802395210551E-3</v>
      </c>
      <c r="BD778" s="60">
        <f>IF(ISNUMBER(BB778),BB778/MAX(BB$22:BB778)-1,"")</f>
        <v>-3.2543843789549887E-2</v>
      </c>
      <c r="BF778" s="62">
        <v>54.13</v>
      </c>
      <c r="BG778" s="60">
        <f>IF(AND(ISNUMBER(BF777),ISNUMBER(BF778)),BF778/BF777-1,"")</f>
        <v>9.245562130177909E-4</v>
      </c>
      <c r="BH778" s="60">
        <f>IF(ISNUMBER(BF778),BF778/MAX(BF$22:BF778)-1,"")</f>
        <v>-1.8470631695599593E-4</v>
      </c>
      <c r="BK778" s="61">
        <f>BK777*(1+BL778)</f>
        <v>129.36437107567627</v>
      </c>
      <c r="BL778" s="60">
        <f>$L$12*N(AQ778)+$L$13*N(S778)+$L$14*N(AA778)+$L$15*N(AE778)+$L$16*N(AY778)+$L$17*N(BC778)+$L$18*N(AM778)+$L$19*N(AU778)+$L$20*N(W778)</f>
        <v>-1.1221041395019348E-3</v>
      </c>
      <c r="BM778" s="60">
        <f>IF(ISNUMBER(BK778),BK778/MAX(BK$22:BK778)-1,"")</f>
        <v>-1.2948757461010429E-2</v>
      </c>
      <c r="BO778" s="61">
        <f>BO777*(1+BP778)</f>
        <v>127.96271396900364</v>
      </c>
      <c r="BP778" s="60">
        <f>$L$36*N(S778)+$L$37*N(AQ778)+$L$38*N(AA778)+$L$39*N(AE778)+$L$40*N(AM778)+$L$41*N(W778)+$L$42*N(AI778)+$L$43*N(BG778)+$L$44*N(AY778)</f>
        <v>-7.6437044160338591E-4</v>
      </c>
      <c r="BQ778" s="60">
        <f>IF(ISNUMBER(BO778),BO778/MAX(BO$22:BO778)-1,"")</f>
        <v>-1.2586982186157281E-2</v>
      </c>
      <c r="BS778" s="61">
        <f>BS777*(1+BT778)</f>
        <v>121.3850998274028</v>
      </c>
      <c r="BT778" s="60">
        <f>$L$60*N(S778)+$L$61*N(AE778)+$L$62*N(AQ778)+$L$63*N(AM778)+$L$64*N(AI778)+$L$65*N(AA778)+$L$66*N(BG778)+$L$67*N(W778)+$L$68*N(AY778)</f>
        <v>6.6485035751688538E-4</v>
      </c>
      <c r="BU778" s="60">
        <f>IF(ISNUMBER(BS778),BS778/MAX(BS$22:BS778)-1,"")</f>
        <v>-1.4276721026991179E-2</v>
      </c>
    </row>
    <row r="779" spans="17:73" ht="16" customHeight="1">
      <c r="Q779" s="63">
        <v>44189</v>
      </c>
      <c r="R779" s="62">
        <v>486.32</v>
      </c>
      <c r="S779" s="60">
        <f>IF(AND(ISNUMBER(R778),ISNUMBER(R779)),R779/R778-1,"")</f>
        <v>-3.6998972250767981E-4</v>
      </c>
      <c r="T779" s="60">
        <f>IF(ISNUMBER(R779),R779/MAX(R$22:R779)-1,"")</f>
        <v>-4.4445317719181032E-2</v>
      </c>
      <c r="V779" s="62">
        <v>256.99</v>
      </c>
      <c r="W779" s="60">
        <f>IF(AND(ISNUMBER(V778),ISNUMBER(V779)),V779/V778-1,"")</f>
        <v>7.4483515621937002E-3</v>
      </c>
      <c r="X779" s="60">
        <f>IF(ISNUMBER(V779),V779/MAX(V$22:V779)-1,"")</f>
        <v>-7.3006798516687121E-3</v>
      </c>
      <c r="Z779" s="62">
        <v>10.8</v>
      </c>
      <c r="AA779" s="60">
        <f>IF(AND(ISNUMBER(Z778),ISNUMBER(Z779)),Z779/Z778-1,"")</f>
        <v>-2.7700831024930483E-3</v>
      </c>
      <c r="AB779" s="60">
        <f>IF(ISNUMBER(Z779),Z779/MAX(Z$22:Z779)-1,"")</f>
        <v>-2.1739130434782483E-2</v>
      </c>
      <c r="AD779" s="62">
        <v>14.73</v>
      </c>
      <c r="AE779" s="60">
        <f>IF(AND(ISNUMBER(AD778),ISNUMBER(AD779)),AD779/AD778-1,"")</f>
        <v>6.8352699931646388E-3</v>
      </c>
      <c r="AF779" s="60">
        <f>IF(ISNUMBER(AD779),AD779/MAX(AD$22:AD779)-1,"")</f>
        <v>-2.5148908007941673E-2</v>
      </c>
      <c r="AH779" s="62">
        <v>18.39</v>
      </c>
      <c r="AI779" s="60">
        <f>IF(AND(ISNUMBER(AH778),ISNUMBER(AH779)),AH779/AH778-1,"")</f>
        <v>1.0887316276537717E-3</v>
      </c>
      <c r="AJ779" s="60">
        <f>IF(ISNUMBER(AH779),AH779/MAX(AH$22:AH779)-1,"")</f>
        <v>-5.740645822655055E-2</v>
      </c>
      <c r="AL779" s="62">
        <v>19.39</v>
      </c>
      <c r="AM779" s="60">
        <f>IF(AND(ISNUMBER(AL778),ISNUMBER(AL779)),AL779/AL778-1,"")</f>
        <v>5.705394190871349E-3</v>
      </c>
      <c r="AN779" s="60">
        <f>IF(ISNUMBER(AL779),AL779/MAX(AL$22:AL779)-1,"")</f>
        <v>-0.17734408145948233</v>
      </c>
      <c r="AP779" s="62">
        <v>100.27</v>
      </c>
      <c r="AQ779" s="60">
        <f>IF(AND(ISNUMBER(AP778),ISNUMBER(AP779)),AP779/AP778-1,"")</f>
        <v>1.995012468827273E-4</v>
      </c>
      <c r="AR779" s="60">
        <f>IF(ISNUMBER(AP779),AP779/MAX(AP$22:AP779)-1,"")</f>
        <v>-1.3942834379045976E-3</v>
      </c>
      <c r="AT779" s="62">
        <v>50.08</v>
      </c>
      <c r="AU779" s="60">
        <f>IF(AND(ISNUMBER(AT778),ISNUMBER(AT779)),AT779/AT778-1,"")</f>
        <v>0</v>
      </c>
      <c r="AV779" s="60">
        <f>IF(ISNUMBER(AT779),AT779/MAX(AT$22:AT779)-1,"")</f>
        <v>-1.9928258270227595E-3</v>
      </c>
      <c r="AX779" s="62">
        <v>23.135000000000002</v>
      </c>
      <c r="AY779" s="60">
        <f>IF(AND(ISNUMBER(AX778),ISNUMBER(AX779)),AX779/AX778-1,"")</f>
        <v>8.6523902228008431E-4</v>
      </c>
      <c r="AZ779" s="60">
        <f>IF(ISNUMBER(AX779),AX779/MAX(AX$22:AX779)-1,"")</f>
        <v>-0.13723662129405179</v>
      </c>
      <c r="BB779" s="62">
        <v>53.43</v>
      </c>
      <c r="BC779" s="60">
        <f>IF(AND(ISNUMBER(BB778),ISNUMBER(BB779)),BB779/BB778-1,"")</f>
        <v>-1.4950476546439218E-3</v>
      </c>
      <c r="BD779" s="60">
        <f>IF(ISNUMBER(BB779),BB779/MAX(BB$22:BB779)-1,"")</f>
        <v>-3.3990236846863198E-2</v>
      </c>
      <c r="BF779" s="62">
        <v>54.12</v>
      </c>
      <c r="BG779" s="60">
        <f>IF(AND(ISNUMBER(BF778),ISNUMBER(BF779)),BF779/BF778-1,"")</f>
        <v>-1.8474043968230713E-4</v>
      </c>
      <c r="BH779" s="60">
        <f>IF(ISNUMBER(BF779),BF779/MAX(BF$22:BF779)-1,"")</f>
        <v>-3.6941263391210288E-4</v>
      </c>
      <c r="BK779" s="61">
        <f>BK778*(1+BL779)</f>
        <v>129.44109227646669</v>
      </c>
      <c r="BL779" s="60">
        <f>$L$12*N(AQ779)+$L$13*N(S779)+$L$14*N(AA779)+$L$15*N(AE779)+$L$16*N(AY779)+$L$17*N(BC779)+$L$18*N(AM779)+$L$19*N(AU779)+$L$20*N(W779)</f>
        <v>5.9306283602278192E-4</v>
      </c>
      <c r="BM779" s="60">
        <f>IF(ISNUMBER(BK779),BK779/MAX(BK$22:BK779)-1,"")</f>
        <v>-1.2363374051810649E-2</v>
      </c>
      <c r="BO779" s="61">
        <f>BO778*(1+BP779)</f>
        <v>128.07657214779641</v>
      </c>
      <c r="BP779" s="60">
        <f>$L$36*N(S779)+$L$37*N(AQ779)+$L$38*N(AA779)+$L$39*N(AE779)+$L$40*N(AM779)+$L$41*N(W779)+$L$42*N(AI779)+$L$43*N(BG779)+$L$44*N(AY779)</f>
        <v>8.8977621106371013E-4</v>
      </c>
      <c r="BQ779" s="60">
        <f>IF(ISNUMBER(BO779),BO779/MAX(BO$22:BO779)-1,"")</f>
        <v>-1.1708405572411928E-2</v>
      </c>
      <c r="BS779" s="61">
        <f>BS778*(1+BT779)</f>
        <v>121.60433156598903</v>
      </c>
      <c r="BT779" s="60">
        <f>$L$60*N(S779)+$L$61*N(AE779)+$L$62*N(AQ779)+$L$63*N(AM779)+$L$64*N(AI779)+$L$65*N(AA779)+$L$66*N(BG779)+$L$67*N(W779)+$L$68*N(AY779)</f>
        <v>1.8060844279731024E-3</v>
      </c>
      <c r="BU779" s="60">
        <f>IF(ISNUMBER(BS779),BS779/MAX(BS$22:BS779)-1,"")</f>
        <v>-1.2496421562547377E-2</v>
      </c>
    </row>
    <row r="780" spans="17:73" ht="16" customHeight="1">
      <c r="Q780" s="63">
        <v>44194</v>
      </c>
      <c r="R780" s="62">
        <v>492.03</v>
      </c>
      <c r="S780" s="60">
        <f>IF(AND(ISNUMBER(R779),ISNUMBER(R780)),R780/R779-1,"")</f>
        <v>1.1741240335581438E-2</v>
      </c>
      <c r="T780" s="60">
        <f>IF(ISNUMBER(R780),R780/MAX(R$22:R780)-1,"")</f>
        <v>-3.3225920540731813E-2</v>
      </c>
      <c r="V780" s="62">
        <v>256.77999999999997</v>
      </c>
      <c r="W780" s="60">
        <f>IF(AND(ISNUMBER(V779),ISNUMBER(V780)),V780/V779-1,"")</f>
        <v>-8.1715241838220543E-4</v>
      </c>
      <c r="X780" s="60">
        <f>IF(ISNUMBER(V780),V780/MAX(V$22:V780)-1,"")</f>
        <v>-8.111866501854248E-3</v>
      </c>
      <c r="Z780" s="62">
        <v>10.95</v>
      </c>
      <c r="AA780" s="60">
        <f>IF(AND(ISNUMBER(Z779),ISNUMBER(Z780)),Z780/Z779-1,"")</f>
        <v>1.388888888888884E-2</v>
      </c>
      <c r="AB780" s="60">
        <f>IF(ISNUMBER(Z780),Z780/MAX(Z$22:Z780)-1,"")</f>
        <v>-8.152173913043459E-3</v>
      </c>
      <c r="AD780" s="62">
        <v>15.12</v>
      </c>
      <c r="AE780" s="60">
        <f>IF(AND(ISNUMBER(AD779),ISNUMBER(AD780)),AD780/AD779-1,"")</f>
        <v>2.6476578411405161E-2</v>
      </c>
      <c r="AF780" s="60">
        <f>IF(ISNUMBER(AD780),AD780/MAX(AD$22:AD780)-1,"")</f>
        <v>0</v>
      </c>
      <c r="AH780" s="62">
        <v>18.600000000000001</v>
      </c>
      <c r="AI780" s="60">
        <f>IF(AND(ISNUMBER(AH779),ISNUMBER(AH780)),AH780/AH779-1,"")</f>
        <v>1.1419249592169667E-2</v>
      </c>
      <c r="AJ780" s="60">
        <f>IF(ISNUMBER(AH780),AH780/MAX(AH$22:AH780)-1,"")</f>
        <v>-4.6642747309072252E-2</v>
      </c>
      <c r="AL780" s="62">
        <v>19.63</v>
      </c>
      <c r="AM780" s="60">
        <f>IF(AND(ISNUMBER(AL779),ISNUMBER(AL780)),AL780/AL779-1,"")</f>
        <v>1.2377514182568161E-2</v>
      </c>
      <c r="AN780" s="60">
        <f>IF(ISNUMBER(AL780),AL780/MAX(AL$22:AL780)-1,"")</f>
        <v>-0.16716164616037343</v>
      </c>
      <c r="AP780" s="62">
        <v>100.27</v>
      </c>
      <c r="AQ780" s="60">
        <f>IF(AND(ISNUMBER(AP779),ISNUMBER(AP780)),AP780/AP779-1,"")</f>
        <v>0</v>
      </c>
      <c r="AR780" s="60">
        <f>IF(ISNUMBER(AP780),AP780/MAX(AP$22:AP780)-1,"")</f>
        <v>-1.3942834379045976E-3</v>
      </c>
      <c r="AT780" s="62">
        <v>50.09</v>
      </c>
      <c r="AU780" s="60">
        <f>IF(AND(ISNUMBER(AT779),ISNUMBER(AT780)),AT780/AT779-1,"")</f>
        <v>1.9968051118213204E-4</v>
      </c>
      <c r="AV780" s="60">
        <f>IF(ISNUMBER(AT780),AT780/MAX(AT$22:AT780)-1,"")</f>
        <v>-1.7935432443203503E-3</v>
      </c>
      <c r="AX780" s="62">
        <v>23.135999999999999</v>
      </c>
      <c r="AY780" s="60">
        <f>IF(AND(ISNUMBER(AX779),ISNUMBER(AX780)),AX780/AX779-1,"")</f>
        <v>4.3224551545151257E-5</v>
      </c>
      <c r="AZ780" s="60">
        <f>IF(ISNUMBER(AX780),AX780/MAX(AX$22:AX780)-1,"")</f>
        <v>-0.1371993287339176</v>
      </c>
      <c r="BB780" s="62">
        <v>53.42</v>
      </c>
      <c r="BC780" s="60">
        <f>IF(AND(ISNUMBER(BB779),ISNUMBER(BB780)),BB780/BB779-1,"")</f>
        <v>-1.8716077110236817E-4</v>
      </c>
      <c r="BD780" s="60">
        <f>IF(ISNUMBER(BB780),BB780/MAX(BB$22:BB780)-1,"")</f>
        <v>-3.4171035979027264E-2</v>
      </c>
      <c r="BF780" s="62">
        <v>54.08</v>
      </c>
      <c r="BG780" s="60">
        <f>IF(AND(ISNUMBER(BF779),ISNUMBER(BF780)),BF780/BF779-1,"")</f>
        <v>-7.3909830007390376E-4</v>
      </c>
      <c r="BH780" s="60">
        <f>IF(ISNUMBER(BF780),BF780/MAX(BF$22:BF780)-1,"")</f>
        <v>-1.1082379017363087E-3</v>
      </c>
      <c r="BK780" s="61">
        <f>BK779*(1+BL780)</f>
        <v>130.57425832216845</v>
      </c>
      <c r="BL780" s="60">
        <f>$L$12*N(AQ780)+$L$13*N(S780)+$L$14*N(AA780)+$L$15*N(AE780)+$L$16*N(AY780)+$L$17*N(BC780)+$L$18*N(AM780)+$L$19*N(AU780)+$L$20*N(W780)</f>
        <v>8.754299162444355E-3</v>
      </c>
      <c r="BM780" s="60">
        <f>IF(ISNUMBER(BK780),BK780/MAX(BK$22:BK780)-1,"")</f>
        <v>-3.7173075644730824E-3</v>
      </c>
      <c r="BO780" s="61">
        <f>BO779*(1+BP780)</f>
        <v>129.48071325559155</v>
      </c>
      <c r="BP780" s="60">
        <f>$L$36*N(S780)+$L$37*N(AQ780)+$L$38*N(AA780)+$L$39*N(AE780)+$L$40*N(AM780)+$L$41*N(W780)+$L$42*N(AI780)+$L$43*N(BG780)+$L$44*N(AY780)</f>
        <v>1.0963293943991701E-2</v>
      </c>
      <c r="BQ780" s="60">
        <f>IF(ISNUMBER(BO780),BO780/MAX(BO$22:BO780)-1,"")</f>
        <v>-8.734743203261397E-4</v>
      </c>
      <c r="BS780" s="61">
        <f>BS779*(1+BT780)</f>
        <v>123.09775117797538</v>
      </c>
      <c r="BT780" s="60">
        <f>$L$60*N(S780)+$L$61*N(AE780)+$L$62*N(AQ780)+$L$63*N(AM780)+$L$64*N(AI780)+$L$65*N(AA780)+$L$66*N(BG780)+$L$67*N(W780)+$L$68*N(AY780)</f>
        <v>1.2280973816923228E-2</v>
      </c>
      <c r="BU780" s="60">
        <f>IF(ISNUMBER(BS780),BS780/MAX(BS$22:BS780)-1,"")</f>
        <v>-3.689159716391277E-4</v>
      </c>
    </row>
    <row r="781" spans="17:73" ht="16" customHeight="1">
      <c r="Q781" s="63">
        <v>44195</v>
      </c>
      <c r="R781" s="62">
        <v>486.53</v>
      </c>
      <c r="S781" s="60">
        <f>IF(AND(ISNUMBER(R780),ISNUMBER(R781)),R781/R780-1,"")</f>
        <v>-1.1178180192264686E-2</v>
      </c>
      <c r="T781" s="60">
        <f>IF(ISNUMBER(R781),R781/MAX(R$22:R781)-1,"")</f>
        <v>-4.40326954061383E-2</v>
      </c>
      <c r="V781" s="62">
        <v>253.53</v>
      </c>
      <c r="W781" s="60">
        <f>IF(AND(ISNUMBER(V780),ISNUMBER(V781)),V781/V780-1,"")</f>
        <v>-1.2656748967988074E-2</v>
      </c>
      <c r="X781" s="60">
        <f>IF(ISNUMBER(V781),V781/MAX(V$22:V781)-1,"")</f>
        <v>-2.0665945611866521E-2</v>
      </c>
      <c r="Z781" s="62">
        <v>10.86</v>
      </c>
      <c r="AA781" s="60">
        <f>IF(AND(ISNUMBER(Z780),ISNUMBER(Z781)),Z781/Z780-1,"")</f>
        <v>-8.2191780821917471E-3</v>
      </c>
      <c r="AB781" s="60">
        <f>IF(ISNUMBER(Z781),Z781/MAX(Z$22:Z781)-1,"")</f>
        <v>-1.6304347826086918E-2</v>
      </c>
      <c r="AD781" s="62">
        <v>15.06</v>
      </c>
      <c r="AE781" s="60">
        <f>IF(AND(ISNUMBER(AD780),ISNUMBER(AD781)),AD781/AD780-1,"")</f>
        <v>-3.9682539682538431E-3</v>
      </c>
      <c r="AF781" s="60">
        <f>IF(ISNUMBER(AD781),AD781/MAX(AD$22:AD781)-1,"")</f>
        <v>-3.9682539682538431E-3</v>
      </c>
      <c r="AH781" s="62">
        <v>18.399999999999999</v>
      </c>
      <c r="AI781" s="60">
        <f>IF(AND(ISNUMBER(AH780),ISNUMBER(AH781)),AH781/AH780-1,"")</f>
        <v>-1.0752688172043112E-2</v>
      </c>
      <c r="AJ781" s="60">
        <f>IF(ISNUMBER(AH781),AH781/MAX(AH$22:AH781)-1,"")</f>
        <v>-5.6893900563813604E-2</v>
      </c>
      <c r="AL781" s="62">
        <v>19.579999999999998</v>
      </c>
      <c r="AM781" s="60">
        <f>IF(AND(ISNUMBER(AL780),ISNUMBER(AL781)),AL781/AL780-1,"")</f>
        <v>-2.5471217524197787E-3</v>
      </c>
      <c r="AN781" s="60">
        <f>IF(ISNUMBER(AL781),AL781/MAX(AL$22:AL781)-1,"")</f>
        <v>-0.16928298684768783</v>
      </c>
      <c r="AP781" s="62">
        <v>100.27</v>
      </c>
      <c r="AQ781" s="60">
        <f>IF(AND(ISNUMBER(AP780),ISNUMBER(AP781)),AP781/AP780-1,"")</f>
        <v>0</v>
      </c>
      <c r="AR781" s="60">
        <f>IF(ISNUMBER(AP781),AP781/MAX(AP$22:AP781)-1,"")</f>
        <v>-1.3942834379045976E-3</v>
      </c>
      <c r="AT781" s="62">
        <v>50.08</v>
      </c>
      <c r="AU781" s="60">
        <f>IF(AND(ISNUMBER(AT780),ISNUMBER(AT781)),AT781/AT780-1,"")</f>
        <v>-1.9964064683575256E-4</v>
      </c>
      <c r="AV781" s="60">
        <f>IF(ISNUMBER(AT781),AT781/MAX(AT$22:AT781)-1,"")</f>
        <v>-1.9928258270227595E-3</v>
      </c>
      <c r="AX781" s="62">
        <v>23.030999999999999</v>
      </c>
      <c r="AY781" s="60">
        <f>IF(AND(ISNUMBER(AX780),ISNUMBER(AX781)),AX781/AX780-1,"")</f>
        <v>-4.5383817427385731E-3</v>
      </c>
      <c r="AZ781" s="60">
        <f>IF(ISNUMBER(AX781),AX781/MAX(AX$22:AX781)-1,"")</f>
        <v>-0.14111504754801429</v>
      </c>
      <c r="BB781" s="62">
        <v>53.44</v>
      </c>
      <c r="BC781" s="60">
        <f>IF(AND(ISNUMBER(BB780),ISNUMBER(BB781)),BB781/BB780-1,"")</f>
        <v>3.7439161362784468E-4</v>
      </c>
      <c r="BD781" s="60">
        <f>IF(ISNUMBER(BB781),BB781/MAX(BB$22:BB781)-1,"")</f>
        <v>-3.380943771469902E-2</v>
      </c>
      <c r="BF781" s="62">
        <v>54.08</v>
      </c>
      <c r="BG781" s="60">
        <f>IF(AND(ISNUMBER(BF780),ISNUMBER(BF781)),BF781/BF780-1,"")</f>
        <v>0</v>
      </c>
      <c r="BH781" s="60">
        <f>IF(ISNUMBER(BF781),BF781/MAX(BF$22:BF781)-1,"")</f>
        <v>-1.1082379017363087E-3</v>
      </c>
      <c r="BK781" s="61">
        <f>BK780*(1+BL781)</f>
        <v>129.81457297916177</v>
      </c>
      <c r="BL781" s="60">
        <f>$L$12*N(AQ781)+$L$13*N(S781)+$L$14*N(AA781)+$L$15*N(AE781)+$L$16*N(AY781)+$L$17*N(BC781)+$L$18*N(AM781)+$L$19*N(AU781)+$L$20*N(W781)</f>
        <v>-5.8180329933968022E-3</v>
      </c>
      <c r="BM781" s="60">
        <f>IF(ISNUMBER(BK781),BK781/MAX(BK$22:BK781)-1,"")</f>
        <v>-9.5137131398130848E-3</v>
      </c>
      <c r="BO781" s="61">
        <f>BO780*(1+BP781)</f>
        <v>128.68493056498517</v>
      </c>
      <c r="BP781" s="60">
        <f>$L$36*N(S781)+$L$37*N(AQ781)+$L$38*N(AA781)+$L$39*N(AE781)+$L$40*N(AM781)+$L$41*N(W781)+$L$42*N(AI781)+$L$43*N(BG781)+$L$44*N(AY781)</f>
        <v>-6.1459554137265823E-3</v>
      </c>
      <c r="BQ781" s="60">
        <f>IF(ISNUMBER(BO781),BO781/MAX(BO$22:BO781)-1,"")</f>
        <v>-7.0140613998249668E-3</v>
      </c>
      <c r="BS781" s="61">
        <f>BS780*(1+BT781)</f>
        <v>122.31366941991757</v>
      </c>
      <c r="BT781" s="60">
        <f>$L$60*N(S781)+$L$61*N(AE781)+$L$62*N(AQ781)+$L$63*N(AM781)+$L$64*N(AI781)+$L$65*N(AA781)+$L$66*N(BG781)+$L$67*N(W781)+$L$68*N(AY781)</f>
        <v>-6.3695863698125139E-3</v>
      </c>
      <c r="BU781" s="60">
        <f>IF(ISNUMBER(BS781),BS781/MAX(BS$22:BS781)-1,"")</f>
        <v>-6.7361524993071464E-3</v>
      </c>
    </row>
    <row r="782" spans="17:73" ht="16" customHeight="1">
      <c r="Q782" s="63">
        <v>44196</v>
      </c>
      <c r="R782" s="62">
        <v>484</v>
      </c>
      <c r="S782" s="60">
        <f>IF(AND(ISNUMBER(R781),ISNUMBER(R782)),R782/R781-1,"")</f>
        <v>-5.2000904363553868E-3</v>
      </c>
      <c r="T782" s="60">
        <f>IF(ISNUMBER(R782),R782/MAX(R$22:R782)-1,"")</f>
        <v>-4.9003811844225198E-2</v>
      </c>
      <c r="V782" s="62">
        <v>252.07</v>
      </c>
      <c r="W782" s="60">
        <f>IF(AND(ISNUMBER(V781),ISNUMBER(V782)),V782/V781-1,"")</f>
        <v>-5.7586873348322021E-3</v>
      </c>
      <c r="X782" s="60">
        <f>IF(ISNUMBER(V782),V782/MAX(V$22:V782)-1,"")</f>
        <v>-2.6305624227441315E-2</v>
      </c>
      <c r="Z782" s="62">
        <v>10.81</v>
      </c>
      <c r="AA782" s="60">
        <f>IF(AND(ISNUMBER(Z781),ISNUMBER(Z782)),Z782/Z781-1,"")</f>
        <v>-4.604051565377465E-3</v>
      </c>
      <c r="AB782" s="60">
        <f>IF(ISNUMBER(Z782),Z782/MAX(Z$22:Z782)-1,"")</f>
        <v>-2.0833333333333259E-2</v>
      </c>
      <c r="AD782" s="62">
        <v>15.07</v>
      </c>
      <c r="AE782" s="60">
        <f>IF(AND(ISNUMBER(AD781),ISNUMBER(AD782)),AD782/AD781-1,"")</f>
        <v>6.6401062416998613E-4</v>
      </c>
      <c r="AF782" s="60">
        <f>IF(ISNUMBER(AD782),AD782/MAX(AD$22:AD782)-1,"")</f>
        <v>-3.3068783068782581E-3</v>
      </c>
      <c r="AH782" s="62">
        <v>18.3</v>
      </c>
      <c r="AI782" s="60">
        <f>IF(AND(ISNUMBER(AH781),ISNUMBER(AH782)),AH782/AH781-1,"")</f>
        <v>-5.4347826086955653E-3</v>
      </c>
      <c r="AJ782" s="60">
        <f>IF(ISNUMBER(AH782),AH782/MAX(AH$22:AH782)-1,"")</f>
        <v>-6.2019477191184058E-2</v>
      </c>
      <c r="AL782" s="62">
        <v>19.579999999999998</v>
      </c>
      <c r="AM782" s="60">
        <f>IF(AND(ISNUMBER(AL781),ISNUMBER(AL782)),AL782/AL781-1,"")</f>
        <v>0</v>
      </c>
      <c r="AN782" s="60">
        <f>IF(ISNUMBER(AL782),AL782/MAX(AL$22:AL782)-1,"")</f>
        <v>-0.16928298684768783</v>
      </c>
      <c r="AP782" s="62">
        <v>100.265</v>
      </c>
      <c r="AQ782" s="60">
        <f>IF(AND(ISNUMBER(AP781),ISNUMBER(AP782)),AP782/AP781-1,"")</f>
        <v>-4.986536351847537E-5</v>
      </c>
      <c r="AR782" s="60">
        <f>IF(ISNUMBER(AP782),AP782/MAX(AP$22:AP782)-1,"")</f>
        <v>-1.4440792749725873E-3</v>
      </c>
      <c r="AT782" s="62">
        <v>50.08</v>
      </c>
      <c r="AU782" s="60">
        <f>IF(AND(ISNUMBER(AT781),ISNUMBER(AT782)),AT782/AT781-1,"")</f>
        <v>0</v>
      </c>
      <c r="AV782" s="60">
        <f>IF(ISNUMBER(AT782),AT782/MAX(AT$22:AT782)-1,"")</f>
        <v>-1.9928258270227595E-3</v>
      </c>
      <c r="AX782" s="62">
        <v>23</v>
      </c>
      <c r="AY782" s="60">
        <f>IF(AND(ISNUMBER(AX781),ISNUMBER(AX782)),AX782/AX781-1,"")</f>
        <v>-1.3460118970083368E-3</v>
      </c>
      <c r="AZ782" s="60">
        <f>IF(ISNUMBER(AX782),AX782/MAX(AX$22:AX782)-1,"")</f>
        <v>-0.14227111691217609</v>
      </c>
      <c r="BB782" s="62">
        <v>53.51</v>
      </c>
      <c r="BC782" s="60">
        <f>IF(AND(ISNUMBER(BB781),ISNUMBER(BB782)),BB782/BB781-1,"")</f>
        <v>1.3098802395210551E-3</v>
      </c>
      <c r="BD782" s="60">
        <f>IF(ISNUMBER(BB782),BB782/MAX(BB$22:BB782)-1,"")</f>
        <v>-3.2543843789549887E-2</v>
      </c>
      <c r="BF782" s="62">
        <v>54.02</v>
      </c>
      <c r="BG782" s="60">
        <f>IF(AND(ISNUMBER(BF781),ISNUMBER(BF782)),BF782/BF781-1,"")</f>
        <v>-1.1094674556212381E-3</v>
      </c>
      <c r="BH782" s="60">
        <f>IF(ISNUMBER(BF782),BF782/MAX(BF$22:BF782)-1,"")</f>
        <v>-2.2164758034723953E-3</v>
      </c>
      <c r="BK782" s="61">
        <f>BK781*(1+BL782)</f>
        <v>129.50696991701321</v>
      </c>
      <c r="BL782" s="60">
        <f>$L$12*N(AQ782)+$L$13*N(S782)+$L$14*N(AA782)+$L$15*N(AE782)+$L$16*N(AY782)+$L$17*N(BC782)+$L$18*N(AM782)+$L$19*N(AU782)+$L$20*N(W782)</f>
        <v>-2.3695572468427697E-3</v>
      </c>
      <c r="BM782" s="60">
        <f>IF(ISNUMBER(BK782),BK782/MAX(BK$22:BK782)-1,"")</f>
        <v>-1.1860727098740864E-2</v>
      </c>
      <c r="BO782" s="61">
        <f>BO781*(1+BP782)</f>
        <v>128.3614570680169</v>
      </c>
      <c r="BP782" s="60">
        <f>$L$36*N(S782)+$L$37*N(AQ782)+$L$38*N(AA782)+$L$39*N(AE782)+$L$40*N(AM782)+$L$41*N(W782)+$L$42*N(AI782)+$L$43*N(BG782)+$L$44*N(AY782)</f>
        <v>-2.5136859113811826E-3</v>
      </c>
      <c r="BQ782" s="60">
        <f>IF(ISNUMBER(BO782),BO782/MAX(BO$22:BO782)-1,"")</f>
        <v>-9.5101161638837528E-3</v>
      </c>
      <c r="BS782" s="61">
        <f>BS781*(1+BT782)</f>
        <v>122.00965825964639</v>
      </c>
      <c r="BT782" s="60">
        <f>$L$60*N(S782)+$L$61*N(AE782)+$L$62*N(AQ782)+$L$63*N(AM782)+$L$64*N(AI782)+$L$65*N(AA782)+$L$66*N(BG782)+$L$67*N(W782)+$L$68*N(AY782)</f>
        <v>-2.4855043734112767E-3</v>
      </c>
      <c r="BU782" s="60">
        <f>IF(ISNUMBER(BS782),BS782/MAX(BS$22:BS782)-1,"")</f>
        <v>-9.204914136221376E-3</v>
      </c>
    </row>
    <row r="783" spans="17:73" ht="16" customHeight="1">
      <c r="Q783" s="63">
        <v>44200</v>
      </c>
      <c r="R783" s="62">
        <v>485.78</v>
      </c>
      <c r="S783" s="60">
        <f>IF(AND(ISNUMBER(R782),ISNUMBER(R783)),R783/R782-1,"")</f>
        <v>3.6776859504130677E-3</v>
      </c>
      <c r="T783" s="60">
        <f>IF(ISNUMBER(R783),R783/MAX(R$22:R783)-1,"")</f>
        <v>-4.5506346524148311E-2</v>
      </c>
      <c r="V783" s="62">
        <v>252.81</v>
      </c>
      <c r="W783" s="60">
        <f>IF(AND(ISNUMBER(V782),ISNUMBER(V783)),V783/V782-1,"")</f>
        <v>2.9356924663783701E-3</v>
      </c>
      <c r="X783" s="60">
        <f>IF(ISNUMBER(V783),V783/MAX(V$22:V783)-1,"")</f>
        <v>-2.3447156983930739E-2</v>
      </c>
      <c r="Z783" s="62">
        <v>10.82</v>
      </c>
      <c r="AA783" s="60">
        <f>IF(AND(ISNUMBER(Z782),ISNUMBER(Z783)),Z783/Z782-1,"")</f>
        <v>9.2506938020342488E-4</v>
      </c>
      <c r="AB783" s="60">
        <f>IF(ISNUMBER(Z783),Z783/MAX(Z$22:Z783)-1,"")</f>
        <v>-1.9927536231883924E-2</v>
      </c>
      <c r="AD783" s="62">
        <v>14.9</v>
      </c>
      <c r="AE783" s="60">
        <f>IF(AND(ISNUMBER(AD782),ISNUMBER(AD783)),AD783/AD782-1,"")</f>
        <v>-1.1280690112806857E-2</v>
      </c>
      <c r="AF783" s="60">
        <f>IF(ISNUMBER(AD783),AD783/MAX(AD$22:AD783)-1,"")</f>
        <v>-1.4550264550264425E-2</v>
      </c>
      <c r="AH783" s="62">
        <v>18.22</v>
      </c>
      <c r="AI783" s="60">
        <f>IF(AND(ISNUMBER(AH782),ISNUMBER(AH783)),AH783/AH782-1,"")</f>
        <v>-4.3715846994536456E-3</v>
      </c>
      <c r="AJ783" s="60">
        <f>IF(ISNUMBER(AH783),AH783/MAX(AH$22:AH783)-1,"")</f>
        <v>-6.6119938493080621E-2</v>
      </c>
      <c r="AL783" s="62">
        <v>19.55</v>
      </c>
      <c r="AM783" s="60">
        <f>IF(AND(ISNUMBER(AL782),ISNUMBER(AL783)),AL783/AL782-1,"")</f>
        <v>-1.5321756894789429E-3</v>
      </c>
      <c r="AN783" s="60">
        <f>IF(ISNUMBER(AL783),AL783/MAX(AL$22:AL783)-1,"")</f>
        <v>-0.17055579126007636</v>
      </c>
      <c r="AP783" s="62">
        <v>100.265</v>
      </c>
      <c r="AQ783" s="60">
        <f>IF(AND(ISNUMBER(AP782),ISNUMBER(AP783)),AP783/AP782-1,"")</f>
        <v>0</v>
      </c>
      <c r="AR783" s="60">
        <f>IF(ISNUMBER(AP783),AP783/MAX(AP$22:AP783)-1,"")</f>
        <v>-1.4440792749725873E-3</v>
      </c>
      <c r="AT783" s="62">
        <v>50.07</v>
      </c>
      <c r="AU783" s="60">
        <f>IF(AND(ISNUMBER(AT782),ISNUMBER(AT783)),AT783/AT782-1,"")</f>
        <v>-1.9968051118202101E-4</v>
      </c>
      <c r="AV783" s="60">
        <f>IF(ISNUMBER(AT783),AT783/MAX(AT$22:AT783)-1,"")</f>
        <v>-2.1921084097249466E-3</v>
      </c>
      <c r="AX783" s="62">
        <v>23.34</v>
      </c>
      <c r="AY783" s="60">
        <f>IF(AND(ISNUMBER(AX782),ISNUMBER(AX783)),AX783/AX782-1,"")</f>
        <v>1.4782608695652177E-2</v>
      </c>
      <c r="AZ783" s="60">
        <f>IF(ISNUMBER(AX783),AX783/MAX(AX$22:AX783)-1,"")</f>
        <v>-0.12959164646652999</v>
      </c>
      <c r="BB783" s="62">
        <v>52.51</v>
      </c>
      <c r="BC783" s="60">
        <f>IF(AND(ISNUMBER(BB782),ISNUMBER(BB783)),BB783/BB782-1,"")</f>
        <v>-1.8688095683049855E-2</v>
      </c>
      <c r="BD783" s="60">
        <f>IF(ISNUMBER(BB783),BB783/MAX(BB$22:BB783)-1,"")</f>
        <v>-5.0623757005966441E-2</v>
      </c>
      <c r="BF783" s="62">
        <v>53.81</v>
      </c>
      <c r="BG783" s="60">
        <f>IF(AND(ISNUMBER(BF782),ISNUMBER(BF783)),BF783/BF782-1,"")</f>
        <v>-3.8874490929285965E-3</v>
      </c>
      <c r="BH783" s="60">
        <f>IF(ISNUMBER(BF783),BF783/MAX(BF$22:BF783)-1,"")</f>
        <v>-6.095308459549309E-3</v>
      </c>
      <c r="BK783" s="61">
        <f>BK782*(1+BL783)</f>
        <v>129.70235073821109</v>
      </c>
      <c r="BL783" s="60">
        <f>$L$12*N(AQ783)+$L$13*N(S783)+$L$14*N(AA783)+$L$15*N(AE783)+$L$16*N(AY783)+$L$17*N(BC783)+$L$18*N(AM783)+$L$19*N(AU783)+$L$20*N(W783)</f>
        <v>1.5086510117800682E-3</v>
      </c>
      <c r="BM783" s="60">
        <f>IF(ISNUMBER(BK783),BK783/MAX(BK$22:BK783)-1,"")</f>
        <v>-1.036996978489868E-2</v>
      </c>
      <c r="BO783" s="61">
        <f>BO782*(1+BP783)</f>
        <v>128.4187067921674</v>
      </c>
      <c r="BP783" s="60">
        <f>$L$36*N(S783)+$L$37*N(AQ783)+$L$38*N(AA783)+$L$39*N(AE783)+$L$40*N(AM783)+$L$41*N(W783)+$L$42*N(AI783)+$L$43*N(BG783)+$L$44*N(AY783)</f>
        <v>4.4600400664002084E-4</v>
      </c>
      <c r="BQ783" s="60">
        <f>IF(ISNUMBER(BO783),BO783/MAX(BO$22:BO783)-1,"")</f>
        <v>-9.068353707156418E-3</v>
      </c>
      <c r="BS783" s="61">
        <f>BS782*(1+BT783)</f>
        <v>121.82667100280253</v>
      </c>
      <c r="BT783" s="60">
        <f>$L$60*N(S783)+$L$61*N(AE783)+$L$62*N(AQ783)+$L$63*N(AM783)+$L$64*N(AI783)+$L$65*N(AA783)+$L$66*N(BG783)+$L$67*N(W783)+$L$68*N(AY783)</f>
        <v>-1.4997768164751067E-3</v>
      </c>
      <c r="BU783" s="60">
        <f>IF(ISNUMBER(BS783),BS783/MAX(BS$22:BS783)-1,"")</f>
        <v>-1.0690885635877279E-2</v>
      </c>
    </row>
    <row r="784" spans="17:73" ht="16" customHeight="1">
      <c r="Q784" s="63">
        <v>44201</v>
      </c>
      <c r="R784" s="62">
        <v>478.8</v>
      </c>
      <c r="S784" s="60">
        <f>IF(AND(ISNUMBER(R783),ISNUMBER(R784)),R784/R783-1,"")</f>
        <v>-1.4368644242249484E-2</v>
      </c>
      <c r="T784" s="60">
        <f>IF(ISNUMBER(R784),R784/MAX(R$22:R784)-1,"")</f>
        <v>-5.9221126262427815E-2</v>
      </c>
      <c r="V784" s="62">
        <v>249.23</v>
      </c>
      <c r="W784" s="60">
        <f>IF(AND(ISNUMBER(V783),ISNUMBER(V784)),V784/V783-1,"")</f>
        <v>-1.4160832245559973E-2</v>
      </c>
      <c r="X784" s="60">
        <f>IF(ISNUMBER(V784),V784/MAX(V$22:V784)-1,"")</f>
        <v>-3.7275957972805918E-2</v>
      </c>
      <c r="Z784" s="62">
        <v>10.74</v>
      </c>
      <c r="AA784" s="60">
        <f>IF(AND(ISNUMBER(Z783),ISNUMBER(Z784)),Z784/Z783-1,"")</f>
        <v>-7.3937153419593171E-3</v>
      </c>
      <c r="AB784" s="60">
        <f>IF(ISNUMBER(Z784),Z784/MAX(Z$22:Z784)-1,"")</f>
        <v>-2.717391304347816E-2</v>
      </c>
      <c r="AD784" s="62">
        <v>14.87</v>
      </c>
      <c r="AE784" s="60">
        <f>IF(AND(ISNUMBER(AD783),ISNUMBER(AD784)),AD784/AD783-1,"")</f>
        <v>-2.0134228187920211E-3</v>
      </c>
      <c r="AF784" s="60">
        <f>IF(ISNUMBER(AD784),AD784/MAX(AD$22:AD784)-1,"")</f>
        <v>-1.6534391534391513E-2</v>
      </c>
      <c r="AH784" s="62">
        <v>18.2</v>
      </c>
      <c r="AI784" s="60">
        <f>IF(AND(ISNUMBER(AH783),ISNUMBER(AH784)),AH784/AH783-1,"")</f>
        <v>-1.097694840834218E-3</v>
      </c>
      <c r="AJ784" s="60">
        <f>IF(ISNUMBER(AH784),AH784/MAX(AH$22:AH784)-1,"")</f>
        <v>-6.7145053818554734E-2</v>
      </c>
      <c r="AL784" s="62">
        <v>19.21</v>
      </c>
      <c r="AM784" s="60">
        <f>IF(AND(ISNUMBER(AL783),ISNUMBER(AL784)),AL784/AL783-1,"")</f>
        <v>-1.7391304347826098E-2</v>
      </c>
      <c r="AN784" s="60">
        <f>IF(ISNUMBER(AL784),AL784/MAX(AL$22:AL784)-1,"")</f>
        <v>-0.18498090793381416</v>
      </c>
      <c r="AP784" s="62">
        <v>100.27</v>
      </c>
      <c r="AQ784" s="60">
        <f>IF(AND(ISNUMBER(AP783),ISNUMBER(AP784)),AP784/AP783-1,"")</f>
        <v>4.9867850197005126E-5</v>
      </c>
      <c r="AR784" s="60">
        <f>IF(ISNUMBER(AP784),AP784/MAX(AP$22:AP784)-1,"")</f>
        <v>-1.3942834379045976E-3</v>
      </c>
      <c r="AT784" s="62">
        <v>50.075000000000003</v>
      </c>
      <c r="AU784" s="60">
        <f>IF(AND(ISNUMBER(AT783),ISNUMBER(AT784)),AT784/AT783-1,"")</f>
        <v>9.9860195726053647E-5</v>
      </c>
      <c r="AV784" s="60">
        <f>IF(ISNUMBER(AT784),AT784/MAX(AT$22:AT784)-1,"")</f>
        <v>-2.092467118373742E-3</v>
      </c>
      <c r="AX784" s="62">
        <v>23.574999999999999</v>
      </c>
      <c r="AY784" s="60">
        <f>IF(AND(ISNUMBER(AX783),ISNUMBER(AX784)),AX784/AX783-1,"")</f>
        <v>1.0068551842330686E-2</v>
      </c>
      <c r="AZ784" s="60">
        <f>IF(ISNUMBER(AX784),AX784/MAX(AX$22:AX784)-1,"")</f>
        <v>-0.12082789483498046</v>
      </c>
      <c r="BB784" s="62">
        <v>52.47</v>
      </c>
      <c r="BC784" s="60">
        <f>IF(AND(ISNUMBER(BB783),ISNUMBER(BB784)),BB784/BB783-1,"")</f>
        <v>-7.6175966482572299E-4</v>
      </c>
      <c r="BD784" s="60">
        <f>IF(ISNUMBER(BB784),BB784/MAX(BB$22:BB784)-1,"")</f>
        <v>-5.1346953534623041E-2</v>
      </c>
      <c r="BF784" s="62">
        <v>53.88</v>
      </c>
      <c r="BG784" s="60">
        <f>IF(AND(ISNUMBER(BF783),ISNUMBER(BF784)),BF784/BF783-1,"")</f>
        <v>1.3008734435977498E-3</v>
      </c>
      <c r="BH784" s="60">
        <f>IF(ISNUMBER(BF784),BF784/MAX(BF$22:BF784)-1,"")</f>
        <v>-4.8023642408570044E-3</v>
      </c>
      <c r="BK784" s="61">
        <f>BK783*(1+BL784)</f>
        <v>129.05984342515896</v>
      </c>
      <c r="BL784" s="60">
        <f>$L$12*N(AQ784)+$L$13*N(S784)+$L$14*N(AA784)+$L$15*N(AE784)+$L$16*N(AY784)+$L$17*N(BC784)+$L$18*N(AM784)+$L$19*N(AU784)+$L$20*N(W784)</f>
        <v>-4.9537059998933063E-3</v>
      </c>
      <c r="BM784" s="60">
        <f>IF(ISNUMBER(BK784),BK784/MAX(BK$22:BK784)-1,"")</f>
        <v>-1.5272306003249803E-2</v>
      </c>
      <c r="BO784" s="61">
        <f>BO783*(1+BP784)</f>
        <v>127.67139626309685</v>
      </c>
      <c r="BP784" s="60">
        <f>$L$36*N(S784)+$L$37*N(AQ784)+$L$38*N(AA784)+$L$39*N(AE784)+$L$40*N(AM784)+$L$41*N(W784)+$L$42*N(AI784)+$L$43*N(BG784)+$L$44*N(AY784)</f>
        <v>-5.8193276333174193E-3</v>
      </c>
      <c r="BQ784" s="60">
        <f>IF(ISNUMBER(BO784),BO784/MAX(BO$22:BO784)-1,"")</f>
        <v>-1.4834909619157122E-2</v>
      </c>
      <c r="BS784" s="61">
        <f>BS783*(1+BT784)</f>
        <v>120.940344417616</v>
      </c>
      <c r="BT784" s="60">
        <f>$L$60*N(S784)+$L$61*N(AE784)+$L$62*N(AQ784)+$L$63*N(AM784)+$L$64*N(AI784)+$L$65*N(AA784)+$L$66*N(BG784)+$L$67*N(W784)+$L$68*N(AY784)</f>
        <v>-7.2753082546771807E-3</v>
      </c>
      <c r="BU784" s="60">
        <f>IF(ISNUMBER(BS784),BS784/MAX(BS$22:BS784)-1,"")</f>
        <v>-1.7888414402037922E-2</v>
      </c>
    </row>
    <row r="785" spans="17:73" ht="16" customHeight="1">
      <c r="Q785" s="63">
        <v>44202</v>
      </c>
      <c r="R785" s="62">
        <v>474.52</v>
      </c>
      <c r="S785" s="60">
        <f>IF(AND(ISNUMBER(R784),ISNUMBER(R785)),R785/R784-1,"")</f>
        <v>-8.9390142021721353E-3</v>
      </c>
      <c r="T785" s="60">
        <f>IF(ISNUMBER(R785),R785/MAX(R$22:R785)-1,"")</f>
        <v>-6.7630761975871478E-2</v>
      </c>
      <c r="V785" s="62">
        <v>247.78</v>
      </c>
      <c r="W785" s="60">
        <f>IF(AND(ISNUMBER(V784),ISNUMBER(V785)),V785/V784-1,"")</f>
        <v>-5.8179191911085226E-3</v>
      </c>
      <c r="X785" s="60">
        <f>IF(ISNUMBER(V785),V785/MAX(V$22:V785)-1,"")</f>
        <v>-4.2877008652657533E-2</v>
      </c>
      <c r="Z785" s="62">
        <v>10.65</v>
      </c>
      <c r="AA785" s="60">
        <f>IF(AND(ISNUMBER(Z784),ISNUMBER(Z785)),Z785/Z784-1,"")</f>
        <v>-8.379888268156388E-3</v>
      </c>
      <c r="AB785" s="60">
        <f>IF(ISNUMBER(Z785),Z785/MAX(Z$22:Z785)-1,"")</f>
        <v>-3.5326086956521618E-2</v>
      </c>
      <c r="AD785" s="62">
        <v>14.88</v>
      </c>
      <c r="AE785" s="60">
        <f>IF(AND(ISNUMBER(AD784),ISNUMBER(AD785)),AD785/AD784-1,"")</f>
        <v>6.7249495628796119E-4</v>
      </c>
      <c r="AF785" s="60">
        <f>IF(ISNUMBER(AD785),AD785/MAX(AD$22:AD785)-1,"")</f>
        <v>-1.5873015873015817E-2</v>
      </c>
      <c r="AH785" s="62">
        <v>17.98</v>
      </c>
      <c r="AI785" s="60">
        <f>IF(AND(ISNUMBER(AH784),ISNUMBER(AH785)),AH785/AH784-1,"")</f>
        <v>-1.2087912087912045E-2</v>
      </c>
      <c r="AJ785" s="60">
        <f>IF(ISNUMBER(AH785),AH785/MAX(AH$22:AH785)-1,"")</f>
        <v>-7.8421322398769866E-2</v>
      </c>
      <c r="AL785" s="62">
        <v>19.22</v>
      </c>
      <c r="AM785" s="60">
        <f>IF(AND(ISNUMBER(AL784),ISNUMBER(AL785)),AL785/AL784-1,"")</f>
        <v>5.2056220718355029E-4</v>
      </c>
      <c r="AN785" s="60">
        <f>IF(ISNUMBER(AL785),AL785/MAX(AL$22:AL785)-1,"")</f>
        <v>-0.1845566397963514</v>
      </c>
      <c r="AP785" s="62">
        <v>100.27</v>
      </c>
      <c r="AQ785" s="60">
        <f>IF(AND(ISNUMBER(AP784),ISNUMBER(AP785)),AP785/AP784-1,"")</f>
        <v>0</v>
      </c>
      <c r="AR785" s="60">
        <f>IF(ISNUMBER(AP785),AP785/MAX(AP$22:AP785)-1,"")</f>
        <v>-1.3942834379045976E-3</v>
      </c>
      <c r="AT785" s="62">
        <v>50.08</v>
      </c>
      <c r="AU785" s="60">
        <f>IF(AND(ISNUMBER(AT784),ISNUMBER(AT785)),AT785/AT784-1,"")</f>
        <v>9.9850224662967335E-5</v>
      </c>
      <c r="AV785" s="60">
        <f>IF(ISNUMBER(AT785),AT785/MAX(AT$22:AT785)-1,"")</f>
        <v>-1.9928258270227595E-3</v>
      </c>
      <c r="AX785" s="62">
        <v>23.402999999999999</v>
      </c>
      <c r="AY785" s="60">
        <f>IF(AND(ISNUMBER(AX784),ISNUMBER(AX785)),AX785/AX784-1,"")</f>
        <v>-7.295864262990448E-3</v>
      </c>
      <c r="AZ785" s="60">
        <f>IF(ISNUMBER(AX785),AX785/MAX(AX$22:AX785)-1,"")</f>
        <v>-0.1272422151780721</v>
      </c>
      <c r="BB785" s="62">
        <v>52.48</v>
      </c>
      <c r="BC785" s="60">
        <f>IF(AND(ISNUMBER(BB784),ISNUMBER(BB785)),BB785/BB784-1,"")</f>
        <v>1.905850962453659E-4</v>
      </c>
      <c r="BD785" s="60">
        <f>IF(ISNUMBER(BB785),BB785/MAX(BB$22:BB785)-1,"")</f>
        <v>-5.1166154402458974E-2</v>
      </c>
      <c r="BF785" s="62">
        <v>53.85</v>
      </c>
      <c r="BG785" s="60">
        <f>IF(AND(ISNUMBER(BF784),ISNUMBER(BF785)),BF785/BF784-1,"")</f>
        <v>-5.5679287305121505E-4</v>
      </c>
      <c r="BH785" s="60">
        <f>IF(ISNUMBER(BF785),BF785/MAX(BF$22:BF785)-1,"")</f>
        <v>-5.3564831917251032E-3</v>
      </c>
      <c r="BK785" s="61">
        <f>BK784*(1+BL785)</f>
        <v>128.42240154421268</v>
      </c>
      <c r="BL785" s="60">
        <f>$L$12*N(AQ785)+$L$13*N(S785)+$L$14*N(AA785)+$L$15*N(AE785)+$L$16*N(AY785)+$L$17*N(BC785)+$L$18*N(AM785)+$L$19*N(AU785)+$L$20*N(W785)</f>
        <v>-4.939118660220107E-3</v>
      </c>
      <c r="BM785" s="60">
        <f>IF(ISNUMBER(BK785),BK785/MAX(BK$22:BK785)-1,"")</f>
        <v>-2.01359929319046E-2</v>
      </c>
      <c r="BO785" s="61">
        <f>BO784*(1+BP785)</f>
        <v>127.0555809689024</v>
      </c>
      <c r="BP785" s="60">
        <f>$L$36*N(S785)+$L$37*N(AQ785)+$L$38*N(AA785)+$L$39*N(AE785)+$L$40*N(AM785)+$L$41*N(W785)+$L$42*N(AI785)+$L$43*N(BG785)+$L$44*N(AY785)</f>
        <v>-4.8234398010766335E-3</v>
      </c>
      <c r="BQ785" s="60">
        <f>IF(ISNUMBER(BO785),BO785/MAX(BO$22:BO785)-1,"")</f>
        <v>-1.9586794126731255E-2</v>
      </c>
      <c r="BS785" s="61">
        <f>BS784*(1+BT785)</f>
        <v>120.38064215014394</v>
      </c>
      <c r="BT785" s="60">
        <f>$L$60*N(S785)+$L$61*N(AE785)+$L$62*N(AQ785)+$L$63*N(AM785)+$L$64*N(AI785)+$L$65*N(AA785)+$L$66*N(BG785)+$L$67*N(W785)+$L$68*N(AY785)</f>
        <v>-4.62792023759547E-3</v>
      </c>
      <c r="BU785" s="60">
        <f>IF(ISNUMBER(BS785),BS785/MAX(BS$22:BS785)-1,"")</f>
        <v>-2.2433548484603771E-2</v>
      </c>
    </row>
    <row r="786" spans="17:73" ht="16" customHeight="1">
      <c r="Q786" s="63">
        <v>44203</v>
      </c>
      <c r="R786" s="62">
        <v>481.64</v>
      </c>
      <c r="S786" s="60">
        <f>IF(AND(ISNUMBER(R785),ISNUMBER(R786)),R786/R785-1,"")</f>
        <v>1.500463626401416E-2</v>
      </c>
      <c r="T786" s="60">
        <f>IF(ISNUMBER(R786),R786/MAX(R$22:R786)-1,"")</f>
        <v>-5.3640900695563376E-2</v>
      </c>
      <c r="V786" s="62">
        <v>251.5</v>
      </c>
      <c r="W786" s="60">
        <f>IF(AND(ISNUMBER(V785),ISNUMBER(V786)),V786/V785-1,"")</f>
        <v>1.5013318266203779E-2</v>
      </c>
      <c r="X786" s="60">
        <f>IF(ISNUMBER(V786),V786/MAX(V$22:V786)-1,"")</f>
        <v>-2.8507416563658849E-2</v>
      </c>
      <c r="Z786" s="62">
        <v>10.7</v>
      </c>
      <c r="AA786" s="60">
        <f>IF(AND(ISNUMBER(Z785),ISNUMBER(Z786)),Z786/Z785-1,"")</f>
        <v>4.6948356807510194E-3</v>
      </c>
      <c r="AB786" s="60">
        <f>IF(ISNUMBER(Z786),Z786/MAX(Z$22:Z786)-1,"")</f>
        <v>-3.0797101449275388E-2</v>
      </c>
      <c r="AD786" s="62">
        <v>15.14</v>
      </c>
      <c r="AE786" s="60">
        <f>IF(AND(ISNUMBER(AD785),ISNUMBER(AD786)),AD786/AD785-1,"")</f>
        <v>1.7473118279569988E-2</v>
      </c>
      <c r="AF786" s="60">
        <f>IF(ISNUMBER(AD786),AD786/MAX(AD$22:AD786)-1,"")</f>
        <v>0</v>
      </c>
      <c r="AH786" s="62">
        <v>17.940000000000001</v>
      </c>
      <c r="AI786" s="60">
        <f>IF(AND(ISNUMBER(AH785),ISNUMBER(AH786)),AH786/AH785-1,"")</f>
        <v>-2.2246941045606095E-3</v>
      </c>
      <c r="AJ786" s="60">
        <f>IF(ISNUMBER(AH786),AH786/MAX(AH$22:AH786)-1,"")</f>
        <v>-8.0471553049718092E-2</v>
      </c>
      <c r="AL786" s="62">
        <v>19.55</v>
      </c>
      <c r="AM786" s="60">
        <f>IF(AND(ISNUMBER(AL785),ISNUMBER(AL786)),AL786/AL785-1,"")</f>
        <v>1.7169614984391401E-2</v>
      </c>
      <c r="AN786" s="60">
        <f>IF(ISNUMBER(AL786),AL786/MAX(AL$22:AL786)-1,"")</f>
        <v>-0.17055579126007636</v>
      </c>
      <c r="AP786" s="62">
        <v>100.26</v>
      </c>
      <c r="AQ786" s="60">
        <f>IF(AND(ISNUMBER(AP785),ISNUMBER(AP786)),AP786/AP785-1,"")</f>
        <v>-9.9730727036950739E-5</v>
      </c>
      <c r="AR786" s="60">
        <f>IF(ISNUMBER(AP786),AP786/MAX(AP$22:AP786)-1,"")</f>
        <v>-1.4938751120405769E-3</v>
      </c>
      <c r="AT786" s="62">
        <v>50.075000000000003</v>
      </c>
      <c r="AU786" s="60">
        <f>IF(AND(ISNUMBER(AT785),ISNUMBER(AT786)),AT786/AT785-1,"")</f>
        <v>-9.9840255590954996E-5</v>
      </c>
      <c r="AV786" s="60">
        <f>IF(ISNUMBER(AT786),AT786/MAX(AT$22:AT786)-1,"")</f>
        <v>-2.092467118373742E-3</v>
      </c>
      <c r="AX786" s="62">
        <v>22.997</v>
      </c>
      <c r="AY786" s="60">
        <f>IF(AND(ISNUMBER(AX785),ISNUMBER(AX786)),AX786/AX785-1,"")</f>
        <v>-1.7348203221809078E-2</v>
      </c>
      <c r="AZ786" s="60">
        <f>IF(ISNUMBER(AX786),AX786/MAX(AX$22:AX786)-1,"")</f>
        <v>-0.14238299459257886</v>
      </c>
      <c r="BB786" s="62">
        <v>52.35</v>
      </c>
      <c r="BC786" s="60">
        <f>IF(AND(ISNUMBER(BB785),ISNUMBER(BB786)),BB786/BB785-1,"")</f>
        <v>-2.4771341463414309E-3</v>
      </c>
      <c r="BD786" s="60">
        <f>IF(ISNUMBER(BB786),BB786/MAX(BB$22:BB786)-1,"")</f>
        <v>-5.3516543120593063E-2</v>
      </c>
      <c r="BF786" s="62">
        <v>53.84</v>
      </c>
      <c r="BG786" s="60">
        <f>IF(AND(ISNUMBER(BF785),ISNUMBER(BF786)),BF786/BF785-1,"")</f>
        <v>-1.8570102135562205E-4</v>
      </c>
      <c r="BH786" s="60">
        <f>IF(ISNUMBER(BF786),BF786/MAX(BF$22:BF786)-1,"")</f>
        <v>-5.5411895086810992E-3</v>
      </c>
      <c r="BK786" s="61">
        <f>BK785*(1+BL786)</f>
        <v>129.06892437374157</v>
      </c>
      <c r="BL786" s="60">
        <f>$L$12*N(AQ786)+$L$13*N(S786)+$L$14*N(AA786)+$L$15*N(AE786)+$L$16*N(AY786)+$L$17*N(BC786)+$L$18*N(AM786)+$L$19*N(AU786)+$L$20*N(W786)</f>
        <v>5.0343462024910286E-3</v>
      </c>
      <c r="BM786" s="60">
        <f>IF(ISNUMBER(BK786),BK786/MAX(BK$22:BK786)-1,"")</f>
        <v>-1.5203018288963643E-2</v>
      </c>
      <c r="BO786" s="61">
        <f>BO785*(1+BP786)</f>
        <v>128.001500584507</v>
      </c>
      <c r="BP786" s="60">
        <f>$L$36*N(S786)+$L$37*N(AQ786)+$L$38*N(AA786)+$L$39*N(AE786)+$L$40*N(AM786)+$L$41*N(W786)+$L$42*N(AI786)+$L$43*N(BG786)+$L$44*N(AY786)</f>
        <v>7.4449277110946316E-3</v>
      </c>
      <c r="BQ786" s="60">
        <f>IF(ISNUMBER(BO786),BO786/MAX(BO$22:BO786)-1,"")</f>
        <v>-1.2287688682002362E-2</v>
      </c>
      <c r="BS786" s="61">
        <f>BS785*(1+BT786)</f>
        <v>121.54766077171585</v>
      </c>
      <c r="BT786" s="60">
        <f>$L$60*N(S786)+$L$61*N(AE786)+$L$62*N(AQ786)+$L$63*N(AM786)+$L$64*N(AI786)+$L$65*N(AA786)+$L$66*N(BG786)+$L$67*N(W786)+$L$68*N(AY786)</f>
        <v>9.6944043554475327E-3</v>
      </c>
      <c r="BU786" s="60">
        <f>IF(ISNUMBER(BS786),BS786/MAX(BS$22:BS786)-1,"")</f>
        <v>-1.295662401929365E-2</v>
      </c>
    </row>
    <row r="787" spans="17:73" ht="16" customHeight="1">
      <c r="Q787" s="63">
        <v>44204</v>
      </c>
      <c r="R787" s="62">
        <v>490.93</v>
      </c>
      <c r="S787" s="60">
        <f>IF(AND(ISNUMBER(R786),ISNUMBER(R787)),R787/R786-1,"")</f>
        <v>1.9288265094261403E-2</v>
      </c>
      <c r="T787" s="60">
        <f>IF(ISNUMBER(R787),R787/MAX(R$22:R787)-1,"")</f>
        <v>-3.5387275513813043E-2</v>
      </c>
      <c r="V787" s="62">
        <v>256.47000000000003</v>
      </c>
      <c r="W787" s="60">
        <f>IF(AND(ISNUMBER(V786),ISNUMBER(V787)),V787/V786-1,"")</f>
        <v>1.9761431411530861E-2</v>
      </c>
      <c r="X787" s="60">
        <f>IF(ISNUMBER(V787),V787/MAX(V$22:V787)-1,"")</f>
        <v>-9.3093325092705737E-3</v>
      </c>
      <c r="Z787" s="62">
        <v>10.91</v>
      </c>
      <c r="AA787" s="60">
        <f>IF(AND(ISNUMBER(Z786),ISNUMBER(Z787)),Z787/Z786-1,"")</f>
        <v>1.9626168224299079E-2</v>
      </c>
      <c r="AB787" s="60">
        <f>IF(ISNUMBER(Z787),Z787/MAX(Z$22:Z787)-1,"")</f>
        <v>-1.1775362318840465E-2</v>
      </c>
      <c r="AD787" s="62">
        <v>15.33</v>
      </c>
      <c r="AE787" s="60">
        <f>IF(AND(ISNUMBER(AD786),ISNUMBER(AD787)),AD787/AD786-1,"")</f>
        <v>1.2549537648612885E-2</v>
      </c>
      <c r="AF787" s="60">
        <f>IF(ISNUMBER(AD787),AD787/MAX(AD$22:AD787)-1,"")</f>
        <v>0</v>
      </c>
      <c r="AH787" s="62">
        <v>18.010000000000002</v>
      </c>
      <c r="AI787" s="60">
        <f>IF(AND(ISNUMBER(AH786),ISNUMBER(AH787)),AH787/AH786-1,"")</f>
        <v>3.9018952062430667E-3</v>
      </c>
      <c r="AJ787" s="60">
        <f>IF(ISNUMBER(AH787),AH787/MAX(AH$22:AH787)-1,"")</f>
        <v>-7.6883649410558697E-2</v>
      </c>
      <c r="AL787" s="62">
        <v>19.489999999999998</v>
      </c>
      <c r="AM787" s="60">
        <f>IF(AND(ISNUMBER(AL786),ISNUMBER(AL787)),AL787/AL786-1,"")</f>
        <v>-3.0690537084400171E-3</v>
      </c>
      <c r="AN787" s="60">
        <f>IF(ISNUMBER(AL787),AL787/MAX(AL$22:AL787)-1,"")</f>
        <v>-0.17310140008485375</v>
      </c>
      <c r="AP787" s="62">
        <v>100.25</v>
      </c>
      <c r="AQ787" s="60">
        <f>IF(AND(ISNUMBER(AP786),ISNUMBER(AP787)),AP787/AP786-1,"")</f>
        <v>-9.9740674247006389E-5</v>
      </c>
      <c r="AR787" s="60">
        <f>IF(ISNUMBER(AP787),AP787/MAX(AP$22:AP787)-1,"")</f>
        <v>-1.5934667861766671E-3</v>
      </c>
      <c r="AT787" s="62">
        <v>50.07</v>
      </c>
      <c r="AU787" s="60">
        <f>IF(AND(ISNUMBER(AT786),ISNUMBER(AT787)),AT787/AT786-1,"")</f>
        <v>-9.9850224663078357E-5</v>
      </c>
      <c r="AV787" s="60">
        <f>IF(ISNUMBER(AT787),AT787/MAX(AT$22:AT787)-1,"")</f>
        <v>-2.1921084097249466E-3</v>
      </c>
      <c r="AX787" s="62">
        <v>22.998999999999999</v>
      </c>
      <c r="AY787" s="60">
        <f>IF(AND(ISNUMBER(AX786),ISNUMBER(AX787)),AX787/AX786-1,"")</f>
        <v>8.6967865373654973E-5</v>
      </c>
      <c r="AZ787" s="60">
        <f>IF(ISNUMBER(AX787),AX787/MAX(AX$22:AX787)-1,"")</f>
        <v>-0.14230840947231038</v>
      </c>
      <c r="BB787" s="62">
        <v>52.28</v>
      </c>
      <c r="BC787" s="60">
        <f>IF(AND(ISNUMBER(BB786),ISNUMBER(BB787)),BB787/BB786-1,"")</f>
        <v>-1.3371537726838412E-3</v>
      </c>
      <c r="BD787" s="60">
        <f>IF(ISNUMBER(BB787),BB787/MAX(BB$22:BB787)-1,"")</f>
        <v>-5.4782137045742196E-2</v>
      </c>
      <c r="BF787" s="62">
        <v>53.78</v>
      </c>
      <c r="BG787" s="60">
        <f>IF(AND(ISNUMBER(BF786),ISNUMBER(BF787)),BF787/BF786-1,"")</f>
        <v>-1.1144130757800852E-3</v>
      </c>
      <c r="BH787" s="60">
        <f>IF(ISNUMBER(BF787),BF787/MAX(BF$22:BF787)-1,"")</f>
        <v>-6.6494274104174078E-3</v>
      </c>
      <c r="BK787" s="61">
        <f>BK786*(1+BL787)</f>
        <v>130.34349405403287</v>
      </c>
      <c r="BL787" s="60">
        <f>$L$12*N(AQ787)+$L$13*N(S787)+$L$14*N(AA787)+$L$15*N(AE787)+$L$16*N(AY787)+$L$17*N(BC787)+$L$18*N(AM787)+$L$19*N(AU787)+$L$20*N(W787)</f>
        <v>9.8751088728419797E-3</v>
      </c>
      <c r="BM787" s="60">
        <f>IF(ISNUMBER(BK787),BK787/MAX(BK$22:BK787)-1,"")</f>
        <v>-5.4780408769210531E-3</v>
      </c>
      <c r="BO787" s="61">
        <f>BO786*(1+BP787)</f>
        <v>129.47537477765133</v>
      </c>
      <c r="BP787" s="60">
        <f>$L$36*N(S787)+$L$37*N(AQ787)+$L$38*N(AA787)+$L$39*N(AE787)+$L$40*N(AM787)+$L$41*N(W787)+$L$42*N(AI787)+$L$43*N(BG787)+$L$44*N(AY787)</f>
        <v>1.1514507145729075E-2</v>
      </c>
      <c r="BQ787" s="60">
        <f>IF(ISNUMBER(BO787),BO787/MAX(BO$22:BO787)-1,"")</f>
        <v>-9.1466821540686638E-4</v>
      </c>
      <c r="BS787" s="61">
        <f>BS786*(1+BT787)</f>
        <v>122.76284007148286</v>
      </c>
      <c r="BT787" s="60">
        <f>$L$60*N(S787)+$L$61*N(AE787)+$L$62*N(AQ787)+$L$63*N(AM787)+$L$64*N(AI787)+$L$65*N(AA787)+$L$66*N(BG787)+$L$67*N(W787)+$L$68*N(AY787)</f>
        <v>9.9975539804857613E-3</v>
      </c>
      <c r="BU787" s="60">
        <f>IF(ISNUMBER(BS787),BS787/MAX(BS$22:BS787)-1,"")</f>
        <v>-3.088604586845678E-3</v>
      </c>
    </row>
    <row r="788" spans="17:73" ht="16" customHeight="1">
      <c r="Q788" s="63">
        <v>44207</v>
      </c>
      <c r="R788" s="62">
        <v>492.04</v>
      </c>
      <c r="S788" s="60">
        <f>IF(AND(ISNUMBER(R787),ISNUMBER(R788)),R788/R787-1,"")</f>
        <v>2.2610148086286141E-3</v>
      </c>
      <c r="T788" s="60">
        <f>IF(ISNUMBER(R788),R788/MAX(R$22:R788)-1,"")</f>
        <v>-3.3206271859158254E-2</v>
      </c>
      <c r="V788" s="62">
        <v>257.26</v>
      </c>
      <c r="W788" s="60">
        <f>IF(AND(ISNUMBER(V787),ISNUMBER(V788)),V788/V787-1,"")</f>
        <v>3.0802822942253005E-3</v>
      </c>
      <c r="X788" s="60">
        <f>IF(ISNUMBER(V788),V788/MAX(V$22:V788)-1,"")</f>
        <v>-6.257725587144658E-3</v>
      </c>
      <c r="Z788" s="62">
        <v>11.04</v>
      </c>
      <c r="AA788" s="60">
        <f>IF(AND(ISNUMBER(Z787),ISNUMBER(Z788)),Z788/Z787-1,"")</f>
        <v>1.1915673693858819E-2</v>
      </c>
      <c r="AB788" s="60">
        <f>IF(ISNUMBER(Z788),Z788/MAX(Z$22:Z788)-1,"")</f>
        <v>0</v>
      </c>
      <c r="AD788" s="62">
        <v>15.43</v>
      </c>
      <c r="AE788" s="60">
        <f>IF(AND(ISNUMBER(AD787),ISNUMBER(AD788)),AD788/AD787-1,"")</f>
        <v>6.5231572080886036E-3</v>
      </c>
      <c r="AF788" s="60">
        <f>IF(ISNUMBER(AD788),AD788/MAX(AD$22:AD788)-1,"")</f>
        <v>0</v>
      </c>
      <c r="AH788" s="62">
        <v>17.920000000000002</v>
      </c>
      <c r="AI788" s="60">
        <f>IF(AND(ISNUMBER(AH787),ISNUMBER(AH788)),AH788/AH787-1,"")</f>
        <v>-4.9972237645752315E-3</v>
      </c>
      <c r="AJ788" s="60">
        <f>IF(ISNUMBER(AH788),AH788/MAX(AH$22:AH788)-1,"")</f>
        <v>-8.1496668375192205E-2</v>
      </c>
      <c r="AL788" s="62">
        <v>19.350000000000001</v>
      </c>
      <c r="AM788" s="60">
        <f>IF(AND(ISNUMBER(AL787),ISNUMBER(AL788)),AL788/AL787-1,"")</f>
        <v>-7.1831708568494967E-3</v>
      </c>
      <c r="AN788" s="60">
        <f>IF(ISNUMBER(AL788),AL788/MAX(AL$22:AL788)-1,"")</f>
        <v>-0.17904115400933385</v>
      </c>
      <c r="AP788" s="62">
        <v>100.26</v>
      </c>
      <c r="AQ788" s="60">
        <f>IF(AND(ISNUMBER(AP787),ISNUMBER(AP788)),AP788/AP787-1,"")</f>
        <v>9.9750623441474673E-5</v>
      </c>
      <c r="AR788" s="60">
        <f>IF(ISNUMBER(AP788),AP788/MAX(AP$22:AP788)-1,"")</f>
        <v>-1.4938751120405769E-3</v>
      </c>
      <c r="AT788" s="62">
        <v>50.07</v>
      </c>
      <c r="AU788" s="60">
        <f>IF(AND(ISNUMBER(AT787),ISNUMBER(AT788)),AT788/AT787-1,"")</f>
        <v>0</v>
      </c>
      <c r="AV788" s="60">
        <f>IF(ISNUMBER(AT788),AT788/MAX(AT$22:AT788)-1,"")</f>
        <v>-2.1921084097249466E-3</v>
      </c>
      <c r="AX788" s="62">
        <v>22.283000000000001</v>
      </c>
      <c r="AY788" s="60">
        <f>IF(AND(ISNUMBER(AX787),ISNUMBER(AX788)),AX788/AX787-1,"")</f>
        <v>-3.113178833862329E-2</v>
      </c>
      <c r="AZ788" s="60">
        <f>IF(ISNUMBER(AX788),AX788/MAX(AX$22:AX788)-1,"")</f>
        <v>-0.16900988252843552</v>
      </c>
      <c r="BB788" s="62">
        <v>52.26</v>
      </c>
      <c r="BC788" s="60">
        <f>IF(AND(ISNUMBER(BB787),ISNUMBER(BB788)),BB788/BB787-1,"")</f>
        <v>-3.8255547054333316E-4</v>
      </c>
      <c r="BD788" s="60">
        <f>IF(ISNUMBER(BB788),BB788/MAX(BB$22:BB788)-1,"")</f>
        <v>-5.5143735310070552E-2</v>
      </c>
      <c r="BF788" s="62">
        <v>53.83</v>
      </c>
      <c r="BG788" s="60">
        <f>IF(AND(ISNUMBER(BF787),ISNUMBER(BF788)),BF788/BF787-1,"")</f>
        <v>9.2971364819627311E-4</v>
      </c>
      <c r="BH788" s="60">
        <f>IF(ISNUMBER(BF788),BF788/MAX(BF$22:BF788)-1,"")</f>
        <v>-5.7258958256373171E-3</v>
      </c>
      <c r="BK788" s="61">
        <f>BK787*(1+BL788)</f>
        <v>130.10704051798822</v>
      </c>
      <c r="BL788" s="60">
        <f>$L$12*N(AQ788)+$L$13*N(S788)+$L$14*N(AA788)+$L$15*N(AE788)+$L$16*N(AY788)+$L$17*N(BC788)+$L$18*N(AM788)+$L$19*N(AU788)+$L$20*N(W788)</f>
        <v>-1.8140800794140554E-3</v>
      </c>
      <c r="BM788" s="60">
        <f>IF(ISNUMBER(BK788),BK788/MAX(BK$22:BK788)-1,"")</f>
        <v>-7.2821833515060996E-3</v>
      </c>
      <c r="BO788" s="61">
        <f>BO787*(1+BP788)</f>
        <v>129.64112805218107</v>
      </c>
      <c r="BP788" s="60">
        <f>$L$36*N(S788)+$L$37*N(AQ788)+$L$38*N(AA788)+$L$39*N(AE788)+$L$40*N(AM788)+$L$41*N(W788)+$L$42*N(AI788)+$L$43*N(BG788)+$L$44*N(AY788)</f>
        <v>1.2801915021631032E-3</v>
      </c>
      <c r="BQ788" s="60">
        <f>IF(ISNUMBER(BO788),BO788/MAX(BO$22:BO788)-1,"")</f>
        <v>0</v>
      </c>
      <c r="BS788" s="61">
        <f>BS787*(1+BT788)</f>
        <v>122.93072383023025</v>
      </c>
      <c r="BT788" s="60">
        <f>$L$60*N(S788)+$L$61*N(AE788)+$L$62*N(AQ788)+$L$63*N(AM788)+$L$64*N(AI788)+$L$65*N(AA788)+$L$66*N(BG788)+$L$67*N(W788)+$L$68*N(AY788)</f>
        <v>1.3675454123546857E-3</v>
      </c>
      <c r="BU788" s="60">
        <f>IF(ISNUMBER(BS788),BS788/MAX(BS$22:BS788)-1,"")</f>
        <v>-1.7252829815241899E-3</v>
      </c>
    </row>
    <row r="789" spans="17:73" ht="16" customHeight="1">
      <c r="Q789" s="63">
        <v>44208</v>
      </c>
      <c r="R789" s="62">
        <v>492.93</v>
      </c>
      <c r="S789" s="60">
        <f>IF(AND(ISNUMBER(R788),ISNUMBER(R789)),R789/R788-1,"")</f>
        <v>1.8087960328427855E-3</v>
      </c>
      <c r="T789" s="60">
        <f>IF(ISNUMBER(R789),R789/MAX(R$22:R789)-1,"")</f>
        <v>-3.1457539199119755E-2</v>
      </c>
      <c r="V789" s="62">
        <v>257.77999999999997</v>
      </c>
      <c r="W789" s="60">
        <f>IF(AND(ISNUMBER(V788),ISNUMBER(V789)),V789/V788-1,"")</f>
        <v>2.0213014071366331E-3</v>
      </c>
      <c r="X789" s="60">
        <f>IF(ISNUMBER(V789),V789/MAX(V$22:V789)-1,"")</f>
        <v>-4.2490729295426855E-3</v>
      </c>
      <c r="Z789" s="62">
        <v>11</v>
      </c>
      <c r="AA789" s="60">
        <f>IF(AND(ISNUMBER(Z788),ISNUMBER(Z789)),Z789/Z788-1,"")</f>
        <v>-3.6231884057970065E-3</v>
      </c>
      <c r="AB789" s="60">
        <f>IF(ISNUMBER(Z789),Z789/MAX(Z$22:Z789)-1,"")</f>
        <v>-3.6231884057970065E-3</v>
      </c>
      <c r="AD789" s="62">
        <v>15.44</v>
      </c>
      <c r="AE789" s="60">
        <f>IF(AND(ISNUMBER(AD788),ISNUMBER(AD789)),AD789/AD788-1,"")</f>
        <v>6.480881399870686E-4</v>
      </c>
      <c r="AF789" s="60">
        <f>IF(ISNUMBER(AD789),AD789/MAX(AD$22:AD789)-1,"")</f>
        <v>0</v>
      </c>
      <c r="AH789" s="62">
        <v>17.91</v>
      </c>
      <c r="AI789" s="60">
        <f>IF(AND(ISNUMBER(AH788),ISNUMBER(AH789)),AH789/AH788-1,"")</f>
        <v>-5.5803571428580945E-4</v>
      </c>
      <c r="AJ789" s="60">
        <f>IF(ISNUMBER(AH789),AH789/MAX(AH$22:AH789)-1,"")</f>
        <v>-8.2009226037929372E-2</v>
      </c>
      <c r="AL789" s="62">
        <v>19.3</v>
      </c>
      <c r="AM789" s="60">
        <f>IF(AND(ISNUMBER(AL788),ISNUMBER(AL789)),AL789/AL788-1,"")</f>
        <v>-2.5839793281654533E-3</v>
      </c>
      <c r="AN789" s="60">
        <f>IF(ISNUMBER(AL789),AL789/MAX(AL$22:AL789)-1,"")</f>
        <v>-0.18116249469664825</v>
      </c>
      <c r="AP789" s="62">
        <v>100.26</v>
      </c>
      <c r="AQ789" s="60">
        <f>IF(AND(ISNUMBER(AP788),ISNUMBER(AP789)),AP789/AP788-1,"")</f>
        <v>0</v>
      </c>
      <c r="AR789" s="60">
        <f>IF(ISNUMBER(AP789),AP789/MAX(AP$22:AP789)-1,"")</f>
        <v>-1.4938751120405769E-3</v>
      </c>
      <c r="AT789" s="62">
        <v>50.08</v>
      </c>
      <c r="AU789" s="60">
        <f>IF(AND(ISNUMBER(AT788),ISNUMBER(AT789)),AT789/AT788-1,"")</f>
        <v>1.9972039145188525E-4</v>
      </c>
      <c r="AV789" s="60">
        <f>IF(ISNUMBER(AT789),AT789/MAX(AT$22:AT789)-1,"")</f>
        <v>-1.9928258270227595E-3</v>
      </c>
      <c r="AX789" s="62">
        <v>22.523</v>
      </c>
      <c r="AY789" s="60">
        <f>IF(AND(ISNUMBER(AX788),ISNUMBER(AX789)),AX789/AX788-1,"")</f>
        <v>1.0770542566081787E-2</v>
      </c>
      <c r="AZ789" s="60">
        <f>IF(ISNUMBER(AX789),AX789/MAX(AX$22:AX789)-1,"")</f>
        <v>-0.16005966809621486</v>
      </c>
      <c r="BB789" s="62">
        <v>52.18</v>
      </c>
      <c r="BC789" s="60">
        <f>IF(AND(ISNUMBER(BB788),ISNUMBER(BB789)),BB789/BB788-1,"")</f>
        <v>-1.5308075009566879E-3</v>
      </c>
      <c r="BD789" s="60">
        <f>IF(ISNUMBER(BB789),BB789/MAX(BB$22:BB789)-1,"")</f>
        <v>-5.6590128367383863E-2</v>
      </c>
      <c r="BF789" s="62">
        <v>53.79</v>
      </c>
      <c r="BG789" s="60">
        <f>IF(AND(ISNUMBER(BF788),ISNUMBER(BF789)),BF789/BF788-1,"")</f>
        <v>-7.4308006687717754E-4</v>
      </c>
      <c r="BH789" s="60">
        <f>IF(ISNUMBER(BF789),BF789/MAX(BF$22:BF789)-1,"")</f>
        <v>-6.4647210934614119E-3</v>
      </c>
      <c r="BK789" s="61">
        <f>BK788*(1+BL789)</f>
        <v>130.30072686440383</v>
      </c>
      <c r="BL789" s="60">
        <f>$L$12*N(AQ789)+$L$13*N(S789)+$L$14*N(AA789)+$L$15*N(AE789)+$L$16*N(AY789)+$L$17*N(BC789)+$L$18*N(AM789)+$L$19*N(AU789)+$L$20*N(W789)</f>
        <v>1.4886692191635978E-3</v>
      </c>
      <c r="BM789" s="60">
        <f>IF(ISNUMBER(BK789),BK789/MAX(BK$22:BK789)-1,"")</f>
        <v>-5.8043548945461154E-3</v>
      </c>
      <c r="BO789" s="61">
        <f>BO788*(1+BP789)</f>
        <v>129.73512316648078</v>
      </c>
      <c r="BP789" s="60">
        <f>$L$36*N(S789)+$L$37*N(AQ789)+$L$38*N(AA789)+$L$39*N(AE789)+$L$40*N(AM789)+$L$41*N(W789)+$L$42*N(AI789)+$L$43*N(BG789)+$L$44*N(AY789)</f>
        <v>7.2504085479629921E-4</v>
      </c>
      <c r="BQ789" s="60">
        <f>IF(ISNUMBER(BO789),BO789/MAX(BO$22:BO789)-1,"")</f>
        <v>0</v>
      </c>
      <c r="BS789" s="61">
        <f>BS788*(1+BT789)</f>
        <v>122.94238388194661</v>
      </c>
      <c r="BT789" s="60">
        <f>$L$60*N(S789)+$L$61*N(AE789)+$L$62*N(AQ789)+$L$63*N(AM789)+$L$64*N(AI789)+$L$65*N(AA789)+$L$66*N(BG789)+$L$67*N(W789)+$L$68*N(AY789)</f>
        <v>9.4850590259917524E-5</v>
      </c>
      <c r="BU789" s="60">
        <f>IF(ISNUMBER(BS789),BS789/MAX(BS$22:BS789)-1,"")</f>
        <v>-1.6305960353736326E-3</v>
      </c>
    </row>
    <row r="790" spans="17:73" ht="16" customHeight="1">
      <c r="Q790" s="63">
        <v>44209</v>
      </c>
      <c r="R790" s="62">
        <v>490.24</v>
      </c>
      <c r="S790" s="60">
        <f>IF(AND(ISNUMBER(R789),ISNUMBER(R790)),R790/R789-1,"")</f>
        <v>-5.4571643032479411E-3</v>
      </c>
      <c r="T790" s="60">
        <f>IF(ISNUMBER(R790),R790/MAX(R$22:R790)-1,"")</f>
        <v>-3.6743034542382147E-2</v>
      </c>
      <c r="V790" s="62">
        <v>256.47000000000003</v>
      </c>
      <c r="W790" s="60">
        <f>IF(AND(ISNUMBER(V789),ISNUMBER(V790)),V790/V789-1,"")</f>
        <v>-5.0818527426486071E-3</v>
      </c>
      <c r="X790" s="60">
        <f>IF(ISNUMBER(V790),V790/MAX(V$22:V790)-1,"")</f>
        <v>-9.3093325092705737E-3</v>
      </c>
      <c r="Z790" s="62">
        <v>10.98</v>
      </c>
      <c r="AA790" s="60">
        <f>IF(AND(ISNUMBER(Z789),ISNUMBER(Z790)),Z790/Z789-1,"")</f>
        <v>-1.8181818181818299E-3</v>
      </c>
      <c r="AB790" s="60">
        <f>IF(ISNUMBER(Z790),Z790/MAX(Z$22:Z790)-1,"")</f>
        <v>-5.4347826086955653E-3</v>
      </c>
      <c r="AD790" s="62">
        <v>15.48</v>
      </c>
      <c r="AE790" s="60">
        <f>IF(AND(ISNUMBER(AD789),ISNUMBER(AD790)),AD790/AD789-1,"")</f>
        <v>2.5906735751295429E-3</v>
      </c>
      <c r="AF790" s="60">
        <f>IF(ISNUMBER(AD790),AD790/MAX(AD$22:AD790)-1,"")</f>
        <v>0</v>
      </c>
      <c r="AH790" s="62">
        <v>17.829999999999998</v>
      </c>
      <c r="AI790" s="60">
        <f>IF(AND(ISNUMBER(AH789),ISNUMBER(AH790)),AH790/AH789-1,"")</f>
        <v>-4.4667783361251878E-3</v>
      </c>
      <c r="AJ790" s="60">
        <f>IF(ISNUMBER(AH790),AH790/MAX(AH$22:AH790)-1,"")</f>
        <v>-8.6109687339825935E-2</v>
      </c>
      <c r="AL790" s="62">
        <v>19.25</v>
      </c>
      <c r="AM790" s="60">
        <f>IF(AND(ISNUMBER(AL789),ISNUMBER(AL790)),AL790/AL789-1,"")</f>
        <v>-2.5906735751295429E-3</v>
      </c>
      <c r="AN790" s="60">
        <f>IF(ISNUMBER(AL790),AL790/MAX(AL$22:AL790)-1,"")</f>
        <v>-0.18328383538396265</v>
      </c>
      <c r="AP790" s="62">
        <v>100.26</v>
      </c>
      <c r="AQ790" s="60">
        <f>IF(AND(ISNUMBER(AP789),ISNUMBER(AP790)),AP790/AP789-1,"")</f>
        <v>0</v>
      </c>
      <c r="AR790" s="60">
        <f>IF(ISNUMBER(AP790),AP790/MAX(AP$22:AP790)-1,"")</f>
        <v>-1.4938751120405769E-3</v>
      </c>
      <c r="AT790" s="62">
        <v>50.08</v>
      </c>
      <c r="AU790" s="60">
        <f>IF(AND(ISNUMBER(AT789),ISNUMBER(AT790)),AT790/AT789-1,"")</f>
        <v>0</v>
      </c>
      <c r="AV790" s="60">
        <f>IF(ISNUMBER(AT790),AT790/MAX(AT$22:AT790)-1,"")</f>
        <v>-1.9928258270227595E-3</v>
      </c>
      <c r="AX790" s="62">
        <v>22.396000000000001</v>
      </c>
      <c r="AY790" s="60">
        <f>IF(AND(ISNUMBER(AX789),ISNUMBER(AX790)),AX790/AX789-1,"")</f>
        <v>-5.6386804599741769E-3</v>
      </c>
      <c r="AZ790" s="60">
        <f>IF(ISNUMBER(AX790),AX790/MAX(AX$22:AX790)-1,"")</f>
        <v>-0.16479582323326503</v>
      </c>
      <c r="BB790" s="62">
        <v>52.18</v>
      </c>
      <c r="BC790" s="60">
        <f>IF(AND(ISNUMBER(BB789),ISNUMBER(BB790)),BB790/BB789-1,"")</f>
        <v>0</v>
      </c>
      <c r="BD790" s="60">
        <f>IF(ISNUMBER(BB790),BB790/MAX(BB$22:BB790)-1,"")</f>
        <v>-5.6590128367383863E-2</v>
      </c>
      <c r="BF790" s="62">
        <v>53.82</v>
      </c>
      <c r="BG790" s="60">
        <f>IF(AND(ISNUMBER(BF789),ISNUMBER(BF790)),BF790/BF789-1,"")</f>
        <v>5.5772448410484898E-4</v>
      </c>
      <c r="BH790" s="60">
        <f>IF(ISNUMBER(BF790),BF790/MAX(BF$22:BF790)-1,"")</f>
        <v>-5.9106021425933131E-3</v>
      </c>
      <c r="BK790" s="61">
        <f>BK789*(1+BL790)</f>
        <v>129.95947018919014</v>
      </c>
      <c r="BL790" s="60">
        <f>$L$12*N(AQ790)+$L$13*N(S790)+$L$14*N(AA790)+$L$15*N(AE790)+$L$16*N(AY790)+$L$17*N(BC790)+$L$18*N(AM790)+$L$19*N(AU790)+$L$20*N(W790)</f>
        <v>-2.6189928746047425E-3</v>
      </c>
      <c r="BM790" s="60">
        <f>IF(ISNUMBER(BK790),BK790/MAX(BK$22:BK790)-1,"")</f>
        <v>-8.4081462050402678E-3</v>
      </c>
      <c r="BO790" s="61">
        <f>BO789*(1+BP790)</f>
        <v>129.45923511551723</v>
      </c>
      <c r="BP790" s="60">
        <f>$L$36*N(S790)+$L$37*N(AQ790)+$L$38*N(AA790)+$L$39*N(AE790)+$L$40*N(AM790)+$L$41*N(W790)+$L$42*N(AI790)+$L$43*N(BG790)+$L$44*N(AY790)</f>
        <v>-2.1265486495089486E-3</v>
      </c>
      <c r="BQ790" s="60">
        <f>IF(ISNUMBER(BO790),BO790/MAX(BO$22:BO790)-1,"")</f>
        <v>-2.126548649508897E-3</v>
      </c>
      <c r="BS790" s="61">
        <f>BS789*(1+BT790)</f>
        <v>122.67996035105624</v>
      </c>
      <c r="BT790" s="60">
        <f>$L$60*N(S790)+$L$61*N(AE790)+$L$62*N(AQ790)+$L$63*N(AM790)+$L$64*N(AI790)+$L$65*N(AA790)+$L$66*N(BG790)+$L$67*N(W790)+$L$68*N(AY790)</f>
        <v>-2.1345245033019835E-3</v>
      </c>
      <c r="BU790" s="60">
        <f>IF(ISNUMBER(BS790),BS790/MAX(BS$22:BS790)-1,"")</f>
        <v>-3.7616399914830456E-3</v>
      </c>
    </row>
    <row r="791" spans="17:73" ht="16" customHeight="1">
      <c r="Q791" s="63">
        <v>44210</v>
      </c>
      <c r="R791" s="62">
        <v>492.04</v>
      </c>
      <c r="S791" s="60">
        <f>IF(AND(ISNUMBER(R790),ISNUMBER(R791)),R791/R790-1,"")</f>
        <v>3.6716710182767009E-3</v>
      </c>
      <c r="T791" s="60">
        <f>IF(ISNUMBER(R791),R791/MAX(R$22:R791)-1,"")</f>
        <v>-3.3206271859158254E-2</v>
      </c>
      <c r="V791" s="62">
        <v>257.33</v>
      </c>
      <c r="W791" s="60">
        <f>IF(AND(ISNUMBER(V790),ISNUMBER(V791)),V791/V790-1,"")</f>
        <v>3.3532187000426816E-3</v>
      </c>
      <c r="X791" s="60">
        <f>IF(ISNUMBER(V791),V791/MAX(V$22:V791)-1,"")</f>
        <v>-5.9873300370828497E-3</v>
      </c>
      <c r="Z791" s="62">
        <v>11.02</v>
      </c>
      <c r="AA791" s="60">
        <f>IF(AND(ISNUMBER(Z790),ISNUMBER(Z791)),Z791/Z790-1,"")</f>
        <v>3.6429872495444826E-3</v>
      </c>
      <c r="AB791" s="60">
        <f>IF(ISNUMBER(Z791),Z791/MAX(Z$22:Z791)-1,"")</f>
        <v>-1.8115942028985588E-3</v>
      </c>
      <c r="AD791" s="62">
        <v>15.64</v>
      </c>
      <c r="AE791" s="60">
        <f>IF(AND(ISNUMBER(AD790),ISNUMBER(AD791)),AD791/AD790-1,"")</f>
        <v>1.0335917312661591E-2</v>
      </c>
      <c r="AF791" s="60">
        <f>IF(ISNUMBER(AD791),AD791/MAX(AD$22:AD791)-1,"")</f>
        <v>0</v>
      </c>
      <c r="AH791" s="62">
        <v>17.98</v>
      </c>
      <c r="AI791" s="60">
        <f>IF(AND(ISNUMBER(AH790),ISNUMBER(AH791)),AH791/AH790-1,"")</f>
        <v>8.4127874369042122E-3</v>
      </c>
      <c r="AJ791" s="60">
        <f>IF(ISNUMBER(AH791),AH791/MAX(AH$22:AH791)-1,"")</f>
        <v>-7.8421322398769866E-2</v>
      </c>
      <c r="AL791" s="62">
        <v>19.5</v>
      </c>
      <c r="AM791" s="60">
        <f>IF(AND(ISNUMBER(AL790),ISNUMBER(AL791)),AL791/AL790-1,"")</f>
        <v>1.298701298701288E-2</v>
      </c>
      <c r="AN791" s="60">
        <f>IF(ISNUMBER(AL791),AL791/MAX(AL$22:AL791)-1,"")</f>
        <v>-0.17267713194739076</v>
      </c>
      <c r="AP791" s="62">
        <v>100.26</v>
      </c>
      <c r="AQ791" s="60">
        <f>IF(AND(ISNUMBER(AP790),ISNUMBER(AP791)),AP791/AP790-1,"")</f>
        <v>0</v>
      </c>
      <c r="AR791" s="60">
        <f>IF(ISNUMBER(AP791),AP791/MAX(AP$22:AP791)-1,"")</f>
        <v>-1.4938751120405769E-3</v>
      </c>
      <c r="AT791" s="62">
        <v>50.07</v>
      </c>
      <c r="AU791" s="60">
        <f>IF(AND(ISNUMBER(AT790),ISNUMBER(AT791)),AT791/AT790-1,"")</f>
        <v>-1.9968051118202101E-4</v>
      </c>
      <c r="AV791" s="60">
        <f>IF(ISNUMBER(AT791),AT791/MAX(AT$22:AT791)-1,"")</f>
        <v>-2.1921084097249466E-3</v>
      </c>
      <c r="AX791" s="62">
        <v>22.213000000000001</v>
      </c>
      <c r="AY791" s="60">
        <f>IF(AND(ISNUMBER(AX790),ISNUMBER(AX791)),AX791/AX790-1,"")</f>
        <v>-8.1711019824968201E-3</v>
      </c>
      <c r="AZ791" s="60">
        <f>IF(ISNUMBER(AX791),AX791/MAX(AX$22:AX791)-1,"")</f>
        <v>-0.17162036173783335</v>
      </c>
      <c r="BB791" s="62">
        <v>52.2</v>
      </c>
      <c r="BC791" s="60">
        <f>IF(AND(ISNUMBER(BB790),ISNUMBER(BB791)),BB791/BB790-1,"")</f>
        <v>3.8328861632819233E-4</v>
      </c>
      <c r="BD791" s="60">
        <f>IF(ISNUMBER(BB791),BB791/MAX(BB$22:BB791)-1,"")</f>
        <v>-5.6228530103055507E-2</v>
      </c>
      <c r="BF791" s="62">
        <v>53.85</v>
      </c>
      <c r="BG791" s="60">
        <f>IF(AND(ISNUMBER(BF790),ISNUMBER(BF791)),BF791/BF790-1,"")</f>
        <v>5.574136008918984E-4</v>
      </c>
      <c r="BH791" s="60">
        <f>IF(ISNUMBER(BF791),BF791/MAX(BF$22:BF791)-1,"")</f>
        <v>-5.3564831917251032E-3</v>
      </c>
      <c r="BK791" s="61">
        <f>BK790*(1+BL791)</f>
        <v>130.22904030700929</v>
      </c>
      <c r="BL791" s="60">
        <f>$L$12*N(AQ791)+$L$13*N(S791)+$L$14*N(AA791)+$L$15*N(AE791)+$L$16*N(AY791)+$L$17*N(BC791)+$L$18*N(AM791)+$L$19*N(AU791)+$L$20*N(W791)</f>
        <v>2.0742629792710686E-3</v>
      </c>
      <c r="BM791" s="60">
        <f>IF(ISNUMBER(BK791),BK791/MAX(BK$22:BK791)-1,"")</f>
        <v>-6.3513239321665305E-3</v>
      </c>
      <c r="BO791" s="61">
        <f>BO790*(1+BP791)</f>
        <v>129.89726740468811</v>
      </c>
      <c r="BP791" s="60">
        <f>$L$36*N(S791)+$L$37*N(AQ791)+$L$38*N(AA791)+$L$39*N(AE791)+$L$40*N(AM791)+$L$41*N(W791)+$L$42*N(AI791)+$L$43*N(BG791)+$L$44*N(AY791)</f>
        <v>3.383553817385164E-3</v>
      </c>
      <c r="BQ791" s="60">
        <f>IF(ISNUMBER(BO791),BO791/MAX(BO$22:BO791)-1,"")</f>
        <v>0</v>
      </c>
      <c r="BS791" s="61">
        <f>BS790*(1+BT791)</f>
        <v>123.37545471583877</v>
      </c>
      <c r="BT791" s="60">
        <f>$L$60*N(S791)+$L$61*N(AE791)+$L$62*N(AQ791)+$L$63*N(AM791)+$L$64*N(AI791)+$L$65*N(AA791)+$L$66*N(BG791)+$L$67*N(W791)+$L$68*N(AY791)</f>
        <v>5.6691766348173824E-3</v>
      </c>
      <c r="BU791" s="60">
        <f>IF(ISNUMBER(BS791),BS791/MAX(BS$22:BS791)-1,"")</f>
        <v>0</v>
      </c>
    </row>
    <row r="792" spans="17:73" ht="16" customHeight="1">
      <c r="Q792" s="63">
        <v>44211</v>
      </c>
      <c r="R792" s="62">
        <v>486</v>
      </c>
      <c r="S792" s="60">
        <f>IF(AND(ISNUMBER(R791),ISNUMBER(R792)),R792/R791-1,"")</f>
        <v>-1.2275424762214548E-2</v>
      </c>
      <c r="T792" s="60">
        <f>IF(ISNUMBER(R792),R792/MAX(R$22:R792)-1,"")</f>
        <v>-4.507407552953191E-2</v>
      </c>
      <c r="V792" s="62">
        <v>255.17</v>
      </c>
      <c r="W792" s="60">
        <f>IF(AND(ISNUMBER(V791),ISNUMBER(V792)),V792/V791-1,"")</f>
        <v>-8.3938911125791549E-3</v>
      </c>
      <c r="X792" s="60">
        <f>IF(ISNUMBER(V792),V792/MAX(V$22:V792)-1,"")</f>
        <v>-1.4330964153275727E-2</v>
      </c>
      <c r="Z792" s="62">
        <v>10.9</v>
      </c>
      <c r="AA792" s="60">
        <f>IF(AND(ISNUMBER(Z791),ISNUMBER(Z792)),Z792/Z791-1,"")</f>
        <v>-1.0889292196007205E-2</v>
      </c>
      <c r="AB792" s="60">
        <f>IF(ISNUMBER(Z792),Z792/MAX(Z$22:Z792)-1,"")</f>
        <v>-1.26811594202898E-2</v>
      </c>
      <c r="AD792" s="62">
        <v>15.39</v>
      </c>
      <c r="AE792" s="60">
        <f>IF(AND(ISNUMBER(AD791),ISNUMBER(AD792)),AD792/AD791-1,"")</f>
        <v>-1.5984654731457826E-2</v>
      </c>
      <c r="AF792" s="60">
        <f>IF(ISNUMBER(AD792),AD792/MAX(AD$22:AD792)-1,"")</f>
        <v>-1.5984654731457826E-2</v>
      </c>
      <c r="AH792" s="62">
        <v>18.02</v>
      </c>
      <c r="AI792" s="60">
        <f>IF(AND(ISNUMBER(AH791),ISNUMBER(AH792)),AH792/AH791-1,"")</f>
        <v>2.2246941045604984E-3</v>
      </c>
      <c r="AJ792" s="60">
        <f>IF(ISNUMBER(AH792),AH792/MAX(AH$22:AH792)-1,"")</f>
        <v>-7.6371091747821751E-2</v>
      </c>
      <c r="AL792" s="62">
        <v>19.41</v>
      </c>
      <c r="AM792" s="60">
        <f>IF(AND(ISNUMBER(AL791),ISNUMBER(AL792)),AL792/AL791-1,"")</f>
        <v>-4.6153846153845768E-3</v>
      </c>
      <c r="AN792" s="60">
        <f>IF(ISNUMBER(AL792),AL792/MAX(AL$22:AL792)-1,"")</f>
        <v>-0.17649554518455668</v>
      </c>
      <c r="AP792" s="62">
        <v>100.26</v>
      </c>
      <c r="AQ792" s="60">
        <f>IF(AND(ISNUMBER(AP791),ISNUMBER(AP792)),AP792/AP791-1,"")</f>
        <v>0</v>
      </c>
      <c r="AR792" s="60">
        <f>IF(ISNUMBER(AP792),AP792/MAX(AP$22:AP792)-1,"")</f>
        <v>-1.4938751120405769E-3</v>
      </c>
      <c r="AT792" s="62">
        <v>50.07</v>
      </c>
      <c r="AU792" s="60">
        <f>IF(AND(ISNUMBER(AT791),ISNUMBER(AT792)),AT792/AT791-1,"")</f>
        <v>0</v>
      </c>
      <c r="AV792" s="60">
        <f>IF(ISNUMBER(AT792),AT792/MAX(AT$22:AT792)-1,"")</f>
        <v>-2.1921084097249466E-3</v>
      </c>
      <c r="AX792" s="62">
        <v>22.324999999999999</v>
      </c>
      <c r="AY792" s="60">
        <f>IF(AND(ISNUMBER(AX791),ISNUMBER(AX792)),AX792/AX791-1,"")</f>
        <v>5.0420924683742818E-3</v>
      </c>
      <c r="AZ792" s="60">
        <f>IF(ISNUMBER(AX792),AX792/MAX(AX$22:AX792)-1,"")</f>
        <v>-0.16744359500279704</v>
      </c>
      <c r="BB792" s="62">
        <v>52.25</v>
      </c>
      <c r="BC792" s="60">
        <f>IF(AND(ISNUMBER(BB791),ISNUMBER(BB792)),BB792/BB791-1,"")</f>
        <v>9.5785440613016526E-4</v>
      </c>
      <c r="BD792" s="60">
        <f>IF(ISNUMBER(BB792),BB792/MAX(BB$22:BB792)-1,"")</f>
        <v>-5.532453444223473E-2</v>
      </c>
      <c r="BF792" s="62">
        <v>53.88</v>
      </c>
      <c r="BG792" s="60">
        <f>IF(AND(ISNUMBER(BF791),ISNUMBER(BF792)),BF792/BF791-1,"")</f>
        <v>5.5710306406697718E-4</v>
      </c>
      <c r="BH792" s="60">
        <f>IF(ISNUMBER(BF792),BF792/MAX(BF$22:BF792)-1,"")</f>
        <v>-4.8023642408570044E-3</v>
      </c>
      <c r="BK792" s="61">
        <f>BK791*(1+BL792)</f>
        <v>129.40346401441258</v>
      </c>
      <c r="BL792" s="60">
        <f>$L$12*N(AQ792)+$L$13*N(S792)+$L$14*N(AA792)+$L$15*N(AE792)+$L$16*N(AY792)+$L$17*N(BC792)+$L$18*N(AM792)+$L$19*N(AU792)+$L$20*N(W792)</f>
        <v>-6.3394177723374934E-3</v>
      </c>
      <c r="BM792" s="60">
        <f>IF(ISNUMBER(BK792),BK792/MAX(BK$22:BK792)-1,"")</f>
        <v>-1.2650478008690458E-2</v>
      </c>
      <c r="BO792" s="61">
        <f>BO791*(1+BP792)</f>
        <v>128.84599518951239</v>
      </c>
      <c r="BP792" s="60">
        <f>$L$36*N(S792)+$L$37*N(AQ792)+$L$38*N(AA792)+$L$39*N(AE792)+$L$40*N(AM792)+$L$41*N(W792)+$L$42*N(AI792)+$L$43*N(BG792)+$L$44*N(AY792)</f>
        <v>-8.093104929609846E-3</v>
      </c>
      <c r="BQ792" s="60">
        <f>IF(ISNUMBER(BO792),BO792/MAX(BO$22:BO792)-1,"")</f>
        <v>-8.0931049296096846E-3</v>
      </c>
      <c r="BS792" s="61">
        <f>BS791*(1+BT792)</f>
        <v>122.40544824868427</v>
      </c>
      <c r="BT792" s="60">
        <f>$L$60*N(S792)+$L$61*N(AE792)+$L$62*N(AQ792)+$L$63*N(AM792)+$L$64*N(AI792)+$L$65*N(AA792)+$L$66*N(BG792)+$L$67*N(W792)+$L$68*N(AY792)</f>
        <v>-7.8622321545938432E-3</v>
      </c>
      <c r="BU792" s="60">
        <f>IF(ISNUMBER(BS792),BS792/MAX(BS$22:BS792)-1,"")</f>
        <v>-7.8622321545938068E-3</v>
      </c>
    </row>
    <row r="793" spans="17:73" ht="16" customHeight="1">
      <c r="Q793" s="63">
        <v>44214</v>
      </c>
      <c r="R793" s="62">
        <v>489.04</v>
      </c>
      <c r="S793" s="60">
        <f>IF(AND(ISNUMBER(R792),ISNUMBER(R793)),R793/R792-1,"")</f>
        <v>6.2551440329219332E-3</v>
      </c>
      <c r="T793" s="60">
        <f>IF(ISNUMBER(R793),R793/MAX(R$22:R793)-1,"")</f>
        <v>-3.9100876331198187E-2</v>
      </c>
      <c r="V793" s="62">
        <v>255.91</v>
      </c>
      <c r="W793" s="60">
        <f>IF(AND(ISNUMBER(V792),ISNUMBER(V793)),V793/V792-1,"")</f>
        <v>2.9000274326920206E-3</v>
      </c>
      <c r="X793" s="60">
        <f>IF(ISNUMBER(V793),V793/MAX(V$22:V793)-1,"")</f>
        <v>-1.1472496909765151E-2</v>
      </c>
      <c r="Z793" s="62">
        <v>10.94</v>
      </c>
      <c r="AA793" s="60">
        <f>IF(AND(ISNUMBER(Z792),ISNUMBER(Z793)),Z793/Z792-1,"")</f>
        <v>3.669724770642091E-3</v>
      </c>
      <c r="AB793" s="60">
        <f>IF(ISNUMBER(Z793),Z793/MAX(Z$22:Z793)-1,"")</f>
        <v>-9.0579710144926828E-3</v>
      </c>
      <c r="AD793" s="62">
        <v>15.32</v>
      </c>
      <c r="AE793" s="60">
        <f>IF(AND(ISNUMBER(AD792),ISNUMBER(AD793)),AD793/AD792-1,"")</f>
        <v>-4.5484080571800423E-3</v>
      </c>
      <c r="AF793" s="60">
        <f>IF(ISNUMBER(AD793),AD793/MAX(AD$22:AD793)-1,"")</f>
        <v>-2.0460358056266004E-2</v>
      </c>
      <c r="AH793" s="62">
        <v>17.91</v>
      </c>
      <c r="AI793" s="60">
        <f>IF(AND(ISNUMBER(AH792),ISNUMBER(AH793)),AH793/AH792-1,"")</f>
        <v>-6.1043285238623346E-3</v>
      </c>
      <c r="AJ793" s="60">
        <f>IF(ISNUMBER(AH793),AH793/MAX(AH$22:AH793)-1,"")</f>
        <v>-8.2009226037929372E-2</v>
      </c>
      <c r="AL793" s="62">
        <v>19.43</v>
      </c>
      <c r="AM793" s="60">
        <f>IF(AND(ISNUMBER(AL792),ISNUMBER(AL793)),AL793/AL792-1,"")</f>
        <v>1.0303967027305294E-3</v>
      </c>
      <c r="AN793" s="60">
        <f>IF(ISNUMBER(AL793),AL793/MAX(AL$22:AL793)-1,"")</f>
        <v>-0.17564700890963092</v>
      </c>
      <c r="AP793" s="62">
        <v>100.25</v>
      </c>
      <c r="AQ793" s="60">
        <f>IF(AND(ISNUMBER(AP792),ISNUMBER(AP793)),AP793/AP792-1,"")</f>
        <v>-9.9740674247006389E-5</v>
      </c>
      <c r="AR793" s="60">
        <f>IF(ISNUMBER(AP793),AP793/MAX(AP$22:AP793)-1,"")</f>
        <v>-1.5934667861766671E-3</v>
      </c>
      <c r="AT793" s="62">
        <v>50.08</v>
      </c>
      <c r="AU793" s="60">
        <f>IF(AND(ISNUMBER(AT792),ISNUMBER(AT793)),AT793/AT792-1,"")</f>
        <v>1.9972039145188525E-4</v>
      </c>
      <c r="AV793" s="60">
        <f>IF(ISNUMBER(AT793),AT793/MAX(AT$22:AT793)-1,"")</f>
        <v>-1.9928258270227595E-3</v>
      </c>
      <c r="AX793" s="62">
        <v>22.236000000000001</v>
      </c>
      <c r="AY793" s="60">
        <f>IF(AND(ISNUMBER(AX792),ISNUMBER(AX793)),AX793/AX792-1,"")</f>
        <v>-3.9865621500558834E-3</v>
      </c>
      <c r="AZ793" s="60">
        <f>IF(ISNUMBER(AX793),AX793/MAX(AX$22:AX793)-1,"")</f>
        <v>-0.17076263285474547</v>
      </c>
      <c r="BB793" s="62">
        <v>52.27</v>
      </c>
      <c r="BC793" s="60">
        <f>IF(AND(ISNUMBER(BB792),ISNUMBER(BB793)),BB793/BB792-1,"")</f>
        <v>3.827751196172624E-4</v>
      </c>
      <c r="BD793" s="60">
        <f>IF(ISNUMBER(BB793),BB793/MAX(BB$22:BB793)-1,"")</f>
        <v>-5.4962936177906374E-2</v>
      </c>
      <c r="BF793" s="62">
        <v>53.89</v>
      </c>
      <c r="BG793" s="60">
        <f>IF(AND(ISNUMBER(BF792),ISNUMBER(BF793)),BF793/BF792-1,"")</f>
        <v>1.85597624350331E-4</v>
      </c>
      <c r="BH793" s="60">
        <f>IF(ISNUMBER(BF793),BF793/MAX(BF$22:BF793)-1,"")</f>
        <v>-4.6176579239010085E-3</v>
      </c>
      <c r="BK793" s="61">
        <f>BK792*(1+BL793)</f>
        <v>129.58477361264212</v>
      </c>
      <c r="BL793" s="60">
        <f>$L$12*N(AQ793)+$L$13*N(S793)+$L$14*N(AA793)+$L$15*N(AE793)+$L$16*N(AY793)+$L$17*N(BC793)+$L$18*N(AM793)+$L$19*N(AU793)+$L$20*N(W793)</f>
        <v>1.4011185837293531E-3</v>
      </c>
      <c r="BM793" s="60">
        <f>IF(ISNUMBER(BK793),BK793/MAX(BK$22:BK793)-1,"")</f>
        <v>-1.1267084244792169E-2</v>
      </c>
      <c r="BO793" s="61">
        <f>BO792*(1+BP793)</f>
        <v>129.02903661881592</v>
      </c>
      <c r="BP793" s="60">
        <f>$L$36*N(S793)+$L$37*N(AQ793)+$L$38*N(AA793)+$L$39*N(AE793)+$L$40*N(AM793)+$L$41*N(W793)+$L$42*N(AI793)+$L$43*N(BG793)+$L$44*N(AY793)</f>
        <v>1.4206217976297764E-3</v>
      </c>
      <c r="BQ793" s="60">
        <f>IF(ISNUMBER(BO793),BO793/MAX(BO$22:BO793)-1,"")</f>
        <v>-6.6839803732534619E-3</v>
      </c>
      <c r="BS793" s="61">
        <f>BS792*(1+BT793)</f>
        <v>122.49085832443726</v>
      </c>
      <c r="BT793" s="60">
        <f>$L$60*N(S793)+$L$61*N(AE793)+$L$62*N(AQ793)+$L$63*N(AM793)+$L$64*N(AI793)+$L$65*N(AA793)+$L$66*N(BG793)+$L$67*N(W793)+$L$68*N(AY793)</f>
        <v>6.9776367780180102E-4</v>
      </c>
      <c r="BU793" s="60">
        <f>IF(ISNUMBER(BS793),BS793/MAX(BS$22:BS793)-1,"")</f>
        <v>-7.1699544568158968E-3</v>
      </c>
    </row>
    <row r="794" spans="17:73" ht="16" customHeight="1">
      <c r="Q794" s="63">
        <v>44215</v>
      </c>
      <c r="R794" s="62">
        <v>490.16</v>
      </c>
      <c r="S794" s="60">
        <f>IF(AND(ISNUMBER(R793),ISNUMBER(R794)),R794/R793-1,"")</f>
        <v>2.2902012105350256E-3</v>
      </c>
      <c r="T794" s="60">
        <f>IF(ISNUMBER(R794),R794/MAX(R$22:R794)-1,"")</f>
        <v>-3.6900223994969839E-2</v>
      </c>
      <c r="V794" s="62">
        <v>257.82</v>
      </c>
      <c r="W794" s="60">
        <f>IF(AND(ISNUMBER(V793),ISNUMBER(V794)),V794/V793-1,"")</f>
        <v>7.4635614083076174E-3</v>
      </c>
      <c r="X794" s="60">
        <f>IF(ISNUMBER(V794),V794/MAX(V$22:V794)-1,"")</f>
        <v>-4.0945611866501919E-3</v>
      </c>
      <c r="Z794" s="62">
        <v>11.02</v>
      </c>
      <c r="AA794" s="60">
        <f>IF(AND(ISNUMBER(Z793),ISNUMBER(Z794)),Z794/Z793-1,"")</f>
        <v>7.3126142595978383E-3</v>
      </c>
      <c r="AB794" s="60">
        <f>IF(ISNUMBER(Z794),Z794/MAX(Z$22:Z794)-1,"")</f>
        <v>-1.8115942028985588E-3</v>
      </c>
      <c r="AD794" s="62">
        <v>15.42</v>
      </c>
      <c r="AE794" s="60">
        <f>IF(AND(ISNUMBER(AD793),ISNUMBER(AD794)),AD794/AD793-1,"")</f>
        <v>6.5274151436029992E-3</v>
      </c>
      <c r="AF794" s="60">
        <f>IF(ISNUMBER(AD794),AD794/MAX(AD$22:AD794)-1,"")</f>
        <v>-1.406649616368294E-2</v>
      </c>
      <c r="AH794" s="62">
        <v>18.05</v>
      </c>
      <c r="AI794" s="60">
        <f>IF(AND(ISNUMBER(AH793),ISNUMBER(AH794)),AH794/AH793-1,"")</f>
        <v>7.8168620882188566E-3</v>
      </c>
      <c r="AJ794" s="60">
        <f>IF(ISNUMBER(AH794),AH794/MAX(AH$22:AH794)-1,"")</f>
        <v>-7.4833418759610471E-2</v>
      </c>
      <c r="AL794" s="62">
        <v>19.63</v>
      </c>
      <c r="AM794" s="60">
        <f>IF(AND(ISNUMBER(AL793),ISNUMBER(AL794)),AL794/AL793-1,"")</f>
        <v>1.029336078229548E-2</v>
      </c>
      <c r="AN794" s="60">
        <f>IF(ISNUMBER(AL794),AL794/MAX(AL$22:AL794)-1,"")</f>
        <v>-0.16716164616037343</v>
      </c>
      <c r="AP794" s="62">
        <v>100.25</v>
      </c>
      <c r="AQ794" s="60">
        <f>IF(AND(ISNUMBER(AP793),ISNUMBER(AP794)),AP794/AP793-1,"")</f>
        <v>0</v>
      </c>
      <c r="AR794" s="60">
        <f>IF(ISNUMBER(AP794),AP794/MAX(AP$22:AP794)-1,"")</f>
        <v>-1.5934667861766671E-3</v>
      </c>
      <c r="AT794" s="62">
        <v>50.07</v>
      </c>
      <c r="AU794" s="60">
        <f>IF(AND(ISNUMBER(AT793),ISNUMBER(AT794)),AT794/AT793-1,"")</f>
        <v>-1.9968051118202101E-4</v>
      </c>
      <c r="AV794" s="60">
        <f>IF(ISNUMBER(AT794),AT794/MAX(AT$22:AT794)-1,"")</f>
        <v>-2.1921084097249466E-3</v>
      </c>
      <c r="AX794" s="62">
        <v>22.297000000000001</v>
      </c>
      <c r="AY794" s="60">
        <f>IF(AND(ISNUMBER(AX793),ISNUMBER(AX794)),AX794/AX793-1,"")</f>
        <v>2.7432991545242036E-3</v>
      </c>
      <c r="AZ794" s="60">
        <f>IF(ISNUMBER(AX794),AX794/MAX(AX$22:AX794)-1,"")</f>
        <v>-0.16848778668655606</v>
      </c>
      <c r="BB794" s="62">
        <v>52.23</v>
      </c>
      <c r="BC794" s="60">
        <f>IF(AND(ISNUMBER(BB793),ISNUMBER(BB794)),BB794/BB793-1,"")</f>
        <v>-7.6525731777321582E-4</v>
      </c>
      <c r="BD794" s="60">
        <f>IF(ISNUMBER(BB794),BB794/MAX(BB$22:BB794)-1,"")</f>
        <v>-5.5686132706563085E-2</v>
      </c>
      <c r="BF794" s="62">
        <v>53.85</v>
      </c>
      <c r="BG794" s="60">
        <f>IF(AND(ISNUMBER(BF793),ISNUMBER(BF794)),BF794/BF793-1,"")</f>
        <v>-7.4225273705696981E-4</v>
      </c>
      <c r="BH794" s="60">
        <f>IF(ISNUMBER(BF794),BF794/MAX(BF$22:BF794)-1,"")</f>
        <v>-5.3564831917251032E-3</v>
      </c>
      <c r="BK794" s="61">
        <f>BK793*(1+BL794)</f>
        <v>130.02132762895863</v>
      </c>
      <c r="BL794" s="60">
        <f>$L$12*N(AQ794)+$L$13*N(S794)+$L$14*N(AA794)+$L$15*N(AE794)+$L$16*N(AY794)+$L$17*N(BC794)+$L$18*N(AM794)+$L$19*N(AU794)+$L$20*N(W794)</f>
        <v>3.3688681482089951E-3</v>
      </c>
      <c r="BM794" s="60">
        <f>IF(ISNUMBER(BK794),BK794/MAX(BK$22:BK794)-1,"")</f>
        <v>-7.9361734178186039E-3</v>
      </c>
      <c r="BO794" s="61">
        <f>BO793*(1+BP794)</f>
        <v>129.52599831270518</v>
      </c>
      <c r="BP794" s="60">
        <f>$L$36*N(S794)+$L$37*N(AQ794)+$L$38*N(AA794)+$L$39*N(AE794)+$L$40*N(AM794)+$L$41*N(W794)+$L$42*N(AI794)+$L$43*N(BG794)+$L$44*N(AY794)</f>
        <v>3.8515492862076532E-3</v>
      </c>
      <c r="BQ794" s="60">
        <f>IF(ISNUMBER(BO794),BO794/MAX(BO$22:BO794)-1,"")</f>
        <v>-2.8581747668814383E-3</v>
      </c>
      <c r="BS794" s="61">
        <f>BS793*(1+BT794)</f>
        <v>123.0605824246982</v>
      </c>
      <c r="BT794" s="60">
        <f>$L$60*N(S794)+$L$61*N(AE794)+$L$62*N(AQ794)+$L$63*N(AM794)+$L$64*N(AI794)+$L$65*N(AA794)+$L$66*N(BG794)+$L$67*N(W794)+$L$68*N(AY794)</f>
        <v>4.6511560785372037E-3</v>
      </c>
      <c r="BU794" s="60">
        <f>IF(ISNUMBER(BS794),BS794/MAX(BS$22:BS794)-1,"")</f>
        <v>-2.5521469555334075E-3</v>
      </c>
    </row>
    <row r="795" spans="17:73" ht="16" customHeight="1">
      <c r="Q795" s="63">
        <v>44216</v>
      </c>
      <c r="R795" s="62">
        <v>491.69</v>
      </c>
      <c r="S795" s="60">
        <f>IF(AND(ISNUMBER(R794),ISNUMBER(R795)),R795/R794-1,"")</f>
        <v>3.1214297372286204E-3</v>
      </c>
      <c r="T795" s="60">
        <f>IF(ISNUMBER(R795),R795/MAX(R$22:R795)-1,"")</f>
        <v>-3.3893975714229585E-2</v>
      </c>
      <c r="V795" s="62">
        <v>257.52</v>
      </c>
      <c r="W795" s="60">
        <f>IF(AND(ISNUMBER(V794),ISNUMBER(V795)),V795/V794-1,"")</f>
        <v>-1.1636025133814343E-3</v>
      </c>
      <c r="X795" s="60">
        <f>IF(ISNUMBER(V795),V795/MAX(V$22:V795)-1,"")</f>
        <v>-5.2533992583436717E-3</v>
      </c>
      <c r="Z795" s="62">
        <v>11.05</v>
      </c>
      <c r="AA795" s="60">
        <f>IF(AND(ISNUMBER(Z794),ISNUMBER(Z795)),Z795/Z794-1,"")</f>
        <v>2.7223230490018846E-3</v>
      </c>
      <c r="AB795" s="60">
        <f>IF(ISNUMBER(Z795),Z795/MAX(Z$22:Z795)-1,"")</f>
        <v>0</v>
      </c>
      <c r="AD795" s="62">
        <v>15.37</v>
      </c>
      <c r="AE795" s="60">
        <f>IF(AND(ISNUMBER(AD794),ISNUMBER(AD795)),AD795/AD794-1,"")</f>
        <v>-3.2425421530480891E-3</v>
      </c>
      <c r="AF795" s="60">
        <f>IF(ISNUMBER(AD795),AD795/MAX(AD$22:AD795)-1,"")</f>
        <v>-1.7263427109974527E-2</v>
      </c>
      <c r="AH795" s="62">
        <v>18.2</v>
      </c>
      <c r="AI795" s="60">
        <f>IF(AND(ISNUMBER(AH794),ISNUMBER(AH795)),AH795/AH794-1,"")</f>
        <v>8.310249307479145E-3</v>
      </c>
      <c r="AJ795" s="60">
        <f>IF(ISNUMBER(AH795),AH795/MAX(AH$22:AH795)-1,"")</f>
        <v>-6.7145053818554734E-2</v>
      </c>
      <c r="AL795" s="62">
        <v>19.510000000000002</v>
      </c>
      <c r="AM795" s="60">
        <f>IF(AND(ISNUMBER(AL794),ISNUMBER(AL795)),AL795/AL794-1,"")</f>
        <v>-6.1130922058073578E-3</v>
      </c>
      <c r="AN795" s="60">
        <f>IF(ISNUMBER(AL795),AL795/MAX(AL$22:AL795)-1,"")</f>
        <v>-0.17225286380992777</v>
      </c>
      <c r="AP795" s="62">
        <v>100.26</v>
      </c>
      <c r="AQ795" s="60">
        <f>IF(AND(ISNUMBER(AP794),ISNUMBER(AP795)),AP795/AP794-1,"")</f>
        <v>9.9750623441474673E-5</v>
      </c>
      <c r="AR795" s="60">
        <f>IF(ISNUMBER(AP795),AP795/MAX(AP$22:AP795)-1,"")</f>
        <v>-1.4938751120405769E-3</v>
      </c>
      <c r="AT795" s="62">
        <v>50.09</v>
      </c>
      <c r="AU795" s="60">
        <f>IF(AND(ISNUMBER(AT794),ISNUMBER(AT795)),AT795/AT794-1,"")</f>
        <v>3.9944078290399254E-4</v>
      </c>
      <c r="AV795" s="60">
        <f>IF(ISNUMBER(AT795),AT795/MAX(AT$22:AT795)-1,"")</f>
        <v>-1.7935432443203503E-3</v>
      </c>
      <c r="AX795" s="62">
        <v>22.405000000000001</v>
      </c>
      <c r="AY795" s="60">
        <f>IF(AND(ISNUMBER(AX794),ISNUMBER(AX795)),AX795/AX794-1,"")</f>
        <v>4.8437009463155878E-3</v>
      </c>
      <c r="AZ795" s="60">
        <f>IF(ISNUMBER(AX795),AX795/MAX(AX$22:AX795)-1,"")</f>
        <v>-0.16446019019205671</v>
      </c>
      <c r="BB795" s="62">
        <v>52.28</v>
      </c>
      <c r="BC795" s="60">
        <f>IF(AND(ISNUMBER(BB794),ISNUMBER(BB795)),BB795/BB794-1,"")</f>
        <v>9.5730423128470576E-4</v>
      </c>
      <c r="BD795" s="60">
        <f>IF(ISNUMBER(BB795),BB795/MAX(BB$22:BB795)-1,"")</f>
        <v>-5.4782137045742196E-2</v>
      </c>
      <c r="BF795" s="62">
        <v>53.88</v>
      </c>
      <c r="BG795" s="60">
        <f>IF(AND(ISNUMBER(BF794),ISNUMBER(BF795)),BF795/BF794-1,"")</f>
        <v>5.5710306406697718E-4</v>
      </c>
      <c r="BH795" s="60">
        <f>IF(ISNUMBER(BF795),BF795/MAX(BF$22:BF795)-1,"")</f>
        <v>-4.8023642408570044E-3</v>
      </c>
      <c r="BK795" s="61">
        <f>BK794*(1+BL795)</f>
        <v>130.2163187808662</v>
      </c>
      <c r="BL795" s="60">
        <f>$L$12*N(AQ795)+$L$13*N(S795)+$L$14*N(AA795)+$L$15*N(AE795)+$L$16*N(AY795)+$L$17*N(BC795)+$L$18*N(AM795)+$L$19*N(AU795)+$L$20*N(W795)</f>
        <v>1.4996859012548131E-3</v>
      </c>
      <c r="BM795" s="60">
        <f>IF(ISNUMBER(BK795),BK795/MAX(BK$22:BK795)-1,"")</f>
        <v>-6.4483892839485302E-3</v>
      </c>
      <c r="BO795" s="61">
        <f>BO794*(1+BP795)</f>
        <v>129.67652269424366</v>
      </c>
      <c r="BP795" s="60">
        <f>$L$36*N(S795)+$L$37*N(AQ795)+$L$38*N(AA795)+$L$39*N(AE795)+$L$40*N(AM795)+$L$41*N(W795)+$L$42*N(AI795)+$L$43*N(BG795)+$L$44*N(AY795)</f>
        <v>1.1621171309181045E-3</v>
      </c>
      <c r="BQ795" s="60">
        <f>IF(ISNUMBER(BO795),BO795/MAX(BO$22:BO795)-1,"")</f>
        <v>-1.6993791698229899E-3</v>
      </c>
      <c r="BS795" s="61">
        <f>BS794*(1+BT795)</f>
        <v>123.16330353221332</v>
      </c>
      <c r="BT795" s="60">
        <f>$L$60*N(S795)+$L$61*N(AE795)+$L$62*N(AQ795)+$L$63*N(AM795)+$L$64*N(AI795)+$L$65*N(AA795)+$L$66*N(BG795)+$L$67*N(W795)+$L$68*N(AY795)</f>
        <v>8.3471982247432632E-4</v>
      </c>
      <c r="BU795" s="60">
        <f>IF(ISNUMBER(BS795),BS795/MAX(BS$22:BS795)-1,"")</f>
        <v>-1.7195574607127284E-3</v>
      </c>
    </row>
    <row r="796" spans="17:73" ht="16" customHeight="1">
      <c r="Q796" s="63">
        <v>44217</v>
      </c>
      <c r="R796" s="62">
        <v>495.62</v>
      </c>
      <c r="S796" s="60">
        <f>IF(AND(ISNUMBER(R795),ISNUMBER(R796)),R796/R795-1,"")</f>
        <v>7.9928410177143583E-3</v>
      </c>
      <c r="T796" s="60">
        <f>IF(ISNUMBER(R796),R796/MAX(R$22:R796)-1,"")</f>
        <v>-2.6172043855857252E-2</v>
      </c>
      <c r="V796" s="62">
        <v>260.17</v>
      </c>
      <c r="W796" s="60">
        <f>IF(AND(ISNUMBER(V795),ISNUMBER(V796)),V796/V795-1,"")</f>
        <v>1.0290462876670015E-2</v>
      </c>
      <c r="X796" s="60">
        <f>IF(ISNUMBER(V796),V796/MAX(V$22:V796)-1,"")</f>
        <v>0</v>
      </c>
      <c r="Z796" s="62">
        <v>11.14</v>
      </c>
      <c r="AA796" s="60">
        <f>IF(AND(ISNUMBER(Z795),ISNUMBER(Z796)),Z796/Z795-1,"")</f>
        <v>8.1447963800904688E-3</v>
      </c>
      <c r="AB796" s="60">
        <f>IF(ISNUMBER(Z796),Z796/MAX(Z$22:Z796)-1,"")</f>
        <v>0</v>
      </c>
      <c r="AD796" s="62">
        <v>15.48</v>
      </c>
      <c r="AE796" s="60">
        <f>IF(AND(ISNUMBER(AD795),ISNUMBER(AD796)),AD796/AD795-1,"")</f>
        <v>7.1567989590111125E-3</v>
      </c>
      <c r="AF796" s="60">
        <f>IF(ISNUMBER(AD796),AD796/MAX(AD$22:AD796)-1,"")</f>
        <v>-1.0230179028132946E-2</v>
      </c>
      <c r="AH796" s="62">
        <v>18.21</v>
      </c>
      <c r="AI796" s="60">
        <f>IF(AND(ISNUMBER(AH795),ISNUMBER(AH796)),AH796/AH795-1,"")</f>
        <v>5.494505494505475E-4</v>
      </c>
      <c r="AJ796" s="60">
        <f>IF(ISNUMBER(AH796),AH796/MAX(AH$22:AH796)-1,"")</f>
        <v>-6.6632496155817567E-2</v>
      </c>
      <c r="AL796" s="62">
        <v>19.62</v>
      </c>
      <c r="AM796" s="60">
        <f>IF(AND(ISNUMBER(AL795),ISNUMBER(AL796)),AL796/AL795-1,"")</f>
        <v>5.6381342901075104E-3</v>
      </c>
      <c r="AN796" s="60">
        <f>IF(ISNUMBER(AL796),AL796/MAX(AL$22:AL796)-1,"")</f>
        <v>-0.1675859142978362</v>
      </c>
      <c r="AP796" s="62">
        <v>100.26</v>
      </c>
      <c r="AQ796" s="60">
        <f>IF(AND(ISNUMBER(AP795),ISNUMBER(AP796)),AP796/AP795-1,"")</f>
        <v>0</v>
      </c>
      <c r="AR796" s="60">
        <f>IF(ISNUMBER(AP796),AP796/MAX(AP$22:AP796)-1,"")</f>
        <v>-1.4938751120405769E-3</v>
      </c>
      <c r="AT796" s="62">
        <v>50.08</v>
      </c>
      <c r="AU796" s="60">
        <f>IF(AND(ISNUMBER(AT795),ISNUMBER(AT796)),AT796/AT795-1,"")</f>
        <v>-1.9964064683575256E-4</v>
      </c>
      <c r="AV796" s="60">
        <f>IF(ISNUMBER(AT796),AT796/MAX(AT$22:AT796)-1,"")</f>
        <v>-1.9928258270227595E-3</v>
      </c>
      <c r="AX796" s="62">
        <v>22.509</v>
      </c>
      <c r="AY796" s="60">
        <f>IF(AND(ISNUMBER(AX795),ISNUMBER(AX796)),AX796/AX795-1,"")</f>
        <v>4.6418210220933176E-3</v>
      </c>
      <c r="AZ796" s="60">
        <f>IF(ISNUMBER(AX796),AX796/MAX(AX$22:AX796)-1,"")</f>
        <v>-0.16058176393809442</v>
      </c>
      <c r="BB796" s="62">
        <v>52.3</v>
      </c>
      <c r="BC796" s="60">
        <f>IF(AND(ISNUMBER(BB795),ISNUMBER(BB796)),BB796/BB795-1,"")</f>
        <v>3.8255547054322214E-4</v>
      </c>
      <c r="BD796" s="60">
        <f>IF(ISNUMBER(BB796),BB796/MAX(BB$22:BB796)-1,"")</f>
        <v>-5.4420538781413952E-2</v>
      </c>
      <c r="BF796" s="62">
        <v>53.86</v>
      </c>
      <c r="BG796" s="60">
        <f>IF(AND(ISNUMBER(BF795),ISNUMBER(BF796)),BF796/BF795-1,"")</f>
        <v>-3.7119524870088405E-4</v>
      </c>
      <c r="BH796" s="60">
        <f>IF(ISNUMBER(BF796),BF796/MAX(BF$22:BF796)-1,"")</f>
        <v>-5.1717768747691073E-3</v>
      </c>
      <c r="BK796" s="61">
        <f>BK795*(1+BL796)</f>
        <v>130.91437498335276</v>
      </c>
      <c r="BL796" s="60">
        <f>$L$12*N(AQ796)+$L$13*N(S796)+$L$14*N(AA796)+$L$15*N(AE796)+$L$16*N(AY796)+$L$17*N(BC796)+$L$18*N(AM796)+$L$19*N(AU796)+$L$20*N(W796)</f>
        <v>5.3607428701872148E-3</v>
      </c>
      <c r="BM796" s="60">
        <f>IF(ISNUMBER(BK796),BK796/MAX(BK$22:BK796)-1,"")</f>
        <v>-1.1222145706394349E-3</v>
      </c>
      <c r="BO796" s="61">
        <f>BO795*(1+BP796)</f>
        <v>130.41844683589048</v>
      </c>
      <c r="BP796" s="60">
        <f>$L$36*N(S796)+$L$37*N(AQ796)+$L$38*N(AA796)+$L$39*N(AE796)+$L$40*N(AM796)+$L$41*N(W796)+$L$42*N(AI796)+$L$43*N(BG796)+$L$44*N(AY796)</f>
        <v>5.7213451304224056E-3</v>
      </c>
      <c r="BQ796" s="60">
        <f>IF(ISNUMBER(BO796),BO796/MAX(BO$22:BO796)-1,"")</f>
        <v>0</v>
      </c>
      <c r="BS796" s="61">
        <f>BS795*(1+BT796)</f>
        <v>123.80821531834306</v>
      </c>
      <c r="BT796" s="60">
        <f>$L$60*N(S796)+$L$61*N(AE796)+$L$62*N(AQ796)+$L$63*N(AM796)+$L$64*N(AI796)+$L$65*N(AA796)+$L$66*N(BG796)+$L$67*N(W796)+$L$68*N(AY796)</f>
        <v>5.2362332580749762E-3</v>
      </c>
      <c r="BU796" s="60">
        <f>IF(ISNUMBER(BS796),BS796/MAX(BS$22:BS796)-1,"")</f>
        <v>0</v>
      </c>
    </row>
    <row r="797" spans="17:73" ht="16" customHeight="1">
      <c r="Q797" s="63">
        <v>44218</v>
      </c>
      <c r="R797" s="62">
        <v>494.67</v>
      </c>
      <c r="S797" s="60">
        <f>IF(AND(ISNUMBER(R796),ISNUMBER(R797)),R797/R796-1,"")</f>
        <v>-1.9167910899479113E-3</v>
      </c>
      <c r="T797" s="60">
        <f>IF(ISNUMBER(R797),R797/MAX(R$22:R797)-1,"")</f>
        <v>-2.8038668605336547E-2</v>
      </c>
      <c r="V797" s="62">
        <v>259.01</v>
      </c>
      <c r="W797" s="60">
        <f>IF(AND(ISNUMBER(V796),ISNUMBER(V797)),V797/V796-1,"")</f>
        <v>-4.4586232079025789E-3</v>
      </c>
      <c r="X797" s="60">
        <f>IF(ISNUMBER(V797),V797/MAX(V$22:V797)-1,"")</f>
        <v>-4.4586232079025789E-3</v>
      </c>
      <c r="Z797" s="62">
        <v>11.13</v>
      </c>
      <c r="AA797" s="60">
        <f>IF(AND(ISNUMBER(Z796),ISNUMBER(Z797)),Z797/Z796-1,"")</f>
        <v>-8.9766606822261341E-4</v>
      </c>
      <c r="AB797" s="60">
        <f>IF(ISNUMBER(Z797),Z797/MAX(Z$22:Z797)-1,"")</f>
        <v>-8.9766606822261341E-4</v>
      </c>
      <c r="AD797" s="62">
        <v>15.49</v>
      </c>
      <c r="AE797" s="60">
        <f>IF(AND(ISNUMBER(AD796),ISNUMBER(AD797)),AD797/AD796-1,"")</f>
        <v>6.4599483204141883E-4</v>
      </c>
      <c r="AF797" s="60">
        <f>IF(ISNUMBER(AD797),AD797/MAX(AD$22:AD797)-1,"")</f>
        <v>-9.5907928388746511E-3</v>
      </c>
      <c r="AH797" s="62">
        <v>18.3</v>
      </c>
      <c r="AI797" s="60">
        <f>IF(AND(ISNUMBER(AH796),ISNUMBER(AH797)),AH797/AH796-1,"")</f>
        <v>4.9423393739702615E-3</v>
      </c>
      <c r="AJ797" s="60">
        <f>IF(ISNUMBER(AH797),AH797/MAX(AH$22:AH797)-1,"")</f>
        <v>-6.2019477191184058E-2</v>
      </c>
      <c r="AL797" s="62">
        <v>19.34</v>
      </c>
      <c r="AM797" s="60">
        <f>IF(AND(ISNUMBER(AL796),ISNUMBER(AL797)),AL797/AL796-1,"")</f>
        <v>-1.4271151885830835E-2</v>
      </c>
      <c r="AN797" s="60">
        <f>IF(ISNUMBER(AL797),AL797/MAX(AL$22:AL797)-1,"")</f>
        <v>-0.17946542214679684</v>
      </c>
      <c r="AP797" s="62">
        <v>100.26</v>
      </c>
      <c r="AQ797" s="60">
        <f>IF(AND(ISNUMBER(AP796),ISNUMBER(AP797)),AP797/AP796-1,"")</f>
        <v>0</v>
      </c>
      <c r="AR797" s="60">
        <f>IF(ISNUMBER(AP797),AP797/MAX(AP$22:AP797)-1,"")</f>
        <v>-1.4938751120405769E-3</v>
      </c>
      <c r="AT797" s="62">
        <v>50.09</v>
      </c>
      <c r="AU797" s="60">
        <f>IF(AND(ISNUMBER(AT796),ISNUMBER(AT797)),AT797/AT796-1,"")</f>
        <v>1.9968051118213204E-4</v>
      </c>
      <c r="AV797" s="60">
        <f>IF(ISNUMBER(AT797),AT797/MAX(AT$22:AT797)-1,"")</f>
        <v>-1.7935432443203503E-3</v>
      </c>
      <c r="AX797" s="62">
        <v>22.501999999999999</v>
      </c>
      <c r="AY797" s="60">
        <f>IF(AND(ISNUMBER(AX796),ISNUMBER(AX797)),AX797/AX796-1,"")</f>
        <v>-3.1098671642459941E-4</v>
      </c>
      <c r="AZ797" s="60">
        <f>IF(ISNUMBER(AX797),AX797/MAX(AX$22:AX797)-1,"")</f>
        <v>-0.16084281185903415</v>
      </c>
      <c r="BB797" s="62">
        <v>52.18</v>
      </c>
      <c r="BC797" s="60">
        <f>IF(AND(ISNUMBER(BB796),ISNUMBER(BB797)),BB797/BB796-1,"")</f>
        <v>-2.2944550669216079E-3</v>
      </c>
      <c r="BD797" s="60">
        <f>IF(ISNUMBER(BB797),BB797/MAX(BB$22:BB797)-1,"")</f>
        <v>-5.6590128367383863E-2</v>
      </c>
      <c r="BF797" s="62">
        <v>53.88</v>
      </c>
      <c r="BG797" s="60">
        <f>IF(AND(ISNUMBER(BF796),ISNUMBER(BF797)),BF797/BF796-1,"")</f>
        <v>3.7133308577796953E-4</v>
      </c>
      <c r="BH797" s="60">
        <f>IF(ISNUMBER(BF797),BF797/MAX(BF$22:BF797)-1,"")</f>
        <v>-4.8023642408570044E-3</v>
      </c>
      <c r="BK797" s="61">
        <f>BK796*(1+BL797)</f>
        <v>130.72302402159983</v>
      </c>
      <c r="BL797" s="60">
        <f>$L$12*N(AQ797)+$L$13*N(S797)+$L$14*N(AA797)+$L$15*N(AE797)+$L$16*N(AY797)+$L$17*N(BC797)+$L$18*N(AM797)+$L$19*N(AU797)+$L$20*N(W797)</f>
        <v>-1.4616497369159685E-3</v>
      </c>
      <c r="BM797" s="60">
        <f>IF(ISNUMBER(BK797),BK797/MAX(BK$22:BK797)-1,"")</f>
        <v>-2.5822240229234072E-3</v>
      </c>
      <c r="BO797" s="61">
        <f>BO796*(1+BP797)</f>
        <v>130.2724764168893</v>
      </c>
      <c r="BP797" s="60">
        <f>$L$36*N(S797)+$L$37*N(AQ797)+$L$38*N(AA797)+$L$39*N(AE797)+$L$40*N(AM797)+$L$41*N(W797)+$L$42*N(AI797)+$L$43*N(BG797)+$L$44*N(AY797)</f>
        <v>-1.1192467211702877E-3</v>
      </c>
      <c r="BQ797" s="60">
        <f>IF(ISNUMBER(BO797),BO797/MAX(BO$22:BO797)-1,"")</f>
        <v>-1.1192467211701418E-3</v>
      </c>
      <c r="BS797" s="61">
        <f>BS796*(1+BT797)</f>
        <v>123.61117069791008</v>
      </c>
      <c r="BT797" s="60">
        <f>$L$60*N(S797)+$L$61*N(AE797)+$L$62*N(AQ797)+$L$63*N(AM797)+$L$64*N(AI797)+$L$65*N(AA797)+$L$66*N(BG797)+$L$67*N(W797)+$L$68*N(AY797)</f>
        <v>-1.5915310621861514E-3</v>
      </c>
      <c r="BU797" s="60">
        <f>IF(ISNUMBER(BS797),BS797/MAX(BS$22:BS797)-1,"")</f>
        <v>-1.5915310621861245E-3</v>
      </c>
    </row>
    <row r="798" spans="17:73" ht="16" customHeight="1">
      <c r="Q798" s="63">
        <v>44221</v>
      </c>
      <c r="R798" s="62">
        <v>496.85</v>
      </c>
      <c r="S798" s="60">
        <f>IF(AND(ISNUMBER(R797),ISNUMBER(R798)),R798/R797-1,"")</f>
        <v>4.4069783896334425E-3</v>
      </c>
      <c r="T798" s="60">
        <f>IF(ISNUMBER(R798),R798/MAX(R$22:R798)-1,"")</f>
        <v>-2.375525602232087E-2</v>
      </c>
      <c r="V798" s="62">
        <v>260.60000000000002</v>
      </c>
      <c r="W798" s="60">
        <f>IF(AND(ISNUMBER(V797),ISNUMBER(V798)),V798/V797-1,"")</f>
        <v>6.1387591212695991E-3</v>
      </c>
      <c r="X798" s="60">
        <f>IF(ISNUMBER(V798),V798/MAX(V$22:V798)-1,"")</f>
        <v>0</v>
      </c>
      <c r="Z798" s="62">
        <v>11.18</v>
      </c>
      <c r="AA798" s="60">
        <f>IF(AND(ISNUMBER(Z797),ISNUMBER(Z798)),Z798/Z797-1,"")</f>
        <v>4.4923629829289879E-3</v>
      </c>
      <c r="AB798" s="60">
        <f>IF(ISNUMBER(Z798),Z798/MAX(Z$22:Z798)-1,"")</f>
        <v>0</v>
      </c>
      <c r="AD798" s="62">
        <v>15.45</v>
      </c>
      <c r="AE798" s="60">
        <f>IF(AND(ISNUMBER(AD797),ISNUMBER(AD798)),AD798/AD797-1,"")</f>
        <v>-2.5823111684958322E-3</v>
      </c>
      <c r="AF798" s="60">
        <f>IF(ISNUMBER(AD798),AD798/MAX(AD$22:AD798)-1,"")</f>
        <v>-1.2148337595908054E-2</v>
      </c>
      <c r="AH798" s="62">
        <v>18.329999999999998</v>
      </c>
      <c r="AI798" s="60">
        <f>IF(AND(ISNUMBER(AH797),ISNUMBER(AH798)),AH798/AH797-1,"")</f>
        <v>1.6393442622948395E-3</v>
      </c>
      <c r="AJ798" s="60">
        <f>IF(ISNUMBER(AH798),AH798/MAX(AH$22:AH798)-1,"")</f>
        <v>-6.0481804202973E-2</v>
      </c>
      <c r="AL798" s="62">
        <v>19.37</v>
      </c>
      <c r="AM798" s="60">
        <f>IF(AND(ISNUMBER(AL797),ISNUMBER(AL798)),AL798/AL797-1,"")</f>
        <v>1.5511892450879028E-3</v>
      </c>
      <c r="AN798" s="60">
        <f>IF(ISNUMBER(AL798),AL798/MAX(AL$22:AL798)-1,"")</f>
        <v>-0.17819261773440809</v>
      </c>
      <c r="AP798" s="62">
        <v>100.25</v>
      </c>
      <c r="AQ798" s="60">
        <f>IF(AND(ISNUMBER(AP797),ISNUMBER(AP798)),AP798/AP797-1,"")</f>
        <v>-9.9740674247006389E-5</v>
      </c>
      <c r="AR798" s="60">
        <f>IF(ISNUMBER(AP798),AP798/MAX(AP$22:AP798)-1,"")</f>
        <v>-1.5934667861766671E-3</v>
      </c>
      <c r="AT798" s="62">
        <v>50.08</v>
      </c>
      <c r="AU798" s="60">
        <f>IF(AND(ISNUMBER(AT797),ISNUMBER(AT798)),AT798/AT797-1,"")</f>
        <v>-1.9964064683575256E-4</v>
      </c>
      <c r="AV798" s="60">
        <f>IF(ISNUMBER(AT798),AT798/MAX(AT$22:AT798)-1,"")</f>
        <v>-1.9928258270227595E-3</v>
      </c>
      <c r="AX798" s="62">
        <v>22.395</v>
      </c>
      <c r="AY798" s="60">
        <f>IF(AND(ISNUMBER(AX797),ISNUMBER(AX798)),AX798/AX797-1,"")</f>
        <v>-4.755132877077517E-3</v>
      </c>
      <c r="AZ798" s="60">
        <f>IF(ISNUMBER(AX798),AX798/MAX(AX$22:AX798)-1,"")</f>
        <v>-0.16483311579339932</v>
      </c>
      <c r="BB798" s="62">
        <v>52.2</v>
      </c>
      <c r="BC798" s="60">
        <f>IF(AND(ISNUMBER(BB797),ISNUMBER(BB798)),BB798/BB797-1,"")</f>
        <v>3.8328861632819233E-4</v>
      </c>
      <c r="BD798" s="60">
        <f>IF(ISNUMBER(BB798),BB798/MAX(BB$22:BB798)-1,"")</f>
        <v>-5.6228530103055507E-2</v>
      </c>
      <c r="BF798" s="62">
        <v>53.88</v>
      </c>
      <c r="BG798" s="60">
        <f>IF(AND(ISNUMBER(BF797),ISNUMBER(BF798)),BF798/BF797-1,"")</f>
        <v>0</v>
      </c>
      <c r="BH798" s="60">
        <f>IF(ISNUMBER(BF798),BF798/MAX(BF$22:BF798)-1,"")</f>
        <v>-4.8023642408570044E-3</v>
      </c>
      <c r="BK798" s="61">
        <f>BK797*(1+BL798)</f>
        <v>130.8701727012164</v>
      </c>
      <c r="BL798" s="60">
        <f>$L$12*N(AQ798)+$L$13*N(S798)+$L$14*N(AA798)+$L$15*N(AE798)+$L$16*N(AY798)+$L$17*N(BC798)+$L$18*N(AM798)+$L$19*N(AU798)+$L$20*N(W798)</f>
        <v>1.1256523532707965E-3</v>
      </c>
      <c r="BM798" s="60">
        <f>IF(ISNUMBER(BK798),BK798/MAX(BK$22:BK798)-1,"")</f>
        <v>-1.4594783562007496E-3</v>
      </c>
      <c r="BO798" s="61">
        <f>BO797*(1+BP798)</f>
        <v>130.45898243972604</v>
      </c>
      <c r="BP798" s="60">
        <f>$L$36*N(S798)+$L$37*N(AQ798)+$L$38*N(AA798)+$L$39*N(AE798)+$L$40*N(AM798)+$L$41*N(W798)+$L$42*N(AI798)+$L$43*N(BG798)+$L$44*N(AY798)</f>
        <v>1.4316609921491E-3</v>
      </c>
      <c r="BQ798" s="60">
        <f>IF(ISNUMBER(BO798),BO798/MAX(BO$22:BO798)-1,"")</f>
        <v>0</v>
      </c>
      <c r="BS798" s="61">
        <f>BS797*(1+BT798)</f>
        <v>123.80160676669875</v>
      </c>
      <c r="BT798" s="60">
        <f>$L$60*N(S798)+$L$61*N(AE798)+$L$62*N(AQ798)+$L$63*N(AM798)+$L$64*N(AI798)+$L$65*N(AA798)+$L$66*N(BG798)+$L$67*N(W798)+$L$68*N(AY798)</f>
        <v>1.5406056565394519E-3</v>
      </c>
      <c r="BU798" s="60">
        <f>IF(ISNUMBER(BS798),BS798/MAX(BS$22:BS798)-1,"")</f>
        <v>-5.337732740362533E-5</v>
      </c>
    </row>
    <row r="799" spans="17:73" ht="16" customHeight="1">
      <c r="Q799" s="63">
        <v>44223</v>
      </c>
      <c r="R799" s="62">
        <v>495.35</v>
      </c>
      <c r="S799" s="60">
        <f>IF(AND(ISNUMBER(R798),ISNUMBER(R799)),R799/R798-1,"")</f>
        <v>-3.0190198248968292E-3</v>
      </c>
      <c r="T799" s="60">
        <f>IF(ISNUMBER(R799),R799/MAX(R$22:R799)-1,"")</f>
        <v>-2.6702558258340781E-2</v>
      </c>
      <c r="V799" s="62">
        <v>259.10000000000002</v>
      </c>
      <c r="W799" s="60">
        <f>IF(AND(ISNUMBER(V798),ISNUMBER(V799)),V799/V798-1,"")</f>
        <v>-5.7559478127398034E-3</v>
      </c>
      <c r="X799" s="60">
        <f>IF(ISNUMBER(V799),V799/MAX(V$22:V799)-1,"")</f>
        <v>-5.7559478127398034E-3</v>
      </c>
      <c r="Z799" s="62">
        <v>11.06</v>
      </c>
      <c r="AA799" s="60">
        <f>IF(AND(ISNUMBER(Z798),ISNUMBER(Z799)),Z799/Z798-1,"")</f>
        <v>-1.0733452593917669E-2</v>
      </c>
      <c r="AB799" s="60">
        <f>IF(ISNUMBER(Z799),Z799/MAX(Z$22:Z799)-1,"")</f>
        <v>-1.0733452593917669E-2</v>
      </c>
      <c r="AD799" s="62">
        <v>15.51</v>
      </c>
      <c r="AE799" s="60">
        <f>IF(AND(ISNUMBER(AD798),ISNUMBER(AD799)),AD799/AD798-1,"")</f>
        <v>3.8834951456310218E-3</v>
      </c>
      <c r="AF799" s="60">
        <f>IF(ISNUMBER(AD799),AD799/MAX(AD$22:AD799)-1,"")</f>
        <v>-8.3120204603580605E-3</v>
      </c>
      <c r="AH799" s="62">
        <v>18.420000000000002</v>
      </c>
      <c r="AI799" s="60">
        <f>IF(AND(ISNUMBER(AH798),ISNUMBER(AH799)),AH799/AH798-1,"")</f>
        <v>4.9099836333881264E-3</v>
      </c>
      <c r="AJ799" s="60">
        <f>IF(ISNUMBER(AH799),AH799/MAX(AH$22:AH799)-1,"")</f>
        <v>-5.5868785238339269E-2</v>
      </c>
      <c r="AL799" s="62">
        <v>19.25</v>
      </c>
      <c r="AM799" s="60">
        <f>IF(AND(ISNUMBER(AL798),ISNUMBER(AL799)),AL799/AL798-1,"")</f>
        <v>-6.1951471347444498E-3</v>
      </c>
      <c r="AN799" s="60">
        <f>IF(ISNUMBER(AL799),AL799/MAX(AL$22:AL799)-1,"")</f>
        <v>-0.18328383538396265</v>
      </c>
      <c r="AP799" s="62">
        <v>100.26</v>
      </c>
      <c r="AQ799" s="60">
        <f>IF(AND(ISNUMBER(AP798),ISNUMBER(AP799)),AP799/AP798-1,"")</f>
        <v>9.9750623441474673E-5</v>
      </c>
      <c r="AR799" s="60">
        <f>IF(ISNUMBER(AP799),AP799/MAX(AP$22:AP799)-1,"")</f>
        <v>-1.4938751120405769E-3</v>
      </c>
      <c r="AT799" s="62">
        <v>50.08</v>
      </c>
      <c r="AU799" s="60">
        <f>IF(AND(ISNUMBER(AT798),ISNUMBER(AT799)),AT799/AT798-1,"")</f>
        <v>0</v>
      </c>
      <c r="AV799" s="60">
        <f>IF(ISNUMBER(AT799),AT799/MAX(AT$22:AT799)-1,"")</f>
        <v>-1.9928258270227595E-3</v>
      </c>
      <c r="AX799" s="62">
        <v>22.324999999999999</v>
      </c>
      <c r="AY799" s="60">
        <f>IF(AND(ISNUMBER(AX798),ISNUMBER(AX799)),AX799/AX798-1,"")</f>
        <v>-3.125697700379515E-3</v>
      </c>
      <c r="AZ799" s="60">
        <f>IF(ISNUMBER(AX799),AX799/MAX(AX$22:AX799)-1,"")</f>
        <v>-0.16744359500279704</v>
      </c>
      <c r="BB799" s="62">
        <v>52.19</v>
      </c>
      <c r="BC799" s="60">
        <f>IF(AND(ISNUMBER(BB798),ISNUMBER(BB799)),BB799/BB798-1,"")</f>
        <v>-1.9157088122612187E-4</v>
      </c>
      <c r="BD799" s="60">
        <f>IF(ISNUMBER(BB799),BB799/MAX(BB$22:BB799)-1,"")</f>
        <v>-5.6409329235219796E-2</v>
      </c>
      <c r="BF799" s="62">
        <v>53.91</v>
      </c>
      <c r="BG799" s="60">
        <f>IF(AND(ISNUMBER(BF798),ISNUMBER(BF799)),BF799/BF798-1,"")</f>
        <v>5.5679287305121505E-4</v>
      </c>
      <c r="BH799" s="60">
        <f>IF(ISNUMBER(BF799),BF799/MAX(BF$22:BF799)-1,"")</f>
        <v>-4.2482452899890166E-3</v>
      </c>
      <c r="BK799" s="61">
        <f>BK798*(1+BL799)</f>
        <v>130.48527869834822</v>
      </c>
      <c r="BL799" s="60">
        <f>$L$12*N(AQ799)+$L$13*N(S799)+$L$14*N(AA799)+$L$15*N(AE799)+$L$16*N(AY799)+$L$17*N(BC799)+$L$18*N(AM799)+$L$19*N(AU799)+$L$20*N(W799)</f>
        <v>-2.941036868247288E-3</v>
      </c>
      <c r="BM799" s="60">
        <f>IF(ISNUMBER(BK799),BK799/MAX(BK$22:BK799)-1,"")</f>
        <v>-4.3962228447941287E-3</v>
      </c>
      <c r="BO799" s="61">
        <f>BO798*(1+BP799)</f>
        <v>130.10519873746267</v>
      </c>
      <c r="BP799" s="60">
        <f>$L$36*N(S799)+$L$37*N(AQ799)+$L$38*N(AA799)+$L$39*N(AE799)+$L$40*N(AM799)+$L$41*N(W799)+$L$42*N(AI799)+$L$43*N(BG799)+$L$44*N(AY799)</f>
        <v>-2.7118385844136172E-3</v>
      </c>
      <c r="BQ799" s="60">
        <f>IF(ISNUMBER(BO799),BO799/MAX(BO$22:BO799)-1,"")</f>
        <v>-2.711838584413484E-3</v>
      </c>
      <c r="BS799" s="61">
        <f>BS798*(1+BT799)</f>
        <v>123.63876269828347</v>
      </c>
      <c r="BT799" s="60">
        <f>$L$60*N(S799)+$L$61*N(AE799)+$L$62*N(AQ799)+$L$63*N(AM799)+$L$64*N(AI799)+$L$65*N(AA799)+$L$66*N(BG799)+$L$67*N(W799)+$L$68*N(AY799)</f>
        <v>-1.3153631254733753E-3</v>
      </c>
      <c r="BU799" s="60">
        <f>IF(ISNUMBER(BS799),BS799/MAX(BS$22:BS799)-1,"")</f>
        <v>-1.3686702423089114E-3</v>
      </c>
    </row>
    <row r="800" spans="17:73" ht="16" customHeight="1">
      <c r="Q800" s="63">
        <v>44224</v>
      </c>
      <c r="R800" s="62">
        <v>489.12</v>
      </c>
      <c r="S800" s="60">
        <f>IF(AND(ISNUMBER(R799),ISNUMBER(R800)),R800/R799-1,"")</f>
        <v>-1.2576965781770477E-2</v>
      </c>
      <c r="T800" s="60">
        <f>IF(ISNUMBER(R800),R800/MAX(R$22:R800)-1,"")</f>
        <v>-3.8943686878610384E-2</v>
      </c>
      <c r="V800" s="62">
        <v>255.6</v>
      </c>
      <c r="W800" s="60">
        <f>IF(AND(ISNUMBER(V799),ISNUMBER(V800)),V800/V799-1,"")</f>
        <v>-1.3508297954457849E-2</v>
      </c>
      <c r="X800" s="60">
        <f>IF(ISNUMBER(V800),V800/MAX(V$22:V800)-1,"")</f>
        <v>-1.9186492709132863E-2</v>
      </c>
      <c r="Z800" s="62">
        <v>10.88</v>
      </c>
      <c r="AA800" s="60">
        <f>IF(AND(ISNUMBER(Z799),ISNUMBER(Z800)),Z800/Z799-1,"")</f>
        <v>-1.6274864376130127E-2</v>
      </c>
      <c r="AB800" s="60">
        <f>IF(ISNUMBER(Z800),Z800/MAX(Z$22:Z800)-1,"")</f>
        <v>-2.6833631484794229E-2</v>
      </c>
      <c r="AD800" s="62">
        <v>15.3</v>
      </c>
      <c r="AE800" s="60">
        <f>IF(AND(ISNUMBER(AD799),ISNUMBER(AD800)),AD800/AD799-1,"")</f>
        <v>-1.3539651837524147E-2</v>
      </c>
      <c r="AF800" s="60">
        <f>IF(ISNUMBER(AD800),AD800/MAX(AD$22:AD800)-1,"")</f>
        <v>-2.1739130434782594E-2</v>
      </c>
      <c r="AH800" s="62">
        <v>18.05</v>
      </c>
      <c r="AI800" s="60">
        <f>IF(AND(ISNUMBER(AH799),ISNUMBER(AH800)),AH800/AH799-1,"")</f>
        <v>-2.0086862106406089E-2</v>
      </c>
      <c r="AJ800" s="60">
        <f>IF(ISNUMBER(AH800),AH800/MAX(AH$22:AH800)-1,"")</f>
        <v>-7.4833418759610471E-2</v>
      </c>
      <c r="AL800" s="62">
        <v>19.07</v>
      </c>
      <c r="AM800" s="60">
        <f>IF(AND(ISNUMBER(AL799),ISNUMBER(AL800)),AL800/AL799-1,"")</f>
        <v>-9.3506493506493316E-3</v>
      </c>
      <c r="AN800" s="60">
        <f>IF(ISNUMBER(AL800),AL800/MAX(AL$22:AL800)-1,"")</f>
        <v>-0.19092066185829448</v>
      </c>
      <c r="AP800" s="62">
        <v>100.26</v>
      </c>
      <c r="AQ800" s="60">
        <f>IF(AND(ISNUMBER(AP799),ISNUMBER(AP800)),AP800/AP799-1,"")</f>
        <v>0</v>
      </c>
      <c r="AR800" s="60">
        <f>IF(ISNUMBER(AP800),AP800/MAX(AP$22:AP800)-1,"")</f>
        <v>-1.4938751120405769E-3</v>
      </c>
      <c r="AT800" s="62">
        <v>50.08</v>
      </c>
      <c r="AU800" s="60">
        <f>IF(AND(ISNUMBER(AT799),ISNUMBER(AT800)),AT800/AT799-1,"")</f>
        <v>0</v>
      </c>
      <c r="AV800" s="60">
        <f>IF(ISNUMBER(AT800),AT800/MAX(AT$22:AT800)-1,"")</f>
        <v>-1.9928258270227595E-3</v>
      </c>
      <c r="AX800" s="62">
        <v>22.527000000000001</v>
      </c>
      <c r="AY800" s="60">
        <f>IF(AND(ISNUMBER(AX799),ISNUMBER(AX800)),AX800/AX799-1,"")</f>
        <v>9.0481522956327165E-3</v>
      </c>
      <c r="AZ800" s="60">
        <f>IF(ISNUMBER(AX800),AX800/MAX(AX$22:AX800)-1,"")</f>
        <v>-0.15991049785567779</v>
      </c>
      <c r="BB800" s="62">
        <v>52.33</v>
      </c>
      <c r="BC800" s="60">
        <f>IF(AND(ISNUMBER(BB799),ISNUMBER(BB800)),BB800/BB799-1,"")</f>
        <v>2.6825062272466393E-3</v>
      </c>
      <c r="BD800" s="60">
        <f>IF(ISNUMBER(BB800),BB800/MAX(BB$22:BB800)-1,"")</f>
        <v>-5.3878141384921419E-2</v>
      </c>
      <c r="BF800" s="62">
        <v>53.92</v>
      </c>
      <c r="BG800" s="60">
        <f>IF(AND(ISNUMBER(BF799),ISNUMBER(BF800)),BF800/BF799-1,"")</f>
        <v>1.8549434242265406E-4</v>
      </c>
      <c r="BH800" s="60">
        <f>IF(ISNUMBER(BF800),BF800/MAX(BF$22:BF800)-1,"")</f>
        <v>-4.0635389730329097E-3</v>
      </c>
      <c r="BK800" s="61">
        <f>BK799*(1+BL800)</f>
        <v>129.62263088888864</v>
      </c>
      <c r="BL800" s="60">
        <f>$L$12*N(AQ800)+$L$13*N(S800)+$L$14*N(AA800)+$L$15*N(AE800)+$L$16*N(AY800)+$L$17*N(BC800)+$L$18*N(AM800)+$L$19*N(AU800)+$L$20*N(W800)</f>
        <v>-6.6110738166397596E-3</v>
      </c>
      <c r="BM800" s="60">
        <f>IF(ISNUMBER(BK800),BK800/MAX(BK$22:BK800)-1,"")</f>
        <v>-1.0978232907692509E-2</v>
      </c>
      <c r="BO800" s="61">
        <f>BO799*(1+BP800)</f>
        <v>128.94521826038186</v>
      </c>
      <c r="BP800" s="60">
        <f>$L$36*N(S800)+$L$37*N(AQ800)+$L$38*N(AA800)+$L$39*N(AE800)+$L$40*N(AM800)+$L$41*N(W800)+$L$42*N(AI800)+$L$43*N(BG800)+$L$44*N(AY800)</f>
        <v>-8.9157119649117302E-3</v>
      </c>
      <c r="BQ800" s="60">
        <f>IF(ISNUMBER(BO800),BO800/MAX(BO$22:BO800)-1,"")</f>
        <v>-1.1603372577611237E-2</v>
      </c>
      <c r="BS800" s="61">
        <f>BS799*(1+BT800)</f>
        <v>122.28326519748254</v>
      </c>
      <c r="BT800" s="60">
        <f>$L$60*N(S800)+$L$61*N(AE800)+$L$62*N(AQ800)+$L$63*N(AM800)+$L$64*N(AI800)+$L$65*N(AA800)+$L$66*N(BG800)+$L$67*N(W800)+$L$68*N(AY800)</f>
        <v>-1.096336999189142E-2</v>
      </c>
      <c r="BU800" s="60">
        <f>IF(ISNUMBER(BS800),BS800/MAX(BS$22:BS800)-1,"")</f>
        <v>-1.2317034995936949E-2</v>
      </c>
    </row>
    <row r="801" spans="17:73" ht="16" customHeight="1">
      <c r="Q801" s="63">
        <v>44225</v>
      </c>
      <c r="R801" s="62">
        <v>488</v>
      </c>
      <c r="S801" s="60">
        <f>IF(AND(ISNUMBER(R800),ISNUMBER(R801)),R801/R800-1,"")</f>
        <v>-2.2898266274125056E-3</v>
      </c>
      <c r="T801" s="60">
        <f>IF(ISNUMBER(R801),R801/MAX(R$22:R801)-1,"")</f>
        <v>-4.1144339214838732E-2</v>
      </c>
      <c r="V801" s="62">
        <v>255.09</v>
      </c>
      <c r="W801" s="60">
        <f>IF(AND(ISNUMBER(V800),ISNUMBER(V801)),V801/V800-1,"")</f>
        <v>-1.9953051643192277E-3</v>
      </c>
      <c r="X801" s="60">
        <f>IF(ISNUMBER(V801),V801/MAX(V$22:V801)-1,"")</f>
        <v>-2.1143514965464405E-2</v>
      </c>
      <c r="Z801" s="62">
        <v>10.85</v>
      </c>
      <c r="AA801" s="60">
        <f>IF(AND(ISNUMBER(Z800),ISNUMBER(Z801)),Z801/Z800-1,"")</f>
        <v>-2.7573529411766273E-3</v>
      </c>
      <c r="AB801" s="60">
        <f>IF(ISNUMBER(Z801),Z801/MAX(Z$22:Z801)-1,"")</f>
        <v>-2.951699463327373E-2</v>
      </c>
      <c r="AD801" s="62">
        <v>15.02</v>
      </c>
      <c r="AE801" s="60">
        <f>IF(AND(ISNUMBER(AD800),ISNUMBER(AD801)),AD801/AD800-1,"")</f>
        <v>-1.8300653594771288E-2</v>
      </c>
      <c r="AF801" s="60">
        <f>IF(ISNUMBER(AD801),AD801/MAX(AD$22:AD801)-1,"")</f>
        <v>-3.9641943734015417E-2</v>
      </c>
      <c r="AH801" s="62">
        <v>18.03</v>
      </c>
      <c r="AI801" s="60">
        <f>IF(AND(ISNUMBER(AH800),ISNUMBER(AH801)),AH801/AH800-1,"")</f>
        <v>-1.1080332409971749E-3</v>
      </c>
      <c r="AJ801" s="60">
        <f>IF(ISNUMBER(AH801),AH801/MAX(AH$22:AH801)-1,"")</f>
        <v>-7.5858534085084584E-2</v>
      </c>
      <c r="AL801" s="62">
        <v>19.079999999999998</v>
      </c>
      <c r="AM801" s="60">
        <f>IF(AND(ISNUMBER(AL800),ISNUMBER(AL801)),AL801/AL800-1,"")</f>
        <v>5.24383848977239E-4</v>
      </c>
      <c r="AN801" s="60">
        <f>IF(ISNUMBER(AL801),AL801/MAX(AL$22:AL801)-1,"")</f>
        <v>-0.1904963937208316</v>
      </c>
      <c r="AP801" s="62">
        <v>100.26</v>
      </c>
      <c r="AQ801" s="60">
        <f>IF(AND(ISNUMBER(AP800),ISNUMBER(AP801)),AP801/AP800-1,"")</f>
        <v>0</v>
      </c>
      <c r="AR801" s="60">
        <f>IF(ISNUMBER(AP801),AP801/MAX(AP$22:AP801)-1,"")</f>
        <v>-1.4938751120405769E-3</v>
      </c>
      <c r="AT801" s="62">
        <v>50.09</v>
      </c>
      <c r="AU801" s="60">
        <f>IF(AND(ISNUMBER(AT800),ISNUMBER(AT801)),AT801/AT800-1,"")</f>
        <v>1.9968051118213204E-4</v>
      </c>
      <c r="AV801" s="60">
        <f>IF(ISNUMBER(AT801),AT801/MAX(AT$22:AT801)-1,"")</f>
        <v>-1.7935432443203503E-3</v>
      </c>
      <c r="AX801" s="62">
        <v>22.526</v>
      </c>
      <c r="AY801" s="60">
        <f>IF(AND(ISNUMBER(AX800),ISNUMBER(AX801)),AX801/AX800-1,"")</f>
        <v>-4.439117503440837E-5</v>
      </c>
      <c r="AZ801" s="60">
        <f>IF(ISNUMBER(AX801),AX801/MAX(AX$22:AX801)-1,"")</f>
        <v>-0.15994779041581209</v>
      </c>
      <c r="BB801" s="62">
        <v>52.16</v>
      </c>
      <c r="BC801" s="60">
        <f>IF(AND(ISNUMBER(BB800),ISNUMBER(BB801)),BB801/BB800-1,"")</f>
        <v>-3.248614561437102E-3</v>
      </c>
      <c r="BD801" s="60">
        <f>IF(ISNUMBER(BB801),BB801/MAX(BB$22:BB801)-1,"")</f>
        <v>-5.6951726631712218E-2</v>
      </c>
      <c r="BF801" s="62">
        <v>53.9</v>
      </c>
      <c r="BG801" s="60">
        <f>IF(AND(ISNUMBER(BF800),ISNUMBER(BF801)),BF801/BF800-1,"")</f>
        <v>-3.7091988130566467E-4</v>
      </c>
      <c r="BH801" s="60">
        <f>IF(ISNUMBER(BF801),BF801/MAX(BF$22:BF801)-1,"")</f>
        <v>-4.4329516069450126E-3</v>
      </c>
      <c r="BK801" s="61">
        <f>BK800*(1+BL801)</f>
        <v>129.22721731555302</v>
      </c>
      <c r="BL801" s="60">
        <f>$L$12*N(AQ801)+$L$13*N(S801)+$L$14*N(AA801)+$L$15*N(AE801)+$L$16*N(AY801)+$L$17*N(BC801)+$L$18*N(AM801)+$L$19*N(AU801)+$L$20*N(W801)</f>
        <v>-3.0504979772750817E-3</v>
      </c>
      <c r="BM801" s="60">
        <f>IF(ISNUMBER(BK801),BK801/MAX(BK$22:BK801)-1,"")</f>
        <v>-1.3995241807688519E-2</v>
      </c>
      <c r="BO801" s="61">
        <f>BO800*(1+BP801)</f>
        <v>128.39743284797527</v>
      </c>
      <c r="BP801" s="60">
        <f>$L$36*N(S801)+$L$37*N(AQ801)+$L$38*N(AA801)+$L$39*N(AE801)+$L$40*N(AM801)+$L$41*N(W801)+$L$42*N(AI801)+$L$43*N(BG801)+$L$44*N(AY801)</f>
        <v>-4.2482026072533418E-3</v>
      </c>
      <c r="BQ801" s="60">
        <f>IF(ISNUMBER(BO801),BO801/MAX(BO$22:BO801)-1,"")</f>
        <v>-1.5802281707227306E-2</v>
      </c>
      <c r="BS801" s="61">
        <f>BS800*(1+BT801)</f>
        <v>121.73687535217297</v>
      </c>
      <c r="BT801" s="60">
        <f>$L$60*N(S801)+$L$61*N(AE801)+$L$62*N(AQ801)+$L$63*N(AM801)+$L$64*N(AI801)+$L$65*N(AA801)+$L$66*N(BG801)+$L$67*N(W801)+$L$68*N(AY801)</f>
        <v>-4.4682307462689782E-3</v>
      </c>
      <c r="BU801" s="60">
        <f>IF(ISNUMBER(BS801),BS801/MAX(BS$22:BS801)-1,"")</f>
        <v>-1.6730230387734246E-2</v>
      </c>
    </row>
    <row r="802" spans="17:73" ht="16" customHeight="1">
      <c r="Q802" s="63">
        <v>44228</v>
      </c>
      <c r="R802" s="62">
        <v>485.95</v>
      </c>
      <c r="S802" s="60">
        <f>IF(AND(ISNUMBER(R801),ISNUMBER(R802)),R802/R801-1,"")</f>
        <v>-4.2008196721311508E-3</v>
      </c>
      <c r="T802" s="60">
        <f>IF(ISNUMBER(R802),R802/MAX(R$22:R802)-1,"")</f>
        <v>-4.5172318937399369E-2</v>
      </c>
      <c r="V802" s="62">
        <v>254.48</v>
      </c>
      <c r="W802" s="60">
        <f>IF(AND(ISNUMBER(V801),ISNUMBER(V802)),V802/V801-1,"")</f>
        <v>-2.3913128699675212E-3</v>
      </c>
      <c r="X802" s="60">
        <f>IF(ISNUMBER(V802),V802/MAX(V$22:V802)-1,"")</f>
        <v>-2.3484267075978615E-2</v>
      </c>
      <c r="Z802" s="62">
        <v>10.81</v>
      </c>
      <c r="AA802" s="60">
        <f>IF(AND(ISNUMBER(Z801),ISNUMBER(Z802)),Z802/Z801-1,"")</f>
        <v>-3.6866359447004227E-3</v>
      </c>
      <c r="AB802" s="60">
        <f>IF(ISNUMBER(Z802),Z802/MAX(Z$22:Z802)-1,"")</f>
        <v>-3.3094812164579546E-2</v>
      </c>
      <c r="AD802" s="62">
        <v>15.19</v>
      </c>
      <c r="AE802" s="60">
        <f>IF(AND(ISNUMBER(AD801),ISNUMBER(AD802)),AD802/AD801-1,"")</f>
        <v>1.131824234354184E-2</v>
      </c>
      <c r="AF802" s="60">
        <f>IF(ISNUMBER(AD802),AD802/MAX(AD$22:AD802)-1,"")</f>
        <v>-2.8772378516624064E-2</v>
      </c>
      <c r="AH802" s="62">
        <v>18.04</v>
      </c>
      <c r="AI802" s="60">
        <f>IF(AND(ISNUMBER(AH801),ISNUMBER(AH802)),AH802/AH801-1,"")</f>
        <v>5.5463117027176878E-4</v>
      </c>
      <c r="AJ802" s="60">
        <f>IF(ISNUMBER(AH802),AH802/MAX(AH$22:AH802)-1,"")</f>
        <v>-7.5345976422347638E-2</v>
      </c>
      <c r="AL802" s="62">
        <v>19.2</v>
      </c>
      <c r="AM802" s="60">
        <f>IF(AND(ISNUMBER(AL801),ISNUMBER(AL802)),AL802/AL801-1,"")</f>
        <v>6.2893081761006275E-3</v>
      </c>
      <c r="AN802" s="60">
        <f>IF(ISNUMBER(AL802),AL802/MAX(AL$22:AL802)-1,"")</f>
        <v>-0.18540517607127704</v>
      </c>
      <c r="AP802" s="62">
        <v>100.25</v>
      </c>
      <c r="AQ802" s="60">
        <f>IF(AND(ISNUMBER(AP801),ISNUMBER(AP802)),AP802/AP801-1,"")</f>
        <v>-9.9740674247006389E-5</v>
      </c>
      <c r="AR802" s="60">
        <f>IF(ISNUMBER(AP802),AP802/MAX(AP$22:AP802)-1,"")</f>
        <v>-1.5934667861766671E-3</v>
      </c>
      <c r="AT802" s="62">
        <v>50.07</v>
      </c>
      <c r="AU802" s="60">
        <f>IF(AND(ISNUMBER(AT801),ISNUMBER(AT802)),AT802/AT801-1,"")</f>
        <v>-3.9928129367150511E-4</v>
      </c>
      <c r="AV802" s="60">
        <f>IF(ISNUMBER(AT802),AT802/MAX(AT$22:AT802)-1,"")</f>
        <v>-2.1921084097249466E-3</v>
      </c>
      <c r="AX802" s="62">
        <v>22.757000000000001</v>
      </c>
      <c r="AY802" s="60">
        <f>IF(AND(ISNUMBER(AX801),ISNUMBER(AX802)),AX802/AX801-1,"")</f>
        <v>1.0254816656308341E-2</v>
      </c>
      <c r="AZ802" s="60">
        <f>IF(ISNUMBER(AX802),AX802/MAX(AX$22:AX802)-1,"")</f>
        <v>-0.15133320902479952</v>
      </c>
      <c r="BB802" s="62">
        <v>52.18</v>
      </c>
      <c r="BC802" s="60">
        <f>IF(AND(ISNUMBER(BB801),ISNUMBER(BB802)),BB802/BB801-1,"")</f>
        <v>3.8343558282205592E-4</v>
      </c>
      <c r="BD802" s="60">
        <f>IF(ISNUMBER(BB802),BB802/MAX(BB$22:BB802)-1,"")</f>
        <v>-5.6590128367383863E-2</v>
      </c>
      <c r="BF802" s="62">
        <v>53.81</v>
      </c>
      <c r="BG802" s="60">
        <f>IF(AND(ISNUMBER(BF801),ISNUMBER(BF802)),BF802/BF801-1,"")</f>
        <v>-1.6697588126158847E-3</v>
      </c>
      <c r="BH802" s="60">
        <f>IF(ISNUMBER(BF802),BF802/MAX(BF$22:BF802)-1,"")</f>
        <v>-6.095308459549309E-3</v>
      </c>
      <c r="BK802" s="61">
        <f>BK801*(1+BL802)</f>
        <v>129.37413163436258</v>
      </c>
      <c r="BL802" s="60">
        <f>$L$12*N(AQ802)+$L$13*N(S802)+$L$14*N(AA802)+$L$15*N(AE802)+$L$16*N(AY802)+$L$17*N(BC802)+$L$18*N(AM802)+$L$19*N(AU802)+$L$20*N(W802)</f>
        <v>1.1368682376779356E-3</v>
      </c>
      <c r="BM802" s="60">
        <f>IF(ISNUMBER(BK802),BK802/MAX(BK$22:BK802)-1,"")</f>
        <v>-1.287428431590032E-2</v>
      </c>
      <c r="BO802" s="61">
        <f>BO801*(1+BP802)</f>
        <v>128.51797806543132</v>
      </c>
      <c r="BP802" s="60">
        <f>$L$36*N(S802)+$L$37*N(AQ802)+$L$38*N(AA802)+$L$39*N(AE802)+$L$40*N(AM802)+$L$41*N(W802)+$L$42*N(AI802)+$L$43*N(BG802)+$L$44*N(AY802)</f>
        <v>9.3884445181067664E-4</v>
      </c>
      <c r="BQ802" s="60">
        <f>IF(ISNUMBER(BO802),BO802/MAX(BO$22:BO802)-1,"")</f>
        <v>-1.4878273139923404E-2</v>
      </c>
      <c r="BS802" s="61">
        <f>BS801*(1+BT802)</f>
        <v>121.90666592281157</v>
      </c>
      <c r="BT802" s="60">
        <f>$L$60*N(S802)+$L$61*N(AE802)+$L$62*N(AQ802)+$L$63*N(AM802)+$L$64*N(AI802)+$L$65*N(AA802)+$L$66*N(BG802)+$L$67*N(W802)+$L$68*N(AY802)</f>
        <v>1.394734094721909E-3</v>
      </c>
      <c r="BU802" s="60">
        <f>IF(ISNUMBER(BS802),BS802/MAX(BS$22:BS802)-1,"")</f>
        <v>-1.5358830515746602E-2</v>
      </c>
    </row>
    <row r="803" spans="17:73" ht="16" customHeight="1">
      <c r="Q803" s="63">
        <v>44229</v>
      </c>
      <c r="R803" s="62">
        <v>496.59</v>
      </c>
      <c r="S803" s="60">
        <f>IF(AND(ISNUMBER(R802),ISNUMBER(R803)),R803/R802-1,"")</f>
        <v>2.1895256713653666E-2</v>
      </c>
      <c r="T803" s="60">
        <f>IF(ISNUMBER(R803),R803/MAX(R$22:R803)-1,"")</f>
        <v>-2.4266121743231062E-2</v>
      </c>
      <c r="V803" s="62">
        <v>260.31</v>
      </c>
      <c r="W803" s="60">
        <f>IF(AND(ISNUMBER(V802),ISNUMBER(V803)),V803/V802-1,"")</f>
        <v>2.2909462433197136E-2</v>
      </c>
      <c r="X803" s="60">
        <f>IF(ISNUMBER(V803),V803/MAX(V$22:V803)-1,"")</f>
        <v>-1.1128165771298049E-3</v>
      </c>
      <c r="Z803" s="62">
        <v>11.05</v>
      </c>
      <c r="AA803" s="60">
        <f>IF(AND(ISNUMBER(Z802),ISNUMBER(Z803)),Z803/Z802-1,"")</f>
        <v>2.2201665124884418E-2</v>
      </c>
      <c r="AB803" s="60">
        <f>IF(ISNUMBER(Z803),Z803/MAX(Z$22:Z803)-1,"")</f>
        <v>-1.1627906976744096E-2</v>
      </c>
      <c r="AD803" s="62">
        <v>15.31</v>
      </c>
      <c r="AE803" s="60">
        <f>IF(AND(ISNUMBER(AD802),ISNUMBER(AD803)),AD803/AD802-1,"")</f>
        <v>7.899934167215239E-3</v>
      </c>
      <c r="AF803" s="60">
        <f>IF(ISNUMBER(AD803),AD803/MAX(AD$22:AD803)-1,"")</f>
        <v>-2.1099744245524299E-2</v>
      </c>
      <c r="AH803" s="62">
        <v>18.2</v>
      </c>
      <c r="AI803" s="60">
        <f>IF(AND(ISNUMBER(AH802),ISNUMBER(AH803)),AH803/AH802-1,"")</f>
        <v>8.8691796008868451E-3</v>
      </c>
      <c r="AJ803" s="60">
        <f>IF(ISNUMBER(AH803),AH803/MAX(AH$22:AH803)-1,"")</f>
        <v>-6.7145053818554734E-2</v>
      </c>
      <c r="AL803" s="62">
        <v>19.36</v>
      </c>
      <c r="AM803" s="60">
        <f>IF(AND(ISNUMBER(AL802),ISNUMBER(AL803)),AL803/AL802-1,"")</f>
        <v>8.3333333333333037E-3</v>
      </c>
      <c r="AN803" s="60">
        <f>IF(ISNUMBER(AL803),AL803/MAX(AL$22:AL803)-1,"")</f>
        <v>-0.17861688587187108</v>
      </c>
      <c r="AP803" s="62">
        <v>100.26</v>
      </c>
      <c r="AQ803" s="60">
        <f>IF(AND(ISNUMBER(AP802),ISNUMBER(AP803)),AP803/AP802-1,"")</f>
        <v>9.9750623441474673E-5</v>
      </c>
      <c r="AR803" s="60">
        <f>IF(ISNUMBER(AP803),AP803/MAX(AP$22:AP803)-1,"")</f>
        <v>-1.4938751120405769E-3</v>
      </c>
      <c r="AT803" s="62">
        <v>50.07</v>
      </c>
      <c r="AU803" s="60">
        <f>IF(AND(ISNUMBER(AT802),ISNUMBER(AT803)),AT803/AT802-1,"")</f>
        <v>0</v>
      </c>
      <c r="AV803" s="60">
        <f>IF(ISNUMBER(AT803),AT803/MAX(AT$22:AT803)-1,"")</f>
        <v>-2.1921084097249466E-3</v>
      </c>
      <c r="AX803" s="62">
        <v>22.73</v>
      </c>
      <c r="AY803" s="60">
        <f>IF(AND(ISNUMBER(AX802),ISNUMBER(AX803)),AX803/AX802-1,"")</f>
        <v>-1.186448125851447E-3</v>
      </c>
      <c r="AZ803" s="60">
        <f>IF(ISNUMBER(AX803),AX803/MAX(AX$22:AX803)-1,"")</f>
        <v>-0.15234010814842447</v>
      </c>
      <c r="BB803" s="62">
        <v>52.18</v>
      </c>
      <c r="BC803" s="60">
        <f>IF(AND(ISNUMBER(BB802),ISNUMBER(BB803)),BB803/BB802-1,"")</f>
        <v>0</v>
      </c>
      <c r="BD803" s="60">
        <f>IF(ISNUMBER(BB803),BB803/MAX(BB$22:BB803)-1,"")</f>
        <v>-5.6590128367383863E-2</v>
      </c>
      <c r="BF803" s="62">
        <v>53.89</v>
      </c>
      <c r="BG803" s="60">
        <f>IF(AND(ISNUMBER(BF802),ISNUMBER(BF803)),BF803/BF802-1,"")</f>
        <v>1.4867125069688569E-3</v>
      </c>
      <c r="BH803" s="60">
        <f>IF(ISNUMBER(BF803),BF803/MAX(BF$22:BF803)-1,"")</f>
        <v>-4.6176579239010085E-3</v>
      </c>
      <c r="BK803" s="61">
        <f>BK802*(1+BL803)</f>
        <v>130.79965764443881</v>
      </c>
      <c r="BL803" s="60">
        <f>$L$12*N(AQ803)+$L$13*N(S803)+$L$14*N(AA803)+$L$15*N(AE803)+$L$16*N(AY803)+$L$17*N(BC803)+$L$18*N(AM803)+$L$19*N(AU803)+$L$20*N(W803)</f>
        <v>1.1018632489105789E-2</v>
      </c>
      <c r="BM803" s="60">
        <f>IF(ISNUMBER(BK803),BK803/MAX(BK$22:BK803)-1,"")</f>
        <v>-1.9975088342317759E-3</v>
      </c>
      <c r="BO803" s="61">
        <f>BO802*(1+BP803)</f>
        <v>130.1143390962275</v>
      </c>
      <c r="BP803" s="60">
        <f>$L$36*N(S803)+$L$37*N(AQ803)+$L$38*N(AA803)+$L$39*N(AE803)+$L$40*N(AM803)+$L$41*N(W803)+$L$42*N(AI803)+$L$43*N(BG803)+$L$44*N(AY803)</f>
        <v>1.2421305212127176E-2</v>
      </c>
      <c r="BQ803" s="60">
        <f>IF(ISNUMBER(BO803),BO803/MAX(BO$22:BO803)-1,"")</f>
        <v>-2.6417754994967346E-3</v>
      </c>
      <c r="BS803" s="61">
        <f>BS802*(1+BT803)</f>
        <v>123.36848621613713</v>
      </c>
      <c r="BT803" s="60">
        <f>$L$60*N(S803)+$L$61*N(AE803)+$L$62*N(AQ803)+$L$63*N(AM803)+$L$64*N(AI803)+$L$65*N(AA803)+$L$66*N(BG803)+$L$67*N(W803)+$L$68*N(AY803)</f>
        <v>1.1991307302679943E-2</v>
      </c>
      <c r="BU803" s="60">
        <f>IF(ISNUMBER(BS803),BS803/MAX(BS$22:BS803)-1,"")</f>
        <v>-3.5516956695909041E-3</v>
      </c>
    </row>
    <row r="804" spans="17:73" ht="16" customHeight="1">
      <c r="Q804" s="63">
        <v>44230</v>
      </c>
      <c r="R804" s="62">
        <v>502.64</v>
      </c>
      <c r="S804" s="60">
        <f>IF(AND(ISNUMBER(R803),ISNUMBER(R804)),R804/R803-1,"")</f>
        <v>1.2183088664693198E-2</v>
      </c>
      <c r="T804" s="60">
        <f>IF(ISNUMBER(R804),R804/MAX(R$22:R804)-1,"")</f>
        <v>-1.2378669391283847E-2</v>
      </c>
      <c r="V804" s="62">
        <v>263.73</v>
      </c>
      <c r="W804" s="60">
        <f>IF(AND(ISNUMBER(V803),ISNUMBER(V804)),V804/V803-1,"")</f>
        <v>1.3138181399101168E-2</v>
      </c>
      <c r="X804" s="60">
        <f>IF(ISNUMBER(V804),V804/MAX(V$22:V804)-1,"")</f>
        <v>0</v>
      </c>
      <c r="Z804" s="62">
        <v>11.22</v>
      </c>
      <c r="AA804" s="60">
        <f>IF(AND(ISNUMBER(Z803),ISNUMBER(Z804)),Z804/Z803-1,"")</f>
        <v>1.538461538461533E-2</v>
      </c>
      <c r="AB804" s="60">
        <f>IF(ISNUMBER(Z804),Z804/MAX(Z$22:Z804)-1,"")</f>
        <v>0</v>
      </c>
      <c r="AD804" s="62">
        <v>15.43</v>
      </c>
      <c r="AE804" s="60">
        <f>IF(AND(ISNUMBER(AD803),ISNUMBER(AD804)),AD804/AD803-1,"")</f>
        <v>7.8380143696930027E-3</v>
      </c>
      <c r="AF804" s="60">
        <f>IF(ISNUMBER(AD804),AD804/MAX(AD$22:AD804)-1,"")</f>
        <v>-1.3427109974424645E-2</v>
      </c>
      <c r="AH804" s="62">
        <v>18.52</v>
      </c>
      <c r="AI804" s="60">
        <f>IF(AND(ISNUMBER(AH803),ISNUMBER(AH804)),AH804/AH803-1,"")</f>
        <v>1.758241758241752E-2</v>
      </c>
      <c r="AJ804" s="60">
        <f>IF(ISNUMBER(AH804),AH804/MAX(AH$22:AH804)-1,"")</f>
        <v>-5.0743208610968815E-2</v>
      </c>
      <c r="AL804" s="62">
        <v>19.54</v>
      </c>
      <c r="AM804" s="60">
        <f>IF(AND(ISNUMBER(AL803),ISNUMBER(AL804)),AL804/AL803-1,"")</f>
        <v>9.2975206611569661E-3</v>
      </c>
      <c r="AN804" s="60">
        <f>IF(ISNUMBER(AL804),AL804/MAX(AL$22:AL804)-1,"")</f>
        <v>-0.17098005939753924</v>
      </c>
      <c r="AP804" s="62">
        <v>100.26</v>
      </c>
      <c r="AQ804" s="60">
        <f>IF(AND(ISNUMBER(AP803),ISNUMBER(AP804)),AP804/AP803-1,"")</f>
        <v>0</v>
      </c>
      <c r="AR804" s="60">
        <f>IF(ISNUMBER(AP804),AP804/MAX(AP$22:AP804)-1,"")</f>
        <v>-1.4938751120405769E-3</v>
      </c>
      <c r="AT804" s="62">
        <v>50.07</v>
      </c>
      <c r="AU804" s="60">
        <f>IF(AND(ISNUMBER(AT803),ISNUMBER(AT804)),AT804/AT803-1,"")</f>
        <v>0</v>
      </c>
      <c r="AV804" s="60">
        <f>IF(ISNUMBER(AT804),AT804/MAX(AT$22:AT804)-1,"")</f>
        <v>-2.1921084097249466E-3</v>
      </c>
      <c r="AX804" s="62">
        <v>22.611000000000001</v>
      </c>
      <c r="AY804" s="60">
        <f>IF(AND(ISNUMBER(AX803),ISNUMBER(AX804)),AX804/AX803-1,"")</f>
        <v>-5.2353717553893508E-3</v>
      </c>
      <c r="AZ804" s="60">
        <f>IF(ISNUMBER(AX804),AX804/MAX(AX$22:AX804)-1,"")</f>
        <v>-0.1567779228044005</v>
      </c>
      <c r="BB804" s="62">
        <v>52.05</v>
      </c>
      <c r="BC804" s="60">
        <f>IF(AND(ISNUMBER(BB803),ISNUMBER(BB804)),BB804/BB803-1,"")</f>
        <v>-2.4913760061326951E-3</v>
      </c>
      <c r="BD804" s="60">
        <f>IF(ISNUMBER(BB804),BB804/MAX(BB$22:BB804)-1,"")</f>
        <v>-5.8940517085518063E-2</v>
      </c>
      <c r="BF804" s="62">
        <v>53.86</v>
      </c>
      <c r="BG804" s="60">
        <f>IF(AND(ISNUMBER(BF803),ISNUMBER(BF804)),BF804/BF803-1,"")</f>
        <v>-5.5668955279275512E-4</v>
      </c>
      <c r="BH804" s="60">
        <f>IF(ISNUMBER(BF804),BF804/MAX(BF$22:BF804)-1,"")</f>
        <v>-5.1717768747691073E-3</v>
      </c>
      <c r="BK804" s="61">
        <f>BK803*(1+BL804)</f>
        <v>131.63189266521874</v>
      </c>
      <c r="BL804" s="60">
        <f>$L$12*N(AQ804)+$L$13*N(S804)+$L$14*N(AA804)+$L$15*N(AE804)+$L$16*N(AY804)+$L$17*N(BC804)+$L$18*N(AM804)+$L$19*N(AU804)+$L$20*N(W804)</f>
        <v>6.3626697177009937E-3</v>
      </c>
      <c r="BM804" s="60">
        <f>IF(ISNUMBER(BK804),BK804/MAX(BK$22:BK804)-1,"")</f>
        <v>0</v>
      </c>
      <c r="BO804" s="61">
        <f>BO803*(1+BP804)</f>
        <v>131.14953686167934</v>
      </c>
      <c r="BP804" s="60">
        <f>$L$36*N(S804)+$L$37*N(AQ804)+$L$38*N(AA804)+$L$39*N(AE804)+$L$40*N(AM804)+$L$41*N(W804)+$L$42*N(AI804)+$L$43*N(BG804)+$L$44*N(AY804)</f>
        <v>7.9560621269132801E-3</v>
      </c>
      <c r="BQ804" s="60">
        <f>IF(ISNUMBER(BO804),BO804/MAX(BO$22:BO804)-1,"")</f>
        <v>0</v>
      </c>
      <c r="BS804" s="61">
        <f>BS803*(1+BT804)</f>
        <v>124.53282787140627</v>
      </c>
      <c r="BT804" s="60">
        <f>$L$60*N(S804)+$L$61*N(AE804)+$L$62*N(AQ804)+$L$63*N(AM804)+$L$64*N(AI804)+$L$65*N(AA804)+$L$66*N(BG804)+$L$67*N(W804)+$L$68*N(AY804)</f>
        <v>9.4379179884661931E-3</v>
      </c>
      <c r="BU804" s="60">
        <f>IF(ISNUMBER(BS804),BS804/MAX(BS$22:BS804)-1,"")</f>
        <v>0</v>
      </c>
    </row>
    <row r="805" spans="17:73" ht="16" customHeight="1">
      <c r="Q805" s="63">
        <v>44231</v>
      </c>
      <c r="R805" s="62">
        <v>500.11</v>
      </c>
      <c r="S805" s="60">
        <f>IF(AND(ISNUMBER(R804),ISNUMBER(R805)),R805/R804-1,"")</f>
        <v>-5.0334235237943226E-3</v>
      </c>
      <c r="T805" s="60">
        <f>IF(ISNUMBER(R805),R805/MAX(R$22:R805)-1,"")</f>
        <v>-1.7349785829370856E-2</v>
      </c>
      <c r="V805" s="62">
        <v>262.51</v>
      </c>
      <c r="W805" s="60">
        <f>IF(AND(ISNUMBER(V804),ISNUMBER(V805)),V805/V804-1,"")</f>
        <v>-4.6259431994843947E-3</v>
      </c>
      <c r="X805" s="60">
        <f>IF(ISNUMBER(V805),V805/MAX(V$22:V805)-1,"")</f>
        <v>-4.6259431994843947E-3</v>
      </c>
      <c r="Z805" s="62">
        <v>11.14</v>
      </c>
      <c r="AA805" s="60">
        <f>IF(AND(ISNUMBER(Z804),ISNUMBER(Z805)),Z805/Z804-1,"")</f>
        <v>-7.1301247771835552E-3</v>
      </c>
      <c r="AB805" s="60">
        <f>IF(ISNUMBER(Z805),Z805/MAX(Z$22:Z805)-1,"")</f>
        <v>-7.1301247771835552E-3</v>
      </c>
      <c r="AD805" s="62">
        <v>15.42</v>
      </c>
      <c r="AE805" s="60">
        <f>IF(AND(ISNUMBER(AD804),ISNUMBER(AD805)),AD805/AD804-1,"")</f>
        <v>-6.480881399870686E-4</v>
      </c>
      <c r="AF805" s="60">
        <f>IF(ISNUMBER(AD805),AD805/MAX(AD$22:AD805)-1,"")</f>
        <v>-1.406649616368294E-2</v>
      </c>
      <c r="AH805" s="62">
        <v>18.29</v>
      </c>
      <c r="AI805" s="60">
        <f>IF(AND(ISNUMBER(AH804),ISNUMBER(AH805)),AH805/AH804-1,"")</f>
        <v>-1.2419006479481687E-2</v>
      </c>
      <c r="AJ805" s="60">
        <f>IF(ISNUMBER(AH805),AH805/MAX(AH$22:AH805)-1,"")</f>
        <v>-6.2532034853921226E-2</v>
      </c>
      <c r="AL805" s="62">
        <v>19.420000000000002</v>
      </c>
      <c r="AM805" s="60">
        <f>IF(AND(ISNUMBER(AL804),ISNUMBER(AL805)),AL805/AL804-1,"")</f>
        <v>-6.1412487205730892E-3</v>
      </c>
      <c r="AN805" s="60">
        <f>IF(ISNUMBER(AL805),AL805/MAX(AL$22:AL805)-1,"")</f>
        <v>-0.17607127704709369</v>
      </c>
      <c r="AP805" s="62">
        <v>100.26</v>
      </c>
      <c r="AQ805" s="60">
        <f>IF(AND(ISNUMBER(AP804),ISNUMBER(AP805)),AP805/AP804-1,"")</f>
        <v>0</v>
      </c>
      <c r="AR805" s="60">
        <f>IF(ISNUMBER(AP805),AP805/MAX(AP$22:AP805)-1,"")</f>
        <v>-1.4938751120405769E-3</v>
      </c>
      <c r="AT805" s="62">
        <v>50.07</v>
      </c>
      <c r="AU805" s="60">
        <f>IF(AND(ISNUMBER(AT804),ISNUMBER(AT805)),AT805/AT804-1,"")</f>
        <v>0</v>
      </c>
      <c r="AV805" s="60">
        <f>IF(ISNUMBER(AT805),AT805/MAX(AT$22:AT805)-1,"")</f>
        <v>-2.1921084097249466E-3</v>
      </c>
      <c r="AX805" s="62">
        <v>22.308</v>
      </c>
      <c r="AY805" s="60">
        <f>IF(AND(ISNUMBER(AX804),ISNUMBER(AX805)),AX805/AX804-1,"")</f>
        <v>-1.3400557250895617E-2</v>
      </c>
      <c r="AZ805" s="60">
        <f>IF(ISNUMBER(AX805),AX805/MAX(AX$22:AX805)-1,"")</f>
        <v>-0.16807756852507927</v>
      </c>
      <c r="BB805" s="62">
        <v>51.97</v>
      </c>
      <c r="BC805" s="60">
        <f>IF(AND(ISNUMBER(BB804),ISNUMBER(BB805)),BB805/BB804-1,"")</f>
        <v>-1.536983669548464E-3</v>
      </c>
      <c r="BD805" s="60">
        <f>IF(ISNUMBER(BB805),BB805/MAX(BB$22:BB805)-1,"")</f>
        <v>-6.0386910142831374E-2</v>
      </c>
      <c r="BF805" s="62">
        <v>53.82</v>
      </c>
      <c r="BG805" s="60">
        <f>IF(AND(ISNUMBER(BF804),ISNUMBER(BF805)),BF805/BF804-1,"")</f>
        <v>-7.4266617155582804E-4</v>
      </c>
      <c r="BH805" s="60">
        <f>IF(ISNUMBER(BF805),BF805/MAX(BF$22:BF805)-1,"")</f>
        <v>-5.9106021425933131E-3</v>
      </c>
      <c r="BK805" s="61">
        <f>BK804*(1+BL805)</f>
        <v>130.97067194301133</v>
      </c>
      <c r="BL805" s="60">
        <f>$L$12*N(AQ805)+$L$13*N(S805)+$L$14*N(AA805)+$L$15*N(AE805)+$L$16*N(AY805)+$L$17*N(BC805)+$L$18*N(AM805)+$L$19*N(AU805)+$L$20*N(W805)</f>
        <v>-5.0232562095654599E-3</v>
      </c>
      <c r="BM805" s="60">
        <f>IF(ISNUMBER(BK805),BK805/MAX(BK$22:BK805)-1,"")</f>
        <v>-5.023256209565452E-3</v>
      </c>
      <c r="BO805" s="61">
        <f>BO804*(1+BP805)</f>
        <v>130.57507919613275</v>
      </c>
      <c r="BP805" s="60">
        <f>$L$36*N(S805)+$L$37*N(AQ805)+$L$38*N(AA805)+$L$39*N(AE805)+$L$40*N(AM805)+$L$41*N(W805)+$L$42*N(AI805)+$L$43*N(BG805)+$L$44*N(AY805)</f>
        <v>-4.3801730398213765E-3</v>
      </c>
      <c r="BQ805" s="60">
        <f>IF(ISNUMBER(BO805),BO805/MAX(BO$22:BO805)-1,"")</f>
        <v>-4.3801730398214112E-3</v>
      </c>
      <c r="BS805" s="61">
        <f>BS804*(1+BT805)</f>
        <v>123.97783398441941</v>
      </c>
      <c r="BT805" s="60">
        <f>$L$60*N(S805)+$L$61*N(AE805)+$L$62*N(AQ805)+$L$63*N(AM805)+$L$64*N(AI805)+$L$65*N(AA805)+$L$66*N(BG805)+$L$67*N(W805)+$L$68*N(AY805)</f>
        <v>-4.456607116960094E-3</v>
      </c>
      <c r="BU805" s="60">
        <f>IF(ISNUMBER(BS805),BS805/MAX(BS$22:BS805)-1,"")</f>
        <v>-4.4566071169600541E-3</v>
      </c>
    </row>
    <row r="806" spans="17:73" ht="16" customHeight="1">
      <c r="Q806" s="63">
        <v>44232</v>
      </c>
      <c r="R806" s="62">
        <v>509.08</v>
      </c>
      <c r="S806" s="60">
        <f>IF(AND(ISNUMBER(R805),ISNUMBER(R806)),R806/R805-1,"")</f>
        <v>1.7936054068105056E-2</v>
      </c>
      <c r="T806" s="60">
        <f>IF(ISNUMBER(R806),R806/MAX(R$22:R806)-1,"")</f>
        <v>0</v>
      </c>
      <c r="V806" s="62">
        <v>267.82</v>
      </c>
      <c r="W806" s="60">
        <f>IF(AND(ISNUMBER(V805),ISNUMBER(V806)),V806/V805-1,"")</f>
        <v>2.0227800845681987E-2</v>
      </c>
      <c r="X806" s="60">
        <f>IF(ISNUMBER(V806),V806/MAX(V$22:V806)-1,"")</f>
        <v>0</v>
      </c>
      <c r="Z806" s="62">
        <v>11.39</v>
      </c>
      <c r="AA806" s="60">
        <f>IF(AND(ISNUMBER(Z805),ISNUMBER(Z806)),Z806/Z805-1,"")</f>
        <v>2.2441651705565446E-2</v>
      </c>
      <c r="AB806" s="60">
        <f>IF(ISNUMBER(Z806),Z806/MAX(Z$22:Z806)-1,"")</f>
        <v>0</v>
      </c>
      <c r="AD806" s="62">
        <v>15.67</v>
      </c>
      <c r="AE806" s="60">
        <f>IF(AND(ISNUMBER(AD805),ISNUMBER(AD806)),AD806/AD805-1,"")</f>
        <v>1.6212710765239891E-2</v>
      </c>
      <c r="AF806" s="60">
        <f>IF(ISNUMBER(AD806),AD806/MAX(AD$22:AD806)-1,"")</f>
        <v>0</v>
      </c>
      <c r="AH806" s="62">
        <v>18.46</v>
      </c>
      <c r="AI806" s="60">
        <f>IF(AND(ISNUMBER(AH805),ISNUMBER(AH806)),AH806/AH805-1,"")</f>
        <v>9.2946965554949745E-3</v>
      </c>
      <c r="AJ806" s="60">
        <f>IF(ISNUMBER(AH806),AH806/MAX(AH$22:AH806)-1,"")</f>
        <v>-5.3818554587391154E-2</v>
      </c>
      <c r="AL806" s="62">
        <v>19.579999999999998</v>
      </c>
      <c r="AM806" s="60">
        <f>IF(AND(ISNUMBER(AL805),ISNUMBER(AL806)),AL806/AL805-1,"")</f>
        <v>8.2389289392377218E-3</v>
      </c>
      <c r="AN806" s="60">
        <f>IF(ISNUMBER(AL806),AL806/MAX(AL$22:AL806)-1,"")</f>
        <v>-0.16928298684768783</v>
      </c>
      <c r="AP806" s="62">
        <v>100.25</v>
      </c>
      <c r="AQ806" s="60">
        <f>IF(AND(ISNUMBER(AP805),ISNUMBER(AP806)),AP806/AP805-1,"")</f>
        <v>-9.9740674247006389E-5</v>
      </c>
      <c r="AR806" s="60">
        <f>IF(ISNUMBER(AP806),AP806/MAX(AP$22:AP806)-1,"")</f>
        <v>-1.5934667861766671E-3</v>
      </c>
      <c r="AT806" s="62">
        <v>50.075000000000003</v>
      </c>
      <c r="AU806" s="60">
        <f>IF(AND(ISNUMBER(AT805),ISNUMBER(AT806)),AT806/AT805-1,"")</f>
        <v>9.9860195726053647E-5</v>
      </c>
      <c r="AV806" s="60">
        <f>IF(ISNUMBER(AT806),AT806/MAX(AT$22:AT806)-1,"")</f>
        <v>-2.092467118373742E-3</v>
      </c>
      <c r="AX806" s="62">
        <v>22.1</v>
      </c>
      <c r="AY806" s="60">
        <f>IF(AND(ISNUMBER(AX805),ISNUMBER(AX806)),AX806/AX805-1,"")</f>
        <v>-9.3240093240092303E-3</v>
      </c>
      <c r="AZ806" s="60">
        <f>IF(ISNUMBER(AX806),AX806/MAX(AX$22:AX806)-1,"")</f>
        <v>-0.17583442103300395</v>
      </c>
      <c r="BB806" s="62">
        <v>52.04</v>
      </c>
      <c r="BC806" s="60">
        <f>IF(AND(ISNUMBER(BB805),ISNUMBER(BB806)),BB806/BB805-1,"")</f>
        <v>1.3469309216855851E-3</v>
      </c>
      <c r="BD806" s="60">
        <f>IF(ISNUMBER(BB806),BB806/MAX(BB$22:BB806)-1,"")</f>
        <v>-5.912131621768224E-2</v>
      </c>
      <c r="BF806" s="62">
        <v>53.86</v>
      </c>
      <c r="BG806" s="60">
        <f>IF(AND(ISNUMBER(BF805),ISNUMBER(BF806)),BF806/BF805-1,"")</f>
        <v>7.4321813452238317E-4</v>
      </c>
      <c r="BH806" s="60">
        <f>IF(ISNUMBER(BF806),BF806/MAX(BF$22:BF806)-1,"")</f>
        <v>-5.1717768747691073E-3</v>
      </c>
      <c r="BK806" s="61">
        <f>BK805*(1+BL806)</f>
        <v>132.21515752746049</v>
      </c>
      <c r="BL806" s="60">
        <f>$L$12*N(AQ806)+$L$13*N(S806)+$L$14*N(AA806)+$L$15*N(AE806)+$L$16*N(AY806)+$L$17*N(BC806)+$L$18*N(AM806)+$L$19*N(AU806)+$L$20*N(W806)</f>
        <v>9.5020172530737215E-3</v>
      </c>
      <c r="BM806" s="60">
        <f>IF(ISNUMBER(BK806),BK806/MAX(BK$22:BK806)-1,"")</f>
        <v>0</v>
      </c>
      <c r="BO806" s="61">
        <f>BO805*(1+BP806)</f>
        <v>132.13850571609234</v>
      </c>
      <c r="BP806" s="60">
        <f>$L$36*N(S806)+$L$37*N(AQ806)+$L$38*N(AA806)+$L$39*N(AE806)+$L$40*N(AM806)+$L$41*N(W806)+$L$42*N(AI806)+$L$43*N(BG806)+$L$44*N(AY806)</f>
        <v>1.197339132079879E-2</v>
      </c>
      <c r="BQ806" s="60">
        <f>IF(ISNUMBER(BO806),BO806/MAX(BO$22:BO806)-1,"")</f>
        <v>0</v>
      </c>
      <c r="BS806" s="61">
        <f>BS805*(1+BT806)</f>
        <v>125.50584195199679</v>
      </c>
      <c r="BT806" s="60">
        <f>$L$60*N(S806)+$L$61*N(AE806)+$L$62*N(AQ806)+$L$63*N(AM806)+$L$64*N(AI806)+$L$65*N(AA806)+$L$66*N(BG806)+$L$67*N(W806)+$L$68*N(AY806)</f>
        <v>1.2324848067352021E-2</v>
      </c>
      <c r="BU806" s="60">
        <f>IF(ISNUMBER(BS806),BS806/MAX(BS$22:BS806)-1,"")</f>
        <v>0</v>
      </c>
    </row>
    <row r="807" spans="17:73" ht="16" customHeight="1">
      <c r="Q807" s="63">
        <v>44235</v>
      </c>
      <c r="R807" s="62">
        <v>507.17</v>
      </c>
      <c r="S807" s="60">
        <f>IF(AND(ISNUMBER(R806),ISNUMBER(R807)),R807/R806-1,"")</f>
        <v>-3.7518661114166463E-3</v>
      </c>
      <c r="T807" s="60">
        <f>IF(ISNUMBER(R807),R807/MAX(R$22:R807)-1,"")</f>
        <v>-3.7518661114166463E-3</v>
      </c>
      <c r="V807" s="62">
        <v>267.02</v>
      </c>
      <c r="W807" s="60">
        <f>IF(AND(ISNUMBER(V806),ISNUMBER(V807)),V807/V806-1,"")</f>
        <v>-2.9870808752147093E-3</v>
      </c>
      <c r="X807" s="60">
        <f>IF(ISNUMBER(V807),V807/MAX(V$22:V807)-1,"")</f>
        <v>-2.9870808752147093E-3</v>
      </c>
      <c r="Z807" s="62">
        <v>11.31</v>
      </c>
      <c r="AA807" s="60">
        <f>IF(AND(ISNUMBER(Z806),ISNUMBER(Z807)),Z807/Z806-1,"")</f>
        <v>-7.0237050043898686E-3</v>
      </c>
      <c r="AB807" s="60">
        <f>IF(ISNUMBER(Z807),Z807/MAX(Z$22:Z807)-1,"")</f>
        <v>-7.0237050043898686E-3</v>
      </c>
      <c r="AD807" s="62">
        <v>15.82</v>
      </c>
      <c r="AE807" s="60">
        <f>IF(AND(ISNUMBER(AD806),ISNUMBER(AD807)),AD807/AD806-1,"")</f>
        <v>9.5724313975749098E-3</v>
      </c>
      <c r="AF807" s="60">
        <f>IF(ISNUMBER(AD807),AD807/MAX(AD$22:AD807)-1,"")</f>
        <v>0</v>
      </c>
      <c r="AH807" s="62">
        <v>18.41</v>
      </c>
      <c r="AI807" s="60">
        <f>IF(AND(ISNUMBER(AH806),ISNUMBER(AH807)),AH807/AH806-1,"")</f>
        <v>-2.7085590465872889E-3</v>
      </c>
      <c r="AJ807" s="60">
        <f>IF(ISNUMBER(AH807),AH807/MAX(AH$22:AH807)-1,"")</f>
        <v>-5.6381342901076437E-2</v>
      </c>
      <c r="AL807" s="62">
        <v>19.739999999999998</v>
      </c>
      <c r="AM807" s="60">
        <f>IF(AND(ISNUMBER(AL806),ISNUMBER(AL807)),AL807/AL806-1,"")</f>
        <v>8.1716036772216949E-3</v>
      </c>
      <c r="AN807" s="60">
        <f>IF(ISNUMBER(AL807),AL807/MAX(AL$22:AL807)-1,"")</f>
        <v>-0.16249469664828176</v>
      </c>
      <c r="AP807" s="62">
        <v>100.26</v>
      </c>
      <c r="AQ807" s="60">
        <f>IF(AND(ISNUMBER(AP806),ISNUMBER(AP807)),AP807/AP806-1,"")</f>
        <v>9.9750623441474673E-5</v>
      </c>
      <c r="AR807" s="60">
        <f>IF(ISNUMBER(AP807),AP807/MAX(AP$22:AP807)-1,"")</f>
        <v>-1.4938751120405769E-3</v>
      </c>
      <c r="AT807" s="62">
        <v>50.07</v>
      </c>
      <c r="AU807" s="60">
        <f>IF(AND(ISNUMBER(AT806),ISNUMBER(AT807)),AT807/AT806-1,"")</f>
        <v>-9.9850224663078357E-5</v>
      </c>
      <c r="AV807" s="60">
        <f>IF(ISNUMBER(AT807),AT807/MAX(AT$22:AT807)-1,"")</f>
        <v>-2.1921084097249466E-3</v>
      </c>
      <c r="AX807" s="62">
        <v>22.065000000000001</v>
      </c>
      <c r="AY807" s="60">
        <f>IF(AND(ISNUMBER(AX806),ISNUMBER(AX807)),AX807/AX806-1,"")</f>
        <v>-1.5837104072398134E-3</v>
      </c>
      <c r="AZ807" s="60">
        <f>IF(ISNUMBER(AX807),AX807/MAX(AX$22:AX807)-1,"")</f>
        <v>-0.17713966063770281</v>
      </c>
      <c r="BB807" s="62">
        <v>51.99</v>
      </c>
      <c r="BC807" s="60">
        <f>IF(AND(ISNUMBER(BB806),ISNUMBER(BB807)),BB807/BB806-1,"")</f>
        <v>-9.6079938508830676E-4</v>
      </c>
      <c r="BD807" s="60">
        <f>IF(ISNUMBER(BB807),BB807/MAX(BB$22:BB807)-1,"")</f>
        <v>-6.0025311878503018E-2</v>
      </c>
      <c r="BF807" s="62">
        <v>53.79</v>
      </c>
      <c r="BG807" s="60">
        <f>IF(AND(ISNUMBER(BF806),ISNUMBER(BF807)),BF807/BF806-1,"")</f>
        <v>-1.2996658002227823E-3</v>
      </c>
      <c r="BH807" s="60">
        <f>IF(ISNUMBER(BF807),BF807/MAX(BF$22:BF807)-1,"")</f>
        <v>-6.4647210934614119E-3</v>
      </c>
      <c r="BK807" s="61">
        <f>BK806*(1+BL807)</f>
        <v>132.06581512847438</v>
      </c>
      <c r="BL807" s="60">
        <f>$L$12*N(AQ807)+$L$13*N(S807)+$L$14*N(AA807)+$L$15*N(AE807)+$L$16*N(AY807)+$L$17*N(BC807)+$L$18*N(AM807)+$L$19*N(AU807)+$L$20*N(W807)</f>
        <v>-1.1295406803498098E-3</v>
      </c>
      <c r="BM807" s="60">
        <f>IF(ISNUMBER(BK807),BK807/MAX(BK$22:BK807)-1,"")</f>
        <v>-1.1295406803496499E-3</v>
      </c>
      <c r="BO807" s="61">
        <f>BO806*(1+BP807)</f>
        <v>132.04187954448957</v>
      </c>
      <c r="BP807" s="60">
        <f>$L$36*N(S807)+$L$37*N(AQ807)+$L$38*N(AA807)+$L$39*N(AE807)+$L$40*N(AM807)+$L$41*N(W807)+$L$42*N(AI807)+$L$43*N(BG807)+$L$44*N(AY807)</f>
        <v>-7.3124916222661756E-4</v>
      </c>
      <c r="BQ807" s="60">
        <f>IF(ISNUMBER(BO807),BO807/MAX(BO$22:BO807)-1,"")</f>
        <v>-7.3124916222655489E-4</v>
      </c>
      <c r="BS807" s="61">
        <f>BS806*(1+BT807)</f>
        <v>125.58843388008086</v>
      </c>
      <c r="BT807" s="60">
        <f>$L$60*N(S807)+$L$61*N(AE807)+$L$62*N(AQ807)+$L$63*N(AM807)+$L$64*N(AI807)+$L$65*N(AA807)+$L$66*N(BG807)+$L$67*N(W807)+$L$68*N(AY807)</f>
        <v>6.5807237973561784E-4</v>
      </c>
      <c r="BU807" s="60">
        <f>IF(ISNUMBER(BS807),BS807/MAX(BS$22:BS807)-1,"")</f>
        <v>0</v>
      </c>
    </row>
    <row r="808" spans="17:73" ht="16" customHeight="1">
      <c r="Q808" s="63">
        <v>44236</v>
      </c>
      <c r="R808" s="62">
        <v>505</v>
      </c>
      <c r="S808" s="60">
        <f>IF(AND(ISNUMBER(R807),ISNUMBER(R808)),R808/R807-1,"")</f>
        <v>-4.2786442415758685E-3</v>
      </c>
      <c r="T808" s="60">
        <f>IF(ISNUMBER(R808),R808/MAX(R$22:R808)-1,"")</f>
        <v>-8.0144574526597179E-3</v>
      </c>
      <c r="V808" s="62">
        <v>266.39</v>
      </c>
      <c r="W808" s="60">
        <f>IF(AND(ISNUMBER(V807),ISNUMBER(V808)),V808/V807-1,"")</f>
        <v>-2.3593738296756595E-3</v>
      </c>
      <c r="X808" s="60">
        <f>IF(ISNUMBER(V808),V808/MAX(V$22:V808)-1,"")</f>
        <v>-5.3394070644462444E-3</v>
      </c>
      <c r="Z808" s="62">
        <v>11.29</v>
      </c>
      <c r="AA808" s="60">
        <f>IF(AND(ISNUMBER(Z807),ISNUMBER(Z808)),Z808/Z807-1,"")</f>
        <v>-1.7683465959329459E-3</v>
      </c>
      <c r="AB808" s="60">
        <f>IF(ISNUMBER(Z808),Z808/MAX(Z$22:Z808)-1,"")</f>
        <v>-8.779631255487419E-3</v>
      </c>
      <c r="AD808" s="62">
        <v>15.8</v>
      </c>
      <c r="AE808" s="60">
        <f>IF(AND(ISNUMBER(AD807),ISNUMBER(AD808)),AD808/AD807-1,"")</f>
        <v>-1.2642225031604948E-3</v>
      </c>
      <c r="AF808" s="60">
        <f>IF(ISNUMBER(AD808),AD808/MAX(AD$22:AD808)-1,"")</f>
        <v>-1.2642225031604948E-3</v>
      </c>
      <c r="AH808" s="62">
        <v>18.27</v>
      </c>
      <c r="AI808" s="60">
        <f>IF(AND(ISNUMBER(AH807),ISNUMBER(AH808)),AH808/AH807-1,"")</f>
        <v>-7.6045627376426506E-3</v>
      </c>
      <c r="AJ808" s="60">
        <f>IF(ISNUMBER(AH808),AH808/MAX(AH$22:AH808)-1,"")</f>
        <v>-6.3557150179395228E-2</v>
      </c>
      <c r="AL808" s="62">
        <v>19.62</v>
      </c>
      <c r="AM808" s="60">
        <f>IF(AND(ISNUMBER(AL807),ISNUMBER(AL808)),AL808/AL807-1,"")</f>
        <v>-6.0790273556229346E-3</v>
      </c>
      <c r="AN808" s="60">
        <f>IF(ISNUMBER(AL808),AL808/MAX(AL$22:AL808)-1,"")</f>
        <v>-0.1675859142978362</v>
      </c>
      <c r="AP808" s="62">
        <v>100.25</v>
      </c>
      <c r="AQ808" s="60">
        <f>IF(AND(ISNUMBER(AP807),ISNUMBER(AP808)),AP808/AP807-1,"")</f>
        <v>-9.9740674247006389E-5</v>
      </c>
      <c r="AR808" s="60">
        <f>IF(ISNUMBER(AP808),AP808/MAX(AP$22:AP808)-1,"")</f>
        <v>-1.5934667861766671E-3</v>
      </c>
      <c r="AT808" s="62">
        <v>50.07</v>
      </c>
      <c r="AU808" s="60">
        <f>IF(AND(ISNUMBER(AT807),ISNUMBER(AT808)),AT808/AT807-1,"")</f>
        <v>0</v>
      </c>
      <c r="AV808" s="60">
        <f>IF(ISNUMBER(AT808),AT808/MAX(AT$22:AT808)-1,"")</f>
        <v>-2.1921084097249466E-3</v>
      </c>
      <c r="AX808" s="62">
        <v>22.277000000000001</v>
      </c>
      <c r="AY808" s="60">
        <f>IF(AND(ISNUMBER(AX807),ISNUMBER(AX808)),AX808/AX807-1,"")</f>
        <v>9.6079764332652751E-3</v>
      </c>
      <c r="AZ808" s="60">
        <f>IF(ISNUMBER(AX808),AX808/MAX(AX$22:AX808)-1,"")</f>
        <v>-0.16923363788924106</v>
      </c>
      <c r="BB808" s="62">
        <v>51.99</v>
      </c>
      <c r="BC808" s="60">
        <f>IF(AND(ISNUMBER(BB807),ISNUMBER(BB808)),BB808/BB807-1,"")</f>
        <v>0</v>
      </c>
      <c r="BD808" s="60">
        <f>IF(ISNUMBER(BB808),BB808/MAX(BB$22:BB808)-1,"")</f>
        <v>-6.0025311878503018E-2</v>
      </c>
      <c r="BF808" s="62">
        <v>53.84</v>
      </c>
      <c r="BG808" s="60">
        <f>IF(AND(ISNUMBER(BF807),ISNUMBER(BF808)),BF808/BF807-1,"")</f>
        <v>9.2954080684148899E-4</v>
      </c>
      <c r="BH808" s="60">
        <f>IF(ISNUMBER(BF808),BF808/MAX(BF$22:BF808)-1,"")</f>
        <v>-5.5411895086810992E-3</v>
      </c>
      <c r="BK808" s="61">
        <f>BK807*(1+BL808)</f>
        <v>131.99716588480925</v>
      </c>
      <c r="BL808" s="60">
        <f>$L$12*N(AQ808)+$L$13*N(S808)+$L$14*N(AA808)+$L$15*N(AE808)+$L$16*N(AY808)+$L$17*N(BC808)+$L$18*N(AM808)+$L$19*N(AU808)+$L$20*N(W808)</f>
        <v>-5.198108503578706E-4</v>
      </c>
      <c r="BM808" s="60">
        <f>IF(ISNUMBER(BK808),BK808/MAX(BK$22:BK808)-1,"")</f>
        <v>-1.6487643832059362E-3</v>
      </c>
      <c r="BO808" s="61">
        <f>BO807*(1+BP808)</f>
        <v>131.86553623413073</v>
      </c>
      <c r="BP808" s="60">
        <f>$L$36*N(S808)+$L$37*N(AQ808)+$L$38*N(AA808)+$L$39*N(AE808)+$L$40*N(AM808)+$L$41*N(W808)+$L$42*N(AI808)+$L$43*N(BG808)+$L$44*N(AY808)</f>
        <v>-1.335510452950255E-3</v>
      </c>
      <c r="BQ808" s="60">
        <f>IF(ISNUMBER(BO808),BO808/MAX(BO$22:BO808)-1,"")</f>
        <v>-2.065783024276846E-3</v>
      </c>
      <c r="BS808" s="61">
        <f>BS807*(1+BT808)</f>
        <v>125.20112737613293</v>
      </c>
      <c r="BT808" s="60">
        <f>$L$60*N(S808)+$L$61*N(AE808)+$L$62*N(AQ808)+$L$63*N(AM808)+$L$64*N(AI808)+$L$65*N(AA808)+$L$66*N(BG808)+$L$67*N(W808)+$L$68*N(AY808)</f>
        <v>-3.0839344992370562E-3</v>
      </c>
      <c r="BU808" s="60">
        <f>IF(ISNUMBER(BS808),BS808/MAX(BS$22:BS808)-1,"")</f>
        <v>-3.083934499237051E-3</v>
      </c>
    </row>
    <row r="809" spans="17:73" ht="16" customHeight="1">
      <c r="Q809" s="63">
        <v>44237</v>
      </c>
      <c r="R809" s="62">
        <v>507</v>
      </c>
      <c r="S809" s="60">
        <f>IF(AND(ISNUMBER(R808),ISNUMBER(R809)),R809/R808-1,"")</f>
        <v>3.9603960396039639E-3</v>
      </c>
      <c r="T809" s="60">
        <f>IF(ISNUMBER(R809),R809/MAX(R$22:R809)-1,"")</f>
        <v>-4.0858018386108474E-3</v>
      </c>
      <c r="V809" s="62">
        <v>267.08999999999997</v>
      </c>
      <c r="W809" s="60">
        <f>IF(AND(ISNUMBER(V808),ISNUMBER(V809)),V809/V808-1,"")</f>
        <v>2.6277262660008294E-3</v>
      </c>
      <c r="X809" s="60">
        <f>IF(ISNUMBER(V809),V809/MAX(V$22:V809)-1,"")</f>
        <v>-2.7257112986335263E-3</v>
      </c>
      <c r="Z809" s="62">
        <v>11.35</v>
      </c>
      <c r="AA809" s="60">
        <f>IF(AND(ISNUMBER(Z808),ISNUMBER(Z809)),Z809/Z808-1,"")</f>
        <v>5.3144375553588752E-3</v>
      </c>
      <c r="AB809" s="60">
        <f>IF(ISNUMBER(Z809),Z809/MAX(Z$22:Z809)-1,"")</f>
        <v>-3.5118525021949898E-3</v>
      </c>
      <c r="AD809" s="62">
        <v>15.93</v>
      </c>
      <c r="AE809" s="60">
        <f>IF(AND(ISNUMBER(AD808),ISNUMBER(AD809)),AD809/AD808-1,"")</f>
        <v>8.2278481012658666E-3</v>
      </c>
      <c r="AF809" s="60">
        <f>IF(ISNUMBER(AD809),AD809/MAX(AD$22:AD809)-1,"")</f>
        <v>0</v>
      </c>
      <c r="AH809" s="62">
        <v>18.39</v>
      </c>
      <c r="AI809" s="60">
        <f>IF(AND(ISNUMBER(AH808),ISNUMBER(AH809)),AH809/AH808-1,"")</f>
        <v>6.5681444991789739E-3</v>
      </c>
      <c r="AJ809" s="60">
        <f>IF(ISNUMBER(AH809),AH809/MAX(AH$22:AH809)-1,"")</f>
        <v>-5.740645822655055E-2</v>
      </c>
      <c r="AL809" s="62">
        <v>19.649999999999999</v>
      </c>
      <c r="AM809" s="60">
        <f>IF(AND(ISNUMBER(AL808),ISNUMBER(AL809)),AL809/AL808-1,"")</f>
        <v>1.5290519877675379E-3</v>
      </c>
      <c r="AN809" s="60">
        <f>IF(ISNUMBER(AL809),AL809/MAX(AL$22:AL809)-1,"")</f>
        <v>-0.16631310988544767</v>
      </c>
      <c r="AP809" s="62">
        <v>100.26</v>
      </c>
      <c r="AQ809" s="60">
        <f>IF(AND(ISNUMBER(AP808),ISNUMBER(AP809)),AP809/AP808-1,"")</f>
        <v>9.9750623441474673E-5</v>
      </c>
      <c r="AR809" s="60">
        <f>IF(ISNUMBER(AP809),AP809/MAX(AP$22:AP809)-1,"")</f>
        <v>-1.4938751120405769E-3</v>
      </c>
      <c r="AT809" s="62">
        <v>50.07</v>
      </c>
      <c r="AU809" s="60">
        <f>IF(AND(ISNUMBER(AT808),ISNUMBER(AT809)),AT809/AT808-1,"")</f>
        <v>0</v>
      </c>
      <c r="AV809" s="60">
        <f>IF(ISNUMBER(AT809),AT809/MAX(AT$22:AT809)-1,"")</f>
        <v>-2.1921084097249466E-3</v>
      </c>
      <c r="AX809" s="62">
        <v>22.260999999999999</v>
      </c>
      <c r="AY809" s="60">
        <f>IF(AND(ISNUMBER(AX808),ISNUMBER(AX809)),AX809/AX808-1,"")</f>
        <v>-7.1822956412448402E-4</v>
      </c>
      <c r="AZ809" s="60">
        <f>IF(ISNUMBER(AX809),AX809/MAX(AX$22:AX809)-1,"")</f>
        <v>-0.16983031885138922</v>
      </c>
      <c r="BB809" s="62">
        <v>51.95</v>
      </c>
      <c r="BC809" s="60">
        <f>IF(AND(ISNUMBER(BB808),ISNUMBER(BB809)),BB809/BB808-1,"")</f>
        <v>-7.6937872667814933E-4</v>
      </c>
      <c r="BD809" s="60">
        <f>IF(ISNUMBER(BB809),BB809/MAX(BB$22:BB809)-1,"")</f>
        <v>-6.0748508407159618E-2</v>
      </c>
      <c r="BF809" s="62">
        <v>53.87</v>
      </c>
      <c r="BG809" s="60">
        <f>IF(AND(ISNUMBER(BF808),ISNUMBER(BF809)),BF809/BF808-1,"")</f>
        <v>5.572065378900426E-4</v>
      </c>
      <c r="BH809" s="60">
        <f>IF(ISNUMBER(BF809),BF809/MAX(BF$22:BF809)-1,"")</f>
        <v>-4.9870705578131114E-3</v>
      </c>
      <c r="BK809" s="61">
        <f>BK808*(1+BL809)</f>
        <v>132.36270450038768</v>
      </c>
      <c r="BL809" s="60">
        <f>$L$12*N(AQ809)+$L$13*N(S809)+$L$14*N(AA809)+$L$15*N(AE809)+$L$16*N(AY809)+$L$17*N(BC809)+$L$18*N(AM809)+$L$19*N(AU809)+$L$20*N(W809)</f>
        <v>2.7692913944638506E-3</v>
      </c>
      <c r="BM809" s="60">
        <f>IF(ISNUMBER(BK809),BK809/MAX(BK$22:BK809)-1,"")</f>
        <v>0</v>
      </c>
      <c r="BO809" s="61">
        <f>BO808*(1+BP809)</f>
        <v>132.34523120386305</v>
      </c>
      <c r="BP809" s="60">
        <f>$L$36*N(S809)+$L$37*N(AQ809)+$L$38*N(AA809)+$L$39*N(AE809)+$L$40*N(AM809)+$L$41*N(W809)+$L$42*N(AI809)+$L$43*N(BG809)+$L$44*N(AY809)</f>
        <v>3.637758457832365E-3</v>
      </c>
      <c r="BQ809" s="60">
        <f>IF(ISNUMBER(BO809),BO809/MAX(BO$22:BO809)-1,"")</f>
        <v>0</v>
      </c>
      <c r="BS809" s="61">
        <f>BS808*(1+BT809)</f>
        <v>125.71696475130145</v>
      </c>
      <c r="BT809" s="60">
        <f>$L$60*N(S809)+$L$61*N(AE809)+$L$62*N(AQ809)+$L$63*N(AM809)+$L$64*N(AI809)+$L$65*N(AA809)+$L$66*N(BG809)+$L$67*N(W809)+$L$68*N(AY809)</f>
        <v>4.1200697308324602E-3</v>
      </c>
      <c r="BU809" s="60">
        <f>IF(ISNUMBER(BS809),BS809/MAX(BS$22:BS809)-1,"")</f>
        <v>0</v>
      </c>
    </row>
    <row r="810" spans="17:73" ht="16" customHeight="1">
      <c r="Q810" s="63">
        <v>44238</v>
      </c>
      <c r="R810" s="62">
        <v>504.22</v>
      </c>
      <c r="S810" s="60">
        <f>IF(AND(ISNUMBER(R809),ISNUMBER(R810)),R810/R809-1,"")</f>
        <v>-5.483234714003915E-3</v>
      </c>
      <c r="T810" s="60">
        <f>IF(ISNUMBER(R810),R810/MAX(R$22:R810)-1,"")</f>
        <v>-9.5466331421386608E-3</v>
      </c>
      <c r="V810" s="62">
        <v>266.48</v>
      </c>
      <c r="W810" s="60">
        <f>IF(AND(ISNUMBER(V809),ISNUMBER(V810)),V810/V809-1,"")</f>
        <v>-2.2838743494700831E-3</v>
      </c>
      <c r="X810" s="60">
        <f>IF(ISNUMBER(V810),V810/MAX(V$22:V810)-1,"")</f>
        <v>-5.0033604659844855E-3</v>
      </c>
      <c r="Z810" s="62">
        <v>11.32</v>
      </c>
      <c r="AA810" s="60">
        <f>IF(AND(ISNUMBER(Z809),ISNUMBER(Z810)),Z810/Z809-1,"")</f>
        <v>-2.6431718061673548E-3</v>
      </c>
      <c r="AB810" s="60">
        <f>IF(ISNUMBER(Z810),Z810/MAX(Z$22:Z810)-1,"")</f>
        <v>-6.1457418788410934E-3</v>
      </c>
      <c r="AD810" s="62">
        <v>15.88</v>
      </c>
      <c r="AE810" s="60">
        <f>IF(AND(ISNUMBER(AD809),ISNUMBER(AD810)),AD810/AD809-1,"")</f>
        <v>-3.1387319522911961E-3</v>
      </c>
      <c r="AF810" s="60">
        <f>IF(ISNUMBER(AD810),AD810/MAX(AD$22:AD810)-1,"")</f>
        <v>-3.1387319522911961E-3</v>
      </c>
      <c r="AH810" s="62">
        <v>18.27</v>
      </c>
      <c r="AI810" s="60">
        <f>IF(AND(ISNUMBER(AH809),ISNUMBER(AH810)),AH810/AH809-1,"")</f>
        <v>-6.5252854812398731E-3</v>
      </c>
      <c r="AJ810" s="60">
        <f>IF(ISNUMBER(AH810),AH810/MAX(AH$22:AH810)-1,"")</f>
        <v>-6.3557150179395228E-2</v>
      </c>
      <c r="AL810" s="62">
        <v>19.63</v>
      </c>
      <c r="AM810" s="60">
        <f>IF(AND(ISNUMBER(AL809),ISNUMBER(AL810)),AL810/AL809-1,"")</f>
        <v>-1.0178117048346147E-3</v>
      </c>
      <c r="AN810" s="60">
        <f>IF(ISNUMBER(AL810),AL810/MAX(AL$22:AL810)-1,"")</f>
        <v>-0.16716164616037343</v>
      </c>
      <c r="AP810" s="62">
        <v>100.25</v>
      </c>
      <c r="AQ810" s="60">
        <f>IF(AND(ISNUMBER(AP809),ISNUMBER(AP810)),AP810/AP809-1,"")</f>
        <v>-9.9740674247006389E-5</v>
      </c>
      <c r="AR810" s="60">
        <f>IF(ISNUMBER(AP810),AP810/MAX(AP$22:AP810)-1,"")</f>
        <v>-1.5934667861766671E-3</v>
      </c>
      <c r="AT810" s="62">
        <v>50.07</v>
      </c>
      <c r="AU810" s="60">
        <f>IF(AND(ISNUMBER(AT809),ISNUMBER(AT810)),AT810/AT809-1,"")</f>
        <v>0</v>
      </c>
      <c r="AV810" s="60">
        <f>IF(ISNUMBER(AT810),AT810/MAX(AT$22:AT810)-1,"")</f>
        <v>-2.1921084097249466E-3</v>
      </c>
      <c r="AX810" s="62">
        <v>22.184999999999999</v>
      </c>
      <c r="AY810" s="60">
        <f>IF(AND(ISNUMBER(AX809),ISNUMBER(AX810)),AX810/AX809-1,"")</f>
        <v>-3.4140424958447602E-3</v>
      </c>
      <c r="AZ810" s="60">
        <f>IF(ISNUMBER(AX810),AX810/MAX(AX$22:AX810)-1,"")</f>
        <v>-0.17266455342159248</v>
      </c>
      <c r="BB810" s="62">
        <v>51.97</v>
      </c>
      <c r="BC810" s="60">
        <f>IF(AND(ISNUMBER(BB809),ISNUMBER(BB810)),BB810/BB809-1,"")</f>
        <v>3.8498556304134013E-4</v>
      </c>
      <c r="BD810" s="60">
        <f>IF(ISNUMBER(BB810),BB810/MAX(BB$22:BB810)-1,"")</f>
        <v>-6.0386910142831374E-2</v>
      </c>
      <c r="BF810" s="62">
        <v>53.94</v>
      </c>
      <c r="BG810" s="60">
        <f>IF(AND(ISNUMBER(BF809),ISNUMBER(BF810)),BF810/BF809-1,"")</f>
        <v>1.2994245405606453E-3</v>
      </c>
      <c r="BH810" s="60">
        <f>IF(ISNUMBER(BF810),BF810/MAX(BF$22:BF810)-1,"")</f>
        <v>-3.6941263391208068E-3</v>
      </c>
      <c r="BK810" s="61">
        <f>BK809*(1+BL810)</f>
        <v>131.97911433402186</v>
      </c>
      <c r="BL810" s="60">
        <f>$L$12*N(AQ810)+$L$13*N(S810)+$L$14*N(AA810)+$L$15*N(AE810)+$L$16*N(AY810)+$L$17*N(BC810)+$L$18*N(AM810)+$L$19*N(AU810)+$L$20*N(W810)</f>
        <v>-2.8980230331021157E-3</v>
      </c>
      <c r="BM810" s="60">
        <f>IF(ISNUMBER(BK810),BK810/MAX(BK$22:BK810)-1,"")</f>
        <v>-2.8980230331021595E-3</v>
      </c>
      <c r="BO810" s="61">
        <f>BO809*(1+BP810)</f>
        <v>131.94589876484346</v>
      </c>
      <c r="BP810" s="60">
        <f>$L$36*N(S810)+$L$37*N(AQ810)+$L$38*N(AA810)+$L$39*N(AE810)+$L$40*N(AM810)+$L$41*N(W810)+$L$42*N(AI810)+$L$43*N(BG810)+$L$44*N(AY810)</f>
        <v>-3.0173541984633389E-3</v>
      </c>
      <c r="BQ810" s="60">
        <f>IF(ISNUMBER(BO810),BO810/MAX(BO$22:BO810)-1,"")</f>
        <v>-3.0173541984633845E-3</v>
      </c>
      <c r="BS810" s="61">
        <f>BS809*(1+BT810)</f>
        <v>125.30021287796642</v>
      </c>
      <c r="BT810" s="60">
        <f>$L$60*N(S810)+$L$61*N(AE810)+$L$62*N(AQ810)+$L$63*N(AM810)+$L$64*N(AI810)+$L$65*N(AA810)+$L$66*N(BG810)+$L$67*N(W810)+$L$68*N(AY810)</f>
        <v>-3.3150010753079935E-3</v>
      </c>
      <c r="BU810" s="60">
        <f>IF(ISNUMBER(BS810),BS810/MAX(BS$22:BS810)-1,"")</f>
        <v>-3.3150010753080217E-3</v>
      </c>
    </row>
    <row r="811" spans="17:73" ht="16" customHeight="1">
      <c r="Q811" s="63">
        <v>44239</v>
      </c>
      <c r="R811" s="62">
        <v>503.57</v>
      </c>
      <c r="S811" s="60">
        <f>IF(AND(ISNUMBER(R810),ISNUMBER(R811)),R811/R810-1,"")</f>
        <v>-1.2891198286463235E-3</v>
      </c>
      <c r="T811" s="60">
        <f>IF(ISNUMBER(R811),R811/MAX(R$22:R811)-1,"")</f>
        <v>-1.0823446216704613E-2</v>
      </c>
      <c r="V811" s="62">
        <v>265.87</v>
      </c>
      <c r="W811" s="60">
        <f>IF(AND(ISNUMBER(V810),ISNUMBER(V811)),V811/V810-1,"")</f>
        <v>-2.2891023716602454E-3</v>
      </c>
      <c r="X811" s="60">
        <f>IF(ISNUMBER(V811),V811/MAX(V$22:V811)-1,"")</f>
        <v>-7.2810096333357777E-3</v>
      </c>
      <c r="Z811" s="62">
        <v>11.37</v>
      </c>
      <c r="AA811" s="60">
        <f>IF(AND(ISNUMBER(Z810),ISNUMBER(Z811)),Z811/Z810-1,"")</f>
        <v>4.4169611307418588E-3</v>
      </c>
      <c r="AB811" s="60">
        <f>IF(ISNUMBER(Z811),Z811/MAX(Z$22:Z811)-1,"")</f>
        <v>-1.7559262510975504E-3</v>
      </c>
      <c r="AD811" s="62">
        <v>15.96</v>
      </c>
      <c r="AE811" s="60">
        <f>IF(AND(ISNUMBER(AD810),ISNUMBER(AD811)),AD811/AD810-1,"")</f>
        <v>5.0377833753147971E-3</v>
      </c>
      <c r="AF811" s="60">
        <f>IF(ISNUMBER(AD811),AD811/MAX(AD$22:AD811)-1,"")</f>
        <v>0</v>
      </c>
      <c r="AH811" s="62">
        <v>18.22</v>
      </c>
      <c r="AI811" s="60">
        <f>IF(AND(ISNUMBER(AH810),ISNUMBER(AH811)),AH811/AH810-1,"")</f>
        <v>-2.7367268746579798E-3</v>
      </c>
      <c r="AJ811" s="60">
        <f>IF(ISNUMBER(AH811),AH811/MAX(AH$22:AH811)-1,"")</f>
        <v>-6.6119938493080621E-2</v>
      </c>
      <c r="AL811" s="62">
        <v>19.46</v>
      </c>
      <c r="AM811" s="60">
        <f>IF(AND(ISNUMBER(AL810),ISNUMBER(AL811)),AL811/AL810-1,"")</f>
        <v>-8.6602139582271365E-3</v>
      </c>
      <c r="AN811" s="60">
        <f>IF(ISNUMBER(AL811),AL811/MAX(AL$22:AL811)-1,"")</f>
        <v>-0.17437420449724228</v>
      </c>
      <c r="AP811" s="62">
        <v>100.26</v>
      </c>
      <c r="AQ811" s="60">
        <f>IF(AND(ISNUMBER(AP810),ISNUMBER(AP811)),AP811/AP810-1,"")</f>
        <v>9.9750623441474673E-5</v>
      </c>
      <c r="AR811" s="60">
        <f>IF(ISNUMBER(AP811),AP811/MAX(AP$22:AP811)-1,"")</f>
        <v>-1.4938751120405769E-3</v>
      </c>
      <c r="AT811" s="62">
        <v>50.08</v>
      </c>
      <c r="AU811" s="60">
        <f>IF(AND(ISNUMBER(AT810),ISNUMBER(AT811)),AT811/AT810-1,"")</f>
        <v>1.9972039145188525E-4</v>
      </c>
      <c r="AV811" s="60">
        <f>IF(ISNUMBER(AT811),AT811/MAX(AT$22:AT811)-1,"")</f>
        <v>-1.9928258270227595E-3</v>
      </c>
      <c r="AX811" s="62">
        <v>22.027999999999999</v>
      </c>
      <c r="AY811" s="60">
        <f>IF(AND(ISNUMBER(AX810),ISNUMBER(AX811)),AX811/AX810-1,"")</f>
        <v>-7.0768537299977785E-3</v>
      </c>
      <c r="AZ811" s="60">
        <f>IF(ISNUMBER(AX811),AX811/MAX(AX$22:AX811)-1,"")</f>
        <v>-0.17851948536267026</v>
      </c>
      <c r="BB811" s="62">
        <v>51.95</v>
      </c>
      <c r="BC811" s="60">
        <f>IF(AND(ISNUMBER(BB810),ISNUMBER(BB811)),BB811/BB810-1,"")</f>
        <v>-3.8483740619577045E-4</v>
      </c>
      <c r="BD811" s="60">
        <f>IF(ISNUMBER(BB811),BB811/MAX(BB$22:BB811)-1,"")</f>
        <v>-6.0748508407159618E-2</v>
      </c>
      <c r="BF811" s="62">
        <v>53.86</v>
      </c>
      <c r="BG811" s="60">
        <f>IF(AND(ISNUMBER(BF810),ISNUMBER(BF811)),BF811/BF810-1,"")</f>
        <v>-1.4831294030404063E-3</v>
      </c>
      <c r="BH811" s="60">
        <f>IF(ISNUMBER(BF811),BF811/MAX(BF$22:BF811)-1,"")</f>
        <v>-5.1717768747691073E-3</v>
      </c>
      <c r="BK811" s="61">
        <f>BK810*(1+BL811)</f>
        <v>131.89189479845024</v>
      </c>
      <c r="BL811" s="60">
        <f>$L$12*N(AQ811)+$L$13*N(S811)+$L$14*N(AA811)+$L$15*N(AE811)+$L$16*N(AY811)+$L$17*N(BC811)+$L$18*N(AM811)+$L$19*N(AU811)+$L$20*N(W811)</f>
        <v>-6.6085862154585467E-4</v>
      </c>
      <c r="BM811" s="60">
        <f>IF(ISNUMBER(BK811),BK811/MAX(BK$22:BK811)-1,"")</f>
        <v>-3.5569664711411209E-3</v>
      </c>
      <c r="BO811" s="61">
        <f>BO810*(1+BP811)</f>
        <v>131.99845046452026</v>
      </c>
      <c r="BP811" s="60">
        <f>$L$36*N(S811)+$L$37*N(AQ811)+$L$38*N(AA811)+$L$39*N(AE811)+$L$40*N(AM811)+$L$41*N(W811)+$L$42*N(AI811)+$L$43*N(BG811)+$L$44*N(AY811)</f>
        <v>3.9828217601870853E-4</v>
      </c>
      <c r="BQ811" s="60">
        <f>IF(ISNUMBER(BO811),BO811/MAX(BO$22:BO811)-1,"")</f>
        <v>-2.6202737808407317E-3</v>
      </c>
      <c r="BS811" s="61">
        <f>BS810*(1+BT811)</f>
        <v>125.25382828782671</v>
      </c>
      <c r="BT811" s="60">
        <f>$L$60*N(S811)+$L$61*N(AE811)+$L$62*N(AQ811)+$L$63*N(AM811)+$L$64*N(AI811)+$L$65*N(AA811)+$L$66*N(BG811)+$L$67*N(W811)+$L$68*N(AY811)</f>
        <v>-3.7018764034250765E-4</v>
      </c>
      <c r="BU811" s="60">
        <f>IF(ISNUMBER(BS811),BS811/MAX(BS$22:BS811)-1,"")</f>
        <v>-3.6839615432248118E-3</v>
      </c>
    </row>
    <row r="812" spans="17:73" ht="16" customHeight="1">
      <c r="Q812" s="63">
        <v>44242</v>
      </c>
      <c r="R812" s="62">
        <v>507.01</v>
      </c>
      <c r="S812" s="60">
        <f>IF(AND(ISNUMBER(R811),ISNUMBER(R812)),R812/R811-1,"")</f>
        <v>6.8312250531206153E-3</v>
      </c>
      <c r="T812" s="60">
        <f>IF(ISNUMBER(R812),R812/MAX(R$22:R812)-1,"")</f>
        <v>-4.0661585605406003E-3</v>
      </c>
      <c r="V812" s="62">
        <v>267.51</v>
      </c>
      <c r="W812" s="60">
        <f>IF(AND(ISNUMBER(V811),ISNUMBER(V812)),V812/V811-1,"")</f>
        <v>6.1684281791851703E-3</v>
      </c>
      <c r="X812" s="60">
        <f>IF(ISNUMBER(V812),V812/MAX(V$22:V812)-1,"")</f>
        <v>-1.1574938391456513E-3</v>
      </c>
      <c r="Z812" s="62">
        <v>11.44</v>
      </c>
      <c r="AA812" s="60">
        <f>IF(AND(ISNUMBER(Z811),ISNUMBER(Z812)),Z812/Z811-1,"")</f>
        <v>6.1565523306947867E-3</v>
      </c>
      <c r="AB812" s="60">
        <f>IF(ISNUMBER(Z812),Z812/MAX(Z$22:Z812)-1,"")</f>
        <v>0</v>
      </c>
      <c r="AD812" s="62">
        <v>16.190000000000001</v>
      </c>
      <c r="AE812" s="60">
        <f>IF(AND(ISNUMBER(AD811),ISNUMBER(AD812)),AD812/AD811-1,"")</f>
        <v>1.441102756892243E-2</v>
      </c>
      <c r="AF812" s="60">
        <f>IF(ISNUMBER(AD812),AD812/MAX(AD$22:AD812)-1,"")</f>
        <v>0</v>
      </c>
      <c r="AH812" s="62">
        <v>18.350000000000001</v>
      </c>
      <c r="AI812" s="60">
        <f>IF(AND(ISNUMBER(AH811),ISNUMBER(AH812)),AH812/AH811-1,"")</f>
        <v>7.1350164654226944E-3</v>
      </c>
      <c r="AJ812" s="60">
        <f>IF(ISNUMBER(AH812),AH812/MAX(AH$22:AH812)-1,"")</f>
        <v>-5.9456688877498776E-2</v>
      </c>
      <c r="AL812" s="62">
        <v>19.52</v>
      </c>
      <c r="AM812" s="60">
        <f>IF(AND(ISNUMBER(AL811),ISNUMBER(AL812)),AL812/AL811-1,"")</f>
        <v>3.0832476875641834E-3</v>
      </c>
      <c r="AN812" s="60">
        <f>IF(ISNUMBER(AL812),AL812/MAX(AL$22:AL812)-1,"")</f>
        <v>-0.171828595672465</v>
      </c>
      <c r="AP812" s="62">
        <v>100.26</v>
      </c>
      <c r="AQ812" s="60">
        <f>IF(AND(ISNUMBER(AP811),ISNUMBER(AP812)),AP812/AP811-1,"")</f>
        <v>0</v>
      </c>
      <c r="AR812" s="60">
        <f>IF(ISNUMBER(AP812),AP812/MAX(AP$22:AP812)-1,"")</f>
        <v>-1.4938751120405769E-3</v>
      </c>
      <c r="AT812" s="62">
        <v>50.07</v>
      </c>
      <c r="AU812" s="60">
        <f>IF(AND(ISNUMBER(AT811),ISNUMBER(AT812)),AT812/AT811-1,"")</f>
        <v>-1.9968051118202101E-4</v>
      </c>
      <c r="AV812" s="60">
        <f>IF(ISNUMBER(AT812),AT812/MAX(AT$22:AT812)-1,"")</f>
        <v>-2.1921084097249466E-3</v>
      </c>
      <c r="AX812" s="62">
        <v>21.916</v>
      </c>
      <c r="AY812" s="60">
        <f>IF(AND(ISNUMBER(AX811),ISNUMBER(AX812)),AX812/AX811-1,"")</f>
        <v>-5.0844379880151669E-3</v>
      </c>
      <c r="AZ812" s="60">
        <f>IF(ISNUMBER(AX812),AX812/MAX(AX$22:AX812)-1,"")</f>
        <v>-0.18269625209770657</v>
      </c>
      <c r="BB812" s="62">
        <v>51.85</v>
      </c>
      <c r="BC812" s="60">
        <f>IF(AND(ISNUMBER(BB811),ISNUMBER(BB812)),BB812/BB811-1,"")</f>
        <v>-1.9249278152069227E-3</v>
      </c>
      <c r="BD812" s="60">
        <f>IF(ISNUMBER(BB812),BB812/MAX(BB$22:BB812)-1,"")</f>
        <v>-6.2556499728801285E-2</v>
      </c>
      <c r="BF812" s="62">
        <v>53.82</v>
      </c>
      <c r="BG812" s="60">
        <f>IF(AND(ISNUMBER(BF811),ISNUMBER(BF812)),BF812/BF811-1,"")</f>
        <v>-7.4266617155582804E-4</v>
      </c>
      <c r="BH812" s="60">
        <f>IF(ISNUMBER(BF812),BF812/MAX(BF$22:BF812)-1,"")</f>
        <v>-5.9106021425933131E-3</v>
      </c>
      <c r="BK812" s="61">
        <f>BK811*(1+BL812)</f>
        <v>132.38429346490645</v>
      </c>
      <c r="BL812" s="60">
        <f>$L$12*N(AQ812)+$L$13*N(S812)+$L$14*N(AA812)+$L$15*N(AE812)+$L$16*N(AY812)+$L$17*N(BC812)+$L$18*N(AM812)+$L$19*N(AU812)+$L$20*N(W812)</f>
        <v>3.733350462578903E-3</v>
      </c>
      <c r="BM812" s="60">
        <f>IF(ISNUMBER(BK812),BK812/MAX(BK$22:BK812)-1,"")</f>
        <v>0</v>
      </c>
      <c r="BO812" s="61">
        <f>BO811*(1+BP812)</f>
        <v>132.706997915176</v>
      </c>
      <c r="BP812" s="60">
        <f>$L$36*N(S812)+$L$37*N(AQ812)+$L$38*N(AA812)+$L$39*N(AE812)+$L$40*N(AM812)+$L$41*N(W812)+$L$42*N(AI812)+$L$43*N(BG812)+$L$44*N(AY812)</f>
        <v>5.3678467297327351E-3</v>
      </c>
      <c r="BQ812" s="60">
        <f>IF(ISNUMBER(BO812),BO812/MAX(BO$22:BO812)-1,"")</f>
        <v>0</v>
      </c>
      <c r="BS812" s="61">
        <f>BS811*(1+BT812)</f>
        <v>126.05482634692052</v>
      </c>
      <c r="BT812" s="60">
        <f>$L$60*N(S812)+$L$61*N(AE812)+$L$62*N(AQ812)+$L$63*N(AM812)+$L$64*N(AI812)+$L$65*N(AA812)+$L$66*N(BG812)+$L$67*N(W812)+$L$68*N(AY812)</f>
        <v>6.3949986203467894E-3</v>
      </c>
      <c r="BU812" s="60">
        <f>IF(ISNUMBER(BS812),BS812/MAX(BS$22:BS812)-1,"")</f>
        <v>0</v>
      </c>
    </row>
    <row r="813" spans="17:73" ht="16" customHeight="1">
      <c r="Q813" s="63">
        <v>44243</v>
      </c>
      <c r="R813" s="62">
        <v>507.27</v>
      </c>
      <c r="S813" s="60">
        <f>IF(AND(ISNUMBER(R812),ISNUMBER(R813)),R813/R812-1,"")</f>
        <v>5.128103982170451E-4</v>
      </c>
      <c r="T813" s="60">
        <f>IF(ISNUMBER(R813),R813/MAX(R$22:R813)-1,"")</f>
        <v>-3.555433330714286E-3</v>
      </c>
      <c r="V813" s="62">
        <v>267.99</v>
      </c>
      <c r="W813" s="60">
        <f>IF(AND(ISNUMBER(V812),ISNUMBER(V813)),V813/V812-1,"")</f>
        <v>1.7943254457777336E-3</v>
      </c>
      <c r="X813" s="60">
        <f>IF(ISNUMBER(V813),V813/MAX(V$22:V813)-1,"")</f>
        <v>0</v>
      </c>
      <c r="Z813" s="62">
        <v>11.45</v>
      </c>
      <c r="AA813" s="60">
        <f>IF(AND(ISNUMBER(Z812),ISNUMBER(Z813)),Z813/Z812-1,"")</f>
        <v>8.7412587412583065E-4</v>
      </c>
      <c r="AB813" s="60">
        <f>IF(ISNUMBER(Z813),Z813/MAX(Z$22:Z813)-1,"")</f>
        <v>0</v>
      </c>
      <c r="AD813" s="62">
        <v>16.32</v>
      </c>
      <c r="AE813" s="60">
        <f>IF(AND(ISNUMBER(AD812),ISNUMBER(AD813)),AD813/AD812-1,"")</f>
        <v>8.0296479308215041E-3</v>
      </c>
      <c r="AF813" s="60">
        <f>IF(ISNUMBER(AD813),AD813/MAX(AD$22:AD813)-1,"")</f>
        <v>0</v>
      </c>
      <c r="AH813" s="62">
        <v>18.41</v>
      </c>
      <c r="AI813" s="60">
        <f>IF(AND(ISNUMBER(AH812),ISNUMBER(AH813)),AH813/AH812-1,"")</f>
        <v>3.2697547683921968E-3</v>
      </c>
      <c r="AJ813" s="60">
        <f>IF(ISNUMBER(AH813),AH813/MAX(AH$22:AH813)-1,"")</f>
        <v>-5.6381342901076437E-2</v>
      </c>
      <c r="AL813" s="62">
        <v>19.57</v>
      </c>
      <c r="AM813" s="60">
        <f>IF(AND(ISNUMBER(AL812),ISNUMBER(AL813)),AL813/AL812-1,"")</f>
        <v>2.5614754098362003E-3</v>
      </c>
      <c r="AN813" s="60">
        <f>IF(ISNUMBER(AL813),AL813/MAX(AL$22:AL813)-1,"")</f>
        <v>-0.1697072549851506</v>
      </c>
      <c r="AP813" s="62">
        <v>100.26</v>
      </c>
      <c r="AQ813" s="60">
        <f>IF(AND(ISNUMBER(AP812),ISNUMBER(AP813)),AP813/AP812-1,"")</f>
        <v>0</v>
      </c>
      <c r="AR813" s="60">
        <f>IF(ISNUMBER(AP813),AP813/MAX(AP$22:AP813)-1,"")</f>
        <v>-1.4938751120405769E-3</v>
      </c>
      <c r="AT813" s="62">
        <v>50.07</v>
      </c>
      <c r="AU813" s="60">
        <f>IF(AND(ISNUMBER(AT812),ISNUMBER(AT813)),AT813/AT812-1,"")</f>
        <v>0</v>
      </c>
      <c r="AV813" s="60">
        <f>IF(ISNUMBER(AT813),AT813/MAX(AT$22:AT813)-1,"")</f>
        <v>-2.1921084097249466E-3</v>
      </c>
      <c r="AX813" s="62">
        <v>21.896999999999998</v>
      </c>
      <c r="AY813" s="60">
        <f>IF(AND(ISNUMBER(AX812),ISNUMBER(AX813)),AX813/AX812-1,"")</f>
        <v>-8.6694652308827447E-4</v>
      </c>
      <c r="AZ813" s="60">
        <f>IF(ISNUMBER(AX813),AX813/MAX(AX$22:AX813)-1,"")</f>
        <v>-0.18340481074025738</v>
      </c>
      <c r="BB813" s="62">
        <v>51.73</v>
      </c>
      <c r="BC813" s="60">
        <f>IF(AND(ISNUMBER(BB812),ISNUMBER(BB813)),BB813/BB812-1,"")</f>
        <v>-2.3143683702990803E-3</v>
      </c>
      <c r="BD813" s="60">
        <f>IF(ISNUMBER(BB813),BB813/MAX(BB$22:BB813)-1,"")</f>
        <v>-6.4726089314771418E-2</v>
      </c>
      <c r="BF813" s="62">
        <v>53.8</v>
      </c>
      <c r="BG813" s="60">
        <f>IF(AND(ISNUMBER(BF812),ISNUMBER(BF813)),BF813/BF812-1,"")</f>
        <v>-3.7160906726130261E-4</v>
      </c>
      <c r="BH813" s="60">
        <f>IF(ISNUMBER(BF813),BF813/MAX(BF$22:BF813)-1,"")</f>
        <v>-6.280014776505416E-3</v>
      </c>
      <c r="BK813" s="61">
        <f>BK812*(1+BL813)</f>
        <v>132.51651554305147</v>
      </c>
      <c r="BL813" s="60">
        <f>$L$12*N(AQ813)+$L$13*N(S813)+$L$14*N(AA813)+$L$15*N(AE813)+$L$16*N(AY813)+$L$17*N(BC813)+$L$18*N(AM813)+$L$19*N(AU813)+$L$20*N(W813)</f>
        <v>9.9877466340122568E-4</v>
      </c>
      <c r="BM813" s="60">
        <f>IF(ISNUMBER(BK813),BK813/MAX(BK$22:BK813)-1,"")</f>
        <v>0</v>
      </c>
      <c r="BO813" s="61">
        <f>BO812*(1+BP813)</f>
        <v>132.93431524318501</v>
      </c>
      <c r="BP813" s="60">
        <f>$L$36*N(S813)+$L$37*N(AQ813)+$L$38*N(AA813)+$L$39*N(AE813)+$L$40*N(AM813)+$L$41*N(W813)+$L$42*N(AI813)+$L$43*N(BG813)+$L$44*N(AY813)</f>
        <v>1.7129264588917742E-3</v>
      </c>
      <c r="BQ813" s="60">
        <f>IF(ISNUMBER(BO813),BO813/MAX(BO$22:BO813)-1,"")</f>
        <v>0</v>
      </c>
      <c r="BS813" s="61">
        <f>BS812*(1+BT813)</f>
        <v>126.35701485718339</v>
      </c>
      <c r="BT813" s="60">
        <f>$L$60*N(S813)+$L$61*N(AE813)+$L$62*N(AQ813)+$L$63*N(AM813)+$L$64*N(AI813)+$L$65*N(AA813)+$L$66*N(BG813)+$L$67*N(W813)+$L$68*N(AY813)</f>
        <v>2.397278382909266E-3</v>
      </c>
      <c r="BU813" s="60">
        <f>IF(ISNUMBER(BS813),BS813/MAX(BS$22:BS813)-1,"")</f>
        <v>0</v>
      </c>
    </row>
    <row r="814" spans="17:73" ht="16" customHeight="1">
      <c r="Q814" s="63">
        <v>44244</v>
      </c>
      <c r="R814" s="62">
        <v>506.95</v>
      </c>
      <c r="S814" s="60">
        <f>IF(AND(ISNUMBER(R813),ISNUMBER(R814)),R814/R813-1,"")</f>
        <v>-6.3082776430700704E-4</v>
      </c>
      <c r="T814" s="60">
        <f>IF(ISNUMBER(R814),R814/MAX(R$22:R814)-1,"")</f>
        <v>-4.1840182289620831E-3</v>
      </c>
      <c r="V814" s="62">
        <v>266.93</v>
      </c>
      <c r="W814" s="60">
        <f>IF(AND(ISNUMBER(V813),ISNUMBER(V814)),V814/V813-1,"")</f>
        <v>-3.9553714690846453E-3</v>
      </c>
      <c r="X814" s="60">
        <f>IF(ISNUMBER(V814),V814/MAX(V$22:V814)-1,"")</f>
        <v>-3.9553714690846453E-3</v>
      </c>
      <c r="Z814" s="62">
        <v>11.42</v>
      </c>
      <c r="AA814" s="60">
        <f>IF(AND(ISNUMBER(Z813),ISNUMBER(Z814)),Z814/Z813-1,"")</f>
        <v>-2.6200873362445254E-3</v>
      </c>
      <c r="AB814" s="60">
        <f>IF(ISNUMBER(Z814),Z814/MAX(Z$22:Z814)-1,"")</f>
        <v>-2.6200873362445254E-3</v>
      </c>
      <c r="AD814" s="62">
        <v>16.18</v>
      </c>
      <c r="AE814" s="60">
        <f>IF(AND(ISNUMBER(AD813),ISNUMBER(AD814)),AD814/AD813-1,"")</f>
        <v>-8.5784313725491002E-3</v>
      </c>
      <c r="AF814" s="60">
        <f>IF(ISNUMBER(AD814),AD814/MAX(AD$22:AD814)-1,"")</f>
        <v>-8.5784313725491002E-3</v>
      </c>
      <c r="AH814" s="62">
        <v>18.600000000000001</v>
      </c>
      <c r="AI814" s="60">
        <f>IF(AND(ISNUMBER(AH813),ISNUMBER(AH814)),AH814/AH813-1,"")</f>
        <v>1.0320478001086375E-2</v>
      </c>
      <c r="AJ814" s="60">
        <f>IF(ISNUMBER(AH814),AH814/MAX(AH$22:AH814)-1,"")</f>
        <v>-4.6642747309072252E-2</v>
      </c>
      <c r="AL814" s="62">
        <v>19.39</v>
      </c>
      <c r="AM814" s="60">
        <f>IF(AND(ISNUMBER(AL813),ISNUMBER(AL814)),AL814/AL813-1,"")</f>
        <v>-9.1977516607051335E-3</v>
      </c>
      <c r="AN814" s="60">
        <f>IF(ISNUMBER(AL814),AL814/MAX(AL$22:AL814)-1,"")</f>
        <v>-0.17734408145948233</v>
      </c>
      <c r="AP814" s="62">
        <v>100.25</v>
      </c>
      <c r="AQ814" s="60">
        <f>IF(AND(ISNUMBER(AP813),ISNUMBER(AP814)),AP814/AP813-1,"")</f>
        <v>-9.9740674247006389E-5</v>
      </c>
      <c r="AR814" s="60">
        <f>IF(ISNUMBER(AP814),AP814/MAX(AP$22:AP814)-1,"")</f>
        <v>-1.5934667861766671E-3</v>
      </c>
      <c r="AT814" s="62">
        <v>50.08</v>
      </c>
      <c r="AU814" s="60">
        <f>IF(AND(ISNUMBER(AT813),ISNUMBER(AT814)),AT814/AT813-1,"")</f>
        <v>1.9972039145188525E-4</v>
      </c>
      <c r="AV814" s="60">
        <f>IF(ISNUMBER(AT814),AT814/MAX(AT$22:AT814)-1,"")</f>
        <v>-1.9928258270227595E-3</v>
      </c>
      <c r="AX814" s="62">
        <v>21.635000000000002</v>
      </c>
      <c r="AY814" s="60">
        <f>IF(AND(ISNUMBER(AX813),ISNUMBER(AX814)),AX814/AX813-1,"")</f>
        <v>-1.1965109375713379E-2</v>
      </c>
      <c r="AZ814" s="60">
        <f>IF(ISNUMBER(AX814),AX814/MAX(AX$22:AX814)-1,"")</f>
        <v>-0.19317546149543163</v>
      </c>
      <c r="BB814" s="62">
        <v>51.65</v>
      </c>
      <c r="BC814" s="60">
        <f>IF(AND(ISNUMBER(BB813),ISNUMBER(BB814)),BB814/BB813-1,"")</f>
        <v>-1.546491397641514E-3</v>
      </c>
      <c r="BD814" s="60">
        <f>IF(ISNUMBER(BB814),BB814/MAX(BB$22:BB814)-1,"")</f>
        <v>-6.6172482372084729E-2</v>
      </c>
      <c r="BF814" s="62">
        <v>53.76</v>
      </c>
      <c r="BG814" s="60">
        <f>IF(AND(ISNUMBER(BF813),ISNUMBER(BF814)),BF814/BF813-1,"")</f>
        <v>-7.4349442379184616E-4</v>
      </c>
      <c r="BH814" s="60">
        <f>IF(ISNUMBER(BF814),BF814/MAX(BF$22:BF814)-1,"")</f>
        <v>-7.0188400443295107E-3</v>
      </c>
      <c r="BK814" s="61">
        <f>BK813*(1+BL814)</f>
        <v>132.01575247933025</v>
      </c>
      <c r="BL814" s="60">
        <f>$L$12*N(AQ814)+$L$13*N(S814)+$L$14*N(AA814)+$L$15*N(AE814)+$L$16*N(AY814)+$L$17*N(BC814)+$L$18*N(AM814)+$L$19*N(AU814)+$L$20*N(W814)</f>
        <v>-3.7788728572366466E-3</v>
      </c>
      <c r="BM814" s="60">
        <f>IF(ISNUMBER(BK814),BK814/MAX(BK$22:BK814)-1,"")</f>
        <v>-3.7788728572366592E-3</v>
      </c>
      <c r="BO814" s="61">
        <f>BO813*(1+BP814)</f>
        <v>132.49039757485403</v>
      </c>
      <c r="BP814" s="60">
        <f>$L$36*N(S814)+$L$37*N(AQ814)+$L$38*N(AA814)+$L$39*N(AE814)+$L$40*N(AM814)+$L$41*N(W814)+$L$42*N(AI814)+$L$43*N(BG814)+$L$44*N(AY814)</f>
        <v>-3.3393760483806448E-3</v>
      </c>
      <c r="BQ814" s="60">
        <f>IF(ISNUMBER(BO814),BO814/MAX(BO$22:BO814)-1,"")</f>
        <v>-3.3393760483807489E-3</v>
      </c>
      <c r="BS814" s="61">
        <f>BS813*(1+BT814)</f>
        <v>126.09039489562625</v>
      </c>
      <c r="BT814" s="60">
        <f>$L$60*N(S814)+$L$61*N(AE814)+$L$62*N(AQ814)+$L$63*N(AM814)+$L$64*N(AI814)+$L$65*N(AA814)+$L$66*N(BG814)+$L$67*N(W814)+$L$68*N(AY814)</f>
        <v>-2.1100527094478692E-3</v>
      </c>
      <c r="BU814" s="60">
        <f>IF(ISNUMBER(BS814),BS814/MAX(BS$22:BS814)-1,"")</f>
        <v>-2.1100527094478627E-3</v>
      </c>
    </row>
    <row r="815" spans="17:73" ht="16" customHeight="1">
      <c r="Q815" s="63">
        <v>44245</v>
      </c>
      <c r="R815" s="62">
        <v>505.14</v>
      </c>
      <c r="S815" s="60">
        <f>IF(AND(ISNUMBER(R814),ISNUMBER(R815)),R815/R814-1,"")</f>
        <v>-3.57037183154163E-3</v>
      </c>
      <c r="T815" s="60">
        <f>IF(ISNUMBER(R815),R815/MAX(R$22:R815)-1,"")</f>
        <v>-7.7394515596762581E-3</v>
      </c>
      <c r="V815" s="62">
        <v>266.48</v>
      </c>
      <c r="W815" s="60">
        <f>IF(AND(ISNUMBER(V814),ISNUMBER(V815)),V815/V814-1,"")</f>
        <v>-1.6858352377027153E-3</v>
      </c>
      <c r="X815" s="60">
        <f>IF(ISNUMBER(V815),V815/MAX(V$22:V815)-1,"")</f>
        <v>-5.6345386021866561E-3</v>
      </c>
      <c r="Z815" s="62">
        <v>11.3</v>
      </c>
      <c r="AA815" s="60">
        <f>IF(AND(ISNUMBER(Z814),ISNUMBER(Z815)),Z815/Z814-1,"")</f>
        <v>-1.0507880910682998E-2</v>
      </c>
      <c r="AB815" s="60">
        <f>IF(ISNUMBER(Z815),Z815/MAX(Z$22:Z815)-1,"")</f>
        <v>-1.3100436681222627E-2</v>
      </c>
      <c r="AD815" s="62">
        <v>16.03</v>
      </c>
      <c r="AE815" s="60">
        <f>IF(AND(ISNUMBER(AD814),ISNUMBER(AD815)),AD815/AD814-1,"")</f>
        <v>-9.2707045735475058E-3</v>
      </c>
      <c r="AF815" s="60">
        <f>IF(ISNUMBER(AD815),AD815/MAX(AD$22:AD815)-1,"")</f>
        <v>-1.7769607843137192E-2</v>
      </c>
      <c r="AH815" s="62">
        <v>18.02</v>
      </c>
      <c r="AI815" s="60">
        <f>IF(AND(ISNUMBER(AH814),ISNUMBER(AH815)),AH815/AH814-1,"")</f>
        <v>-3.1182795698924792E-2</v>
      </c>
      <c r="AJ815" s="60">
        <f>IF(ISNUMBER(AH815),AH815/MAX(AH$22:AH815)-1,"")</f>
        <v>-7.6371091747821751E-2</v>
      </c>
      <c r="AL815" s="62">
        <v>19.34</v>
      </c>
      <c r="AM815" s="60">
        <f>IF(AND(ISNUMBER(AL814),ISNUMBER(AL815)),AL815/AL814-1,"")</f>
        <v>-2.5786487880351538E-3</v>
      </c>
      <c r="AN815" s="60">
        <f>IF(ISNUMBER(AL815),AL815/MAX(AL$22:AL815)-1,"")</f>
        <v>-0.17946542214679684</v>
      </c>
      <c r="AP815" s="62">
        <v>100.25</v>
      </c>
      <c r="AQ815" s="60">
        <f>IF(AND(ISNUMBER(AP814),ISNUMBER(AP815)),AP815/AP814-1,"")</f>
        <v>0</v>
      </c>
      <c r="AR815" s="60">
        <f>IF(ISNUMBER(AP815),AP815/MAX(AP$22:AP815)-1,"")</f>
        <v>-1.5934667861766671E-3</v>
      </c>
      <c r="AT815" s="62">
        <v>50.07</v>
      </c>
      <c r="AU815" s="60">
        <f>IF(AND(ISNUMBER(AT814),ISNUMBER(AT815)),AT815/AT814-1,"")</f>
        <v>-1.9968051118202101E-4</v>
      </c>
      <c r="AV815" s="60">
        <f>IF(ISNUMBER(AT815),AT815/MAX(AT$22:AT815)-1,"")</f>
        <v>-2.1921084097249466E-3</v>
      </c>
      <c r="AX815" s="62">
        <v>21.497</v>
      </c>
      <c r="AY815" s="60">
        <f>IF(AND(ISNUMBER(AX814),ISNUMBER(AX815)),AX815/AX814-1,"")</f>
        <v>-6.3785532701641223E-3</v>
      </c>
      <c r="AZ815" s="60">
        <f>IF(ISNUMBER(AX815),AX815/MAX(AX$22:AX815)-1,"")</f>
        <v>-0.1983218347939586</v>
      </c>
      <c r="BB815" s="62">
        <v>51.71</v>
      </c>
      <c r="BC815" s="60">
        <f>IF(AND(ISNUMBER(BB814),ISNUMBER(BB815)),BB815/BB814-1,"")</f>
        <v>1.1616650532431105E-3</v>
      </c>
      <c r="BD815" s="60">
        <f>IF(ISNUMBER(BB815),BB815/MAX(BB$22:BB815)-1,"")</f>
        <v>-6.5087687579099662E-2</v>
      </c>
      <c r="BF815" s="62">
        <v>53.77</v>
      </c>
      <c r="BG815" s="60">
        <f>IF(AND(ISNUMBER(BF814),ISNUMBER(BF815)),BF815/BF814-1,"")</f>
        <v>1.8601190476208451E-4</v>
      </c>
      <c r="BH815" s="60">
        <f>IF(ISNUMBER(BF815),BF815/MAX(BF$22:BF815)-1,"")</f>
        <v>-6.8341337273734037E-3</v>
      </c>
      <c r="BK815" s="61">
        <f>BK814*(1+BL815)</f>
        <v>131.40430131912331</v>
      </c>
      <c r="BL815" s="60">
        <f>$L$12*N(AQ815)+$L$13*N(S815)+$L$14*N(AA815)+$L$15*N(AE815)+$L$16*N(AY815)+$L$17*N(BC815)+$L$18*N(AM815)+$L$19*N(AU815)+$L$20*N(W815)</f>
        <v>-4.6316530317294232E-3</v>
      </c>
      <c r="BM815" s="60">
        <f>IF(ISNUMBER(BK815),BK815/MAX(BK$22:BK815)-1,"")</f>
        <v>-8.3930234610404275E-3</v>
      </c>
      <c r="BO815" s="61">
        <f>BO814*(1+BP815)</f>
        <v>131.76219114856497</v>
      </c>
      <c r="BP815" s="60">
        <f>$L$36*N(S815)+$L$37*N(AQ815)+$L$38*N(AA815)+$L$39*N(AE815)+$L$40*N(AM815)+$L$41*N(W815)+$L$42*N(AI815)+$L$43*N(BG815)+$L$44*N(AY815)</f>
        <v>-5.4962958796892589E-3</v>
      </c>
      <c r="BQ815" s="60">
        <f>IF(ISNUMBER(BO815),BO815/MAX(BO$22:BO815)-1,"")</f>
        <v>-8.8173177292545368E-3</v>
      </c>
      <c r="BS815" s="61">
        <f>BS814*(1+BT815)</f>
        <v>125.14071386474971</v>
      </c>
      <c r="BT815" s="60">
        <f>$L$60*N(S815)+$L$61*N(AE815)+$L$62*N(AQ815)+$L$63*N(AM815)+$L$64*N(AI815)+$L$65*N(AA815)+$L$66*N(BG815)+$L$67*N(W815)+$L$68*N(AY815)</f>
        <v>-7.531747613786454E-3</v>
      </c>
      <c r="BU815" s="60">
        <f>IF(ISNUMBER(BS815),BS815/MAX(BS$22:BS815)-1,"")</f>
        <v>-9.6259079387750468E-3</v>
      </c>
    </row>
    <row r="816" spans="17:73" ht="16" customHeight="1">
      <c r="Q816" s="63">
        <v>44246</v>
      </c>
      <c r="R816" s="62">
        <v>502.05</v>
      </c>
      <c r="S816" s="60">
        <f>IF(AND(ISNUMBER(R815),ISNUMBER(R816)),R816/R815-1,"")</f>
        <v>-6.1171160470364638E-3</v>
      </c>
      <c r="T816" s="60">
        <f>IF(ISNUMBER(R816),R816/MAX(R$22:R816)-1,"")</f>
        <v>-1.3809224483381732E-2</v>
      </c>
      <c r="V816" s="62">
        <v>264</v>
      </c>
      <c r="W816" s="60">
        <f>IF(AND(ISNUMBER(V815),ISNUMBER(V816)),V816/V815-1,"")</f>
        <v>-9.3065145601921584E-3</v>
      </c>
      <c r="X816" s="60">
        <f>IF(ISNUMBER(V816),V816/MAX(V$22:V816)-1,"")</f>
        <v>-1.48886152468376E-2</v>
      </c>
      <c r="Z816" s="62">
        <v>11.25</v>
      </c>
      <c r="AA816" s="60">
        <f>IF(AND(ISNUMBER(Z815),ISNUMBER(Z816)),Z816/Z815-1,"")</f>
        <v>-4.4247787610620648E-3</v>
      </c>
      <c r="AB816" s="60">
        <f>IF(ISNUMBER(Z816),Z816/MAX(Z$22:Z816)-1,"")</f>
        <v>-1.7467248908296873E-2</v>
      </c>
      <c r="AD816" s="62">
        <v>15.93</v>
      </c>
      <c r="AE816" s="60">
        <f>IF(AND(ISNUMBER(AD815),ISNUMBER(AD816)),AD816/AD815-1,"")</f>
        <v>-6.2383031815347323E-3</v>
      </c>
      <c r="AF816" s="60">
        <f>IF(ISNUMBER(AD816),AD816/MAX(AD$22:AD816)-1,"")</f>
        <v>-2.3897058823529438E-2</v>
      </c>
      <c r="AH816" s="62">
        <v>18</v>
      </c>
      <c r="AI816" s="60">
        <f>IF(AND(ISNUMBER(AH815),ISNUMBER(AH816)),AH816/AH815-1,"")</f>
        <v>-1.1098779134295356E-3</v>
      </c>
      <c r="AJ816" s="60">
        <f>IF(ISNUMBER(AH816),AH816/MAX(AH$22:AH816)-1,"")</f>
        <v>-7.7396207073295864E-2</v>
      </c>
      <c r="AL816" s="62">
        <v>19.27</v>
      </c>
      <c r="AM816" s="60">
        <f>IF(AND(ISNUMBER(AL815),ISNUMBER(AL816)),AL816/AL815-1,"")</f>
        <v>-3.6194415718717732E-3</v>
      </c>
      <c r="AN816" s="60">
        <f>IF(ISNUMBER(AL816),AL816/MAX(AL$22:AL816)-1,"")</f>
        <v>-0.18243529910903689</v>
      </c>
      <c r="AP816" s="62">
        <v>100.26</v>
      </c>
      <c r="AQ816" s="60">
        <f>IF(AND(ISNUMBER(AP815),ISNUMBER(AP816)),AP816/AP815-1,"")</f>
        <v>9.9750623441474673E-5</v>
      </c>
      <c r="AR816" s="60">
        <f>IF(ISNUMBER(AP816),AP816/MAX(AP$22:AP816)-1,"")</f>
        <v>-1.4938751120405769E-3</v>
      </c>
      <c r="AT816" s="62">
        <v>50.08</v>
      </c>
      <c r="AU816" s="60">
        <f>IF(AND(ISNUMBER(AT815),ISNUMBER(AT816)),AT816/AT815-1,"")</f>
        <v>1.9972039145188525E-4</v>
      </c>
      <c r="AV816" s="60">
        <f>IF(ISNUMBER(AT816),AT816/MAX(AT$22:AT816)-1,"")</f>
        <v>-1.9928258270227595E-3</v>
      </c>
      <c r="AX816" s="62">
        <v>21.263000000000002</v>
      </c>
      <c r="AY816" s="60">
        <f>IF(AND(ISNUMBER(AX815),ISNUMBER(AX816)),AX816/AX815-1,"")</f>
        <v>-1.0885239800902391E-2</v>
      </c>
      <c r="AZ816" s="60">
        <f>IF(ISNUMBER(AX816),AX816/MAX(AX$22:AX816)-1,"")</f>
        <v>-0.20704829386537382</v>
      </c>
      <c r="BB816" s="62">
        <v>51.61</v>
      </c>
      <c r="BC816" s="60">
        <f>IF(AND(ISNUMBER(BB815),ISNUMBER(BB816)),BB816/BB815-1,"")</f>
        <v>-1.9338619222587505E-3</v>
      </c>
      <c r="BD816" s="60">
        <f>IF(ISNUMBER(BB816),BB816/MAX(BB$22:BB816)-1,"")</f>
        <v>-6.6895678900741329E-2</v>
      </c>
      <c r="BF816" s="62">
        <v>53.75</v>
      </c>
      <c r="BG816" s="60">
        <f>IF(AND(ISNUMBER(BF815),ISNUMBER(BF816)),BF816/BF815-1,"")</f>
        <v>-3.7195462153627457E-4</v>
      </c>
      <c r="BH816" s="60">
        <f>IF(ISNUMBER(BF816),BF816/MAX(BF$22:BF816)-1,"")</f>
        <v>-7.2035463612856176E-3</v>
      </c>
      <c r="BK816" s="61">
        <f>BK815*(1+BL816)</f>
        <v>130.74369449712424</v>
      </c>
      <c r="BL816" s="60">
        <f>$L$12*N(AQ816)+$L$13*N(S816)+$L$14*N(AA816)+$L$15*N(AE816)+$L$16*N(AY816)+$L$17*N(BC816)+$L$18*N(AM816)+$L$19*N(AU816)+$L$20*N(W816)</f>
        <v>-5.0272846122041996E-3</v>
      </c>
      <c r="BM816" s="60">
        <f>IF(ISNUMBER(BK816),BK816/MAX(BK$22:BK816)-1,"")</f>
        <v>-1.3378113955549109E-2</v>
      </c>
      <c r="BO816" s="61">
        <f>BO815*(1+BP816)</f>
        <v>131.1387836566044</v>
      </c>
      <c r="BP816" s="60">
        <f>$L$36*N(S816)+$L$37*N(AQ816)+$L$38*N(AA816)+$L$39*N(AE816)+$L$40*N(AM816)+$L$41*N(W816)+$L$42*N(AI816)+$L$43*N(BG816)+$L$44*N(AY816)</f>
        <v>-4.7313078700827998E-3</v>
      </c>
      <c r="BQ816" s="60">
        <f>IF(ISNUMBER(BO816),BO816/MAX(BO$22:BO816)-1,"")</f>
        <v>-1.3506908154571895E-2</v>
      </c>
      <c r="BS816" s="61">
        <f>BS815*(1+BT816)</f>
        <v>124.63213336428733</v>
      </c>
      <c r="BT816" s="60">
        <f>$L$60*N(S816)+$L$61*N(AE816)+$L$62*N(AQ816)+$L$63*N(AM816)+$L$64*N(AI816)+$L$65*N(AA816)+$L$66*N(BG816)+$L$67*N(W816)+$L$68*N(AY816)</f>
        <v>-4.0640690368129138E-3</v>
      </c>
      <c r="BU816" s="60">
        <f>IF(ISNUMBER(BS816),BS816/MAX(BS$22:BS816)-1,"")</f>
        <v>-1.3650856621182705E-2</v>
      </c>
    </row>
    <row r="817" spans="17:73" ht="16" customHeight="1">
      <c r="Q817" s="63">
        <v>44249</v>
      </c>
      <c r="R817" s="62">
        <v>494.1</v>
      </c>
      <c r="S817" s="60">
        <f>IF(AND(ISNUMBER(R816),ISNUMBER(R817)),R817/R816-1,"")</f>
        <v>-1.5835076187630692E-2</v>
      </c>
      <c r="T817" s="60">
        <f>IF(ISNUMBER(R817),R817/MAX(R$22:R817)-1,"")</f>
        <v>-2.9425630549225978E-2</v>
      </c>
      <c r="V817" s="62">
        <v>260.95999999999998</v>
      </c>
      <c r="W817" s="60">
        <f>IF(AND(ISNUMBER(V816),ISNUMBER(V817)),V817/V816-1,"")</f>
        <v>-1.1515151515151589E-2</v>
      </c>
      <c r="X817" s="60">
        <f>IF(ISNUMBER(V817),V817/MAX(V$22:V817)-1,"")</f>
        <v>-2.6232322101571115E-2</v>
      </c>
      <c r="Z817" s="62">
        <v>11.11</v>
      </c>
      <c r="AA817" s="60">
        <f>IF(AND(ISNUMBER(Z816),ISNUMBER(Z817)),Z817/Z816-1,"")</f>
        <v>-1.244444444444448E-2</v>
      </c>
      <c r="AB817" s="60">
        <f>IF(ISNUMBER(Z817),Z817/MAX(Z$22:Z817)-1,"")</f>
        <v>-2.9694323144104806E-2</v>
      </c>
      <c r="AD817" s="62">
        <v>15.96</v>
      </c>
      <c r="AE817" s="60">
        <f>IF(AND(ISNUMBER(AD816),ISNUMBER(AD817)),AD817/AD816-1,"")</f>
        <v>1.8832391713747842E-3</v>
      </c>
      <c r="AF817" s="60">
        <f>IF(ISNUMBER(AD817),AD817/MAX(AD$22:AD817)-1,"")</f>
        <v>-2.2058823529411686E-2</v>
      </c>
      <c r="AH817" s="62">
        <v>17.84</v>
      </c>
      <c r="AI817" s="60">
        <f>IF(AND(ISNUMBER(AH816),ISNUMBER(AH817)),AH817/AH816-1,"")</f>
        <v>-8.8888888888889461E-3</v>
      </c>
      <c r="AJ817" s="60">
        <f>IF(ISNUMBER(AH817),AH817/MAX(AH$22:AH817)-1,"")</f>
        <v>-8.5597129677088768E-2</v>
      </c>
      <c r="AL817" s="62">
        <v>19.14</v>
      </c>
      <c r="AM817" s="60">
        <f>IF(AND(ISNUMBER(AL816),ISNUMBER(AL817)),AL817/AL816-1,"")</f>
        <v>-6.7462376751427078E-3</v>
      </c>
      <c r="AN817" s="60">
        <f>IF(ISNUMBER(AL817),AL817/MAX(AL$22:AL817)-1,"")</f>
        <v>-0.18795078489605432</v>
      </c>
      <c r="AP817" s="62">
        <v>100.25</v>
      </c>
      <c r="AQ817" s="60">
        <f>IF(AND(ISNUMBER(AP816),ISNUMBER(AP817)),AP817/AP816-1,"")</f>
        <v>-9.9740674247006389E-5</v>
      </c>
      <c r="AR817" s="60">
        <f>IF(ISNUMBER(AP817),AP817/MAX(AP$22:AP817)-1,"")</f>
        <v>-1.5934667861766671E-3</v>
      </c>
      <c r="AT817" s="62">
        <v>50.09</v>
      </c>
      <c r="AU817" s="60">
        <f>IF(AND(ISNUMBER(AT816),ISNUMBER(AT817)),AT817/AT816-1,"")</f>
        <v>1.9968051118213204E-4</v>
      </c>
      <c r="AV817" s="60">
        <f>IF(ISNUMBER(AT817),AT817/MAX(AT$22:AT817)-1,"")</f>
        <v>-1.7935432443203503E-3</v>
      </c>
      <c r="AX817" s="62">
        <v>21.164000000000001</v>
      </c>
      <c r="AY817" s="60">
        <f>IF(AND(ISNUMBER(AX816),ISNUMBER(AX817)),AX817/AX816-1,"")</f>
        <v>-4.6559751681324313E-3</v>
      </c>
      <c r="AZ817" s="60">
        <f>IF(ISNUMBER(AX817),AX817/MAX(AX$22:AX817)-1,"")</f>
        <v>-0.21074025731866486</v>
      </c>
      <c r="BB817" s="62">
        <v>51.48</v>
      </c>
      <c r="BC817" s="60">
        <f>IF(AND(ISNUMBER(BB816),ISNUMBER(BB817)),BB817/BB816-1,"")</f>
        <v>-2.5188916876575096E-3</v>
      </c>
      <c r="BD817" s="60">
        <f>IF(ISNUMBER(BB817),BB817/MAX(BB$22:BB817)-1,"")</f>
        <v>-6.9246067618875529E-2</v>
      </c>
      <c r="BF817" s="62">
        <v>53.45</v>
      </c>
      <c r="BG817" s="60">
        <f>IF(AND(ISNUMBER(BF816),ISNUMBER(BF817)),BF817/BF816-1,"")</f>
        <v>-5.5813953488371704E-3</v>
      </c>
      <c r="BH817" s="60">
        <f>IF(ISNUMBER(BF817),BF817/MAX(BF$22:BF817)-1,"")</f>
        <v>-1.2744735869966717E-2</v>
      </c>
      <c r="BK817" s="61">
        <f>BK816*(1+BL817)</f>
        <v>129.75459836274041</v>
      </c>
      <c r="BL817" s="60">
        <f>$L$12*N(AQ817)+$L$13*N(S817)+$L$14*N(AA817)+$L$15*N(AE817)+$L$16*N(AY817)+$L$17*N(BC817)+$L$18*N(AM817)+$L$19*N(AU817)+$L$20*N(W817)</f>
        <v>-7.5651536250994182E-3</v>
      </c>
      <c r="BM817" s="60">
        <f>IF(ISNUMBER(BK817),BK817/MAX(BK$22:BK817)-1,"")</f>
        <v>-2.0842060093360759E-2</v>
      </c>
      <c r="BO817" s="61">
        <f>BO816*(1+BP817)</f>
        <v>130.15186124994602</v>
      </c>
      <c r="BP817" s="60">
        <f>$L$36*N(S817)+$L$37*N(AQ817)+$L$38*N(AA817)+$L$39*N(AE817)+$L$40*N(AM817)+$L$41*N(W817)+$L$42*N(AI817)+$L$43*N(BG817)+$L$44*N(AY817)</f>
        <v>-7.5257858822505809E-3</v>
      </c>
      <c r="BQ817" s="60">
        <f>IF(ISNUMBER(BO817),BO817/MAX(BO$22:BO817)-1,"")</f>
        <v>-2.0931043938119953E-2</v>
      </c>
      <c r="BS817" s="61">
        <f>BS816*(1+BT817)</f>
        <v>123.72057221420684</v>
      </c>
      <c r="BT817" s="60">
        <f>$L$60*N(S817)+$L$61*N(AE817)+$L$62*N(AQ817)+$L$63*N(AM817)+$L$64*N(AI817)+$L$65*N(AA817)+$L$66*N(BG817)+$L$67*N(W817)+$L$68*N(AY817)</f>
        <v>-7.3140138540041082E-3</v>
      </c>
      <c r="BU817" s="60">
        <f>IF(ISNUMBER(BS817),BS817/MAX(BS$22:BS817)-1,"")</f>
        <v>-2.0865027920740409E-2</v>
      </c>
    </row>
    <row r="818" spans="17:73" ht="16" customHeight="1">
      <c r="Q818" s="63">
        <v>44250</v>
      </c>
      <c r="R818" s="62">
        <v>491.17</v>
      </c>
      <c r="S818" s="60">
        <f>IF(AND(ISNUMBER(R817),ISNUMBER(R818)),R818/R817-1,"")</f>
        <v>-5.9299736895365163E-3</v>
      </c>
      <c r="T818" s="60">
        <f>IF(ISNUMBER(R818),R818/MAX(R$22:R818)-1,"")</f>
        <v>-3.518111102380761E-2</v>
      </c>
      <c r="V818" s="62">
        <v>258.95</v>
      </c>
      <c r="W818" s="60">
        <f>IF(AND(ISNUMBER(V817),ISNUMBER(V818)),V818/V817-1,"")</f>
        <v>-7.7023298589822264E-3</v>
      </c>
      <c r="X818" s="60">
        <f>IF(ISNUMBER(V818),V818/MAX(V$22:V818)-1,"")</f>
        <v>-3.3732601962759845E-2</v>
      </c>
      <c r="Z818" s="62">
        <v>10.97</v>
      </c>
      <c r="AA818" s="60">
        <f>IF(AND(ISNUMBER(Z817),ISNUMBER(Z818)),Z818/Z817-1,"")</f>
        <v>-1.2601260126012481E-2</v>
      </c>
      <c r="AB818" s="60">
        <f>IF(ISNUMBER(Z818),Z818/MAX(Z$22:Z818)-1,"")</f>
        <v>-4.1921397379912517E-2</v>
      </c>
      <c r="AD818" s="62">
        <v>15.94</v>
      </c>
      <c r="AE818" s="60">
        <f>IF(AND(ISNUMBER(AD817),ISNUMBER(AD818)),AD818/AD817-1,"")</f>
        <v>-1.2531328320802837E-3</v>
      </c>
      <c r="AF818" s="60">
        <f>IF(ISNUMBER(AD818),AD818/MAX(AD$22:AD818)-1,"")</f>
        <v>-2.3284313725490224E-2</v>
      </c>
      <c r="AH818" s="62">
        <v>17.829999999999998</v>
      </c>
      <c r="AI818" s="60">
        <f>IF(AND(ISNUMBER(AH817),ISNUMBER(AH818)),AH818/AH817-1,"")</f>
        <v>-5.6053811659206865E-4</v>
      </c>
      <c r="AJ818" s="60">
        <f>IF(ISNUMBER(AH818),AH818/MAX(AH$22:AH818)-1,"")</f>
        <v>-8.6109687339825935E-2</v>
      </c>
      <c r="AL818" s="62">
        <v>19.29</v>
      </c>
      <c r="AM818" s="60">
        <f>IF(AND(ISNUMBER(AL817),ISNUMBER(AL818)),AL818/AL817-1,"")</f>
        <v>7.8369905956112706E-3</v>
      </c>
      <c r="AN818" s="60">
        <f>IF(ISNUMBER(AL818),AL818/MAX(AL$22:AL818)-1,"")</f>
        <v>-0.18158676283411124</v>
      </c>
      <c r="AP818" s="62">
        <v>100.26</v>
      </c>
      <c r="AQ818" s="60">
        <f>IF(AND(ISNUMBER(AP817),ISNUMBER(AP818)),AP818/AP817-1,"")</f>
        <v>9.9750623441474673E-5</v>
      </c>
      <c r="AR818" s="60">
        <f>IF(ISNUMBER(AP818),AP818/MAX(AP$22:AP818)-1,"")</f>
        <v>-1.4938751120405769E-3</v>
      </c>
      <c r="AT818" s="62">
        <v>50.09</v>
      </c>
      <c r="AU818" s="60">
        <f>IF(AND(ISNUMBER(AT817),ISNUMBER(AT818)),AT818/AT817-1,"")</f>
        <v>0</v>
      </c>
      <c r="AV818" s="60">
        <f>IF(ISNUMBER(AT818),AT818/MAX(AT$22:AT818)-1,"")</f>
        <v>-1.7935432443203503E-3</v>
      </c>
      <c r="AX818" s="62">
        <v>21.388000000000002</v>
      </c>
      <c r="AY818" s="60">
        <f>IF(AND(ISNUMBER(AX817),ISNUMBER(AX818)),AX818/AX817-1,"")</f>
        <v>1.0584010584010484E-2</v>
      </c>
      <c r="AZ818" s="60">
        <f>IF(ISNUMBER(AX818),AX818/MAX(AX$22:AX818)-1,"")</f>
        <v>-0.20238672384859213</v>
      </c>
      <c r="BB818" s="62">
        <v>51.5</v>
      </c>
      <c r="BC818" s="60">
        <f>IF(AND(ISNUMBER(BB817),ISNUMBER(BB818)),BB818/BB817-1,"")</f>
        <v>3.8850038850046786E-4</v>
      </c>
      <c r="BD818" s="60">
        <f>IF(ISNUMBER(BB818),BB818/MAX(BB$22:BB818)-1,"")</f>
        <v>-6.8884469354547173E-2</v>
      </c>
      <c r="BF818" s="62">
        <v>53.5</v>
      </c>
      <c r="BG818" s="60">
        <f>IF(AND(ISNUMBER(BF817),ISNUMBER(BF818)),BF818/BF817-1,"")</f>
        <v>9.3545369504210996E-4</v>
      </c>
      <c r="BH818" s="60">
        <f>IF(ISNUMBER(BF818),BF818/MAX(BF$22:BF818)-1,"")</f>
        <v>-1.1821204285186515E-2</v>
      </c>
      <c r="BK818" s="61">
        <f>BK817*(1+BL818)</f>
        <v>129.50972483383134</v>
      </c>
      <c r="BL818" s="60">
        <f>$L$12*N(AQ818)+$L$13*N(S818)+$L$14*N(AA818)+$L$15*N(AE818)+$L$16*N(AY818)+$L$17*N(BC818)+$L$18*N(AM818)+$L$19*N(AU818)+$L$20*N(W818)</f>
        <v>-1.8872050162300074E-3</v>
      </c>
      <c r="BM818" s="60">
        <f>IF(ISNUMBER(BK818),BK818/MAX(BK$22:BK818)-1,"")</f>
        <v>-2.2689931869233959E-2</v>
      </c>
      <c r="BO818" s="61">
        <f>BO817*(1+BP818)</f>
        <v>129.72730472783874</v>
      </c>
      <c r="BP818" s="60">
        <f>$L$36*N(S818)+$L$37*N(AQ818)+$L$38*N(AA818)+$L$39*N(AE818)+$L$40*N(AM818)+$L$41*N(W818)+$L$42*N(AI818)+$L$43*N(BG818)+$L$44*N(AY818)</f>
        <v>-3.2620088412870464E-3</v>
      </c>
      <c r="BQ818" s="60">
        <f>IF(ISNUMBER(BO818),BO818/MAX(BO$22:BO818)-1,"")</f>
        <v>-2.4124775529023368E-2</v>
      </c>
      <c r="BS818" s="61">
        <f>BS817*(1+BT818)</f>
        <v>123.44457392088069</v>
      </c>
      <c r="BT818" s="60">
        <f>$L$60*N(S818)+$L$61*N(AE818)+$L$62*N(AQ818)+$L$63*N(AM818)+$L$64*N(AI818)+$L$65*N(AA818)+$L$66*N(BG818)+$L$67*N(W818)+$L$68*N(AY818)</f>
        <v>-2.2308197285758396E-3</v>
      </c>
      <c r="BU818" s="60">
        <f>IF(ISNUMBER(BS818),BS818/MAX(BS$22:BS818)-1,"")</f>
        <v>-2.3049301533393463E-2</v>
      </c>
    </row>
    <row r="819" spans="17:73" ht="16" customHeight="1">
      <c r="Q819" s="63">
        <v>44251</v>
      </c>
      <c r="R819" s="62">
        <v>489.62</v>
      </c>
      <c r="S819" s="60">
        <f>IF(AND(ISNUMBER(R818),ISNUMBER(R819)),R819/R818-1,"")</f>
        <v>-3.1557301952480632E-3</v>
      </c>
      <c r="T819" s="60">
        <f>IF(ISNUMBER(R819),R819/MAX(R$22:R819)-1,"")</f>
        <v>-3.822581912469547E-2</v>
      </c>
      <c r="V819" s="62">
        <v>257.51</v>
      </c>
      <c r="W819" s="60">
        <f>IF(AND(ISNUMBER(V818),ISNUMBER(V819)),V819/V818-1,"")</f>
        <v>-5.5609190963505917E-3</v>
      </c>
      <c r="X819" s="60">
        <f>IF(ISNUMBER(V819),V819/MAX(V$22:V819)-1,"")</f>
        <v>-3.9105936788686235E-2</v>
      </c>
      <c r="Z819" s="62">
        <v>10.86</v>
      </c>
      <c r="AA819" s="60">
        <f>IF(AND(ISNUMBER(Z818),ISNUMBER(Z819)),Z819/Z818-1,"")</f>
        <v>-1.0027347310847867E-2</v>
      </c>
      <c r="AB819" s="60">
        <f>IF(ISNUMBER(Z819),Z819/MAX(Z$22:Z819)-1,"")</f>
        <v>-5.1528384279475925E-2</v>
      </c>
      <c r="AD819" s="62">
        <v>15.68</v>
      </c>
      <c r="AE819" s="60">
        <f>IF(AND(ISNUMBER(AD818),ISNUMBER(AD819)),AD819/AD818-1,"")</f>
        <v>-1.6311166875784155E-2</v>
      </c>
      <c r="AF819" s="60">
        <f>IF(ISNUMBER(AD819),AD819/MAX(AD$22:AD819)-1,"")</f>
        <v>-3.9215686274509887E-2</v>
      </c>
      <c r="AH819" s="62">
        <v>17.78</v>
      </c>
      <c r="AI819" s="60">
        <f>IF(AND(ISNUMBER(AH818),ISNUMBER(AH819)),AH819/AH818-1,"")</f>
        <v>-2.8042624789679227E-3</v>
      </c>
      <c r="AJ819" s="60">
        <f>IF(ISNUMBER(AH819),AH819/MAX(AH$22:AH819)-1,"")</f>
        <v>-8.8672475653510996E-2</v>
      </c>
      <c r="AL819" s="62">
        <v>19.420000000000002</v>
      </c>
      <c r="AM819" s="60">
        <f>IF(AND(ISNUMBER(AL818),ISNUMBER(AL819)),AL819/AL818-1,"")</f>
        <v>6.7392431311561474E-3</v>
      </c>
      <c r="AN819" s="60">
        <f>IF(ISNUMBER(AL819),AL819/MAX(AL$22:AL819)-1,"")</f>
        <v>-0.17607127704709369</v>
      </c>
      <c r="AP819" s="62">
        <v>100.26</v>
      </c>
      <c r="AQ819" s="60">
        <f>IF(AND(ISNUMBER(AP818),ISNUMBER(AP819)),AP819/AP818-1,"")</f>
        <v>0</v>
      </c>
      <c r="AR819" s="60">
        <f>IF(ISNUMBER(AP819),AP819/MAX(AP$22:AP819)-1,"")</f>
        <v>-1.4938751120405769E-3</v>
      </c>
      <c r="AT819" s="62">
        <v>50.08</v>
      </c>
      <c r="AU819" s="60">
        <f>IF(AND(ISNUMBER(AT818),ISNUMBER(AT819)),AT819/AT818-1,"")</f>
        <v>-1.9964064683575256E-4</v>
      </c>
      <c r="AV819" s="60">
        <f>IF(ISNUMBER(AT819),AT819/MAX(AT$22:AT819)-1,"")</f>
        <v>-1.9928258270227595E-3</v>
      </c>
      <c r="AX819" s="62">
        <v>21.363</v>
      </c>
      <c r="AY819" s="60">
        <f>IF(AND(ISNUMBER(AX818),ISNUMBER(AX819)),AX819/AX818-1,"")</f>
        <v>-1.1688797456518296E-3</v>
      </c>
      <c r="AZ819" s="60">
        <f>IF(ISNUMBER(AX819),AX819/MAX(AX$22:AX819)-1,"")</f>
        <v>-0.2033190378519486</v>
      </c>
      <c r="BB819" s="62">
        <v>51.43</v>
      </c>
      <c r="BC819" s="60">
        <f>IF(AND(ISNUMBER(BB818),ISNUMBER(BB819)),BB819/BB818-1,"")</f>
        <v>-1.3592233009708243E-3</v>
      </c>
      <c r="BD819" s="60">
        <f>IF(ISNUMBER(BB819),BB819/MAX(BB$22:BB819)-1,"")</f>
        <v>-7.0150063279696306E-2</v>
      </c>
      <c r="BF819" s="62">
        <v>53.49</v>
      </c>
      <c r="BG819" s="60">
        <f>IF(AND(ISNUMBER(BF818),ISNUMBER(BF819)),BF819/BF818-1,"")</f>
        <v>-1.8691588785046953E-4</v>
      </c>
      <c r="BH819" s="60">
        <f>IF(ISNUMBER(BF819),BF819/MAX(BF$22:BF819)-1,"")</f>
        <v>-1.2005910602142622E-2</v>
      </c>
      <c r="BK819" s="61">
        <f>BK818*(1+BL819)</f>
        <v>128.98203773539404</v>
      </c>
      <c r="BL819" s="60">
        <f>$L$12*N(AQ819)+$L$13*N(S819)+$L$14*N(AA819)+$L$15*N(AE819)+$L$16*N(AY819)+$L$17*N(BC819)+$L$18*N(AM819)+$L$19*N(AU819)+$L$20*N(W819)</f>
        <v>-4.0744978735330157E-3</v>
      </c>
      <c r="BM819" s="60">
        <f>IF(ISNUMBER(BK819),BK819/MAX(BK$22:BK819)-1,"")</f>
        <v>-2.6671979663615231E-2</v>
      </c>
      <c r="BO819" s="61">
        <f>BO818*(1+BP819)</f>
        <v>129.01637139130582</v>
      </c>
      <c r="BP819" s="60">
        <f>$L$36*N(S819)+$L$37*N(AQ819)+$L$38*N(AA819)+$L$39*N(AE819)+$L$40*N(AM819)+$L$41*N(W819)+$L$42*N(AI819)+$L$43*N(BG819)+$L$44*N(AY819)</f>
        <v>-5.4802135758884249E-3</v>
      </c>
      <c r="BQ819" s="60">
        <f>IF(ISNUMBER(BO819),BO819/MAX(BO$22:BO819)-1,"")</f>
        <v>-2.9472780182542402E-2</v>
      </c>
      <c r="BS819" s="61">
        <f>BS818*(1+BT819)</f>
        <v>122.88394559981245</v>
      </c>
      <c r="BT819" s="60">
        <f>$L$60*N(S819)+$L$61*N(AE819)+$L$62*N(AQ819)+$L$63*N(AM819)+$L$64*N(AI819)+$L$65*N(AA819)+$L$66*N(BG819)+$L$67*N(W819)+$L$68*N(AY819)</f>
        <v>-4.5415387915515902E-3</v>
      </c>
      <c r="BU819" s="60">
        <f>IF(ISNUMBER(BS819),BS819/MAX(BS$22:BS819)-1,"")</f>
        <v>-2.7486161027913014E-2</v>
      </c>
    </row>
    <row r="820" spans="17:73" ht="16" customHeight="1">
      <c r="Q820" s="63">
        <v>44252</v>
      </c>
      <c r="R820" s="62">
        <v>492.7</v>
      </c>
      <c r="S820" s="60">
        <f>IF(AND(ISNUMBER(R819),ISNUMBER(R820)),R820/R819-1,"")</f>
        <v>6.2905927045464605E-3</v>
      </c>
      <c r="T820" s="60">
        <f>IF(ISNUMBER(R820),R820/MAX(R$22:R820)-1,"")</f>
        <v>-3.2175689479060243E-2</v>
      </c>
      <c r="V820" s="62">
        <v>259.74</v>
      </c>
      <c r="W820" s="60">
        <f>IF(AND(ISNUMBER(V819),ISNUMBER(V820)),V820/V819-1,"")</f>
        <v>8.6598578695973316E-3</v>
      </c>
      <c r="X820" s="60">
        <f>IF(ISNUMBER(V820),V820/MAX(V$22:V820)-1,"")</f>
        <v>-3.0784730773536273E-2</v>
      </c>
      <c r="Z820" s="62">
        <v>10.96</v>
      </c>
      <c r="AA820" s="60">
        <f>IF(AND(ISNUMBER(Z819),ISNUMBER(Z820)),Z820/Z819-1,"")</f>
        <v>9.208103130755152E-3</v>
      </c>
      <c r="AB820" s="60">
        <f>IF(ISNUMBER(Z820),Z820/MAX(Z$22:Z820)-1,"")</f>
        <v>-4.2794759825327322E-2</v>
      </c>
      <c r="AD820" s="62">
        <v>15.81</v>
      </c>
      <c r="AE820" s="60">
        <f>IF(AND(ISNUMBER(AD819),ISNUMBER(AD820)),AD820/AD819-1,"")</f>
        <v>8.2908163265307255E-3</v>
      </c>
      <c r="AF820" s="60">
        <f>IF(ISNUMBER(AD820),AD820/MAX(AD$22:AD820)-1,"")</f>
        <v>-3.125E-2</v>
      </c>
      <c r="AH820" s="62">
        <v>17.899999999999999</v>
      </c>
      <c r="AI820" s="60">
        <f>IF(AND(ISNUMBER(AH819),ISNUMBER(AH820)),AH820/AH819-1,"")</f>
        <v>6.7491563554553657E-3</v>
      </c>
      <c r="AJ820" s="60">
        <f>IF(ISNUMBER(AH820),AH820/MAX(AH$22:AH820)-1,"")</f>
        <v>-8.2521783700666429E-2</v>
      </c>
      <c r="AL820" s="62">
        <v>19.399999999999999</v>
      </c>
      <c r="AM820" s="60">
        <f>IF(AND(ISNUMBER(AL819),ISNUMBER(AL820)),AL820/AL819-1,"")</f>
        <v>-1.029866117404854E-3</v>
      </c>
      <c r="AN820" s="60">
        <f>IF(ISNUMBER(AL820),AL820/MAX(AL$22:AL820)-1,"")</f>
        <v>-0.17691981332201956</v>
      </c>
      <c r="AP820" s="62">
        <v>100.26</v>
      </c>
      <c r="AQ820" s="60">
        <f>IF(AND(ISNUMBER(AP819),ISNUMBER(AP820)),AP820/AP819-1,"")</f>
        <v>0</v>
      </c>
      <c r="AR820" s="60">
        <f>IF(ISNUMBER(AP820),AP820/MAX(AP$22:AP820)-1,"")</f>
        <v>-1.4938751120405769E-3</v>
      </c>
      <c r="AT820" s="62">
        <v>50.08</v>
      </c>
      <c r="AU820" s="60">
        <f>IF(AND(ISNUMBER(AT819),ISNUMBER(AT820)),AT820/AT819-1,"")</f>
        <v>0</v>
      </c>
      <c r="AV820" s="60">
        <f>IF(ISNUMBER(AT820),AT820/MAX(AT$22:AT820)-1,"")</f>
        <v>-1.9928258270227595E-3</v>
      </c>
      <c r="AX820" s="62">
        <v>21.061</v>
      </c>
      <c r="AY820" s="60">
        <f>IF(AND(ISNUMBER(AX819),ISNUMBER(AX820)),AX820/AX819-1,"")</f>
        <v>-1.4136591302719603E-2</v>
      </c>
      <c r="AZ820" s="60">
        <f>IF(ISNUMBER(AX820),AX820/MAX(AX$22:AX820)-1,"")</f>
        <v>-0.21458139101249307</v>
      </c>
      <c r="BB820" s="62">
        <v>51.34</v>
      </c>
      <c r="BC820" s="60">
        <f>IF(AND(ISNUMBER(BB819),ISNUMBER(BB820)),BB820/BB819-1,"")</f>
        <v>-1.7499513902390351E-3</v>
      </c>
      <c r="BD820" s="60">
        <f>IF(ISNUMBER(BB820),BB820/MAX(BB$22:BB820)-1,"")</f>
        <v>-7.1777255469173684E-2</v>
      </c>
      <c r="BF820" s="62">
        <v>53.35</v>
      </c>
      <c r="BG820" s="60">
        <f>IF(AND(ISNUMBER(BF819),ISNUMBER(BF820)),BF820/BF819-1,"")</f>
        <v>-2.6173116470368241E-3</v>
      </c>
      <c r="BH820" s="60">
        <f>IF(ISNUMBER(BF820),BF820/MAX(BF$22:BF820)-1,"")</f>
        <v>-1.459179903952712E-2</v>
      </c>
      <c r="BK820" s="61">
        <f>BK819*(1+BL820)</f>
        <v>129.23022943171145</v>
      </c>
      <c r="BL820" s="60">
        <f>$L$12*N(AQ820)+$L$13*N(S820)+$L$14*N(AA820)+$L$15*N(AE820)+$L$16*N(AY820)+$L$17*N(BC820)+$L$18*N(AM820)+$L$19*N(AU820)+$L$20*N(W820)</f>
        <v>1.9242345730849525E-3</v>
      </c>
      <c r="BM820" s="60">
        <f>IF(ISNUMBER(BK820),BK820/MAX(BK$22:BK820)-1,"")</f>
        <v>-2.4799068235931587E-2</v>
      </c>
      <c r="BO820" s="61">
        <f>BO819*(1+BP820)</f>
        <v>129.52121159217322</v>
      </c>
      <c r="BP820" s="60">
        <f>$L$36*N(S820)+$L$37*N(AQ820)+$L$38*N(AA820)+$L$39*N(AE820)+$L$40*N(AM820)+$L$41*N(W820)+$L$42*N(AI820)+$L$43*N(BG820)+$L$44*N(AY820)</f>
        <v>3.9129933311812725E-3</v>
      </c>
      <c r="BQ820" s="60">
        <f>IF(ISNUMBER(BO820),BO820/MAX(BO$22:BO820)-1,"")</f>
        <v>-2.5675113643666703E-2</v>
      </c>
      <c r="BS820" s="61">
        <f>BS819*(1+BT820)</f>
        <v>123.47032043452978</v>
      </c>
      <c r="BT820" s="60">
        <f>$L$60*N(S820)+$L$61*N(AE820)+$L$62*N(AQ820)+$L$63*N(AM820)+$L$64*N(AI820)+$L$65*N(AA820)+$L$66*N(BG820)+$L$67*N(W820)+$L$68*N(AY820)</f>
        <v>4.7717774022892718E-3</v>
      </c>
      <c r="BU820" s="60">
        <f>IF(ISNUMBER(BS820),BS820/MAX(BS$22:BS820)-1,"")</f>
        <v>-2.2845541467692354E-2</v>
      </c>
    </row>
    <row r="821" spans="17:73" ht="16" customHeight="1">
      <c r="Q821" s="63">
        <v>44253</v>
      </c>
      <c r="R821" s="62">
        <v>487.85</v>
      </c>
      <c r="S821" s="60">
        <f>IF(AND(ISNUMBER(R820),ISNUMBER(R821)),R821/R820-1,"")</f>
        <v>-9.8437182869899331E-3</v>
      </c>
      <c r="T821" s="60">
        <f>IF(ISNUMBER(R821),R821/MAX(R$22:R821)-1,"")</f>
        <v>-4.1702679343128657E-2</v>
      </c>
      <c r="V821" s="62">
        <v>255.46</v>
      </c>
      <c r="W821" s="60">
        <f>IF(AND(ISNUMBER(V820),ISNUMBER(V821)),V821/V820-1,"")</f>
        <v>-1.6478016478016499E-2</v>
      </c>
      <c r="X821" s="60">
        <f>IF(ISNUMBER(V821),V821/MAX(V$22:V821)-1,"")</f>
        <v>-4.6755475950595149E-2</v>
      </c>
      <c r="Z821" s="62">
        <v>10.74</v>
      </c>
      <c r="AA821" s="60">
        <f>IF(AND(ISNUMBER(Z820),ISNUMBER(Z821)),Z821/Z820-1,"")</f>
        <v>-2.007299270072993E-2</v>
      </c>
      <c r="AB821" s="60">
        <f>IF(ISNUMBER(Z821),Z821/MAX(Z$22:Z821)-1,"")</f>
        <v>-6.2008733624454027E-2</v>
      </c>
      <c r="AD821" s="62">
        <v>15.31</v>
      </c>
      <c r="AE821" s="60">
        <f>IF(AND(ISNUMBER(AD820),ISNUMBER(AD821)),AD821/AD820-1,"")</f>
        <v>-3.1625553447185317E-2</v>
      </c>
      <c r="AF821" s="60">
        <f>IF(ISNUMBER(AD821),AD821/MAX(AD$22:AD821)-1,"")</f>
        <v>-6.1887254901960786E-2</v>
      </c>
      <c r="AH821" s="62">
        <v>17.47</v>
      </c>
      <c r="AI821" s="60">
        <f>IF(AND(ISNUMBER(AH820),ISNUMBER(AH821)),AH821/AH820-1,"")</f>
        <v>-2.4022346368715031E-2</v>
      </c>
      <c r="AJ821" s="60">
        <f>IF(ISNUMBER(AH821),AH821/MAX(AH$22:AH821)-1,"")</f>
        <v>-0.10456176319835997</v>
      </c>
      <c r="AL821" s="62">
        <v>19.21</v>
      </c>
      <c r="AM821" s="60">
        <f>IF(AND(ISNUMBER(AL820),ISNUMBER(AL821)),AL821/AL820-1,"")</f>
        <v>-9.7938144329895449E-3</v>
      </c>
      <c r="AN821" s="60">
        <f>IF(ISNUMBER(AL821),AL821/MAX(AL$22:AL821)-1,"")</f>
        <v>-0.18498090793381416</v>
      </c>
      <c r="AP821" s="62">
        <v>100.25</v>
      </c>
      <c r="AQ821" s="60">
        <f>IF(AND(ISNUMBER(AP820),ISNUMBER(AP821)),AP821/AP820-1,"")</f>
        <v>-9.9740674247006389E-5</v>
      </c>
      <c r="AR821" s="60">
        <f>IF(ISNUMBER(AP821),AP821/MAX(AP$22:AP821)-1,"")</f>
        <v>-1.5934667861766671E-3</v>
      </c>
      <c r="AT821" s="62">
        <v>50.08</v>
      </c>
      <c r="AU821" s="60">
        <f>IF(AND(ISNUMBER(AT820),ISNUMBER(AT821)),AT821/AT820-1,"")</f>
        <v>0</v>
      </c>
      <c r="AV821" s="60">
        <f>IF(ISNUMBER(AT821),AT821/MAX(AT$22:AT821)-1,"")</f>
        <v>-1.9928258270227595E-3</v>
      </c>
      <c r="AX821" s="62">
        <v>21.081</v>
      </c>
      <c r="AY821" s="60">
        <f>IF(AND(ISNUMBER(AX820),ISNUMBER(AX821)),AX821/AX820-1,"")</f>
        <v>9.4962252504626754E-4</v>
      </c>
      <c r="AZ821" s="60">
        <f>IF(ISNUMBER(AX821),AX821/MAX(AX$22:AX821)-1,"")</f>
        <v>-0.21383553980980796</v>
      </c>
      <c r="BB821" s="62">
        <v>51.05</v>
      </c>
      <c r="BC821" s="60">
        <f>IF(AND(ISNUMBER(BB820),ISNUMBER(BB821)),BB821/BB820-1,"")</f>
        <v>-5.6486170627192411E-3</v>
      </c>
      <c r="BD821" s="60">
        <f>IF(ISNUMBER(BB821),BB821/MAX(BB$22:BB821)-1,"")</f>
        <v>-7.7020430301934617E-2</v>
      </c>
      <c r="BF821" s="62">
        <v>53.05</v>
      </c>
      <c r="BG821" s="60">
        <f>IF(AND(ISNUMBER(BF820),ISNUMBER(BF821)),BF821/BF820-1,"")</f>
        <v>-5.623242736644829E-3</v>
      </c>
      <c r="BH821" s="60">
        <f>IF(ISNUMBER(BF821),BF821/MAX(BF$22:BF821)-1,"")</f>
        <v>-2.0132988548208441E-2</v>
      </c>
      <c r="BK821" s="61">
        <f>BK820*(1+BL821)</f>
        <v>127.95972423704406</v>
      </c>
      <c r="BL821" s="60">
        <f>$L$12*N(AQ821)+$L$13*N(S821)+$L$14*N(AA821)+$L$15*N(AE821)+$L$16*N(AY821)+$L$17*N(BC821)+$L$18*N(AM821)+$L$19*N(AU821)+$L$20*N(W821)</f>
        <v>-9.8313312624640336E-3</v>
      </c>
      <c r="BM821" s="60">
        <f>IF(ISNUMBER(BK821),BK821/MAX(BK$22:BK821)-1,"")</f>
        <v>-3.4386591643567721E-2</v>
      </c>
      <c r="BO821" s="61">
        <f>BO820*(1+BP821)</f>
        <v>127.88150239662248</v>
      </c>
      <c r="BP821" s="60">
        <f>$L$36*N(S821)+$L$37*N(AQ821)+$L$38*N(AA821)+$L$39*N(AE821)+$L$40*N(AM821)+$L$41*N(W821)+$L$42*N(AI821)+$L$43*N(BG821)+$L$44*N(AY821)</f>
        <v>-1.2659773448643526E-2</v>
      </c>
      <c r="BQ821" s="60">
        <f>IF(ISNUMBER(BO821),BO821/MAX(BO$22:BO821)-1,"")</f>
        <v>-3.8009845970313316E-2</v>
      </c>
      <c r="BS821" s="61">
        <f>BS820*(1+BT821)</f>
        <v>121.66661236944967</v>
      </c>
      <c r="BT821" s="60">
        <f>$L$60*N(S821)+$L$61*N(AE821)+$L$62*N(AQ821)+$L$63*N(AM821)+$L$64*N(AI821)+$L$65*N(AA821)+$L$66*N(BG821)+$L$67*N(W821)+$L$68*N(AY821)</f>
        <v>-1.4608434308199001E-2</v>
      </c>
      <c r="BU821" s="60">
        <f>IF(ISNUMBER(BS821),BS821/MAX(BS$22:BS821)-1,"")</f>
        <v>-3.7120238184125465E-2</v>
      </c>
    </row>
    <row r="822" spans="17:73" ht="16" customHeight="1">
      <c r="Q822" s="63">
        <v>44256</v>
      </c>
      <c r="R822" s="62">
        <v>495.04</v>
      </c>
      <c r="S822" s="60">
        <f>IF(AND(ISNUMBER(R821),ISNUMBER(R822)),R822/R821-1,"")</f>
        <v>1.4738136722353135E-2</v>
      </c>
      <c r="T822" s="60">
        <f>IF(ISNUMBER(R822),R822/MAX(R$22:R822)-1,"")</f>
        <v>-2.757916241062297E-2</v>
      </c>
      <c r="V822" s="62">
        <v>260.82</v>
      </c>
      <c r="W822" s="60">
        <f>IF(AND(ISNUMBER(V821),ISNUMBER(V822)),V822/V821-1,"")</f>
        <v>2.0981758396617867E-2</v>
      </c>
      <c r="X822" s="60">
        <f>IF(ISNUMBER(V822),V822/MAX(V$22:V822)-1,"")</f>
        <v>-2.6754729654091647E-2</v>
      </c>
      <c r="Z822" s="62">
        <v>10.96</v>
      </c>
      <c r="AA822" s="60">
        <f>IF(AND(ISNUMBER(Z821),ISNUMBER(Z822)),Z822/Z821-1,"")</f>
        <v>2.0484171322160183E-2</v>
      </c>
      <c r="AB822" s="60">
        <f>IF(ISNUMBER(Z822),Z822/MAX(Z$22:Z822)-1,"")</f>
        <v>-4.2794759825327322E-2</v>
      </c>
      <c r="AD822" s="62">
        <v>15.44</v>
      </c>
      <c r="AE822" s="60">
        <f>IF(AND(ISNUMBER(AD821),ISNUMBER(AD822)),AD822/AD821-1,"")</f>
        <v>8.4911822338340492E-3</v>
      </c>
      <c r="AF822" s="60">
        <f>IF(ISNUMBER(AD822),AD822/MAX(AD$22:AD822)-1,"")</f>
        <v>-5.3921568627451011E-2</v>
      </c>
      <c r="AH822" s="62">
        <v>17.79</v>
      </c>
      <c r="AI822" s="60">
        <f>IF(AND(ISNUMBER(AH821),ISNUMBER(AH822)),AH822/AH821-1,"")</f>
        <v>1.8317115054379052E-2</v>
      </c>
      <c r="AJ822" s="60">
        <f>IF(ISNUMBER(AH822),AH822/MAX(AH$22:AH822)-1,"")</f>
        <v>-8.815991799077405E-2</v>
      </c>
      <c r="AL822" s="62">
        <v>19</v>
      </c>
      <c r="AM822" s="60">
        <f>IF(AND(ISNUMBER(AL821),ISNUMBER(AL822)),AL822/AL821-1,"")</f>
        <v>-1.0931806350858997E-2</v>
      </c>
      <c r="AN822" s="60">
        <f>IF(ISNUMBER(AL822),AL822/MAX(AL$22:AL822)-1,"")</f>
        <v>-0.19389053882053464</v>
      </c>
      <c r="AP822" s="62">
        <v>100.26</v>
      </c>
      <c r="AQ822" s="60">
        <f>IF(AND(ISNUMBER(AP821),ISNUMBER(AP822)),AP822/AP821-1,"")</f>
        <v>9.9750623441474673E-5</v>
      </c>
      <c r="AR822" s="60">
        <f>IF(ISNUMBER(AP822),AP822/MAX(AP$22:AP822)-1,"")</f>
        <v>-1.4938751120405769E-3</v>
      </c>
      <c r="AT822" s="62">
        <v>50.07</v>
      </c>
      <c r="AU822" s="60">
        <f>IF(AND(ISNUMBER(AT821),ISNUMBER(AT822)),AT822/AT821-1,"")</f>
        <v>-1.9968051118202101E-4</v>
      </c>
      <c r="AV822" s="60">
        <f>IF(ISNUMBER(AT822),AT822/MAX(AT$22:AT822)-1,"")</f>
        <v>-2.1921084097249466E-3</v>
      </c>
      <c r="AX822" s="62">
        <v>21.097999999999999</v>
      </c>
      <c r="AY822" s="60">
        <f>IF(AND(ISNUMBER(AX821),ISNUMBER(AX822)),AX822/AX821-1,"")</f>
        <v>8.0641335800013536E-4</v>
      </c>
      <c r="AZ822" s="60">
        <f>IF(ISNUMBER(AX822),AX822/MAX(AX$22:AX822)-1,"")</f>
        <v>-0.21320156628752573</v>
      </c>
      <c r="BB822" s="62">
        <v>51.35</v>
      </c>
      <c r="BC822" s="60">
        <f>IF(AND(ISNUMBER(BB821),ISNUMBER(BB822)),BB822/BB821-1,"")</f>
        <v>5.8765915768854704E-3</v>
      </c>
      <c r="BD822" s="60">
        <f>IF(ISNUMBER(BB822),BB822/MAX(BB$22:BB822)-1,"")</f>
        <v>-7.1596456337009617E-2</v>
      </c>
      <c r="BF822" s="62">
        <v>53.14</v>
      </c>
      <c r="BG822" s="60">
        <f>IF(AND(ISNUMBER(BF821),ISNUMBER(BF822)),BF822/BF821-1,"")</f>
        <v>1.6965127238455224E-3</v>
      </c>
      <c r="BH822" s="60">
        <f>IF(ISNUMBER(BF822),BF822/MAX(BF$22:BF822)-1,"")</f>
        <v>-1.8470631695604034E-2</v>
      </c>
      <c r="BK822" s="61">
        <f>BK821*(1+BL822)</f>
        <v>129.03090581505407</v>
      </c>
      <c r="BL822" s="60">
        <f>$L$12*N(AQ822)+$L$13*N(S822)+$L$14*N(AA822)+$L$15*N(AE822)+$L$16*N(AY822)+$L$17*N(BC822)+$L$18*N(AM822)+$L$19*N(AU822)+$L$20*N(W822)</f>
        <v>8.3712401257262682E-3</v>
      </c>
      <c r="BM822" s="60">
        <f>IF(ISNUMBER(BK822),BK822/MAX(BK$22:BK822)-1,"")</f>
        <v>-2.630320993359514E-2</v>
      </c>
      <c r="BO822" s="61">
        <f>BO821*(1+BP822)</f>
        <v>129.12211459875707</v>
      </c>
      <c r="BP822" s="60">
        <f>$L$36*N(S822)+$L$37*N(AQ822)+$L$38*N(AA822)+$L$39*N(AE822)+$L$40*N(AM822)+$L$41*N(W822)+$L$42*N(AI822)+$L$43*N(BG822)+$L$44*N(AY822)</f>
        <v>9.7012638957497017E-3</v>
      </c>
      <c r="BQ822" s="60">
        <f>IF(ISNUMBER(BO822),BO822/MAX(BO$22:BO822)-1,"")</f>
        <v>-2.8677325620958372E-2</v>
      </c>
      <c r="BS822" s="61">
        <f>BS821*(1+BT822)</f>
        <v>122.73562804278626</v>
      </c>
      <c r="BT822" s="60">
        <f>$L$60*N(S822)+$L$61*N(AE822)+$L$62*N(AQ822)+$L$63*N(AM822)+$L$64*N(AI822)+$L$65*N(AA822)+$L$66*N(BG822)+$L$67*N(W822)+$L$68*N(AY822)</f>
        <v>8.7864341130042545E-3</v>
      </c>
      <c r="BU822" s="60">
        <f>IF(ISNUMBER(BS822),BS822/MAX(BS$22:BS822)-1,"")</f>
        <v>-2.8659958598185042E-2</v>
      </c>
    </row>
    <row r="823" spans="17:73" ht="16" customHeight="1">
      <c r="Q823" s="63">
        <v>44257</v>
      </c>
      <c r="R823" s="62">
        <v>500.8</v>
      </c>
      <c r="S823" s="60">
        <f>IF(AND(ISNUMBER(R822),ISNUMBER(R823)),R823/R822-1,"")</f>
        <v>1.1635423400129241E-2</v>
      </c>
      <c r="T823" s="60">
        <f>IF(ISNUMBER(R823),R823/MAX(R$22:R823)-1,"")</f>
        <v>-1.626463424216229E-2</v>
      </c>
      <c r="V823" s="62">
        <v>263.5</v>
      </c>
      <c r="W823" s="60">
        <f>IF(AND(ISNUMBER(V822),ISNUMBER(V823)),V823/V822-1,"")</f>
        <v>1.0275285637604492E-2</v>
      </c>
      <c r="X823" s="60">
        <f>IF(ISNUMBER(V823),V823/MAX(V$22:V823)-1,"")</f>
        <v>-1.6754356505839785E-2</v>
      </c>
      <c r="Z823" s="62">
        <v>11.08</v>
      </c>
      <c r="AA823" s="60">
        <f>IF(AND(ISNUMBER(Z822),ISNUMBER(Z823)),Z823/Z822-1,"")</f>
        <v>1.0948905109488871E-2</v>
      </c>
      <c r="AB823" s="60">
        <f>IF(ISNUMBER(Z823),Z823/MAX(Z$22:Z823)-1,"")</f>
        <v>-3.2314410480349332E-2</v>
      </c>
      <c r="AD823" s="62">
        <v>15.45</v>
      </c>
      <c r="AE823" s="60">
        <f>IF(AND(ISNUMBER(AD822),ISNUMBER(AD823)),AD823/AD822-1,"")</f>
        <v>6.4766839378238572E-4</v>
      </c>
      <c r="AF823" s="60">
        <f>IF(ISNUMBER(AD823),AD823/MAX(AD$22:AD823)-1,"")</f>
        <v>-5.3308823529411797E-2</v>
      </c>
      <c r="AH823" s="62">
        <v>17.79</v>
      </c>
      <c r="AI823" s="60">
        <f>IF(AND(ISNUMBER(AH822),ISNUMBER(AH823)),AH823/AH822-1,"")</f>
        <v>0</v>
      </c>
      <c r="AJ823" s="60">
        <f>IF(ISNUMBER(AH823),AH823/MAX(AH$22:AH823)-1,"")</f>
        <v>-8.815991799077405E-2</v>
      </c>
      <c r="AL823" s="62">
        <v>19.079999999999998</v>
      </c>
      <c r="AM823" s="60">
        <f>IF(AND(ISNUMBER(AL822),ISNUMBER(AL823)),AL823/AL822-1,"")</f>
        <v>4.2105263157894424E-3</v>
      </c>
      <c r="AN823" s="60">
        <f>IF(ISNUMBER(AL823),AL823/MAX(AL$22:AL823)-1,"")</f>
        <v>-0.1904963937208316</v>
      </c>
      <c r="AP823" s="62">
        <v>100.26</v>
      </c>
      <c r="AQ823" s="60">
        <f>IF(AND(ISNUMBER(AP822),ISNUMBER(AP823)),AP823/AP822-1,"")</f>
        <v>0</v>
      </c>
      <c r="AR823" s="60">
        <f>IF(ISNUMBER(AP823),AP823/MAX(AP$22:AP823)-1,"")</f>
        <v>-1.4938751120405769E-3</v>
      </c>
      <c r="AT823" s="62">
        <v>50.075000000000003</v>
      </c>
      <c r="AU823" s="60">
        <f>IF(AND(ISNUMBER(AT822),ISNUMBER(AT823)),AT823/AT822-1,"")</f>
        <v>9.9860195726053647E-5</v>
      </c>
      <c r="AV823" s="60">
        <f>IF(ISNUMBER(AT823),AT823/MAX(AT$22:AT823)-1,"")</f>
        <v>-2.092467118373742E-3</v>
      </c>
      <c r="AX823" s="62">
        <v>20.640999999999998</v>
      </c>
      <c r="AY823" s="60">
        <f>IF(AND(ISNUMBER(AX822),ISNUMBER(AX823)),AX823/AX822-1,"")</f>
        <v>-2.1660820930893943E-2</v>
      </c>
      <c r="AZ823" s="60">
        <f>IF(ISNUMBER(AX823),AX823/MAX(AX$22:AX823)-1,"")</f>
        <v>-0.2302442662688795</v>
      </c>
      <c r="BB823" s="62">
        <v>51.37</v>
      </c>
      <c r="BC823" s="60">
        <f>IF(AND(ISNUMBER(BB822),ISNUMBER(BB823)),BB823/BB822-1,"")</f>
        <v>3.8948393378768209E-4</v>
      </c>
      <c r="BD823" s="60">
        <f>IF(ISNUMBER(BB823),BB823/MAX(BB$22:BB823)-1,"")</f>
        <v>-7.1234858072681373E-2</v>
      </c>
      <c r="BF823" s="62">
        <v>53.16</v>
      </c>
      <c r="BG823" s="60">
        <f>IF(AND(ISNUMBER(BF822),ISNUMBER(BF823)),BF823/BF822-1,"")</f>
        <v>3.7636432066223691E-4</v>
      </c>
      <c r="BH823" s="60">
        <f>IF(ISNUMBER(BF823),BF823/MAX(BF$22:BF823)-1,"")</f>
        <v>-1.8101219061691931E-2</v>
      </c>
      <c r="BK823" s="61">
        <f>BK822*(1+BL823)</f>
        <v>129.31371036742712</v>
      </c>
      <c r="BL823" s="60">
        <f>$L$12*N(AQ823)+$L$13*N(S823)+$L$14*N(AA823)+$L$15*N(AE823)+$L$16*N(AY823)+$L$17*N(BC823)+$L$18*N(AM823)+$L$19*N(AU823)+$L$20*N(W823)</f>
        <v>2.1917582503715202E-3</v>
      </c>
      <c r="BM823" s="60">
        <f>IF(ISNUMBER(BK823),BK823/MAX(BK$22:BK823)-1,"")</f>
        <v>-2.4169101960606842E-2</v>
      </c>
      <c r="BO823" s="61">
        <f>BO822*(1+BP823)</f>
        <v>129.64874303543922</v>
      </c>
      <c r="BP823" s="60">
        <f>$L$36*N(S823)+$L$37*N(AQ823)+$L$38*N(AA823)+$L$39*N(AE823)+$L$40*N(AM823)+$L$41*N(W823)+$L$42*N(AI823)+$L$43*N(BG823)+$L$44*N(AY823)</f>
        <v>4.0785301442640334E-3</v>
      </c>
      <c r="BQ823" s="60">
        <f>IF(ISNUMBER(BO823),BO823/MAX(BO$22:BO823)-1,"")</f>
        <v>-2.4715756813696199E-2</v>
      </c>
      <c r="BS823" s="61">
        <f>BS822*(1+BT823)</f>
        <v>123.32937132172212</v>
      </c>
      <c r="BT823" s="60">
        <f>$L$60*N(S823)+$L$61*N(AE823)+$L$62*N(AQ823)+$L$63*N(AM823)+$L$64*N(AI823)+$L$65*N(AA823)+$L$66*N(BG823)+$L$67*N(W823)+$L$68*N(AY823)</f>
        <v>4.8375788546817016E-3</v>
      </c>
      <c r="BU823" s="60">
        <f>IF(ISNUMBER(BS823),BS823/MAX(BS$22:BS823)-1,"")</f>
        <v>-2.3961024553193933E-2</v>
      </c>
    </row>
    <row r="824" spans="17:73" ht="16" customHeight="1">
      <c r="Q824" s="63">
        <v>44258</v>
      </c>
      <c r="R824" s="62">
        <v>496.27</v>
      </c>
      <c r="S824" s="60">
        <f>IF(AND(ISNUMBER(R823),ISNUMBER(R824)),R824/R823-1,"")</f>
        <v>-9.0455271565496043E-3</v>
      </c>
      <c r="T824" s="60">
        <f>IF(ISNUMBER(R824),R824/MAX(R$22:R824)-1,"")</f>
        <v>-2.5163039207983018E-2</v>
      </c>
      <c r="V824" s="62">
        <v>261.05</v>
      </c>
      <c r="W824" s="60">
        <f>IF(AND(ISNUMBER(V823),ISNUMBER(V824)),V824/V823-1,"")</f>
        <v>-9.2979127134724671E-3</v>
      </c>
      <c r="X824" s="60">
        <f>IF(ISNUMBER(V824),V824/MAX(V$22:V824)-1,"")</f>
        <v>-2.5896488674950535E-2</v>
      </c>
      <c r="Z824" s="62">
        <v>10.97</v>
      </c>
      <c r="AA824" s="60">
        <f>IF(AND(ISNUMBER(Z823),ISNUMBER(Z824)),Z824/Z823-1,"")</f>
        <v>-9.9277978339349371E-3</v>
      </c>
      <c r="AB824" s="60">
        <f>IF(ISNUMBER(Z824),Z824/MAX(Z$22:Z824)-1,"")</f>
        <v>-4.1921397379912517E-2</v>
      </c>
      <c r="AD824" s="62">
        <v>15.44</v>
      </c>
      <c r="AE824" s="60">
        <f>IF(AND(ISNUMBER(AD823),ISNUMBER(AD824)),AD824/AD823-1,"")</f>
        <v>-6.4724919093850364E-4</v>
      </c>
      <c r="AF824" s="60">
        <f>IF(ISNUMBER(AD824),AD824/MAX(AD$22:AD824)-1,"")</f>
        <v>-5.3921568627451011E-2</v>
      </c>
      <c r="AH824" s="62">
        <v>17.75</v>
      </c>
      <c r="AI824" s="60">
        <f>IF(AND(ISNUMBER(AH823),ISNUMBER(AH824)),AH824/AH823-1,"")</f>
        <v>-2.2484541877458852E-3</v>
      </c>
      <c r="AJ824" s="60">
        <f>IF(ISNUMBER(AH824),AH824/MAX(AH$22:AH824)-1,"")</f>
        <v>-9.0210148641722276E-2</v>
      </c>
      <c r="AL824" s="62">
        <v>19.13</v>
      </c>
      <c r="AM824" s="60">
        <f>IF(AND(ISNUMBER(AL823),ISNUMBER(AL824)),AL824/AL823-1,"")</f>
        <v>2.620545073375391E-3</v>
      </c>
      <c r="AN824" s="60">
        <f>IF(ISNUMBER(AL824),AL824/MAX(AL$22:AL824)-1,"")</f>
        <v>-0.1883750530335172</v>
      </c>
      <c r="AP824" s="62">
        <v>100.26</v>
      </c>
      <c r="AQ824" s="60">
        <f>IF(AND(ISNUMBER(AP823),ISNUMBER(AP824)),AP824/AP823-1,"")</f>
        <v>0</v>
      </c>
      <c r="AR824" s="60">
        <f>IF(ISNUMBER(AP824),AP824/MAX(AP$22:AP824)-1,"")</f>
        <v>-1.4938751120405769E-3</v>
      </c>
      <c r="AT824" s="62">
        <v>50.07</v>
      </c>
      <c r="AU824" s="60">
        <f>IF(AND(ISNUMBER(AT823),ISNUMBER(AT824)),AT824/AT823-1,"")</f>
        <v>-9.9850224663078357E-5</v>
      </c>
      <c r="AV824" s="60">
        <f>IF(ISNUMBER(AT824),AT824/MAX(AT$22:AT824)-1,"")</f>
        <v>-2.1921084097249466E-3</v>
      </c>
      <c r="AX824" s="62">
        <v>20.731999999999999</v>
      </c>
      <c r="AY824" s="60">
        <f>IF(AND(ISNUMBER(AX823),ISNUMBER(AX824)),AX824/AX823-1,"")</f>
        <v>4.4087011288214129E-3</v>
      </c>
      <c r="AZ824" s="60">
        <f>IF(ISNUMBER(AX824),AX824/MAX(AX$22:AX824)-1,"")</f>
        <v>-0.22685064329666238</v>
      </c>
      <c r="BB824" s="62">
        <v>51.35</v>
      </c>
      <c r="BC824" s="60">
        <f>IF(AND(ISNUMBER(BB823),ISNUMBER(BB824)),BB824/BB823-1,"")</f>
        <v>-3.8933229511384226E-4</v>
      </c>
      <c r="BD824" s="60">
        <f>IF(ISNUMBER(BB824),BB824/MAX(BB$22:BB824)-1,"")</f>
        <v>-7.1596456337009617E-2</v>
      </c>
      <c r="BF824" s="62">
        <v>53.21</v>
      </c>
      <c r="BG824" s="60">
        <f>IF(AND(ISNUMBER(BF823),ISNUMBER(BF824)),BF824/BF823-1,"")</f>
        <v>9.4055680963145427E-4</v>
      </c>
      <c r="BH824" s="60">
        <f>IF(ISNUMBER(BF824),BF824/MAX(BF$22:BF824)-1,"")</f>
        <v>-1.7177687476911729E-2</v>
      </c>
      <c r="BK824" s="61">
        <f>BK823*(1+BL824)</f>
        <v>128.85470764420432</v>
      </c>
      <c r="BL824" s="60">
        <f>$L$12*N(AQ824)+$L$13*N(S824)+$L$14*N(AA824)+$L$15*N(AE824)+$L$16*N(AY824)+$L$17*N(BC824)+$L$18*N(AM824)+$L$19*N(AU824)+$L$20*N(W824)</f>
        <v>-3.5495286765695692E-3</v>
      </c>
      <c r="BM824" s="60">
        <f>IF(ISNUMBER(BK824),BK824/MAX(BK$22:BK824)-1,"")</f>
        <v>-2.7632841716680234E-2</v>
      </c>
      <c r="BO824" s="61">
        <f>BO823*(1+BP824)</f>
        <v>129.09364959716521</v>
      </c>
      <c r="BP824" s="60">
        <f>$L$36*N(S824)+$L$37*N(AQ824)+$L$38*N(AA824)+$L$39*N(AE824)+$L$40*N(AM824)+$L$41*N(W824)+$L$42*N(AI824)+$L$43*N(BG824)+$L$44*N(AY824)</f>
        <v>-4.2815180870846396E-3</v>
      </c>
      <c r="BQ824" s="60">
        <f>IF(ISNUMBER(BO824),BO824/MAX(BO$22:BO824)-1,"")</f>
        <v>-2.8891453940946943E-2</v>
      </c>
      <c r="BS824" s="61">
        <f>BS823*(1+BT824)</f>
        <v>122.88087115280064</v>
      </c>
      <c r="BT824" s="60">
        <f>$L$60*N(S824)+$L$61*N(AE824)+$L$62*N(AQ824)+$L$63*N(AM824)+$L$64*N(AI824)+$L$65*N(AA824)+$L$66*N(BG824)+$L$67*N(W824)+$L$68*N(AY824)</f>
        <v>-3.6366046799306394E-3</v>
      </c>
      <c r="BU824" s="60">
        <f>IF(ISNUMBER(BS824),BS824/MAX(BS$22:BS824)-1,"")</f>
        <v>-2.7510492459098534E-2</v>
      </c>
    </row>
    <row r="825" spans="17:73" ht="16" customHeight="1">
      <c r="Q825" s="63">
        <v>44259</v>
      </c>
      <c r="R825" s="62">
        <v>487.21</v>
      </c>
      <c r="S825" s="60">
        <f>IF(AND(ISNUMBER(R824),ISNUMBER(R825)),R825/R824-1,"")</f>
        <v>-1.8256191186249437E-2</v>
      </c>
      <c r="T825" s="60">
        <f>IF(ISNUMBER(R825),R825/MAX(R$22:R825)-1,"")</f>
        <v>-4.2959849139624473E-2</v>
      </c>
      <c r="V825" s="62">
        <v>255.45</v>
      </c>
      <c r="W825" s="60">
        <f>IF(AND(ISNUMBER(V824),ISNUMBER(V825)),V825/V824-1,"")</f>
        <v>-2.1451829151503676E-2</v>
      </c>
      <c r="X825" s="60">
        <f>IF(ISNUMBER(V825),V825/MAX(V$22:V825)-1,"")</f>
        <v>-4.679279077577525E-2</v>
      </c>
      <c r="Z825" s="62">
        <v>10.68</v>
      </c>
      <c r="AA825" s="60">
        <f>IF(AND(ISNUMBER(Z824),ISNUMBER(Z825)),Z825/Z824-1,"")</f>
        <v>-2.6435733819507812E-2</v>
      </c>
      <c r="AB825" s="60">
        <f>IF(ISNUMBER(Z825),Z825/MAX(Z$22:Z825)-1,"")</f>
        <v>-6.7248908296943188E-2</v>
      </c>
      <c r="AD825" s="62">
        <v>15.18</v>
      </c>
      <c r="AE825" s="60">
        <f>IF(AND(ISNUMBER(AD824),ISNUMBER(AD825)),AD825/AD824-1,"")</f>
        <v>-1.6839378238341918E-2</v>
      </c>
      <c r="AF825" s="60">
        <f>IF(ISNUMBER(AD825),AD825/MAX(AD$22:AD825)-1,"")</f>
        <v>-6.9852941176470673E-2</v>
      </c>
      <c r="AH825" s="62">
        <v>17.48</v>
      </c>
      <c r="AI825" s="60">
        <f>IF(AND(ISNUMBER(AH824),ISNUMBER(AH825)),AH825/AH824-1,"")</f>
        <v>-1.5211267605633738E-2</v>
      </c>
      <c r="AJ825" s="60">
        <f>IF(ISNUMBER(AH825),AH825/MAX(AH$22:AH825)-1,"")</f>
        <v>-0.1040492055356228</v>
      </c>
      <c r="AL825" s="62">
        <v>18.88</v>
      </c>
      <c r="AM825" s="60">
        <f>IF(AND(ISNUMBER(AL824),ISNUMBER(AL825)),AL825/AL824-1,"")</f>
        <v>-1.3068478829064256E-2</v>
      </c>
      <c r="AN825" s="60">
        <f>IF(ISNUMBER(AL825),AL825/MAX(AL$22:AL825)-1,"")</f>
        <v>-0.1989817564700892</v>
      </c>
      <c r="AP825" s="62">
        <v>100.26</v>
      </c>
      <c r="AQ825" s="60">
        <f>IF(AND(ISNUMBER(AP824),ISNUMBER(AP825)),AP825/AP824-1,"")</f>
        <v>0</v>
      </c>
      <c r="AR825" s="60">
        <f>IF(ISNUMBER(AP825),AP825/MAX(AP$22:AP825)-1,"")</f>
        <v>-1.4938751120405769E-3</v>
      </c>
      <c r="AT825" s="62">
        <v>50.07</v>
      </c>
      <c r="AU825" s="60">
        <f>IF(AND(ISNUMBER(AT824),ISNUMBER(AT825)),AT825/AT824-1,"")</f>
        <v>0</v>
      </c>
      <c r="AV825" s="60">
        <f>IF(ISNUMBER(AT825),AT825/MAX(AT$22:AT825)-1,"")</f>
        <v>-2.1921084097249466E-3</v>
      </c>
      <c r="AX825" s="62">
        <v>20.538</v>
      </c>
      <c r="AY825" s="60">
        <f>IF(AND(ISNUMBER(AX824),ISNUMBER(AX825)),AX825/AX824-1,"")</f>
        <v>-9.3575149527300727E-3</v>
      </c>
      <c r="AZ825" s="60">
        <f>IF(ISNUMBER(AX825),AX825/MAX(AX$22:AX825)-1,"")</f>
        <v>-0.2340853999627075</v>
      </c>
      <c r="BB825" s="62">
        <v>51.21</v>
      </c>
      <c r="BC825" s="60">
        <f>IF(AND(ISNUMBER(BB824),ISNUMBER(BB825)),BB825/BB824-1,"")</f>
        <v>-2.7263875365141077E-3</v>
      </c>
      <c r="BD825" s="60">
        <f>IF(ISNUMBER(BB825),BB825/MAX(BB$22:BB825)-1,"")</f>
        <v>-7.4127644187307884E-2</v>
      </c>
      <c r="BF825" s="62">
        <v>52.99</v>
      </c>
      <c r="BG825" s="60">
        <f>IF(AND(ISNUMBER(BF824),ISNUMBER(BF825)),BF825/BF824-1,"")</f>
        <v>-4.1345611727118259E-3</v>
      </c>
      <c r="BH825" s="60">
        <f>IF(ISNUMBER(BF825),BF825/MAX(BF$22:BF825)-1,"")</f>
        <v>-2.1241226449944528E-2</v>
      </c>
      <c r="BK825" s="61">
        <f>BK824*(1+BL825)</f>
        <v>127.13024067980787</v>
      </c>
      <c r="BL825" s="60">
        <f>$L$12*N(AQ825)+$L$13*N(S825)+$L$14*N(AA825)+$L$15*N(AE825)+$L$16*N(AY825)+$L$17*N(BC825)+$L$18*N(AM825)+$L$19*N(AU825)+$L$20*N(W825)</f>
        <v>-1.3383034240068977E-2</v>
      </c>
      <c r="BM825" s="60">
        <f>IF(ISNUMBER(BK825),BK825/MAX(BK$22:BK825)-1,"")</f>
        <v>-4.0646064689904504E-2</v>
      </c>
      <c r="BO825" s="61">
        <f>BO824*(1+BP825)</f>
        <v>127.1942037450597</v>
      </c>
      <c r="BP825" s="60">
        <f>$L$36*N(S825)+$L$37*N(AQ825)+$L$38*N(AA825)+$L$39*N(AE825)+$L$40*N(AM825)+$L$41*N(W825)+$L$42*N(AI825)+$L$43*N(BG825)+$L$44*N(AY825)</f>
        <v>-1.471370480292959E-2</v>
      </c>
      <c r="BQ825" s="60">
        <f>IF(ISNUMBER(BO825),BO825/MAX(BO$22:BO825)-1,"")</f>
        <v>-4.318005841926198E-2</v>
      </c>
      <c r="BS825" s="61">
        <f>BS824*(1+BT825)</f>
        <v>121.11982618145562</v>
      </c>
      <c r="BT825" s="60">
        <f>$L$60*N(S825)+$L$61*N(AE825)+$L$62*N(AQ825)+$L$63*N(AM825)+$L$64*N(AI825)+$L$65*N(AA825)+$L$66*N(BG825)+$L$67*N(W825)+$L$68*N(AY825)</f>
        <v>-1.4331319063934599E-2</v>
      </c>
      <c r="BU825" s="60">
        <f>IF(ISNUMBER(BS825),BS825/MAX(BS$22:BS825)-1,"")</f>
        <v>-4.1447549877995815E-2</v>
      </c>
    </row>
    <row r="826" spans="17:73" ht="16" customHeight="1">
      <c r="Q826" s="63">
        <v>44260</v>
      </c>
      <c r="R826" s="62">
        <v>487.94</v>
      </c>
      <c r="S826" s="60">
        <f>IF(AND(ISNUMBER(R825),ISNUMBER(R826)),R826/R825-1,"")</f>
        <v>1.4983272100326239E-3</v>
      </c>
      <c r="T826" s="60">
        <f>IF(ISNUMBER(R826),R826/MAX(R$22:R826)-1,"")</f>
        <v>-4.1525889840496544E-2</v>
      </c>
      <c r="V826" s="62">
        <v>254.95</v>
      </c>
      <c r="W826" s="60">
        <f>IF(AND(ISNUMBER(V825),ISNUMBER(V826)),V826/V825-1,"")</f>
        <v>-1.9573302016050453E-3</v>
      </c>
      <c r="X826" s="60">
        <f>IF(ISNUMBER(V826),V826/MAX(V$22:V826)-1,"")</f>
        <v>-4.8658532034777546E-2</v>
      </c>
      <c r="Z826" s="62">
        <v>10.58</v>
      </c>
      <c r="AA826" s="60">
        <f>IF(AND(ISNUMBER(Z825),ISNUMBER(Z826)),Z826/Z825-1,"")</f>
        <v>-9.3632958801497246E-3</v>
      </c>
      <c r="AB826" s="60">
        <f>IF(ISNUMBER(Z826),Z826/MAX(Z$22:Z826)-1,"")</f>
        <v>-7.598253275109168E-2</v>
      </c>
      <c r="AD826" s="62">
        <v>15.29</v>
      </c>
      <c r="AE826" s="60">
        <f>IF(AND(ISNUMBER(AD825),ISNUMBER(AD826)),AD826/AD825-1,"")</f>
        <v>7.2463768115942351E-3</v>
      </c>
      <c r="AF826" s="60">
        <f>IF(ISNUMBER(AD826),AD826/MAX(AD$22:AD826)-1,"")</f>
        <v>-6.3112745098039325E-2</v>
      </c>
      <c r="AH826" s="62">
        <v>17.36</v>
      </c>
      <c r="AI826" s="60">
        <f>IF(AND(ISNUMBER(AH825),ISNUMBER(AH826)),AH826/AH825-1,"")</f>
        <v>-6.8649885583524917E-3</v>
      </c>
      <c r="AJ826" s="60">
        <f>IF(ISNUMBER(AH826),AH826/MAX(AH$22:AH826)-1,"")</f>
        <v>-0.11019989748846759</v>
      </c>
      <c r="AL826" s="62">
        <v>18.91</v>
      </c>
      <c r="AM826" s="60">
        <f>IF(AND(ISNUMBER(AL825),ISNUMBER(AL826)),AL826/AL825-1,"")</f>
        <v>1.5889830508475367E-3</v>
      </c>
      <c r="AN826" s="60">
        <f>IF(ISNUMBER(AL826),AL826/MAX(AL$22:AL826)-1,"")</f>
        <v>-0.19770895205770045</v>
      </c>
      <c r="AP826" s="62">
        <v>100.26</v>
      </c>
      <c r="AQ826" s="60">
        <f>IF(AND(ISNUMBER(AP825),ISNUMBER(AP826)),AP826/AP825-1,"")</f>
        <v>0</v>
      </c>
      <c r="AR826" s="60">
        <f>IF(ISNUMBER(AP826),AP826/MAX(AP$22:AP826)-1,"")</f>
        <v>-1.4938751120405769E-3</v>
      </c>
      <c r="AT826" s="62">
        <v>50.07</v>
      </c>
      <c r="AU826" s="60">
        <f>IF(AND(ISNUMBER(AT825),ISNUMBER(AT826)),AT826/AT825-1,"")</f>
        <v>0</v>
      </c>
      <c r="AV826" s="60">
        <f>IF(ISNUMBER(AT826),AT826/MAX(AT$22:AT826)-1,"")</f>
        <v>-2.1921084097249466E-3</v>
      </c>
      <c r="AX826" s="62">
        <v>20.530999999999999</v>
      </c>
      <c r="AY826" s="60">
        <f>IF(AND(ISNUMBER(AX825),ISNUMBER(AX826)),AX826/AX825-1,"")</f>
        <v>-3.4083162917530885E-4</v>
      </c>
      <c r="AZ826" s="60">
        <f>IF(ISNUMBER(AX826),AX826/MAX(AX$22:AX826)-1,"")</f>
        <v>-0.23434644788364734</v>
      </c>
      <c r="BB826" s="62">
        <v>51.14</v>
      </c>
      <c r="BC826" s="60">
        <f>IF(AND(ISNUMBER(BB825),ISNUMBER(BB826)),BB826/BB825-1,"")</f>
        <v>-1.3669205233353132E-3</v>
      </c>
      <c r="BD826" s="60">
        <f>IF(ISNUMBER(BB826),BB826/MAX(BB$22:BB826)-1,"")</f>
        <v>-7.5393238112457128E-2</v>
      </c>
      <c r="BF826" s="62">
        <v>52.83</v>
      </c>
      <c r="BG826" s="60">
        <f>IF(AND(ISNUMBER(BF825),ISNUMBER(BF826)),BF826/BF825-1,"")</f>
        <v>-3.0194376297415504E-3</v>
      </c>
      <c r="BH826" s="60">
        <f>IF(ISNUMBER(BF826),BF826/MAX(BF$22:BF826)-1,"")</f>
        <v>-2.419652752124124E-2</v>
      </c>
      <c r="BK826" s="61">
        <f>BK825*(1+BL826)</f>
        <v>127.08708535951729</v>
      </c>
      <c r="BL826" s="60">
        <f>$L$12*N(AQ826)+$L$13*N(S826)+$L$14*N(AA826)+$L$15*N(AE826)+$L$16*N(AY826)+$L$17*N(BC826)+$L$18*N(AM826)+$L$19*N(AU826)+$L$20*N(W826)</f>
        <v>-3.3945755203334475E-4</v>
      </c>
      <c r="BM826" s="60">
        <f>IF(ISNUMBER(BK826),BK826/MAX(BK$22:BK826)-1,"")</f>
        <v>-4.097172462831844E-2</v>
      </c>
      <c r="BO826" s="61">
        <f>BO825*(1+BP826)</f>
        <v>127.16460492798645</v>
      </c>
      <c r="BP826" s="60">
        <f>$L$36*N(S826)+$L$37*N(AQ826)+$L$38*N(AA826)+$L$39*N(AE826)+$L$40*N(AM826)+$L$41*N(W826)+$L$42*N(AI826)+$L$43*N(BG826)+$L$44*N(AY826)</f>
        <v>-2.3270570672046824E-4</v>
      </c>
      <c r="BQ826" s="60">
        <f>IF(ISNUMBER(BO826),BO826/MAX(BO$22:BO826)-1,"")</f>
        <v>-4.3402715879971798E-2</v>
      </c>
      <c r="BS826" s="61">
        <f>BS825*(1+BT826)</f>
        <v>121.16007000703802</v>
      </c>
      <c r="BT826" s="60">
        <f>$L$60*N(S826)+$L$61*N(AE826)+$L$62*N(AQ826)+$L$63*N(AM826)+$L$64*N(AI826)+$L$65*N(AA826)+$L$66*N(BG826)+$L$67*N(W826)+$L$68*N(AY826)</f>
        <v>3.3226455858775274E-4</v>
      </c>
      <c r="BU826" s="60">
        <f>IF(ISNUMBER(BS826),BS826/MAX(BS$22:BS826)-1,"")</f>
        <v>-4.1129056871272884E-2</v>
      </c>
    </row>
    <row r="827" spans="17:73" ht="16" customHeight="1">
      <c r="Q827" s="63">
        <v>44263</v>
      </c>
      <c r="R827" s="62">
        <v>496.56</v>
      </c>
      <c r="S827" s="60">
        <f>IF(AND(ISNUMBER(R826),ISNUMBER(R827)),R827/R826-1,"")</f>
        <v>1.7666106488502642E-2</v>
      </c>
      <c r="T827" s="60">
        <f>IF(ISNUMBER(R827),R827/MAX(R$22:R827)-1,"")</f>
        <v>-2.4593384143945962E-2</v>
      </c>
      <c r="V827" s="62">
        <v>259.85000000000002</v>
      </c>
      <c r="W827" s="60">
        <f>IF(AND(ISNUMBER(V826),ISNUMBER(V827)),V827/V826-1,"")</f>
        <v>1.9219454795057933E-2</v>
      </c>
      <c r="X827" s="60">
        <f>IF(ISNUMBER(V827),V827/MAX(V$22:V827)-1,"")</f>
        <v>-3.0374267696555823E-2</v>
      </c>
      <c r="Z827" s="62">
        <v>10.68</v>
      </c>
      <c r="AA827" s="60">
        <f>IF(AND(ISNUMBER(Z826),ISNUMBER(Z827)),Z827/Z826-1,"")</f>
        <v>9.4517958412096981E-3</v>
      </c>
      <c r="AB827" s="60">
        <f>IF(ISNUMBER(Z827),Z827/MAX(Z$22:Z827)-1,"")</f>
        <v>-6.7248908296943188E-2</v>
      </c>
      <c r="AD827" s="62">
        <v>15.32</v>
      </c>
      <c r="AE827" s="60">
        <f>IF(AND(ISNUMBER(AD826),ISNUMBER(AD827)),AD827/AD826-1,"")</f>
        <v>1.9620667102682177E-3</v>
      </c>
      <c r="AF827" s="60">
        <f>IF(ISNUMBER(AD827),AD827/MAX(AD$22:AD827)-1,"")</f>
        <v>-6.1274509803921573E-2</v>
      </c>
      <c r="AH827" s="62">
        <v>17.43</v>
      </c>
      <c r="AI827" s="60">
        <f>IF(AND(ISNUMBER(AH826),ISNUMBER(AH827)),AH827/AH826-1,"")</f>
        <v>4.0322580645162365E-3</v>
      </c>
      <c r="AJ827" s="60">
        <f>IF(ISNUMBER(AH827),AH827/MAX(AH$22:AH827)-1,"")</f>
        <v>-0.10661199384930808</v>
      </c>
      <c r="AL827" s="62">
        <v>19.18</v>
      </c>
      <c r="AM827" s="60">
        <f>IF(AND(ISNUMBER(AL826),ISNUMBER(AL827)),AL827/AL826-1,"")</f>
        <v>1.4278159703860371E-2</v>
      </c>
      <c r="AN827" s="60">
        <f>IF(ISNUMBER(AL827),AL827/MAX(AL$22:AL827)-1,"")</f>
        <v>-0.1862537123462028</v>
      </c>
      <c r="AP827" s="62">
        <v>100.27</v>
      </c>
      <c r="AQ827" s="60">
        <f>IF(AND(ISNUMBER(AP826),ISNUMBER(AP827)),AP827/AP826-1,"")</f>
        <v>9.9740674246895367E-5</v>
      </c>
      <c r="AR827" s="60">
        <f>IF(ISNUMBER(AP827),AP827/MAX(AP$22:AP827)-1,"")</f>
        <v>-1.3942834379045976E-3</v>
      </c>
      <c r="AT827" s="62">
        <v>50.07</v>
      </c>
      <c r="AU827" s="60">
        <f>IF(AND(ISNUMBER(AT826),ISNUMBER(AT827)),AT827/AT826-1,"")</f>
        <v>0</v>
      </c>
      <c r="AV827" s="60">
        <f>IF(ISNUMBER(AT827),AT827/MAX(AT$22:AT827)-1,"")</f>
        <v>-2.1921084097249466E-3</v>
      </c>
      <c r="AX827" s="62">
        <v>20.702000000000002</v>
      </c>
      <c r="AY827" s="60">
        <f>IF(AND(ISNUMBER(AX826),ISNUMBER(AX827)),AX827/AX826-1,"")</f>
        <v>8.3288685402562734E-3</v>
      </c>
      <c r="AZ827" s="60">
        <f>IF(ISNUMBER(AX827),AX827/MAX(AX$22:AX827)-1,"")</f>
        <v>-0.22796942010068988</v>
      </c>
      <c r="BB827" s="62">
        <v>51.19</v>
      </c>
      <c r="BC827" s="60">
        <f>IF(AND(ISNUMBER(BB826),ISNUMBER(BB827)),BB827/BB826-1,"")</f>
        <v>9.777082518576119E-4</v>
      </c>
      <c r="BD827" s="60">
        <f>IF(ISNUMBER(BB827),BB827/MAX(BB$22:BB827)-1,"")</f>
        <v>-7.448924245163635E-2</v>
      </c>
      <c r="BF827" s="62">
        <v>52.97</v>
      </c>
      <c r="BG827" s="60">
        <f>IF(AND(ISNUMBER(BF826),ISNUMBER(BF827)),BF827/BF826-1,"")</f>
        <v>2.6500094643195915E-3</v>
      </c>
      <c r="BH827" s="60">
        <f>IF(ISNUMBER(BF827),BF827/MAX(BF$22:BF827)-1,"")</f>
        <v>-2.1610639083856742E-2</v>
      </c>
      <c r="BK827" s="61">
        <f>BK826*(1+BL827)</f>
        <v>128.22202389291692</v>
      </c>
      <c r="BL827" s="60">
        <f>$L$12*N(AQ827)+$L$13*N(S827)+$L$14*N(AA827)+$L$15*N(AE827)+$L$16*N(AY827)+$L$17*N(BC827)+$L$18*N(AM827)+$L$19*N(AU827)+$L$20*N(W827)</f>
        <v>8.9304002069840998E-3</v>
      </c>
      <c r="BM827" s="60">
        <f>IF(ISNUMBER(BK827),BK827/MAX(BK$22:BK827)-1,"")</f>
        <v>-3.2407218319435604E-2</v>
      </c>
      <c r="BO827" s="61">
        <f>BO826*(1+BP827)</f>
        <v>128.2677849915647</v>
      </c>
      <c r="BP827" s="60">
        <f>$L$36*N(S827)+$L$37*N(AQ827)+$L$38*N(AA827)+$L$39*N(AE827)+$L$40*N(AM827)+$L$41*N(W827)+$L$42*N(AI827)+$L$43*N(BG827)+$L$44*N(AY827)</f>
        <v>8.6752132340833163E-3</v>
      </c>
      <c r="BQ827" s="60">
        <f>IF(ISNUMBER(BO827),BO827/MAX(BO$22:BO827)-1,"")</f>
        <v>-3.5104030461085567E-2</v>
      </c>
      <c r="BS827" s="61">
        <f>BS826*(1+BT827)</f>
        <v>122.21257127947025</v>
      </c>
      <c r="BT827" s="60">
        <f>$L$60*N(S827)+$L$61*N(AE827)+$L$62*N(AQ827)+$L$63*N(AM827)+$L$64*N(AI827)+$L$65*N(AA827)+$L$66*N(BG827)+$L$67*N(W827)+$L$68*N(AY827)</f>
        <v>8.6868658327046034E-3</v>
      </c>
      <c r="BU827" s="60">
        <f>IF(ISNUMBER(BS827),BS827/MAX(BS$22:BS827)-1,"")</f>
        <v>-3.279947363743474E-2</v>
      </c>
    </row>
    <row r="828" spans="17:73" ht="16" customHeight="1">
      <c r="Q828" s="63">
        <v>44264</v>
      </c>
      <c r="R828" s="62">
        <v>503.27</v>
      </c>
      <c r="S828" s="60">
        <f>IF(AND(ISNUMBER(R827),ISNUMBER(R828)),R828/R827-1,"")</f>
        <v>1.3512969228290705E-2</v>
      </c>
      <c r="T828" s="60">
        <f>IF(ISNUMBER(R828),R828/MAX(R$22:R828)-1,"")</f>
        <v>-1.1412744558812027E-2</v>
      </c>
      <c r="V828" s="62">
        <v>262.72000000000003</v>
      </c>
      <c r="W828" s="60">
        <f>IF(AND(ISNUMBER(V827),ISNUMBER(V828)),V828/V827-1,"")</f>
        <v>1.1044833557821931E-2</v>
      </c>
      <c r="X828" s="60">
        <f>IF(ISNUMBER(V828),V828/MAX(V$22:V828)-1,"")</f>
        <v>-1.9664912869883144E-2</v>
      </c>
      <c r="Z828" s="62">
        <v>10.78</v>
      </c>
      <c r="AA828" s="60">
        <f>IF(AND(ISNUMBER(Z827),ISNUMBER(Z828)),Z828/Z827-1,"")</f>
        <v>9.3632958801497246E-3</v>
      </c>
      <c r="AB828" s="60">
        <f>IF(ISNUMBER(Z828),Z828/MAX(Z$22:Z828)-1,"")</f>
        <v>-5.8515283842794807E-2</v>
      </c>
      <c r="AD828" s="62">
        <v>15.31</v>
      </c>
      <c r="AE828" s="60">
        <f>IF(AND(ISNUMBER(AD827),ISNUMBER(AD828)),AD828/AD827-1,"")</f>
        <v>-6.5274151436034433E-4</v>
      </c>
      <c r="AF828" s="60">
        <f>IF(ISNUMBER(AD828),AD828/MAX(AD$22:AD828)-1,"")</f>
        <v>-6.1887254901960786E-2</v>
      </c>
      <c r="AH828" s="62">
        <v>17.41</v>
      </c>
      <c r="AI828" s="60">
        <f>IF(AND(ISNUMBER(AH827),ISNUMBER(AH828)),AH828/AH827-1,"")</f>
        <v>-1.1474469305794432E-3</v>
      </c>
      <c r="AJ828" s="60">
        <f>IF(ISNUMBER(AH828),AH828/MAX(AH$22:AH828)-1,"")</f>
        <v>-0.1076371091747822</v>
      </c>
      <c r="AL828" s="62">
        <v>19.45</v>
      </c>
      <c r="AM828" s="60">
        <f>IF(AND(ISNUMBER(AL827),ISNUMBER(AL828)),AL828/AL827-1,"")</f>
        <v>1.4077163712200136E-2</v>
      </c>
      <c r="AN828" s="60">
        <f>IF(ISNUMBER(AL828),AL828/MAX(AL$22:AL828)-1,"")</f>
        <v>-0.17479847263470516</v>
      </c>
      <c r="AP828" s="62">
        <v>100.255</v>
      </c>
      <c r="AQ828" s="60">
        <f>IF(AND(ISNUMBER(AP827),ISNUMBER(AP828)),AP828/AP827-1,"")</f>
        <v>-1.4959609055553713E-4</v>
      </c>
      <c r="AR828" s="60">
        <f>IF(ISNUMBER(AP828),AP828/MAX(AP$22:AP828)-1,"")</f>
        <v>-1.5436709491086775E-3</v>
      </c>
      <c r="AT828" s="62">
        <v>50.07</v>
      </c>
      <c r="AU828" s="60">
        <f>IF(AND(ISNUMBER(AT827),ISNUMBER(AT828)),AT828/AT827-1,"")</f>
        <v>0</v>
      </c>
      <c r="AV828" s="60">
        <f>IF(ISNUMBER(AT828),AT828/MAX(AT$22:AT828)-1,"")</f>
        <v>-2.1921084097249466E-3</v>
      </c>
      <c r="AX828" s="62">
        <v>20.577000000000002</v>
      </c>
      <c r="AY828" s="60">
        <f>IF(AND(ISNUMBER(AX827),ISNUMBER(AX828)),AX828/AX827-1,"")</f>
        <v>-6.0380639551733672E-3</v>
      </c>
      <c r="AZ828" s="60">
        <f>IF(ISNUMBER(AX828),AX828/MAX(AX$22:AX828)-1,"")</f>
        <v>-0.23263099011747157</v>
      </c>
      <c r="BB828" s="62">
        <v>51.1</v>
      </c>
      <c r="BC828" s="60">
        <f>IF(AND(ISNUMBER(BB827),ISNUMBER(BB828)),BB828/BB827-1,"")</f>
        <v>-1.7581558898221994E-3</v>
      </c>
      <c r="BD828" s="60">
        <f>IF(ISNUMBER(BB828),BB828/MAX(BB$22:BB828)-1,"")</f>
        <v>-7.6116434641113728E-2</v>
      </c>
      <c r="BF828" s="62">
        <v>52.95</v>
      </c>
      <c r="BG828" s="60">
        <f>IF(AND(ISNUMBER(BF827),ISNUMBER(BF828)),BF828/BF827-1,"")</f>
        <v>-3.7757221068523972E-4</v>
      </c>
      <c r="BH828" s="60">
        <f>IF(ISNUMBER(BF828),BF828/MAX(BF$22:BF828)-1,"")</f>
        <v>-2.1980051717768734E-2</v>
      </c>
      <c r="BK828" s="61">
        <f>BK827*(1+BL828)</f>
        <v>128.86897988044694</v>
      </c>
      <c r="BL828" s="60">
        <f>$L$12*N(AQ828)+$L$13*N(S828)+$L$14*N(AA828)+$L$15*N(AE828)+$L$16*N(AY828)+$L$17*N(BC828)+$L$18*N(AM828)+$L$19*N(AU828)+$L$20*N(W828)</f>
        <v>5.0455917625379324E-3</v>
      </c>
      <c r="BM828" s="60">
        <f>IF(ISNUMBER(BK828),BK828/MAX(BK$22:BK828)-1,"")</f>
        <v>-2.7525140150697069E-2</v>
      </c>
      <c r="BO828" s="61">
        <f>BO827*(1+BP828)</f>
        <v>128.99215429945997</v>
      </c>
      <c r="BP828" s="60">
        <f>$L$36*N(S828)+$L$37*N(AQ828)+$L$38*N(AA828)+$L$39*N(AE828)+$L$40*N(AM828)+$L$41*N(W828)+$L$42*N(AI828)+$L$43*N(BG828)+$L$44*N(AY828)</f>
        <v>5.6473206264761235E-3</v>
      </c>
      <c r="BQ828" s="60">
        <f>IF(ISNUMBER(BO828),BO828/MAX(BO$22:BO828)-1,"")</f>
        <v>-2.9654953549904772E-2</v>
      </c>
      <c r="BS828" s="61">
        <f>BS827*(1+BT828)</f>
        <v>122.95641018666396</v>
      </c>
      <c r="BT828" s="60">
        <f>$L$60*N(S828)+$L$61*N(AE828)+$L$62*N(AQ828)+$L$63*N(AM828)+$L$64*N(AI828)+$L$65*N(AA828)+$L$66*N(BG828)+$L$67*N(W828)+$L$68*N(AY828)</f>
        <v>6.0864352939005066E-3</v>
      </c>
      <c r="BU828" s="60">
        <f>IF(ISNUMBER(BS828),BS828/MAX(BS$22:BS828)-1,"")</f>
        <v>-2.6912670217502432E-2</v>
      </c>
    </row>
    <row r="829" spans="17:73" ht="16" customHeight="1">
      <c r="Q829" s="63">
        <v>44265</v>
      </c>
      <c r="R829" s="62">
        <v>502.98</v>
      </c>
      <c r="S829" s="60">
        <f>IF(AND(ISNUMBER(R828),ISNUMBER(R829)),R829/R828-1,"")</f>
        <v>-5.762314463408913E-4</v>
      </c>
      <c r="T829" s="60">
        <f>IF(ISNUMBER(R829),R829/MAX(R$22:R829)-1,"")</f>
        <v>-1.1982399622848972E-2</v>
      </c>
      <c r="V829" s="62">
        <v>263.89999999999998</v>
      </c>
      <c r="W829" s="60">
        <f>IF(AND(ISNUMBER(V828),ISNUMBER(V829)),V829/V828-1,"")</f>
        <v>4.491473812423763E-3</v>
      </c>
      <c r="X829" s="60">
        <f>IF(ISNUMBER(V829),V829/MAX(V$22:V829)-1,"")</f>
        <v>-1.526176349863817E-2</v>
      </c>
      <c r="Z829" s="62">
        <v>10.91</v>
      </c>
      <c r="AA829" s="60">
        <f>IF(AND(ISNUMBER(Z828),ISNUMBER(Z829)),Z829/Z828-1,"")</f>
        <v>1.2059369202226389E-2</v>
      </c>
      <c r="AB829" s="60">
        <f>IF(ISNUMBER(Z829),Z829/MAX(Z$22:Z829)-1,"")</f>
        <v>-4.7161572052401679E-2</v>
      </c>
      <c r="AD829" s="62">
        <v>15.43</v>
      </c>
      <c r="AE829" s="60">
        <f>IF(AND(ISNUMBER(AD828),ISNUMBER(AD829)),AD829/AD828-1,"")</f>
        <v>7.8380143696930027E-3</v>
      </c>
      <c r="AF829" s="60">
        <f>IF(ISNUMBER(AD829),AD829/MAX(AD$22:AD829)-1,"")</f>
        <v>-5.4534313725490224E-2</v>
      </c>
      <c r="AH829" s="62">
        <v>17.5</v>
      </c>
      <c r="AI829" s="60">
        <f>IF(AND(ISNUMBER(AH828),ISNUMBER(AH829)),AH829/AH828-1,"")</f>
        <v>5.1694428489372779E-3</v>
      </c>
      <c r="AJ829" s="60">
        <f>IF(ISNUMBER(AH829),AH829/MAX(AH$22:AH829)-1,"")</f>
        <v>-0.10302409021014869</v>
      </c>
      <c r="AL829" s="62">
        <v>19.48</v>
      </c>
      <c r="AM829" s="60">
        <f>IF(AND(ISNUMBER(AL828),ISNUMBER(AL829)),AL829/AL828-1,"")</f>
        <v>1.5424164524422412E-3</v>
      </c>
      <c r="AN829" s="60">
        <f>IF(ISNUMBER(AL829),AL829/MAX(AL$22:AL829)-1,"")</f>
        <v>-0.17352566822231652</v>
      </c>
      <c r="AP829" s="62">
        <v>100.26</v>
      </c>
      <c r="AQ829" s="60">
        <f>IF(AND(ISNUMBER(AP828),ISNUMBER(AP829)),AP829/AP828-1,"")</f>
        <v>4.9872824298136109E-5</v>
      </c>
      <c r="AR829" s="60">
        <f>IF(ISNUMBER(AP829),AP829/MAX(AP$22:AP829)-1,"")</f>
        <v>-1.4938751120405769E-3</v>
      </c>
      <c r="AT829" s="62">
        <v>50.07</v>
      </c>
      <c r="AU829" s="60">
        <f>IF(AND(ISNUMBER(AT828),ISNUMBER(AT829)),AT829/AT828-1,"")</f>
        <v>0</v>
      </c>
      <c r="AV829" s="60">
        <f>IF(ISNUMBER(AT829),AT829/MAX(AT$22:AT829)-1,"")</f>
        <v>-2.1921084097249466E-3</v>
      </c>
      <c r="AX829" s="62">
        <v>20.829000000000001</v>
      </c>
      <c r="AY829" s="60">
        <f>IF(AND(ISNUMBER(AX828),ISNUMBER(AX829)),AX829/AX828-1,"")</f>
        <v>1.2246683189969243E-2</v>
      </c>
      <c r="AZ829" s="60">
        <f>IF(ISNUMBER(AX829),AX829/MAX(AX$22:AX829)-1,"")</f>
        <v>-0.22323326496363982</v>
      </c>
      <c r="BB829" s="62">
        <v>51.19</v>
      </c>
      <c r="BC829" s="60">
        <f>IF(AND(ISNUMBER(BB828),ISNUMBER(BB829)),BB829/BB828-1,"")</f>
        <v>1.7612524461838586E-3</v>
      </c>
      <c r="BD829" s="60">
        <f>IF(ISNUMBER(BB829),BB829/MAX(BB$22:BB829)-1,"")</f>
        <v>-7.448924245163635E-2</v>
      </c>
      <c r="BF829" s="62">
        <v>53.05</v>
      </c>
      <c r="BG829" s="60">
        <f>IF(AND(ISNUMBER(BF828),ISNUMBER(BF829)),BF829/BF828-1,"")</f>
        <v>1.8885741265344258E-3</v>
      </c>
      <c r="BH829" s="60">
        <f>IF(ISNUMBER(BF829),BF829/MAX(BF$22:BF829)-1,"")</f>
        <v>-2.0132988548208441E-2</v>
      </c>
      <c r="BK829" s="61">
        <f>BK828*(1+BL829)</f>
        <v>129.45035127649157</v>
      </c>
      <c r="BL829" s="60">
        <f>$L$12*N(AQ829)+$L$13*N(S829)+$L$14*N(AA829)+$L$15*N(AE829)+$L$16*N(AY829)+$L$17*N(BC829)+$L$18*N(AM829)+$L$19*N(AU829)+$L$20*N(W829)</f>
        <v>4.5113369919121682E-3</v>
      </c>
      <c r="BM829" s="60">
        <f>IF(ISNUMBER(BK829),BK829/MAX(BK$22:BK829)-1,"")</f>
        <v>-2.3137978341754462E-2</v>
      </c>
      <c r="BO829" s="61">
        <f>BO828*(1+BP829)</f>
        <v>129.58346181498592</v>
      </c>
      <c r="BP829" s="60">
        <f>$L$36*N(S829)+$L$37*N(AQ829)+$L$38*N(AA829)+$L$39*N(AE829)+$L$40*N(AM829)+$L$41*N(W829)+$L$42*N(AI829)+$L$43*N(BG829)+$L$44*N(AY829)</f>
        <v>4.5840579897070575E-3</v>
      </c>
      <c r="BQ829" s="60">
        <f>IF(ISNUMBER(BO829),BO829/MAX(BO$22:BO829)-1,"")</f>
        <v>-2.5206835586952581E-2</v>
      </c>
      <c r="BS829" s="61">
        <f>BS828*(1+BT829)</f>
        <v>123.36682146786205</v>
      </c>
      <c r="BT829" s="60">
        <f>$L$60*N(S829)+$L$61*N(AE829)+$L$62*N(AQ829)+$L$63*N(AM829)+$L$64*N(AI829)+$L$65*N(AA829)+$L$66*N(BG829)+$L$67*N(W829)+$L$68*N(AY829)</f>
        <v>3.3378599828592474E-3</v>
      </c>
      <c r="BU829" s="60">
        <f>IF(ISNUMBER(BS829),BS829/MAX(BS$22:BS829)-1,"")</f>
        <v>-2.3664640959594085E-2</v>
      </c>
    </row>
    <row r="830" spans="17:73" ht="16" customHeight="1">
      <c r="Q830" s="63">
        <v>44266</v>
      </c>
      <c r="R830" s="62">
        <v>504.65</v>
      </c>
      <c r="S830" s="60">
        <f>IF(AND(ISNUMBER(R829),ISNUMBER(R830)),R830/R829-1,"")</f>
        <v>3.3202115392261256E-3</v>
      </c>
      <c r="T830" s="60">
        <f>IF(ISNUMBER(R830),R830/MAX(R$22:R830)-1,"")</f>
        <v>-8.7019721851182563E-3</v>
      </c>
      <c r="V830" s="62">
        <v>264.92</v>
      </c>
      <c r="W830" s="60">
        <f>IF(AND(ISNUMBER(V829),ISNUMBER(V830)),V830/V829-1,"")</f>
        <v>3.8651004168246406E-3</v>
      </c>
      <c r="X830" s="60">
        <f>IF(ISNUMBER(V830),V830/MAX(V$22:V830)-1,"")</f>
        <v>-1.1455651330273486E-2</v>
      </c>
      <c r="Z830" s="62">
        <v>10.94</v>
      </c>
      <c r="AA830" s="60">
        <f>IF(AND(ISNUMBER(Z829),ISNUMBER(Z830)),Z830/Z829-1,"")</f>
        <v>2.74977085242889E-3</v>
      </c>
      <c r="AB830" s="60">
        <f>IF(ISNUMBER(Z830),Z830/MAX(Z$22:Z830)-1,"")</f>
        <v>-4.4541484716157154E-2</v>
      </c>
      <c r="AD830" s="62">
        <v>15.38</v>
      </c>
      <c r="AE830" s="60">
        <f>IF(AND(ISNUMBER(AD829),ISNUMBER(AD830)),AD830/AD829-1,"")</f>
        <v>-3.240440699935121E-3</v>
      </c>
      <c r="AF830" s="60">
        <f>IF(ISNUMBER(AD830),AD830/MAX(AD$22:AD830)-1,"")</f>
        <v>-5.7598039215686292E-2</v>
      </c>
      <c r="AH830" s="62">
        <v>17.440000000000001</v>
      </c>
      <c r="AI830" s="60">
        <f>IF(AND(ISNUMBER(AH829),ISNUMBER(AH830)),AH830/AH829-1,"")</f>
        <v>-3.4285714285713365E-3</v>
      </c>
      <c r="AJ830" s="60">
        <f>IF(ISNUMBER(AH830),AH830/MAX(AH$22:AH830)-1,"")</f>
        <v>-0.10609943618657103</v>
      </c>
      <c r="AL830" s="62">
        <v>19.7</v>
      </c>
      <c r="AM830" s="60">
        <f>IF(AND(ISNUMBER(AL829),ISNUMBER(AL830)),AL830/AL829-1,"")</f>
        <v>1.1293634496919891E-2</v>
      </c>
      <c r="AN830" s="60">
        <f>IF(ISNUMBER(AL830),AL830/MAX(AL$22:AL830)-1,"")</f>
        <v>-0.16419176919813327</v>
      </c>
      <c r="AP830" s="62">
        <v>100.26</v>
      </c>
      <c r="AQ830" s="60">
        <f>IF(AND(ISNUMBER(AP829),ISNUMBER(AP830)),AP830/AP829-1,"")</f>
        <v>0</v>
      </c>
      <c r="AR830" s="60">
        <f>IF(ISNUMBER(AP830),AP830/MAX(AP$22:AP830)-1,"")</f>
        <v>-1.4938751120405769E-3</v>
      </c>
      <c r="AT830" s="62">
        <v>50.07</v>
      </c>
      <c r="AU830" s="60">
        <f>IF(AND(ISNUMBER(AT829),ISNUMBER(AT830)),AT830/AT829-1,"")</f>
        <v>0</v>
      </c>
      <c r="AV830" s="60">
        <f>IF(ISNUMBER(AT830),AT830/MAX(AT$22:AT830)-1,"")</f>
        <v>-2.1921084097249466E-3</v>
      </c>
      <c r="AX830" s="62">
        <v>20.895</v>
      </c>
      <c r="AY830" s="60">
        <f>IF(AND(ISNUMBER(AX829),ISNUMBER(AX830)),AX830/AX829-1,"")</f>
        <v>3.168659081088876E-3</v>
      </c>
      <c r="AZ830" s="60">
        <f>IF(ISNUMBER(AX830),AX830/MAX(AX$22:AX830)-1,"")</f>
        <v>-0.22077195599477906</v>
      </c>
      <c r="BB830" s="62">
        <v>51.21</v>
      </c>
      <c r="BC830" s="60">
        <f>IF(AND(ISNUMBER(BB829),ISNUMBER(BB830)),BB830/BB829-1,"")</f>
        <v>3.9070130884955034E-4</v>
      </c>
      <c r="BD830" s="60">
        <f>IF(ISNUMBER(BB830),BB830/MAX(BB$22:BB830)-1,"")</f>
        <v>-7.4127644187307884E-2</v>
      </c>
      <c r="BF830" s="62">
        <v>53.15</v>
      </c>
      <c r="BG830" s="60">
        <f>IF(AND(ISNUMBER(BF829),ISNUMBER(BF830)),BF830/BF829-1,"")</f>
        <v>1.8850141376061114E-3</v>
      </c>
      <c r="BH830" s="60">
        <f>IF(ISNUMBER(BF830),BF830/MAX(BF$22:BF830)-1,"")</f>
        <v>-1.8285925378648038E-2</v>
      </c>
      <c r="BK830" s="61">
        <f>BK829*(1+BL830)</f>
        <v>129.72322608591995</v>
      </c>
      <c r="BL830" s="60">
        <f>$L$12*N(AQ830)+$L$13*N(S830)+$L$14*N(AA830)+$L$15*N(AE830)+$L$16*N(AY830)+$L$17*N(BC830)+$L$18*N(AM830)+$L$19*N(AU830)+$L$20*N(W830)</f>
        <v>2.1079495477421915E-3</v>
      </c>
      <c r="BM830" s="60">
        <f>IF(ISNUMBER(BK830),BK830/MAX(BK$22:BK830)-1,"")</f>
        <v>-2.1078802484993275E-2</v>
      </c>
      <c r="BO830" s="61">
        <f>BO829*(1+BP830)</f>
        <v>129.79165617362202</v>
      </c>
      <c r="BP830" s="60">
        <f>$L$36*N(S830)+$L$37*N(AQ830)+$L$38*N(AA830)+$L$39*N(AE830)+$L$40*N(AM830)+$L$41*N(W830)+$L$42*N(AI830)+$L$43*N(BG830)+$L$44*N(AY830)</f>
        <v>1.6066429752691308E-3</v>
      </c>
      <c r="BQ830" s="60">
        <f>IF(ISNUMBER(BO830),BO830/MAX(BO$22:BO830)-1,"")</f>
        <v>-2.3640690997008051E-2</v>
      </c>
      <c r="BS830" s="61">
        <f>BS829*(1+BT830)</f>
        <v>123.55881339092571</v>
      </c>
      <c r="BT830" s="60">
        <f>$L$60*N(S830)+$L$61*N(AE830)+$L$62*N(AQ830)+$L$63*N(AM830)+$L$64*N(AI830)+$L$65*N(AA830)+$L$66*N(BG830)+$L$67*N(W830)+$L$68*N(AY830)</f>
        <v>1.5562687015784683E-3</v>
      </c>
      <c r="BU830" s="60">
        <f>IF(ISNUMBER(BS830),BS830/MAX(BS$22:BS830)-1,"")</f>
        <v>-2.2145200798075027E-2</v>
      </c>
    </row>
    <row r="831" spans="17:73" ht="16" customHeight="1">
      <c r="Q831" s="63">
        <v>44267</v>
      </c>
      <c r="R831" s="62">
        <v>506.26</v>
      </c>
      <c r="S831" s="60">
        <f>IF(AND(ISNUMBER(R830),ISNUMBER(R831)),R831/R830-1,"")</f>
        <v>3.1903299316358158E-3</v>
      </c>
      <c r="T831" s="60">
        <f>IF(ISNUMBER(R831),R831/MAX(R$22:R831)-1,"")</f>
        <v>-5.5394044158089129E-3</v>
      </c>
      <c r="V831" s="62">
        <v>266.45999999999998</v>
      </c>
      <c r="W831" s="60">
        <f>IF(AND(ISNUMBER(V830),ISNUMBER(V831)),V831/V830-1,"")</f>
        <v>5.8130756454777277E-3</v>
      </c>
      <c r="X831" s="60">
        <f>IF(ISNUMBER(V831),V831/MAX(V$22:V831)-1,"")</f>
        <v>-5.709168252546859E-3</v>
      </c>
      <c r="Z831" s="62">
        <v>11.03</v>
      </c>
      <c r="AA831" s="60">
        <f>IF(AND(ISNUMBER(Z830),ISNUMBER(Z831)),Z831/Z830-1,"")</f>
        <v>8.2266910420474293E-3</v>
      </c>
      <c r="AB831" s="60">
        <f>IF(ISNUMBER(Z831),Z831/MAX(Z$22:Z831)-1,"")</f>
        <v>-3.6681222707423577E-2</v>
      </c>
      <c r="AD831" s="62">
        <v>15.73</v>
      </c>
      <c r="AE831" s="60">
        <f>IF(AND(ISNUMBER(AD830),ISNUMBER(AD831)),AD831/AD830-1,"")</f>
        <v>2.2756827048114436E-2</v>
      </c>
      <c r="AF831" s="60">
        <f>IF(ISNUMBER(AD831),AD831/MAX(AD$22:AD831)-1,"")</f>
        <v>-3.6151960784313708E-2</v>
      </c>
      <c r="AH831" s="62">
        <v>17.62</v>
      </c>
      <c r="AI831" s="60">
        <f>IF(AND(ISNUMBER(AH830),ISNUMBER(AH831)),AH831/AH830-1,"")</f>
        <v>1.0321100917431103E-2</v>
      </c>
      <c r="AJ831" s="60">
        <f>IF(ISNUMBER(AH831),AH831/MAX(AH$22:AH831)-1,"")</f>
        <v>-9.6873398257304011E-2</v>
      </c>
      <c r="AL831" s="62">
        <v>19.78</v>
      </c>
      <c r="AM831" s="60">
        <f>IF(AND(ISNUMBER(AL830),ISNUMBER(AL831)),AL831/AL830-1,"")</f>
        <v>4.0609137055838129E-3</v>
      </c>
      <c r="AN831" s="60">
        <f>IF(ISNUMBER(AL831),AL831/MAX(AL$22:AL831)-1,"")</f>
        <v>-0.16079762409843013</v>
      </c>
      <c r="AP831" s="62">
        <v>100.26</v>
      </c>
      <c r="AQ831" s="60">
        <f>IF(AND(ISNUMBER(AP830),ISNUMBER(AP831)),AP831/AP830-1,"")</f>
        <v>0</v>
      </c>
      <c r="AR831" s="60">
        <f>IF(ISNUMBER(AP831),AP831/MAX(AP$22:AP831)-1,"")</f>
        <v>-1.4938751120405769E-3</v>
      </c>
      <c r="AT831" s="62">
        <v>50.08</v>
      </c>
      <c r="AU831" s="60">
        <f>IF(AND(ISNUMBER(AT830),ISNUMBER(AT831)),AT831/AT830-1,"")</f>
        <v>1.9972039145188525E-4</v>
      </c>
      <c r="AV831" s="60">
        <f>IF(ISNUMBER(AT831),AT831/MAX(AT$22:AT831)-1,"")</f>
        <v>-1.9928258270227595E-3</v>
      </c>
      <c r="AX831" s="62">
        <v>20.623999999999999</v>
      </c>
      <c r="AY831" s="60">
        <f>IF(AND(ISNUMBER(AX830),ISNUMBER(AX831)),AX831/AX830-1,"")</f>
        <v>-1.2969609954534667E-2</v>
      </c>
      <c r="AZ831" s="60">
        <f>IF(ISNUMBER(AX831),AX831/MAX(AX$22:AX831)-1,"")</f>
        <v>-0.23087823979116173</v>
      </c>
      <c r="BB831" s="62">
        <v>51.14</v>
      </c>
      <c r="BC831" s="60">
        <f>IF(AND(ISNUMBER(BB830),ISNUMBER(BB831)),BB831/BB830-1,"")</f>
        <v>-1.3669205233353132E-3</v>
      </c>
      <c r="BD831" s="60">
        <f>IF(ISNUMBER(BB831),BB831/MAX(BB$22:BB831)-1,"")</f>
        <v>-7.5393238112457128E-2</v>
      </c>
      <c r="BF831" s="62">
        <v>53.14</v>
      </c>
      <c r="BG831" s="60">
        <f>IF(AND(ISNUMBER(BF830),ISNUMBER(BF831)),BF831/BF830-1,"")</f>
        <v>-1.8814675446843232E-4</v>
      </c>
      <c r="BH831" s="60">
        <f>IF(ISNUMBER(BF831),BF831/MAX(BF$22:BF831)-1,"")</f>
        <v>-1.8470631695604034E-2</v>
      </c>
      <c r="BK831" s="61">
        <f>BK830*(1+BL831)</f>
        <v>130.075588977232</v>
      </c>
      <c r="BL831" s="60">
        <f>$L$12*N(AQ831)+$L$13*N(S831)+$L$14*N(AA831)+$L$15*N(AE831)+$L$16*N(AY831)+$L$17*N(BC831)+$L$18*N(AM831)+$L$19*N(AU831)+$L$20*N(W831)</f>
        <v>2.7162667931082594E-3</v>
      </c>
      <c r="BM831" s="60">
        <f>IF(ISNUMBER(BK831),BK831/MAX(BK$22:BK831)-1,"")</f>
        <v>-1.8419791343113556E-2</v>
      </c>
      <c r="BO831" s="61">
        <f>BO830*(1+BP831)</f>
        <v>130.50910972023243</v>
      </c>
      <c r="BP831" s="60">
        <f>$L$36*N(S831)+$L$37*N(AQ831)+$L$38*N(AA831)+$L$39*N(AE831)+$L$40*N(AM831)+$L$41*N(W831)+$L$42*N(AI831)+$L$43*N(BG831)+$L$44*N(AY831)</f>
        <v>5.5277324271961288E-3</v>
      </c>
      <c r="BQ831" s="60">
        <f>IF(ISNUMBER(BO831),BO831/MAX(BO$22:BO831)-1,"")</f>
        <v>-1.8243637984037497E-2</v>
      </c>
      <c r="BS831" s="61">
        <f>BS830*(1+BT831)</f>
        <v>124.48409862117953</v>
      </c>
      <c r="BT831" s="60">
        <f>$L$60*N(S831)+$L$61*N(AE831)+$L$62*N(AQ831)+$L$63*N(AM831)+$L$64*N(AI831)+$L$65*N(AA831)+$L$66*N(BG831)+$L$67*N(W831)+$L$68*N(AY831)</f>
        <v>7.48862185432552E-3</v>
      </c>
      <c r="BU831" s="60">
        <f>IF(ISNUMBER(BS831),BS831/MAX(BS$22:BS831)-1,"")</f>
        <v>-1.4822415978414383E-2</v>
      </c>
    </row>
    <row r="832" spans="17:73" ht="16" customHeight="1">
      <c r="Q832" s="63">
        <v>44270</v>
      </c>
      <c r="R832" s="62">
        <v>510</v>
      </c>
      <c r="S832" s="60">
        <f>IF(AND(ISNUMBER(R831),ISNUMBER(R832)),R832/R831-1,"")</f>
        <v>7.3875083948959919E-3</v>
      </c>
      <c r="T832" s="60">
        <f>IF(ISNUMBER(R832),R832/MAX(R$22:R832)-1,"")</f>
        <v>0</v>
      </c>
      <c r="V832" s="62">
        <v>268</v>
      </c>
      <c r="W832" s="60">
        <f>IF(AND(ISNUMBER(V831),ISNUMBER(V832)),V832/V831-1,"")</f>
        <v>5.7794790962997222E-3</v>
      </c>
      <c r="X832" s="60">
        <f>IF(ISNUMBER(V832),V832/MAX(V$22:V832)-1,"")</f>
        <v>0</v>
      </c>
      <c r="Z832" s="62">
        <v>11.07</v>
      </c>
      <c r="AA832" s="60">
        <f>IF(AND(ISNUMBER(Z831),ISNUMBER(Z832)),Z832/Z831-1,"")</f>
        <v>3.6264732547597323E-3</v>
      </c>
      <c r="AB832" s="60">
        <f>IF(ISNUMBER(Z832),Z832/MAX(Z$22:Z832)-1,"")</f>
        <v>-3.3187772925764136E-2</v>
      </c>
      <c r="AD832" s="62">
        <v>15.77</v>
      </c>
      <c r="AE832" s="60">
        <f>IF(AND(ISNUMBER(AD831),ISNUMBER(AD832)),AD832/AD831-1,"")</f>
        <v>2.5429116338206992E-3</v>
      </c>
      <c r="AF832" s="60">
        <f>IF(ISNUMBER(AD832),AD832/MAX(AD$22:AD832)-1,"")</f>
        <v>-3.3700980392156854E-2</v>
      </c>
      <c r="AH832" s="62">
        <v>17.690000000000001</v>
      </c>
      <c r="AI832" s="60">
        <f>IF(AND(ISNUMBER(AH831),ISNUMBER(AH832)),AH832/AH831-1,"")</f>
        <v>3.9727582292850006E-3</v>
      </c>
      <c r="AJ832" s="60">
        <f>IF(ISNUMBER(AH832),AH832/MAX(AH$22:AH832)-1,"")</f>
        <v>-9.3285494618144504E-2</v>
      </c>
      <c r="AL832" s="62">
        <v>19.940000000000001</v>
      </c>
      <c r="AM832" s="60">
        <f>IF(AND(ISNUMBER(AL831),ISNUMBER(AL832)),AL832/AL831-1,"")</f>
        <v>8.0889787664306656E-3</v>
      </c>
      <c r="AN832" s="60">
        <f>IF(ISNUMBER(AL832),AL832/MAX(AL$22:AL832)-1,"")</f>
        <v>-0.15400933389902416</v>
      </c>
      <c r="AP832" s="62">
        <v>100.26</v>
      </c>
      <c r="AQ832" s="60">
        <f>IF(AND(ISNUMBER(AP831),ISNUMBER(AP832)),AP832/AP831-1,"")</f>
        <v>0</v>
      </c>
      <c r="AR832" s="60">
        <f>IF(ISNUMBER(AP832),AP832/MAX(AP$22:AP832)-1,"")</f>
        <v>-1.4938751120405769E-3</v>
      </c>
      <c r="AT832" s="62">
        <v>50.07</v>
      </c>
      <c r="AU832" s="60">
        <f>IF(AND(ISNUMBER(AT831),ISNUMBER(AT832)),AT832/AT831-1,"")</f>
        <v>-1.9968051118202101E-4</v>
      </c>
      <c r="AV832" s="60">
        <f>IF(ISNUMBER(AT832),AT832/MAX(AT$22:AT832)-1,"")</f>
        <v>-2.1921084097249466E-3</v>
      </c>
      <c r="AX832" s="62">
        <v>20.827000000000002</v>
      </c>
      <c r="AY832" s="60">
        <f>IF(AND(ISNUMBER(AX831),ISNUMBER(AX832)),AX832/AX831-1,"")</f>
        <v>9.8429014740109011E-3</v>
      </c>
      <c r="AZ832" s="60">
        <f>IF(ISNUMBER(AX832),AX832/MAX(AX$22:AX832)-1,"")</f>
        <v>-0.22330785008390819</v>
      </c>
      <c r="BB832" s="62">
        <v>51.05</v>
      </c>
      <c r="BC832" s="60">
        <f>IF(AND(ISNUMBER(BB831),ISNUMBER(BB832)),BB832/BB831-1,"")</f>
        <v>-1.7598748533438346E-3</v>
      </c>
      <c r="BD832" s="60">
        <f>IF(ISNUMBER(BB832),BB832/MAX(BB$22:BB832)-1,"")</f>
        <v>-7.7020430301934617E-2</v>
      </c>
      <c r="BF832" s="62">
        <v>52.98</v>
      </c>
      <c r="BG832" s="60">
        <f>IF(AND(ISNUMBER(BF831),ISNUMBER(BF832)),BF832/BF831-1,"")</f>
        <v>-3.0109145652992275E-3</v>
      </c>
      <c r="BH832" s="60">
        <f>IF(ISNUMBER(BF832),BF832/MAX(BF$22:BF832)-1,"")</f>
        <v>-2.1425932766900746E-2</v>
      </c>
      <c r="BK832" s="61">
        <f>BK831*(1+BL832)</f>
        <v>130.69829876640696</v>
      </c>
      <c r="BL832" s="60">
        <f>$L$12*N(AQ832)+$L$13*N(S832)+$L$14*N(AA832)+$L$15*N(AE832)+$L$16*N(AY832)+$L$17*N(BC832)+$L$18*N(AM832)+$L$19*N(AU832)+$L$20*N(W832)</f>
        <v>4.787291713005108E-3</v>
      </c>
      <c r="BM832" s="60">
        <f>IF(ISNUMBER(BK832),BK832/MAX(BK$22:BK832)-1,"")</f>
        <v>-1.3720680544560548E-2</v>
      </c>
      <c r="BO832" s="61">
        <f>BO831*(1+BP832)</f>
        <v>131.08111114122119</v>
      </c>
      <c r="BP832" s="60">
        <f>$L$36*N(S832)+$L$37*N(AQ832)+$L$38*N(AA832)+$L$39*N(AE832)+$L$40*N(AM832)+$L$41*N(W832)+$L$42*N(AI832)+$L$43*N(BG832)+$L$44*N(AY832)</f>
        <v>4.3828467010075308E-3</v>
      </c>
      <c r="BQ832" s="60">
        <f>IF(ISNUMBER(BO832),BO832/MAX(BO$22:BO832)-1,"")</f>
        <v>-1.3940750351582598E-2</v>
      </c>
      <c r="BS832" s="61">
        <f>BS831*(1+BT832)</f>
        <v>125.03277373851634</v>
      </c>
      <c r="BT832" s="60">
        <f>$L$60*N(S832)+$L$61*N(AE832)+$L$62*N(AQ832)+$L$63*N(AM832)+$L$64*N(AI832)+$L$65*N(AA832)+$L$66*N(BG832)+$L$67*N(W832)+$L$68*N(AY832)</f>
        <v>4.4075920010192881E-3</v>
      </c>
      <c r="BU832" s="60">
        <f>IF(ISNUMBER(BS832),BS832/MAX(BS$22:BS832)-1,"")</f>
        <v>-1.0480155139497294E-2</v>
      </c>
    </row>
    <row r="833" spans="17:73" ht="16" customHeight="1">
      <c r="Q833" s="63">
        <v>44271</v>
      </c>
      <c r="R833" s="62">
        <v>512.72</v>
      </c>
      <c r="S833" s="60">
        <f>IF(AND(ISNUMBER(R832),ISNUMBER(R833)),R833/R832-1,"")</f>
        <v>5.3333333333334121E-3</v>
      </c>
      <c r="T833" s="60">
        <f>IF(ISNUMBER(R833),R833/MAX(R$22:R833)-1,"")</f>
        <v>0</v>
      </c>
      <c r="V833" s="62">
        <v>269.10000000000002</v>
      </c>
      <c r="W833" s="60">
        <f>IF(AND(ISNUMBER(V832),ISNUMBER(V833)),V833/V832-1,"")</f>
        <v>4.104477611940327E-3</v>
      </c>
      <c r="X833" s="60">
        <f>IF(ISNUMBER(V833),V833/MAX(V$22:V833)-1,"")</f>
        <v>0</v>
      </c>
      <c r="Z833" s="62">
        <v>11.16</v>
      </c>
      <c r="AA833" s="60">
        <f>IF(AND(ISNUMBER(Z832),ISNUMBER(Z833)),Z833/Z832-1,"")</f>
        <v>8.1300813008129413E-3</v>
      </c>
      <c r="AB833" s="60">
        <f>IF(ISNUMBER(Z833),Z833/MAX(Z$22:Z833)-1,"")</f>
        <v>-2.5327510917030449E-2</v>
      </c>
      <c r="AD833" s="62">
        <v>15.9</v>
      </c>
      <c r="AE833" s="60">
        <f>IF(AND(ISNUMBER(AD832),ISNUMBER(AD833)),AD833/AD832-1,"")</f>
        <v>8.2435003170577836E-3</v>
      </c>
      <c r="AF833" s="60">
        <f>IF(ISNUMBER(AD833),AD833/MAX(AD$22:AD833)-1,"")</f>
        <v>-2.5735294117647078E-2</v>
      </c>
      <c r="AH833" s="62">
        <v>17.98</v>
      </c>
      <c r="AI833" s="60">
        <f>IF(AND(ISNUMBER(AH832),ISNUMBER(AH833)),AH833/AH832-1,"")</f>
        <v>1.6393442622950838E-2</v>
      </c>
      <c r="AJ833" s="60">
        <f>IF(ISNUMBER(AH833),AH833/MAX(AH$22:AH833)-1,"")</f>
        <v>-7.8421322398769866E-2</v>
      </c>
      <c r="AL833" s="62">
        <v>20.05</v>
      </c>
      <c r="AM833" s="60">
        <f>IF(AND(ISNUMBER(AL832),ISNUMBER(AL833)),AL833/AL832-1,"")</f>
        <v>5.5165496489468779E-3</v>
      </c>
      <c r="AN833" s="60">
        <f>IF(ISNUMBER(AL833),AL833/MAX(AL$22:AL833)-1,"")</f>
        <v>-0.14934238438693248</v>
      </c>
      <c r="AP833" s="62">
        <v>100.25</v>
      </c>
      <c r="AQ833" s="60">
        <f>IF(AND(ISNUMBER(AP832),ISNUMBER(AP833)),AP833/AP832-1,"")</f>
        <v>-9.9740674247006389E-5</v>
      </c>
      <c r="AR833" s="60">
        <f>IF(ISNUMBER(AP833),AP833/MAX(AP$22:AP833)-1,"")</f>
        <v>-1.5934667861766671E-3</v>
      </c>
      <c r="AT833" s="62">
        <v>50.07</v>
      </c>
      <c r="AU833" s="60">
        <f>IF(AND(ISNUMBER(AT832),ISNUMBER(AT833)),AT833/AT832-1,"")</f>
        <v>0</v>
      </c>
      <c r="AV833" s="60">
        <f>IF(ISNUMBER(AT833),AT833/MAX(AT$22:AT833)-1,"")</f>
        <v>-2.1921084097249466E-3</v>
      </c>
      <c r="AX833" s="62">
        <v>20.9</v>
      </c>
      <c r="AY833" s="60">
        <f>IF(AND(ISNUMBER(AX832),ISNUMBER(AX833)),AX833/AX832-1,"")</f>
        <v>3.5050655399240238E-3</v>
      </c>
      <c r="AZ833" s="60">
        <f>IF(ISNUMBER(AX833),AX833/MAX(AX$22:AX833)-1,"")</f>
        <v>-0.22058549319410792</v>
      </c>
      <c r="BB833" s="62">
        <v>51.11</v>
      </c>
      <c r="BC833" s="60">
        <f>IF(AND(ISNUMBER(BB832),ISNUMBER(BB833)),BB833/BB832-1,"")</f>
        <v>1.1753183153770941E-3</v>
      </c>
      <c r="BD833" s="60">
        <f>IF(ISNUMBER(BB833),BB833/MAX(BB$22:BB833)-1,"")</f>
        <v>-7.593563550894955E-2</v>
      </c>
      <c r="BF833" s="62">
        <v>53.14</v>
      </c>
      <c r="BG833" s="60">
        <f>IF(AND(ISNUMBER(BF832),ISNUMBER(BF833)),BF833/BF832-1,"")</f>
        <v>3.020007550018855E-3</v>
      </c>
      <c r="BH833" s="60">
        <f>IF(ISNUMBER(BF833),BF833/MAX(BF$22:BF833)-1,"")</f>
        <v>-1.8470631695604034E-2</v>
      </c>
      <c r="BK833" s="61">
        <f>BK832*(1+BL833)</f>
        <v>131.28274563215291</v>
      </c>
      <c r="BL833" s="60">
        <f>$L$12*N(AQ833)+$L$13*N(S833)+$L$14*N(AA833)+$L$15*N(AE833)+$L$16*N(AY833)+$L$17*N(BC833)+$L$18*N(AM833)+$L$19*N(AU833)+$L$20*N(W833)</f>
        <v>4.4717251200836533E-3</v>
      </c>
      <c r="BM833" s="60">
        <f>IF(ISNUMBER(BK833),BK833/MAX(BK$22:BK833)-1,"")</f>
        <v>-9.3103105363325778E-3</v>
      </c>
      <c r="BO833" s="61">
        <f>BO832*(1+BP833)</f>
        <v>131.7551665935236</v>
      </c>
      <c r="BP833" s="60">
        <f>$L$36*N(S833)+$L$37*N(AQ833)+$L$38*N(AA833)+$L$39*N(AE833)+$L$40*N(AM833)+$L$41*N(W833)+$L$42*N(AI833)+$L$43*N(BG833)+$L$44*N(AY833)</f>
        <v>5.1422775290348973E-3</v>
      </c>
      <c r="BQ833" s="60">
        <f>IF(ISNUMBER(BO833),BO833/MAX(BO$22:BO833)-1,"")</f>
        <v>-8.8701600298186634E-3</v>
      </c>
      <c r="BS833" s="61">
        <f>BS832*(1+BT833)</f>
        <v>125.82569619331414</v>
      </c>
      <c r="BT833" s="60">
        <f>$L$60*N(S833)+$L$61*N(AE833)+$L$62*N(AQ833)+$L$63*N(AM833)+$L$64*N(AI833)+$L$65*N(AA833)+$L$66*N(BG833)+$L$67*N(W833)+$L$68*N(AY833)</f>
        <v>6.3417169042098969E-3</v>
      </c>
      <c r="BU833" s="60">
        <f>IF(ISNUMBER(BS833),BS833/MAX(BS$22:BS833)-1,"")</f>
        <v>-4.2049004122942657E-3</v>
      </c>
    </row>
    <row r="834" spans="17:73" ht="16" customHeight="1">
      <c r="Q834" s="63">
        <v>44272</v>
      </c>
      <c r="R834" s="62">
        <v>512.07000000000005</v>
      </c>
      <c r="S834" s="60">
        <f>IF(AND(ISNUMBER(R833),ISNUMBER(R834)),R834/R833-1,"")</f>
        <v>-1.2677484787018134E-3</v>
      </c>
      <c r="T834" s="60">
        <f>IF(ISNUMBER(R834),R834/MAX(R$22:R834)-1,"")</f>
        <v>-1.2677484787018134E-3</v>
      </c>
      <c r="V834" s="62">
        <v>268.66000000000003</v>
      </c>
      <c r="W834" s="60">
        <f>IF(AND(ISNUMBER(V833),ISNUMBER(V834)),V834/V833-1,"")</f>
        <v>-1.635079895949465E-3</v>
      </c>
      <c r="X834" s="60">
        <f>IF(ISNUMBER(V834),V834/MAX(V$22:V834)-1,"")</f>
        <v>-1.635079895949465E-3</v>
      </c>
      <c r="Z834" s="62">
        <v>11.16</v>
      </c>
      <c r="AA834" s="60">
        <f>IF(AND(ISNUMBER(Z833),ISNUMBER(Z834)),Z834/Z833-1,"")</f>
        <v>0</v>
      </c>
      <c r="AB834" s="60">
        <f>IF(ISNUMBER(Z834),Z834/MAX(Z$22:Z834)-1,"")</f>
        <v>-2.5327510917030449E-2</v>
      </c>
      <c r="AD834" s="62">
        <v>15.89</v>
      </c>
      <c r="AE834" s="60">
        <f>IF(AND(ISNUMBER(AD833),ISNUMBER(AD834)),AD834/AD833-1,"")</f>
        <v>-6.2893081761006275E-4</v>
      </c>
      <c r="AF834" s="60">
        <f>IF(ISNUMBER(AD834),AD834/MAX(AD$22:AD834)-1,"")</f>
        <v>-2.6348039215686292E-2</v>
      </c>
      <c r="AH834" s="62">
        <v>17.98</v>
      </c>
      <c r="AI834" s="60">
        <f>IF(AND(ISNUMBER(AH833),ISNUMBER(AH834)),AH834/AH833-1,"")</f>
        <v>0</v>
      </c>
      <c r="AJ834" s="60">
        <f>IF(ISNUMBER(AH834),AH834/MAX(AH$22:AH834)-1,"")</f>
        <v>-7.8421322398769866E-2</v>
      </c>
      <c r="AL834" s="62">
        <v>20.059999999999999</v>
      </c>
      <c r="AM834" s="60">
        <f>IF(AND(ISNUMBER(AL833),ISNUMBER(AL834)),AL834/AL833-1,"")</f>
        <v>4.9875311720692928E-4</v>
      </c>
      <c r="AN834" s="60">
        <f>IF(ISNUMBER(AL834),AL834/MAX(AL$22:AL834)-1,"")</f>
        <v>-0.14891811624946971</v>
      </c>
      <c r="AP834" s="62">
        <v>100.25</v>
      </c>
      <c r="AQ834" s="60">
        <f>IF(AND(ISNUMBER(AP833),ISNUMBER(AP834)),AP834/AP833-1,"")</f>
        <v>0</v>
      </c>
      <c r="AR834" s="60">
        <f>IF(ISNUMBER(AP834),AP834/MAX(AP$22:AP834)-1,"")</f>
        <v>-1.5934667861766671E-3</v>
      </c>
      <c r="AT834" s="62">
        <v>50.07</v>
      </c>
      <c r="AU834" s="60">
        <f>IF(AND(ISNUMBER(AT833),ISNUMBER(AT834)),AT834/AT833-1,"")</f>
        <v>0</v>
      </c>
      <c r="AV834" s="60">
        <f>IF(ISNUMBER(AT834),AT834/MAX(AT$22:AT834)-1,"")</f>
        <v>-2.1921084097249466E-3</v>
      </c>
      <c r="AX834" s="62">
        <v>20.968</v>
      </c>
      <c r="AY834" s="60">
        <f>IF(AND(ISNUMBER(AX833),ISNUMBER(AX834)),AX834/AX833-1,"")</f>
        <v>3.2535885167463974E-3</v>
      </c>
      <c r="AZ834" s="60">
        <f>IF(ISNUMBER(AX834),AX834/MAX(AX$22:AX834)-1,"")</f>
        <v>-0.21804959910497856</v>
      </c>
      <c r="BB834" s="62">
        <v>51.03</v>
      </c>
      <c r="BC834" s="60">
        <f>IF(AND(ISNUMBER(BB833),ISNUMBER(BB834)),BB834/BB833-1,"")</f>
        <v>-1.5652514185090505E-3</v>
      </c>
      <c r="BD834" s="60">
        <f>IF(ISNUMBER(BB834),BB834/MAX(BB$22:BB834)-1,"")</f>
        <v>-7.7382028566262862E-2</v>
      </c>
      <c r="BF834" s="62">
        <v>53.14</v>
      </c>
      <c r="BG834" s="60">
        <f>IF(AND(ISNUMBER(BF833),ISNUMBER(BF834)),BF834/BF833-1,"")</f>
        <v>0</v>
      </c>
      <c r="BH834" s="60">
        <f>IF(ISNUMBER(BF834),BF834/MAX(BF$22:BF834)-1,"")</f>
        <v>-1.8470631695604034E-2</v>
      </c>
      <c r="BK834" s="61">
        <f>BK833*(1+BL834)</f>
        <v>131.28291372964878</v>
      </c>
      <c r="BL834" s="60">
        <f>$L$12*N(AQ834)+$L$13*N(S834)+$L$14*N(AA834)+$L$15*N(AE834)+$L$16*N(AY834)+$L$17*N(BC834)+$L$18*N(AM834)+$L$19*N(AU834)+$L$20*N(W834)</f>
        <v>1.2804233722067261E-6</v>
      </c>
      <c r="BM834" s="60">
        <f>IF(ISNUMBER(BK834),BK834/MAX(BK$22:BK834)-1,"")</f>
        <v>-9.3090420340996571E-3</v>
      </c>
      <c r="BO834" s="61">
        <f>BO833*(1+BP834)</f>
        <v>131.72733088309511</v>
      </c>
      <c r="BP834" s="60">
        <f>$L$36*N(S834)+$L$37*N(AQ834)+$L$38*N(AA834)+$L$39*N(AE834)+$L$40*N(AM834)+$L$41*N(W834)+$L$42*N(AI834)+$L$43*N(BG834)+$L$44*N(AY834)</f>
        <v>-2.1126845457502522E-4</v>
      </c>
      <c r="BQ834" s="60">
        <f>IF(ISNUMBER(BO834),BO834/MAX(BO$22:BO834)-1,"")</f>
        <v>-9.0795544993923505E-3</v>
      </c>
      <c r="BS834" s="61">
        <f>BS833*(1+BT834)</f>
        <v>125.77341157211772</v>
      </c>
      <c r="BT834" s="60">
        <f>$L$60*N(S834)+$L$61*N(AE834)+$L$62*N(AQ834)+$L$63*N(AM834)+$L$64*N(AI834)+$L$65*N(AA834)+$L$66*N(BG834)+$L$67*N(W834)+$L$68*N(AY834)</f>
        <v>-4.1553214310129772E-4</v>
      </c>
      <c r="BU834" s="60">
        <f>IF(ISNUMBER(BS834),BS834/MAX(BS$22:BS834)-1,"")</f>
        <v>-4.6186852841156867E-3</v>
      </c>
    </row>
    <row r="835" spans="17:73" ht="16" customHeight="1">
      <c r="Q835" s="63">
        <v>44273</v>
      </c>
      <c r="R835" s="62">
        <v>507.94</v>
      </c>
      <c r="S835" s="60">
        <f>IF(AND(ISNUMBER(R834),ISNUMBER(R835)),R835/R834-1,"")</f>
        <v>-8.0653035717773713E-3</v>
      </c>
      <c r="T835" s="60">
        <f>IF(ISNUMBER(R835),R835/MAX(R$22:R835)-1,"")</f>
        <v>-9.3228272741457952E-3</v>
      </c>
      <c r="V835" s="62">
        <v>266.79000000000002</v>
      </c>
      <c r="W835" s="60">
        <f>IF(AND(ISNUMBER(V834),ISNUMBER(V835)),V835/V834-1,"")</f>
        <v>-6.9604704831385256E-3</v>
      </c>
      <c r="X835" s="60">
        <f>IF(ISNUMBER(V835),V835/MAX(V$22:V835)-1,"")</f>
        <v>-8.5841694537346358E-3</v>
      </c>
      <c r="Z835" s="62">
        <v>11.08</v>
      </c>
      <c r="AA835" s="60">
        <f>IF(AND(ISNUMBER(Z834),ISNUMBER(Z835)),Z835/Z834-1,"")</f>
        <v>-7.1684587813619638E-3</v>
      </c>
      <c r="AB835" s="60">
        <f>IF(ISNUMBER(Z835),Z835/MAX(Z$22:Z835)-1,"")</f>
        <v>-3.2314410480349332E-2</v>
      </c>
      <c r="AD835" s="62">
        <v>16.14</v>
      </c>
      <c r="AE835" s="60">
        <f>IF(AND(ISNUMBER(AD834),ISNUMBER(AD835)),AD835/AD834-1,"")</f>
        <v>1.5733165512901159E-2</v>
      </c>
      <c r="AF835" s="60">
        <f>IF(ISNUMBER(AD835),AD835/MAX(AD$22:AD835)-1,"")</f>
        <v>-1.1029411764705843E-2</v>
      </c>
      <c r="AH835" s="62">
        <v>17.77</v>
      </c>
      <c r="AI835" s="60">
        <f>IF(AND(ISNUMBER(AH834),ISNUMBER(AH835)),AH835/AH834-1,"")</f>
        <v>-1.1679644048943283E-2</v>
      </c>
      <c r="AJ835" s="60">
        <f>IF(ISNUMBER(AH835),AH835/MAX(AH$22:AH835)-1,"")</f>
        <v>-8.9185033316248163E-2</v>
      </c>
      <c r="AL835" s="62">
        <v>19.95</v>
      </c>
      <c r="AM835" s="60">
        <f>IF(AND(ISNUMBER(AL834),ISNUMBER(AL835)),AL835/AL834-1,"")</f>
        <v>-5.4835493519441725E-3</v>
      </c>
      <c r="AN835" s="60">
        <f>IF(ISNUMBER(AL835),AL835/MAX(AL$22:AL835)-1,"")</f>
        <v>-0.15358506576156139</v>
      </c>
      <c r="AP835" s="62">
        <v>100.25</v>
      </c>
      <c r="AQ835" s="60">
        <f>IF(AND(ISNUMBER(AP834),ISNUMBER(AP835)),AP835/AP834-1,"")</f>
        <v>0</v>
      </c>
      <c r="AR835" s="60">
        <f>IF(ISNUMBER(AP835),AP835/MAX(AP$22:AP835)-1,"")</f>
        <v>-1.5934667861766671E-3</v>
      </c>
      <c r="AT835" s="62">
        <v>50.08</v>
      </c>
      <c r="AU835" s="60">
        <f>IF(AND(ISNUMBER(AT834),ISNUMBER(AT835)),AT835/AT834-1,"")</f>
        <v>1.9972039145188525E-4</v>
      </c>
      <c r="AV835" s="60">
        <f>IF(ISNUMBER(AT835),AT835/MAX(AT$22:AT835)-1,"")</f>
        <v>-1.9928258270227595E-3</v>
      </c>
      <c r="AX835" s="62">
        <v>20.896000000000001</v>
      </c>
      <c r="AY835" s="60">
        <f>IF(AND(ISNUMBER(AX834),ISNUMBER(AX835)),AX835/AX834-1,"")</f>
        <v>-3.4338038916443825E-3</v>
      </c>
      <c r="AZ835" s="60">
        <f>IF(ISNUMBER(AX835),AX835/MAX(AX$22:AX835)-1,"")</f>
        <v>-0.22073466343464476</v>
      </c>
      <c r="BB835" s="62">
        <v>50.89</v>
      </c>
      <c r="BC835" s="60">
        <f>IF(AND(ISNUMBER(BB834),ISNUMBER(BB835)),BB835/BB834-1,"")</f>
        <v>-2.743484224965731E-3</v>
      </c>
      <c r="BD835" s="60">
        <f>IF(ISNUMBER(BB835),BB835/MAX(BB$22:BB835)-1,"")</f>
        <v>-7.9913216416561239E-2</v>
      </c>
      <c r="BF835" s="62">
        <v>52.99</v>
      </c>
      <c r="BG835" s="60">
        <f>IF(AND(ISNUMBER(BF834),ISNUMBER(BF835)),BF835/BF834-1,"")</f>
        <v>-2.822732404967998E-3</v>
      </c>
      <c r="BH835" s="60">
        <f>IF(ISNUMBER(BF835),BF835/MAX(BF$22:BF835)-1,"")</f>
        <v>-2.1241226449944528E-2</v>
      </c>
      <c r="BK835" s="61">
        <f>BK834*(1+BL835)</f>
        <v>130.9133656101171</v>
      </c>
      <c r="BL835" s="60">
        <f>$L$12*N(AQ835)+$L$13*N(S835)+$L$14*N(AA835)+$L$15*N(AE835)+$L$16*N(AY835)+$L$17*N(BC835)+$L$18*N(AM835)+$L$19*N(AU835)+$L$20*N(W835)</f>
        <v>-2.8148988244784154E-3</v>
      </c>
      <c r="BM835" s="60">
        <f>IF(ISNUMBER(BK835),BK835/MAX(BK$22:BK835)-1,"")</f>
        <v>-1.209773684709925E-2</v>
      </c>
      <c r="BO835" s="61">
        <f>BO834*(1+BP835)</f>
        <v>131.49510988901457</v>
      </c>
      <c r="BP835" s="60">
        <f>$L$36*N(S835)+$L$37*N(AQ835)+$L$38*N(AA835)+$L$39*N(AE835)+$L$40*N(AM835)+$L$41*N(W835)+$L$42*N(AI835)+$L$43*N(BG835)+$L$44*N(AY835)</f>
        <v>-1.7628915163142842E-3</v>
      </c>
      <c r="BQ835" s="60">
        <f>IF(ISNUMBER(BO835),BO835/MAX(BO$22:BO835)-1,"")</f>
        <v>-1.0826439746107752E-2</v>
      </c>
      <c r="BS835" s="61">
        <f>BS834*(1+BT835)</f>
        <v>125.51865405839746</v>
      </c>
      <c r="BT835" s="60">
        <f>$L$60*N(S835)+$L$61*N(AE835)+$L$62*N(AQ835)+$L$63*N(AM835)+$L$64*N(AI835)+$L$65*N(AA835)+$L$66*N(BG835)+$L$67*N(W835)+$L$68*N(AY835)</f>
        <v>-2.0255275780143456E-3</v>
      </c>
      <c r="BU835" s="60">
        <f>IF(ISNUMBER(BS835),BS835/MAX(BS$22:BS835)-1,"")</f>
        <v>-6.6348575877128724E-3</v>
      </c>
    </row>
    <row r="836" spans="17:73" ht="16" customHeight="1">
      <c r="Q836" s="63">
        <v>44274</v>
      </c>
      <c r="R836" s="62">
        <v>506.59</v>
      </c>
      <c r="S836" s="60">
        <f>IF(AND(ISNUMBER(R835),ISNUMBER(R836)),R836/R835-1,"")</f>
        <v>-2.657794227664767E-3</v>
      </c>
      <c r="T836" s="60">
        <f>IF(ISNUMBER(R836),R836/MAX(R$22:R836)-1,"")</f>
        <v>-1.1955843345295758E-2</v>
      </c>
      <c r="V836" s="62">
        <v>265.2</v>
      </c>
      <c r="W836" s="60">
        <f>IF(AND(ISNUMBER(V835),ISNUMBER(V836)),V836/V835-1,"")</f>
        <v>-5.9597436185765407E-3</v>
      </c>
      <c r="X836" s="60">
        <f>IF(ISNUMBER(V836),V836/MAX(V$22:V836)-1,"")</f>
        <v>-1.4492753623188581E-2</v>
      </c>
      <c r="Z836" s="62">
        <v>10.98</v>
      </c>
      <c r="AA836" s="60">
        <f>IF(AND(ISNUMBER(Z835),ISNUMBER(Z836)),Z836/Z835-1,"")</f>
        <v>-9.0252707581227609E-3</v>
      </c>
      <c r="AB836" s="60">
        <f>IF(ISNUMBER(Z836),Z836/MAX(Z$22:Z836)-1,"")</f>
        <v>-4.1048034934497712E-2</v>
      </c>
      <c r="AD836" s="62">
        <v>16.16</v>
      </c>
      <c r="AE836" s="60">
        <f>IF(AND(ISNUMBER(AD835),ISNUMBER(AD836)),AD836/AD835-1,"")</f>
        <v>1.2391573729864103E-3</v>
      </c>
      <c r="AF836" s="60">
        <f>IF(ISNUMBER(AD836),AD836/MAX(AD$22:AD836)-1,"")</f>
        <v>-9.8039215686274161E-3</v>
      </c>
      <c r="AH836" s="62">
        <v>17.86</v>
      </c>
      <c r="AI836" s="60">
        <f>IF(AND(ISNUMBER(AH835),ISNUMBER(AH836)),AH836/AH835-1,"")</f>
        <v>5.0647158131682524E-3</v>
      </c>
      <c r="AJ836" s="60">
        <f>IF(ISNUMBER(AH836),AH836/MAX(AH$22:AH836)-1,"")</f>
        <v>-8.4572014351614655E-2</v>
      </c>
      <c r="AL836" s="62">
        <v>19.87</v>
      </c>
      <c r="AM836" s="60">
        <f>IF(AND(ISNUMBER(AL835),ISNUMBER(AL836)),AL836/AL835-1,"")</f>
        <v>-4.0100250626565748E-3</v>
      </c>
      <c r="AN836" s="60">
        <f>IF(ISNUMBER(AL836),AL836/MAX(AL$22:AL836)-1,"")</f>
        <v>-0.15697921086126432</v>
      </c>
      <c r="AP836" s="62">
        <v>100.26</v>
      </c>
      <c r="AQ836" s="60">
        <f>IF(AND(ISNUMBER(AP835),ISNUMBER(AP836)),AP836/AP835-1,"")</f>
        <v>9.9750623441474673E-5</v>
      </c>
      <c r="AR836" s="60">
        <f>IF(ISNUMBER(AP836),AP836/MAX(AP$22:AP836)-1,"")</f>
        <v>-1.4938751120405769E-3</v>
      </c>
      <c r="AT836" s="62">
        <v>50.08</v>
      </c>
      <c r="AU836" s="60">
        <f>IF(AND(ISNUMBER(AT835),ISNUMBER(AT836)),AT836/AT835-1,"")</f>
        <v>0</v>
      </c>
      <c r="AV836" s="60">
        <f>IF(ISNUMBER(AT836),AT836/MAX(AT$22:AT836)-1,"")</f>
        <v>-1.9928258270227595E-3</v>
      </c>
      <c r="AX836" s="62">
        <v>20.89</v>
      </c>
      <c r="AY836" s="60">
        <f>IF(AND(ISNUMBER(AX835),ISNUMBER(AX836)),AX836/AX835-1,"")</f>
        <v>-2.871362940275457E-4</v>
      </c>
      <c r="AZ836" s="60">
        <f>IF(ISNUMBER(AX836),AX836/MAX(AX$22:AX836)-1,"")</f>
        <v>-0.22095841879545031</v>
      </c>
      <c r="BB836" s="62">
        <v>50.93</v>
      </c>
      <c r="BC836" s="60">
        <f>IF(AND(ISNUMBER(BB835),ISNUMBER(BB836)),BB836/BB835-1,"")</f>
        <v>7.8600903910386322E-4</v>
      </c>
      <c r="BD836" s="60">
        <f>IF(ISNUMBER(BB836),BB836/MAX(BB$22:BB836)-1,"")</f>
        <v>-7.9190019887904528E-2</v>
      </c>
      <c r="BF836" s="62">
        <v>53.02</v>
      </c>
      <c r="BG836" s="60">
        <f>IF(AND(ISNUMBER(BF835),ISNUMBER(BF836)),BF836/BF835-1,"")</f>
        <v>5.6614455557646437E-4</v>
      </c>
      <c r="BH836" s="60">
        <f>IF(ISNUMBER(BF836),BF836/MAX(BF$22:BF836)-1,"")</f>
        <v>-2.0687107499076429E-2</v>
      </c>
      <c r="BK836" s="61">
        <f>BK835*(1+BL836)</f>
        <v>130.6156056564667</v>
      </c>
      <c r="BL836" s="60">
        <f>$L$12*N(AQ836)+$L$13*N(S836)+$L$14*N(AA836)+$L$15*N(AE836)+$L$16*N(AY836)+$L$17*N(BC836)+$L$18*N(AM836)+$L$19*N(AU836)+$L$20*N(W836)</f>
        <v>-2.2744809306728831E-3</v>
      </c>
      <c r="BM836" s="60">
        <f>IF(ISNUMBER(BK836),BK836/MAX(BK$22:BK836)-1,"")</f>
        <v>-1.4344701706008989E-2</v>
      </c>
      <c r="BO836" s="61">
        <f>BO835*(1+BP836)</f>
        <v>131.17676158432758</v>
      </c>
      <c r="BP836" s="60">
        <f>$L$36*N(S836)+$L$37*N(AQ836)+$L$38*N(AA836)+$L$39*N(AE836)+$L$40*N(AM836)+$L$41*N(W836)+$L$42*N(AI836)+$L$43*N(BG836)+$L$44*N(AY836)</f>
        <v>-2.4209896851349342E-3</v>
      </c>
      <c r="BQ836" s="60">
        <f>IF(ISNUMBER(BO836),BO836/MAX(BO$22:BO836)-1,"")</f>
        <v>-1.3221218732290652E-2</v>
      </c>
      <c r="BS836" s="61">
        <f>BS835*(1+BT836)</f>
        <v>125.3588618274966</v>
      </c>
      <c r="BT836" s="60">
        <f>$L$60*N(S836)+$L$61*N(AE836)+$L$62*N(AQ836)+$L$63*N(AM836)+$L$64*N(AI836)+$L$65*N(AA836)+$L$66*N(BG836)+$L$67*N(W836)+$L$68*N(AY836)</f>
        <v>-1.2730556433987606E-3</v>
      </c>
      <c r="BU836" s="60">
        <f>IF(ISNUMBER(BS836),BS836/MAX(BS$22:BS836)-1,"")</f>
        <v>-7.8994666882163944E-3</v>
      </c>
    </row>
    <row r="837" spans="17:73" ht="16" customHeight="1">
      <c r="Q837" s="63">
        <v>44277</v>
      </c>
      <c r="R837" s="62">
        <v>504.48</v>
      </c>
      <c r="S837" s="60">
        <f>IF(AND(ISNUMBER(R836),ISNUMBER(R837)),R837/R836-1,"")</f>
        <v>-4.1651039301998649E-3</v>
      </c>
      <c r="T837" s="60">
        <f>IF(ISNUMBER(R837),R837/MAX(R$22:R837)-1,"")</f>
        <v>-1.6071149945389274E-2</v>
      </c>
      <c r="V837" s="62">
        <v>265.47000000000003</v>
      </c>
      <c r="W837" s="60">
        <f>IF(AND(ISNUMBER(V836),ISNUMBER(V837)),V837/V836-1,"")</f>
        <v>1.0180995475115306E-3</v>
      </c>
      <c r="X837" s="60">
        <f>IF(ISNUMBER(V837),V837/MAX(V$22:V837)-1,"")</f>
        <v>-1.3489409141583031E-2</v>
      </c>
      <c r="Z837" s="62">
        <v>10.98</v>
      </c>
      <c r="AA837" s="60">
        <f>IF(AND(ISNUMBER(Z836),ISNUMBER(Z837)),Z837/Z836-1,"")</f>
        <v>0</v>
      </c>
      <c r="AB837" s="60">
        <f>IF(ISNUMBER(Z837),Z837/MAX(Z$22:Z837)-1,"")</f>
        <v>-4.1048034934497712E-2</v>
      </c>
      <c r="AD837" s="62">
        <v>15.91</v>
      </c>
      <c r="AE837" s="60">
        <f>IF(AND(ISNUMBER(AD836),ISNUMBER(AD837)),AD837/AD836-1,"")</f>
        <v>-1.5470297029702929E-2</v>
      </c>
      <c r="AF837" s="60">
        <f>IF(ISNUMBER(AD837),AD837/MAX(AD$22:AD837)-1,"")</f>
        <v>-2.5122549019607865E-2</v>
      </c>
      <c r="AH837" s="62">
        <v>17.850000000000001</v>
      </c>
      <c r="AI837" s="60">
        <f>IF(AND(ISNUMBER(AH836),ISNUMBER(AH837)),AH837/AH836-1,"")</f>
        <v>-5.5991041433356425E-4</v>
      </c>
      <c r="AJ837" s="60">
        <f>IF(ISNUMBER(AH837),AH837/MAX(AH$22:AH837)-1,"")</f>
        <v>-8.50845720143516E-2</v>
      </c>
      <c r="AL837" s="62">
        <v>19.82</v>
      </c>
      <c r="AM837" s="60">
        <f>IF(AND(ISNUMBER(AL836),ISNUMBER(AL837)),AL837/AL836-1,"")</f>
        <v>-2.5163563160544022E-3</v>
      </c>
      <c r="AN837" s="60">
        <f>IF(ISNUMBER(AL837),AL837/MAX(AL$22:AL837)-1,"")</f>
        <v>-0.15910055154857872</v>
      </c>
      <c r="AP837" s="62">
        <v>100.25</v>
      </c>
      <c r="AQ837" s="60">
        <f>IF(AND(ISNUMBER(AP836),ISNUMBER(AP837)),AP837/AP836-1,"")</f>
        <v>-9.9740674247006389E-5</v>
      </c>
      <c r="AR837" s="60">
        <f>IF(ISNUMBER(AP837),AP837/MAX(AP$22:AP837)-1,"")</f>
        <v>-1.5934667861766671E-3</v>
      </c>
      <c r="AT837" s="62">
        <v>50.09</v>
      </c>
      <c r="AU837" s="60">
        <f>IF(AND(ISNUMBER(AT836),ISNUMBER(AT837)),AT837/AT836-1,"")</f>
        <v>1.9968051118213204E-4</v>
      </c>
      <c r="AV837" s="60">
        <f>IF(ISNUMBER(AT837),AT837/MAX(AT$22:AT837)-1,"")</f>
        <v>-1.7935432443203503E-3</v>
      </c>
      <c r="AX837" s="62">
        <v>21.091999999999999</v>
      </c>
      <c r="AY837" s="60">
        <f>IF(AND(ISNUMBER(AX836),ISNUMBER(AX837)),AX837/AX836-1,"")</f>
        <v>9.6696984202966352E-3</v>
      </c>
      <c r="AZ837" s="60">
        <f>IF(ISNUMBER(AX837),AX837/MAX(AX$22:AX837)-1,"")</f>
        <v>-0.21342532164833128</v>
      </c>
      <c r="BB837" s="62">
        <v>51.04</v>
      </c>
      <c r="BC837" s="60">
        <f>IF(AND(ISNUMBER(BB836),ISNUMBER(BB837)),BB837/BB836-1,"")</f>
        <v>2.1598272138227959E-3</v>
      </c>
      <c r="BD837" s="60">
        <f>IF(ISNUMBER(BB837),BB837/MAX(BB$22:BB837)-1,"")</f>
        <v>-7.7201229434098795E-2</v>
      </c>
      <c r="BF837" s="62">
        <v>53.21</v>
      </c>
      <c r="BG837" s="60">
        <f>IF(AND(ISNUMBER(BF836),ISNUMBER(BF837)),BF837/BF836-1,"")</f>
        <v>3.5835533760844029E-3</v>
      </c>
      <c r="BH837" s="60">
        <f>IF(ISNUMBER(BF837),BF837/MAX(BF$22:BF837)-1,"")</f>
        <v>-1.7177687476911729E-2</v>
      </c>
      <c r="BK837" s="61">
        <f>BK836*(1+BL837)</f>
        <v>130.44050522641751</v>
      </c>
      <c r="BL837" s="60">
        <f>$L$12*N(AQ837)+$L$13*N(S837)+$L$14*N(AA837)+$L$15*N(AE837)+$L$16*N(AY837)+$L$17*N(BC837)+$L$18*N(AM837)+$L$19*N(AU837)+$L$20*N(W837)</f>
        <v>-1.3405781734053919E-3</v>
      </c>
      <c r="BM837" s="60">
        <f>IF(ISNUMBER(BK837),BK837/MAX(BK$22:BK837)-1,"")</f>
        <v>-1.5666049685403194E-2</v>
      </c>
      <c r="BO837" s="61">
        <f>BO836*(1+BP837)</f>
        <v>130.77408130090078</v>
      </c>
      <c r="BP837" s="60">
        <f>$L$36*N(S837)+$L$37*N(AQ837)+$L$38*N(AA837)+$L$39*N(AE837)+$L$40*N(AM837)+$L$41*N(W837)+$L$42*N(AI837)+$L$43*N(BG837)+$L$44*N(AY837)</f>
        <v>-3.0697531983813783E-3</v>
      </c>
      <c r="BQ837" s="60">
        <f>IF(ISNUMBER(BO837),BO837/MAX(BO$22:BO837)-1,"")</f>
        <v>-1.6250386052182098E-2</v>
      </c>
      <c r="BS837" s="61">
        <f>BS836*(1+BT837)</f>
        <v>124.81300060942684</v>
      </c>
      <c r="BT837" s="60">
        <f>$L$60*N(S837)+$L$61*N(AE837)+$L$62*N(AQ837)+$L$63*N(AM837)+$L$64*N(AI837)+$L$65*N(AA837)+$L$66*N(BG837)+$L$67*N(W837)+$L$68*N(AY837)</f>
        <v>-4.3543887533129058E-3</v>
      </c>
      <c r="BU837" s="60">
        <f>IF(ISNUMBER(BS837),BS837/MAX(BS$22:BS837)-1,"")</f>
        <v>-1.2219458092625035E-2</v>
      </c>
    </row>
    <row r="838" spans="17:73" ht="16" customHeight="1">
      <c r="Q838" s="63">
        <v>44278</v>
      </c>
      <c r="R838" s="62">
        <v>509.64</v>
      </c>
      <c r="S838" s="60">
        <f>IF(AND(ISNUMBER(R837),ISNUMBER(R838)),R838/R837-1,"")</f>
        <v>1.0228353948620317E-2</v>
      </c>
      <c r="T838" s="60">
        <f>IF(ISNUMBER(R838),R838/MAX(R$22:R838)-1,"")</f>
        <v>-6.0071774067718131E-3</v>
      </c>
      <c r="V838" s="62">
        <v>267.5</v>
      </c>
      <c r="W838" s="60">
        <f>IF(AND(ISNUMBER(V837),ISNUMBER(V838)),V838/V837-1,"")</f>
        <v>7.6468150826833892E-3</v>
      </c>
      <c r="X838" s="60">
        <f>IF(ISNUMBER(V838),V838/MAX(V$22:V838)-1,"")</f>
        <v>-5.9457450761799535E-3</v>
      </c>
      <c r="Z838" s="62">
        <v>11.09</v>
      </c>
      <c r="AA838" s="60">
        <f>IF(AND(ISNUMBER(Z837),ISNUMBER(Z838)),Z838/Z837-1,"")</f>
        <v>1.0018214936247771E-2</v>
      </c>
      <c r="AB838" s="60">
        <f>IF(ISNUMBER(Z838),Z838/MAX(Z$22:Z838)-1,"")</f>
        <v>-3.1441048034934416E-2</v>
      </c>
      <c r="AD838" s="62">
        <v>15.79</v>
      </c>
      <c r="AE838" s="60">
        <f>IF(AND(ISNUMBER(AD837),ISNUMBER(AD838)),AD838/AD837-1,"")</f>
        <v>-7.5424261470773413E-3</v>
      </c>
      <c r="AF838" s="60">
        <f>IF(ISNUMBER(AD838),AD838/MAX(AD$22:AD838)-1,"")</f>
        <v>-3.2475490196078538E-2</v>
      </c>
      <c r="AH838" s="62">
        <v>17.96</v>
      </c>
      <c r="AI838" s="60">
        <f>IF(AND(ISNUMBER(AH837),ISNUMBER(AH838)),AH838/AH837-1,"")</f>
        <v>6.1624649859943759E-3</v>
      </c>
      <c r="AJ838" s="60">
        <f>IF(ISNUMBER(AH838),AH838/MAX(AH$22:AH838)-1,"")</f>
        <v>-7.9446437724243979E-2</v>
      </c>
      <c r="AL838" s="62">
        <v>19.86</v>
      </c>
      <c r="AM838" s="60">
        <f>IF(AND(ISNUMBER(AL837),ISNUMBER(AL838)),AL838/AL837-1,"")</f>
        <v>2.0181634712410634E-3</v>
      </c>
      <c r="AN838" s="60">
        <f>IF(ISNUMBER(AL838),AL838/MAX(AL$22:AL838)-1,"")</f>
        <v>-0.1574034789987272</v>
      </c>
      <c r="AP838" s="62">
        <v>100.26</v>
      </c>
      <c r="AQ838" s="60">
        <f>IF(AND(ISNUMBER(AP837),ISNUMBER(AP838)),AP838/AP837-1,"")</f>
        <v>9.9750623441474673E-5</v>
      </c>
      <c r="AR838" s="60">
        <f>IF(ISNUMBER(AP838),AP838/MAX(AP$22:AP838)-1,"")</f>
        <v>-1.4938751120405769E-3</v>
      </c>
      <c r="AT838" s="62">
        <v>50.09</v>
      </c>
      <c r="AU838" s="60">
        <f>IF(AND(ISNUMBER(AT837),ISNUMBER(AT838)),AT838/AT837-1,"")</f>
        <v>0</v>
      </c>
      <c r="AV838" s="60">
        <f>IF(ISNUMBER(AT838),AT838/MAX(AT$22:AT838)-1,"")</f>
        <v>-1.7935432443203503E-3</v>
      </c>
      <c r="AX838" s="62">
        <v>21.06</v>
      </c>
      <c r="AY838" s="60">
        <f>IF(AND(ISNUMBER(AX837),ISNUMBER(AX838)),AX838/AX837-1,"")</f>
        <v>-1.5171629053669644E-3</v>
      </c>
      <c r="AZ838" s="60">
        <f>IF(ISNUMBER(AX838),AX838/MAX(AX$22:AX838)-1,"")</f>
        <v>-0.21461868357262737</v>
      </c>
      <c r="BB838" s="62">
        <v>51.05</v>
      </c>
      <c r="BC838" s="60">
        <f>IF(AND(ISNUMBER(BB837),ISNUMBER(BB838)),BB838/BB837-1,"")</f>
        <v>1.9592476489016519E-4</v>
      </c>
      <c r="BD838" s="60">
        <f>IF(ISNUMBER(BB838),BB838/MAX(BB$22:BB838)-1,"")</f>
        <v>-7.7020430301934617E-2</v>
      </c>
      <c r="BF838" s="62">
        <v>53.2</v>
      </c>
      <c r="BG838" s="60">
        <f>IF(AND(ISNUMBER(BF837),ISNUMBER(BF838)),BF838/BF837-1,"")</f>
        <v>-1.8793459875954266E-4</v>
      </c>
      <c r="BH838" s="60">
        <f>IF(ISNUMBER(BF838),BF838/MAX(BF$22:BF838)-1,"")</f>
        <v>-1.7362393793867725E-2</v>
      </c>
      <c r="BK838" s="61">
        <f>BK837*(1+BL838)</f>
        <v>130.92672240545886</v>
      </c>
      <c r="BL838" s="60">
        <f>$L$12*N(AQ838)+$L$13*N(S838)+$L$14*N(AA838)+$L$15*N(AE838)+$L$16*N(AY838)+$L$17*N(BC838)+$L$18*N(AM838)+$L$19*N(AU838)+$L$20*N(W838)</f>
        <v>3.727501501143096E-3</v>
      </c>
      <c r="BM838" s="60">
        <f>IF(ISNUMBER(BK838),BK838/MAX(BK$22:BK838)-1,"")</f>
        <v>-1.199694340797941E-2</v>
      </c>
      <c r="BO838" s="61">
        <f>BO837*(1+BP838)</f>
        <v>131.26070346564421</v>
      </c>
      <c r="BP838" s="60">
        <f>$L$36*N(S838)+$L$37*N(AQ838)+$L$38*N(AA838)+$L$39*N(AE838)+$L$40*N(AM838)+$L$41*N(W838)+$L$42*N(AI838)+$L$43*N(BG838)+$L$44*N(AY838)</f>
        <v>3.7210902948250288E-3</v>
      </c>
      <c r="BQ838" s="60">
        <f>IF(ISNUMBER(BO838),BO838/MAX(BO$22:BO838)-1,"")</f>
        <v>-1.2589764911183021E-2</v>
      </c>
      <c r="BS838" s="61">
        <f>BS837*(1+BT838)</f>
        <v>125.23946450747371</v>
      </c>
      <c r="BT838" s="60">
        <f>$L$60*N(S838)+$L$61*N(AE838)+$L$62*N(AQ838)+$L$63*N(AM838)+$L$64*N(AI838)+$L$65*N(AA838)+$L$66*N(BG838)+$L$67*N(W838)+$L$68*N(AY838)</f>
        <v>3.4168227345275871E-3</v>
      </c>
      <c r="BU838" s="60">
        <f>IF(ISNUMBER(BS838),BS838/MAX(BS$22:BS838)-1,"")</f>
        <v>-8.8443870803120994E-3</v>
      </c>
    </row>
    <row r="839" spans="17:73" ht="16" customHeight="1">
      <c r="Q839" s="63">
        <v>44279</v>
      </c>
      <c r="R839" s="62">
        <v>513.59</v>
      </c>
      <c r="S839" s="60">
        <f>IF(AND(ISNUMBER(R838),ISNUMBER(R839)),R839/R838-1,"")</f>
        <v>7.7505690291186369E-3</v>
      </c>
      <c r="T839" s="60">
        <f>IF(ISNUMBER(R839),R839/MAX(R$22:R839)-1,"")</f>
        <v>0</v>
      </c>
      <c r="V839" s="62">
        <v>268.61</v>
      </c>
      <c r="W839" s="60">
        <f>IF(AND(ISNUMBER(V838),ISNUMBER(V839)),V839/V838-1,"")</f>
        <v>4.1495327102805124E-3</v>
      </c>
      <c r="X839" s="60">
        <f>IF(ISNUMBER(V839),V839/MAX(V$22:V839)-1,"")</f>
        <v>-1.8208844295800608E-3</v>
      </c>
      <c r="Z839" s="62">
        <v>11.17</v>
      </c>
      <c r="AA839" s="60">
        <f>IF(AND(ISNUMBER(Z838),ISNUMBER(Z839)),Z839/Z838-1,"")</f>
        <v>7.2137060414787513E-3</v>
      </c>
      <c r="AB839" s="60">
        <f>IF(ISNUMBER(Z839),Z839/MAX(Z$22:Z839)-1,"")</f>
        <v>-2.4454148471615644E-2</v>
      </c>
      <c r="AD839" s="62">
        <v>15.57</v>
      </c>
      <c r="AE839" s="60">
        <f>IF(AND(ISNUMBER(AD838),ISNUMBER(AD839)),AD839/AD838-1,"")</f>
        <v>-1.3932868904369733E-2</v>
      </c>
      <c r="AF839" s="60">
        <f>IF(ISNUMBER(AD839),AD839/MAX(AD$22:AD839)-1,"")</f>
        <v>-4.5955882352941124E-2</v>
      </c>
      <c r="AH839" s="62">
        <v>18.18</v>
      </c>
      <c r="AI839" s="60">
        <f>IF(AND(ISNUMBER(AH838),ISNUMBER(AH839)),AH839/AH838-1,"")</f>
        <v>1.2249443207126953E-2</v>
      </c>
      <c r="AJ839" s="60">
        <f>IF(ISNUMBER(AH839),AH839/MAX(AH$22:AH839)-1,"")</f>
        <v>-6.8170169144028847E-2</v>
      </c>
      <c r="AL839" s="62">
        <v>19.84</v>
      </c>
      <c r="AM839" s="60">
        <f>IF(AND(ISNUMBER(AL838),ISNUMBER(AL839)),AL839/AL838-1,"")</f>
        <v>-1.0070493454179541E-3</v>
      </c>
      <c r="AN839" s="60">
        <f>IF(ISNUMBER(AL839),AL839/MAX(AL$22:AL839)-1,"")</f>
        <v>-0.15825201527365296</v>
      </c>
      <c r="AP839" s="62">
        <v>100.25</v>
      </c>
      <c r="AQ839" s="60">
        <f>IF(AND(ISNUMBER(AP838),ISNUMBER(AP839)),AP839/AP838-1,"")</f>
        <v>-9.9740674247006389E-5</v>
      </c>
      <c r="AR839" s="60">
        <f>IF(ISNUMBER(AP839),AP839/MAX(AP$22:AP839)-1,"")</f>
        <v>-1.5934667861766671E-3</v>
      </c>
      <c r="AT839" s="62">
        <v>50.08</v>
      </c>
      <c r="AU839" s="60">
        <f>IF(AND(ISNUMBER(AT838),ISNUMBER(AT839)),AT839/AT838-1,"")</f>
        <v>-1.9964064683575256E-4</v>
      </c>
      <c r="AV839" s="60">
        <f>IF(ISNUMBER(AT839),AT839/MAX(AT$22:AT839)-1,"")</f>
        <v>-1.9928258270227595E-3</v>
      </c>
      <c r="AX839" s="62">
        <v>21.335000000000001</v>
      </c>
      <c r="AY839" s="60">
        <f>IF(AND(ISNUMBER(AX838),ISNUMBER(AX839)),AX839/AX838-1,"")</f>
        <v>1.3057929724596518E-2</v>
      </c>
      <c r="AZ839" s="60">
        <f>IF(ISNUMBER(AX839),AX839/MAX(AX$22:AX839)-1,"")</f>
        <v>-0.20436322953570762</v>
      </c>
      <c r="BB839" s="62">
        <v>51.12</v>
      </c>
      <c r="BC839" s="60">
        <f>IF(AND(ISNUMBER(BB838),ISNUMBER(BB839)),BB839/BB838-1,"")</f>
        <v>1.3712047012732764E-3</v>
      </c>
      <c r="BD839" s="60">
        <f>IF(ISNUMBER(BB839),BB839/MAX(BB$22:BB839)-1,"")</f>
        <v>-7.5754836376785484E-2</v>
      </c>
      <c r="BF839" s="62">
        <v>53.32</v>
      </c>
      <c r="BG839" s="60">
        <f>IF(AND(ISNUMBER(BF838),ISNUMBER(BF839)),BF839/BF838-1,"")</f>
        <v>2.2556390977443996E-3</v>
      </c>
      <c r="BH839" s="60">
        <f>IF(ISNUMBER(BF839),BF839/MAX(BF$22:BF839)-1,"")</f>
        <v>-1.514591799039533E-2</v>
      </c>
      <c r="BK839" s="61">
        <f>BK838*(1+BL839)</f>
        <v>131.44458228089849</v>
      </c>
      <c r="BL839" s="60">
        <f>$L$12*N(AQ839)+$L$13*N(S839)+$L$14*N(AA839)+$L$15*N(AE839)+$L$16*N(AY839)+$L$17*N(BC839)+$L$18*N(AM839)+$L$19*N(AU839)+$L$20*N(W839)</f>
        <v>3.9553413231861465E-3</v>
      </c>
      <c r="BM839" s="60">
        <f>IF(ISNUMBER(BK839),BK839/MAX(BK$22:BK839)-1,"")</f>
        <v>-8.0890540908067354E-3</v>
      </c>
      <c r="BO839" s="61">
        <f>BO838*(1+BP839)</f>
        <v>131.58624519119923</v>
      </c>
      <c r="BP839" s="60">
        <f>$L$36*N(S839)+$L$37*N(AQ839)+$L$38*N(AA839)+$L$39*N(AE839)+$L$40*N(AM839)+$L$41*N(W839)+$L$42*N(AI839)+$L$43*N(BG839)+$L$44*N(AY839)</f>
        <v>2.4801156550272548E-3</v>
      </c>
      <c r="BQ839" s="60">
        <f>IF(ISNUMBER(BO839),BO839/MAX(BO$22:BO839)-1,"")</f>
        <v>-1.0140873329205324E-2</v>
      </c>
      <c r="BS839" s="61">
        <f>BS838*(1+BT839)</f>
        <v>125.44854645812704</v>
      </c>
      <c r="BT839" s="60">
        <f>$L$60*N(S839)+$L$61*N(AE839)+$L$62*N(AQ839)+$L$63*N(AM839)+$L$64*N(AI839)+$L$65*N(AA839)+$L$66*N(BG839)+$L$67*N(W839)+$L$68*N(AY839)</f>
        <v>1.6694573988764614E-3</v>
      </c>
      <c r="BU839" s="60">
        <f>IF(ISNUMBER(BS839),BS839/MAX(BS$22:BS839)-1,"")</f>
        <v>-7.1896950088853329E-3</v>
      </c>
    </row>
    <row r="840" spans="17:73" ht="16" customHeight="1">
      <c r="Q840" s="63">
        <v>44280</v>
      </c>
      <c r="R840" s="62">
        <v>511.56</v>
      </c>
      <c r="S840" s="60">
        <f>IF(AND(ISNUMBER(R839),ISNUMBER(R840)),R840/R839-1,"")</f>
        <v>-3.9525691699605625E-3</v>
      </c>
      <c r="T840" s="60">
        <f>IF(ISNUMBER(R840),R840/MAX(R$22:R840)-1,"")</f>
        <v>-3.9525691699605625E-3</v>
      </c>
      <c r="V840" s="62">
        <v>268.58999999999997</v>
      </c>
      <c r="W840" s="60">
        <f>IF(AND(ISNUMBER(V839),ISNUMBER(V840)),V840/V839-1,"")</f>
        <v>-7.4457391757709601E-5</v>
      </c>
      <c r="X840" s="60">
        <f>IF(ISNUMBER(V840),V840/MAX(V$22:V840)-1,"")</f>
        <v>-1.8952062430325212E-3</v>
      </c>
      <c r="Z840" s="62">
        <v>11.1</v>
      </c>
      <c r="AA840" s="60">
        <f>IF(AND(ISNUMBER(Z839),ISNUMBER(Z840)),Z840/Z839-1,"")</f>
        <v>-6.2667860340197556E-3</v>
      </c>
      <c r="AB840" s="60">
        <f>IF(ISNUMBER(Z840),Z840/MAX(Z$22:Z840)-1,"")</f>
        <v>-3.0567685589519611E-2</v>
      </c>
      <c r="AD840" s="62">
        <v>15.69</v>
      </c>
      <c r="AE840" s="60">
        <f>IF(AND(ISNUMBER(AD839),ISNUMBER(AD840)),AD840/AD839-1,"")</f>
        <v>7.7071290944121795E-3</v>
      </c>
      <c r="AF840" s="60">
        <f>IF(ISNUMBER(AD840),AD840/MAX(AD$22:AD840)-1,"")</f>
        <v>-3.8602941176470673E-2</v>
      </c>
      <c r="AH840" s="62">
        <v>18.12</v>
      </c>
      <c r="AI840" s="60">
        <f>IF(AND(ISNUMBER(AH839),ISNUMBER(AH840)),AH840/AH839-1,"")</f>
        <v>-3.3003300330032292E-3</v>
      </c>
      <c r="AJ840" s="60">
        <f>IF(ISNUMBER(AH840),AH840/MAX(AH$22:AH840)-1,"")</f>
        <v>-7.1245515120451075E-2</v>
      </c>
      <c r="AL840" s="62">
        <v>20.079999999999998</v>
      </c>
      <c r="AM840" s="60">
        <f>IF(AND(ISNUMBER(AL839),ISNUMBER(AL840)),AL840/AL839-1,"")</f>
        <v>1.2096774193548265E-2</v>
      </c>
      <c r="AN840" s="60">
        <f>IF(ISNUMBER(AL840),AL840/MAX(AL$22:AL840)-1,"")</f>
        <v>-0.14806957997454395</v>
      </c>
      <c r="AP840" s="62">
        <v>100.25</v>
      </c>
      <c r="AQ840" s="60">
        <f>IF(AND(ISNUMBER(AP839),ISNUMBER(AP840)),AP840/AP839-1,"")</f>
        <v>0</v>
      </c>
      <c r="AR840" s="60">
        <f>IF(ISNUMBER(AP840),AP840/MAX(AP$22:AP840)-1,"")</f>
        <v>-1.5934667861766671E-3</v>
      </c>
      <c r="AT840" s="62">
        <v>50.08</v>
      </c>
      <c r="AU840" s="60">
        <f>IF(AND(ISNUMBER(AT839),ISNUMBER(AT840)),AT840/AT839-1,"")</f>
        <v>0</v>
      </c>
      <c r="AV840" s="60">
        <f>IF(ISNUMBER(AT840),AT840/MAX(AT$22:AT840)-1,"")</f>
        <v>-1.9928258270227595E-3</v>
      </c>
      <c r="AX840" s="62">
        <v>21.355</v>
      </c>
      <c r="AY840" s="60">
        <f>IF(AND(ISNUMBER(AX839),ISNUMBER(AX840)),AX840/AX839-1,"")</f>
        <v>9.3742676353403276E-4</v>
      </c>
      <c r="AZ840" s="60">
        <f>IF(ISNUMBER(AX840),AX840/MAX(AX$22:AX840)-1,"")</f>
        <v>-0.20361737833302263</v>
      </c>
      <c r="BB840" s="62">
        <v>51.17</v>
      </c>
      <c r="BC840" s="60">
        <f>IF(AND(ISNUMBER(BB839),ISNUMBER(BB840)),BB840/BB839-1,"")</f>
        <v>9.7809076682331408E-4</v>
      </c>
      <c r="BD840" s="60">
        <f>IF(ISNUMBER(BB840),BB840/MAX(BB$22:BB840)-1,"")</f>
        <v>-7.4850840715964595E-2</v>
      </c>
      <c r="BF840" s="62">
        <v>53.18</v>
      </c>
      <c r="BG840" s="60">
        <f>IF(AND(ISNUMBER(BF839),ISNUMBER(BF840)),BF840/BF839-1,"")</f>
        <v>-2.6256564141035055E-3</v>
      </c>
      <c r="BH840" s="60">
        <f>IF(ISNUMBER(BF840),BF840/MAX(BF$22:BF840)-1,"")</f>
        <v>-1.7731806427779828E-2</v>
      </c>
      <c r="BK840" s="61">
        <f>BK839*(1+BL840)</f>
        <v>131.36407011626855</v>
      </c>
      <c r="BL840" s="60">
        <f>$L$12*N(AQ840)+$L$13*N(S840)+$L$14*N(AA840)+$L$15*N(AE840)+$L$16*N(AY840)+$L$17*N(BC840)+$L$18*N(AM840)+$L$19*N(AU840)+$L$20*N(W840)</f>
        <v>-6.1251793898873435E-4</v>
      </c>
      <c r="BM840" s="60">
        <f>IF(ISNUMBER(BK840),BK840/MAX(BK$22:BK840)-1,"")</f>
        <v>-8.696617339055468E-3</v>
      </c>
      <c r="BO840" s="61">
        <f>BO839*(1+BP840)</f>
        <v>131.50312085539286</v>
      </c>
      <c r="BP840" s="60">
        <f>$L$36*N(S840)+$L$37*N(AQ840)+$L$38*N(AA840)+$L$39*N(AE840)+$L$40*N(AM840)+$L$41*N(W840)+$L$42*N(AI840)+$L$43*N(BG840)+$L$44*N(AY840)</f>
        <v>-6.3170991531508961E-4</v>
      </c>
      <c r="BQ840" s="60">
        <f>IF(ISNUMBER(BO840),BO840/MAX(BO$22:BO840)-1,"")</f>
        <v>-1.0766177154288403E-2</v>
      </c>
      <c r="BS840" s="61">
        <f>BS839*(1+BT840)</f>
        <v>125.53714769743867</v>
      </c>
      <c r="BT840" s="60">
        <f>$L$60*N(S840)+$L$61*N(AE840)+$L$62*N(AQ840)+$L$63*N(AM840)+$L$64*N(AI840)+$L$65*N(AA840)+$L$66*N(BG840)+$L$67*N(W840)+$L$68*N(AY840)</f>
        <v>7.0627553537422306E-4</v>
      </c>
      <c r="BU840" s="60">
        <f>IF(ISNUMBER(BS840),BS840/MAX(BS$22:BS840)-1,"")</f>
        <v>-6.4884973792027623E-3</v>
      </c>
    </row>
    <row r="841" spans="17:73" ht="16" customHeight="1">
      <c r="Q841" s="63">
        <v>44281</v>
      </c>
      <c r="R841" s="62">
        <v>512.84</v>
      </c>
      <c r="S841" s="60">
        <f>IF(AND(ISNUMBER(R840),ISNUMBER(R841)),R841/R840-1,"")</f>
        <v>2.502150285401683E-3</v>
      </c>
      <c r="T841" s="60">
        <f>IF(ISNUMBER(R841),R841/MAX(R$22:R841)-1,"")</f>
        <v>-1.4603088066356129E-3</v>
      </c>
      <c r="V841" s="62">
        <v>267.89999999999998</v>
      </c>
      <c r="W841" s="60">
        <f>IF(AND(ISNUMBER(V840),ISNUMBER(V841)),V841/V840-1,"")</f>
        <v>-2.5689712945381471E-3</v>
      </c>
      <c r="X841" s="60">
        <f>IF(ISNUMBER(V841),V841/MAX(V$22:V841)-1,"")</f>
        <v>-4.4593088071350762E-3</v>
      </c>
      <c r="Z841" s="62">
        <v>11.15</v>
      </c>
      <c r="AA841" s="60">
        <f>IF(AND(ISNUMBER(Z840),ISNUMBER(Z841)),Z841/Z840-1,"")</f>
        <v>4.5045045045044585E-3</v>
      </c>
      <c r="AB841" s="60">
        <f>IF(ISNUMBER(Z841),Z841/MAX(Z$22:Z841)-1,"")</f>
        <v>-2.6200873362445365E-2</v>
      </c>
      <c r="AD841" s="62">
        <v>15.92</v>
      </c>
      <c r="AE841" s="60">
        <f>IF(AND(ISNUMBER(AD840),ISNUMBER(AD841)),AD841/AD840-1,"")</f>
        <v>1.4659018483110353E-2</v>
      </c>
      <c r="AF841" s="60">
        <f>IF(ISNUMBER(AD841),AD841/MAX(AD$22:AD841)-1,"")</f>
        <v>-2.4509803921568651E-2</v>
      </c>
      <c r="AH841" s="62">
        <v>18.22</v>
      </c>
      <c r="AI841" s="60">
        <f>IF(AND(ISNUMBER(AH840),ISNUMBER(AH841)),AH841/AH840-1,"")</f>
        <v>5.5187637969094094E-3</v>
      </c>
      <c r="AJ841" s="60">
        <f>IF(ISNUMBER(AH841),AH841/MAX(AH$22:AH841)-1,"")</f>
        <v>-6.6119938493080621E-2</v>
      </c>
      <c r="AL841" s="62">
        <v>20.12</v>
      </c>
      <c r="AM841" s="60">
        <f>IF(AND(ISNUMBER(AL840),ISNUMBER(AL841)),AL841/AL840-1,"")</f>
        <v>1.9920318725101804E-3</v>
      </c>
      <c r="AN841" s="60">
        <f>IF(ISNUMBER(AL841),AL841/MAX(AL$22:AL841)-1,"")</f>
        <v>-0.14637250742469232</v>
      </c>
      <c r="AP841" s="62">
        <v>100.25</v>
      </c>
      <c r="AQ841" s="60">
        <f>IF(AND(ISNUMBER(AP840),ISNUMBER(AP841)),AP841/AP840-1,"")</f>
        <v>0</v>
      </c>
      <c r="AR841" s="60">
        <f>IF(ISNUMBER(AP841),AP841/MAX(AP$22:AP841)-1,"")</f>
        <v>-1.5934667861766671E-3</v>
      </c>
      <c r="AT841" s="62">
        <v>50.09</v>
      </c>
      <c r="AU841" s="60">
        <f>IF(AND(ISNUMBER(AT840),ISNUMBER(AT841)),AT841/AT840-1,"")</f>
        <v>1.9968051118213204E-4</v>
      </c>
      <c r="AV841" s="60">
        <f>IF(ISNUMBER(AT841),AT841/MAX(AT$22:AT841)-1,"")</f>
        <v>-1.7935432443203503E-3</v>
      </c>
      <c r="AX841" s="62">
        <v>21.178999999999998</v>
      </c>
      <c r="AY841" s="60">
        <f>IF(AND(ISNUMBER(AX840),ISNUMBER(AX841)),AX841/AX840-1,"")</f>
        <v>-8.2416295949426788E-3</v>
      </c>
      <c r="AZ841" s="60">
        <f>IF(ISNUMBER(AX841),AX841/MAX(AX$22:AX841)-1,"")</f>
        <v>-0.21018086891665122</v>
      </c>
      <c r="BB841" s="62">
        <v>51.2</v>
      </c>
      <c r="BC841" s="60">
        <f>IF(AND(ISNUMBER(BB840),ISNUMBER(BB841)),BB841/BB840-1,"")</f>
        <v>5.8628102403757154E-4</v>
      </c>
      <c r="BD841" s="60">
        <f>IF(ISNUMBER(BB841),BB841/MAX(BB$22:BB841)-1,"")</f>
        <v>-7.4308443319472062E-2</v>
      </c>
      <c r="BF841" s="62">
        <v>53.34</v>
      </c>
      <c r="BG841" s="60">
        <f>IF(AND(ISNUMBER(BF840),ISNUMBER(BF841)),BF841/BF840-1,"")</f>
        <v>3.0086498683716822E-3</v>
      </c>
      <c r="BH841" s="60">
        <f>IF(ISNUMBER(BF841),BF841/MAX(BF$22:BF841)-1,"")</f>
        <v>-1.4776505356483116E-2</v>
      </c>
      <c r="BK841" s="61">
        <f>BK840*(1+BL841)</f>
        <v>131.59282376065735</v>
      </c>
      <c r="BL841" s="60">
        <f>$L$12*N(AQ841)+$L$13*N(S841)+$L$14*N(AA841)+$L$15*N(AE841)+$L$16*N(AY841)+$L$17*N(BC841)+$L$18*N(AM841)+$L$19*N(AU841)+$L$20*N(W841)</f>
        <v>1.7413714738460171E-3</v>
      </c>
      <c r="BM841" s="60">
        <f>IF(ISNUMBER(BK841),BK841/MAX(BK$22:BK841)-1,"")</f>
        <v>-6.970389906562513E-3</v>
      </c>
      <c r="BO841" s="61">
        <f>BO840*(1+BP841)</f>
        <v>131.96129434324865</v>
      </c>
      <c r="BP841" s="60">
        <f>$L$36*N(S841)+$L$37*N(AQ841)+$L$38*N(AA841)+$L$39*N(AE841)+$L$40*N(AM841)+$L$41*N(W841)+$L$42*N(AI841)+$L$43*N(BG841)+$L$44*N(AY841)</f>
        <v>3.4841263452570757E-3</v>
      </c>
      <c r="BQ841" s="60">
        <f>IF(ISNUMBER(BO841),BO841/MAX(BO$22:BO841)-1,"")</f>
        <v>-7.3195615304922912E-3</v>
      </c>
      <c r="BS841" s="61">
        <f>BS840*(1+BT841)</f>
        <v>126.12190940029483</v>
      </c>
      <c r="BT841" s="60">
        <f>$L$60*N(S841)+$L$61*N(AE841)+$L$62*N(AQ841)+$L$63*N(AM841)+$L$64*N(AI841)+$L$65*N(AA841)+$L$66*N(BG841)+$L$67*N(W841)+$L$68*N(AY841)</f>
        <v>4.6580770200826205E-3</v>
      </c>
      <c r="BU841" s="60">
        <f>IF(ISNUMBER(BS841),BS841/MAX(BS$22:BS841)-1,"")</f>
        <v>-1.8606442796570422E-3</v>
      </c>
    </row>
    <row r="842" spans="17:73" ht="16" customHeight="1">
      <c r="Q842" s="63">
        <v>44284</v>
      </c>
      <c r="R842" s="62">
        <v>517.17999999999995</v>
      </c>
      <c r="S842" s="60">
        <f>IF(AND(ISNUMBER(R841),ISNUMBER(R842)),R842/R841-1,"")</f>
        <v>8.4626784182200154E-3</v>
      </c>
      <c r="T842" s="60">
        <f>IF(ISNUMBER(R842),R842/MAX(R$22:R842)-1,"")</f>
        <v>0</v>
      </c>
      <c r="V842" s="62">
        <v>268.88</v>
      </c>
      <c r="W842" s="60">
        <f>IF(AND(ISNUMBER(V841),ISNUMBER(V842)),V842/V841-1,"")</f>
        <v>3.6580813736468709E-3</v>
      </c>
      <c r="X842" s="60">
        <f>IF(ISNUMBER(V842),V842/MAX(V$22:V842)-1,"")</f>
        <v>-8.1753994797484353E-4</v>
      </c>
      <c r="Z842" s="62">
        <v>11.25</v>
      </c>
      <c r="AA842" s="60">
        <f>IF(AND(ISNUMBER(Z841),ISNUMBER(Z842)),Z842/Z841-1,"")</f>
        <v>8.9686098654708779E-3</v>
      </c>
      <c r="AB842" s="60">
        <f>IF(ISNUMBER(Z842),Z842/MAX(Z$22:Z842)-1,"")</f>
        <v>-1.7467248908296873E-2</v>
      </c>
      <c r="AD842" s="62">
        <v>16.07</v>
      </c>
      <c r="AE842" s="60">
        <f>IF(AND(ISNUMBER(AD841),ISNUMBER(AD842)),AD842/AD841-1,"")</f>
        <v>9.4221105527638738E-3</v>
      </c>
      <c r="AF842" s="60">
        <f>IF(ISNUMBER(AD842),AD842/MAX(AD$22:AD842)-1,"")</f>
        <v>-1.5318627450980338E-2</v>
      </c>
      <c r="AH842" s="62">
        <v>18.100000000000001</v>
      </c>
      <c r="AI842" s="60">
        <f>IF(AND(ISNUMBER(AH841),ISNUMBER(AH842)),AH842/AH841-1,"")</f>
        <v>-6.5861690450053079E-3</v>
      </c>
      <c r="AJ842" s="60">
        <f>IF(ISNUMBER(AH842),AH842/MAX(AH$22:AH842)-1,"")</f>
        <v>-7.2270630445925188E-2</v>
      </c>
      <c r="AL842" s="62">
        <v>20.3</v>
      </c>
      <c r="AM842" s="60">
        <f>IF(AND(ISNUMBER(AL841),ISNUMBER(AL842)),AL842/AL841-1,"")</f>
        <v>8.9463220675944921E-3</v>
      </c>
      <c r="AN842" s="60">
        <f>IF(ISNUMBER(AL842),AL842/MAX(AL$22:AL842)-1,"")</f>
        <v>-0.1387356809503606</v>
      </c>
      <c r="AP842" s="62">
        <v>100.25</v>
      </c>
      <c r="AQ842" s="60">
        <f>IF(AND(ISNUMBER(AP841),ISNUMBER(AP842)),AP842/AP841-1,"")</f>
        <v>0</v>
      </c>
      <c r="AR842" s="60">
        <f>IF(ISNUMBER(AP842),AP842/MAX(AP$22:AP842)-1,"")</f>
        <v>-1.5934667861766671E-3</v>
      </c>
      <c r="AT842" s="62">
        <v>50.09</v>
      </c>
      <c r="AU842" s="60">
        <f>IF(AND(ISNUMBER(AT841),ISNUMBER(AT842)),AT842/AT841-1,"")</f>
        <v>0</v>
      </c>
      <c r="AV842" s="60">
        <f>IF(ISNUMBER(AT842),AT842/MAX(AT$22:AT842)-1,"")</f>
        <v>-1.7935432443203503E-3</v>
      </c>
      <c r="AX842" s="62">
        <v>21.164999999999999</v>
      </c>
      <c r="AY842" s="60">
        <f>IF(AND(ISNUMBER(AX841),ISNUMBER(AX842)),AX842/AX841-1,"")</f>
        <v>-6.6103215449264674E-4</v>
      </c>
      <c r="AZ842" s="60">
        <f>IF(ISNUMBER(AX842),AX842/MAX(AX$22:AX842)-1,"")</f>
        <v>-0.21070296475853079</v>
      </c>
      <c r="BB842" s="62">
        <v>51.15</v>
      </c>
      <c r="BC842" s="60">
        <f>IF(AND(ISNUMBER(BB841),ISNUMBER(BB842)),BB842/BB841-1,"")</f>
        <v>-9.7656250000011102E-4</v>
      </c>
      <c r="BD842" s="60">
        <f>IF(ISNUMBER(BB842),BB842/MAX(BB$22:BB842)-1,"")</f>
        <v>-7.521243898029295E-2</v>
      </c>
      <c r="BF842" s="62">
        <v>53.24</v>
      </c>
      <c r="BG842" s="60">
        <f>IF(AND(ISNUMBER(BF841),ISNUMBER(BF842)),BF842/BF841-1,"")</f>
        <v>-1.8747656542932312E-3</v>
      </c>
      <c r="BH842" s="60">
        <f>IF(ISNUMBER(BF842),BF842/MAX(BF$22:BF842)-1,"")</f>
        <v>-1.662356852604352E-2</v>
      </c>
      <c r="BK842" s="61">
        <f>BK841*(1+BL842)</f>
        <v>132.26229658470973</v>
      </c>
      <c r="BL842" s="60">
        <f>$L$12*N(AQ842)+$L$13*N(S842)+$L$14*N(AA842)+$L$15*N(AE842)+$L$16*N(AY842)+$L$17*N(BC842)+$L$18*N(AM842)+$L$19*N(AU842)+$L$20*N(W842)</f>
        <v>5.087456936633772E-3</v>
      </c>
      <c r="BM842" s="60">
        <f>IF(ISNUMBER(BK842),BK842/MAX(BK$22:BK842)-1,"")</f>
        <v>-1.9183945284099169E-3</v>
      </c>
      <c r="BO842" s="61">
        <f>BO841*(1+BP842)</f>
        <v>132.74324344883979</v>
      </c>
      <c r="BP842" s="60">
        <f>$L$36*N(S842)+$L$37*N(AQ842)+$L$38*N(AA842)+$L$39*N(AE842)+$L$40*N(AM842)+$L$41*N(W842)+$L$42*N(AI842)+$L$43*N(BG842)+$L$44*N(AY842)</f>
        <v>5.925594391012875E-3</v>
      </c>
      <c r="BQ842" s="60">
        <f>IF(ISNUMBER(BO842),BO842/MAX(BO$22:BO842)-1,"")</f>
        <v>-1.4373398922293834E-3</v>
      </c>
      <c r="BS842" s="61">
        <f>BS841*(1+BT842)</f>
        <v>126.7931496763666</v>
      </c>
      <c r="BT842" s="60">
        <f>$L$60*N(S842)+$L$61*N(AE842)+$L$62*N(AQ842)+$L$63*N(AM842)+$L$64*N(AI842)+$L$65*N(AA842)+$L$66*N(BG842)+$L$67*N(W842)+$L$68*N(AY842)</f>
        <v>5.3221544080921546E-3</v>
      </c>
      <c r="BU842" s="60">
        <f>IF(ISNUMBER(BS842),BS842/MAX(BS$22:BS842)-1,"")</f>
        <v>0</v>
      </c>
    </row>
    <row r="843" spans="17:73" ht="16" customHeight="1">
      <c r="Q843" s="63">
        <v>44285</v>
      </c>
      <c r="R843" s="62">
        <v>517.6</v>
      </c>
      <c r="S843" s="60">
        <f>IF(AND(ISNUMBER(R842),ISNUMBER(R843)),R843/R842-1,"")</f>
        <v>8.1209636876922175E-4</v>
      </c>
      <c r="T843" s="60">
        <f>IF(ISNUMBER(R843),R843/MAX(R$22:R843)-1,"")</f>
        <v>0</v>
      </c>
      <c r="V843" s="62">
        <v>268.75</v>
      </c>
      <c r="W843" s="60">
        <f>IF(AND(ISNUMBER(V842),ISNUMBER(V843)),V843/V842-1,"")</f>
        <v>-4.8348705742340403E-4</v>
      </c>
      <c r="X843" s="60">
        <f>IF(ISNUMBER(V843),V843/MAX(V$22:V843)-1,"")</f>
        <v>-1.3006317354143926E-3</v>
      </c>
      <c r="Z843" s="62">
        <v>11.26</v>
      </c>
      <c r="AA843" s="60">
        <f>IF(AND(ISNUMBER(Z842),ISNUMBER(Z843)),Z843/Z842-1,"")</f>
        <v>8.8888888888893902E-4</v>
      </c>
      <c r="AB843" s="60">
        <f>IF(ISNUMBER(Z843),Z843/MAX(Z$22:Z843)-1,"")</f>
        <v>-1.6593886462882068E-2</v>
      </c>
      <c r="AD843" s="62">
        <v>16.079999999999998</v>
      </c>
      <c r="AE843" s="60">
        <f>IF(AND(ISNUMBER(AD842),ISNUMBER(AD843)),AD843/AD842-1,"")</f>
        <v>6.2227753578092404E-4</v>
      </c>
      <c r="AF843" s="60">
        <f>IF(ISNUMBER(AD843),AD843/MAX(AD$22:AD843)-1,"")</f>
        <v>-1.4705882352941346E-2</v>
      </c>
      <c r="AH843" s="62">
        <v>17.91</v>
      </c>
      <c r="AI843" s="60">
        <f>IF(AND(ISNUMBER(AH842),ISNUMBER(AH843)),AH843/AH842-1,"")</f>
        <v>-1.0497237569060847E-2</v>
      </c>
      <c r="AJ843" s="60">
        <f>IF(ISNUMBER(AH843),AH843/MAX(AH$22:AH843)-1,"")</f>
        <v>-8.2009226037929372E-2</v>
      </c>
      <c r="AL843" s="62">
        <v>20.46</v>
      </c>
      <c r="AM843" s="60">
        <f>IF(AND(ISNUMBER(AL842),ISNUMBER(AL843)),AL843/AL842-1,"")</f>
        <v>7.8817733990148575E-3</v>
      </c>
      <c r="AN843" s="60">
        <f>IF(ISNUMBER(AL843),AL843/MAX(AL$22:AL843)-1,"")</f>
        <v>-0.13194739075095463</v>
      </c>
      <c r="AP843" s="62">
        <v>100.26</v>
      </c>
      <c r="AQ843" s="60">
        <f>IF(AND(ISNUMBER(AP842),ISNUMBER(AP843)),AP843/AP842-1,"")</f>
        <v>9.9750623441474673E-5</v>
      </c>
      <c r="AR843" s="60">
        <f>IF(ISNUMBER(AP843),AP843/MAX(AP$22:AP843)-1,"")</f>
        <v>-1.4938751120405769E-3</v>
      </c>
      <c r="AT843" s="62">
        <v>50.08</v>
      </c>
      <c r="AU843" s="60">
        <f>IF(AND(ISNUMBER(AT842),ISNUMBER(AT843)),AT843/AT842-1,"")</f>
        <v>-1.9964064683575256E-4</v>
      </c>
      <c r="AV843" s="60">
        <f>IF(ISNUMBER(AT843),AT843/MAX(AT$22:AT843)-1,"")</f>
        <v>-1.9928258270227595E-3</v>
      </c>
      <c r="AX843" s="62">
        <v>20.847000000000001</v>
      </c>
      <c r="AY843" s="60">
        <f>IF(AND(ISNUMBER(AX842),ISNUMBER(AX843)),AX843/AX842-1,"")</f>
        <v>-1.5024805102763938E-2</v>
      </c>
      <c r="AZ843" s="60">
        <f>IF(ISNUMBER(AX843),AX843/MAX(AX$22:AX843)-1,"")</f>
        <v>-0.22256199888122319</v>
      </c>
      <c r="BB843" s="62">
        <v>51.02</v>
      </c>
      <c r="BC843" s="60">
        <f>IF(AND(ISNUMBER(BB842),ISNUMBER(BB843)),BB843/BB842-1,"")</f>
        <v>-2.5415444770282569E-3</v>
      </c>
      <c r="BD843" s="60">
        <f>IF(ISNUMBER(BB843),BB843/MAX(BB$22:BB843)-1,"")</f>
        <v>-7.7562827698427039E-2</v>
      </c>
      <c r="BF843" s="62">
        <v>53.08</v>
      </c>
      <c r="BG843" s="60">
        <f>IF(AND(ISNUMBER(BF842),ISNUMBER(BF843)),BF843/BF842-1,"")</f>
        <v>-3.0052592036063919E-3</v>
      </c>
      <c r="BH843" s="60">
        <f>IF(ISNUMBER(BF843),BF843/MAX(BF$22:BF843)-1,"")</f>
        <v>-1.9578869597340232E-2</v>
      </c>
      <c r="BK843" s="61">
        <f>BK842*(1+BL843)</f>
        <v>132.05757112406093</v>
      </c>
      <c r="BL843" s="60">
        <f>$L$12*N(AQ843)+$L$13*N(S843)+$L$14*N(AA843)+$L$15*N(AE843)+$L$16*N(AY843)+$L$17*N(BC843)+$L$18*N(AM843)+$L$19*N(AU843)+$L$20*N(W843)</f>
        <v>-1.5478746848893207E-3</v>
      </c>
      <c r="BM843" s="60">
        <f>IF(ISNUMBER(BK843),BK843/MAX(BK$22:BK843)-1,"")</f>
        <v>-3.4632997789731945E-3</v>
      </c>
      <c r="BO843" s="61">
        <f>BO842*(1+BP843)</f>
        <v>132.67077262514306</v>
      </c>
      <c r="BP843" s="60">
        <f>$L$36*N(S843)+$L$37*N(AQ843)+$L$38*N(AA843)+$L$39*N(AE843)+$L$40*N(AM843)+$L$41*N(W843)+$L$42*N(AI843)+$L$43*N(BG843)+$L$44*N(AY843)</f>
        <v>-5.459473628475237E-4</v>
      </c>
      <c r="BQ843" s="60">
        <f>IF(ISNUMBER(BO843),BO843/MAX(BO$22:BO843)-1,"")</f>
        <v>-1.9825025431532417E-3</v>
      </c>
      <c r="BS843" s="61">
        <f>BS842*(1+BT843)</f>
        <v>126.79092939728132</v>
      </c>
      <c r="BT843" s="60">
        <f>$L$60*N(S843)+$L$61*N(AE843)+$L$62*N(AQ843)+$L$63*N(AM843)+$L$64*N(AI843)+$L$65*N(AA843)+$L$66*N(BG843)+$L$67*N(W843)+$L$68*N(AY843)</f>
        <v>-1.7511033450459391E-5</v>
      </c>
      <c r="BU843" s="60">
        <f>IF(ISNUMBER(BS843),BS843/MAX(BS$22:BS843)-1,"")</f>
        <v>-1.751103345049021E-5</v>
      </c>
    </row>
    <row r="844" spans="17:73" ht="16" customHeight="1">
      <c r="Q844" s="63">
        <v>44286</v>
      </c>
      <c r="R844" s="62">
        <v>519.94000000000005</v>
      </c>
      <c r="S844" s="60">
        <f>IF(AND(ISNUMBER(R843),ISNUMBER(R844)),R844/R843-1,"")</f>
        <v>4.5208655332302783E-3</v>
      </c>
      <c r="T844" s="60">
        <f>IF(ISNUMBER(R844),R844/MAX(R$22:R844)-1,"")</f>
        <v>0</v>
      </c>
      <c r="V844" s="62">
        <v>270.29000000000002</v>
      </c>
      <c r="W844" s="60">
        <f>IF(AND(ISNUMBER(V843),ISNUMBER(V844)),V844/V843-1,"")</f>
        <v>5.7302325581396474E-3</v>
      </c>
      <c r="X844" s="60">
        <f>IF(ISNUMBER(V844),V844/MAX(V$22:V844)-1,"")</f>
        <v>0</v>
      </c>
      <c r="Z844" s="62">
        <v>11.27</v>
      </c>
      <c r="AA844" s="60">
        <f>IF(AND(ISNUMBER(Z843),ISNUMBER(Z844)),Z844/Z843-1,"")</f>
        <v>8.8809946714030197E-4</v>
      </c>
      <c r="AB844" s="60">
        <f>IF(ISNUMBER(Z844),Z844/MAX(Z$22:Z844)-1,"")</f>
        <v>-1.5720524017467263E-2</v>
      </c>
      <c r="AD844" s="62">
        <v>16.04</v>
      </c>
      <c r="AE844" s="60">
        <f>IF(AND(ISNUMBER(AD843),ISNUMBER(AD844)),AD844/AD843-1,"")</f>
        <v>-2.4875621890546595E-3</v>
      </c>
      <c r="AF844" s="60">
        <f>IF(ISNUMBER(AD844),AD844/MAX(AD$22:AD844)-1,"")</f>
        <v>-1.7156862745098089E-2</v>
      </c>
      <c r="AH844" s="62">
        <v>18.170000000000002</v>
      </c>
      <c r="AI844" s="60">
        <f>IF(AND(ISNUMBER(AH843),ISNUMBER(AH844)),AH844/AH843-1,"")</f>
        <v>1.4517029592406638E-2</v>
      </c>
      <c r="AJ844" s="60">
        <f>IF(ISNUMBER(AH844),AH844/MAX(AH$22:AH844)-1,"")</f>
        <v>-6.8682726806765793E-2</v>
      </c>
      <c r="AL844" s="62">
        <v>20.38</v>
      </c>
      <c r="AM844" s="60">
        <f>IF(AND(ISNUMBER(AL843),ISNUMBER(AL844)),AL844/AL843-1,"")</f>
        <v>-3.910068426197566E-3</v>
      </c>
      <c r="AN844" s="60">
        <f>IF(ISNUMBER(AL844),AL844/MAX(AL$22:AL844)-1,"")</f>
        <v>-0.13534153585065767</v>
      </c>
      <c r="AP844" s="62">
        <v>100.26</v>
      </c>
      <c r="AQ844" s="60">
        <f>IF(AND(ISNUMBER(AP843),ISNUMBER(AP844)),AP844/AP843-1,"")</f>
        <v>0</v>
      </c>
      <c r="AR844" s="60">
        <f>IF(ISNUMBER(AP844),AP844/MAX(AP$22:AP844)-1,"")</f>
        <v>-1.4938751120405769E-3</v>
      </c>
      <c r="AT844" s="62">
        <v>50.08</v>
      </c>
      <c r="AU844" s="60">
        <f>IF(AND(ISNUMBER(AT843),ISNUMBER(AT844)),AT844/AT843-1,"")</f>
        <v>0</v>
      </c>
      <c r="AV844" s="60">
        <f>IF(ISNUMBER(AT844),AT844/MAX(AT$22:AT844)-1,"")</f>
        <v>-1.9928258270227595E-3</v>
      </c>
      <c r="AX844" s="62">
        <v>20.654</v>
      </c>
      <c r="AY844" s="60">
        <f>IF(AND(ISNUMBER(AX843),ISNUMBER(AX844)),AX844/AX843-1,"")</f>
        <v>-9.257926800019245E-3</v>
      </c>
      <c r="AZ844" s="60">
        <f>IF(ISNUMBER(AX844),AX844/MAX(AX$22:AX844)-1,"")</f>
        <v>-0.22975946298713412</v>
      </c>
      <c r="BB844" s="62">
        <v>50.88</v>
      </c>
      <c r="BC844" s="60">
        <f>IF(AND(ISNUMBER(BB843),ISNUMBER(BB844)),BB844/BB843-1,"")</f>
        <v>-2.7440219521756015E-3</v>
      </c>
      <c r="BD844" s="60">
        <f>IF(ISNUMBER(BB844),BB844/MAX(BB$22:BB844)-1,"")</f>
        <v>-8.0094015548725306E-2</v>
      </c>
      <c r="BF844" s="62">
        <v>53.04</v>
      </c>
      <c r="BG844" s="60">
        <f>IF(AND(ISNUMBER(BF843),ISNUMBER(BF844)),BF844/BF843-1,"")</f>
        <v>-7.5357950263754692E-4</v>
      </c>
      <c r="BH844" s="60">
        <f>IF(ISNUMBER(BF844),BF844/MAX(BF$22:BF844)-1,"")</f>
        <v>-2.0317694865164437E-2</v>
      </c>
      <c r="BK844" s="61">
        <f>BK843*(1+BL844)</f>
        <v>132.0021030683935</v>
      </c>
      <c r="BL844" s="60">
        <f>$L$12*N(AQ844)+$L$13*N(S844)+$L$14*N(AA844)+$L$15*N(AE844)+$L$16*N(AY844)+$L$17*N(BC844)+$L$18*N(AM844)+$L$19*N(AU844)+$L$20*N(W844)</f>
        <v>-4.2002934928534597E-4</v>
      </c>
      <c r="BM844" s="60">
        <f>IF(ISNUMBER(BK844),BK844/MAX(BK$22:BK844)-1,"")</f>
        <v>-3.8818744407058681E-3</v>
      </c>
      <c r="BO844" s="61">
        <f>BO843*(1+BP844)</f>
        <v>132.72229627314658</v>
      </c>
      <c r="BP844" s="60">
        <f>$L$36*N(S844)+$L$37*N(AQ844)+$L$38*N(AA844)+$L$39*N(AE844)+$L$40*N(AM844)+$L$41*N(W844)+$L$42*N(AI844)+$L$43*N(BG844)+$L$44*N(AY844)</f>
        <v>3.8835718662090946E-4</v>
      </c>
      <c r="BQ844" s="60">
        <f>IF(ISNUMBER(BO844),BO844/MAX(BO$22:BO844)-1,"")</f>
        <v>-1.5949152756424834E-3</v>
      </c>
      <c r="BS844" s="61">
        <f>BS843*(1+BT844)</f>
        <v>127.04978384146702</v>
      </c>
      <c r="BT844" s="60">
        <f>$L$60*N(S844)+$L$61*N(AE844)+$L$62*N(AQ844)+$L$63*N(AM844)+$L$64*N(AI844)+$L$65*N(AA844)+$L$66*N(BG844)+$L$67*N(W844)+$L$68*N(AY844)</f>
        <v>2.0415848784782775E-3</v>
      </c>
      <c r="BU844" s="60">
        <f>IF(ISNUMBER(BS844),BS844/MAX(BS$22:BS844)-1,"")</f>
        <v>0</v>
      </c>
    </row>
    <row r="845" spans="17:73" ht="16" customHeight="1">
      <c r="Q845" s="63">
        <v>44287</v>
      </c>
      <c r="R845" s="62">
        <v>524.74</v>
      </c>
      <c r="S845" s="60">
        <f>IF(AND(ISNUMBER(R844),ISNUMBER(R845)),R845/R844-1,"")</f>
        <v>9.2318344424355825E-3</v>
      </c>
      <c r="T845" s="60">
        <f>IF(ISNUMBER(R845),R845/MAX(R$22:R845)-1,"")</f>
        <v>0</v>
      </c>
      <c r="V845" s="62">
        <v>274.01</v>
      </c>
      <c r="W845" s="60">
        <f>IF(AND(ISNUMBER(V844),ISNUMBER(V845)),V845/V844-1,"")</f>
        <v>1.3762995301342951E-2</v>
      </c>
      <c r="X845" s="60">
        <f>IF(ISNUMBER(V845),V845/MAX(V$22:V845)-1,"")</f>
        <v>0</v>
      </c>
      <c r="Z845" s="62">
        <v>11.48</v>
      </c>
      <c r="AA845" s="60">
        <f>IF(AND(ISNUMBER(Z844),ISNUMBER(Z845)),Z845/Z844-1,"")</f>
        <v>1.8633540372670954E-2</v>
      </c>
      <c r="AB845" s="60">
        <f>IF(ISNUMBER(Z845),Z845/MAX(Z$22:Z845)-1,"")</f>
        <v>0</v>
      </c>
      <c r="AD845" s="62">
        <v>16.04</v>
      </c>
      <c r="AE845" s="60">
        <f>IF(AND(ISNUMBER(AD844),ISNUMBER(AD845)),AD845/AD844-1,"")</f>
        <v>0</v>
      </c>
      <c r="AF845" s="60">
        <f>IF(ISNUMBER(AD845),AD845/MAX(AD$22:AD845)-1,"")</f>
        <v>-1.7156862745098089E-2</v>
      </c>
      <c r="AH845" s="62">
        <v>18.22</v>
      </c>
      <c r="AI845" s="60">
        <f>IF(AND(ISNUMBER(AH844),ISNUMBER(AH845)),AH845/AH844-1,"")</f>
        <v>2.7517886626304833E-3</v>
      </c>
      <c r="AJ845" s="60">
        <f>IF(ISNUMBER(AH845),AH845/MAX(AH$22:AH845)-1,"")</f>
        <v>-6.6119938493080621E-2</v>
      </c>
      <c r="AL845" s="62">
        <v>20.170000000000002</v>
      </c>
      <c r="AM845" s="60">
        <f>IF(AND(ISNUMBER(AL844),ISNUMBER(AL845)),AL845/AL844-1,"")</f>
        <v>-1.0304219823356053E-2</v>
      </c>
      <c r="AN845" s="60">
        <f>IF(ISNUMBER(AL845),AL845/MAX(AL$22:AL845)-1,"")</f>
        <v>-0.14425116673737792</v>
      </c>
      <c r="AP845" s="62">
        <v>100.25</v>
      </c>
      <c r="AQ845" s="60">
        <f>IF(AND(ISNUMBER(AP844),ISNUMBER(AP845)),AP845/AP844-1,"")</f>
        <v>-9.9740674247006389E-5</v>
      </c>
      <c r="AR845" s="60">
        <f>IF(ISNUMBER(AP845),AP845/MAX(AP$22:AP845)-1,"")</f>
        <v>-1.5934667861766671E-3</v>
      </c>
      <c r="AT845" s="62">
        <v>50.07</v>
      </c>
      <c r="AU845" s="60">
        <f>IF(AND(ISNUMBER(AT844),ISNUMBER(AT845)),AT845/AT844-1,"")</f>
        <v>-1.9968051118202101E-4</v>
      </c>
      <c r="AV845" s="60">
        <f>IF(ISNUMBER(AT845),AT845/MAX(AT$22:AT845)-1,"")</f>
        <v>-2.1921084097249466E-3</v>
      </c>
      <c r="AX845" s="62">
        <v>21.204000000000001</v>
      </c>
      <c r="AY845" s="60">
        <f>IF(AND(ISNUMBER(AX844),ISNUMBER(AX845)),AX845/AX844-1,"")</f>
        <v>2.6629224363319492E-2</v>
      </c>
      <c r="AZ845" s="60">
        <f>IF(ISNUMBER(AX845),AX845/MAX(AX$22:AX845)-1,"")</f>
        <v>-0.20924855491329486</v>
      </c>
      <c r="BB845" s="62">
        <v>48.14</v>
      </c>
      <c r="BC845" s="60">
        <f>IF(AND(ISNUMBER(BB844),ISNUMBER(BB845)),BB845/BB844-1,"")</f>
        <v>-5.385220125786172E-2</v>
      </c>
      <c r="BD845" s="60">
        <f>IF(ISNUMBER(BB845),BB845/MAX(BB$22:BB845)-1,"")</f>
        <v>-0.12963297776170679</v>
      </c>
      <c r="BF845" s="62">
        <v>52.85</v>
      </c>
      <c r="BG845" s="60">
        <f>IF(AND(ISNUMBER(BF844),ISNUMBER(BF845)),BF845/BF844-1,"")</f>
        <v>-3.5822021116138636E-3</v>
      </c>
      <c r="BH845" s="60">
        <f>IF(ISNUMBER(BF845),BF845/MAX(BF$22:BF845)-1,"")</f>
        <v>-2.3827114887329137E-2</v>
      </c>
      <c r="BK845" s="61">
        <f>BK844*(1+BL845)</f>
        <v>132.93144523834772</v>
      </c>
      <c r="BL845" s="60">
        <f>$L$12*N(AQ845)+$L$13*N(S845)+$L$14*N(AA845)+$L$15*N(AE845)+$L$16*N(AY845)+$L$17*N(BC845)+$L$18*N(AM845)+$L$19*N(AU845)+$L$20*N(W845)</f>
        <v>7.0403588151373422E-3</v>
      </c>
      <c r="BM845" s="60">
        <f>IF(ISNUMBER(BK845),BK845/MAX(BK$22:BK845)-1,"")</f>
        <v>0</v>
      </c>
      <c r="BO845" s="61">
        <f>BO844*(1+BP845)</f>
        <v>133.79827723410449</v>
      </c>
      <c r="BP845" s="60">
        <f>$L$36*N(S845)+$L$37*N(AQ845)+$L$38*N(AA845)+$L$39*N(AE845)+$L$40*N(AM845)+$L$41*N(W845)+$L$42*N(AI845)+$L$43*N(BG845)+$L$44*N(AY845)</f>
        <v>8.1070098330993136E-3</v>
      </c>
      <c r="BQ845" s="60">
        <f>IF(ISNUMBER(BO845),BO845/MAX(BO$22:BO845)-1,"")</f>
        <v>0</v>
      </c>
      <c r="BS845" s="61">
        <f>BS844*(1+BT845)</f>
        <v>127.54127312733893</v>
      </c>
      <c r="BT845" s="60">
        <f>$L$60*N(S845)+$L$61*N(AE845)+$L$62*N(AQ845)+$L$63*N(AM845)+$L$64*N(AI845)+$L$65*N(AA845)+$L$66*N(BG845)+$L$67*N(W845)+$L$68*N(AY845)</f>
        <v>3.8684779384212378E-3</v>
      </c>
      <c r="BU845" s="60">
        <f>IF(ISNUMBER(BS845),BS845/MAX(BS$22:BS845)-1,"")</f>
        <v>0</v>
      </c>
    </row>
    <row r="846" spans="17:73" ht="16" customHeight="1">
      <c r="Q846" s="63">
        <v>44292</v>
      </c>
      <c r="R846" s="62">
        <v>531</v>
      </c>
      <c r="S846" s="60">
        <f>IF(AND(ISNUMBER(R845),ISNUMBER(R846)),R846/R845-1,"")</f>
        <v>1.1929717574417742E-2</v>
      </c>
      <c r="T846" s="60">
        <f>IF(ISNUMBER(R846),R846/MAX(R$22:R846)-1,"")</f>
        <v>0</v>
      </c>
      <c r="V846" s="62">
        <v>276.05</v>
      </c>
      <c r="W846" s="60">
        <f>IF(AND(ISNUMBER(V845),ISNUMBER(V846)),V846/V845-1,"")</f>
        <v>7.4449837597168056E-3</v>
      </c>
      <c r="X846" s="60">
        <f>IF(ISNUMBER(V846),V846/MAX(V$22:V846)-1,"")</f>
        <v>0</v>
      </c>
      <c r="Z846" s="62">
        <v>11.58</v>
      </c>
      <c r="AA846" s="60">
        <f>IF(AND(ISNUMBER(Z845),ISNUMBER(Z846)),Z846/Z845-1,"")</f>
        <v>8.7108013937282625E-3</v>
      </c>
      <c r="AB846" s="60">
        <f>IF(ISNUMBER(Z846),Z846/MAX(Z$22:Z846)-1,"")</f>
        <v>0</v>
      </c>
      <c r="AD846" s="62">
        <v>16.100000000000001</v>
      </c>
      <c r="AE846" s="60">
        <f>IF(AND(ISNUMBER(AD845),ISNUMBER(AD846)),AD846/AD845-1,"")</f>
        <v>3.7406483790525247E-3</v>
      </c>
      <c r="AF846" s="60">
        <f>IF(ISNUMBER(AD846),AD846/MAX(AD$22:AD846)-1,"")</f>
        <v>-1.3480392156862697E-2</v>
      </c>
      <c r="AH846" s="62">
        <v>18.41</v>
      </c>
      <c r="AI846" s="60">
        <f>IF(AND(ISNUMBER(AH845),ISNUMBER(AH846)),AH846/AH845-1,"")</f>
        <v>1.0428100987925459E-2</v>
      </c>
      <c r="AJ846" s="60">
        <f>IF(ISNUMBER(AH846),AH846/MAX(AH$22:AH846)-1,"")</f>
        <v>-5.6381342901076437E-2</v>
      </c>
      <c r="AL846" s="62">
        <v>20.22</v>
      </c>
      <c r="AM846" s="60">
        <f>IF(AND(ISNUMBER(AL845),ISNUMBER(AL846)),AL846/AL845-1,"")</f>
        <v>2.4789291026274807E-3</v>
      </c>
      <c r="AN846" s="60">
        <f>IF(ISNUMBER(AL846),AL846/MAX(AL$22:AL846)-1,"")</f>
        <v>-0.14212982605006375</v>
      </c>
      <c r="AP846" s="62">
        <v>100.25</v>
      </c>
      <c r="AQ846" s="60">
        <f>IF(AND(ISNUMBER(AP845),ISNUMBER(AP846)),AP846/AP845-1,"")</f>
        <v>0</v>
      </c>
      <c r="AR846" s="60">
        <f>IF(ISNUMBER(AP846),AP846/MAX(AP$22:AP846)-1,"")</f>
        <v>-1.5934667861766671E-3</v>
      </c>
      <c r="AT846" s="62">
        <v>50.08</v>
      </c>
      <c r="AU846" s="60">
        <f>IF(AND(ISNUMBER(AT845),ISNUMBER(AT846)),AT846/AT845-1,"")</f>
        <v>1.9972039145188525E-4</v>
      </c>
      <c r="AV846" s="60">
        <f>IF(ISNUMBER(AT846),AT846/MAX(AT$22:AT846)-1,"")</f>
        <v>-1.9928258270227595E-3</v>
      </c>
      <c r="AX846" s="62">
        <v>21.228000000000002</v>
      </c>
      <c r="AY846" s="60">
        <f>IF(AND(ISNUMBER(AX845),ISNUMBER(AX846)),AX846/AX845-1,"")</f>
        <v>1.1318619128466434E-3</v>
      </c>
      <c r="AZ846" s="60">
        <f>IF(ISNUMBER(AX846),AX846/MAX(AX$22:AX846)-1,"")</f>
        <v>-0.20835353347007268</v>
      </c>
      <c r="BB846" s="62">
        <v>48.24</v>
      </c>
      <c r="BC846" s="60">
        <f>IF(AND(ISNUMBER(BB845),ISNUMBER(BB846)),BB846/BB845-1,"")</f>
        <v>2.0772746157042832E-3</v>
      </c>
      <c r="BD846" s="60">
        <f>IF(ISNUMBER(BB846),BB846/MAX(BB$22:BB846)-1,"")</f>
        <v>-0.12782498644006512</v>
      </c>
      <c r="BF846" s="62">
        <v>52.9</v>
      </c>
      <c r="BG846" s="60">
        <f>IF(AND(ISNUMBER(BF845),ISNUMBER(BF846)),BF846/BF845-1,"")</f>
        <v>9.4607379375588607E-4</v>
      </c>
      <c r="BH846" s="60">
        <f>IF(ISNUMBER(BF846),BF846/MAX(BF$22:BF846)-1,"")</f>
        <v>-2.2903583302548935E-2</v>
      </c>
      <c r="BK846" s="61">
        <f>BK845*(1+BL846)</f>
        <v>133.67865118384012</v>
      </c>
      <c r="BL846" s="60">
        <f>$L$12*N(AQ846)+$L$13*N(S846)+$L$14*N(AA846)+$L$15*N(AE846)+$L$16*N(AY846)+$L$17*N(BC846)+$L$18*N(AM846)+$L$19*N(AU846)+$L$20*N(W846)</f>
        <v>5.6209871498247091E-3</v>
      </c>
      <c r="BM846" s="60">
        <f>IF(ISNUMBER(BK846),BK846/MAX(BK$22:BK846)-1,"")</f>
        <v>0</v>
      </c>
      <c r="BO846" s="61">
        <f>BO845*(1+BP846)</f>
        <v>134.61428192484695</v>
      </c>
      <c r="BP846" s="60">
        <f>$L$36*N(S846)+$L$37*N(AQ846)+$L$38*N(AA846)+$L$39*N(AE846)+$L$40*N(AM846)+$L$41*N(W846)+$L$42*N(AI846)+$L$43*N(BG846)+$L$44*N(AY846)</f>
        <v>6.0987682921709238E-3</v>
      </c>
      <c r="BQ846" s="60">
        <f>IF(ISNUMBER(BO846),BO846/MAX(BO$22:BO846)-1,"")</f>
        <v>0</v>
      </c>
      <c r="BS846" s="61">
        <f>BS845*(1+BT846)</f>
        <v>128.36629745522646</v>
      </c>
      <c r="BT846" s="60">
        <f>$L$60*N(S846)+$L$61*N(AE846)+$L$62*N(AQ846)+$L$63*N(AM846)+$L$64*N(AI846)+$L$65*N(AA846)+$L$66*N(BG846)+$L$67*N(W846)+$L$68*N(AY846)</f>
        <v>6.4686850590224719E-3</v>
      </c>
      <c r="BU846" s="60">
        <f>IF(ISNUMBER(BS846),BS846/MAX(BS$22:BS846)-1,"")</f>
        <v>0</v>
      </c>
    </row>
    <row r="847" spans="17:73" ht="16" customHeight="1">
      <c r="Q847" s="63">
        <v>44293</v>
      </c>
      <c r="R847" s="62">
        <v>530.41999999999996</v>
      </c>
      <c r="S847" s="60">
        <f>IF(AND(ISNUMBER(R846),ISNUMBER(R847)),R847/R846-1,"")</f>
        <v>-1.0922787193974326E-3</v>
      </c>
      <c r="T847" s="60">
        <f>IF(ISNUMBER(R847),R847/MAX(R$22:R847)-1,"")</f>
        <v>-1.0922787193974326E-3</v>
      </c>
      <c r="V847" s="62">
        <v>276.76</v>
      </c>
      <c r="W847" s="60">
        <f>IF(AND(ISNUMBER(V846),ISNUMBER(V847)),V847/V846-1,"")</f>
        <v>2.5719978264806542E-3</v>
      </c>
      <c r="X847" s="60">
        <f>IF(ISNUMBER(V847),V847/MAX(V$22:V847)-1,"")</f>
        <v>0</v>
      </c>
      <c r="Z847" s="62">
        <v>11.54</v>
      </c>
      <c r="AA847" s="60">
        <f>IF(AND(ISNUMBER(Z846),ISNUMBER(Z847)),Z847/Z846-1,"")</f>
        <v>-3.4542314335060942E-3</v>
      </c>
      <c r="AB847" s="60">
        <f>IF(ISNUMBER(Z847),Z847/MAX(Z$22:Z847)-1,"")</f>
        <v>-3.4542314335060942E-3</v>
      </c>
      <c r="AD847" s="62">
        <v>16.12</v>
      </c>
      <c r="AE847" s="60">
        <f>IF(AND(ISNUMBER(AD846),ISNUMBER(AD847)),AD847/AD846-1,"")</f>
        <v>1.242236024844745E-3</v>
      </c>
      <c r="AF847" s="60">
        <f>IF(ISNUMBER(AD847),AD847/MAX(AD$22:AD847)-1,"")</f>
        <v>-1.225490196078427E-2</v>
      </c>
      <c r="AH847" s="62">
        <v>18.54</v>
      </c>
      <c r="AI847" s="60">
        <f>IF(AND(ISNUMBER(AH846),ISNUMBER(AH847)),AH847/AH846-1,"")</f>
        <v>7.0613796849536836E-3</v>
      </c>
      <c r="AJ847" s="60">
        <f>IF(ISNUMBER(AH847),AH847/MAX(AH$22:AH847)-1,"")</f>
        <v>-4.9718093285494702E-2</v>
      </c>
      <c r="AL847" s="62">
        <v>20.22</v>
      </c>
      <c r="AM847" s="60">
        <f>IF(AND(ISNUMBER(AL846),ISNUMBER(AL847)),AL847/AL846-1,"")</f>
        <v>0</v>
      </c>
      <c r="AN847" s="60">
        <f>IF(ISNUMBER(AL847),AL847/MAX(AL$22:AL847)-1,"")</f>
        <v>-0.14212982605006375</v>
      </c>
      <c r="AP847" s="62">
        <v>100.26</v>
      </c>
      <c r="AQ847" s="60">
        <f>IF(AND(ISNUMBER(AP846),ISNUMBER(AP847)),AP847/AP846-1,"")</f>
        <v>9.9750623441474673E-5</v>
      </c>
      <c r="AR847" s="60">
        <f>IF(ISNUMBER(AP847),AP847/MAX(AP$22:AP847)-1,"")</f>
        <v>-1.4938751120405769E-3</v>
      </c>
      <c r="AT847" s="62">
        <v>50.08</v>
      </c>
      <c r="AU847" s="60">
        <f>IF(AND(ISNUMBER(AT846),ISNUMBER(AT847)),AT847/AT846-1,"")</f>
        <v>0</v>
      </c>
      <c r="AV847" s="60">
        <f>IF(ISNUMBER(AT847),AT847/MAX(AT$22:AT847)-1,"")</f>
        <v>-1.9928258270227595E-3</v>
      </c>
      <c r="AX847" s="62">
        <v>21.225999999999999</v>
      </c>
      <c r="AY847" s="60">
        <f>IF(AND(ISNUMBER(AX846),ISNUMBER(AX847)),AX847/AX846-1,"")</f>
        <v>-9.4215187488311258E-5</v>
      </c>
      <c r="AZ847" s="60">
        <f>IF(ISNUMBER(AX847),AX847/MAX(AX$22:AX847)-1,"")</f>
        <v>-0.20842811859034127</v>
      </c>
      <c r="BB847" s="62">
        <v>48.36</v>
      </c>
      <c r="BC847" s="60">
        <f>IF(AND(ISNUMBER(BB846),ISNUMBER(BB847)),BB847/BB846-1,"")</f>
        <v>2.4875621890547706E-3</v>
      </c>
      <c r="BD847" s="60">
        <f>IF(ISNUMBER(BB847),BB847/MAX(BB$22:BB847)-1,"")</f>
        <v>-0.1256553968540951</v>
      </c>
      <c r="BF847" s="62">
        <v>53.04</v>
      </c>
      <c r="BG847" s="60">
        <f>IF(AND(ISNUMBER(BF846),ISNUMBER(BF847)),BF847/BF846-1,"")</f>
        <v>2.6465028355386888E-3</v>
      </c>
      <c r="BH847" s="60">
        <f>IF(ISNUMBER(BF847),BF847/MAX(BF$22:BF847)-1,"")</f>
        <v>-2.0317694865164437E-2</v>
      </c>
      <c r="BK847" s="61">
        <f>BK846*(1+BL847)</f>
        <v>133.59913507872685</v>
      </c>
      <c r="BL847" s="60">
        <f>$L$12*N(AQ847)+$L$13*N(S847)+$L$14*N(AA847)+$L$15*N(AE847)+$L$16*N(AY847)+$L$17*N(BC847)+$L$18*N(AM847)+$L$19*N(AU847)+$L$20*N(W847)</f>
        <v>-5.9483024708207634E-4</v>
      </c>
      <c r="BM847" s="60">
        <f>IF(ISNUMBER(BK847),BK847/MAX(BK$22:BK847)-1,"")</f>
        <v>-5.9483024708195664E-4</v>
      </c>
      <c r="BO847" s="61">
        <f>BO846*(1+BP847)</f>
        <v>134.52940490386368</v>
      </c>
      <c r="BP847" s="60">
        <f>$L$36*N(S847)+$L$37*N(AQ847)+$L$38*N(AA847)+$L$39*N(AE847)+$L$40*N(AM847)+$L$41*N(W847)+$L$42*N(AI847)+$L$43*N(BG847)+$L$44*N(AY847)</f>
        <v>-6.3052017787132615E-4</v>
      </c>
      <c r="BQ847" s="60">
        <f>IF(ISNUMBER(BO847),BO847/MAX(BO$22:BO847)-1,"")</f>
        <v>-6.3052017787124104E-4</v>
      </c>
      <c r="BS847" s="61">
        <f>BS846*(1+BT847)</f>
        <v>128.42453875928098</v>
      </c>
      <c r="BT847" s="60">
        <f>$L$60*N(S847)+$L$61*N(AE847)+$L$62*N(AQ847)+$L$63*N(AM847)+$L$64*N(AI847)+$L$65*N(AA847)+$L$66*N(BG847)+$L$67*N(W847)+$L$68*N(AY847)</f>
        <v>4.537118013769562E-4</v>
      </c>
      <c r="BU847" s="60">
        <f>IF(ISNUMBER(BS847),BS847/MAX(BS$22:BS847)-1,"")</f>
        <v>0</v>
      </c>
    </row>
    <row r="848" spans="17:73" ht="16" customHeight="1">
      <c r="Q848" s="63">
        <v>44294</v>
      </c>
      <c r="R848" s="62">
        <v>535.35</v>
      </c>
      <c r="S848" s="60">
        <f>IF(AND(ISNUMBER(R847),ISNUMBER(R848)),R848/R847-1,"")</f>
        <v>9.2945213227255685E-3</v>
      </c>
      <c r="T848" s="60">
        <f>IF(ISNUMBER(R848),R848/MAX(R$22:R848)-1,"")</f>
        <v>0</v>
      </c>
      <c r="V848" s="62">
        <v>278.77999999999997</v>
      </c>
      <c r="W848" s="60">
        <f>IF(AND(ISNUMBER(V847),ISNUMBER(V848)),V848/V847-1,"")</f>
        <v>7.2987425928601191E-3</v>
      </c>
      <c r="X848" s="60">
        <f>IF(ISNUMBER(V848),V848/MAX(V$22:V848)-1,"")</f>
        <v>0</v>
      </c>
      <c r="Z848" s="62">
        <v>11.66</v>
      </c>
      <c r="AA848" s="60">
        <f>IF(AND(ISNUMBER(Z847),ISNUMBER(Z848)),Z848/Z847-1,"")</f>
        <v>1.0398613518197708E-2</v>
      </c>
      <c r="AB848" s="60">
        <f>IF(ISNUMBER(Z848),Z848/MAX(Z$22:Z848)-1,"")</f>
        <v>0</v>
      </c>
      <c r="AD848" s="62">
        <v>16.100000000000001</v>
      </c>
      <c r="AE848" s="60">
        <f>IF(AND(ISNUMBER(AD847),ISNUMBER(AD848)),AD848/AD847-1,"")</f>
        <v>-1.2406947890818421E-3</v>
      </c>
      <c r="AF848" s="60">
        <f>IF(ISNUMBER(AD848),AD848/MAX(AD$22:AD848)-1,"")</f>
        <v>-1.3480392156862697E-2</v>
      </c>
      <c r="AH848" s="62">
        <v>18.670000000000002</v>
      </c>
      <c r="AI848" s="60">
        <f>IF(AND(ISNUMBER(AH847),ISNUMBER(AH848)),AH848/AH847-1,"")</f>
        <v>7.0118662351672523E-3</v>
      </c>
      <c r="AJ848" s="60">
        <f>IF(ISNUMBER(AH848),AH848/MAX(AH$22:AH848)-1,"")</f>
        <v>-4.3054843669912857E-2</v>
      </c>
      <c r="AL848" s="62">
        <v>20.49</v>
      </c>
      <c r="AM848" s="60">
        <f>IF(AND(ISNUMBER(AL847),ISNUMBER(AL848)),AL848/AL847-1,"")</f>
        <v>1.335311572700304E-2</v>
      </c>
      <c r="AN848" s="60">
        <f>IF(ISNUMBER(AL848),AL848/MAX(AL$22:AL848)-1,"")</f>
        <v>-0.1306745863385661</v>
      </c>
      <c r="AP848" s="62">
        <v>100.25</v>
      </c>
      <c r="AQ848" s="60">
        <f>IF(AND(ISNUMBER(AP847),ISNUMBER(AP848)),AP848/AP847-1,"")</f>
        <v>-9.9740674247006389E-5</v>
      </c>
      <c r="AR848" s="60">
        <f>IF(ISNUMBER(AP848),AP848/MAX(AP$22:AP848)-1,"")</f>
        <v>-1.5934667861766671E-3</v>
      </c>
      <c r="AT848" s="62">
        <v>50.07</v>
      </c>
      <c r="AU848" s="60">
        <f>IF(AND(ISNUMBER(AT847),ISNUMBER(AT848)),AT848/AT847-1,"")</f>
        <v>-1.9968051118202101E-4</v>
      </c>
      <c r="AV848" s="60">
        <f>IF(ISNUMBER(AT848),AT848/MAX(AT$22:AT848)-1,"")</f>
        <v>-2.1921084097249466E-3</v>
      </c>
      <c r="AX848" s="62">
        <v>21.334</v>
      </c>
      <c r="AY848" s="60">
        <f>IF(AND(ISNUMBER(AX847),ISNUMBER(AX848)),AX848/AX847-1,"")</f>
        <v>5.0880995006123975E-3</v>
      </c>
      <c r="AZ848" s="60">
        <f>IF(ISNUMBER(AX848),AX848/MAX(AX$22:AX848)-1,"")</f>
        <v>-0.20440052209584192</v>
      </c>
      <c r="BB848" s="62">
        <v>48.34</v>
      </c>
      <c r="BC848" s="60">
        <f>IF(AND(ISNUMBER(BB847),ISNUMBER(BB848)),BB848/BB847-1,"")</f>
        <v>-4.1356492969391034E-4</v>
      </c>
      <c r="BD848" s="60">
        <f>IF(ISNUMBER(BB848),BB848/MAX(BB$22:BB848)-1,"")</f>
        <v>-0.12601699511842346</v>
      </c>
      <c r="BF848" s="62">
        <v>53.06</v>
      </c>
      <c r="BG848" s="60">
        <f>IF(AND(ISNUMBER(BF847),ISNUMBER(BF848)),BF848/BF847-1,"")</f>
        <v>3.7707390648566985E-4</v>
      </c>
      <c r="BH848" s="60">
        <f>IF(ISNUMBER(BF848),BF848/MAX(BF$22:BF848)-1,"")</f>
        <v>-1.9948282231252223E-2</v>
      </c>
      <c r="BK848" s="61">
        <f>BK847*(1+BL848)</f>
        <v>134.34508645369641</v>
      </c>
      <c r="BL848" s="60">
        <f>$L$12*N(AQ848)+$L$13*N(S848)+$L$14*N(AA848)+$L$15*N(AE848)+$L$16*N(AY848)+$L$17*N(BC848)+$L$18*N(AM848)+$L$19*N(AU848)+$L$20*N(W848)</f>
        <v>5.5835045229147796E-3</v>
      </c>
      <c r="BM848" s="60">
        <f>IF(ISNUMBER(BK848),BK848/MAX(BK$22:BK848)-1,"")</f>
        <v>0</v>
      </c>
      <c r="BO848" s="61">
        <f>BO847*(1+BP848)</f>
        <v>135.26268678183197</v>
      </c>
      <c r="BP848" s="60">
        <f>$L$36*N(S848)+$L$37*N(AQ848)+$L$38*N(AA848)+$L$39*N(AE848)+$L$40*N(AM848)+$L$41*N(W848)+$L$42*N(AI848)+$L$43*N(BG848)+$L$44*N(AY848)</f>
        <v>5.4507182165291395E-3</v>
      </c>
      <c r="BQ848" s="60">
        <f>IF(ISNUMBER(BO848),BO848/MAX(BO$22:BO848)-1,"")</f>
        <v>0</v>
      </c>
      <c r="BS848" s="61">
        <f>BS847*(1+BT848)</f>
        <v>129.16332469630152</v>
      </c>
      <c r="BT848" s="60">
        <f>$L$60*N(S848)+$L$61*N(AE848)+$L$62*N(AQ848)+$L$63*N(AM848)+$L$64*N(AI848)+$L$65*N(AA848)+$L$66*N(BG848)+$L$67*N(W848)+$L$68*N(AY848)</f>
        <v>5.7526851500345538E-3</v>
      </c>
      <c r="BU848" s="60">
        <f>IF(ISNUMBER(BS848),BS848/MAX(BS$22:BS848)-1,"")</f>
        <v>0</v>
      </c>
    </row>
    <row r="849" spans="17:73" ht="16" customHeight="1">
      <c r="Q849" s="63">
        <v>44295</v>
      </c>
      <c r="R849" s="62">
        <v>537.20000000000005</v>
      </c>
      <c r="S849" s="60">
        <f>IF(AND(ISNUMBER(R848),ISNUMBER(R849)),R849/R848-1,"")</f>
        <v>3.4556831979080105E-3</v>
      </c>
      <c r="T849" s="60">
        <f>IF(ISNUMBER(R849),R849/MAX(R$22:R849)-1,"")</f>
        <v>0</v>
      </c>
      <c r="V849" s="62">
        <v>279.47000000000003</v>
      </c>
      <c r="W849" s="60">
        <f>IF(AND(ISNUMBER(V848),ISNUMBER(V849)),V849/V848-1,"")</f>
        <v>2.4750699476292493E-3</v>
      </c>
      <c r="X849" s="60">
        <f>IF(ISNUMBER(V849),V849/MAX(V$22:V849)-1,"")</f>
        <v>0</v>
      </c>
      <c r="Z849" s="62">
        <v>11.71</v>
      </c>
      <c r="AA849" s="60">
        <f>IF(AND(ISNUMBER(Z848),ISNUMBER(Z849)),Z849/Z848-1,"")</f>
        <v>4.2881646655232863E-3</v>
      </c>
      <c r="AB849" s="60">
        <f>IF(ISNUMBER(Z849),Z849/MAX(Z$22:Z849)-1,"")</f>
        <v>0</v>
      </c>
      <c r="AD849" s="62">
        <v>16.25</v>
      </c>
      <c r="AE849" s="60">
        <f>IF(AND(ISNUMBER(AD848),ISNUMBER(AD849)),AD849/AD848-1,"")</f>
        <v>9.3167701863352548E-3</v>
      </c>
      <c r="AF849" s="60">
        <f>IF(ISNUMBER(AD849),AD849/MAX(AD$22:AD849)-1,"")</f>
        <v>-4.2892156862744946E-3</v>
      </c>
      <c r="AH849" s="62">
        <v>18.7</v>
      </c>
      <c r="AI849" s="60">
        <f>IF(AND(ISNUMBER(AH848),ISNUMBER(AH849)),AH849/AH848-1,"")</f>
        <v>1.6068559185857811E-3</v>
      </c>
      <c r="AJ849" s="60">
        <f>IF(ISNUMBER(AH849),AH849/MAX(AH$22:AH849)-1,"")</f>
        <v>-4.1517170681701798E-2</v>
      </c>
      <c r="AL849" s="62">
        <v>20.43</v>
      </c>
      <c r="AM849" s="60">
        <f>IF(AND(ISNUMBER(AL848),ISNUMBER(AL849)),AL849/AL848-1,"")</f>
        <v>-2.9282576866763721E-3</v>
      </c>
      <c r="AN849" s="60">
        <f>IF(ISNUMBER(AL849),AL849/MAX(AL$22:AL849)-1,"")</f>
        <v>-0.13322019516334327</v>
      </c>
      <c r="AP849" s="62">
        <v>100.26</v>
      </c>
      <c r="AQ849" s="60">
        <f>IF(AND(ISNUMBER(AP848),ISNUMBER(AP849)),AP849/AP848-1,"")</f>
        <v>9.9750623441474673E-5</v>
      </c>
      <c r="AR849" s="60">
        <f>IF(ISNUMBER(AP849),AP849/MAX(AP$22:AP849)-1,"")</f>
        <v>-1.4938751120405769E-3</v>
      </c>
      <c r="AT849" s="62">
        <v>50.07</v>
      </c>
      <c r="AU849" s="60">
        <f>IF(AND(ISNUMBER(AT848),ISNUMBER(AT849)),AT849/AT848-1,"")</f>
        <v>0</v>
      </c>
      <c r="AV849" s="60">
        <f>IF(ISNUMBER(AT849),AT849/MAX(AT$22:AT849)-1,"")</f>
        <v>-2.1921084097249466E-3</v>
      </c>
      <c r="AX849" s="62">
        <v>21.492999999999999</v>
      </c>
      <c r="AY849" s="60">
        <f>IF(AND(ISNUMBER(AX848),ISNUMBER(AX849)),AX849/AX848-1,"")</f>
        <v>7.4528920971219659E-3</v>
      </c>
      <c r="AZ849" s="60">
        <f>IF(ISNUMBER(AX849),AX849/MAX(AX$22:AX849)-1,"")</f>
        <v>-0.19847100503449566</v>
      </c>
      <c r="BB849" s="62">
        <v>48.42</v>
      </c>
      <c r="BC849" s="60">
        <f>IF(AND(ISNUMBER(BB848),ISNUMBER(BB849)),BB849/BB848-1,"")</f>
        <v>1.6549441456350511E-3</v>
      </c>
      <c r="BD849" s="60">
        <f>IF(ISNUMBER(BB849),BB849/MAX(BB$22:BB849)-1,"")</f>
        <v>-0.12457060206111015</v>
      </c>
      <c r="BF849" s="62">
        <v>53.1</v>
      </c>
      <c r="BG849" s="60">
        <f>IF(AND(ISNUMBER(BF848),ISNUMBER(BF849)),BF849/BF848-1,"")</f>
        <v>7.5386355069739786E-4</v>
      </c>
      <c r="BH849" s="60">
        <f>IF(ISNUMBER(BF849),BF849/MAX(BF$22:BF849)-1,"")</f>
        <v>-1.9209456963428129E-2</v>
      </c>
      <c r="BK849" s="61">
        <f>BK848*(1+BL849)</f>
        <v>134.84098394195016</v>
      </c>
      <c r="BL849" s="60">
        <f>$L$12*N(AQ849)+$L$13*N(S849)+$L$14*N(AA849)+$L$15*N(AE849)+$L$16*N(AY849)+$L$17*N(BC849)+$L$18*N(AM849)+$L$19*N(AU849)+$L$20*N(W849)</f>
        <v>3.6912216244294857E-3</v>
      </c>
      <c r="BM849" s="60">
        <f>IF(ISNUMBER(BK849),BK849/MAX(BK$22:BK849)-1,"")</f>
        <v>0</v>
      </c>
      <c r="BO849" s="61">
        <f>BO848*(1+BP849)</f>
        <v>135.79436164691111</v>
      </c>
      <c r="BP849" s="60">
        <f>$L$36*N(S849)+$L$37*N(AQ849)+$L$38*N(AA849)+$L$39*N(AE849)+$L$40*N(AM849)+$L$41*N(W849)+$L$42*N(AI849)+$L$43*N(BG849)+$L$44*N(AY849)</f>
        <v>3.930683899076296E-3</v>
      </c>
      <c r="BQ849" s="60">
        <f>IF(ISNUMBER(BO849),BO849/MAX(BO$22:BO849)-1,"")</f>
        <v>0</v>
      </c>
      <c r="BS849" s="61">
        <f>BS848*(1+BT849)</f>
        <v>129.56780816493298</v>
      </c>
      <c r="BT849" s="60">
        <f>$L$60*N(S849)+$L$61*N(AE849)+$L$62*N(AQ849)+$L$63*N(AM849)+$L$64*N(AI849)+$L$65*N(AA849)+$L$66*N(BG849)+$L$67*N(W849)+$L$68*N(AY849)</f>
        <v>3.1315659424415981E-3</v>
      </c>
      <c r="BU849" s="60">
        <f>IF(ISNUMBER(BS849),BS849/MAX(BS$22:BS849)-1,"")</f>
        <v>0</v>
      </c>
    </row>
    <row r="850" spans="17:73" ht="16" customHeight="1">
      <c r="Q850" s="63">
        <v>44298</v>
      </c>
      <c r="R850" s="62">
        <v>540.67999999999995</v>
      </c>
      <c r="S850" s="60">
        <f>IF(AND(ISNUMBER(R849),ISNUMBER(R850)),R850/R849-1,"")</f>
        <v>6.4780342516752576E-3</v>
      </c>
      <c r="T850" s="60">
        <f>IF(ISNUMBER(R850),R850/MAX(R$22:R850)-1,"")</f>
        <v>0</v>
      </c>
      <c r="V850" s="62">
        <v>280.62</v>
      </c>
      <c r="W850" s="60">
        <f>IF(AND(ISNUMBER(V849),ISNUMBER(V850)),V850/V849-1,"")</f>
        <v>4.1149318352595721E-3</v>
      </c>
      <c r="X850" s="60">
        <f>IF(ISNUMBER(V850),V850/MAX(V$22:V850)-1,"")</f>
        <v>0</v>
      </c>
      <c r="Z850" s="62">
        <v>11.77</v>
      </c>
      <c r="AA850" s="60">
        <f>IF(AND(ISNUMBER(Z849),ISNUMBER(Z850)),Z850/Z849-1,"")</f>
        <v>5.1238257899230977E-3</v>
      </c>
      <c r="AB850" s="60">
        <f>IF(ISNUMBER(Z850),Z850/MAX(Z$22:Z850)-1,"")</f>
        <v>0</v>
      </c>
      <c r="AD850" s="62">
        <v>16.09</v>
      </c>
      <c r="AE850" s="60">
        <f>IF(AND(ISNUMBER(AD849),ISNUMBER(AD850)),AD850/AD849-1,"")</f>
        <v>-9.8461538461538378E-3</v>
      </c>
      <c r="AF850" s="60">
        <f>IF(ISNUMBER(AD850),AD850/MAX(AD$22:AD850)-1,"")</f>
        <v>-1.4093137254902022E-2</v>
      </c>
      <c r="AH850" s="62">
        <v>18.7</v>
      </c>
      <c r="AI850" s="60">
        <f>IF(AND(ISNUMBER(AH849),ISNUMBER(AH850)),AH850/AH849-1,"")</f>
        <v>0</v>
      </c>
      <c r="AJ850" s="60">
        <f>IF(ISNUMBER(AH850),AH850/MAX(AH$22:AH850)-1,"")</f>
        <v>-4.1517170681701798E-2</v>
      </c>
      <c r="AL850" s="62">
        <v>20.39</v>
      </c>
      <c r="AM850" s="60">
        <f>IF(AND(ISNUMBER(AL849),ISNUMBER(AL850)),AL850/AL849-1,"")</f>
        <v>-1.9579050416054233E-3</v>
      </c>
      <c r="AN850" s="60">
        <f>IF(ISNUMBER(AL850),AL850/MAX(AL$22:AL850)-1,"")</f>
        <v>-0.13491726771319468</v>
      </c>
      <c r="AP850" s="62">
        <v>100.25</v>
      </c>
      <c r="AQ850" s="60">
        <f>IF(AND(ISNUMBER(AP849),ISNUMBER(AP850)),AP850/AP849-1,"")</f>
        <v>-9.9740674247006389E-5</v>
      </c>
      <c r="AR850" s="60">
        <f>IF(ISNUMBER(AP850),AP850/MAX(AP$22:AP850)-1,"")</f>
        <v>-1.5934667861766671E-3</v>
      </c>
      <c r="AT850" s="62">
        <v>50.07</v>
      </c>
      <c r="AU850" s="60">
        <f>IF(AND(ISNUMBER(AT849),ISNUMBER(AT850)),AT850/AT849-1,"")</f>
        <v>0</v>
      </c>
      <c r="AV850" s="60">
        <f>IF(ISNUMBER(AT850),AT850/MAX(AT$22:AT850)-1,"")</f>
        <v>-2.1921084097249466E-3</v>
      </c>
      <c r="AX850" s="62">
        <v>21.355</v>
      </c>
      <c r="AY850" s="60">
        <f>IF(AND(ISNUMBER(AX849),ISNUMBER(AX850)),AX850/AX849-1,"")</f>
        <v>-6.4206951100357346E-3</v>
      </c>
      <c r="AZ850" s="60">
        <f>IF(ISNUMBER(AX850),AX850/MAX(AX$22:AX850)-1,"")</f>
        <v>-0.20361737833302263</v>
      </c>
      <c r="BB850" s="62">
        <v>48.36</v>
      </c>
      <c r="BC850" s="60">
        <f>IF(AND(ISNUMBER(BB849),ISNUMBER(BB850)),BB850/BB849-1,"")</f>
        <v>-1.2391573729864103E-3</v>
      </c>
      <c r="BD850" s="60">
        <f>IF(ISNUMBER(BB850),BB850/MAX(BB$22:BB850)-1,"")</f>
        <v>-0.1256553968540951</v>
      </c>
      <c r="BF850" s="62">
        <v>53.09</v>
      </c>
      <c r="BG850" s="60">
        <f>IF(AND(ISNUMBER(BF849),ISNUMBER(BF850)),BF850/BF849-1,"")</f>
        <v>-1.8832391713741181E-4</v>
      </c>
      <c r="BH850" s="60">
        <f>IF(ISNUMBER(BF850),BF850/MAX(BF$22:BF850)-1,"")</f>
        <v>-1.9394163280384125E-2</v>
      </c>
      <c r="BK850" s="61">
        <f>BK849*(1+BL850)</f>
        <v>134.92247959462358</v>
      </c>
      <c r="BL850" s="60">
        <f>$L$12*N(AQ850)+$L$13*N(S850)+$L$14*N(AA850)+$L$15*N(AE850)+$L$16*N(AY850)+$L$17*N(BC850)+$L$18*N(AM850)+$L$19*N(AU850)+$L$20*N(W850)</f>
        <v>6.0438340251573732E-4</v>
      </c>
      <c r="BM850" s="60">
        <f>IF(ISNUMBER(BK850),BK850/MAX(BK$22:BK850)-1,"")</f>
        <v>0</v>
      </c>
      <c r="BO850" s="61">
        <f>BO849*(1+BP850)</f>
        <v>135.88330731053534</v>
      </c>
      <c r="BP850" s="60">
        <f>$L$36*N(S850)+$L$37*N(AQ850)+$L$38*N(AA850)+$L$39*N(AE850)+$L$40*N(AM850)+$L$41*N(W850)+$L$42*N(AI850)+$L$43*N(BG850)+$L$44*N(AY850)</f>
        <v>6.5500262710112809E-4</v>
      </c>
      <c r="BQ850" s="60">
        <f>IF(ISNUMBER(BO850),BO850/MAX(BO$22:BO850)-1,"")</f>
        <v>0</v>
      </c>
      <c r="BS850" s="61">
        <f>BS849*(1+BT850)</f>
        <v>129.59562448163678</v>
      </c>
      <c r="BT850" s="60">
        <f>$L$60*N(S850)+$L$61*N(AE850)+$L$62*N(AQ850)+$L$63*N(AM850)+$L$64*N(AI850)+$L$65*N(AA850)+$L$66*N(BG850)+$L$67*N(W850)+$L$68*N(AY850)</f>
        <v>2.14685399851755E-4</v>
      </c>
      <c r="BU850" s="60">
        <f>IF(ISNUMBER(BS850),BS850/MAX(BS$22:BS850)-1,"")</f>
        <v>0</v>
      </c>
    </row>
    <row r="851" spans="17:73" ht="16" customHeight="1">
      <c r="Q851" s="63">
        <v>44299</v>
      </c>
      <c r="R851" s="62">
        <v>541.30999999999995</v>
      </c>
      <c r="S851" s="60">
        <f>IF(AND(ISNUMBER(R850),ISNUMBER(R851)),R851/R850-1,"")</f>
        <v>1.1651993785604109E-3</v>
      </c>
      <c r="T851" s="60">
        <f>IF(ISNUMBER(R851),R851/MAX(R$22:R851)-1,"")</f>
        <v>0</v>
      </c>
      <c r="V851" s="62">
        <v>281.39999999999998</v>
      </c>
      <c r="W851" s="60">
        <f>IF(AND(ISNUMBER(V850),ISNUMBER(V851)),V851/V850-1,"")</f>
        <v>2.7795595467179357E-3</v>
      </c>
      <c r="X851" s="60">
        <f>IF(ISNUMBER(V851),V851/MAX(V$22:V851)-1,"")</f>
        <v>0</v>
      </c>
      <c r="Z851" s="62">
        <v>11.82</v>
      </c>
      <c r="AA851" s="60">
        <f>IF(AND(ISNUMBER(Z850),ISNUMBER(Z851)),Z851/Z850-1,"")</f>
        <v>4.2480883602380448E-3</v>
      </c>
      <c r="AB851" s="60">
        <f>IF(ISNUMBER(Z851),Z851/MAX(Z$22:Z851)-1,"")</f>
        <v>0</v>
      </c>
      <c r="AD851" s="62">
        <v>16.21</v>
      </c>
      <c r="AE851" s="60">
        <f>IF(AND(ISNUMBER(AD850),ISNUMBER(AD851)),AD851/AD850-1,"")</f>
        <v>7.4580484773152378E-3</v>
      </c>
      <c r="AF851" s="60">
        <f>IF(ISNUMBER(AD851),AD851/MAX(AD$22:AD851)-1,"")</f>
        <v>-6.7401960784313486E-3</v>
      </c>
      <c r="AH851" s="62">
        <v>18.78</v>
      </c>
      <c r="AI851" s="60">
        <f>IF(AND(ISNUMBER(AH850),ISNUMBER(AH851)),AH851/AH850-1,"")</f>
        <v>4.2780748663102663E-3</v>
      </c>
      <c r="AJ851" s="60">
        <f>IF(ISNUMBER(AH851),AH851/MAX(AH$22:AH851)-1,"")</f>
        <v>-3.7416709379805235E-2</v>
      </c>
      <c r="AL851" s="62">
        <v>20.38</v>
      </c>
      <c r="AM851" s="60">
        <f>IF(AND(ISNUMBER(AL850),ISNUMBER(AL851)),AL851/AL850-1,"")</f>
        <v>-4.9043648847479915E-4</v>
      </c>
      <c r="AN851" s="60">
        <f>IF(ISNUMBER(AL851),AL851/MAX(AL$22:AL851)-1,"")</f>
        <v>-0.13534153585065767</v>
      </c>
      <c r="AP851" s="62">
        <v>100.25</v>
      </c>
      <c r="AQ851" s="60">
        <f>IF(AND(ISNUMBER(AP850),ISNUMBER(AP851)),AP851/AP850-1,"")</f>
        <v>0</v>
      </c>
      <c r="AR851" s="60">
        <f>IF(ISNUMBER(AP851),AP851/MAX(AP$22:AP851)-1,"")</f>
        <v>-1.5934667861766671E-3</v>
      </c>
      <c r="AT851" s="62">
        <v>50.08</v>
      </c>
      <c r="AU851" s="60">
        <f>IF(AND(ISNUMBER(AT850),ISNUMBER(AT851)),AT851/AT850-1,"")</f>
        <v>1.9972039145188525E-4</v>
      </c>
      <c r="AV851" s="60">
        <f>IF(ISNUMBER(AT851),AT851/MAX(AT$22:AT851)-1,"")</f>
        <v>-1.9928258270227595E-3</v>
      </c>
      <c r="AX851" s="62">
        <v>21.22</v>
      </c>
      <c r="AY851" s="60">
        <f>IF(AND(ISNUMBER(AX850),ISNUMBER(AX851)),AX851/AX850-1,"")</f>
        <v>-6.3217045188481702E-3</v>
      </c>
      <c r="AZ851" s="60">
        <f>IF(ISNUMBER(AX851),AX851/MAX(AX$22:AX851)-1,"")</f>
        <v>-0.20865187395114682</v>
      </c>
      <c r="BB851" s="62">
        <v>48.22</v>
      </c>
      <c r="BC851" s="60">
        <f>IF(AND(ISNUMBER(BB850),ISNUMBER(BB851)),BB851/BB850-1,"")</f>
        <v>-2.8949545078577055E-3</v>
      </c>
      <c r="BD851" s="60">
        <f>IF(ISNUMBER(BB851),BB851/MAX(BB$22:BB851)-1,"")</f>
        <v>-0.12818658470439348</v>
      </c>
      <c r="BF851" s="62">
        <v>53.03</v>
      </c>
      <c r="BG851" s="60">
        <f>IF(AND(ISNUMBER(BF850),ISNUMBER(BF851)),BF851/BF850-1,"")</f>
        <v>-1.1301563382934976E-3</v>
      </c>
      <c r="BH851" s="60">
        <f>IF(ISNUMBER(BF851),BF851/MAX(BF$22:BF851)-1,"")</f>
        <v>-2.0502401182120433E-2</v>
      </c>
      <c r="BK851" s="61">
        <f>BK850*(1+BL851)</f>
        <v>135.01463064270399</v>
      </c>
      <c r="BL851" s="60">
        <f>$L$12*N(AQ851)+$L$13*N(S851)+$L$14*N(AA851)+$L$15*N(AE851)+$L$16*N(AY851)+$L$17*N(BC851)+$L$18*N(AM851)+$L$19*N(AU851)+$L$20*N(W851)</f>
        <v>6.829925477005107E-4</v>
      </c>
      <c r="BM851" s="60">
        <f>IF(ISNUMBER(BK851),BK851/MAX(BK$22:BK851)-1,"")</f>
        <v>0</v>
      </c>
      <c r="BO851" s="61">
        <f>BO850*(1+BP851)</f>
        <v>136.14430368955826</v>
      </c>
      <c r="BP851" s="60">
        <f>$L$36*N(S851)+$L$37*N(AQ851)+$L$38*N(AA851)+$L$39*N(AE851)+$L$40*N(AM851)+$L$41*N(W851)+$L$42*N(AI851)+$L$43*N(BG851)+$L$44*N(AY851)</f>
        <v>1.9207390825900063E-3</v>
      </c>
      <c r="BQ851" s="60">
        <f>IF(ISNUMBER(BO851),BO851/MAX(BO$22:BO851)-1,"")</f>
        <v>0</v>
      </c>
      <c r="BS851" s="61">
        <f>BS850*(1+BT851)</f>
        <v>129.92002927897781</v>
      </c>
      <c r="BT851" s="60">
        <f>$L$60*N(S851)+$L$61*N(AE851)+$L$62*N(AQ851)+$L$63*N(AM851)+$L$64*N(AI851)+$L$65*N(AA851)+$L$66*N(BG851)+$L$67*N(W851)+$L$68*N(AY851)</f>
        <v>2.5032079488686073E-3</v>
      </c>
      <c r="BU851" s="60">
        <f>IF(ISNUMBER(BS851),BS851/MAX(BS$22:BS851)-1,"")</f>
        <v>0</v>
      </c>
    </row>
    <row r="852" spans="17:73" ht="16" customHeight="1">
      <c r="Q852" s="63">
        <v>44300</v>
      </c>
      <c r="R852" s="62">
        <v>540</v>
      </c>
      <c r="S852" s="60">
        <f>IF(AND(ISNUMBER(R851),ISNUMBER(R852)),R852/R851-1,"")</f>
        <v>-2.4200550516338959E-3</v>
      </c>
      <c r="T852" s="60">
        <f>IF(ISNUMBER(R852),R852/MAX(R$22:R852)-1,"")</f>
        <v>-2.4200550516338959E-3</v>
      </c>
      <c r="V852" s="62">
        <v>280.44</v>
      </c>
      <c r="W852" s="60">
        <f>IF(AND(ISNUMBER(V851),ISNUMBER(V852)),V852/V851-1,"")</f>
        <v>-3.4115138592749616E-3</v>
      </c>
      <c r="X852" s="60">
        <f>IF(ISNUMBER(V852),V852/MAX(V$22:V852)-1,"")</f>
        <v>-3.4115138592749616E-3</v>
      </c>
      <c r="Z852" s="62">
        <v>11.86</v>
      </c>
      <c r="AA852" s="60">
        <f>IF(AND(ISNUMBER(Z851),ISNUMBER(Z852)),Z852/Z851-1,"")</f>
        <v>3.3840947546530664E-3</v>
      </c>
      <c r="AB852" s="60">
        <f>IF(ISNUMBER(Z852),Z852/MAX(Z$22:Z852)-1,"")</f>
        <v>0</v>
      </c>
      <c r="AD852" s="62">
        <v>16.16</v>
      </c>
      <c r="AE852" s="60">
        <f>IF(AND(ISNUMBER(AD851),ISNUMBER(AD852)),AD852/AD851-1,"")</f>
        <v>-3.0845157310303017E-3</v>
      </c>
      <c r="AF852" s="60">
        <f>IF(ISNUMBER(AD852),AD852/MAX(AD$22:AD852)-1,"")</f>
        <v>-9.8039215686274161E-3</v>
      </c>
      <c r="AH852" s="62">
        <v>18.940000000000001</v>
      </c>
      <c r="AI852" s="60">
        <f>IF(AND(ISNUMBER(AH851),ISNUMBER(AH852)),AH852/AH851-1,"")</f>
        <v>8.5197018104365974E-3</v>
      </c>
      <c r="AJ852" s="60">
        <f>IF(ISNUMBER(AH852),AH852/MAX(AH$22:AH852)-1,"")</f>
        <v>-2.9215786776012331E-2</v>
      </c>
      <c r="AL852" s="62">
        <v>20.440000000000001</v>
      </c>
      <c r="AM852" s="60">
        <f>IF(AND(ISNUMBER(AL851),ISNUMBER(AL852)),AL852/AL851-1,"")</f>
        <v>2.9440628066732533E-3</v>
      </c>
      <c r="AN852" s="60">
        <f>IF(ISNUMBER(AL852),AL852/MAX(AL$22:AL852)-1,"")</f>
        <v>-0.13279592702588028</v>
      </c>
      <c r="AP852" s="62">
        <v>100.26</v>
      </c>
      <c r="AQ852" s="60">
        <f>IF(AND(ISNUMBER(AP851),ISNUMBER(AP852)),AP852/AP851-1,"")</f>
        <v>9.9750623441474673E-5</v>
      </c>
      <c r="AR852" s="60">
        <f>IF(ISNUMBER(AP852),AP852/MAX(AP$22:AP852)-1,"")</f>
        <v>-1.4938751120405769E-3</v>
      </c>
      <c r="AT852" s="62">
        <v>50.075000000000003</v>
      </c>
      <c r="AU852" s="60">
        <f>IF(AND(ISNUMBER(AT851),ISNUMBER(AT852)),AT852/AT851-1,"")</f>
        <v>-9.9840255590954996E-5</v>
      </c>
      <c r="AV852" s="60">
        <f>IF(ISNUMBER(AT852),AT852/MAX(AT$22:AT852)-1,"")</f>
        <v>-2.092467118373742E-3</v>
      </c>
      <c r="AX852" s="62">
        <v>21.242999999999999</v>
      </c>
      <c r="AY852" s="60">
        <f>IF(AND(ISNUMBER(AX851),ISNUMBER(AX852)),AX852/AX851-1,"")</f>
        <v>1.0838831291235529E-3</v>
      </c>
      <c r="AZ852" s="60">
        <f>IF(ISNUMBER(AX852),AX852/MAX(AX$22:AX852)-1,"")</f>
        <v>-0.20779414506805904</v>
      </c>
      <c r="BB852" s="62">
        <v>48.32</v>
      </c>
      <c r="BC852" s="60">
        <f>IF(AND(ISNUMBER(BB851),ISNUMBER(BB852)),BB852/BB851-1,"")</f>
        <v>2.0738282870178537E-3</v>
      </c>
      <c r="BD852" s="60">
        <f>IF(ISNUMBER(BB852),BB852/MAX(BB$22:BB852)-1,"")</f>
        <v>-0.12637859338275181</v>
      </c>
      <c r="BF852" s="62">
        <v>53.06</v>
      </c>
      <c r="BG852" s="60">
        <f>IF(AND(ISNUMBER(BF851),ISNUMBER(BF852)),BF852/BF851-1,"")</f>
        <v>5.6571751838574436E-4</v>
      </c>
      <c r="BH852" s="60">
        <f>IF(ISNUMBER(BF852),BF852/MAX(BF$22:BF852)-1,"")</f>
        <v>-1.9948282231252223E-2</v>
      </c>
      <c r="BK852" s="61">
        <f>BK851*(1+BL852)</f>
        <v>134.99800469001542</v>
      </c>
      <c r="BL852" s="60">
        <f>$L$12*N(AQ852)+$L$13*N(S852)+$L$14*N(AA852)+$L$15*N(AE852)+$L$16*N(AY852)+$L$17*N(BC852)+$L$18*N(AM852)+$L$19*N(AU852)+$L$20*N(W852)</f>
        <v>-1.231418595852433E-4</v>
      </c>
      <c r="BM852" s="60">
        <f>IF(ISNUMBER(BK852),BK852/MAX(BK$22:BK852)-1,"")</f>
        <v>-1.2314185958539614E-4</v>
      </c>
      <c r="BO852" s="61">
        <f>BO851*(1+BP852)</f>
        <v>136.10251079745794</v>
      </c>
      <c r="BP852" s="60">
        <f>$L$36*N(S852)+$L$37*N(AQ852)+$L$38*N(AA852)+$L$39*N(AE852)+$L$40*N(AM852)+$L$41*N(W852)+$L$42*N(AI852)+$L$43*N(BG852)+$L$44*N(AY852)</f>
        <v>-3.0697495941958924E-4</v>
      </c>
      <c r="BQ852" s="60">
        <f>IF(ISNUMBER(BO852),BO852/MAX(BO$22:BO852)-1,"")</f>
        <v>-3.0697495941967023E-4</v>
      </c>
      <c r="BS852" s="61">
        <f>BS851*(1+BT852)</f>
        <v>129.9565444661601</v>
      </c>
      <c r="BT852" s="60">
        <f>$L$60*N(S852)+$L$61*N(AE852)+$L$62*N(AQ852)+$L$63*N(AM852)+$L$64*N(AI852)+$L$65*N(AA852)+$L$66*N(BG852)+$L$67*N(W852)+$L$68*N(AY852)</f>
        <v>2.8105895130193305E-4</v>
      </c>
      <c r="BU852" s="60">
        <f>IF(ISNUMBER(BS852),BS852/MAX(BS$22:BS852)-1,"")</f>
        <v>0</v>
      </c>
    </row>
    <row r="853" spans="17:73" ht="16" customHeight="1">
      <c r="Q853" s="63">
        <v>44301</v>
      </c>
      <c r="R853" s="62">
        <v>533.5</v>
      </c>
      <c r="S853" s="60">
        <f>IF(AND(ISNUMBER(R852),ISNUMBER(R853)),R853/R852-1,"")</f>
        <v>-1.2037037037037068E-2</v>
      </c>
      <c r="T853" s="60">
        <f>IF(ISNUMBER(R853),R853/MAX(R$22:R853)-1,"")</f>
        <v>-1.4427961796382727E-2</v>
      </c>
      <c r="V853" s="62">
        <v>278.41000000000003</v>
      </c>
      <c r="W853" s="60">
        <f>IF(AND(ISNUMBER(V852),ISNUMBER(V853)),V853/V852-1,"")</f>
        <v>-7.2386250178290146E-3</v>
      </c>
      <c r="X853" s="60">
        <f>IF(ISNUMBER(V853),V853/MAX(V$22:V853)-1,"")</f>
        <v>-1.0625444207533641E-2</v>
      </c>
      <c r="Z853" s="62">
        <v>11.75</v>
      </c>
      <c r="AA853" s="60">
        <f>IF(AND(ISNUMBER(Z852),ISNUMBER(Z853)),Z853/Z852-1,"")</f>
        <v>-9.2748735244518876E-3</v>
      </c>
      <c r="AB853" s="60">
        <f>IF(ISNUMBER(Z853),Z853/MAX(Z$22:Z853)-1,"")</f>
        <v>-9.2748735244518876E-3</v>
      </c>
      <c r="AD853" s="62">
        <v>16.149999999999999</v>
      </c>
      <c r="AE853" s="60">
        <f>IF(AND(ISNUMBER(AD852),ISNUMBER(AD853)),AD853/AD852-1,"")</f>
        <v>-6.1881188118817487E-4</v>
      </c>
      <c r="AF853" s="60">
        <f>IF(ISNUMBER(AD853),AD853/MAX(AD$22:AD853)-1,"")</f>
        <v>-1.0416666666666741E-2</v>
      </c>
      <c r="AH853" s="62">
        <v>18.989999999999998</v>
      </c>
      <c r="AI853" s="60">
        <f>IF(AND(ISNUMBER(AH852),ISNUMBER(AH853)),AH853/AH852-1,"")</f>
        <v>2.6399155227030402E-3</v>
      </c>
      <c r="AJ853" s="60">
        <f>IF(ISNUMBER(AH853),AH853/MAX(AH$22:AH853)-1,"")</f>
        <v>-2.665299846232716E-2</v>
      </c>
      <c r="AL853" s="62">
        <v>20.5</v>
      </c>
      <c r="AM853" s="60">
        <f>IF(AND(ISNUMBER(AL852),ISNUMBER(AL853)),AL853/AL852-1,"")</f>
        <v>2.9354207436398383E-3</v>
      </c>
      <c r="AN853" s="60">
        <f>IF(ISNUMBER(AL853),AL853/MAX(AL$22:AL853)-1,"")</f>
        <v>-0.13025031820110311</v>
      </c>
      <c r="AP853" s="62">
        <v>100.25</v>
      </c>
      <c r="AQ853" s="60">
        <f>IF(AND(ISNUMBER(AP852),ISNUMBER(AP853)),AP853/AP852-1,"")</f>
        <v>-9.9740674247006389E-5</v>
      </c>
      <c r="AR853" s="60">
        <f>IF(ISNUMBER(AP853),AP853/MAX(AP$22:AP853)-1,"")</f>
        <v>-1.5934667861766671E-3</v>
      </c>
      <c r="AT853" s="62">
        <v>50.07</v>
      </c>
      <c r="AU853" s="60">
        <f>IF(AND(ISNUMBER(AT852),ISNUMBER(AT853)),AT853/AT852-1,"")</f>
        <v>-9.9850224663078357E-5</v>
      </c>
      <c r="AV853" s="60">
        <f>IF(ISNUMBER(AT853),AT853/MAX(AT$22:AT853)-1,"")</f>
        <v>-2.1921084097249466E-3</v>
      </c>
      <c r="AX853" s="62">
        <v>21.096</v>
      </c>
      <c r="AY853" s="60">
        <f>IF(AND(ISNUMBER(AX852),ISNUMBER(AX853)),AX853/AX852-1,"")</f>
        <v>-6.9199265640446095E-3</v>
      </c>
      <c r="AZ853" s="60">
        <f>IF(ISNUMBER(AX853),AX853/MAX(AX$22:AX853)-1,"")</f>
        <v>-0.21327615140779421</v>
      </c>
      <c r="BB853" s="62">
        <v>48.34</v>
      </c>
      <c r="BC853" s="60">
        <f>IF(AND(ISNUMBER(BB852),ISNUMBER(BB853)),BB853/BB852-1,"")</f>
        <v>4.1390728476820016E-4</v>
      </c>
      <c r="BD853" s="60">
        <f>IF(ISNUMBER(BB853),BB853/MAX(BB$22:BB853)-1,"")</f>
        <v>-0.12601699511842346</v>
      </c>
      <c r="BF853" s="62">
        <v>53.04</v>
      </c>
      <c r="BG853" s="60">
        <f>IF(AND(ISNUMBER(BF852),ISNUMBER(BF853)),BF853/BF852-1,"")</f>
        <v>-3.7693177534869893E-4</v>
      </c>
      <c r="BH853" s="60">
        <f>IF(ISNUMBER(BF853),BF853/MAX(BF$22:BF853)-1,"")</f>
        <v>-2.0317694865164437E-2</v>
      </c>
      <c r="BK853" s="61">
        <f>BK852*(1+BL853)</f>
        <v>134.19266426577431</v>
      </c>
      <c r="BL853" s="60">
        <f>$L$12*N(AQ853)+$L$13*N(S853)+$L$14*N(AA853)+$L$15*N(AE853)+$L$16*N(AY853)+$L$17*N(BC853)+$L$18*N(AM853)+$L$19*N(AU853)+$L$20*N(W853)</f>
        <v>-5.9655727956152479E-3</v>
      </c>
      <c r="BM853" s="60">
        <f>IF(ISNUMBER(BK853),BK853/MAX(BK$22:BK853)-1,"")</f>
        <v>-6.0879800434731068E-3</v>
      </c>
      <c r="BO853" s="61">
        <f>BO852*(1+BP853)</f>
        <v>135.30215499046486</v>
      </c>
      <c r="BP853" s="60">
        <f>$L$36*N(S853)+$L$37*N(AQ853)+$L$38*N(AA853)+$L$39*N(AE853)+$L$40*N(AM853)+$L$41*N(W853)+$L$42*N(AI853)+$L$43*N(BG853)+$L$44*N(AY853)</f>
        <v>-5.88053668006276E-3</v>
      </c>
      <c r="BQ853" s="60">
        <f>IF(ISNUMBER(BO853),BO853/MAX(BO$22:BO853)-1,"")</f>
        <v>-6.1857064619735835E-3</v>
      </c>
      <c r="BS853" s="61">
        <f>BS852*(1+BT853)</f>
        <v>129.43784921372065</v>
      </c>
      <c r="BT853" s="60">
        <f>$L$60*N(S853)+$L$61*N(AE853)+$L$62*N(AQ853)+$L$63*N(AM853)+$L$64*N(AI853)+$L$65*N(AA853)+$L$66*N(BG853)+$L$67*N(W853)+$L$68*N(AY853)</f>
        <v>-3.9912976646937258E-3</v>
      </c>
      <c r="BU853" s="60">
        <f>IF(ISNUMBER(BS853),BS853/MAX(BS$22:BS853)-1,"")</f>
        <v>-3.9912976646936382E-3</v>
      </c>
    </row>
    <row r="854" spans="17:73" ht="16" customHeight="1">
      <c r="Q854" s="63">
        <v>44302</v>
      </c>
      <c r="R854" s="62">
        <v>537.55999999999995</v>
      </c>
      <c r="S854" s="60">
        <f>IF(AND(ISNUMBER(R853),ISNUMBER(R854)),R854/R853-1,"")</f>
        <v>7.6101218369257762E-3</v>
      </c>
      <c r="T854" s="60">
        <f>IF(ISNUMBER(R854),R854/MAX(R$22:R854)-1,"")</f>
        <v>-6.9276385065858426E-3</v>
      </c>
      <c r="V854" s="62">
        <v>279.31</v>
      </c>
      <c r="W854" s="60">
        <f>IF(AND(ISNUMBER(V853),ISNUMBER(V854)),V854/V853-1,"")</f>
        <v>3.232642505657024E-3</v>
      </c>
      <c r="X854" s="60">
        <f>IF(ISNUMBER(V854),V854/MAX(V$22:V854)-1,"")</f>
        <v>-7.4271499644633643E-3</v>
      </c>
      <c r="Z854" s="62">
        <v>11.83</v>
      </c>
      <c r="AA854" s="60">
        <f>IF(AND(ISNUMBER(Z853),ISNUMBER(Z854)),Z854/Z853-1,"")</f>
        <v>6.8085106382977933E-3</v>
      </c>
      <c r="AB854" s="60">
        <f>IF(ISNUMBER(Z854),Z854/MAX(Z$22:Z854)-1,"")</f>
        <v>-2.5295109612141209E-3</v>
      </c>
      <c r="AD854" s="62">
        <v>16.190000000000001</v>
      </c>
      <c r="AE854" s="60">
        <f>IF(AND(ISNUMBER(AD853),ISNUMBER(AD854)),AD854/AD853-1,"")</f>
        <v>2.4767801857585869E-3</v>
      </c>
      <c r="AF854" s="60">
        <f>IF(ISNUMBER(AD854),AD854/MAX(AD$22:AD854)-1,"")</f>
        <v>-7.9656862745097756E-3</v>
      </c>
      <c r="AH854" s="62">
        <v>18.96</v>
      </c>
      <c r="AI854" s="60">
        <f>IF(AND(ISNUMBER(AH853),ISNUMBER(AH854)),AH854/AH853-1,"")</f>
        <v>-1.5797788309634964E-3</v>
      </c>
      <c r="AJ854" s="60">
        <f>IF(ISNUMBER(AH854),AH854/MAX(AH$22:AH854)-1,"")</f>
        <v>-2.8190671450538218E-2</v>
      </c>
      <c r="AL854" s="62">
        <v>20.63</v>
      </c>
      <c r="AM854" s="60">
        <f>IF(AND(ISNUMBER(AL853),ISNUMBER(AL854)),AL854/AL853-1,"")</f>
        <v>6.341463414634152E-3</v>
      </c>
      <c r="AN854" s="60">
        <f>IF(ISNUMBER(AL854),AL854/MAX(AL$22:AL854)-1,"")</f>
        <v>-0.12473483241408578</v>
      </c>
      <c r="AP854" s="62">
        <v>100.26</v>
      </c>
      <c r="AQ854" s="60">
        <f>IF(AND(ISNUMBER(AP853),ISNUMBER(AP854)),AP854/AP853-1,"")</f>
        <v>9.9750623441474673E-5</v>
      </c>
      <c r="AR854" s="60">
        <f>IF(ISNUMBER(AP854),AP854/MAX(AP$22:AP854)-1,"")</f>
        <v>-1.4938751120405769E-3</v>
      </c>
      <c r="AT854" s="62">
        <v>50.08</v>
      </c>
      <c r="AU854" s="60">
        <f>IF(AND(ISNUMBER(AT853),ISNUMBER(AT854)),AT854/AT853-1,"")</f>
        <v>1.9972039145188525E-4</v>
      </c>
      <c r="AV854" s="60">
        <f>IF(ISNUMBER(AT854),AT854/MAX(AT$22:AT854)-1,"")</f>
        <v>-1.9928258270227595E-3</v>
      </c>
      <c r="AX854" s="62">
        <v>21.292999999999999</v>
      </c>
      <c r="AY854" s="60">
        <f>IF(AND(ISNUMBER(AX853),ISNUMBER(AX854)),AX854/AX853-1,"")</f>
        <v>9.3382631778535785E-3</v>
      </c>
      <c r="AZ854" s="60">
        <f>IF(ISNUMBER(AX854),AX854/MAX(AX$22:AX854)-1,"")</f>
        <v>-0.20592951706134632</v>
      </c>
      <c r="BB854" s="62">
        <v>48.46</v>
      </c>
      <c r="BC854" s="60">
        <f>IF(AND(ISNUMBER(BB853),ISNUMBER(BB854)),BB854/BB853-1,"")</f>
        <v>2.4824162184524656E-3</v>
      </c>
      <c r="BD854" s="60">
        <f>IF(ISNUMBER(BB854),BB854/MAX(BB$22:BB854)-1,"")</f>
        <v>-0.12384740553245344</v>
      </c>
      <c r="BF854" s="62">
        <v>53.16</v>
      </c>
      <c r="BG854" s="60">
        <f>IF(AND(ISNUMBER(BF853),ISNUMBER(BF854)),BF854/BF853-1,"")</f>
        <v>2.2624434389140191E-3</v>
      </c>
      <c r="BH854" s="60">
        <f>IF(ISNUMBER(BF854),BF854/MAX(BF$22:BF854)-1,"")</f>
        <v>-1.8101219061691931E-2</v>
      </c>
      <c r="BK854" s="61">
        <f>BK853*(1+BL854)</f>
        <v>134.91050484274584</v>
      </c>
      <c r="BL854" s="60">
        <f>$L$12*N(AQ854)+$L$13*N(S854)+$L$14*N(AA854)+$L$15*N(AE854)+$L$16*N(AY854)+$L$17*N(BC854)+$L$18*N(AM854)+$L$19*N(AU854)+$L$20*N(W854)</f>
        <v>5.3493280046203488E-3</v>
      </c>
      <c r="BM854" s="60">
        <f>IF(ISNUMBER(BK854),BK854/MAX(BK$22:BK854)-1,"")</f>
        <v>-7.7121864099094495E-4</v>
      </c>
      <c r="BO854" s="61">
        <f>BO853*(1+BP854)</f>
        <v>135.9697470409383</v>
      </c>
      <c r="BP854" s="60">
        <f>$L$36*N(S854)+$L$37*N(AQ854)+$L$38*N(AA854)+$L$39*N(AE854)+$L$40*N(AM854)+$L$41*N(W854)+$L$42*N(AI854)+$L$43*N(BG854)+$L$44*N(AY854)</f>
        <v>4.9340829088827254E-3</v>
      </c>
      <c r="BQ854" s="60">
        <f>IF(ISNUMBER(BO854),BO854/MAX(BO$22:BO854)-1,"")</f>
        <v>-1.282144341624325E-3</v>
      </c>
      <c r="BS854" s="61">
        <f>BS853*(1+BT854)</f>
        <v>129.95330901373217</v>
      </c>
      <c r="BT854" s="60">
        <f>$L$60*N(S854)+$L$61*N(AE854)+$L$62*N(AQ854)+$L$63*N(AM854)+$L$64*N(AI854)+$L$65*N(AA854)+$L$66*N(BG854)+$L$67*N(W854)+$L$68*N(AY854)</f>
        <v>3.9822957747113301E-3</v>
      </c>
      <c r="BU854" s="60">
        <f>IF(ISNUMBER(BS854),BS854/MAX(BS$22:BS854)-1,"")</f>
        <v>-2.489641780811791E-5</v>
      </c>
    </row>
    <row r="855" spans="17:73" ht="16" customHeight="1">
      <c r="Q855" s="63">
        <v>44305</v>
      </c>
      <c r="R855" s="62">
        <v>538</v>
      </c>
      <c r="S855" s="60">
        <f>IF(AND(ISNUMBER(R854),ISNUMBER(R855)),R855/R854-1,"")</f>
        <v>8.1851328223825348E-4</v>
      </c>
      <c r="T855" s="60">
        <f>IF(ISNUMBER(R855),R855/MAX(R$22:R855)-1,"")</f>
        <v>-6.1147955884797156E-3</v>
      </c>
      <c r="V855" s="62">
        <v>280.06</v>
      </c>
      <c r="W855" s="60">
        <f>IF(AND(ISNUMBER(V854),ISNUMBER(V855)),V855/V854-1,"")</f>
        <v>2.6851885002328046E-3</v>
      </c>
      <c r="X855" s="60">
        <f>IF(ISNUMBER(V855),V855/MAX(V$22:V855)-1,"")</f>
        <v>-4.761904761904634E-3</v>
      </c>
      <c r="Z855" s="62">
        <v>11.83</v>
      </c>
      <c r="AA855" s="60">
        <f>IF(AND(ISNUMBER(Z854),ISNUMBER(Z855)),Z855/Z854-1,"")</f>
        <v>0</v>
      </c>
      <c r="AB855" s="60">
        <f>IF(ISNUMBER(Z855),Z855/MAX(Z$22:Z855)-1,"")</f>
        <v>-2.5295109612141209E-3</v>
      </c>
      <c r="AD855" s="62">
        <v>16.190000000000001</v>
      </c>
      <c r="AE855" s="60">
        <f>IF(AND(ISNUMBER(AD854),ISNUMBER(AD855)),AD855/AD854-1,"")</f>
        <v>0</v>
      </c>
      <c r="AF855" s="60">
        <f>IF(ISNUMBER(AD855),AD855/MAX(AD$22:AD855)-1,"")</f>
        <v>-7.9656862745097756E-3</v>
      </c>
      <c r="AH855" s="62">
        <v>18.87</v>
      </c>
      <c r="AI855" s="60">
        <f>IF(AND(ISNUMBER(AH854),ISNUMBER(AH855)),AH855/AH854-1,"")</f>
        <v>-4.746835443038E-3</v>
      </c>
      <c r="AJ855" s="60">
        <f>IF(ISNUMBER(AH855),AH855/MAX(AH$22:AH855)-1,"")</f>
        <v>-3.2803690415171727E-2</v>
      </c>
      <c r="AL855" s="62">
        <v>20.73</v>
      </c>
      <c r="AM855" s="60">
        <f>IF(AND(ISNUMBER(AL854),ISNUMBER(AL855)),AL855/AL854-1,"")</f>
        <v>4.8473097430925538E-3</v>
      </c>
      <c r="AN855" s="60">
        <f>IF(ISNUMBER(AL855),AL855/MAX(AL$22:AL855)-1,"")</f>
        <v>-0.12049215103945687</v>
      </c>
      <c r="AP855" s="62">
        <v>100.26</v>
      </c>
      <c r="AQ855" s="60">
        <f>IF(AND(ISNUMBER(AP854),ISNUMBER(AP855)),AP855/AP854-1,"")</f>
        <v>0</v>
      </c>
      <c r="AR855" s="60">
        <f>IF(ISNUMBER(AP855),AP855/MAX(AP$22:AP855)-1,"")</f>
        <v>-1.4938751120405769E-3</v>
      </c>
      <c r="AT855" s="62">
        <v>50.07</v>
      </c>
      <c r="AU855" s="60">
        <f>IF(AND(ISNUMBER(AT854),ISNUMBER(AT855)),AT855/AT854-1,"")</f>
        <v>-1.9968051118202101E-4</v>
      </c>
      <c r="AV855" s="60">
        <f>IF(ISNUMBER(AT855),AT855/MAX(AT$22:AT855)-1,"")</f>
        <v>-2.1921084097249466E-3</v>
      </c>
      <c r="AX855" s="62">
        <v>21.46</v>
      </c>
      <c r="AY855" s="60">
        <f>IF(AND(ISNUMBER(AX854),ISNUMBER(AX855)),AX855/AX854-1,"")</f>
        <v>7.8429530831729544E-3</v>
      </c>
      <c r="AZ855" s="60">
        <f>IF(ISNUMBER(AX855),AX855/MAX(AX$22:AX855)-1,"")</f>
        <v>-0.19970165951892593</v>
      </c>
      <c r="BB855" s="62">
        <v>48.39</v>
      </c>
      <c r="BC855" s="60">
        <f>IF(AND(ISNUMBER(BB854),ISNUMBER(BB855)),BB855/BB854-1,"")</f>
        <v>-1.4444903012794663E-3</v>
      </c>
      <c r="BD855" s="60">
        <f>IF(ISNUMBER(BB855),BB855/MAX(BB$22:BB855)-1,"")</f>
        <v>-0.12511299945760268</v>
      </c>
      <c r="BF855" s="62">
        <v>53.16</v>
      </c>
      <c r="BG855" s="60">
        <f>IF(AND(ISNUMBER(BF854),ISNUMBER(BF855)),BF855/BF854-1,"")</f>
        <v>0</v>
      </c>
      <c r="BH855" s="60">
        <f>IF(ISNUMBER(BF855),BF855/MAX(BF$22:BF855)-1,"")</f>
        <v>-1.8101219061691931E-2</v>
      </c>
      <c r="BK855" s="61">
        <f>BK854*(1+BL855)</f>
        <v>135.12662130012194</v>
      </c>
      <c r="BL855" s="60">
        <f>$L$12*N(AQ855)+$L$13*N(S855)+$L$14*N(AA855)+$L$15*N(AE855)+$L$16*N(AY855)+$L$17*N(BC855)+$L$18*N(AM855)+$L$19*N(AU855)+$L$20*N(W855)</f>
        <v>1.6019246064493862E-3</v>
      </c>
      <c r="BM855" s="60">
        <f>IF(ISNUMBER(BK855),BK855/MAX(BK$22:BK855)-1,"")</f>
        <v>0</v>
      </c>
      <c r="BO855" s="61">
        <f>BO854*(1+BP855)</f>
        <v>136.10687422084681</v>
      </c>
      <c r="BP855" s="60">
        <f>$L$36*N(S855)+$L$37*N(AQ855)+$L$38*N(AA855)+$L$39*N(AE855)+$L$40*N(AM855)+$L$41*N(W855)+$L$42*N(AI855)+$L$43*N(BG855)+$L$44*N(AY855)</f>
        <v>1.0085124293657153E-3</v>
      </c>
      <c r="BQ855" s="60">
        <f>IF(ISNUMBER(BO855),BO855/MAX(BO$22:BO855)-1,"")</f>
        <v>-2.7492497076342381E-4</v>
      </c>
      <c r="BS855" s="61">
        <f>BS854*(1+BT855)</f>
        <v>129.9995887782764</v>
      </c>
      <c r="BT855" s="60">
        <f>$L$60*N(S855)+$L$61*N(AE855)+$L$62*N(AQ855)+$L$63*N(AM855)+$L$64*N(AI855)+$L$65*N(AA855)+$L$66*N(BG855)+$L$67*N(W855)+$L$68*N(AY855)</f>
        <v>3.5612609556069826E-4</v>
      </c>
      <c r="BU855" s="60">
        <f>IF(ISNUMBER(BS855),BS855/MAX(BS$22:BS855)-1,"")</f>
        <v>0</v>
      </c>
    </row>
    <row r="856" spans="17:73" ht="16" customHeight="1">
      <c r="Q856" s="63">
        <v>44306</v>
      </c>
      <c r="R856" s="62">
        <v>534</v>
      </c>
      <c r="S856" s="60">
        <f>IF(AND(ISNUMBER(R855),ISNUMBER(R856)),R856/R855-1,"")</f>
        <v>-7.4349442379182396E-3</v>
      </c>
      <c r="T856" s="60">
        <f>IF(ISNUMBER(R856),R856/MAX(R$22:R856)-1,"")</f>
        <v>-1.3504276662171355E-2</v>
      </c>
      <c r="V856" s="62">
        <v>277.39999999999998</v>
      </c>
      <c r="W856" s="60">
        <f>IF(AND(ISNUMBER(V855),ISNUMBER(V856)),V856/V855-1,"")</f>
        <v>-9.4979647218453866E-3</v>
      </c>
      <c r="X856" s="60">
        <f>IF(ISNUMBER(V856),V856/MAX(V$22:V856)-1,"")</f>
        <v>-1.4214641080312673E-2</v>
      </c>
      <c r="Z856" s="62">
        <v>11.7</v>
      </c>
      <c r="AA856" s="60">
        <f>IF(AND(ISNUMBER(Z855),ISNUMBER(Z856)),Z856/Z855-1,"")</f>
        <v>-1.0989010989011061E-2</v>
      </c>
      <c r="AB856" s="60">
        <f>IF(ISNUMBER(Z856),Z856/MAX(Z$22:Z856)-1,"")</f>
        <v>-1.3490725126475533E-2</v>
      </c>
      <c r="AD856" s="62">
        <v>15.95</v>
      </c>
      <c r="AE856" s="60">
        <f>IF(AND(ISNUMBER(AD855),ISNUMBER(AD856)),AD856/AD855-1,"")</f>
        <v>-1.4823965410747486E-2</v>
      </c>
      <c r="AF856" s="60">
        <f>IF(ISNUMBER(AD856),AD856/MAX(AD$22:AD856)-1,"")</f>
        <v>-2.2671568627451011E-2</v>
      </c>
      <c r="AH856" s="62">
        <v>18.84</v>
      </c>
      <c r="AI856" s="60">
        <f>IF(AND(ISNUMBER(AH855),ISNUMBER(AH856)),AH856/AH855-1,"")</f>
        <v>-1.5898251192369983E-3</v>
      </c>
      <c r="AJ856" s="60">
        <f>IF(ISNUMBER(AH856),AH856/MAX(AH$22:AH856)-1,"")</f>
        <v>-3.4341363403383007E-2</v>
      </c>
      <c r="AL856" s="62">
        <v>20.76</v>
      </c>
      <c r="AM856" s="60">
        <f>IF(AND(ISNUMBER(AL855),ISNUMBER(AL856)),AL856/AL855-1,"")</f>
        <v>1.4471780028944004E-3</v>
      </c>
      <c r="AN856" s="60">
        <f>IF(ISNUMBER(AL856),AL856/MAX(AL$22:AL856)-1,"")</f>
        <v>-0.11921934662706823</v>
      </c>
      <c r="AP856" s="62">
        <v>100.26</v>
      </c>
      <c r="AQ856" s="60">
        <f>IF(AND(ISNUMBER(AP855),ISNUMBER(AP856)),AP856/AP855-1,"")</f>
        <v>0</v>
      </c>
      <c r="AR856" s="60">
        <f>IF(ISNUMBER(AP856),AP856/MAX(AP$22:AP856)-1,"")</f>
        <v>-1.4938751120405769E-3</v>
      </c>
      <c r="AT856" s="62">
        <v>50.07</v>
      </c>
      <c r="AU856" s="60">
        <f>IF(AND(ISNUMBER(AT855),ISNUMBER(AT856)),AT856/AT855-1,"")</f>
        <v>0</v>
      </c>
      <c r="AV856" s="60">
        <f>IF(ISNUMBER(AT856),AT856/MAX(AT$22:AT856)-1,"")</f>
        <v>-2.1921084097249466E-3</v>
      </c>
      <c r="AX856" s="62">
        <v>21.219000000000001</v>
      </c>
      <c r="AY856" s="60">
        <f>IF(AND(ISNUMBER(AX855),ISNUMBER(AX856)),AX856/AX855-1,"")</f>
        <v>-1.1230195712954361E-2</v>
      </c>
      <c r="AZ856" s="60">
        <f>IF(ISNUMBER(AX856),AX856/MAX(AX$22:AX856)-1,"")</f>
        <v>-0.208689166511281</v>
      </c>
      <c r="BB856" s="62">
        <v>48.36</v>
      </c>
      <c r="BC856" s="60">
        <f>IF(AND(ISNUMBER(BB855),ISNUMBER(BB856)),BB856/BB855-1,"")</f>
        <v>-6.1996280223186595E-4</v>
      </c>
      <c r="BD856" s="60">
        <f>IF(ISNUMBER(BB856),BB856/MAX(BB$22:BB856)-1,"")</f>
        <v>-0.1256553968540951</v>
      </c>
      <c r="BF856" s="62">
        <v>53.01</v>
      </c>
      <c r="BG856" s="60">
        <f>IF(AND(ISNUMBER(BF855),ISNUMBER(BF856)),BF856/BF855-1,"")</f>
        <v>-2.8216704288939187E-3</v>
      </c>
      <c r="BH856" s="60">
        <f>IF(ISNUMBER(BF856),BF856/MAX(BF$22:BF856)-1,"")</f>
        <v>-2.0871813816032536E-2</v>
      </c>
      <c r="BK856" s="61">
        <f>BK855*(1+BL856)</f>
        <v>134.17079640611882</v>
      </c>
      <c r="BL856" s="60">
        <f>$L$12*N(AQ856)+$L$13*N(S856)+$L$14*N(AA856)+$L$15*N(AE856)+$L$16*N(AY856)+$L$17*N(BC856)+$L$18*N(AM856)+$L$19*N(AU856)+$L$20*N(W856)</f>
        <v>-7.0735498660932442E-3</v>
      </c>
      <c r="BM856" s="60">
        <f>IF(ISNUMBER(BK856),BK856/MAX(BK$22:BK856)-1,"")</f>
        <v>-7.0735498660933205E-3</v>
      </c>
      <c r="BO856" s="61">
        <f>BO855*(1+BP856)</f>
        <v>135.05956483003297</v>
      </c>
      <c r="BP856" s="60">
        <f>$L$36*N(S856)+$L$37*N(AQ856)+$L$38*N(AA856)+$L$39*N(AE856)+$L$40*N(AM856)+$L$41*N(W856)+$L$42*N(AI856)+$L$43*N(BG856)+$L$44*N(AY856)</f>
        <v>-7.6947574970715393E-3</v>
      </c>
      <c r="BQ856" s="60">
        <f>IF(ISNUMBER(BO856),BO856/MAX(BO$22:BO856)-1,"")</f>
        <v>-7.9675669868549681E-3</v>
      </c>
      <c r="BS856" s="61">
        <f>BS855*(1+BT856)</f>
        <v>129.19297354825426</v>
      </c>
      <c r="BT856" s="60">
        <f>$L$60*N(S856)+$L$61*N(AE856)+$L$62*N(AQ856)+$L$63*N(AM856)+$L$64*N(AI856)+$L$65*N(AA856)+$L$66*N(BG856)+$L$67*N(W856)+$L$68*N(AY856)</f>
        <v>-6.2047521657771091E-3</v>
      </c>
      <c r="BU856" s="60">
        <f>IF(ISNUMBER(BS856),BS856/MAX(BS$22:BS856)-1,"")</f>
        <v>-6.2047521657770943E-3</v>
      </c>
    </row>
    <row r="857" spans="17:73" ht="16" customHeight="1">
      <c r="Q857" s="63">
        <v>44307</v>
      </c>
      <c r="R857" s="62">
        <v>533.15</v>
      </c>
      <c r="S857" s="60">
        <f>IF(AND(ISNUMBER(R856),ISNUMBER(R857)),R857/R856-1,"")</f>
        <v>-1.5917602996254887E-3</v>
      </c>
      <c r="T857" s="60">
        <f>IF(ISNUMBER(R857),R857/MAX(R$22:R857)-1,"")</f>
        <v>-1.507454139033082E-2</v>
      </c>
      <c r="V857" s="62">
        <v>276.70999999999998</v>
      </c>
      <c r="W857" s="60">
        <f>IF(AND(ISNUMBER(V856),ISNUMBER(V857)),V857/V856-1,"")</f>
        <v>-2.4873828406632992E-3</v>
      </c>
      <c r="X857" s="60">
        <f>IF(ISNUMBER(V857),V857/MAX(V$22:V857)-1,"")</f>
        <v>-1.6666666666666607E-2</v>
      </c>
      <c r="Z857" s="62">
        <v>11.67</v>
      </c>
      <c r="AA857" s="60">
        <f>IF(AND(ISNUMBER(Z856),ISNUMBER(Z857)),Z857/Z856-1,"")</f>
        <v>-2.564102564102555E-3</v>
      </c>
      <c r="AB857" s="60">
        <f>IF(ISNUMBER(Z857),Z857/MAX(Z$22:Z857)-1,"")</f>
        <v>-1.6020236087689654E-2</v>
      </c>
      <c r="AD857" s="62">
        <v>15.56</v>
      </c>
      <c r="AE857" s="60">
        <f>IF(AND(ISNUMBER(AD856),ISNUMBER(AD857)),AD857/AD856-1,"")</f>
        <v>-2.4451410658307138E-2</v>
      </c>
      <c r="AF857" s="60">
        <f>IF(ISNUMBER(AD857),AD857/MAX(AD$22:AD857)-1,"")</f>
        <v>-4.6568627450980338E-2</v>
      </c>
      <c r="AH857" s="62">
        <v>18.760000000000002</v>
      </c>
      <c r="AI857" s="60">
        <f>IF(AND(ISNUMBER(AH856),ISNUMBER(AH857)),AH857/AH856-1,"")</f>
        <v>-4.2462845010614592E-3</v>
      </c>
      <c r="AJ857" s="60">
        <f>IF(ISNUMBER(AH857),AH857/MAX(AH$22:AH857)-1,"")</f>
        <v>-3.8441824705279348E-2</v>
      </c>
      <c r="AL857" s="62">
        <v>20.72</v>
      </c>
      <c r="AM857" s="60">
        <f>IF(AND(ISNUMBER(AL856),ISNUMBER(AL857)),AL857/AL856-1,"")</f>
        <v>-1.9267822736032114E-3</v>
      </c>
      <c r="AN857" s="60">
        <f>IF(ISNUMBER(AL857),AL857/MAX(AL$22:AL857)-1,"")</f>
        <v>-0.12091641917691986</v>
      </c>
      <c r="AP857" s="62">
        <v>100.26</v>
      </c>
      <c r="AQ857" s="60">
        <f>IF(AND(ISNUMBER(AP856),ISNUMBER(AP857)),AP857/AP856-1,"")</f>
        <v>0</v>
      </c>
      <c r="AR857" s="60">
        <f>IF(ISNUMBER(AP857),AP857/MAX(AP$22:AP857)-1,"")</f>
        <v>-1.4938751120405769E-3</v>
      </c>
      <c r="AT857" s="62">
        <v>50.08</v>
      </c>
      <c r="AU857" s="60">
        <f>IF(AND(ISNUMBER(AT856),ISNUMBER(AT857)),AT857/AT856-1,"")</f>
        <v>1.9972039145188525E-4</v>
      </c>
      <c r="AV857" s="60">
        <f>IF(ISNUMBER(AT857),AT857/MAX(AT$22:AT857)-1,"")</f>
        <v>-1.9928258270227595E-3</v>
      </c>
      <c r="AX857" s="62">
        <v>21.614000000000001</v>
      </c>
      <c r="AY857" s="60">
        <f>IF(AND(ISNUMBER(AX856),ISNUMBER(AX857)),AX857/AX856-1,"")</f>
        <v>1.861539186578054E-2</v>
      </c>
      <c r="AZ857" s="60">
        <f>IF(ISNUMBER(AX857),AX857/MAX(AX$22:AX857)-1,"")</f>
        <v>-0.19395860525825104</v>
      </c>
      <c r="BB857" s="62">
        <v>48.45</v>
      </c>
      <c r="BC857" s="60">
        <f>IF(AND(ISNUMBER(BB856),ISNUMBER(BB857)),BB857/BB856-1,"")</f>
        <v>1.8610421836229296E-3</v>
      </c>
      <c r="BD857" s="60">
        <f>IF(ISNUMBER(BB857),BB857/MAX(BB$22:BB857)-1,"")</f>
        <v>-0.12402820466461761</v>
      </c>
      <c r="BF857" s="62">
        <v>53.18</v>
      </c>
      <c r="BG857" s="60">
        <f>IF(AND(ISNUMBER(BF856),ISNUMBER(BF857)),BF857/BF856-1,"")</f>
        <v>3.206942086398934E-3</v>
      </c>
      <c r="BH857" s="60">
        <f>IF(ISNUMBER(BF857),BF857/MAX(BF$22:BF857)-1,"")</f>
        <v>-1.7731806427779828E-2</v>
      </c>
      <c r="BK857" s="61">
        <f>BK856*(1+BL857)</f>
        <v>134.09745376262808</v>
      </c>
      <c r="BL857" s="60">
        <f>$L$12*N(AQ857)+$L$13*N(S857)+$L$14*N(AA857)+$L$15*N(AE857)+$L$16*N(AY857)+$L$17*N(BC857)+$L$18*N(AM857)+$L$19*N(AU857)+$L$20*N(W857)</f>
        <v>-5.466364175759625E-4</v>
      </c>
      <c r="BM857" s="60">
        <f>IF(ISNUMBER(BK857),BK857/MAX(BK$22:BK857)-1,"")</f>
        <v>-7.6163196237107877E-3</v>
      </c>
      <c r="BO857" s="61">
        <f>BO856*(1+BP857)</f>
        <v>134.57044349520913</v>
      </c>
      <c r="BP857" s="60">
        <f>$L$36*N(S857)+$L$37*N(AQ857)+$L$38*N(AA857)+$L$39*N(AE857)+$L$40*N(AM857)+$L$41*N(W857)+$L$42*N(AI857)+$L$43*N(BG857)+$L$44*N(AY857)</f>
        <v>-3.6215231067816562E-3</v>
      </c>
      <c r="BQ857" s="60">
        <f>IF(ISNUMBER(BO857),BO857/MAX(BO$22:BO857)-1,"")</f>
        <v>-1.1560235365688953E-2</v>
      </c>
      <c r="BS857" s="61">
        <f>BS856*(1+BT857)</f>
        <v>128.44202992448612</v>
      </c>
      <c r="BT857" s="60">
        <f>$L$60*N(S857)+$L$61*N(AE857)+$L$62*N(AQ857)+$L$63*N(AM857)+$L$64*N(AI857)+$L$65*N(AA857)+$L$66*N(BG857)+$L$67*N(W857)+$L$68*N(AY857)</f>
        <v>-5.8125732626445777E-3</v>
      </c>
      <c r="BU857" s="60">
        <f>IF(ISNUMBER(BS857),BS857/MAX(BS$22:BS857)-1,"")</f>
        <v>-1.1981259851881587E-2</v>
      </c>
    </row>
    <row r="858" spans="17:73" ht="16" customHeight="1">
      <c r="Q858" s="63">
        <v>44308</v>
      </c>
      <c r="R858" s="62">
        <v>537</v>
      </c>
      <c r="S858" s="60">
        <f>IF(AND(ISNUMBER(R857),ISNUMBER(R858)),R858/R857-1,"")</f>
        <v>7.22123229860272E-3</v>
      </c>
      <c r="T858" s="60">
        <f>IF(ISNUMBER(R858),R858/MAX(R$22:R858)-1,"")</f>
        <v>-7.9621658569025699E-3</v>
      </c>
      <c r="V858" s="62">
        <v>279.13</v>
      </c>
      <c r="W858" s="60">
        <f>IF(AND(ISNUMBER(V857),ISNUMBER(V858)),V858/V857-1,"")</f>
        <v>8.7456181561924584E-3</v>
      </c>
      <c r="X858" s="60">
        <f>IF(ISNUMBER(V858),V858/MAX(V$22:V858)-1,"")</f>
        <v>-8.0668088130774196E-3</v>
      </c>
      <c r="Z858" s="62">
        <v>11.76</v>
      </c>
      <c r="AA858" s="60">
        <f>IF(AND(ISNUMBER(Z857),ISNUMBER(Z858)),Z858/Z857-1,"")</f>
        <v>7.7120822622107621E-3</v>
      </c>
      <c r="AB858" s="60">
        <f>IF(ISNUMBER(Z858),Z858/MAX(Z$22:Z858)-1,"")</f>
        <v>-8.4317032040471807E-3</v>
      </c>
      <c r="AD858" s="62">
        <v>15.87</v>
      </c>
      <c r="AE858" s="60">
        <f>IF(AND(ISNUMBER(AD857),ISNUMBER(AD858)),AD858/AD857-1,"")</f>
        <v>1.9922879177377784E-2</v>
      </c>
      <c r="AF858" s="60">
        <f>IF(ISNUMBER(AD858),AD858/MAX(AD$22:AD858)-1,"")</f>
        <v>-2.7573529411764719E-2</v>
      </c>
      <c r="AH858" s="62">
        <v>19.100000000000001</v>
      </c>
      <c r="AI858" s="60">
        <f>IF(AND(ISNUMBER(AH857),ISNUMBER(AH858)),AH858/AH857-1,"")</f>
        <v>1.8123667377398789E-2</v>
      </c>
      <c r="AJ858" s="60">
        <f>IF(ISNUMBER(AH858),AH858/MAX(AH$22:AH858)-1,"")</f>
        <v>-2.1014864172219427E-2</v>
      </c>
      <c r="AL858" s="62">
        <v>20.8</v>
      </c>
      <c r="AM858" s="60">
        <f>IF(AND(ISNUMBER(AL857),ISNUMBER(AL858)),AL858/AL857-1,"")</f>
        <v>3.8610038610038533E-3</v>
      </c>
      <c r="AN858" s="60">
        <f>IF(ISNUMBER(AL858),AL858/MAX(AL$22:AL858)-1,"")</f>
        <v>-0.11752227407721683</v>
      </c>
      <c r="AP858" s="62">
        <v>100.25</v>
      </c>
      <c r="AQ858" s="60">
        <f>IF(AND(ISNUMBER(AP857),ISNUMBER(AP858)),AP858/AP857-1,"")</f>
        <v>-9.9740674247006389E-5</v>
      </c>
      <c r="AR858" s="60">
        <f>IF(ISNUMBER(AP858),AP858/MAX(AP$22:AP858)-1,"")</f>
        <v>-1.5934667861766671E-3</v>
      </c>
      <c r="AT858" s="62">
        <v>50.07</v>
      </c>
      <c r="AU858" s="60">
        <f>IF(AND(ISNUMBER(AT857),ISNUMBER(AT858)),AT858/AT857-1,"")</f>
        <v>-1.9968051118202101E-4</v>
      </c>
      <c r="AV858" s="60">
        <f>IF(ISNUMBER(AT858),AT858/MAX(AT$22:AT858)-1,"")</f>
        <v>-2.1921084097249466E-3</v>
      </c>
      <c r="AX858" s="62">
        <v>21.585000000000001</v>
      </c>
      <c r="AY858" s="60">
        <f>IF(AND(ISNUMBER(AX857),ISNUMBER(AX858)),AX858/AX857-1,"")</f>
        <v>-1.3417229573424727E-3</v>
      </c>
      <c r="AZ858" s="60">
        <f>IF(ISNUMBER(AX858),AX858/MAX(AX$22:AX858)-1,"")</f>
        <v>-0.19504008950214435</v>
      </c>
      <c r="BB858" s="62">
        <v>48.5</v>
      </c>
      <c r="BC858" s="60">
        <f>IF(AND(ISNUMBER(BB857),ISNUMBER(BB858)),BB858/BB857-1,"")</f>
        <v>1.0319917440659854E-3</v>
      </c>
      <c r="BD858" s="60">
        <f>IF(ISNUMBER(BB858),BB858/MAX(BB$22:BB858)-1,"")</f>
        <v>-0.12312420900379684</v>
      </c>
      <c r="BF858" s="62">
        <v>53.16</v>
      </c>
      <c r="BG858" s="60">
        <f>IF(AND(ISNUMBER(BF857),ISNUMBER(BF858)),BF858/BF857-1,"")</f>
        <v>-3.7608123354648804E-4</v>
      </c>
      <c r="BH858" s="60">
        <f>IF(ISNUMBER(BF858),BF858/MAX(BF$22:BF858)-1,"")</f>
        <v>-1.8101219061691931E-2</v>
      </c>
      <c r="BK858" s="61">
        <f>BK857*(1+BL858)</f>
        <v>134.8160531903375</v>
      </c>
      <c r="BL858" s="60">
        <f>$L$12*N(AQ858)+$L$13*N(S858)+$L$14*N(AA858)+$L$15*N(AE858)+$L$16*N(AY858)+$L$17*N(BC858)+$L$18*N(AM858)+$L$19*N(AU858)+$L$20*N(W858)</f>
        <v>5.3587850294416562E-3</v>
      </c>
      <c r="BM858" s="60">
        <f>IF(ISNUMBER(BK858),BK858/MAX(BK$22:BK858)-1,"")</f>
        <v>-2.2983488138481611E-3</v>
      </c>
      <c r="BO858" s="61">
        <f>BO857*(1+BP858)</f>
        <v>135.53076239237433</v>
      </c>
      <c r="BP858" s="60">
        <f>$L$36*N(S858)+$L$37*N(AQ858)+$L$38*N(AA858)+$L$39*N(AE858)+$L$40*N(AM858)+$L$41*N(W858)+$L$42*N(AI858)+$L$43*N(BG858)+$L$44*N(AY858)</f>
        <v>7.1361799234864924E-3</v>
      </c>
      <c r="BQ858" s="60">
        <f>IF(ISNUMBER(BO858),BO858/MAX(BO$22:BO858)-1,"")</f>
        <v>-4.506551361729727E-3</v>
      </c>
      <c r="BS858" s="61">
        <f>BS857*(1+BT858)</f>
        <v>129.60265773501837</v>
      </c>
      <c r="BT858" s="60">
        <f>$L$60*N(S858)+$L$61*N(AE858)+$L$62*N(AQ858)+$L$63*N(AM858)+$L$64*N(AI858)+$L$65*N(AA858)+$L$66*N(BG858)+$L$67*N(W858)+$L$68*N(AY858)</f>
        <v>9.0361995307502146E-3</v>
      </c>
      <c r="BU858" s="60">
        <f>IF(ISNUMBER(BS858),BS858/MAX(BS$22:BS858)-1,"")</f>
        <v>-3.0533253757827339E-3</v>
      </c>
    </row>
    <row r="859" spans="17:73" ht="16" customHeight="1">
      <c r="Q859" s="63">
        <v>44309</v>
      </c>
      <c r="R859" s="62">
        <v>534.04999999999995</v>
      </c>
      <c r="S859" s="60">
        <f>IF(AND(ISNUMBER(R858),ISNUMBER(R859)),R859/R858-1,"")</f>
        <v>-5.4934823091248308E-3</v>
      </c>
      <c r="T859" s="60">
        <f>IF(ISNUMBER(R859),R859/MAX(R$22:R859)-1,"")</f>
        <v>-1.3411908148750262E-2</v>
      </c>
      <c r="V859" s="62">
        <v>278.25</v>
      </c>
      <c r="W859" s="60">
        <f>IF(AND(ISNUMBER(V858),ISNUMBER(V859)),V859/V858-1,"")</f>
        <v>-3.1526528857521718E-3</v>
      </c>
      <c r="X859" s="60">
        <f>IF(ISNUMBER(V859),V859/MAX(V$22:V859)-1,"")</f>
        <v>-1.1194029850746134E-2</v>
      </c>
      <c r="Z859" s="62">
        <v>11.74</v>
      </c>
      <c r="AA859" s="60">
        <f>IF(AND(ISNUMBER(Z858),ISNUMBER(Z859)),Z859/Z858-1,"")</f>
        <v>-1.7006802721087899E-3</v>
      </c>
      <c r="AB859" s="60">
        <f>IF(ISNUMBER(Z859),Z859/MAX(Z$22:Z859)-1,"")</f>
        <v>-1.0118043844856595E-2</v>
      </c>
      <c r="AD859" s="62">
        <v>15.77</v>
      </c>
      <c r="AE859" s="60">
        <f>IF(AND(ISNUMBER(AD858),ISNUMBER(AD859)),AD859/AD858-1,"")</f>
        <v>-6.3011972274732431E-3</v>
      </c>
      <c r="AF859" s="60">
        <f>IF(ISNUMBER(AD859),AD859/MAX(AD$22:AD859)-1,"")</f>
        <v>-3.3700980392156854E-2</v>
      </c>
      <c r="AH859" s="62">
        <v>18.97</v>
      </c>
      <c r="AI859" s="60">
        <f>IF(AND(ISNUMBER(AH858),ISNUMBER(AH859)),AH859/AH858-1,"")</f>
        <v>-6.8062827225132683E-3</v>
      </c>
      <c r="AJ859" s="60">
        <f>IF(ISNUMBER(AH859),AH859/MAX(AH$22:AH859)-1,"")</f>
        <v>-2.7678113787801273E-2</v>
      </c>
      <c r="AL859" s="62">
        <v>20.68</v>
      </c>
      <c r="AM859" s="60">
        <f>IF(AND(ISNUMBER(AL858),ISNUMBER(AL859)),AL859/AL858-1,"")</f>
        <v>-5.7692307692308598E-3</v>
      </c>
      <c r="AN859" s="60">
        <f>IF(ISNUMBER(AL859),AL859/MAX(AL$22:AL859)-1,"")</f>
        <v>-0.12261349172677138</v>
      </c>
      <c r="AP859" s="62">
        <v>100.25</v>
      </c>
      <c r="AQ859" s="60">
        <f>IF(AND(ISNUMBER(AP858),ISNUMBER(AP859)),AP859/AP858-1,"")</f>
        <v>0</v>
      </c>
      <c r="AR859" s="60">
        <f>IF(ISNUMBER(AP859),AP859/MAX(AP$22:AP859)-1,"")</f>
        <v>-1.5934667861766671E-3</v>
      </c>
      <c r="AT859" s="62">
        <v>50.08</v>
      </c>
      <c r="AU859" s="60">
        <f>IF(AND(ISNUMBER(AT858),ISNUMBER(AT859)),AT859/AT858-1,"")</f>
        <v>1.9972039145188525E-4</v>
      </c>
      <c r="AV859" s="60">
        <f>IF(ISNUMBER(AT859),AT859/MAX(AT$22:AT859)-1,"")</f>
        <v>-1.9928258270227595E-3</v>
      </c>
      <c r="AX859" s="62">
        <v>21.558</v>
      </c>
      <c r="AY859" s="60">
        <f>IF(AND(ISNUMBER(AX858),ISNUMBER(AX859)),AX859/AX858-1,"")</f>
        <v>-1.2508686587908713E-3</v>
      </c>
      <c r="AZ859" s="60">
        <f>IF(ISNUMBER(AX859),AX859/MAX(AX$22:AX859)-1,"")</f>
        <v>-0.19604698862576919</v>
      </c>
      <c r="BB859" s="62">
        <v>48.48</v>
      </c>
      <c r="BC859" s="60">
        <f>IF(AND(ISNUMBER(BB858),ISNUMBER(BB859)),BB859/BB858-1,"")</f>
        <v>-4.1237113402070591E-4</v>
      </c>
      <c r="BD859" s="60">
        <f>IF(ISNUMBER(BB859),BB859/MAX(BB$22:BB859)-1,"")</f>
        <v>-0.12348580726812519</v>
      </c>
      <c r="BF859" s="62">
        <v>53.15</v>
      </c>
      <c r="BG859" s="60">
        <f>IF(AND(ISNUMBER(BF858),ISNUMBER(BF859)),BF859/BF858-1,"")</f>
        <v>-1.8811136192620204E-4</v>
      </c>
      <c r="BH859" s="60">
        <f>IF(ISNUMBER(BF859),BF859/MAX(BF$22:BF859)-1,"")</f>
        <v>-1.8285925378648038E-2</v>
      </c>
      <c r="BK859" s="61">
        <f>BK858*(1+BL859)</f>
        <v>134.41395810765042</v>
      </c>
      <c r="BL859" s="60">
        <f>$L$12*N(AQ859)+$L$13*N(S859)+$L$14*N(AA859)+$L$15*N(AE859)+$L$16*N(AY859)+$L$17*N(BC859)+$L$18*N(AM859)+$L$19*N(AU859)+$L$20*N(W859)</f>
        <v>-2.9825460186065113E-3</v>
      </c>
      <c r="BM859" s="60">
        <f>IF(ISNUMBER(BK859),BK859/MAX(BK$22:BK859)-1,"")</f>
        <v>-5.2740399013505579E-3</v>
      </c>
      <c r="BO859" s="61">
        <f>BO858*(1+BP859)</f>
        <v>135.07538108181618</v>
      </c>
      <c r="BP859" s="60">
        <f>$L$36*N(S859)+$L$37*N(AQ859)+$L$38*N(AA859)+$L$39*N(AE859)+$L$40*N(AM859)+$L$41*N(W859)+$L$42*N(AI859)+$L$43*N(BG859)+$L$44*N(AY859)</f>
        <v>-3.3599848663122887E-3</v>
      </c>
      <c r="BQ859" s="60">
        <f>IF(ISNUMBER(BO859),BO859/MAX(BO$22:BO859)-1,"")</f>
        <v>-7.8513942836674344E-3</v>
      </c>
      <c r="BS859" s="61">
        <f>BS858*(1+BT859)</f>
        <v>129.03598885496839</v>
      </c>
      <c r="BT859" s="60">
        <f>$L$60*N(S859)+$L$61*N(AE859)+$L$62*N(AQ859)+$L$63*N(AM859)+$L$64*N(AI859)+$L$65*N(AA859)+$L$66*N(BG859)+$L$67*N(W859)+$L$68*N(AY859)</f>
        <v>-4.3723553972833335E-3</v>
      </c>
      <c r="BU859" s="60">
        <f>IF(ISNUMBER(BS859),BS859/MAX(BS$22:BS859)-1,"")</f>
        <v>-7.4123305493796199E-3</v>
      </c>
    </row>
    <row r="860" spans="17:73" ht="16" customHeight="1">
      <c r="Q860" s="63">
        <v>44312</v>
      </c>
      <c r="R860" s="62">
        <v>537.63</v>
      </c>
      <c r="S860" s="60">
        <f>IF(AND(ISNUMBER(R859),ISNUMBER(R860)),R860/R859-1,"")</f>
        <v>6.7034921823800886E-3</v>
      </c>
      <c r="T860" s="60">
        <f>IF(ISNUMBER(R860),R860/MAX(R$22:R860)-1,"")</f>
        <v>-6.7983225877962239E-3</v>
      </c>
      <c r="V860" s="62">
        <v>279.39999999999998</v>
      </c>
      <c r="W860" s="60">
        <f>IF(AND(ISNUMBER(V859),ISNUMBER(V860)),V860/V859-1,"")</f>
        <v>4.1329739442945712E-3</v>
      </c>
      <c r="X860" s="60">
        <f>IF(ISNUMBER(V860),V860/MAX(V$22:V860)-1,"")</f>
        <v>-7.1073205401563921E-3</v>
      </c>
      <c r="Z860" s="62">
        <v>11.79</v>
      </c>
      <c r="AA860" s="60">
        <f>IF(AND(ISNUMBER(Z859),ISNUMBER(Z860)),Z860/Z859-1,"")</f>
        <v>4.2589437819420262E-3</v>
      </c>
      <c r="AB860" s="60">
        <f>IF(ISNUMBER(Z860),Z860/MAX(Z$22:Z860)-1,"")</f>
        <v>-5.9021922428330598E-3</v>
      </c>
      <c r="AD860" s="62">
        <v>15.85</v>
      </c>
      <c r="AE860" s="60">
        <f>IF(AND(ISNUMBER(AD859),ISNUMBER(AD860)),AD860/AD859-1,"")</f>
        <v>5.0729232720354567E-3</v>
      </c>
      <c r="AF860" s="60">
        <f>IF(ISNUMBER(AD860),AD860/MAX(AD$22:AD860)-1,"")</f>
        <v>-2.8799019607843146E-2</v>
      </c>
      <c r="AH860" s="62">
        <v>18.920000000000002</v>
      </c>
      <c r="AI860" s="60">
        <f>IF(AND(ISNUMBER(AH859),ISNUMBER(AH860)),AH860/AH859-1,"")</f>
        <v>-2.6357406431205543E-3</v>
      </c>
      <c r="AJ860" s="60">
        <f>IF(ISNUMBER(AH860),AH860/MAX(AH$22:AH860)-1,"")</f>
        <v>-3.0240902101486444E-2</v>
      </c>
      <c r="AL860" s="62">
        <v>20.73</v>
      </c>
      <c r="AM860" s="60">
        <f>IF(AND(ISNUMBER(AL859),ISNUMBER(AL860)),AL860/AL859-1,"")</f>
        <v>2.4177949709864865E-3</v>
      </c>
      <c r="AN860" s="60">
        <f>IF(ISNUMBER(AL860),AL860/MAX(AL$22:AL860)-1,"")</f>
        <v>-0.12049215103945687</v>
      </c>
      <c r="AP860" s="62">
        <v>100.26</v>
      </c>
      <c r="AQ860" s="60">
        <f>IF(AND(ISNUMBER(AP859),ISNUMBER(AP860)),AP860/AP859-1,"")</f>
        <v>9.9750623441474673E-5</v>
      </c>
      <c r="AR860" s="60">
        <f>IF(ISNUMBER(AP860),AP860/MAX(AP$22:AP860)-1,"")</f>
        <v>-1.4938751120405769E-3</v>
      </c>
      <c r="AT860" s="62">
        <v>50.08</v>
      </c>
      <c r="AU860" s="60">
        <f>IF(AND(ISNUMBER(AT859),ISNUMBER(AT860)),AT860/AT859-1,"")</f>
        <v>0</v>
      </c>
      <c r="AV860" s="60">
        <f>IF(ISNUMBER(AT860),AT860/MAX(AT$22:AT860)-1,"")</f>
        <v>-1.9928258270227595E-3</v>
      </c>
      <c r="AX860" s="62">
        <v>21.396000000000001</v>
      </c>
      <c r="AY860" s="60">
        <f>IF(AND(ISNUMBER(AX859),ISNUMBER(AX860)),AX860/AX859-1,"")</f>
        <v>-7.5146117450597405E-3</v>
      </c>
      <c r="AZ860" s="60">
        <f>IF(ISNUMBER(AX860),AX860/MAX(AX$22:AX860)-1,"")</f>
        <v>-0.20208838336751822</v>
      </c>
      <c r="BB860" s="62">
        <v>48.42</v>
      </c>
      <c r="BC860" s="60">
        <f>IF(AND(ISNUMBER(BB859),ISNUMBER(BB860)),BB860/BB859-1,"")</f>
        <v>-1.2376237623761277E-3</v>
      </c>
      <c r="BD860" s="60">
        <f>IF(ISNUMBER(BB860),BB860/MAX(BB$22:BB860)-1,"")</f>
        <v>-0.12457060206111015</v>
      </c>
      <c r="BF860" s="62">
        <v>53.08</v>
      </c>
      <c r="BG860" s="60">
        <f>IF(AND(ISNUMBER(BF859),ISNUMBER(BF860)),BF860/BF859-1,"")</f>
        <v>-1.3170272812793593E-3</v>
      </c>
      <c r="BH860" s="60">
        <f>IF(ISNUMBER(BF860),BF860/MAX(BF$22:BF860)-1,"")</f>
        <v>-1.9578869597340232E-2</v>
      </c>
      <c r="BK860" s="61">
        <f>BK859*(1+BL860)</f>
        <v>134.6967275179075</v>
      </c>
      <c r="BL860" s="60">
        <f>$L$12*N(AQ860)+$L$13*N(S860)+$L$14*N(AA860)+$L$15*N(AE860)+$L$16*N(AY860)+$L$17*N(BC860)+$L$18*N(AM860)+$L$19*N(AU860)+$L$20*N(W860)</f>
        <v>2.103720582579838E-3</v>
      </c>
      <c r="BM860" s="60">
        <f>IF(ISNUMBER(BK860),BK860/MAX(BK$22:BK860)-1,"")</f>
        <v>-3.1814144250644771E-3</v>
      </c>
      <c r="BO860" s="61">
        <f>BO859*(1+BP860)</f>
        <v>135.49402947765176</v>
      </c>
      <c r="BP860" s="60">
        <f>$L$36*N(S860)+$L$37*N(AQ860)+$L$38*N(AA860)+$L$39*N(AE860)+$L$40*N(AM860)+$L$41*N(W860)+$L$42*N(AI860)+$L$43*N(BG860)+$L$44*N(AY860)</f>
        <v>3.0993686079776187E-3</v>
      </c>
      <c r="BQ860" s="60">
        <f>IF(ISNUMBER(BO860),BO860/MAX(BO$22:BO860)-1,"")</f>
        <v>-4.7763600406615092E-3</v>
      </c>
      <c r="BS860" s="61">
        <f>BS859*(1+BT860)</f>
        <v>129.45365770103879</v>
      </c>
      <c r="BT860" s="60">
        <f>$L$60*N(S860)+$L$61*N(AE860)+$L$62*N(AQ860)+$L$63*N(AM860)+$L$64*N(AI860)+$L$65*N(AA860)+$L$66*N(BG860)+$L$67*N(W860)+$L$68*N(AY860)</f>
        <v>3.236839968265493E-3</v>
      </c>
      <c r="BU860" s="60">
        <f>IF(ISNUMBER(BS860),BS860/MAX(BS$22:BS860)-1,"")</f>
        <v>-4.1994831088946194E-3</v>
      </c>
    </row>
    <row r="861" spans="17:73" ht="16" customHeight="1">
      <c r="Q861" s="63">
        <v>44313</v>
      </c>
      <c r="R861" s="62">
        <v>536.19000000000005</v>
      </c>
      <c r="S861" s="60">
        <f>IF(AND(ISNUMBER(R860),ISNUMBER(R861)),R861/R860-1,"")</f>
        <v>-2.678421963060007E-3</v>
      </c>
      <c r="T861" s="60">
        <f>IF(ISNUMBER(R861),R861/MAX(R$22:R861)-1,"")</f>
        <v>-9.4585357743250942E-3</v>
      </c>
      <c r="V861" s="62">
        <v>280.14999999999998</v>
      </c>
      <c r="W861" s="60">
        <f>IF(AND(ISNUMBER(V860),ISNUMBER(V861)),V861/V860-1,"")</f>
        <v>2.6843235504652174E-3</v>
      </c>
      <c r="X861" s="60">
        <f>IF(ISNUMBER(V861),V861/MAX(V$22:V861)-1,"")</f>
        <v>-4.4420753375977728E-3</v>
      </c>
      <c r="Z861" s="62">
        <v>11.8</v>
      </c>
      <c r="AA861" s="60">
        <f>IF(AND(ISNUMBER(Z860),ISNUMBER(Z861)),Z861/Z860-1,"")</f>
        <v>8.4817642069556776E-4</v>
      </c>
      <c r="AB861" s="60">
        <f>IF(ISNUMBER(Z861),Z861/MAX(Z$22:Z861)-1,"")</f>
        <v>-5.0590219224282418E-3</v>
      </c>
      <c r="AD861" s="62">
        <v>15.7</v>
      </c>
      <c r="AE861" s="60">
        <f>IF(AND(ISNUMBER(AD860),ISNUMBER(AD861)),AD861/AD860-1,"")</f>
        <v>-9.4637223974763929E-3</v>
      </c>
      <c r="AF861" s="60">
        <f>IF(ISNUMBER(AD861),AD861/MAX(AD$22:AD861)-1,"")</f>
        <v>-3.799019607843146E-2</v>
      </c>
      <c r="AH861" s="62">
        <v>18.809999999999999</v>
      </c>
      <c r="AI861" s="60">
        <f>IF(AND(ISNUMBER(AH860),ISNUMBER(AH861)),AH861/AH860-1,"")</f>
        <v>-5.8139534883722144E-3</v>
      </c>
      <c r="AJ861" s="60">
        <f>IF(ISNUMBER(AH861),AH861/MAX(AH$22:AH861)-1,"")</f>
        <v>-3.5879036391594177E-2</v>
      </c>
      <c r="AL861" s="62">
        <v>20.64</v>
      </c>
      <c r="AM861" s="60">
        <f>IF(AND(ISNUMBER(AL860),ISNUMBER(AL861)),AL861/AL860-1,"")</f>
        <v>-4.34153400868309E-3</v>
      </c>
      <c r="AN861" s="60">
        <f>IF(ISNUMBER(AL861),AL861/MAX(AL$22:AL861)-1,"")</f>
        <v>-0.12431056427662279</v>
      </c>
      <c r="AP861" s="62">
        <v>100.25</v>
      </c>
      <c r="AQ861" s="60">
        <f>IF(AND(ISNUMBER(AP860),ISNUMBER(AP861)),AP861/AP860-1,"")</f>
        <v>-9.9740674247006389E-5</v>
      </c>
      <c r="AR861" s="60">
        <f>IF(ISNUMBER(AP861),AP861/MAX(AP$22:AP861)-1,"")</f>
        <v>-1.5934667861766671E-3</v>
      </c>
      <c r="AT861" s="62">
        <v>50.08</v>
      </c>
      <c r="AU861" s="60">
        <f>IF(AND(ISNUMBER(AT860),ISNUMBER(AT861)),AT861/AT860-1,"")</f>
        <v>0</v>
      </c>
      <c r="AV861" s="60">
        <f>IF(ISNUMBER(AT861),AT861/MAX(AT$22:AT861)-1,"")</f>
        <v>-1.9928258270227595E-3</v>
      </c>
      <c r="AX861" s="62">
        <v>21.361000000000001</v>
      </c>
      <c r="AY861" s="60">
        <f>IF(AND(ISNUMBER(AX860),ISNUMBER(AX861)),AX861/AX860-1,"")</f>
        <v>-1.6358197793979734E-3</v>
      </c>
      <c r="AZ861" s="60">
        <f>IF(ISNUMBER(AX861),AX861/MAX(AX$22:AX861)-1,"")</f>
        <v>-0.20339362297221708</v>
      </c>
      <c r="BB861" s="62">
        <v>48.43</v>
      </c>
      <c r="BC861" s="60">
        <f>IF(AND(ISNUMBER(BB860),ISNUMBER(BB861)),BB861/BB860-1,"")</f>
        <v>2.0652622883110539E-4</v>
      </c>
      <c r="BD861" s="60">
        <f>IF(ISNUMBER(BB861),BB861/MAX(BB$22:BB861)-1,"")</f>
        <v>-0.12438980292894597</v>
      </c>
      <c r="BF861" s="62">
        <v>53.14</v>
      </c>
      <c r="BG861" s="60">
        <f>IF(AND(ISNUMBER(BF860),ISNUMBER(BF861)),BF861/BF860-1,"")</f>
        <v>1.1303692539563759E-3</v>
      </c>
      <c r="BH861" s="60">
        <f>IF(ISNUMBER(BF861),BF861/MAX(BF$22:BF861)-1,"")</f>
        <v>-1.8470631695604034E-2</v>
      </c>
      <c r="BK861" s="61">
        <f>BK860*(1+BL861)</f>
        <v>134.42459339696509</v>
      </c>
      <c r="BL861" s="60">
        <f>$L$12*N(AQ861)+$L$13*N(S861)+$L$14*N(AA861)+$L$15*N(AE861)+$L$16*N(AY861)+$L$17*N(BC861)+$L$18*N(AM861)+$L$19*N(AU861)+$L$20*N(W861)</f>
        <v>-2.0203469375767954E-3</v>
      </c>
      <c r="BM861" s="60">
        <f>IF(ISNUMBER(BK861),BK861/MAX(BK$22:BK861)-1,"")</f>
        <v>-5.1953338017504125E-3</v>
      </c>
      <c r="BO861" s="61">
        <f>BO860*(1+BP861)</f>
        <v>135.15441438740956</v>
      </c>
      <c r="BP861" s="60">
        <f>$L$36*N(S861)+$L$37*N(AQ861)+$L$38*N(AA861)+$L$39*N(AE861)+$L$40*N(AM861)+$L$41*N(W861)+$L$42*N(AI861)+$L$43*N(BG861)+$L$44*N(AY861)</f>
        <v>-2.5064948732536445E-3</v>
      </c>
      <c r="BQ861" s="60">
        <f>IF(ISNUMBER(BO861),BO861/MAX(BO$22:BO861)-1,"")</f>
        <v>-7.2708829919603257E-3</v>
      </c>
      <c r="BS861" s="61">
        <f>BS860*(1+BT861)</f>
        <v>128.98643085815522</v>
      </c>
      <c r="BT861" s="60">
        <f>$L$60*N(S861)+$L$61*N(AE861)+$L$62*N(AQ861)+$L$63*N(AM861)+$L$64*N(AI861)+$L$65*N(AA861)+$L$66*N(BG861)+$L$67*N(W861)+$L$68*N(AY861)</f>
        <v>-3.6092208685412279E-3</v>
      </c>
      <c r="BU861" s="60">
        <f>IF(ISNUMBER(BS861),BS861/MAX(BS$22:BS861)-1,"")</f>
        <v>-7.793547115362065E-3</v>
      </c>
    </row>
    <row r="862" spans="17:73" ht="16" customHeight="1">
      <c r="Q862" s="63">
        <v>44314</v>
      </c>
      <c r="R862" s="62">
        <v>539.01</v>
      </c>
      <c r="S862" s="60">
        <f>IF(AND(ISNUMBER(R861),ISNUMBER(R862)),R862/R861-1,"")</f>
        <v>5.2593297152128127E-3</v>
      </c>
      <c r="T862" s="60">
        <f>IF(ISNUMBER(R862),R862/MAX(R$22:R862)-1,"")</f>
        <v>-4.2489516173725983E-3</v>
      </c>
      <c r="V862" s="62">
        <v>281.66000000000003</v>
      </c>
      <c r="W862" s="60">
        <f>IF(AND(ISNUMBER(V861),ISNUMBER(V862)),V862/V861-1,"")</f>
        <v>5.3899696591113155E-3</v>
      </c>
      <c r="X862" s="60">
        <f>IF(ISNUMBER(V862),V862/MAX(V$22:V862)-1,"")</f>
        <v>0</v>
      </c>
      <c r="Z862" s="62">
        <v>11.84</v>
      </c>
      <c r="AA862" s="60">
        <f>IF(AND(ISNUMBER(Z861),ISNUMBER(Z862)),Z862/Z861-1,"")</f>
        <v>3.3898305084745228E-3</v>
      </c>
      <c r="AB862" s="60">
        <f>IF(ISNUMBER(Z862),Z862/MAX(Z$22:Z862)-1,"")</f>
        <v>-1.6863406408094139E-3</v>
      </c>
      <c r="AD862" s="62">
        <v>15.81</v>
      </c>
      <c r="AE862" s="60">
        <f>IF(AND(ISNUMBER(AD861),ISNUMBER(AD862)),AD862/AD861-1,"")</f>
        <v>7.0063694267517018E-3</v>
      </c>
      <c r="AF862" s="60">
        <f>IF(ISNUMBER(AD862),AD862/MAX(AD$22:AD862)-1,"")</f>
        <v>-3.125E-2</v>
      </c>
      <c r="AH862" s="62">
        <v>19.02</v>
      </c>
      <c r="AI862" s="60">
        <f>IF(AND(ISNUMBER(AH861),ISNUMBER(AH862)),AH862/AH861-1,"")</f>
        <v>1.1164274322169154E-2</v>
      </c>
      <c r="AJ862" s="60">
        <f>IF(ISNUMBER(AH862),AH862/MAX(AH$22:AH862)-1,"")</f>
        <v>-2.511532547411599E-2</v>
      </c>
      <c r="AL862" s="62">
        <v>20.57</v>
      </c>
      <c r="AM862" s="60">
        <f>IF(AND(ISNUMBER(AL861),ISNUMBER(AL862)),AL862/AL861-1,"")</f>
        <v>-3.3914728682170603E-3</v>
      </c>
      <c r="AN862" s="60">
        <f>IF(ISNUMBER(AL862),AL862/MAX(AL$22:AL862)-1,"")</f>
        <v>-0.12728044123886295</v>
      </c>
      <c r="AP862" s="62">
        <v>100.25</v>
      </c>
      <c r="AQ862" s="60">
        <f>IF(AND(ISNUMBER(AP861),ISNUMBER(AP862)),AP862/AP861-1,"")</f>
        <v>0</v>
      </c>
      <c r="AR862" s="60">
        <f>IF(ISNUMBER(AP862),AP862/MAX(AP$22:AP862)-1,"")</f>
        <v>-1.5934667861766671E-3</v>
      </c>
      <c r="AT862" s="62">
        <v>50.09</v>
      </c>
      <c r="AU862" s="60">
        <f>IF(AND(ISNUMBER(AT861),ISNUMBER(AT862)),AT862/AT861-1,"")</f>
        <v>1.9968051118213204E-4</v>
      </c>
      <c r="AV862" s="60">
        <f>IF(ISNUMBER(AT862),AT862/MAX(AT$22:AT862)-1,"")</f>
        <v>-1.7935432443203503E-3</v>
      </c>
      <c r="AX862" s="62">
        <v>21.349</v>
      </c>
      <c r="AY862" s="60">
        <f>IF(AND(ISNUMBER(AX861),ISNUMBER(AX862)),AX862/AX861-1,"")</f>
        <v>-5.6177145264735273E-4</v>
      </c>
      <c r="AZ862" s="60">
        <f>IF(ISNUMBER(AX862),AX862/MAX(AX$22:AX862)-1,"")</f>
        <v>-0.20384113369382806</v>
      </c>
      <c r="BB862" s="62">
        <v>48.28</v>
      </c>
      <c r="BC862" s="60">
        <f>IF(AND(ISNUMBER(BB861),ISNUMBER(BB862)),BB862/BB861-1,"")</f>
        <v>-3.0972537683253698E-3</v>
      </c>
      <c r="BD862" s="60">
        <f>IF(ISNUMBER(BB862),BB862/MAX(BB$22:BB862)-1,"")</f>
        <v>-0.12710178991140841</v>
      </c>
      <c r="BF862" s="62">
        <v>53.17</v>
      </c>
      <c r="BG862" s="60">
        <f>IF(AND(ISNUMBER(BF861),ISNUMBER(BF862)),BF862/BF861-1,"")</f>
        <v>5.645464809935774E-4</v>
      </c>
      <c r="BH862" s="60">
        <f>IF(ISNUMBER(BF862),BF862/MAX(BF$22:BF862)-1,"")</f>
        <v>-1.7916512744735824E-2</v>
      </c>
      <c r="BK862" s="61">
        <f>BK861*(1+BL862)</f>
        <v>134.75290152005809</v>
      </c>
      <c r="BL862" s="60">
        <f>$L$12*N(AQ862)+$L$13*N(S862)+$L$14*N(AA862)+$L$15*N(AE862)+$L$16*N(AY862)+$L$17*N(BC862)+$L$18*N(AM862)+$L$19*N(AU862)+$L$20*N(W862)</f>
        <v>2.4423218608774703E-3</v>
      </c>
      <c r="BM862" s="60">
        <f>IF(ISNUMBER(BK862),BK862/MAX(BK$22:BK862)-1,"")</f>
        <v>-2.765700618191369E-3</v>
      </c>
      <c r="BO862" s="61">
        <f>BO861*(1+BP862)</f>
        <v>135.60641219205758</v>
      </c>
      <c r="BP862" s="60">
        <f>$L$36*N(S862)+$L$37*N(AQ862)+$L$38*N(AA862)+$L$39*N(AE862)+$L$40*N(AM862)+$L$41*N(W862)+$L$42*N(AI862)+$L$43*N(BG862)+$L$44*N(AY862)</f>
        <v>3.3443066339837258E-3</v>
      </c>
      <c r="BQ862" s="60">
        <f>IF(ISNUMBER(BO862),BO862/MAX(BO$22:BO862)-1,"")</f>
        <v>-3.9508924202014128E-3</v>
      </c>
      <c r="BS862" s="61">
        <f>BS861*(1+BT862)</f>
        <v>129.51079130032403</v>
      </c>
      <c r="BT862" s="60">
        <f>$L$60*N(S862)+$L$61*N(AE862)+$L$62*N(AQ862)+$L$63*N(AM862)+$L$64*N(AI862)+$L$65*N(AA862)+$L$66*N(BG862)+$L$67*N(W862)+$L$68*N(AY862)</f>
        <v>4.0652372399190674E-3</v>
      </c>
      <c r="BU862" s="60">
        <f>IF(ISNUMBER(BS862),BS862/MAX(BS$22:BS862)-1,"")</f>
        <v>-3.7599924934074158E-3</v>
      </c>
    </row>
    <row r="863" spans="17:73" ht="16" customHeight="1">
      <c r="Q863" s="63">
        <v>44315</v>
      </c>
      <c r="R863" s="62">
        <v>537.72</v>
      </c>
      <c r="S863" s="60">
        <f>IF(AND(ISNUMBER(R862),ISNUMBER(R863)),R863/R862-1,"")</f>
        <v>-2.3932765625869212E-3</v>
      </c>
      <c r="T863" s="60">
        <f>IF(ISNUMBER(R863),R863/MAX(R$22:R863)-1,"")</f>
        <v>-6.6320592636380793E-3</v>
      </c>
      <c r="V863" s="62">
        <v>281</v>
      </c>
      <c r="W863" s="60">
        <f>IF(AND(ISNUMBER(V862),ISNUMBER(V863)),V863/V862-1,"")</f>
        <v>-2.343250727827928E-3</v>
      </c>
      <c r="X863" s="60">
        <f>IF(ISNUMBER(V863),V863/MAX(V$22:V863)-1,"")</f>
        <v>-2.343250727827928E-3</v>
      </c>
      <c r="Z863" s="62">
        <v>11.79</v>
      </c>
      <c r="AA863" s="60">
        <f>IF(AND(ISNUMBER(Z862),ISNUMBER(Z863)),Z863/Z862-1,"")</f>
        <v>-4.222972972973027E-3</v>
      </c>
      <c r="AB863" s="60">
        <f>IF(ISNUMBER(Z863),Z863/MAX(Z$22:Z863)-1,"")</f>
        <v>-5.9021922428330598E-3</v>
      </c>
      <c r="AD863" s="62">
        <v>15.83</v>
      </c>
      <c r="AE863" s="60">
        <f>IF(AND(ISNUMBER(AD862),ISNUMBER(AD863)),AD863/AD862-1,"")</f>
        <v>1.2650221378873727E-3</v>
      </c>
      <c r="AF863" s="60">
        <f>IF(ISNUMBER(AD863),AD863/MAX(AD$22:AD863)-1,"")</f>
        <v>-3.0024509803921573E-2</v>
      </c>
      <c r="AH863" s="62">
        <v>19.07</v>
      </c>
      <c r="AI863" s="60">
        <f>IF(AND(ISNUMBER(AH862),ISNUMBER(AH863)),AH863/AH862-1,"")</f>
        <v>2.628811777076745E-3</v>
      </c>
      <c r="AJ863" s="60">
        <f>IF(ISNUMBER(AH863),AH863/MAX(AH$22:AH863)-1,"")</f>
        <v>-2.2552537160430597E-2</v>
      </c>
      <c r="AL863" s="62">
        <v>20.71</v>
      </c>
      <c r="AM863" s="60">
        <f>IF(AND(ISNUMBER(AL862),ISNUMBER(AL863)),AL863/AL862-1,"")</f>
        <v>6.8060281964026359E-3</v>
      </c>
      <c r="AN863" s="60">
        <f>IF(ISNUMBER(AL863),AL863/MAX(AL$22:AL863)-1,"")</f>
        <v>-0.12134068731438263</v>
      </c>
      <c r="AP863" s="62">
        <v>100.26</v>
      </c>
      <c r="AQ863" s="60">
        <f>IF(AND(ISNUMBER(AP862),ISNUMBER(AP863)),AP863/AP862-1,"")</f>
        <v>9.9750623441474673E-5</v>
      </c>
      <c r="AR863" s="60">
        <f>IF(ISNUMBER(AP863),AP863/MAX(AP$22:AP863)-1,"")</f>
        <v>-1.4938751120405769E-3</v>
      </c>
      <c r="AT863" s="62">
        <v>50.08</v>
      </c>
      <c r="AU863" s="60">
        <f>IF(AND(ISNUMBER(AT862),ISNUMBER(AT863)),AT863/AT862-1,"")</f>
        <v>-1.9964064683575256E-4</v>
      </c>
      <c r="AV863" s="60">
        <f>IF(ISNUMBER(AT863),AT863/MAX(AT$22:AT863)-1,"")</f>
        <v>-1.9928258270227595E-3</v>
      </c>
      <c r="AX863" s="62">
        <v>21.381</v>
      </c>
      <c r="AY863" s="60">
        <f>IF(AND(ISNUMBER(AX862),ISNUMBER(AX863)),AX863/AX862-1,"")</f>
        <v>1.4988992458662143E-3</v>
      </c>
      <c r="AZ863" s="60">
        <f>IF(ISNUMBER(AX863),AX863/MAX(AX$22:AX863)-1,"")</f>
        <v>-0.20264777176953197</v>
      </c>
      <c r="BB863" s="62">
        <v>48.38</v>
      </c>
      <c r="BC863" s="60">
        <f>IF(AND(ISNUMBER(BB862),ISNUMBER(BB863)),BB863/BB862-1,"")</f>
        <v>2.0712510356255542E-3</v>
      </c>
      <c r="BD863" s="60">
        <f>IF(ISNUMBER(BB863),BB863/MAX(BB$22:BB863)-1,"")</f>
        <v>-0.12529379858976675</v>
      </c>
      <c r="BF863" s="62">
        <v>53.15</v>
      </c>
      <c r="BG863" s="60">
        <f>IF(AND(ISNUMBER(BF862),ISNUMBER(BF863)),BF863/BF862-1,"")</f>
        <v>-3.7615196539408924E-4</v>
      </c>
      <c r="BH863" s="60">
        <f>IF(ISNUMBER(BF863),BF863/MAX(BF$22:BF863)-1,"")</f>
        <v>-1.8285925378648038E-2</v>
      </c>
      <c r="BK863" s="61">
        <f>BK862*(1+BL863)</f>
        <v>134.67110462345556</v>
      </c>
      <c r="BL863" s="60">
        <f>$L$12*N(AQ863)+$L$13*N(S863)+$L$14*N(AA863)+$L$15*N(AE863)+$L$16*N(AY863)+$L$17*N(BC863)+$L$18*N(AM863)+$L$19*N(AU863)+$L$20*N(W863)</f>
        <v>-6.0701399138593276E-4</v>
      </c>
      <c r="BM863" s="60">
        <f>IF(ISNUMBER(BK863),BK863/MAX(BK$22:BK863)-1,"")</f>
        <v>-3.3710357906060473E-3</v>
      </c>
      <c r="BO863" s="61">
        <f>BO862*(1+BP863)</f>
        <v>135.482248672883</v>
      </c>
      <c r="BP863" s="60">
        <f>$L$36*N(S863)+$L$37*N(AQ863)+$L$38*N(AA863)+$L$39*N(AE863)+$L$40*N(AM863)+$L$41*N(W863)+$L$42*N(AI863)+$L$43*N(BG863)+$L$44*N(AY863)</f>
        <v>-9.1561687362338626E-4</v>
      </c>
      <c r="BQ863" s="60">
        <f>IF(ISNUMBER(BO863),BO863/MAX(BO$22:BO863)-1,"")</f>
        <v>-4.862891790059054E-3</v>
      </c>
      <c r="BS863" s="61">
        <f>BS862*(1+BT863)</f>
        <v>129.5383239234676</v>
      </c>
      <c r="BT863" s="60">
        <f>$L$60*N(S863)+$L$61*N(AE863)+$L$62*N(AQ863)+$L$63*N(AM863)+$L$64*N(AI863)+$L$65*N(AA863)+$L$66*N(BG863)+$L$67*N(W863)+$L$68*N(AY863)</f>
        <v>2.1258941333871808E-4</v>
      </c>
      <c r="BU863" s="60">
        <f>IF(ISNUMBER(BS863),BS863/MAX(BS$22:BS863)-1,"")</f>
        <v>-3.5482024146670232E-3</v>
      </c>
    </row>
    <row r="864" spans="17:73" ht="16" customHeight="1">
      <c r="Q864" s="63">
        <v>44316</v>
      </c>
      <c r="R864" s="62">
        <v>539.67999999999995</v>
      </c>
      <c r="S864" s="60">
        <f>IF(AND(ISNUMBER(R863),ISNUMBER(R864)),R864/R863-1,"")</f>
        <v>3.6450197128614636E-3</v>
      </c>
      <c r="T864" s="60">
        <f>IF(ISNUMBER(R864),R864/MAX(R$22:R864)-1,"")</f>
        <v>-3.0112135375293114E-3</v>
      </c>
      <c r="V864" s="62">
        <v>280.26</v>
      </c>
      <c r="W864" s="60">
        <f>IF(AND(ISNUMBER(V863),ISNUMBER(V864)),V864/V863-1,"")</f>
        <v>-2.633451957295363E-3</v>
      </c>
      <c r="X864" s="60">
        <f>IF(ISNUMBER(V864),V864/MAX(V$22:V864)-1,"")</f>
        <v>-4.9705318469077664E-3</v>
      </c>
      <c r="Z864" s="62">
        <v>11.7</v>
      </c>
      <c r="AA864" s="60">
        <f>IF(AND(ISNUMBER(Z863),ISNUMBER(Z864)),Z864/Z863-1,"")</f>
        <v>-7.6335877862595547E-3</v>
      </c>
      <c r="AB864" s="60">
        <f>IF(ISNUMBER(Z864),Z864/MAX(Z$22:Z864)-1,"")</f>
        <v>-1.3490725126475533E-2</v>
      </c>
      <c r="AD864" s="62">
        <v>15.61</v>
      </c>
      <c r="AE864" s="60">
        <f>IF(AND(ISNUMBER(AD863),ISNUMBER(AD864)),AD864/AD863-1,"")</f>
        <v>-1.3897662665824373E-2</v>
      </c>
      <c r="AF864" s="60">
        <f>IF(ISNUMBER(AD864),AD864/MAX(AD$22:AD864)-1,"")</f>
        <v>-4.3504901960784381E-2</v>
      </c>
      <c r="AH864" s="62">
        <v>18.95</v>
      </c>
      <c r="AI864" s="60">
        <f>IF(AND(ISNUMBER(AH863),ISNUMBER(AH864)),AH864/AH863-1,"")</f>
        <v>-6.2926061877294215E-3</v>
      </c>
      <c r="AJ864" s="60">
        <f>IF(ISNUMBER(AH864),AH864/MAX(AH$22:AH864)-1,"")</f>
        <v>-2.8703229113275386E-2</v>
      </c>
      <c r="AL864" s="62">
        <v>20.74</v>
      </c>
      <c r="AM864" s="60">
        <f>IF(AND(ISNUMBER(AL863),ISNUMBER(AL864)),AL864/AL863-1,"")</f>
        <v>1.4485755673585565E-3</v>
      </c>
      <c r="AN864" s="60">
        <f>IF(ISNUMBER(AL864),AL864/MAX(AL$22:AL864)-1,"")</f>
        <v>-0.12006788290199411</v>
      </c>
      <c r="AP864" s="62">
        <v>100.25</v>
      </c>
      <c r="AQ864" s="60">
        <f>IF(AND(ISNUMBER(AP863),ISNUMBER(AP864)),AP864/AP863-1,"")</f>
        <v>-9.9740674247006389E-5</v>
      </c>
      <c r="AR864" s="60">
        <f>IF(ISNUMBER(AP864),AP864/MAX(AP$22:AP864)-1,"")</f>
        <v>-1.5934667861766671E-3</v>
      </c>
      <c r="AT864" s="62">
        <v>50.09</v>
      </c>
      <c r="AU864" s="60">
        <f>IF(AND(ISNUMBER(AT863),ISNUMBER(AT864)),AT864/AT863-1,"")</f>
        <v>1.9968051118213204E-4</v>
      </c>
      <c r="AV864" s="60">
        <f>IF(ISNUMBER(AT864),AT864/MAX(AT$22:AT864)-1,"")</f>
        <v>-1.7935432443203503E-3</v>
      </c>
      <c r="AX864" s="62">
        <v>21.254999999999999</v>
      </c>
      <c r="AY864" s="60">
        <f>IF(AND(ISNUMBER(AX863),ISNUMBER(AX864)),AX864/AX863-1,"")</f>
        <v>-5.8930826434685502E-3</v>
      </c>
      <c r="AZ864" s="60">
        <f>IF(ISNUMBER(AX864),AX864/MAX(AX$22:AX864)-1,"")</f>
        <v>-0.20734663434644796</v>
      </c>
      <c r="BB864" s="62">
        <v>48.28</v>
      </c>
      <c r="BC864" s="60">
        <f>IF(AND(ISNUMBER(BB863),ISNUMBER(BB864)),BB864/BB863-1,"")</f>
        <v>-2.0669698222406385E-3</v>
      </c>
      <c r="BD864" s="60">
        <f>IF(ISNUMBER(BB864),BB864/MAX(BB$22:BB864)-1,"")</f>
        <v>-0.12710178991140841</v>
      </c>
      <c r="BF864" s="62">
        <v>53.14</v>
      </c>
      <c r="BG864" s="60">
        <f>IF(AND(ISNUMBER(BF863),ISNUMBER(BF864)),BF864/BF863-1,"")</f>
        <v>-1.8814675446843232E-4</v>
      </c>
      <c r="BH864" s="60">
        <f>IF(ISNUMBER(BF864),BF864/MAX(BF$22:BF864)-1,"")</f>
        <v>-1.8470631695604034E-2</v>
      </c>
      <c r="BK864" s="61">
        <f>BK863*(1+BL864)</f>
        <v>134.34032431199253</v>
      </c>
      <c r="BL864" s="60">
        <f>$L$12*N(AQ864)+$L$13*N(S864)+$L$14*N(AA864)+$L$15*N(AE864)+$L$16*N(AY864)+$L$17*N(BC864)+$L$18*N(AM864)+$L$19*N(AU864)+$L$20*N(W864)</f>
        <v>-2.4562084968999796E-3</v>
      </c>
      <c r="BM864" s="60">
        <f>IF(ISNUMBER(BK864),BK864/MAX(BK$22:BK864)-1,"")</f>
        <v>-5.8189643207536834E-3</v>
      </c>
      <c r="BO864" s="61">
        <f>BO863*(1+BP864)</f>
        <v>135.04380708638124</v>
      </c>
      <c r="BP864" s="60">
        <f>$L$36*N(S864)+$L$37*N(AQ864)+$L$38*N(AA864)+$L$39*N(AE864)+$L$40*N(AM864)+$L$41*N(W864)+$L$42*N(AI864)+$L$43*N(BG864)+$L$44*N(AY864)</f>
        <v>-3.2361552217837521E-3</v>
      </c>
      <c r="BQ864" s="60">
        <f>IF(ISNUMBER(BO864),BO864/MAX(BO$22:BO864)-1,"")</f>
        <v>-8.0833099391834917E-3</v>
      </c>
      <c r="BS864" s="61">
        <f>BS863*(1+BT864)</f>
        <v>129.16255999872223</v>
      </c>
      <c r="BT864" s="60">
        <f>$L$60*N(S864)+$L$61*N(AE864)+$L$62*N(AQ864)+$L$63*N(AM864)+$L$64*N(AI864)+$L$65*N(AA864)+$L$66*N(BG864)+$L$67*N(W864)+$L$68*N(AY864)</f>
        <v>-2.9007934745811548E-3</v>
      </c>
      <c r="BU864" s="60">
        <f>IF(ISNUMBER(BS864),BS864/MAX(BS$22:BS864)-1,"")</f>
        <v>-6.4387032868372662E-3</v>
      </c>
    </row>
    <row r="865" spans="17:73" ht="16" customHeight="1">
      <c r="Q865" s="63">
        <v>44319</v>
      </c>
      <c r="R865" s="62">
        <v>541.28</v>
      </c>
      <c r="S865" s="60">
        <f>IF(AND(ISNUMBER(R864),ISNUMBER(R865)),R865/R864-1,"")</f>
        <v>2.9647198339757264E-3</v>
      </c>
      <c r="T865" s="60">
        <f>IF(ISNUMBER(R865),R865/MAX(R$22:R865)-1,"")</f>
        <v>-5.5421108052677859E-5</v>
      </c>
      <c r="V865" s="62">
        <v>282.20999999999998</v>
      </c>
      <c r="W865" s="60">
        <f>IF(AND(ISNUMBER(V864),ISNUMBER(V865)),V865/V864-1,"")</f>
        <v>6.9578248768999984E-3</v>
      </c>
      <c r="X865" s="60">
        <f>IF(ISNUMBER(V865),V865/MAX(V$22:V865)-1,"")</f>
        <v>0</v>
      </c>
      <c r="Z865" s="62">
        <v>11.78</v>
      </c>
      <c r="AA865" s="60">
        <f>IF(AND(ISNUMBER(Z864),ISNUMBER(Z865)),Z865/Z864-1,"")</f>
        <v>6.8376068376068133E-3</v>
      </c>
      <c r="AB865" s="60">
        <f>IF(ISNUMBER(Z865),Z865/MAX(Z$22:Z865)-1,"")</f>
        <v>-6.7453625632377667E-3</v>
      </c>
      <c r="AD865" s="62">
        <v>15.73</v>
      </c>
      <c r="AE865" s="60">
        <f>IF(AND(ISNUMBER(AD864),ISNUMBER(AD865)),AD865/AD864-1,"")</f>
        <v>7.6873798846892605E-3</v>
      </c>
      <c r="AF865" s="60">
        <f>IF(ISNUMBER(AD865),AD865/MAX(AD$22:AD865)-1,"")</f>
        <v>-3.6151960784313708E-2</v>
      </c>
      <c r="AH865" s="62">
        <v>18.920000000000002</v>
      </c>
      <c r="AI865" s="60">
        <f>IF(AND(ISNUMBER(AH864),ISNUMBER(AH865)),AH865/AH864-1,"")</f>
        <v>-1.5831134564642246E-3</v>
      </c>
      <c r="AJ865" s="60">
        <f>IF(ISNUMBER(AH865),AH865/MAX(AH$22:AH865)-1,"")</f>
        <v>-3.0240902101486444E-2</v>
      </c>
      <c r="AL865" s="62">
        <v>20.87</v>
      </c>
      <c r="AM865" s="60">
        <f>IF(AND(ISNUMBER(AL864),ISNUMBER(AL865)),AL865/AL864-1,"")</f>
        <v>6.2680810028930001E-3</v>
      </c>
      <c r="AN865" s="60">
        <f>IF(ISNUMBER(AL865),AL865/MAX(AL$22:AL865)-1,"")</f>
        <v>-0.11455239711497667</v>
      </c>
      <c r="AP865" s="62">
        <v>100.26</v>
      </c>
      <c r="AQ865" s="60">
        <f>IF(AND(ISNUMBER(AP864),ISNUMBER(AP865)),AP865/AP864-1,"")</f>
        <v>9.9750623441474673E-5</v>
      </c>
      <c r="AR865" s="60">
        <f>IF(ISNUMBER(AP865),AP865/MAX(AP$22:AP865)-1,"")</f>
        <v>-1.4938751120405769E-3</v>
      </c>
      <c r="AT865" s="62">
        <v>50.075000000000003</v>
      </c>
      <c r="AU865" s="60">
        <f>IF(AND(ISNUMBER(AT864),ISNUMBER(AT865)),AT865/AT864-1,"")</f>
        <v>-2.9946097025357332E-4</v>
      </c>
      <c r="AV865" s="60">
        <f>IF(ISNUMBER(AT865),AT865/MAX(AT$22:AT865)-1,"")</f>
        <v>-2.092467118373742E-3</v>
      </c>
      <c r="AX865" s="62">
        <v>21.5</v>
      </c>
      <c r="AY865" s="60">
        <f>IF(AND(ISNUMBER(AX864),ISNUMBER(AX865)),AX865/AX864-1,"")</f>
        <v>1.1526699600094226E-2</v>
      </c>
      <c r="AZ865" s="60">
        <f>IF(ISNUMBER(AX865),AX865/MAX(AX$22:AX865)-1,"")</f>
        <v>-0.19820995711355593</v>
      </c>
      <c r="BB865" s="62">
        <v>48.29</v>
      </c>
      <c r="BC865" s="60">
        <f>IF(AND(ISNUMBER(BB864),ISNUMBER(BB865)),BB865/BB864-1,"")</f>
        <v>2.0712510356246661E-4</v>
      </c>
      <c r="BD865" s="60">
        <f>IF(ISNUMBER(BB865),BB865/MAX(BB$22:BB865)-1,"")</f>
        <v>-0.12692099077924435</v>
      </c>
      <c r="BF865" s="62">
        <v>53.14</v>
      </c>
      <c r="BG865" s="60">
        <f>IF(AND(ISNUMBER(BF864),ISNUMBER(BF865)),BF865/BF864-1,"")</f>
        <v>0</v>
      </c>
      <c r="BH865" s="60">
        <f>IF(ISNUMBER(BF865),BF865/MAX(BF$22:BF865)-1,"")</f>
        <v>-1.8470631695604034E-2</v>
      </c>
      <c r="BK865" s="61">
        <f>BK864*(1+BL865)</f>
        <v>134.98433589904528</v>
      </c>
      <c r="BL865" s="60">
        <f>$L$12*N(AQ865)+$L$13*N(S865)+$L$14*N(AA865)+$L$15*N(AE865)+$L$16*N(AY865)+$L$17*N(BC865)+$L$18*N(AM865)+$L$19*N(AU865)+$L$20*N(W865)</f>
        <v>4.7938814376916909E-3</v>
      </c>
      <c r="BM865" s="60">
        <f>IF(ISNUMBER(BK865),BK865/MAX(BK$22:BK865)-1,"")</f>
        <v>-1.0529783081058008E-3</v>
      </c>
      <c r="BO865" s="61">
        <f>BO864*(1+BP865)</f>
        <v>135.67109995367534</v>
      </c>
      <c r="BP865" s="60">
        <f>$L$36*N(S865)+$L$37*N(AQ865)+$L$38*N(AA865)+$L$39*N(AE865)+$L$40*N(AM865)+$L$41*N(W865)+$L$42*N(AI865)+$L$43*N(BG865)+$L$44*N(AY865)</f>
        <v>4.6451065089778195E-3</v>
      </c>
      <c r="BQ865" s="60">
        <f>IF(ISNUMBER(BO865),BO865/MAX(BO$22:BO865)-1,"")</f>
        <v>-3.4757512658182277E-3</v>
      </c>
      <c r="BS865" s="61">
        <f>BS864*(1+BT865)</f>
        <v>129.63441571782505</v>
      </c>
      <c r="BT865" s="60">
        <f>$L$60*N(S865)+$L$61*N(AE865)+$L$62*N(AQ865)+$L$63*N(AM865)+$L$64*N(AI865)+$L$65*N(AA865)+$L$66*N(BG865)+$L$67*N(W865)+$L$68*N(AY865)</f>
        <v>3.6531926829842082E-3</v>
      </c>
      <c r="BU865" s="60">
        <f>IF(ISNUMBER(BS865),BS865/MAX(BS$22:BS865)-1,"")</f>
        <v>-2.8090324275885648E-3</v>
      </c>
    </row>
    <row r="866" spans="17:73" ht="16" customHeight="1">
      <c r="Q866" s="63">
        <v>44320</v>
      </c>
      <c r="R866" s="62">
        <v>538.54999999999995</v>
      </c>
      <c r="S866" s="60">
        <f>IF(AND(ISNUMBER(R865),ISNUMBER(R866)),R866/R865-1,"")</f>
        <v>-5.043600354714739E-3</v>
      </c>
      <c r="T866" s="60">
        <f>IF(ISNUMBER(R866),R866/MAX(R$22:R866)-1,"")</f>
        <v>-5.0987419408471402E-3</v>
      </c>
      <c r="V866" s="62">
        <v>280.47000000000003</v>
      </c>
      <c r="W866" s="60">
        <f>IF(AND(ISNUMBER(V865),ISNUMBER(V866)),V866/V865-1,"")</f>
        <v>-6.165621345806116E-3</v>
      </c>
      <c r="X866" s="60">
        <f>IF(ISNUMBER(V866),V866/MAX(V$22:V866)-1,"")</f>
        <v>-6.165621345806116E-3</v>
      </c>
      <c r="Z866" s="62">
        <v>11.72</v>
      </c>
      <c r="AA866" s="60">
        <f>IF(AND(ISNUMBER(Z865),ISNUMBER(Z866)),Z866/Z865-1,"")</f>
        <v>-5.0933786078097842E-3</v>
      </c>
      <c r="AB866" s="60">
        <f>IF(ISNUMBER(Z866),Z866/MAX(Z$22:Z866)-1,"")</f>
        <v>-1.1804384485666009E-2</v>
      </c>
      <c r="AD866" s="62">
        <v>15.8</v>
      </c>
      <c r="AE866" s="60">
        <f>IF(AND(ISNUMBER(AD865),ISNUMBER(AD866)),AD866/AD865-1,"")</f>
        <v>4.4500953591863901E-3</v>
      </c>
      <c r="AF866" s="60">
        <f>IF(ISNUMBER(AD866),AD866/MAX(AD$22:AD866)-1,"")</f>
        <v>-3.1862745098039214E-2</v>
      </c>
      <c r="AH866" s="62">
        <v>18.93</v>
      </c>
      <c r="AI866" s="60">
        <f>IF(AND(ISNUMBER(AH865),ISNUMBER(AH866)),AH866/AH865-1,"")</f>
        <v>5.2854122621548427E-4</v>
      </c>
      <c r="AJ866" s="60">
        <f>IF(ISNUMBER(AH866),AH866/MAX(AH$22:AH866)-1,"")</f>
        <v>-2.9728344438749499E-2</v>
      </c>
      <c r="AL866" s="62">
        <v>20.89</v>
      </c>
      <c r="AM866" s="60">
        <f>IF(AND(ISNUMBER(AL865),ISNUMBER(AL866)),AL866/AL865-1,"")</f>
        <v>9.5831336847140847E-4</v>
      </c>
      <c r="AN866" s="60">
        <f>IF(ISNUMBER(AL866),AL866/MAX(AL$22:AL866)-1,"")</f>
        <v>-0.11370386084005091</v>
      </c>
      <c r="AP866" s="62">
        <v>100.26</v>
      </c>
      <c r="AQ866" s="60">
        <f>IF(AND(ISNUMBER(AP865),ISNUMBER(AP866)),AP866/AP865-1,"")</f>
        <v>0</v>
      </c>
      <c r="AR866" s="60">
        <f>IF(ISNUMBER(AP866),AP866/MAX(AP$22:AP866)-1,"")</f>
        <v>-1.4938751120405769E-3</v>
      </c>
      <c r="AT866" s="62">
        <v>50.07</v>
      </c>
      <c r="AU866" s="60">
        <f>IF(AND(ISNUMBER(AT865),ISNUMBER(AT866)),AT866/AT865-1,"")</f>
        <v>-9.9850224663078357E-5</v>
      </c>
      <c r="AV866" s="60">
        <f>IF(ISNUMBER(AT866),AT866/MAX(AT$22:AT866)-1,"")</f>
        <v>-2.1921084097249466E-3</v>
      </c>
      <c r="AX866" s="62">
        <v>21.539000000000001</v>
      </c>
      <c r="AY866" s="60">
        <f>IF(AND(ISNUMBER(AX865),ISNUMBER(AX866)),AX866/AX865-1,"")</f>
        <v>1.8139534883720998E-3</v>
      </c>
      <c r="AZ866" s="60">
        <f>IF(ISNUMBER(AX866),AX866/MAX(AX$22:AX866)-1,"")</f>
        <v>-0.19675554726832001</v>
      </c>
      <c r="BB866" s="62">
        <v>48.34</v>
      </c>
      <c r="BC866" s="60">
        <f>IF(AND(ISNUMBER(BB865),ISNUMBER(BB866)),BB866/BB865-1,"")</f>
        <v>1.035411058190272E-3</v>
      </c>
      <c r="BD866" s="60">
        <f>IF(ISNUMBER(BB866),BB866/MAX(BB$22:BB866)-1,"")</f>
        <v>-0.12601699511842346</v>
      </c>
      <c r="BF866" s="62">
        <v>53.13</v>
      </c>
      <c r="BG866" s="60">
        <f>IF(AND(ISNUMBER(BF865),ISNUMBER(BF866)),BF866/BF865-1,"")</f>
        <v>-1.8818216033111845E-4</v>
      </c>
      <c r="BH866" s="60">
        <f>IF(ISNUMBER(BF866),BF866/MAX(BF$22:BF866)-1,"")</f>
        <v>-1.865533801256003E-2</v>
      </c>
      <c r="BK866" s="61">
        <f>BK865*(1+BL866)</f>
        <v>134.78057726207106</v>
      </c>
      <c r="BL866" s="60">
        <f>$L$12*N(AQ866)+$L$13*N(S866)+$L$14*N(AA866)+$L$15*N(AE866)+$L$16*N(AY866)+$L$17*N(BC866)+$L$18*N(AM866)+$L$19*N(AU866)+$L$20*N(W866)</f>
        <v>-1.5094983845134358E-3</v>
      </c>
      <c r="BM866" s="60">
        <f>IF(ISNUMBER(BK866),BK866/MAX(BK$22:BK866)-1,"")</f>
        <v>-2.5608872235641789E-3</v>
      </c>
      <c r="BO866" s="61">
        <f>BO865*(1+BP866)</f>
        <v>135.4578419814604</v>
      </c>
      <c r="BP866" s="60">
        <f>$L$36*N(S866)+$L$37*N(AQ866)+$L$38*N(AA866)+$L$39*N(AE866)+$L$40*N(AM866)+$L$41*N(W866)+$L$42*N(AI866)+$L$43*N(BG866)+$L$44*N(AY866)</f>
        <v>-1.5718747197285431E-3</v>
      </c>
      <c r="BQ866" s="60">
        <f>IF(ISNUMBER(BO866),BO866/MAX(BO$22:BO866)-1,"")</f>
        <v>-5.0421625399997838E-3</v>
      </c>
      <c r="BS866" s="61">
        <f>BS865*(1+BT866)</f>
        <v>129.51008069932379</v>
      </c>
      <c r="BT866" s="60">
        <f>$L$60*N(S866)+$L$61*N(AE866)+$L$62*N(AQ866)+$L$63*N(AM866)+$L$64*N(AI866)+$L$65*N(AA866)+$L$66*N(BG866)+$L$67*N(W866)+$L$68*N(AY866)</f>
        <v>-9.5912044508219153E-4</v>
      </c>
      <c r="BU866" s="60">
        <f>IF(ISNUMBER(BS866),BS866/MAX(BS$22:BS866)-1,"")</f>
        <v>-3.7654586722385419E-3</v>
      </c>
    </row>
    <row r="867" spans="17:73" ht="16" customHeight="1">
      <c r="Q867" s="63">
        <v>44321</v>
      </c>
      <c r="R867" s="62">
        <v>538.5</v>
      </c>
      <c r="S867" s="60">
        <f>IF(AND(ISNUMBER(R866),ISNUMBER(R867)),R867/R866-1,"")</f>
        <v>-9.2841890260819682E-5</v>
      </c>
      <c r="T867" s="60">
        <f>IF(ISNUMBER(R867),R867/MAX(R$22:R867)-1,"")</f>
        <v>-5.1911104542682329E-3</v>
      </c>
      <c r="V867" s="62">
        <v>280.11</v>
      </c>
      <c r="W867" s="60">
        <f>IF(AND(ISNUMBER(V866),ISNUMBER(V867)),V867/V866-1,"")</f>
        <v>-1.2835597390096209E-3</v>
      </c>
      <c r="X867" s="60">
        <f>IF(ISNUMBER(V867),V867/MAX(V$22:V867)-1,"")</f>
        <v>-7.4412671414902931E-3</v>
      </c>
      <c r="Z867" s="62">
        <v>11.66</v>
      </c>
      <c r="AA867" s="60">
        <f>IF(AND(ISNUMBER(Z866),ISNUMBER(Z867)),Z867/Z866-1,"")</f>
        <v>-5.1194539249147519E-3</v>
      </c>
      <c r="AB867" s="60">
        <f>IF(ISNUMBER(Z867),Z867/MAX(Z$22:Z867)-1,"")</f>
        <v>-1.6863406408094361E-2</v>
      </c>
      <c r="AD867" s="62">
        <v>15.66</v>
      </c>
      <c r="AE867" s="60">
        <f>IF(AND(ISNUMBER(AD866),ISNUMBER(AD867)),AD867/AD866-1,"")</f>
        <v>-8.8607594936709333E-3</v>
      </c>
      <c r="AF867" s="60">
        <f>IF(ISNUMBER(AD867),AD867/MAX(AD$22:AD867)-1,"")</f>
        <v>-4.0441176470588203E-2</v>
      </c>
      <c r="AH867" s="62">
        <v>18.95</v>
      </c>
      <c r="AI867" s="60">
        <f>IF(AND(ISNUMBER(AH866),ISNUMBER(AH867)),AH867/AH866-1,"")</f>
        <v>1.0565240359217132E-3</v>
      </c>
      <c r="AJ867" s="60">
        <f>IF(ISNUMBER(AH867),AH867/MAX(AH$22:AH867)-1,"")</f>
        <v>-2.8703229113275386E-2</v>
      </c>
      <c r="AL867" s="62">
        <v>20.96</v>
      </c>
      <c r="AM867" s="60">
        <f>IF(AND(ISNUMBER(AL866),ISNUMBER(AL867)),AL867/AL866-1,"")</f>
        <v>3.3508855911918989E-3</v>
      </c>
      <c r="AN867" s="60">
        <f>IF(ISNUMBER(AL867),AL867/MAX(AL$22:AL867)-1,"")</f>
        <v>-0.11073398387781075</v>
      </c>
      <c r="AP867" s="62">
        <v>100.25</v>
      </c>
      <c r="AQ867" s="60">
        <f>IF(AND(ISNUMBER(AP866),ISNUMBER(AP867)),AP867/AP866-1,"")</f>
        <v>-9.9740674247006389E-5</v>
      </c>
      <c r="AR867" s="60">
        <f>IF(ISNUMBER(AP867),AP867/MAX(AP$22:AP867)-1,"")</f>
        <v>-1.5934667861766671E-3</v>
      </c>
      <c r="AT867" s="62">
        <v>50.07</v>
      </c>
      <c r="AU867" s="60">
        <f>IF(AND(ISNUMBER(AT866),ISNUMBER(AT867)),AT867/AT866-1,"")</f>
        <v>0</v>
      </c>
      <c r="AV867" s="60">
        <f>IF(ISNUMBER(AT867),AT867/MAX(AT$22:AT867)-1,"")</f>
        <v>-2.1921084097249466E-3</v>
      </c>
      <c r="AX867" s="62">
        <v>21.530999999999999</v>
      </c>
      <c r="AY867" s="60">
        <f>IF(AND(ISNUMBER(AX866),ISNUMBER(AX867)),AX867/AX866-1,"")</f>
        <v>-3.7141928594652818E-4</v>
      </c>
      <c r="AZ867" s="60">
        <f>IF(ISNUMBER(AX867),AX867/MAX(AX$22:AX867)-1,"")</f>
        <v>-0.19705388774939403</v>
      </c>
      <c r="BB867" s="62">
        <v>48.38</v>
      </c>
      <c r="BC867" s="60">
        <f>IF(AND(ISNUMBER(BB866),ISNUMBER(BB867)),BB867/BB866-1,"")</f>
        <v>8.2747207281741453E-4</v>
      </c>
      <c r="BD867" s="60">
        <f>IF(ISNUMBER(BB867),BB867/MAX(BB$22:BB867)-1,"")</f>
        <v>-0.12529379858976675</v>
      </c>
      <c r="BF867" s="62">
        <v>53.13</v>
      </c>
      <c r="BG867" s="60">
        <f>IF(AND(ISNUMBER(BF866),ISNUMBER(BF867)),BF867/BF866-1,"")</f>
        <v>0</v>
      </c>
      <c r="BH867" s="60">
        <f>IF(ISNUMBER(BF867),BF867/MAX(BF$22:BF867)-1,"")</f>
        <v>-1.865533801256003E-2</v>
      </c>
      <c r="BK867" s="61">
        <f>BK866*(1+BL867)</f>
        <v>134.56411410973649</v>
      </c>
      <c r="BL867" s="60">
        <f>$L$12*N(AQ867)+$L$13*N(S867)+$L$14*N(AA867)+$L$15*N(AE867)+$L$16*N(AY867)+$L$17*N(BC867)+$L$18*N(AM867)+$L$19*N(AU867)+$L$20*N(W867)</f>
        <v>-1.6060411428099983E-3</v>
      </c>
      <c r="BM867" s="60">
        <f>IF(ISNUMBER(BK867),BK867/MAX(BK$22:BK867)-1,"")</f>
        <v>-4.1628154761310654E-3</v>
      </c>
      <c r="BO867" s="61">
        <f>BO866*(1+BP867)</f>
        <v>135.13129010907133</v>
      </c>
      <c r="BP867" s="60">
        <f>$L$36*N(S867)+$L$37*N(AQ867)+$L$38*N(AA867)+$L$39*N(AE867)+$L$40*N(AM867)+$L$41*N(W867)+$L$42*N(AI867)+$L$43*N(BG867)+$L$44*N(AY867)</f>
        <v>-2.4107269657652501E-3</v>
      </c>
      <c r="BQ867" s="60">
        <f>IF(ISNUMBER(BO867),BO867/MAX(BO$22:BO867)-1,"")</f>
        <v>-7.440734228564172E-3</v>
      </c>
      <c r="BS867" s="61">
        <f>BS866*(1+BT867)</f>
        <v>129.28799661410318</v>
      </c>
      <c r="BT867" s="60">
        <f>$L$60*N(S867)+$L$61*N(AE867)+$L$62*N(AQ867)+$L$63*N(AM867)+$L$64*N(AI867)+$L$65*N(AA867)+$L$66*N(BG867)+$L$67*N(W867)+$L$68*N(AY867)</f>
        <v>-1.7148015353045368E-3</v>
      </c>
      <c r="BU867" s="60">
        <f>IF(ISNUMBER(BS867),BS867/MAX(BS$22:BS867)-1,"")</f>
        <v>-5.4738031932308751E-3</v>
      </c>
    </row>
    <row r="868" spans="17:73" ht="16" customHeight="1">
      <c r="Q868" s="63">
        <v>44322</v>
      </c>
      <c r="R868" s="62">
        <v>537.46</v>
      </c>
      <c r="S868" s="60">
        <f>IF(AND(ISNUMBER(R867),ISNUMBER(R868)),R868/R867-1,"")</f>
        <v>-1.9312906220984027E-3</v>
      </c>
      <c r="T868" s="60">
        <f>IF(ISNUMBER(R868),R868/MAX(R$22:R868)-1,"")</f>
        <v>-7.1123755334280281E-3</v>
      </c>
      <c r="V868" s="62">
        <v>278.8</v>
      </c>
      <c r="W868" s="60">
        <f>IF(AND(ISNUMBER(V867),ISNUMBER(V868)),V868/V867-1,"")</f>
        <v>-4.6767341401592333E-3</v>
      </c>
      <c r="X868" s="60">
        <f>IF(ISNUMBER(V868),V868/MAX(V$22:V868)-1,"")</f>
        <v>-1.2083200453562815E-2</v>
      </c>
      <c r="Z868" s="62">
        <v>11.64</v>
      </c>
      <c r="AA868" s="60">
        <f>IF(AND(ISNUMBER(Z867),ISNUMBER(Z868)),Z868/Z867-1,"")</f>
        <v>-1.7152658662091813E-3</v>
      </c>
      <c r="AB868" s="60">
        <f>IF(ISNUMBER(Z868),Z868/MAX(Z$22:Z868)-1,"")</f>
        <v>-1.8549747048903775E-2</v>
      </c>
      <c r="AD868" s="62">
        <v>15.83</v>
      </c>
      <c r="AE868" s="60">
        <f>IF(AND(ISNUMBER(AD867),ISNUMBER(AD868)),AD868/AD867-1,"")</f>
        <v>1.0855683269476391E-2</v>
      </c>
      <c r="AF868" s="60">
        <f>IF(ISNUMBER(AD868),AD868/MAX(AD$22:AD868)-1,"")</f>
        <v>-3.0024509803921573E-2</v>
      </c>
      <c r="AH868" s="62">
        <v>18.79</v>
      </c>
      <c r="AI868" s="60">
        <f>IF(AND(ISNUMBER(AH867),ISNUMBER(AH868)),AH868/AH867-1,"")</f>
        <v>-8.4432717678100122E-3</v>
      </c>
      <c r="AJ868" s="60">
        <f>IF(ISNUMBER(AH868),AH868/MAX(AH$22:AH868)-1,"")</f>
        <v>-3.690415171706829E-2</v>
      </c>
      <c r="AL868" s="62">
        <v>20.81</v>
      </c>
      <c r="AM868" s="60">
        <f>IF(AND(ISNUMBER(AL867),ISNUMBER(AL868)),AL868/AL867-1,"")</f>
        <v>-7.1564885496183672E-3</v>
      </c>
      <c r="AN868" s="60">
        <f>IF(ISNUMBER(AL868),AL868/MAX(AL$22:AL868)-1,"")</f>
        <v>-0.11709800593975395</v>
      </c>
      <c r="AP868" s="62">
        <v>100.25</v>
      </c>
      <c r="AQ868" s="60">
        <f>IF(AND(ISNUMBER(AP867),ISNUMBER(AP868)),AP868/AP867-1,"")</f>
        <v>0</v>
      </c>
      <c r="AR868" s="60">
        <f>IF(ISNUMBER(AP868),AP868/MAX(AP$22:AP868)-1,"")</f>
        <v>-1.5934667861766671E-3</v>
      </c>
      <c r="AT868" s="62">
        <v>50.07</v>
      </c>
      <c r="AU868" s="60">
        <f>IF(AND(ISNUMBER(AT867),ISNUMBER(AT868)),AT868/AT867-1,"")</f>
        <v>0</v>
      </c>
      <c r="AV868" s="60">
        <f>IF(ISNUMBER(AT868),AT868/MAX(AT$22:AT868)-1,"")</f>
        <v>-2.1921084097249466E-3</v>
      </c>
      <c r="AX868" s="62">
        <v>21.634</v>
      </c>
      <c r="AY868" s="60">
        <f>IF(AND(ISNUMBER(AX867),ISNUMBER(AX868)),AX868/AX867-1,"")</f>
        <v>4.7838001021782706E-3</v>
      </c>
      <c r="AZ868" s="60">
        <f>IF(ISNUMBER(AX868),AX868/MAX(AX$22:AX868)-1,"")</f>
        <v>-0.19321275405556593</v>
      </c>
      <c r="BB868" s="62">
        <v>48.41</v>
      </c>
      <c r="BC868" s="60">
        <f>IF(AND(ISNUMBER(BB867),ISNUMBER(BB868)),BB868/BB867-1,"")</f>
        <v>6.2009094667203613E-4</v>
      </c>
      <c r="BD868" s="60">
        <f>IF(ISNUMBER(BB868),BB868/MAX(BB$22:BB868)-1,"")</f>
        <v>-0.12475140119327432</v>
      </c>
      <c r="BF868" s="62">
        <v>53.16</v>
      </c>
      <c r="BG868" s="60">
        <f>IF(AND(ISNUMBER(BF867),ISNUMBER(BF868)),BF868/BF867-1,"")</f>
        <v>5.646527385656519E-4</v>
      </c>
      <c r="BH868" s="60">
        <f>IF(ISNUMBER(BF868),BF868/MAX(BF$22:BF868)-1,"")</f>
        <v>-1.8101219061691931E-2</v>
      </c>
      <c r="BK868" s="61">
        <f>BK867*(1+BL868)</f>
        <v>134.64887973640552</v>
      </c>
      <c r="BL868" s="60">
        <f>$L$12*N(AQ868)+$L$13*N(S868)+$L$14*N(AA868)+$L$15*N(AE868)+$L$16*N(AY868)+$L$17*N(BC868)+$L$18*N(AM868)+$L$19*N(AU868)+$L$20*N(W868)</f>
        <v>6.2992743072583679E-4</v>
      </c>
      <c r="BM868" s="60">
        <f>IF(ISNUMBER(BK868),BK868/MAX(BK$22:BK868)-1,"")</f>
        <v>-3.5355103170627844E-3</v>
      </c>
      <c r="BO868" s="61">
        <f>BO867*(1+BP868)</f>
        <v>135.25719189297516</v>
      </c>
      <c r="BP868" s="60">
        <f>$L$36*N(S868)+$L$37*N(AQ868)+$L$38*N(AA868)+$L$39*N(AE868)+$L$40*N(AM868)+$L$41*N(W868)+$L$42*N(AI868)+$L$43*N(BG868)+$L$44*N(AY868)</f>
        <v>9.3169971071991025E-4</v>
      </c>
      <c r="BQ868" s="60">
        <f>IF(ISNUMBER(BO868),BO868/MAX(BO$22:BO868)-1,"")</f>
        <v>-6.5159670477725751E-3</v>
      </c>
      <c r="BS868" s="61">
        <f>BS867*(1+BT868)</f>
        <v>129.24014312884375</v>
      </c>
      <c r="BT868" s="60">
        <f>$L$60*N(S868)+$L$61*N(AE868)+$L$62*N(AQ868)+$L$63*N(AM868)+$L$64*N(AI868)+$L$65*N(AA868)+$L$66*N(BG868)+$L$67*N(W868)+$L$68*N(AY868)</f>
        <v>-3.7013092098767136E-4</v>
      </c>
      <c r="BU868" s="60">
        <f>IF(ISNUMBER(BS868),BS868/MAX(BS$22:BS868)-1,"")</f>
        <v>-5.8419080904013043E-3</v>
      </c>
    </row>
    <row r="869" spans="17:73" ht="16" customHeight="1">
      <c r="Q869" s="63">
        <v>44323</v>
      </c>
      <c r="R869" s="62">
        <v>539.5</v>
      </c>
      <c r="S869" s="60">
        <f>IF(AND(ISNUMBER(R868),ISNUMBER(R869)),R869/R868-1,"")</f>
        <v>3.7956313027944777E-3</v>
      </c>
      <c r="T869" s="60">
        <f>IF(ISNUMBER(R869),R869/MAX(R$22:R869)-1,"")</f>
        <v>-3.3437401858453786E-3</v>
      </c>
      <c r="V869" s="62">
        <v>279.11</v>
      </c>
      <c r="W869" s="60">
        <f>IF(AND(ISNUMBER(V868),ISNUMBER(V869)),V869/V868-1,"")</f>
        <v>1.1119081779054074E-3</v>
      </c>
      <c r="X869" s="60">
        <f>IF(ISNUMBER(V869),V869/MAX(V$22:V869)-1,"")</f>
        <v>-1.0984727685057094E-2</v>
      </c>
      <c r="Z869" s="62">
        <v>11.65</v>
      </c>
      <c r="AA869" s="60">
        <f>IF(AND(ISNUMBER(Z868),ISNUMBER(Z869)),Z869/Z868-1,"")</f>
        <v>8.5910652920961894E-4</v>
      </c>
      <c r="AB869" s="60">
        <f>IF(ISNUMBER(Z869),Z869/MAX(Z$22:Z869)-1,"")</f>
        <v>-1.7706576728499068E-2</v>
      </c>
      <c r="AD869" s="62">
        <v>15.81</v>
      </c>
      <c r="AE869" s="60">
        <f>IF(AND(ISNUMBER(AD868),ISNUMBER(AD869)),AD869/AD868-1,"")</f>
        <v>-1.2634238787112562E-3</v>
      </c>
      <c r="AF869" s="60">
        <f>IF(ISNUMBER(AD869),AD869/MAX(AD$22:AD869)-1,"")</f>
        <v>-3.125E-2</v>
      </c>
      <c r="AH869" s="62">
        <v>18.670000000000002</v>
      </c>
      <c r="AI869" s="60">
        <f>IF(AND(ISNUMBER(AH868),ISNUMBER(AH869)),AH869/AH868-1,"")</f>
        <v>-6.3863757317720315E-3</v>
      </c>
      <c r="AJ869" s="60">
        <f>IF(ISNUMBER(AH869),AH869/MAX(AH$22:AH869)-1,"")</f>
        <v>-4.3054843669912857E-2</v>
      </c>
      <c r="AL869" s="62">
        <v>20.86</v>
      </c>
      <c r="AM869" s="60">
        <f>IF(AND(ISNUMBER(AL868),ISNUMBER(AL869)),AL869/AL868-1,"")</f>
        <v>2.4026910139356428E-3</v>
      </c>
      <c r="AN869" s="60">
        <f>IF(ISNUMBER(AL869),AL869/MAX(AL$22:AL869)-1,"")</f>
        <v>-0.11497666525243955</v>
      </c>
      <c r="AP869" s="62">
        <v>100.26</v>
      </c>
      <c r="AQ869" s="60">
        <f>IF(AND(ISNUMBER(AP868),ISNUMBER(AP869)),AP869/AP868-1,"")</f>
        <v>9.9750623441474673E-5</v>
      </c>
      <c r="AR869" s="60">
        <f>IF(ISNUMBER(AP869),AP869/MAX(AP$22:AP869)-1,"")</f>
        <v>-1.4938751120405769E-3</v>
      </c>
      <c r="AT869" s="62">
        <v>50.08</v>
      </c>
      <c r="AU869" s="60">
        <f>IF(AND(ISNUMBER(AT868),ISNUMBER(AT869)),AT869/AT868-1,"")</f>
        <v>1.9972039145188525E-4</v>
      </c>
      <c r="AV869" s="60">
        <f>IF(ISNUMBER(AT869),AT869/MAX(AT$22:AT869)-1,"")</f>
        <v>-1.9928258270227595E-3</v>
      </c>
      <c r="AX869" s="62">
        <v>21.827000000000002</v>
      </c>
      <c r="AY869" s="60">
        <f>IF(AND(ISNUMBER(AX868),ISNUMBER(AX869)),AX869/AX868-1,"")</f>
        <v>8.9211426458353227E-3</v>
      </c>
      <c r="AZ869" s="60">
        <f>IF(ISNUMBER(AX869),AX869/MAX(AX$22:AX869)-1,"")</f>
        <v>-0.18601528994965499</v>
      </c>
      <c r="BB869" s="62">
        <v>48.44</v>
      </c>
      <c r="BC869" s="60">
        <f>IF(AND(ISNUMBER(BB868),ISNUMBER(BB869)),BB869/BB868-1,"")</f>
        <v>6.1970667217514652E-4</v>
      </c>
      <c r="BD869" s="60">
        <f>IF(ISNUMBER(BB869),BB869/MAX(BB$22:BB869)-1,"")</f>
        <v>-0.1242090037967819</v>
      </c>
      <c r="BF869" s="62">
        <v>53.09</v>
      </c>
      <c r="BG869" s="60">
        <f>IF(AND(ISNUMBER(BF868),ISNUMBER(BF869)),BF869/BF868-1,"")</f>
        <v>-1.3167795334837473E-3</v>
      </c>
      <c r="BH869" s="60">
        <f>IF(ISNUMBER(BF869),BF869/MAX(BF$22:BF869)-1,"")</f>
        <v>-1.9394163280384125E-2</v>
      </c>
      <c r="BK869" s="61">
        <f>BK868*(1+BL869)</f>
        <v>135.00066683617129</v>
      </c>
      <c r="BL869" s="60">
        <f>$L$12*N(AQ869)+$L$13*N(S869)+$L$14*N(AA869)+$L$15*N(AE869)+$L$16*N(AY869)+$L$17*N(BC869)+$L$18*N(AM869)+$L$19*N(AU869)+$L$20*N(W869)</f>
        <v>2.6126255224288757E-3</v>
      </c>
      <c r="BM869" s="60">
        <f>IF(ISNUMBER(BK869),BK869/MAX(BK$22:BK869)-1,"")</f>
        <v>-9.3212175912327222E-4</v>
      </c>
      <c r="BO869" s="61">
        <f>BO868*(1+BP869)</f>
        <v>135.50123460605349</v>
      </c>
      <c r="BP869" s="60">
        <f>$L$36*N(S869)+$L$37*N(AQ869)+$L$38*N(AA869)+$L$39*N(AE869)+$L$40*N(AM869)+$L$41*N(W869)+$L$42*N(AI869)+$L$43*N(BG869)+$L$44*N(AY869)</f>
        <v>1.8042864091947365E-3</v>
      </c>
      <c r="BQ869" s="60">
        <f>IF(ISNUMBER(BO869),BO869/MAX(BO$22:BO869)-1,"")</f>
        <v>-4.7234373093649751E-3</v>
      </c>
      <c r="BS869" s="61">
        <f>BS868*(1+BT869)</f>
        <v>129.31855928741263</v>
      </c>
      <c r="BT869" s="60">
        <f>$L$60*N(S869)+$L$61*N(AE869)+$L$62*N(AQ869)+$L$63*N(AM869)+$L$64*N(AI869)+$L$65*N(AA869)+$L$66*N(BG869)+$L$67*N(W869)+$L$68*N(AY869)</f>
        <v>6.0674769209048164E-4</v>
      </c>
      <c r="BU869" s="60">
        <f>IF(ISNUMBER(BS869),BS869/MAX(BS$22:BS869)-1,"")</f>
        <v>-5.2387049625620685E-3</v>
      </c>
    </row>
    <row r="870" spans="17:73" ht="16" customHeight="1">
      <c r="Q870" s="63">
        <v>44326</v>
      </c>
      <c r="R870" s="62">
        <v>537.73</v>
      </c>
      <c r="S870" s="60">
        <f>IF(AND(ISNUMBER(R869),ISNUMBER(R870)),R870/R869-1,"")</f>
        <v>-3.2808155699721731E-3</v>
      </c>
      <c r="T870" s="60">
        <f>IF(ISNUMBER(R870),R870/MAX(R$22:R870)-1,"")</f>
        <v>-6.6135855609538163E-3</v>
      </c>
      <c r="V870" s="62">
        <v>278.89</v>
      </c>
      <c r="W870" s="60">
        <f>IF(AND(ISNUMBER(V869),ISNUMBER(V870)),V870/V869-1,"")</f>
        <v>-7.8821969832687522E-4</v>
      </c>
      <c r="X870" s="60">
        <f>IF(ISNUMBER(V870),V870/MAX(V$22:V870)-1,"")</f>
        <v>-1.1764289004641881E-2</v>
      </c>
      <c r="Z870" s="62">
        <v>11.65</v>
      </c>
      <c r="AA870" s="60">
        <f>IF(AND(ISNUMBER(Z869),ISNUMBER(Z870)),Z870/Z869-1,"")</f>
        <v>0</v>
      </c>
      <c r="AB870" s="60">
        <f>IF(ISNUMBER(Z870),Z870/MAX(Z$22:Z870)-1,"")</f>
        <v>-1.7706576728499068E-2</v>
      </c>
      <c r="AD870" s="62">
        <v>16</v>
      </c>
      <c r="AE870" s="60">
        <f>IF(AND(ISNUMBER(AD869),ISNUMBER(AD870)),AD870/AD869-1,"")</f>
        <v>1.2017710309930374E-2</v>
      </c>
      <c r="AF870" s="60">
        <f>IF(ISNUMBER(AD870),AD870/MAX(AD$22:AD870)-1,"")</f>
        <v>-1.9607843137254943E-2</v>
      </c>
      <c r="AH870" s="62">
        <v>18.73</v>
      </c>
      <c r="AI870" s="60">
        <f>IF(AND(ISNUMBER(AH869),ISNUMBER(AH870)),AH870/AH869-1,"")</f>
        <v>3.2137118371717843E-3</v>
      </c>
      <c r="AJ870" s="60">
        <f>IF(ISNUMBER(AH870),AH870/MAX(AH$22:AH870)-1,"")</f>
        <v>-3.9979497693490518E-2</v>
      </c>
      <c r="AL870" s="62">
        <v>21.04</v>
      </c>
      <c r="AM870" s="60">
        <f>IF(AND(ISNUMBER(AL869),ISNUMBER(AL870)),AL870/AL869-1,"")</f>
        <v>8.6289549376796781E-3</v>
      </c>
      <c r="AN870" s="60">
        <f>IF(ISNUMBER(AL870),AL870/MAX(AL$22:AL870)-1,"")</f>
        <v>-0.10733983877810782</v>
      </c>
      <c r="AP870" s="62">
        <v>100.26</v>
      </c>
      <c r="AQ870" s="60">
        <f>IF(AND(ISNUMBER(AP869),ISNUMBER(AP870)),AP870/AP869-1,"")</f>
        <v>0</v>
      </c>
      <c r="AR870" s="60">
        <f>IF(ISNUMBER(AP870),AP870/MAX(AP$22:AP870)-1,"")</f>
        <v>-1.4938751120405769E-3</v>
      </c>
      <c r="AT870" s="62">
        <v>50.07</v>
      </c>
      <c r="AU870" s="60">
        <f>IF(AND(ISNUMBER(AT869),ISNUMBER(AT870)),AT870/AT869-1,"")</f>
        <v>-1.9968051118202101E-4</v>
      </c>
      <c r="AV870" s="60">
        <f>IF(ISNUMBER(AT870),AT870/MAX(AT$22:AT870)-1,"")</f>
        <v>-2.1921084097249466E-3</v>
      </c>
      <c r="AX870" s="62">
        <v>21.859000000000002</v>
      </c>
      <c r="AY870" s="60">
        <f>IF(AND(ISNUMBER(AX869),ISNUMBER(AX870)),AX870/AX869-1,"")</f>
        <v>1.4660741283731848E-3</v>
      </c>
      <c r="AZ870" s="60">
        <f>IF(ISNUMBER(AX870),AX870/MAX(AX$22:AX870)-1,"")</f>
        <v>-0.18482192802535891</v>
      </c>
      <c r="BB870" s="62">
        <v>48.38</v>
      </c>
      <c r="BC870" s="60">
        <f>IF(AND(ISNUMBER(BB869),ISNUMBER(BB870)),BB870/BB869-1,"")</f>
        <v>-1.2386457473161361E-3</v>
      </c>
      <c r="BD870" s="60">
        <f>IF(ISNUMBER(BB870),BB870/MAX(BB$22:BB870)-1,"")</f>
        <v>-0.12529379858976675</v>
      </c>
      <c r="BF870" s="62">
        <v>53.08</v>
      </c>
      <c r="BG870" s="60">
        <f>IF(AND(ISNUMBER(BF869),ISNUMBER(BF870)),BF870/BF869-1,"")</f>
        <v>-1.8835938971561994E-4</v>
      </c>
      <c r="BH870" s="60">
        <f>IF(ISNUMBER(BF870),BF870/MAX(BF$22:BF870)-1,"")</f>
        <v>-1.9578869597340232E-2</v>
      </c>
      <c r="BK870" s="61">
        <f>BK869*(1+BL870)</f>
        <v>135.1092480275056</v>
      </c>
      <c r="BL870" s="60">
        <f>$L$12*N(AQ870)+$L$13*N(S870)+$L$14*N(AA870)+$L$15*N(AE870)+$L$16*N(AY870)+$L$17*N(BC870)+$L$18*N(AM870)+$L$19*N(AU870)+$L$20*N(W870)</f>
        <v>8.0430114812754408E-4</v>
      </c>
      <c r="BM870" s="60">
        <f>IF(ISNUMBER(BK870),BK870/MAX(BK$22:BK870)-1,"")</f>
        <v>-1.2857031759683224E-4</v>
      </c>
      <c r="BO870" s="61">
        <f>BO869*(1+BP870)</f>
        <v>135.70135421106244</v>
      </c>
      <c r="BP870" s="60">
        <f>$L$36*N(S870)+$L$37*N(AQ870)+$L$38*N(AA870)+$L$39*N(AE870)+$L$40*N(AM870)+$L$41*N(W870)+$L$42*N(AI870)+$L$43*N(BG870)+$L$44*N(AY870)</f>
        <v>1.476883997335994E-3</v>
      </c>
      <c r="BQ870" s="60">
        <f>IF(ISNUMBER(BO870),BO870/MAX(BO$22:BO870)-1,"")</f>
        <v>-3.253529281003531E-3</v>
      </c>
      <c r="BS870" s="61">
        <f>BS869*(1+BT870)</f>
        <v>129.65967867486384</v>
      </c>
      <c r="BT870" s="60">
        <f>$L$60*N(S870)+$L$61*N(AE870)+$L$62*N(AQ870)+$L$63*N(AM870)+$L$64*N(AI870)+$L$65*N(AA870)+$L$66*N(BG870)+$L$67*N(W870)+$L$68*N(AY870)</f>
        <v>2.6378223615456833E-3</v>
      </c>
      <c r="BU870" s="60">
        <f>IF(ISNUMBER(BS870),BS870/MAX(BS$22:BS870)-1,"")</f>
        <v>-2.6147013741120162E-3</v>
      </c>
    </row>
    <row r="871" spans="17:73" ht="16" customHeight="1">
      <c r="Q871" s="63">
        <v>44327</v>
      </c>
      <c r="R871" s="62">
        <v>531.79999999999995</v>
      </c>
      <c r="S871" s="60">
        <f>IF(AND(ISNUMBER(R870),ISNUMBER(R871)),R871/R870-1,"")</f>
        <v>-1.102783925018147E-2</v>
      </c>
      <c r="T871" s="60">
        <f>IF(ISNUMBER(R871),R871/MAX(R$22:R871)-1,"")</f>
        <v>-1.7568491252701768E-2</v>
      </c>
      <c r="V871" s="62">
        <v>274.39999999999998</v>
      </c>
      <c r="W871" s="60">
        <f>IF(AND(ISNUMBER(V870),ISNUMBER(V871)),V871/V870-1,"")</f>
        <v>-1.6099537452042068E-2</v>
      </c>
      <c r="X871" s="60">
        <f>IF(ISNUMBER(V871),V871/MAX(V$22:V871)-1,"")</f>
        <v>-2.7674426845257116E-2</v>
      </c>
      <c r="Z871" s="62">
        <v>11.41</v>
      </c>
      <c r="AA871" s="60">
        <f>IF(AND(ISNUMBER(Z870),ISNUMBER(Z871)),Z871/Z870-1,"")</f>
        <v>-2.0600858369098751E-2</v>
      </c>
      <c r="AB871" s="60">
        <f>IF(ISNUMBER(Z871),Z871/MAX(Z$22:Z871)-1,"")</f>
        <v>-3.7942664418212368E-2</v>
      </c>
      <c r="AD871" s="62">
        <v>15.56</v>
      </c>
      <c r="AE871" s="60">
        <f>IF(AND(ISNUMBER(AD870),ISNUMBER(AD871)),AD871/AD870-1,"")</f>
        <v>-2.7499999999999969E-2</v>
      </c>
      <c r="AF871" s="60">
        <f>IF(ISNUMBER(AD871),AD871/MAX(AD$22:AD871)-1,"")</f>
        <v>-4.6568627450980338E-2</v>
      </c>
      <c r="AH871" s="62">
        <v>18.61</v>
      </c>
      <c r="AI871" s="60">
        <f>IF(AND(ISNUMBER(AH870),ISNUMBER(AH871)),AH871/AH870-1,"")</f>
        <v>-6.4068339562199927E-3</v>
      </c>
      <c r="AJ871" s="60">
        <f>IF(ISNUMBER(AH871),AH871/MAX(AH$22:AH871)-1,"")</f>
        <v>-4.6130189646335307E-2</v>
      </c>
      <c r="AL871" s="62">
        <v>20.99</v>
      </c>
      <c r="AM871" s="60">
        <f>IF(AND(ISNUMBER(AL870),ISNUMBER(AL871)),AL871/AL870-1,"")</f>
        <v>-2.3764258555133422E-3</v>
      </c>
      <c r="AN871" s="60">
        <f>IF(ISNUMBER(AL871),AL871/MAX(AL$22:AL871)-1,"")</f>
        <v>-0.10946117946542222</v>
      </c>
      <c r="AP871" s="62">
        <v>100.26</v>
      </c>
      <c r="AQ871" s="60">
        <f>IF(AND(ISNUMBER(AP870),ISNUMBER(AP871)),AP871/AP870-1,"")</f>
        <v>0</v>
      </c>
      <c r="AR871" s="60">
        <f>IF(ISNUMBER(AP871),AP871/MAX(AP$22:AP871)-1,"")</f>
        <v>-1.4938751120405769E-3</v>
      </c>
      <c r="AT871" s="62">
        <v>50.07</v>
      </c>
      <c r="AU871" s="60">
        <f>IF(AND(ISNUMBER(AT870),ISNUMBER(AT871)),AT871/AT870-1,"")</f>
        <v>0</v>
      </c>
      <c r="AV871" s="60">
        <f>IF(ISNUMBER(AT871),AT871/MAX(AT$22:AT871)-1,"")</f>
        <v>-2.1921084097249466E-3</v>
      </c>
      <c r="AX871" s="62">
        <v>21.867999999999999</v>
      </c>
      <c r="AY871" s="60">
        <f>IF(AND(ISNUMBER(AX870),ISNUMBER(AX871)),AX871/AX870-1,"")</f>
        <v>4.1172972231096061E-4</v>
      </c>
      <c r="AZ871" s="60">
        <f>IF(ISNUMBER(AX871),AX871/MAX(AX$22:AX871)-1,"")</f>
        <v>-0.1844862949841507</v>
      </c>
      <c r="BB871" s="62">
        <v>48.28</v>
      </c>
      <c r="BC871" s="60">
        <f>IF(AND(ISNUMBER(BB870),ISNUMBER(BB871)),BB871/BB870-1,"")</f>
        <v>-2.0669698222406385E-3</v>
      </c>
      <c r="BD871" s="60">
        <f>IF(ISNUMBER(BB871),BB871/MAX(BB$22:BB871)-1,"")</f>
        <v>-0.12710178991140841</v>
      </c>
      <c r="BF871" s="62">
        <v>53.16</v>
      </c>
      <c r="BG871" s="60">
        <f>IF(AND(ISNUMBER(BF870),ISNUMBER(BF871)),BF871/BF870-1,"")</f>
        <v>1.5071590052750938E-3</v>
      </c>
      <c r="BH871" s="60">
        <f>IF(ISNUMBER(BF871),BF871/MAX(BF$22:BF871)-1,"")</f>
        <v>-1.8101219061691931E-2</v>
      </c>
      <c r="BK871" s="61">
        <f>BK870*(1+BL871)</f>
        <v>133.83663704482808</v>
      </c>
      <c r="BL871" s="60">
        <f>$L$12*N(AQ871)+$L$13*N(S871)+$L$14*N(AA871)+$L$15*N(AE871)+$L$16*N(AY871)+$L$17*N(BC871)+$L$18*N(AM871)+$L$19*N(AU871)+$L$20*N(W871)</f>
        <v>-9.4191256428162798E-3</v>
      </c>
      <c r="BM871" s="60">
        <f>IF(ISNUMBER(BK871),BK871/MAX(BK$22:BK871)-1,"")</f>
        <v>-9.5464849404378604E-3</v>
      </c>
      <c r="BO871" s="61">
        <f>BO870*(1+BP871)</f>
        <v>134.08140558180941</v>
      </c>
      <c r="BP871" s="60">
        <f>$L$36*N(S871)+$L$37*N(AQ871)+$L$38*N(AA871)+$L$39*N(AE871)+$L$40*N(AM871)+$L$41*N(W871)+$L$42*N(AI871)+$L$43*N(BG871)+$L$44*N(AY871)</f>
        <v>-1.1937601055428279E-2</v>
      </c>
      <c r="BQ871" s="60">
        <f>IF(ISNUMBER(BO871),BO871/MAX(BO$22:BO871)-1,"")</f>
        <v>-1.5152291001853113E-2</v>
      </c>
      <c r="BS871" s="61">
        <f>BS870*(1+BT871)</f>
        <v>128.18511698850196</v>
      </c>
      <c r="BT871" s="60">
        <f>$L$60*N(S871)+$L$61*N(AE871)+$L$62*N(AQ871)+$L$63*N(AM871)+$L$64*N(AI871)+$L$65*N(AA871)+$L$66*N(BG871)+$L$67*N(W871)+$L$68*N(AY871)</f>
        <v>-1.1372553915234491E-2</v>
      </c>
      <c r="BU871" s="60">
        <f>IF(ISNUMBER(BS871),BS871/MAX(BS$22:BS871)-1,"")</f>
        <v>-1.3957519456997303E-2</v>
      </c>
    </row>
    <row r="872" spans="17:73" ht="16" customHeight="1">
      <c r="Q872" s="63">
        <v>44328</v>
      </c>
      <c r="R872" s="62">
        <v>528.28</v>
      </c>
      <c r="S872" s="60">
        <f>IF(AND(ISNUMBER(R871),ISNUMBER(R872)),R872/R871-1,"")</f>
        <v>-6.6190297104173901E-3</v>
      </c>
      <c r="T872" s="60">
        <f>IF(ISNUMBER(R872),R872/MAX(R$22:R872)-1,"")</f>
        <v>-2.4071234597550339E-2</v>
      </c>
      <c r="V872" s="62">
        <v>273.8</v>
      </c>
      <c r="W872" s="60">
        <f>IF(AND(ISNUMBER(V871),ISNUMBER(V872)),V872/V871-1,"")</f>
        <v>-2.1865889212826506E-3</v>
      </c>
      <c r="X872" s="60">
        <f>IF(ISNUMBER(V872),V872/MAX(V$22:V872)-1,"")</f>
        <v>-2.9800503171397041E-2</v>
      </c>
      <c r="Z872" s="62">
        <v>11.38</v>
      </c>
      <c r="AA872" s="60">
        <f>IF(AND(ISNUMBER(Z871),ISNUMBER(Z872)),Z872/Z871-1,"")</f>
        <v>-2.6292725679227802E-3</v>
      </c>
      <c r="AB872" s="60">
        <f>IF(ISNUMBER(Z872),Z872/MAX(Z$22:Z872)-1,"")</f>
        <v>-4.0472175379426489E-2</v>
      </c>
      <c r="AD872" s="62">
        <v>15.39</v>
      </c>
      <c r="AE872" s="60">
        <f>IF(AND(ISNUMBER(AD871),ISNUMBER(AD872)),AD872/AD871-1,"")</f>
        <v>-1.0925449871465265E-2</v>
      </c>
      <c r="AF872" s="60">
        <f>IF(ISNUMBER(AD872),AD872/MAX(AD$22:AD872)-1,"")</f>
        <v>-5.6985294117647078E-2</v>
      </c>
      <c r="AH872" s="62">
        <v>18.45</v>
      </c>
      <c r="AI872" s="60">
        <f>IF(AND(ISNUMBER(AH871),ISNUMBER(AH872)),AH872/AH871-1,"")</f>
        <v>-8.5975282106394157E-3</v>
      </c>
      <c r="AJ872" s="60">
        <f>IF(ISNUMBER(AH872),AH872/MAX(AH$22:AH872)-1,"")</f>
        <v>-5.4331112250128211E-2</v>
      </c>
      <c r="AL872" s="62">
        <v>20.78</v>
      </c>
      <c r="AM872" s="60">
        <f>IF(AND(ISNUMBER(AL871),ISNUMBER(AL872)),AL872/AL871-1,"")</f>
        <v>-1.0004764173415781E-2</v>
      </c>
      <c r="AN872" s="60">
        <f>IF(ISNUMBER(AL872),AL872/MAX(AL$22:AL872)-1,"")</f>
        <v>-0.11837081035214247</v>
      </c>
      <c r="AP872" s="62">
        <v>100.25</v>
      </c>
      <c r="AQ872" s="60">
        <f>IF(AND(ISNUMBER(AP871),ISNUMBER(AP872)),AP872/AP871-1,"")</f>
        <v>-9.9740674247006389E-5</v>
      </c>
      <c r="AR872" s="60">
        <f>IF(ISNUMBER(AP872),AP872/MAX(AP$22:AP872)-1,"")</f>
        <v>-1.5934667861766671E-3</v>
      </c>
      <c r="AT872" s="62">
        <v>50.07</v>
      </c>
      <c r="AU872" s="60">
        <f>IF(AND(ISNUMBER(AT871),ISNUMBER(AT872)),AT872/AT871-1,"")</f>
        <v>0</v>
      </c>
      <c r="AV872" s="60">
        <f>IF(ISNUMBER(AT872),AT872/MAX(AT$22:AT872)-1,"")</f>
        <v>-2.1921084097249466E-3</v>
      </c>
      <c r="AX872" s="62">
        <v>21.920999999999999</v>
      </c>
      <c r="AY872" s="60">
        <f>IF(AND(ISNUMBER(AX871),ISNUMBER(AX872)),AX872/AX871-1,"")</f>
        <v>2.4236327053228646E-3</v>
      </c>
      <c r="AZ872" s="60">
        <f>IF(ISNUMBER(AX872),AX872/MAX(AX$22:AX872)-1,"")</f>
        <v>-0.18250978929703532</v>
      </c>
      <c r="BB872" s="62">
        <v>48.24</v>
      </c>
      <c r="BC872" s="60">
        <f>IF(AND(ISNUMBER(BB871),ISNUMBER(BB872)),BB872/BB871-1,"")</f>
        <v>-8.2850041425019949E-4</v>
      </c>
      <c r="BD872" s="60">
        <f>IF(ISNUMBER(BB872),BB872/MAX(BB$22:BB872)-1,"")</f>
        <v>-0.12782498644006512</v>
      </c>
      <c r="BF872" s="62">
        <v>53.02</v>
      </c>
      <c r="BG872" s="60">
        <f>IF(AND(ISNUMBER(BF871),ISNUMBER(BF872)),BF872/BF871-1,"")</f>
        <v>-2.6335590669674946E-3</v>
      </c>
      <c r="BH872" s="60">
        <f>IF(ISNUMBER(BF872),BF872/MAX(BF$22:BF872)-1,"")</f>
        <v>-2.0687107499076429E-2</v>
      </c>
      <c r="BK872" s="61">
        <f>BK871*(1+BL872)</f>
        <v>133.35674575153547</v>
      </c>
      <c r="BL872" s="60">
        <f>$L$12*N(AQ872)+$L$13*N(S872)+$L$14*N(AA872)+$L$15*N(AE872)+$L$16*N(AY872)+$L$17*N(BC872)+$L$18*N(AM872)+$L$19*N(AU872)+$L$20*N(W872)</f>
        <v>-3.5856496687964126E-3</v>
      </c>
      <c r="BM872" s="60">
        <f>IF(ISNUMBER(BK872),BK872/MAX(BK$22:BK872)-1,"")</f>
        <v>-1.3097904258669413E-2</v>
      </c>
      <c r="BO872" s="61">
        <f>BO871*(1+BP872)</f>
        <v>133.47345490345944</v>
      </c>
      <c r="BP872" s="60">
        <f>$L$36*N(S872)+$L$37*N(AQ872)+$L$38*N(AA872)+$L$39*N(AE872)+$L$40*N(AM872)+$L$41*N(W872)+$L$42*N(AI872)+$L$43*N(BG872)+$L$44*N(AY872)</f>
        <v>-4.534190820210485E-3</v>
      </c>
      <c r="BQ872" s="60">
        <f>IF(ISNUMBER(BO872),BO872/MAX(BO$22:BO872)-1,"")</f>
        <v>-1.9617778443297929E-2</v>
      </c>
      <c r="BS872" s="61">
        <f>BS871*(1+BT872)</f>
        <v>127.37502564358353</v>
      </c>
      <c r="BT872" s="60">
        <f>$L$60*N(S872)+$L$61*N(AE872)+$L$62*N(AQ872)+$L$63*N(AM872)+$L$64*N(AI872)+$L$65*N(AA872)+$L$66*N(BG872)+$L$67*N(W872)+$L$68*N(AY872)</f>
        <v>-6.3196989163032749E-3</v>
      </c>
      <c r="BU872" s="60">
        <f>IF(ISNUMBER(BS872),BS872/MAX(BS$22:BS872)-1,"")</f>
        <v>-2.0189011052713868E-2</v>
      </c>
    </row>
    <row r="873" spans="17:73" ht="16" customHeight="1">
      <c r="Q873" s="63">
        <v>44329</v>
      </c>
      <c r="R873" s="62">
        <v>525.46</v>
      </c>
      <c r="S873" s="60">
        <f>IF(AND(ISNUMBER(R872),ISNUMBER(R873)),R873/R872-1,"")</f>
        <v>-5.3380782918148739E-3</v>
      </c>
      <c r="T873" s="60">
        <f>IF(ISNUMBER(R873),R873/MAX(R$22:R873)-1,"")</f>
        <v>-2.9280818754502835E-2</v>
      </c>
      <c r="V873" s="62">
        <v>271.91000000000003</v>
      </c>
      <c r="W873" s="60">
        <f>IF(AND(ISNUMBER(V872),ISNUMBER(V873)),V873/V872-1,"")</f>
        <v>-6.9028487947406791E-3</v>
      </c>
      <c r="X873" s="60">
        <f>IF(ISNUMBER(V873),V873/MAX(V$22:V873)-1,"")</f>
        <v>-3.6497643598738416E-2</v>
      </c>
      <c r="Z873" s="62">
        <v>11.29</v>
      </c>
      <c r="AA873" s="60">
        <f>IF(AND(ISNUMBER(Z872),ISNUMBER(Z873)),Z873/Z872-1,"")</f>
        <v>-7.9086115992971218E-3</v>
      </c>
      <c r="AB873" s="60">
        <f>IF(ISNUMBER(Z873),Z873/MAX(Z$22:Z873)-1,"")</f>
        <v>-4.8060708263069185E-2</v>
      </c>
      <c r="AD873" s="62">
        <v>15.14</v>
      </c>
      <c r="AE873" s="60">
        <f>IF(AND(ISNUMBER(AD872),ISNUMBER(AD873)),AD873/AD872-1,"")</f>
        <v>-1.624431448992858E-2</v>
      </c>
      <c r="AF873" s="60">
        <f>IF(ISNUMBER(AD873),AD873/MAX(AD$22:AD873)-1,"")</f>
        <v>-7.2303921568627416E-2</v>
      </c>
      <c r="AH873" s="62">
        <v>18.18</v>
      </c>
      <c r="AI873" s="60">
        <f>IF(AND(ISNUMBER(AH872),ISNUMBER(AH873)),AH873/AH872-1,"")</f>
        <v>-1.4634146341463428E-2</v>
      </c>
      <c r="AJ873" s="60">
        <f>IF(ISNUMBER(AH873),AH873/MAX(AH$22:AH873)-1,"")</f>
        <v>-6.8170169144028847E-2</v>
      </c>
      <c r="AL873" s="62">
        <v>20.61</v>
      </c>
      <c r="AM873" s="60">
        <f>IF(AND(ISNUMBER(AL872),ISNUMBER(AL873)),AL873/AL872-1,"")</f>
        <v>-8.180943214629588E-3</v>
      </c>
      <c r="AN873" s="60">
        <f>IF(ISNUMBER(AL873),AL873/MAX(AL$22:AL873)-1,"")</f>
        <v>-0.12558336868901154</v>
      </c>
      <c r="AP873" s="62">
        <v>100.25</v>
      </c>
      <c r="AQ873" s="60">
        <f>IF(AND(ISNUMBER(AP872),ISNUMBER(AP873)),AP873/AP872-1,"")</f>
        <v>0</v>
      </c>
      <c r="AR873" s="60">
        <f>IF(ISNUMBER(AP873),AP873/MAX(AP$22:AP873)-1,"")</f>
        <v>-1.5934667861766671E-3</v>
      </c>
      <c r="AT873" s="62">
        <v>50.07</v>
      </c>
      <c r="AU873" s="60">
        <f>IF(AND(ISNUMBER(AT872),ISNUMBER(AT873)),AT873/AT872-1,"")</f>
        <v>0</v>
      </c>
      <c r="AV873" s="60">
        <f>IF(ISNUMBER(AT873),AT873/MAX(AT$22:AT873)-1,"")</f>
        <v>-2.1921084097249466E-3</v>
      </c>
      <c r="AX873" s="62">
        <v>22.033000000000001</v>
      </c>
      <c r="AY873" s="60">
        <f>IF(AND(ISNUMBER(AX872),ISNUMBER(AX873)),AX873/AX872-1,"")</f>
        <v>5.1092559646002123E-3</v>
      </c>
      <c r="AZ873" s="60">
        <f>IF(ISNUMBER(AX873),AX873/MAX(AX$22:AX873)-1,"")</f>
        <v>-0.1783330225619989</v>
      </c>
      <c r="BB873" s="62">
        <v>48.11</v>
      </c>
      <c r="BC873" s="60">
        <f>IF(AND(ISNUMBER(BB872),ISNUMBER(BB873)),BB873/BB872-1,"")</f>
        <v>-2.6948590381427051E-3</v>
      </c>
      <c r="BD873" s="60">
        <f>IF(ISNUMBER(BB873),BB873/MAX(BB$22:BB873)-1,"")</f>
        <v>-0.13017537515819932</v>
      </c>
      <c r="BF873" s="62">
        <v>52.97</v>
      </c>
      <c r="BG873" s="60">
        <f>IF(AND(ISNUMBER(BF872),ISNUMBER(BF873)),BF873/BF872-1,"")</f>
        <v>-9.4304036212755626E-4</v>
      </c>
      <c r="BH873" s="60">
        <f>IF(ISNUMBER(BF873),BF873/MAX(BF$22:BF873)-1,"")</f>
        <v>-2.1610639083856742E-2</v>
      </c>
      <c r="BK873" s="61">
        <f>BK872*(1+BL873)</f>
        <v>132.79970805672215</v>
      </c>
      <c r="BL873" s="60">
        <f>$L$12*N(AQ873)+$L$13*N(S873)+$L$14*N(AA873)+$L$15*N(AE873)+$L$16*N(AY873)+$L$17*N(BC873)+$L$18*N(AM873)+$L$19*N(AU873)+$L$20*N(W873)</f>
        <v>-4.1770492499208396E-3</v>
      </c>
      <c r="BM873" s="60">
        <f>IF(ISNUMBER(BK873),BK873/MAX(BK$22:BK873)-1,"")</f>
        <v>-1.722024291743085E-2</v>
      </c>
      <c r="BO873" s="61">
        <f>BO872*(1+BP873)</f>
        <v>132.69366915799876</v>
      </c>
      <c r="BP873" s="60">
        <f>$L$36*N(S873)+$L$37*N(AQ873)+$L$38*N(AA873)+$L$39*N(AE873)+$L$40*N(AM873)+$L$41*N(W873)+$L$42*N(AI873)+$L$43*N(BG873)+$L$44*N(AY873)</f>
        <v>-5.8422533980611469E-3</v>
      </c>
      <c r="BQ873" s="60">
        <f>IF(ISNUMBER(BO873),BO873/MAX(BO$22:BO873)-1,"")</f>
        <v>-2.5345419808586178E-2</v>
      </c>
      <c r="BS873" s="61">
        <f>BS872*(1+BT873)</f>
        <v>126.37140826564581</v>
      </c>
      <c r="BT873" s="60">
        <f>$L$60*N(S873)+$L$61*N(AE873)+$L$62*N(AQ873)+$L$63*N(AM873)+$L$64*N(AI873)+$L$65*N(AA873)+$L$66*N(BG873)+$L$67*N(W873)+$L$68*N(AY873)</f>
        <v>-7.8792319991047455E-3</v>
      </c>
      <c r="BU873" s="60">
        <f>IF(ISNUMBER(BS873),BS873/MAX(BS$22:BS873)-1,"")</f>
        <v>-2.7909169149901825E-2</v>
      </c>
    </row>
    <row r="874" spans="17:73" ht="16" customHeight="1">
      <c r="Q874" s="63">
        <v>44330</v>
      </c>
      <c r="R874" s="62">
        <v>534.70000000000005</v>
      </c>
      <c r="S874" s="60">
        <f>IF(AND(ISNUMBER(R873),ISNUMBER(R874)),R874/R873-1,"")</f>
        <v>1.7584592547482236E-2</v>
      </c>
      <c r="T874" s="60">
        <f>IF(ISNUMBER(R874),R874/MAX(R$22:R874)-1,"")</f>
        <v>-1.2211117474275168E-2</v>
      </c>
      <c r="V874" s="62">
        <v>275.55</v>
      </c>
      <c r="W874" s="60">
        <f>IF(AND(ISNUMBER(V873),ISNUMBER(V874)),V874/V873-1,"")</f>
        <v>1.3386782391232366E-2</v>
      </c>
      <c r="X874" s="60">
        <f>IF(ISNUMBER(V874),V874/MAX(V$22:V874)-1,"")</f>
        <v>-2.3599447220155056E-2</v>
      </c>
      <c r="Z874" s="62">
        <v>11.43</v>
      </c>
      <c r="AA874" s="60">
        <f>IF(AND(ISNUMBER(Z873),ISNUMBER(Z874)),Z874/Z873-1,"")</f>
        <v>1.2400354295837079E-2</v>
      </c>
      <c r="AB874" s="60">
        <f>IF(ISNUMBER(Z874),Z874/MAX(Z$22:Z874)-1,"")</f>
        <v>-3.6256323777403066E-2</v>
      </c>
      <c r="AD874" s="62">
        <v>15.46</v>
      </c>
      <c r="AE874" s="60">
        <f>IF(AND(ISNUMBER(AD873),ISNUMBER(AD874)),AD874/AD873-1,"")</f>
        <v>2.1136063408190298E-2</v>
      </c>
      <c r="AF874" s="60">
        <f>IF(ISNUMBER(AD874),AD874/MAX(AD$22:AD874)-1,"")</f>
        <v>-5.2696078431372473E-2</v>
      </c>
      <c r="AH874" s="62">
        <v>18.34</v>
      </c>
      <c r="AI874" s="60">
        <f>IF(AND(ISNUMBER(AH873),ISNUMBER(AH874)),AH874/AH873-1,"")</f>
        <v>8.8008800880088334E-3</v>
      </c>
      <c r="AJ874" s="60">
        <f>IF(ISNUMBER(AH874),AH874/MAX(AH$22:AH874)-1,"")</f>
        <v>-5.9969246540235832E-2</v>
      </c>
      <c r="AL874" s="62">
        <v>20.82</v>
      </c>
      <c r="AM874" s="60">
        <f>IF(AND(ISNUMBER(AL873),ISNUMBER(AL874)),AL874/AL873-1,"")</f>
        <v>1.0189228529839944E-2</v>
      </c>
      <c r="AN874" s="60">
        <f>IF(ISNUMBER(AL874),AL874/MAX(AL$22:AL874)-1,"")</f>
        <v>-0.11667373780229107</v>
      </c>
      <c r="AP874" s="62">
        <v>100.26</v>
      </c>
      <c r="AQ874" s="60">
        <f>IF(AND(ISNUMBER(AP873),ISNUMBER(AP874)),AP874/AP873-1,"")</f>
        <v>9.9750623441474673E-5</v>
      </c>
      <c r="AR874" s="60">
        <f>IF(ISNUMBER(AP874),AP874/MAX(AP$22:AP874)-1,"")</f>
        <v>-1.4938751120405769E-3</v>
      </c>
      <c r="AT874" s="62">
        <v>50.07</v>
      </c>
      <c r="AU874" s="60">
        <f>IF(AND(ISNUMBER(AT873),ISNUMBER(AT874)),AT874/AT873-1,"")</f>
        <v>0</v>
      </c>
      <c r="AV874" s="60">
        <f>IF(ISNUMBER(AT874),AT874/MAX(AT$22:AT874)-1,"")</f>
        <v>-2.1921084097249466E-3</v>
      </c>
      <c r="AX874" s="62">
        <v>22.056000000000001</v>
      </c>
      <c r="AY874" s="60">
        <f>IF(AND(ISNUMBER(AX873),ISNUMBER(AX874)),AX874/AX873-1,"")</f>
        <v>1.0438887123860319E-3</v>
      </c>
      <c r="AZ874" s="60">
        <f>IF(ISNUMBER(AX874),AX874/MAX(AX$22:AX874)-1,"")</f>
        <v>-0.17747529367891102</v>
      </c>
      <c r="BB874" s="62">
        <v>48.15</v>
      </c>
      <c r="BC874" s="60">
        <f>IF(AND(ISNUMBER(BB873),ISNUMBER(BB874)),BB874/BB873-1,"")</f>
        <v>8.3142797755142439E-4</v>
      </c>
      <c r="BD874" s="60">
        <f>IF(ISNUMBER(BB874),BB874/MAX(BB$22:BB874)-1,"")</f>
        <v>-0.12945217862954261</v>
      </c>
      <c r="BF874" s="62">
        <v>53.08</v>
      </c>
      <c r="BG874" s="60">
        <f>IF(AND(ISNUMBER(BF873),ISNUMBER(BF874)),BF874/BF873-1,"")</f>
        <v>2.076647158769207E-3</v>
      </c>
      <c r="BH874" s="60">
        <f>IF(ISNUMBER(BF874),BF874/MAX(BF$22:BF874)-1,"")</f>
        <v>-1.9578869597340232E-2</v>
      </c>
      <c r="BK874" s="61">
        <f>BK873*(1+BL874)</f>
        <v>134.11921127837189</v>
      </c>
      <c r="BL874" s="60">
        <f>$L$12*N(AQ874)+$L$13*N(S874)+$L$14*N(AA874)+$L$15*N(AE874)+$L$16*N(AY874)+$L$17*N(BC874)+$L$18*N(AM874)+$L$19*N(AU874)+$L$20*N(W874)</f>
        <v>9.9360400783874044E-3</v>
      </c>
      <c r="BM874" s="60">
        <f>IF(ISNUMBER(BK874),BK874/MAX(BK$22:BK874)-1,"")</f>
        <v>-7.4553038628305535E-3</v>
      </c>
      <c r="BO874" s="61">
        <f>BO873*(1+BP874)</f>
        <v>134.24072022557453</v>
      </c>
      <c r="BP874" s="60">
        <f>$L$36*N(S874)+$L$37*N(AQ874)+$L$38*N(AA874)+$L$39*N(AE874)+$L$40*N(AM874)+$L$41*N(W874)+$L$42*N(AI874)+$L$43*N(BG874)+$L$44*N(AY874)</f>
        <v>1.1658815958534571E-2</v>
      </c>
      <c r="BQ874" s="60">
        <f>IF(ISNUMBER(BO874),BO874/MAX(BO$22:BO874)-1,"")</f>
        <v>-1.3982101434991678E-2</v>
      </c>
      <c r="BS874" s="61">
        <f>BS873*(1+BT874)</f>
        <v>127.95078328993408</v>
      </c>
      <c r="BT874" s="60">
        <f>$L$60*N(S874)+$L$61*N(AE874)+$L$62*N(AQ874)+$L$63*N(AM874)+$L$64*N(AI874)+$L$65*N(AA874)+$L$66*N(BG874)+$L$67*N(W874)+$L$68*N(AY874)</f>
        <v>1.2497882598318874E-2</v>
      </c>
      <c r="BU874" s="60">
        <f>IF(ISNUMBER(BS874),BS874/MAX(BS$22:BS874)-1,"")</f>
        <v>-1.5760092071035015E-2</v>
      </c>
    </row>
    <row r="875" spans="17:73" ht="16" customHeight="1">
      <c r="Q875" s="63">
        <v>44333</v>
      </c>
      <c r="R875" s="62">
        <v>536</v>
      </c>
      <c r="S875" s="60">
        <f>IF(AND(ISNUMBER(R874),ISNUMBER(R875)),R875/R874-1,"")</f>
        <v>2.4312698709556546E-3</v>
      </c>
      <c r="T875" s="60">
        <f>IF(ISNUMBER(R875),R875/MAX(R$22:R875)-1,"")</f>
        <v>-9.8095361253255353E-3</v>
      </c>
      <c r="V875" s="62">
        <v>277.82</v>
      </c>
      <c r="W875" s="60">
        <f>IF(AND(ISNUMBER(V874),ISNUMBER(V875)),V875/V874-1,"")</f>
        <v>8.2380693159136431E-3</v>
      </c>
      <c r="X875" s="60">
        <f>IF(ISNUMBER(V875),V875/MAX(V$22:V875)-1,"")</f>
        <v>-1.5555791786258433E-2</v>
      </c>
      <c r="Z875" s="62">
        <v>11.52</v>
      </c>
      <c r="AA875" s="60">
        <f>IF(AND(ISNUMBER(Z874),ISNUMBER(Z875)),Z875/Z874-1,"")</f>
        <v>7.8740157480314821E-3</v>
      </c>
      <c r="AB875" s="60">
        <f>IF(ISNUMBER(Z875),Z875/MAX(Z$22:Z875)-1,"")</f>
        <v>-2.8667790893760481E-2</v>
      </c>
      <c r="AD875" s="62">
        <v>15.43</v>
      </c>
      <c r="AE875" s="60">
        <f>IF(AND(ISNUMBER(AD874),ISNUMBER(AD875)),AD875/AD874-1,"")</f>
        <v>-1.9404915912031306E-3</v>
      </c>
      <c r="AF875" s="60">
        <f>IF(ISNUMBER(AD875),AD875/MAX(AD$22:AD875)-1,"")</f>
        <v>-5.4534313725490224E-2</v>
      </c>
      <c r="AH875" s="62">
        <v>18.38</v>
      </c>
      <c r="AI875" s="60">
        <f>IF(AND(ISNUMBER(AH874),ISNUMBER(AH875)),AH875/AH874-1,"")</f>
        <v>2.1810250817884125E-3</v>
      </c>
      <c r="AJ875" s="60">
        <f>IF(ISNUMBER(AH875),AH875/MAX(AH$22:AH875)-1,"")</f>
        <v>-5.7919015889287717E-2</v>
      </c>
      <c r="AL875" s="62">
        <v>20.91</v>
      </c>
      <c r="AM875" s="60">
        <f>IF(AND(ISNUMBER(AL874),ISNUMBER(AL875)),AL875/AL874-1,"")</f>
        <v>4.3227665706051521E-3</v>
      </c>
      <c r="AN875" s="60">
        <f>IF(ISNUMBER(AL875),AL875/MAX(AL$22:AL875)-1,"")</f>
        <v>-0.11285532456512515</v>
      </c>
      <c r="AP875" s="62">
        <v>100.25</v>
      </c>
      <c r="AQ875" s="60">
        <f>IF(AND(ISNUMBER(AP874),ISNUMBER(AP875)),AP875/AP874-1,"")</f>
        <v>-9.9740674247006389E-5</v>
      </c>
      <c r="AR875" s="60">
        <f>IF(ISNUMBER(AP875),AP875/MAX(AP$22:AP875)-1,"")</f>
        <v>-1.5934667861766671E-3</v>
      </c>
      <c r="AT875" s="62">
        <v>50.07</v>
      </c>
      <c r="AU875" s="60">
        <f>IF(AND(ISNUMBER(AT874),ISNUMBER(AT875)),AT875/AT874-1,"")</f>
        <v>0</v>
      </c>
      <c r="AV875" s="60">
        <f>IF(ISNUMBER(AT875),AT875/MAX(AT$22:AT875)-1,"")</f>
        <v>-2.1921084097249466E-3</v>
      </c>
      <c r="AX875" s="62">
        <v>22.327000000000002</v>
      </c>
      <c r="AY875" s="60">
        <f>IF(AND(ISNUMBER(AX874),ISNUMBER(AX875)),AX875/AX874-1,"")</f>
        <v>1.2286906057308755E-2</v>
      </c>
      <c r="AZ875" s="60">
        <f>IF(ISNUMBER(AX875),AX875/MAX(AX$22:AX875)-1,"")</f>
        <v>-0.16736900988252845</v>
      </c>
      <c r="BB875" s="62">
        <v>48.19</v>
      </c>
      <c r="BC875" s="60">
        <f>IF(AND(ISNUMBER(BB874),ISNUMBER(BB875)),BB875/BB874-1,"")</f>
        <v>8.3073727933546948E-4</v>
      </c>
      <c r="BD875" s="60">
        <f>IF(ISNUMBER(BB875),BB875/MAX(BB$22:BB875)-1,"")</f>
        <v>-0.12872898210088601</v>
      </c>
      <c r="BF875" s="62">
        <v>53.14</v>
      </c>
      <c r="BG875" s="60">
        <f>IF(AND(ISNUMBER(BF874),ISNUMBER(BF875)),BF875/BF874-1,"")</f>
        <v>1.1303692539563759E-3</v>
      </c>
      <c r="BH875" s="60">
        <f>IF(ISNUMBER(BF875),BF875/MAX(BF$22:BF875)-1,"")</f>
        <v>-1.8470631695604034E-2</v>
      </c>
      <c r="BK875" s="61">
        <f>BK874*(1+BL875)</f>
        <v>134.63725789717813</v>
      </c>
      <c r="BL875" s="60">
        <f>$L$12*N(AQ875)+$L$13*N(S875)+$L$14*N(AA875)+$L$15*N(AE875)+$L$16*N(AY875)+$L$17*N(BC875)+$L$18*N(AM875)+$L$19*N(AU875)+$L$20*N(W875)</f>
        <v>3.8625832486519499E-3</v>
      </c>
      <c r="BM875" s="60">
        <f>IF(ISNUMBER(BK875),BK875/MAX(BK$22:BK875)-1,"")</f>
        <v>-3.6215173459929195E-3</v>
      </c>
      <c r="BO875" s="61">
        <f>BO874*(1+BP875)</f>
        <v>134.65725024815123</v>
      </c>
      <c r="BP875" s="60">
        <f>$L$36*N(S875)+$L$37*N(AQ875)+$L$38*N(AA875)+$L$39*N(AE875)+$L$40*N(AM875)+$L$41*N(W875)+$L$42*N(AI875)+$L$43*N(BG875)+$L$44*N(AY875)</f>
        <v>3.1028589676572091E-3</v>
      </c>
      <c r="BQ875" s="60">
        <f>IF(ISNUMBER(BO875),BO875/MAX(BO$22:BO875)-1,"")</f>
        <v>-1.0922626956158754E-2</v>
      </c>
      <c r="BS875" s="61">
        <f>BS874*(1+BT875)</f>
        <v>128.2018464121436</v>
      </c>
      <c r="BT875" s="60">
        <f>$L$60*N(S875)+$L$61*N(AE875)+$L$62*N(AQ875)+$L$63*N(AM875)+$L$64*N(AI875)+$L$65*N(AA875)+$L$66*N(BG875)+$L$67*N(W875)+$L$68*N(AY875)</f>
        <v>1.9621851133229009E-3</v>
      </c>
      <c r="BU875" s="60">
        <f>IF(ISNUMBER(BS875),BS875/MAX(BS$22:BS875)-1,"")</f>
        <v>-1.3828831175758505E-2</v>
      </c>
    </row>
    <row r="876" spans="17:73" ht="16" customHeight="1">
      <c r="Q876" s="63">
        <v>44334</v>
      </c>
      <c r="R876" s="62">
        <v>535.6</v>
      </c>
      <c r="S876" s="60">
        <f>IF(AND(ISNUMBER(R875),ISNUMBER(R876)),R876/R875-1,"")</f>
        <v>-7.4626865671634235E-4</v>
      </c>
      <c r="T876" s="60">
        <f>IF(ISNUMBER(R876),R876/MAX(R$22:R876)-1,"")</f>
        <v>-1.054848423269461E-2</v>
      </c>
      <c r="V876" s="62">
        <v>276.95</v>
      </c>
      <c r="W876" s="60">
        <f>IF(AND(ISNUMBER(V875),ISNUMBER(V876)),V876/V875-1,"")</f>
        <v>-3.1315240083507057E-3</v>
      </c>
      <c r="X876" s="60">
        <f>IF(ISNUMBER(V876),V876/MAX(V$22:V876)-1,"")</f>
        <v>-1.8638602459161602E-2</v>
      </c>
      <c r="Z876" s="62">
        <v>11.51</v>
      </c>
      <c r="AA876" s="60">
        <f>IF(AND(ISNUMBER(Z875),ISNUMBER(Z876)),Z876/Z875-1,"")</f>
        <v>-8.6805555555558023E-4</v>
      </c>
      <c r="AB876" s="60">
        <f>IF(ISNUMBER(Z876),Z876/MAX(Z$22:Z876)-1,"")</f>
        <v>-2.9510961214165188E-2</v>
      </c>
      <c r="AD876" s="62">
        <v>15.69</v>
      </c>
      <c r="AE876" s="60">
        <f>IF(AND(ISNUMBER(AD875),ISNUMBER(AD876)),AD876/AD875-1,"")</f>
        <v>1.6850291639662895E-2</v>
      </c>
      <c r="AF876" s="60">
        <f>IF(ISNUMBER(AD876),AD876/MAX(AD$22:AD876)-1,"")</f>
        <v>-3.8602941176470673E-2</v>
      </c>
      <c r="AH876" s="62">
        <v>18.32</v>
      </c>
      <c r="AI876" s="60">
        <f>IF(AND(ISNUMBER(AH875),ISNUMBER(AH876)),AH876/AH875-1,"")</f>
        <v>-3.2644178454841466E-3</v>
      </c>
      <c r="AJ876" s="60">
        <f>IF(ISNUMBER(AH876),AH876/MAX(AH$22:AH876)-1,"")</f>
        <v>-6.0994361865709945E-2</v>
      </c>
      <c r="AL876" s="62">
        <v>20.81</v>
      </c>
      <c r="AM876" s="60">
        <f>IF(AND(ISNUMBER(AL875),ISNUMBER(AL876)),AL876/AL875-1,"")</f>
        <v>-4.7824007651842138E-3</v>
      </c>
      <c r="AN876" s="60">
        <f>IF(ISNUMBER(AL876),AL876/MAX(AL$22:AL876)-1,"")</f>
        <v>-0.11709800593975395</v>
      </c>
      <c r="AP876" s="62">
        <v>100.25</v>
      </c>
      <c r="AQ876" s="60">
        <f>IF(AND(ISNUMBER(AP875),ISNUMBER(AP876)),AP876/AP875-1,"")</f>
        <v>0</v>
      </c>
      <c r="AR876" s="60">
        <f>IF(ISNUMBER(AP876),AP876/MAX(AP$22:AP876)-1,"")</f>
        <v>-1.5934667861766671E-3</v>
      </c>
      <c r="AT876" s="62">
        <v>50.08</v>
      </c>
      <c r="AU876" s="60">
        <f>IF(AND(ISNUMBER(AT875),ISNUMBER(AT876)),AT876/AT875-1,"")</f>
        <v>1.9972039145188525E-4</v>
      </c>
      <c r="AV876" s="60">
        <f>IF(ISNUMBER(AT876),AT876/MAX(AT$22:AT876)-1,"")</f>
        <v>-1.9928258270227595E-3</v>
      </c>
      <c r="AX876" s="62">
        <v>22.423999999999999</v>
      </c>
      <c r="AY876" s="60">
        <f>IF(AND(ISNUMBER(AX875),ISNUMBER(AX876)),AX876/AX875-1,"")</f>
        <v>4.3445156089039205E-3</v>
      </c>
      <c r="AZ876" s="60">
        <f>IF(ISNUMBER(AX876),AX876/MAX(AX$22:AX876)-1,"")</f>
        <v>-0.16375163154950589</v>
      </c>
      <c r="BB876" s="62">
        <v>48.11</v>
      </c>
      <c r="BC876" s="60">
        <f>IF(AND(ISNUMBER(BB875),ISNUMBER(BB876)),BB876/BB875-1,"")</f>
        <v>-1.6600954554886194E-3</v>
      </c>
      <c r="BD876" s="60">
        <f>IF(ISNUMBER(BB876),BB876/MAX(BB$22:BB876)-1,"")</f>
        <v>-0.13017537515819932</v>
      </c>
      <c r="BF876" s="62">
        <v>53.08</v>
      </c>
      <c r="BG876" s="60">
        <f>IF(AND(ISNUMBER(BF875),ISNUMBER(BF876)),BF876/BF875-1,"")</f>
        <v>-1.1290929619872658E-3</v>
      </c>
      <c r="BH876" s="60">
        <f>IF(ISNUMBER(BF876),BF876/MAX(BF$22:BF876)-1,"")</f>
        <v>-1.9578869597340232E-2</v>
      </c>
      <c r="BK876" s="61">
        <f>BK875*(1+BL876)</f>
        <v>134.86243352583355</v>
      </c>
      <c r="BL876" s="60">
        <f>$L$12*N(AQ876)+$L$13*N(S876)+$L$14*N(AA876)+$L$15*N(AE876)+$L$16*N(AY876)+$L$17*N(BC876)+$L$18*N(AM876)+$L$19*N(AU876)+$L$20*N(W876)</f>
        <v>1.6724614877954237E-3</v>
      </c>
      <c r="BM876" s="60">
        <f>IF(ISNUMBER(BK876),BK876/MAX(BK$22:BK876)-1,"")</f>
        <v>-1.9551127064859619E-3</v>
      </c>
      <c r="BO876" s="61">
        <f>BO875*(1+BP876)</f>
        <v>134.99761967517699</v>
      </c>
      <c r="BP876" s="60">
        <f>$L$36*N(S876)+$L$37*N(AQ876)+$L$38*N(AA876)+$L$39*N(AE876)+$L$40*N(AM876)+$L$41*N(W876)+$L$42*N(AI876)+$L$43*N(BG876)+$L$44*N(AY876)</f>
        <v>2.5276724899590554E-3</v>
      </c>
      <c r="BQ876" s="60">
        <f>IF(ISNUMBER(BO876),BO876/MAX(BO$22:BO876)-1,"")</f>
        <v>-8.4225632898750069E-3</v>
      </c>
      <c r="BS876" s="61">
        <f>BS875*(1+BT876)</f>
        <v>128.45977379597602</v>
      </c>
      <c r="BT876" s="60">
        <f>$L$60*N(S876)+$L$61*N(AE876)+$L$62*N(AQ876)+$L$63*N(AM876)+$L$64*N(AI876)+$L$65*N(AA876)+$L$66*N(BG876)+$L$67*N(W876)+$L$68*N(AY876)</f>
        <v>2.0118850940979249E-3</v>
      </c>
      <c r="BU876" s="60">
        <f>IF(ISNUMBER(BS876),BS876/MAX(BS$22:BS876)-1,"")</f>
        <v>-1.1844768100971792E-2</v>
      </c>
    </row>
    <row r="877" spans="17:73" ht="16" customHeight="1">
      <c r="Q877" s="63">
        <v>44335</v>
      </c>
      <c r="R877" s="62">
        <v>528.09</v>
      </c>
      <c r="S877" s="60">
        <f>IF(AND(ISNUMBER(R876),ISNUMBER(R877)),R877/R876-1,"")</f>
        <v>-1.4021657953696809E-2</v>
      </c>
      <c r="T877" s="60">
        <f>IF(ISNUMBER(R877),R877/MAX(R$22:R877)-1,"")</f>
        <v>-2.4422234948550559E-2</v>
      </c>
      <c r="V877" s="62">
        <v>273.05</v>
      </c>
      <c r="W877" s="60">
        <f>IF(AND(ISNUMBER(V876),ISNUMBER(V877)),V877/V876-1,"")</f>
        <v>-1.4081964253475299E-2</v>
      </c>
      <c r="X877" s="60">
        <f>IF(ISNUMBER(V877),V877/MAX(V$22:V877)-1,"")</f>
        <v>-3.2458098579072225E-2</v>
      </c>
      <c r="Z877" s="62">
        <v>11.37</v>
      </c>
      <c r="AA877" s="60">
        <f>IF(AND(ISNUMBER(Z876),ISNUMBER(Z877)),Z877/Z876-1,"")</f>
        <v>-1.2163336229365829E-2</v>
      </c>
      <c r="AB877" s="60">
        <f>IF(ISNUMBER(Z877),Z877/MAX(Z$22:Z877)-1,"")</f>
        <v>-4.1315345699831418E-2</v>
      </c>
      <c r="AD877" s="62">
        <v>15.44</v>
      </c>
      <c r="AE877" s="60">
        <f>IF(AND(ISNUMBER(AD876),ISNUMBER(AD877)),AD877/AD876-1,"")</f>
        <v>-1.5933715742511123E-2</v>
      </c>
      <c r="AF877" s="60">
        <f>IF(ISNUMBER(AD877),AD877/MAX(AD$22:AD877)-1,"")</f>
        <v>-5.3921568627451011E-2</v>
      </c>
      <c r="AH877" s="62">
        <v>18.09</v>
      </c>
      <c r="AI877" s="60">
        <f>IF(AND(ISNUMBER(AH876),ISNUMBER(AH877)),AH877/AH876-1,"")</f>
        <v>-1.2554585152838471E-2</v>
      </c>
      <c r="AJ877" s="60">
        <f>IF(ISNUMBER(AH877),AH877/MAX(AH$22:AH877)-1,"")</f>
        <v>-7.2783188108662356E-2</v>
      </c>
      <c r="AL877" s="62">
        <v>20.63</v>
      </c>
      <c r="AM877" s="60">
        <f>IF(AND(ISNUMBER(AL876),ISNUMBER(AL877)),AL877/AL876-1,"")</f>
        <v>-8.6496876501681585E-3</v>
      </c>
      <c r="AN877" s="60">
        <f>IF(ISNUMBER(AL877),AL877/MAX(AL$22:AL877)-1,"")</f>
        <v>-0.12473483241408578</v>
      </c>
      <c r="AP877" s="62">
        <v>100.26</v>
      </c>
      <c r="AQ877" s="60">
        <f>IF(AND(ISNUMBER(AP876),ISNUMBER(AP877)),AP877/AP876-1,"")</f>
        <v>9.9750623441474673E-5</v>
      </c>
      <c r="AR877" s="60">
        <f>IF(ISNUMBER(AP877),AP877/MAX(AP$22:AP877)-1,"")</f>
        <v>-1.4938751120405769E-3</v>
      </c>
      <c r="AT877" s="62">
        <v>50.08</v>
      </c>
      <c r="AU877" s="60">
        <f>IF(AND(ISNUMBER(AT876),ISNUMBER(AT877)),AT877/AT876-1,"")</f>
        <v>0</v>
      </c>
      <c r="AV877" s="60">
        <f>IF(ISNUMBER(AT877),AT877/MAX(AT$22:AT877)-1,"")</f>
        <v>-1.9928258270227595E-3</v>
      </c>
      <c r="AX877" s="62">
        <v>22.445</v>
      </c>
      <c r="AY877" s="60">
        <f>IF(AND(ISNUMBER(AX876),ISNUMBER(AX877)),AX877/AX876-1,"")</f>
        <v>9.3649661077410684E-4</v>
      </c>
      <c r="AZ877" s="60">
        <f>IF(ISNUMBER(AX877),AX877/MAX(AX$22:AX877)-1,"")</f>
        <v>-0.1629684877866866</v>
      </c>
      <c r="BB877" s="62">
        <v>48.17</v>
      </c>
      <c r="BC877" s="60">
        <f>IF(AND(ISNUMBER(BB876),ISNUMBER(BB877)),BB877/BB876-1,"")</f>
        <v>1.2471419663271366E-3</v>
      </c>
      <c r="BD877" s="60">
        <f>IF(ISNUMBER(BB877),BB877/MAX(BB$22:BB877)-1,"")</f>
        <v>-0.12909058036521426</v>
      </c>
      <c r="BF877" s="62">
        <v>53.07</v>
      </c>
      <c r="BG877" s="60">
        <f>IF(AND(ISNUMBER(BF876),ISNUMBER(BF877)),BF877/BF876-1,"")</f>
        <v>-1.8839487565935897E-4</v>
      </c>
      <c r="BH877" s="60">
        <f>IF(ISNUMBER(BF877),BF877/MAX(BF$22:BF877)-1,"")</f>
        <v>-1.9763575914296228E-2</v>
      </c>
      <c r="BK877" s="61">
        <f>BK876*(1+BL877)</f>
        <v>133.80206326602774</v>
      </c>
      <c r="BL877" s="60">
        <f>$L$12*N(AQ877)+$L$13*N(S877)+$L$14*N(AA877)+$L$15*N(AE877)+$L$16*N(AY877)+$L$17*N(BC877)+$L$18*N(AM877)+$L$19*N(AU877)+$L$20*N(W877)</f>
        <v>-7.8626065990621951E-3</v>
      </c>
      <c r="BM877" s="60">
        <f>IF(ISNUMBER(BK877),BK877/MAX(BK$22:BK877)-1,"")</f>
        <v>-9.8023470234802623E-3</v>
      </c>
      <c r="BO877" s="61">
        <f>BO876*(1+BP877)</f>
        <v>133.71655822843306</v>
      </c>
      <c r="BP877" s="60">
        <f>$L$36*N(S877)+$L$37*N(AQ877)+$L$38*N(AA877)+$L$39*N(AE877)+$L$40*N(AM877)+$L$41*N(W877)+$L$42*N(AI877)+$L$43*N(BG877)+$L$44*N(AY877)</f>
        <v>-9.4895113693584734E-3</v>
      </c>
      <c r="BQ877" s="60">
        <f>IF(ISNUMBER(BO877),BO877/MAX(BO$22:BO877)-1,"")</f>
        <v>-1.7832148649135071E-2</v>
      </c>
      <c r="BS877" s="61">
        <f>BS876*(1+BT877)</f>
        <v>127.09391258938324</v>
      </c>
      <c r="BT877" s="60">
        <f>$L$60*N(S877)+$L$61*N(AE877)+$L$62*N(AQ877)+$L$63*N(AM877)+$L$64*N(AI877)+$L$65*N(AA877)+$L$66*N(BG877)+$L$67*N(W877)+$L$68*N(AY877)</f>
        <v>-1.063259856554081E-2</v>
      </c>
      <c r="BU877" s="60">
        <f>IF(ISNUMBER(BS877),BS877/MAX(BS$22:BS877)-1,"")</f>
        <v>-2.2351426002192976E-2</v>
      </c>
    </row>
    <row r="878" spans="17:73" ht="16" customHeight="1">
      <c r="Q878" s="63">
        <v>44336</v>
      </c>
      <c r="R878" s="62">
        <v>531.5</v>
      </c>
      <c r="S878" s="60">
        <f>IF(AND(ISNUMBER(R877),ISNUMBER(R878)),R878/R877-1,"")</f>
        <v>6.457232668673818E-3</v>
      </c>
      <c r="T878" s="60">
        <f>IF(ISNUMBER(R878),R878/MAX(R$22:R878)-1,"")</f>
        <v>-1.8122702333228546E-2</v>
      </c>
      <c r="V878" s="62">
        <v>274.45</v>
      </c>
      <c r="W878" s="60">
        <f>IF(AND(ISNUMBER(V877),ISNUMBER(V878)),V878/V877-1,"")</f>
        <v>5.1272660684855698E-3</v>
      </c>
      <c r="X878" s="60">
        <f>IF(ISNUMBER(V878),V878/MAX(V$22:V878)-1,"")</f>
        <v>-2.749725381807866E-2</v>
      </c>
      <c r="Z878" s="62">
        <v>11.45</v>
      </c>
      <c r="AA878" s="60">
        <f>IF(AND(ISNUMBER(Z877),ISNUMBER(Z878)),Z878/Z877-1,"")</f>
        <v>7.0360598065084545E-3</v>
      </c>
      <c r="AB878" s="60">
        <f>IF(ISNUMBER(Z878),Z878/MAX(Z$22:Z878)-1,"")</f>
        <v>-3.4569983136593652E-2</v>
      </c>
      <c r="AD878" s="62">
        <v>15.59</v>
      </c>
      <c r="AE878" s="60">
        <f>IF(AND(ISNUMBER(AD877),ISNUMBER(AD878)),AD878/AD877-1,"")</f>
        <v>9.7150259067357858E-3</v>
      </c>
      <c r="AF878" s="60">
        <f>IF(ISNUMBER(AD878),AD878/MAX(AD$22:AD878)-1,"")</f>
        <v>-4.4730392156862808E-2</v>
      </c>
      <c r="AH878" s="62">
        <v>18.350000000000001</v>
      </c>
      <c r="AI878" s="60">
        <f>IF(AND(ISNUMBER(AH877),ISNUMBER(AH878)),AH878/AH877-1,"")</f>
        <v>1.4372581536760798E-2</v>
      </c>
      <c r="AJ878" s="60">
        <f>IF(ISNUMBER(AH878),AH878/MAX(AH$22:AH878)-1,"")</f>
        <v>-5.9456688877498776E-2</v>
      </c>
      <c r="AL878" s="62">
        <v>20.64</v>
      </c>
      <c r="AM878" s="60">
        <f>IF(AND(ISNUMBER(AL877),ISNUMBER(AL878)),AL878/AL877-1,"")</f>
        <v>4.8473097430923318E-4</v>
      </c>
      <c r="AN878" s="60">
        <f>IF(ISNUMBER(AL878),AL878/MAX(AL$22:AL878)-1,"")</f>
        <v>-0.12431056427662279</v>
      </c>
      <c r="AP878" s="62">
        <v>100.25</v>
      </c>
      <c r="AQ878" s="60">
        <f>IF(AND(ISNUMBER(AP877),ISNUMBER(AP878)),AP878/AP877-1,"")</f>
        <v>-9.9740674247006389E-5</v>
      </c>
      <c r="AR878" s="60">
        <f>IF(ISNUMBER(AP878),AP878/MAX(AP$22:AP878)-1,"")</f>
        <v>-1.5934667861766671E-3</v>
      </c>
      <c r="AT878" s="62">
        <v>50.07</v>
      </c>
      <c r="AU878" s="60">
        <f>IF(AND(ISNUMBER(AT877),ISNUMBER(AT878)),AT878/AT877-1,"")</f>
        <v>-1.9968051118202101E-4</v>
      </c>
      <c r="AV878" s="60">
        <f>IF(ISNUMBER(AT878),AT878/MAX(AT$22:AT878)-1,"")</f>
        <v>-2.1921084097249466E-3</v>
      </c>
      <c r="AX878" s="62">
        <v>22.584</v>
      </c>
      <c r="AY878" s="60">
        <f>IF(AND(ISNUMBER(AX877),ISNUMBER(AX878)),AX878/AX877-1,"")</f>
        <v>6.1929160169302833E-3</v>
      </c>
      <c r="AZ878" s="60">
        <f>IF(ISNUMBER(AX878),AX878/MAX(AX$22:AX878)-1,"")</f>
        <v>-0.15778482192802545</v>
      </c>
      <c r="BB878" s="62">
        <v>48.1</v>
      </c>
      <c r="BC878" s="60">
        <f>IF(AND(ISNUMBER(BB877),ISNUMBER(BB878)),BB878/BB877-1,"")</f>
        <v>-1.4531866306830565E-3</v>
      </c>
      <c r="BD878" s="60">
        <f>IF(ISNUMBER(BB878),BB878/MAX(BB$22:BB878)-1,"")</f>
        <v>-0.13035617429036339</v>
      </c>
      <c r="BF878" s="62">
        <v>53.12</v>
      </c>
      <c r="BG878" s="60">
        <f>IF(AND(ISNUMBER(BF877),ISNUMBER(BF878)),BF878/BF877-1,"")</f>
        <v>9.421518748822244E-4</v>
      </c>
      <c r="BH878" s="60">
        <f>IF(ISNUMBER(BF878),BF878/MAX(BF$22:BF878)-1,"")</f>
        <v>-1.8840044329516137E-2</v>
      </c>
      <c r="BK878" s="61">
        <f>BK877*(1+BL878)</f>
        <v>134.4513657545896</v>
      </c>
      <c r="BL878" s="60">
        <f>$L$12*N(AQ878)+$L$13*N(S878)+$L$14*N(AA878)+$L$15*N(AE878)+$L$16*N(AY878)+$L$17*N(BC878)+$L$18*N(AM878)+$L$19*N(AU878)+$L$20*N(W878)</f>
        <v>4.8527090891782466E-3</v>
      </c>
      <c r="BM878" s="60">
        <f>IF(ISNUMBER(BK878),BK878/MAX(BK$22:BK878)-1,"")</f>
        <v>-4.9972058727981716E-3</v>
      </c>
      <c r="BO878" s="61">
        <f>BO877*(1+BP878)</f>
        <v>134.45446700499141</v>
      </c>
      <c r="BP878" s="60">
        <f>$L$36*N(S878)+$L$37*N(AQ878)+$L$38*N(AA878)+$L$39*N(AE878)+$L$40*N(AM878)+$L$41*N(W878)+$L$42*N(AI878)+$L$43*N(BG878)+$L$44*N(AY878)</f>
        <v>5.5184547548537471E-3</v>
      </c>
      <c r="BQ878" s="60">
        <f>IF(ISNUMBER(BO878),BO878/MAX(BO$22:BO878)-1,"")</f>
        <v>-1.2412099799783638E-2</v>
      </c>
      <c r="BS878" s="61">
        <f>BS877*(1+BT878)</f>
        <v>127.86741338903059</v>
      </c>
      <c r="BT878" s="60">
        <f>$L$60*N(S878)+$L$61*N(AE878)+$L$62*N(AQ878)+$L$63*N(AM878)+$L$64*N(AI878)+$L$65*N(AA878)+$L$66*N(BG878)+$L$67*N(W878)+$L$68*N(AY878)</f>
        <v>6.0860570257709771E-3</v>
      </c>
      <c r="BU878" s="60">
        <f>IF(ISNUMBER(BS878),BS878/MAX(BS$22:BS878)-1,"")</f>
        <v>-1.6401401029678575E-2</v>
      </c>
    </row>
    <row r="879" spans="17:73" ht="16" customHeight="1">
      <c r="Q879" s="63">
        <v>44337</v>
      </c>
      <c r="R879" s="62">
        <v>535.97</v>
      </c>
      <c r="S879" s="60">
        <f>IF(AND(ISNUMBER(R878),ISNUMBER(R879)),R879/R878-1,"")</f>
        <v>8.4101599247412562E-3</v>
      </c>
      <c r="T879" s="60">
        <f>IF(ISNUMBER(R879),R879/MAX(R$22:R879)-1,"")</f>
        <v>-9.8649572333781022E-3</v>
      </c>
      <c r="V879" s="62">
        <v>277.89</v>
      </c>
      <c r="W879" s="60">
        <f>IF(AND(ISNUMBER(V878),ISNUMBER(V879)),V879/V878-1,"")</f>
        <v>1.2534159227546082E-2</v>
      </c>
      <c r="X879" s="60">
        <f>IF(ISNUMBER(V879),V879/MAX(V$22:V879)-1,"")</f>
        <v>-1.5307749548208793E-2</v>
      </c>
      <c r="Z879" s="62">
        <v>11.63</v>
      </c>
      <c r="AA879" s="60">
        <f>IF(AND(ISNUMBER(Z878),ISNUMBER(Z879)),Z879/Z878-1,"")</f>
        <v>1.5720524017467374E-2</v>
      </c>
      <c r="AB879" s="60">
        <f>IF(ISNUMBER(Z879),Z879/MAX(Z$22:Z879)-1,"")</f>
        <v>-1.9392917369308482E-2</v>
      </c>
      <c r="AD879" s="62">
        <v>15.65</v>
      </c>
      <c r="AE879" s="60">
        <f>IF(AND(ISNUMBER(AD878),ISNUMBER(AD879)),AD879/AD878-1,"")</f>
        <v>3.8486209108403724E-3</v>
      </c>
      <c r="AF879" s="60">
        <f>IF(ISNUMBER(AD879),AD879/MAX(AD$22:AD879)-1,"")</f>
        <v>-4.1053921568627416E-2</v>
      </c>
      <c r="AH879" s="62">
        <v>18.47</v>
      </c>
      <c r="AI879" s="60">
        <f>IF(AND(ISNUMBER(AH878),ISNUMBER(AH879)),AH879/AH878-1,"")</f>
        <v>6.5395095367846157E-3</v>
      </c>
      <c r="AJ879" s="60">
        <f>IF(ISNUMBER(AH879),AH879/MAX(AH$22:AH879)-1,"")</f>
        <v>-5.3305996924654209E-2</v>
      </c>
      <c r="AL879" s="62">
        <v>20.79</v>
      </c>
      <c r="AM879" s="60">
        <f>IF(AND(ISNUMBER(AL878),ISNUMBER(AL879)),AL879/AL878-1,"")</f>
        <v>7.2674418604650182E-3</v>
      </c>
      <c r="AN879" s="60">
        <f>IF(ISNUMBER(AL879),AL879/MAX(AL$22:AL879)-1,"")</f>
        <v>-0.11794654221467971</v>
      </c>
      <c r="AP879" s="62">
        <v>100.25</v>
      </c>
      <c r="AQ879" s="60">
        <f>IF(AND(ISNUMBER(AP878),ISNUMBER(AP879)),AP879/AP878-1,"")</f>
        <v>0</v>
      </c>
      <c r="AR879" s="60">
        <f>IF(ISNUMBER(AP879),AP879/MAX(AP$22:AP879)-1,"")</f>
        <v>-1.5934667861766671E-3</v>
      </c>
      <c r="AT879" s="62">
        <v>50.08</v>
      </c>
      <c r="AU879" s="60">
        <f>IF(AND(ISNUMBER(AT878),ISNUMBER(AT879)),AT879/AT878-1,"")</f>
        <v>1.9972039145188525E-4</v>
      </c>
      <c r="AV879" s="60">
        <f>IF(ISNUMBER(AT879),AT879/MAX(AT$22:AT879)-1,"")</f>
        <v>-1.9928258270227595E-3</v>
      </c>
      <c r="AX879" s="62">
        <v>22.581</v>
      </c>
      <c r="AY879" s="60">
        <f>IF(AND(ISNUMBER(AX878),ISNUMBER(AX879)),AX879/AX878-1,"")</f>
        <v>-1.3283740701386382E-4</v>
      </c>
      <c r="AZ879" s="60">
        <f>IF(ISNUMBER(AX879),AX879/MAX(AX$22:AX879)-1,"")</f>
        <v>-0.15789669960842823</v>
      </c>
      <c r="BB879" s="62">
        <v>48.18</v>
      </c>
      <c r="BC879" s="60">
        <f>IF(AND(ISNUMBER(BB878),ISNUMBER(BB879)),BB879/BB878-1,"")</f>
        <v>1.6632016632016633E-3</v>
      </c>
      <c r="BD879" s="60">
        <f>IF(ISNUMBER(BB879),BB879/MAX(BB$22:BB879)-1,"")</f>
        <v>-0.12890978123305008</v>
      </c>
      <c r="BF879" s="62">
        <v>53.18</v>
      </c>
      <c r="BG879" s="60">
        <f>IF(AND(ISNUMBER(BF878),ISNUMBER(BF879)),BF879/BF878-1,"")</f>
        <v>1.1295180722892262E-3</v>
      </c>
      <c r="BH879" s="60">
        <f>IF(ISNUMBER(BF879),BF879/MAX(BF$22:BF879)-1,"")</f>
        <v>-1.7731806427779828E-2</v>
      </c>
      <c r="BK879" s="61">
        <f>BK878*(1+BL879)</f>
        <v>135.22532078676116</v>
      </c>
      <c r="BL879" s="60">
        <f>$L$12*N(AQ879)+$L$13*N(S879)+$L$14*N(AA879)+$L$15*N(AE879)+$L$16*N(AY879)+$L$17*N(BC879)+$L$18*N(AM879)+$L$19*N(AU879)+$L$20*N(W879)</f>
        <v>5.7563939780591357E-3</v>
      </c>
      <c r="BM879" s="60">
        <f>IF(ISNUMBER(BK879),BK879/MAX(BK$22:BK879)-1,"")</f>
        <v>0</v>
      </c>
      <c r="BO879" s="61">
        <f>BO878*(1+BP879)</f>
        <v>135.32880733219537</v>
      </c>
      <c r="BP879" s="60">
        <f>$L$36*N(S879)+$L$37*N(AQ879)+$L$38*N(AA879)+$L$39*N(AE879)+$L$40*N(AM879)+$L$41*N(W879)+$L$42*N(AI879)+$L$43*N(BG879)+$L$44*N(AY879)</f>
        <v>6.5028730296592041E-3</v>
      </c>
      <c r="BQ879" s="60">
        <f>IF(ISNUMBER(BO879),BO879/MAX(BO$22:BO879)-1,"")</f>
        <v>-5.9899410791538488E-3</v>
      </c>
      <c r="BS879" s="61">
        <f>BS878*(1+BT879)</f>
        <v>128.66541012957194</v>
      </c>
      <c r="BT879" s="60">
        <f>$L$60*N(S879)+$L$61*N(AE879)+$L$62*N(AQ879)+$L$63*N(AM879)+$L$64*N(AI879)+$L$65*N(AA879)+$L$66*N(BG879)+$L$67*N(W879)+$L$68*N(AY879)</f>
        <v>6.2408139759071845E-3</v>
      </c>
      <c r="BU879" s="60">
        <f>IF(ISNUMBER(BS879),BS879/MAX(BS$22:BS879)-1,"")</f>
        <v>-1.0262945146542024E-2</v>
      </c>
    </row>
    <row r="880" spans="17:73" ht="16" customHeight="1">
      <c r="Q880" s="63">
        <v>44340</v>
      </c>
      <c r="R880" s="62">
        <v>538.9</v>
      </c>
      <c r="S880" s="60">
        <f>IF(AND(ISNUMBER(R879),ISNUMBER(R880)),R880/R879-1,"")</f>
        <v>5.4667238837993182E-3</v>
      </c>
      <c r="T880" s="60">
        <f>IF(ISNUMBER(R880),R880/MAX(R$22:R880)-1,"")</f>
        <v>-4.4521623468991578E-3</v>
      </c>
      <c r="V880" s="62">
        <v>278.48</v>
      </c>
      <c r="W880" s="60">
        <f>IF(AND(ISNUMBER(V879),ISNUMBER(V880)),V880/V879-1,"")</f>
        <v>2.1231422505310071E-3</v>
      </c>
      <c r="X880" s="60">
        <f>IF(ISNUMBER(V880),V880/MAX(V$22:V880)-1,"")</f>
        <v>-1.3217107827504182E-2</v>
      </c>
      <c r="Z880" s="62">
        <v>11.7</v>
      </c>
      <c r="AA880" s="60">
        <f>IF(AND(ISNUMBER(Z879),ISNUMBER(Z880)),Z880/Z879-1,"")</f>
        <v>6.0189165950128576E-3</v>
      </c>
      <c r="AB880" s="60">
        <f>IF(ISNUMBER(Z880),Z880/MAX(Z$22:Z880)-1,"")</f>
        <v>-1.3490725126475533E-2</v>
      </c>
      <c r="AD880" s="62">
        <v>15.75</v>
      </c>
      <c r="AE880" s="60">
        <f>IF(AND(ISNUMBER(AD879),ISNUMBER(AD880)),AD880/AD879-1,"")</f>
        <v>6.389776357827559E-3</v>
      </c>
      <c r="AF880" s="60">
        <f>IF(ISNUMBER(AD880),AD880/MAX(AD$22:AD880)-1,"")</f>
        <v>-3.4926470588235281E-2</v>
      </c>
      <c r="AH880" s="62">
        <v>18.600000000000001</v>
      </c>
      <c r="AI880" s="60">
        <f>IF(AND(ISNUMBER(AH879),ISNUMBER(AH880)),AH880/AH879-1,"")</f>
        <v>7.0384407146726335E-3</v>
      </c>
      <c r="AJ880" s="60">
        <f>IF(ISNUMBER(AH880),AH880/MAX(AH$22:AH880)-1,"")</f>
        <v>-4.6642747309072252E-2</v>
      </c>
      <c r="AL880" s="62">
        <v>20.85</v>
      </c>
      <c r="AM880" s="60">
        <f>IF(AND(ISNUMBER(AL879),ISNUMBER(AL880)),AL880/AL879-1,"")</f>
        <v>2.8860028860029363E-3</v>
      </c>
      <c r="AN880" s="60">
        <f>IF(ISNUMBER(AL880),AL880/MAX(AL$22:AL880)-1,"")</f>
        <v>-0.11540093338990232</v>
      </c>
      <c r="AP880" s="62">
        <v>100.25</v>
      </c>
      <c r="AQ880" s="60">
        <f>IF(AND(ISNUMBER(AP879),ISNUMBER(AP880)),AP880/AP879-1,"")</f>
        <v>0</v>
      </c>
      <c r="AR880" s="60">
        <f>IF(ISNUMBER(AP880),AP880/MAX(AP$22:AP880)-1,"")</f>
        <v>-1.5934667861766671E-3</v>
      </c>
      <c r="AT880" s="62">
        <v>50.08</v>
      </c>
      <c r="AU880" s="60">
        <f>IF(AND(ISNUMBER(AT879),ISNUMBER(AT880)),AT880/AT879-1,"")</f>
        <v>0</v>
      </c>
      <c r="AV880" s="60">
        <f>IF(ISNUMBER(AT880),AT880/MAX(AT$22:AT880)-1,"")</f>
        <v>-1.9928258270227595E-3</v>
      </c>
      <c r="AX880" s="62">
        <v>22.741</v>
      </c>
      <c r="AY880" s="60">
        <f>IF(AND(ISNUMBER(AX879),ISNUMBER(AX880)),AX880/AX879-1,"")</f>
        <v>7.0856029405252929E-3</v>
      </c>
      <c r="AZ880" s="60">
        <f>IF(ISNUMBER(AX880),AX880/MAX(AX$22:AX880)-1,"")</f>
        <v>-0.15192988998694767</v>
      </c>
      <c r="BB880" s="62">
        <v>48.21</v>
      </c>
      <c r="BC880" s="60">
        <f>IF(AND(ISNUMBER(BB879),ISNUMBER(BB880)),BB880/BB879-1,"")</f>
        <v>6.2266500622665255E-4</v>
      </c>
      <c r="BD880" s="60">
        <f>IF(ISNUMBER(BB880),BB880/MAX(BB$22:BB880)-1,"")</f>
        <v>-0.12836738383655766</v>
      </c>
      <c r="BF880" s="62">
        <v>53.15</v>
      </c>
      <c r="BG880" s="60">
        <f>IF(AND(ISNUMBER(BF879),ISNUMBER(BF880)),BF880/BF879-1,"")</f>
        <v>-5.6412185031973205E-4</v>
      </c>
      <c r="BH880" s="60">
        <f>IF(ISNUMBER(BF880),BF880/MAX(BF$22:BF880)-1,"")</f>
        <v>-1.8285925378648038E-2</v>
      </c>
      <c r="BK880" s="61">
        <f>BK879*(1+BL880)</f>
        <v>135.81953174255102</v>
      </c>
      <c r="BL880" s="60">
        <f>$L$12*N(AQ880)+$L$13*N(S880)+$L$14*N(AA880)+$L$15*N(AE880)+$L$16*N(AY880)+$L$17*N(BC880)+$L$18*N(AM880)+$L$19*N(AU880)+$L$20*N(W880)</f>
        <v>4.3942284797894478E-3</v>
      </c>
      <c r="BM880" s="60">
        <f>IF(ISNUMBER(BK880),BK880/MAX(BK$22:BK880)-1,"")</f>
        <v>0</v>
      </c>
      <c r="BO880" s="61">
        <f>BO879*(1+BP880)</f>
        <v>135.94332790531175</v>
      </c>
      <c r="BP880" s="60">
        <f>$L$36*N(S880)+$L$37*N(AQ880)+$L$38*N(AA880)+$L$39*N(AE880)+$L$40*N(AM880)+$L$41*N(W880)+$L$42*N(AI880)+$L$43*N(BG880)+$L$44*N(AY880)</f>
        <v>4.5409442766157658E-3</v>
      </c>
      <c r="BQ880" s="60">
        <f>IF(ISNUMBER(BO880),BO880/MAX(BO$22:BO880)-1,"")</f>
        <v>-1.4761967911987028E-3</v>
      </c>
      <c r="BS880" s="61">
        <f>BS879*(1+BT880)</f>
        <v>129.2466552282564</v>
      </c>
      <c r="BT880" s="60">
        <f>$L$60*N(S880)+$L$61*N(AE880)+$L$62*N(AQ880)+$L$63*N(AM880)+$L$64*N(AI880)+$L$65*N(AA880)+$L$66*N(BG880)+$L$67*N(W880)+$L$68*N(AY880)</f>
        <v>4.5174930705859616E-3</v>
      </c>
      <c r="BU880" s="60">
        <f>IF(ISNUMBER(BS880),BS880/MAX(BS$22:BS880)-1,"")</f>
        <v>-5.7918148595391683E-3</v>
      </c>
    </row>
    <row r="881" spans="17:73" ht="16" customHeight="1">
      <c r="Q881" s="63">
        <v>44341</v>
      </c>
      <c r="R881" s="62">
        <v>541.4</v>
      </c>
      <c r="S881" s="60">
        <f>IF(AND(ISNUMBER(R880),ISNUMBER(R881)),R881/R880-1,"")</f>
        <v>4.6390796066060336E-3</v>
      </c>
      <c r="T881" s="60">
        <f>IF(ISNUMBER(R881),R881/MAX(R$22:R881)-1,"")</f>
        <v>0</v>
      </c>
      <c r="V881" s="62">
        <v>280.7</v>
      </c>
      <c r="W881" s="60">
        <f>IF(AND(ISNUMBER(V880),ISNUMBER(V881)),V881/V880-1,"")</f>
        <v>7.9718471703531524E-3</v>
      </c>
      <c r="X881" s="60">
        <f>IF(ISNUMBER(V881),V881/MAX(V$22:V881)-1,"")</f>
        <v>-5.3506254207859039E-3</v>
      </c>
      <c r="Z881" s="62">
        <v>11.78</v>
      </c>
      <c r="AA881" s="60">
        <f>IF(AND(ISNUMBER(Z880),ISNUMBER(Z881)),Z881/Z880-1,"")</f>
        <v>6.8376068376068133E-3</v>
      </c>
      <c r="AB881" s="60">
        <f>IF(ISNUMBER(Z881),Z881/MAX(Z$22:Z881)-1,"")</f>
        <v>-6.7453625632377667E-3</v>
      </c>
      <c r="AD881" s="62">
        <v>15.85</v>
      </c>
      <c r="AE881" s="60">
        <f>IF(AND(ISNUMBER(AD880),ISNUMBER(AD881)),AD881/AD880-1,"")</f>
        <v>6.3492063492063266E-3</v>
      </c>
      <c r="AF881" s="60">
        <f>IF(ISNUMBER(AD881),AD881/MAX(AD$22:AD881)-1,"")</f>
        <v>-2.8799019607843146E-2</v>
      </c>
      <c r="AH881" s="62">
        <v>18.77</v>
      </c>
      <c r="AI881" s="60">
        <f>IF(AND(ISNUMBER(AH880),ISNUMBER(AH881)),AH881/AH880-1,"")</f>
        <v>9.1397849462364622E-3</v>
      </c>
      <c r="AJ881" s="60">
        <f>IF(ISNUMBER(AH881),AH881/MAX(AH$22:AH881)-1,"")</f>
        <v>-3.7929267042542403E-2</v>
      </c>
      <c r="AL881" s="62">
        <v>20.88</v>
      </c>
      <c r="AM881" s="60">
        <f>IF(AND(ISNUMBER(AL880),ISNUMBER(AL881)),AL881/AL880-1,"")</f>
        <v>1.4388489208632116E-3</v>
      </c>
      <c r="AN881" s="60">
        <f>IF(ISNUMBER(AL881),AL881/MAX(AL$22:AL881)-1,"")</f>
        <v>-0.11412812897751379</v>
      </c>
      <c r="AP881" s="62">
        <v>100.25</v>
      </c>
      <c r="AQ881" s="60">
        <f>IF(AND(ISNUMBER(AP880),ISNUMBER(AP881)),AP881/AP880-1,"")</f>
        <v>0</v>
      </c>
      <c r="AR881" s="60">
        <f>IF(ISNUMBER(AP881),AP881/MAX(AP$22:AP881)-1,"")</f>
        <v>-1.5934667861766671E-3</v>
      </c>
      <c r="AT881" s="62">
        <v>50.08</v>
      </c>
      <c r="AU881" s="60">
        <f>IF(AND(ISNUMBER(AT880),ISNUMBER(AT881)),AT881/AT880-1,"")</f>
        <v>0</v>
      </c>
      <c r="AV881" s="60">
        <f>IF(ISNUMBER(AT881),AT881/MAX(AT$22:AT881)-1,"")</f>
        <v>-1.9928258270227595E-3</v>
      </c>
      <c r="AX881" s="62">
        <v>22.602</v>
      </c>
      <c r="AY881" s="60">
        <f>IF(AND(ISNUMBER(AX880),ISNUMBER(AX881)),AX881/AX880-1,"")</f>
        <v>-6.1123081658678302E-3</v>
      </c>
      <c r="AZ881" s="60">
        <f>IF(ISNUMBER(AX881),AX881/MAX(AX$22:AX881)-1,"")</f>
        <v>-0.15711355584560882</v>
      </c>
      <c r="BB881" s="62">
        <v>48.29</v>
      </c>
      <c r="BC881" s="60">
        <f>IF(AND(ISNUMBER(BB880),ISNUMBER(BB881)),BB881/BB880-1,"")</f>
        <v>1.6594067620825381E-3</v>
      </c>
      <c r="BD881" s="60">
        <f>IF(ISNUMBER(BB881),BB881/MAX(BB$22:BB881)-1,"")</f>
        <v>-0.12692099077924435</v>
      </c>
      <c r="BF881" s="62">
        <v>53.15</v>
      </c>
      <c r="BG881" s="60">
        <f>IF(AND(ISNUMBER(BF880),ISNUMBER(BF881)),BF881/BF880-1,"")</f>
        <v>0</v>
      </c>
      <c r="BH881" s="60">
        <f>IF(ISNUMBER(BF881),BF881/MAX(BF$22:BF881)-1,"")</f>
        <v>-1.8285925378648038E-2</v>
      </c>
      <c r="BK881" s="61">
        <f>BK880*(1+BL881)</f>
        <v>136.13610537314756</v>
      </c>
      <c r="BL881" s="60">
        <f>$L$12*N(AQ881)+$L$13*N(S881)+$L$14*N(AA881)+$L$15*N(AE881)+$L$16*N(AY881)+$L$17*N(BC881)+$L$18*N(AM881)+$L$19*N(AU881)+$L$20*N(W881)</f>
        <v>2.3308402446608955E-3</v>
      </c>
      <c r="BM881" s="60">
        <f>IF(ISNUMBER(BK881),BK881/MAX(BK$22:BK881)-1,"")</f>
        <v>0</v>
      </c>
      <c r="BO881" s="61">
        <f>BO880*(1+BP881)</f>
        <v>136.40961218859502</v>
      </c>
      <c r="BP881" s="60">
        <f>$L$36*N(S881)+$L$37*N(AQ881)+$L$38*N(AA881)+$L$39*N(AE881)+$L$40*N(AM881)+$L$41*N(W881)+$L$42*N(AI881)+$L$43*N(BG881)+$L$44*N(AY881)</f>
        <v>3.4299902059779478E-3</v>
      </c>
      <c r="BQ881" s="60">
        <f>IF(ISNUMBER(BO881),BO881/MAX(BO$22:BO881)-1,"")</f>
        <v>0</v>
      </c>
      <c r="BS881" s="61">
        <f>BS880*(1+BT881)</f>
        <v>129.80847193614613</v>
      </c>
      <c r="BT881" s="60">
        <f>$L$60*N(S881)+$L$61*N(AE881)+$L$62*N(AQ881)+$L$63*N(AM881)+$L$64*N(AI881)+$L$65*N(AA881)+$L$66*N(BG881)+$L$67*N(W881)+$L$68*N(AY881)</f>
        <v>4.3468568443612099E-3</v>
      </c>
      <c r="BU881" s="60">
        <f>IF(ISNUMBER(BS881),BS881/MAX(BS$22:BS881)-1,"")</f>
        <v>-1.4701342052414468E-3</v>
      </c>
    </row>
    <row r="882" spans="17:73" ht="16" customHeight="1">
      <c r="Q882" s="63">
        <v>44342</v>
      </c>
      <c r="R882" s="62">
        <v>539.01</v>
      </c>
      <c r="S882" s="60">
        <f>IF(AND(ISNUMBER(R881),ISNUMBER(R882)),R882/R881-1,"")</f>
        <v>-4.4144809752493241E-3</v>
      </c>
      <c r="T882" s="60">
        <f>IF(ISNUMBER(R882),R882/MAX(R$22:R882)-1,"")</f>
        <v>-4.4144809752493241E-3</v>
      </c>
      <c r="V882" s="62">
        <v>278.95</v>
      </c>
      <c r="W882" s="60">
        <f>IF(AND(ISNUMBER(V881),ISNUMBER(V882)),V882/V881-1,"")</f>
        <v>-6.2344139650872821E-3</v>
      </c>
      <c r="X882" s="60">
        <f>IF(ISNUMBER(V882),V882/MAX(V$22:V882)-1,"")</f>
        <v>-1.1551681372027889E-2</v>
      </c>
      <c r="Z882" s="62">
        <v>11.76</v>
      </c>
      <c r="AA882" s="60">
        <f>IF(AND(ISNUMBER(Z881),ISNUMBER(Z882)),Z882/Z881-1,"")</f>
        <v>-1.6977928692699651E-3</v>
      </c>
      <c r="AB882" s="60">
        <f>IF(ISNUMBER(Z882),Z882/MAX(Z$22:Z882)-1,"")</f>
        <v>-8.4317032040471807E-3</v>
      </c>
      <c r="AD882" s="62">
        <v>15.96</v>
      </c>
      <c r="AE882" s="60">
        <f>IF(AND(ISNUMBER(AD881),ISNUMBER(AD882)),AD882/AD881-1,"")</f>
        <v>6.9400630914826511E-3</v>
      </c>
      <c r="AF882" s="60">
        <f>IF(ISNUMBER(AD882),AD882/MAX(AD$22:AD882)-1,"")</f>
        <v>-2.2058823529411686E-2</v>
      </c>
      <c r="AH882" s="62">
        <v>18.75</v>
      </c>
      <c r="AI882" s="60">
        <f>IF(AND(ISNUMBER(AH881),ISNUMBER(AH882)),AH882/AH881-1,"")</f>
        <v>-1.0655301012253426E-3</v>
      </c>
      <c r="AJ882" s="60">
        <f>IF(ISNUMBER(AH882),AH882/MAX(AH$22:AH882)-1,"")</f>
        <v>-3.8954382368016516E-2</v>
      </c>
      <c r="AL882" s="62">
        <v>20.74</v>
      </c>
      <c r="AM882" s="60">
        <f>IF(AND(ISNUMBER(AL881),ISNUMBER(AL882)),AL882/AL881-1,"")</f>
        <v>-6.704980842911934E-3</v>
      </c>
      <c r="AN882" s="60">
        <f>IF(ISNUMBER(AL882),AL882/MAX(AL$22:AL882)-1,"")</f>
        <v>-0.12006788290199411</v>
      </c>
      <c r="AP882" s="62">
        <v>100.25</v>
      </c>
      <c r="AQ882" s="60">
        <f>IF(AND(ISNUMBER(AP881),ISNUMBER(AP882)),AP882/AP881-1,"")</f>
        <v>0</v>
      </c>
      <c r="AR882" s="60">
        <f>IF(ISNUMBER(AP882),AP882/MAX(AP$22:AP882)-1,"")</f>
        <v>-1.5934667861766671E-3</v>
      </c>
      <c r="AT882" s="62">
        <v>50.08</v>
      </c>
      <c r="AU882" s="60">
        <f>IF(AND(ISNUMBER(AT881),ISNUMBER(AT882)),AT882/AT881-1,"")</f>
        <v>0</v>
      </c>
      <c r="AV882" s="60">
        <f>IF(ISNUMBER(AT882),AT882/MAX(AT$22:AT882)-1,"")</f>
        <v>-1.9928258270227595E-3</v>
      </c>
      <c r="AX882" s="62">
        <v>22.831</v>
      </c>
      <c r="AY882" s="60">
        <f>IF(AND(ISNUMBER(AX881),ISNUMBER(AX882)),AX882/AX881-1,"")</f>
        <v>1.0131846739226624E-2</v>
      </c>
      <c r="AZ882" s="60">
        <f>IF(ISNUMBER(AX882),AX882/MAX(AX$22:AX882)-1,"")</f>
        <v>-0.14857355957486484</v>
      </c>
      <c r="BB882" s="62">
        <v>48.38</v>
      </c>
      <c r="BC882" s="60">
        <f>IF(AND(ISNUMBER(BB881),ISNUMBER(BB882)),BB882/BB881-1,"")</f>
        <v>1.863739904742312E-3</v>
      </c>
      <c r="BD882" s="60">
        <f>IF(ISNUMBER(BB882),BB882/MAX(BB$22:BB882)-1,"")</f>
        <v>-0.12529379858976675</v>
      </c>
      <c r="BF882" s="62">
        <v>53.25</v>
      </c>
      <c r="BG882" s="60">
        <f>IF(AND(ISNUMBER(BF881),ISNUMBER(BF882)),BF882/BF881-1,"")</f>
        <v>1.8814675446849893E-3</v>
      </c>
      <c r="BH882" s="60">
        <f>IF(ISNUMBER(BF882),BF882/MAX(BF$22:BF882)-1,"")</f>
        <v>-1.6438862209087524E-2</v>
      </c>
      <c r="BK882" s="61">
        <f>BK881*(1+BL882)</f>
        <v>136.18755160873769</v>
      </c>
      <c r="BL882" s="60">
        <f>$L$12*N(AQ882)+$L$13*N(S882)+$L$14*N(AA882)+$L$15*N(AE882)+$L$16*N(AY882)+$L$17*N(BC882)+$L$18*N(AM882)+$L$19*N(AU882)+$L$20*N(W882)</f>
        <v>3.7790294829670755E-4</v>
      </c>
      <c r="BM882" s="60">
        <f>IF(ISNUMBER(BK882),BK882/MAX(BK$22:BK882)-1,"")</f>
        <v>0</v>
      </c>
      <c r="BO882" s="61">
        <f>BO881*(1+BP882)</f>
        <v>136.42039243220236</v>
      </c>
      <c r="BP882" s="60">
        <f>$L$36*N(S882)+$L$37*N(AQ882)+$L$38*N(AA882)+$L$39*N(AE882)+$L$40*N(AM882)+$L$41*N(W882)+$L$42*N(AI882)+$L$43*N(BG882)+$L$44*N(AY882)</f>
        <v>7.9028474858810018E-5</v>
      </c>
      <c r="BQ882" s="60">
        <f>IF(ISNUMBER(BO882),BO882/MAX(BO$22:BO882)-1,"")</f>
        <v>0</v>
      </c>
      <c r="BS882" s="61">
        <f>BS881*(1+BT882)</f>
        <v>129.68928457819098</v>
      </c>
      <c r="BT882" s="60">
        <f>$L$60*N(S882)+$L$61*N(AE882)+$L$62*N(AQ882)+$L$63*N(AM882)+$L$64*N(AI882)+$L$65*N(AA882)+$L$66*N(BG882)+$L$67*N(W882)+$L$68*N(AY882)</f>
        <v>-9.1817857630895159E-4</v>
      </c>
      <c r="BU882" s="60">
        <f>IF(ISNUMBER(BS882),BS882/MAX(BS$22:BS882)-1,"")</f>
        <v>-2.3869629358187483E-3</v>
      </c>
    </row>
    <row r="883" spans="17:73" ht="16" customHeight="1">
      <c r="Q883" s="63">
        <v>44343</v>
      </c>
      <c r="R883" s="62">
        <v>541</v>
      </c>
      <c r="S883" s="60">
        <f>IF(AND(ISNUMBER(R882),ISNUMBER(R883)),R883/R882-1,"")</f>
        <v>3.691953767091638E-3</v>
      </c>
      <c r="T883" s="60">
        <f>IF(ISNUMBER(R883),R883/MAX(R$22:R883)-1,"")</f>
        <v>-7.3882526782409474E-4</v>
      </c>
      <c r="V883" s="62">
        <v>280.2</v>
      </c>
      <c r="W883" s="60">
        <f>IF(AND(ISNUMBER(V882),ISNUMBER(V883)),V883/V882-1,"")</f>
        <v>4.4810898010396727E-3</v>
      </c>
      <c r="X883" s="60">
        <f>IF(ISNUMBER(V883),V883/MAX(V$22:V883)-1,"")</f>
        <v>-7.1223556925693599E-3</v>
      </c>
      <c r="Z883" s="62">
        <v>11.75</v>
      </c>
      <c r="AA883" s="60">
        <f>IF(AND(ISNUMBER(Z882),ISNUMBER(Z883)),Z883/Z882-1,"")</f>
        <v>-8.5034013605445047E-4</v>
      </c>
      <c r="AB883" s="60">
        <f>IF(ISNUMBER(Z883),Z883/MAX(Z$22:Z883)-1,"")</f>
        <v>-9.2748735244518876E-3</v>
      </c>
      <c r="AD883" s="62">
        <v>15.92</v>
      </c>
      <c r="AE883" s="60">
        <f>IF(AND(ISNUMBER(AD882),ISNUMBER(AD883)),AD883/AD882-1,"")</f>
        <v>-2.5062656641604564E-3</v>
      </c>
      <c r="AF883" s="60">
        <f>IF(ISNUMBER(AD883),AD883/MAX(AD$22:AD883)-1,"")</f>
        <v>-2.4509803921568651E-2</v>
      </c>
      <c r="AH883" s="62">
        <v>18.760000000000002</v>
      </c>
      <c r="AI883" s="60">
        <f>IF(AND(ISNUMBER(AH882),ISNUMBER(AH883)),AH883/AH882-1,"")</f>
        <v>5.3333333333349664E-4</v>
      </c>
      <c r="AJ883" s="60">
        <f>IF(ISNUMBER(AH883),AH883/MAX(AH$22:AH883)-1,"")</f>
        <v>-3.8441824705279348E-2</v>
      </c>
      <c r="AL883" s="62">
        <v>20.72</v>
      </c>
      <c r="AM883" s="60">
        <f>IF(AND(ISNUMBER(AL882),ISNUMBER(AL883)),AL883/AL882-1,"")</f>
        <v>-9.6432015429115392E-4</v>
      </c>
      <c r="AN883" s="60">
        <f>IF(ISNUMBER(AL883),AL883/MAX(AL$22:AL883)-1,"")</f>
        <v>-0.12091641917691986</v>
      </c>
      <c r="AP883" s="62">
        <v>100.25</v>
      </c>
      <c r="AQ883" s="60">
        <f>IF(AND(ISNUMBER(AP882),ISNUMBER(AP883)),AP883/AP882-1,"")</f>
        <v>0</v>
      </c>
      <c r="AR883" s="60">
        <f>IF(ISNUMBER(AP883),AP883/MAX(AP$22:AP883)-1,"")</f>
        <v>-1.5934667861766671E-3</v>
      </c>
      <c r="AT883" s="62">
        <v>50.08</v>
      </c>
      <c r="AU883" s="60">
        <f>IF(AND(ISNUMBER(AT882),ISNUMBER(AT883)),AT883/AT882-1,"")</f>
        <v>0</v>
      </c>
      <c r="AV883" s="60">
        <f>IF(ISNUMBER(AT883),AT883/MAX(AT$22:AT883)-1,"")</f>
        <v>-1.9928258270227595E-3</v>
      </c>
      <c r="AX883" s="62">
        <v>22.934999999999999</v>
      </c>
      <c r="AY883" s="60">
        <f>IF(AND(ISNUMBER(AX882),ISNUMBER(AX883)),AX883/AX882-1,"")</f>
        <v>4.5552100214620861E-3</v>
      </c>
      <c r="AZ883" s="60">
        <f>IF(ISNUMBER(AX883),AX883/MAX(AX$22:AX883)-1,"")</f>
        <v>-0.14469513332090256</v>
      </c>
      <c r="BB883" s="62">
        <v>48.34</v>
      </c>
      <c r="BC883" s="60">
        <f>IF(AND(ISNUMBER(BB882),ISNUMBER(BB883)),BB883/BB882-1,"")</f>
        <v>-8.267879288962332E-4</v>
      </c>
      <c r="BD883" s="60">
        <f>IF(ISNUMBER(BB883),BB883/MAX(BB$22:BB883)-1,"")</f>
        <v>-0.12601699511842346</v>
      </c>
      <c r="BF883" s="62">
        <v>53.27</v>
      </c>
      <c r="BG883" s="60">
        <f>IF(AND(ISNUMBER(BF882),ISNUMBER(BF883)),BF883/BF882-1,"")</f>
        <v>3.7558685446015261E-4</v>
      </c>
      <c r="BH883" s="60">
        <f>IF(ISNUMBER(BF883),BF883/MAX(BF$22:BF883)-1,"")</f>
        <v>-1.6069449575175421E-2</v>
      </c>
      <c r="BK883" s="61">
        <f>BK882*(1+BL883)</f>
        <v>136.37001506311302</v>
      </c>
      <c r="BL883" s="60">
        <f>$L$12*N(AQ883)+$L$13*N(S883)+$L$14*N(AA883)+$L$15*N(AE883)+$L$16*N(AY883)+$L$17*N(BC883)+$L$18*N(AM883)+$L$19*N(AU883)+$L$20*N(W883)</f>
        <v>1.3397953940719059E-3</v>
      </c>
      <c r="BM883" s="60">
        <f>IF(ISNUMBER(BK883),BK883/MAX(BK$22:BK883)-1,"")</f>
        <v>0</v>
      </c>
      <c r="BO883" s="61">
        <f>BO882*(1+BP883)</f>
        <v>136.54022924634896</v>
      </c>
      <c r="BP883" s="60">
        <f>$L$36*N(S883)+$L$37*N(AQ883)+$L$38*N(AA883)+$L$39*N(AE883)+$L$40*N(AM883)+$L$41*N(W883)+$L$42*N(AI883)+$L$43*N(BG883)+$L$44*N(AY883)</f>
        <v>8.7843768816400758E-4</v>
      </c>
      <c r="BQ883" s="60">
        <f>IF(ISNUMBER(BO883),BO883/MAX(BO$22:BO883)-1,"")</f>
        <v>0</v>
      </c>
      <c r="BS883" s="61">
        <f>BS882*(1+BT883)</f>
        <v>129.76261437448767</v>
      </c>
      <c r="BT883" s="60">
        <f>$L$60*N(S883)+$L$61*N(AE883)+$L$62*N(AQ883)+$L$63*N(AM883)+$L$64*N(AI883)+$L$65*N(AA883)+$L$66*N(BG883)+$L$67*N(W883)+$L$68*N(AY883)</f>
        <v>5.654267932403991E-4</v>
      </c>
      <c r="BU883" s="60">
        <f>IF(ISNUMBER(BS883),BS883/MAX(BS$22:BS883)-1,"")</f>
        <v>-1.8228857953767053E-3</v>
      </c>
    </row>
    <row r="884" spans="17:73" ht="16" customHeight="1">
      <c r="Q884" s="63">
        <v>44344</v>
      </c>
      <c r="R884" s="62">
        <v>544</v>
      </c>
      <c r="S884" s="60">
        <f>IF(AND(ISNUMBER(R883),ISNUMBER(R884)),R884/R883-1,"")</f>
        <v>5.5452865064695711E-3</v>
      </c>
      <c r="T884" s="60">
        <f>IF(ISNUMBER(R884),R884/MAX(R$22:R884)-1,"")</f>
        <v>0</v>
      </c>
      <c r="V884" s="62">
        <v>282.99</v>
      </c>
      <c r="W884" s="60">
        <f>IF(AND(ISNUMBER(V883),ISNUMBER(V884)),V884/V883-1,"")</f>
        <v>9.9571734475374374E-3</v>
      </c>
      <c r="X884" s="60">
        <f>IF(ISNUMBER(V884),V884/MAX(V$22:V884)-1,"")</f>
        <v>0</v>
      </c>
      <c r="Z884" s="62">
        <v>11.83</v>
      </c>
      <c r="AA884" s="60">
        <f>IF(AND(ISNUMBER(Z883),ISNUMBER(Z884)),Z884/Z883-1,"")</f>
        <v>6.8085106382977933E-3</v>
      </c>
      <c r="AB884" s="60">
        <f>IF(ISNUMBER(Z884),Z884/MAX(Z$22:Z884)-1,"")</f>
        <v>-2.5295109612141209E-3</v>
      </c>
      <c r="AD884" s="62">
        <v>16.260000000000002</v>
      </c>
      <c r="AE884" s="60">
        <f>IF(AND(ISNUMBER(AD883),ISNUMBER(AD884)),AD884/AD883-1,"")</f>
        <v>2.1356783919598055E-2</v>
      </c>
      <c r="AF884" s="60">
        <f>IF(ISNUMBER(AD884),AD884/MAX(AD$22:AD884)-1,"")</f>
        <v>-3.67647058823517E-3</v>
      </c>
      <c r="AH884" s="62">
        <v>18.809999999999999</v>
      </c>
      <c r="AI884" s="60">
        <f>IF(AND(ISNUMBER(AH883),ISNUMBER(AH884)),AH884/AH883-1,"")</f>
        <v>2.6652452025583973E-3</v>
      </c>
      <c r="AJ884" s="60">
        <f>IF(ISNUMBER(AH884),AH884/MAX(AH$22:AH884)-1,"")</f>
        <v>-3.5879036391594177E-2</v>
      </c>
      <c r="AL884" s="62">
        <v>20.76</v>
      </c>
      <c r="AM884" s="60">
        <f>IF(AND(ISNUMBER(AL883),ISNUMBER(AL884)),AL884/AL883-1,"")</f>
        <v>1.9305019305020377E-3</v>
      </c>
      <c r="AN884" s="60">
        <f>IF(ISNUMBER(AL884),AL884/MAX(AL$22:AL884)-1,"")</f>
        <v>-0.11921934662706823</v>
      </c>
      <c r="AP884" s="62">
        <v>100.25</v>
      </c>
      <c r="AQ884" s="60">
        <f>IF(AND(ISNUMBER(AP883),ISNUMBER(AP884)),AP884/AP883-1,"")</f>
        <v>0</v>
      </c>
      <c r="AR884" s="60">
        <f>IF(ISNUMBER(AP884),AP884/MAX(AP$22:AP884)-1,"")</f>
        <v>-1.5934667861766671E-3</v>
      </c>
      <c r="AT884" s="62">
        <v>50.08</v>
      </c>
      <c r="AU884" s="60">
        <f>IF(AND(ISNUMBER(AT883),ISNUMBER(AT884)),AT884/AT883-1,"")</f>
        <v>0</v>
      </c>
      <c r="AV884" s="60">
        <f>IF(ISNUMBER(AT884),AT884/MAX(AT$22:AT884)-1,"")</f>
        <v>-1.9928258270227595E-3</v>
      </c>
      <c r="AX884" s="62">
        <v>22.852</v>
      </c>
      <c r="AY884" s="60">
        <f>IF(AND(ISNUMBER(AX883),ISNUMBER(AX884)),AX884/AX883-1,"")</f>
        <v>-3.6189230433834041E-3</v>
      </c>
      <c r="AZ884" s="60">
        <f>IF(ISNUMBER(AX884),AX884/MAX(AX$22:AX884)-1,"")</f>
        <v>-0.14779041581204555</v>
      </c>
      <c r="BB884" s="62">
        <v>48.3</v>
      </c>
      <c r="BC884" s="60">
        <f>IF(AND(ISNUMBER(BB883),ISNUMBER(BB884)),BB884/BB883-1,"")</f>
        <v>-8.2747207281763657E-4</v>
      </c>
      <c r="BD884" s="60">
        <f>IF(ISNUMBER(BB884),BB884/MAX(BB$22:BB884)-1,"")</f>
        <v>-0.12674019164708017</v>
      </c>
      <c r="BF884" s="62">
        <v>53.16</v>
      </c>
      <c r="BG884" s="60">
        <f>IF(AND(ISNUMBER(BF883),ISNUMBER(BF884)),BF884/BF883-1,"")</f>
        <v>-2.0649521306552732E-3</v>
      </c>
      <c r="BH884" s="60">
        <f>IF(ISNUMBER(BF884),BF884/MAX(BF$22:BF884)-1,"")</f>
        <v>-1.8101219061691931E-2</v>
      </c>
      <c r="BK884" s="61">
        <f>BK883*(1+BL884)</f>
        <v>136.97095828189808</v>
      </c>
      <c r="BL884" s="60">
        <f>$L$12*N(AQ884)+$L$13*N(S884)+$L$14*N(AA884)+$L$15*N(AE884)+$L$16*N(AY884)+$L$17*N(BC884)+$L$18*N(AM884)+$L$19*N(AU884)+$L$20*N(W884)</f>
        <v>4.4067108044752116E-3</v>
      </c>
      <c r="BM884" s="60">
        <f>IF(ISNUMBER(BK884),BK884/MAX(BK$22:BK884)-1,"")</f>
        <v>0</v>
      </c>
      <c r="BO884" s="61">
        <f>BO883*(1+BP884)</f>
        <v>137.40461310926082</v>
      </c>
      <c r="BP884" s="60">
        <f>$L$36*N(S884)+$L$37*N(AQ884)+$L$38*N(AA884)+$L$39*N(AE884)+$L$40*N(AM884)+$L$41*N(W884)+$L$42*N(AI884)+$L$43*N(BG884)+$L$44*N(AY884)</f>
        <v>6.3306167543657451E-3</v>
      </c>
      <c r="BQ884" s="60">
        <f>IF(ISNUMBER(BO884),BO884/MAX(BO$22:BO884)-1,"")</f>
        <v>0</v>
      </c>
      <c r="BS884" s="61">
        <f>BS883*(1+BT884)</f>
        <v>130.6472372617074</v>
      </c>
      <c r="BT884" s="60">
        <f>$L$60*N(S884)+$L$61*N(AE884)+$L$62*N(AQ884)+$L$63*N(AM884)+$L$64*N(AI884)+$L$65*N(AA884)+$L$66*N(BG884)+$L$67*N(W884)+$L$68*N(AY884)</f>
        <v>6.8172400154236949E-3</v>
      </c>
      <c r="BU884" s="60">
        <f>IF(ISNUMBER(BS884),BS884/MAX(BS$22:BS884)-1,"")</f>
        <v>0</v>
      </c>
    </row>
    <row r="885" spans="17:73" ht="16" customHeight="1">
      <c r="Q885" s="63">
        <v>44347</v>
      </c>
      <c r="R885" s="62">
        <v>543.99</v>
      </c>
      <c r="S885" s="60">
        <f>IF(AND(ISNUMBER(R884),ISNUMBER(R885)),R885/R884-1,"")</f>
        <v>-1.8382352941159752E-5</v>
      </c>
      <c r="T885" s="60">
        <f>IF(ISNUMBER(R885),R885/MAX(R$22:R885)-1,"")</f>
        <v>-1.8382352941159752E-5</v>
      </c>
      <c r="V885" s="62">
        <v>282.61</v>
      </c>
      <c r="W885" s="60">
        <f>IF(AND(ISNUMBER(V884),ISNUMBER(V885)),V885/V884-1,"")</f>
        <v>-1.3428036326371684E-3</v>
      </c>
      <c r="X885" s="60">
        <f>IF(ISNUMBER(V885),V885/MAX(V$22:V885)-1,"")</f>
        <v>-1.3428036326371684E-3</v>
      </c>
      <c r="Z885" s="62">
        <v>11.86</v>
      </c>
      <c r="AA885" s="60">
        <f>IF(AND(ISNUMBER(Z884),ISNUMBER(Z885)),Z885/Z884-1,"")</f>
        <v>2.5359256128485441E-3</v>
      </c>
      <c r="AB885" s="60">
        <f>IF(ISNUMBER(Z885),Z885/MAX(Z$22:Z885)-1,"")</f>
        <v>0</v>
      </c>
      <c r="AD885" s="62">
        <v>16.05</v>
      </c>
      <c r="AE885" s="60">
        <f>IF(AND(ISNUMBER(AD884),ISNUMBER(AD885)),AD885/AD884-1,"")</f>
        <v>-1.291512915129156E-2</v>
      </c>
      <c r="AF885" s="60">
        <f>IF(ISNUMBER(AD885),AD885/MAX(AD$22:AD885)-1,"")</f>
        <v>-1.6544117647058765E-2</v>
      </c>
      <c r="AH885" s="62">
        <v>18.850000000000001</v>
      </c>
      <c r="AI885" s="60">
        <f>IF(AND(ISNUMBER(AH884),ISNUMBER(AH885)),AH885/AH884-1,"")</f>
        <v>2.1265284423179764E-3</v>
      </c>
      <c r="AJ885" s="60">
        <f>IF(ISNUMBER(AH885),AH885/MAX(AH$22:AH885)-1,"")</f>
        <v>-3.382880574064584E-2</v>
      </c>
      <c r="AL885" s="62">
        <v>20.79</v>
      </c>
      <c r="AM885" s="60">
        <f>IF(AND(ISNUMBER(AL884),ISNUMBER(AL885)),AL885/AL884-1,"")</f>
        <v>1.4450867052022698E-3</v>
      </c>
      <c r="AN885" s="60">
        <f>IF(ISNUMBER(AL885),AL885/MAX(AL$22:AL885)-1,"")</f>
        <v>-0.11794654221467971</v>
      </c>
      <c r="AP885" s="62">
        <v>100.26</v>
      </c>
      <c r="AQ885" s="60">
        <f>IF(AND(ISNUMBER(AP884),ISNUMBER(AP885)),AP885/AP884-1,"")</f>
        <v>9.9750623441474673E-5</v>
      </c>
      <c r="AR885" s="60">
        <f>IF(ISNUMBER(AP885),AP885/MAX(AP$22:AP885)-1,"")</f>
        <v>-1.4938751120405769E-3</v>
      </c>
      <c r="AT885" s="62">
        <v>50.09</v>
      </c>
      <c r="AU885" s="60">
        <f>IF(AND(ISNUMBER(AT884),ISNUMBER(AT885)),AT885/AT884-1,"")</f>
        <v>1.9968051118213204E-4</v>
      </c>
      <c r="AV885" s="60">
        <f>IF(ISNUMBER(AT885),AT885/MAX(AT$22:AT885)-1,"")</f>
        <v>-1.7935432443203503E-3</v>
      </c>
      <c r="AX885" s="62">
        <v>23.053000000000001</v>
      </c>
      <c r="AY885" s="60">
        <f>IF(AND(ISNUMBER(AX884),ISNUMBER(AX885)),AX885/AX884-1,"")</f>
        <v>8.7957290390336951E-3</v>
      </c>
      <c r="AZ885" s="60">
        <f>IF(ISNUMBER(AX885),AX885/MAX(AX$22:AX885)-1,"")</f>
        <v>-0.14029461122506059</v>
      </c>
      <c r="BB885" s="62">
        <v>48.34</v>
      </c>
      <c r="BC885" s="60">
        <f>IF(AND(ISNUMBER(BB884),ISNUMBER(BB885)),BB885/BB884-1,"")</f>
        <v>8.2815734989671874E-4</v>
      </c>
      <c r="BD885" s="60">
        <f>IF(ISNUMBER(BB885),BB885/MAX(BB$22:BB885)-1,"")</f>
        <v>-0.12601699511842346</v>
      </c>
      <c r="BF885" s="62">
        <v>53.14</v>
      </c>
      <c r="BG885" s="60">
        <f>IF(AND(ISNUMBER(BF884),ISNUMBER(BF885)),BF885/BF884-1,"")</f>
        <v>-3.7622272385240407E-4</v>
      </c>
      <c r="BH885" s="60">
        <f>IF(ISNUMBER(BF885),BF885/MAX(BF$22:BF885)-1,"")</f>
        <v>-1.8470631695604034E-2</v>
      </c>
      <c r="BK885" s="61">
        <f>BK884*(1+BL885)</f>
        <v>137.0424028287816</v>
      </c>
      <c r="BL885" s="60">
        <f>$L$12*N(AQ885)+$L$13*N(S885)+$L$14*N(AA885)+$L$15*N(AE885)+$L$16*N(AY885)+$L$17*N(BC885)+$L$18*N(AM885)+$L$19*N(AU885)+$L$20*N(W885)</f>
        <v>5.2160361422361374E-4</v>
      </c>
      <c r="BM885" s="60">
        <f>IF(ISNUMBER(BK885),BK885/MAX(BK$22:BK885)-1,"")</f>
        <v>0</v>
      </c>
      <c r="BO885" s="61">
        <f>BO884*(1+BP885)</f>
        <v>137.28218030151996</v>
      </c>
      <c r="BP885" s="60">
        <f>$L$36*N(S885)+$L$37*N(AQ885)+$L$38*N(AA885)+$L$39*N(AE885)+$L$40*N(AM885)+$L$41*N(W885)+$L$42*N(AI885)+$L$43*N(BG885)+$L$44*N(AY885)</f>
        <v>-8.9103855373119472E-4</v>
      </c>
      <c r="BQ885" s="60">
        <f>IF(ISNUMBER(BO885),BO885/MAX(BO$22:BO885)-1,"")</f>
        <v>-8.9103855373118268E-4</v>
      </c>
      <c r="BS885" s="61">
        <f>BS884*(1+BT885)</f>
        <v>130.41962466364032</v>
      </c>
      <c r="BT885" s="60">
        <f>$L$60*N(S885)+$L$61*N(AE885)+$L$62*N(AQ885)+$L$63*N(AM885)+$L$64*N(AI885)+$L$65*N(AA885)+$L$66*N(BG885)+$L$67*N(W885)+$L$68*N(AY885)</f>
        <v>-1.7421922027415827E-3</v>
      </c>
      <c r="BU885" s="60">
        <f>IF(ISNUMBER(BS885),BS885/MAX(BS$22:BS885)-1,"")</f>
        <v>-1.7421922027416326E-3</v>
      </c>
    </row>
    <row r="886" spans="17:73" ht="16" customHeight="1">
      <c r="Q886" s="63">
        <v>44348</v>
      </c>
      <c r="R886" s="62">
        <v>542.04</v>
      </c>
      <c r="S886" s="60">
        <f>IF(AND(ISNUMBER(R885),ISNUMBER(R886)),R886/R885-1,"")</f>
        <v>-3.5846247173662027E-3</v>
      </c>
      <c r="T886" s="60">
        <f>IF(ISNUMBER(R886),R886/MAX(R$22:R886)-1,"")</f>
        <v>-3.602941176470642E-3</v>
      </c>
      <c r="V886" s="62">
        <v>282.08999999999997</v>
      </c>
      <c r="W886" s="60">
        <f>IF(AND(ISNUMBER(V885),ISNUMBER(V886)),V886/V885-1,"")</f>
        <v>-1.8399915077316198E-3</v>
      </c>
      <c r="X886" s="60">
        <f>IF(ISNUMBER(V886),V886/MAX(V$22:V886)-1,"")</f>
        <v>-3.1803243930882408E-3</v>
      </c>
      <c r="Z886" s="62">
        <v>11.83</v>
      </c>
      <c r="AA886" s="60">
        <f>IF(AND(ISNUMBER(Z885),ISNUMBER(Z886)),Z886/Z885-1,"")</f>
        <v>-2.5295109612141209E-3</v>
      </c>
      <c r="AB886" s="60">
        <f>IF(ISNUMBER(Z886),Z886/MAX(Z$22:Z886)-1,"")</f>
        <v>-2.5295109612141209E-3</v>
      </c>
      <c r="AD886" s="62">
        <v>16.190000000000001</v>
      </c>
      <c r="AE886" s="60">
        <f>IF(AND(ISNUMBER(AD885),ISNUMBER(AD886)),AD886/AD885-1,"")</f>
        <v>8.7227414330217634E-3</v>
      </c>
      <c r="AF886" s="60">
        <f>IF(ISNUMBER(AD886),AD886/MAX(AD$22:AD886)-1,"")</f>
        <v>-7.9656862745097756E-3</v>
      </c>
      <c r="AH886" s="62">
        <v>18.84</v>
      </c>
      <c r="AI886" s="60">
        <f>IF(AND(ISNUMBER(AH885),ISNUMBER(AH886)),AH886/AH885-1,"")</f>
        <v>-5.3050397877996147E-4</v>
      </c>
      <c r="AJ886" s="60">
        <f>IF(ISNUMBER(AH886),AH886/MAX(AH$22:AH886)-1,"")</f>
        <v>-3.4341363403383007E-2</v>
      </c>
      <c r="AL886" s="62">
        <v>20.8</v>
      </c>
      <c r="AM886" s="60">
        <f>IF(AND(ISNUMBER(AL885),ISNUMBER(AL886)),AL886/AL885-1,"")</f>
        <v>4.8100048100052639E-4</v>
      </c>
      <c r="AN886" s="60">
        <f>IF(ISNUMBER(AL886),AL886/MAX(AL$22:AL886)-1,"")</f>
        <v>-0.11752227407721683</v>
      </c>
      <c r="AP886" s="62">
        <v>100.25</v>
      </c>
      <c r="AQ886" s="60">
        <f>IF(AND(ISNUMBER(AP885),ISNUMBER(AP886)),AP886/AP885-1,"")</f>
        <v>-9.9740674247006389E-5</v>
      </c>
      <c r="AR886" s="60">
        <f>IF(ISNUMBER(AP886),AP886/MAX(AP$22:AP886)-1,"")</f>
        <v>-1.5934667861766671E-3</v>
      </c>
      <c r="AT886" s="62">
        <v>50.06</v>
      </c>
      <c r="AU886" s="60">
        <f>IF(AND(ISNUMBER(AT885),ISNUMBER(AT886)),AT886/AT885-1,"")</f>
        <v>-5.9892194050714664E-4</v>
      </c>
      <c r="AV886" s="60">
        <f>IF(ISNUMBER(AT886),AT886/MAX(AT$22:AT886)-1,"")</f>
        <v>-2.3913909924272447E-3</v>
      </c>
      <c r="AX886" s="62">
        <v>23.1</v>
      </c>
      <c r="AY886" s="60">
        <f>IF(AND(ISNUMBER(AX885),ISNUMBER(AX886)),AX886/AX885-1,"")</f>
        <v>2.0387802021428758E-3</v>
      </c>
      <c r="AZ886" s="60">
        <f>IF(ISNUMBER(AX886),AX886/MAX(AX$22:AX886)-1,"")</f>
        <v>-0.13854186089875065</v>
      </c>
      <c r="BB886" s="62">
        <v>48.35</v>
      </c>
      <c r="BC886" s="60">
        <f>IF(AND(ISNUMBER(BB885),ISNUMBER(BB886)),BB886/BB885-1,"")</f>
        <v>2.0686801820435363E-4</v>
      </c>
      <c r="BD886" s="60">
        <f>IF(ISNUMBER(BB886),BB886/MAX(BB$22:BB886)-1,"")</f>
        <v>-0.12583619598625928</v>
      </c>
      <c r="BF886" s="62">
        <v>53.2</v>
      </c>
      <c r="BG886" s="60">
        <f>IF(AND(ISNUMBER(BF885),ISNUMBER(BF886)),BF886/BF885-1,"")</f>
        <v>1.1290929619871548E-3</v>
      </c>
      <c r="BH886" s="60">
        <f>IF(ISNUMBER(BF886),BF886/MAX(BF$22:BF886)-1,"")</f>
        <v>-1.7362393793867725E-2</v>
      </c>
      <c r="BK886" s="61">
        <f>BK885*(1+BL886)</f>
        <v>137.00593099223855</v>
      </c>
      <c r="BL886" s="60">
        <f>$L$12*N(AQ886)+$L$13*N(S886)+$L$14*N(AA886)+$L$15*N(AE886)+$L$16*N(AY886)+$L$17*N(BC886)+$L$18*N(AM886)+$L$19*N(AU886)+$L$20*N(W886)</f>
        <v>-2.6613541349404209E-4</v>
      </c>
      <c r="BM886" s="60">
        <f>IF(ISNUMBER(BK886),BK886/MAX(BK$22:BK886)-1,"")</f>
        <v>-2.6613541349407299E-4</v>
      </c>
      <c r="BO886" s="61">
        <f>BO885*(1+BP886)</f>
        <v>137.29244185167437</v>
      </c>
      <c r="BP886" s="60">
        <f>$L$36*N(S886)+$L$37*N(AQ886)+$L$38*N(AA886)+$L$39*N(AE886)+$L$40*N(AM886)+$L$41*N(W886)+$L$42*N(AI886)+$L$43*N(BG886)+$L$44*N(AY886)</f>
        <v>7.4747866998265723E-5</v>
      </c>
      <c r="BQ886" s="60">
        <f>IF(ISNUMBER(BO886),BO886/MAX(BO$22:BO886)-1,"")</f>
        <v>-8.1635728996420909E-4</v>
      </c>
      <c r="BS886" s="61">
        <f>BS885*(1+BT886)</f>
        <v>130.46864717790055</v>
      </c>
      <c r="BT886" s="60">
        <f>$L$60*N(S886)+$L$61*N(AE886)+$L$62*N(AQ886)+$L$63*N(AM886)+$L$64*N(AI886)+$L$65*N(AA886)+$L$66*N(BG886)+$L$67*N(W886)+$L$68*N(AY886)</f>
        <v>3.7588295769644018E-4</v>
      </c>
      <c r="BU886" s="60">
        <f>IF(ISNUMBER(BS886),BS886/MAX(BS$22:BS886)-1,"")</f>
        <v>-1.3669641054032677E-3</v>
      </c>
    </row>
    <row r="887" spans="17:73" ht="16" customHeight="1">
      <c r="Q887" s="63">
        <v>44349</v>
      </c>
      <c r="R887" s="62">
        <v>541.03</v>
      </c>
      <c r="S887" s="60">
        <f>IF(AND(ISNUMBER(R886),ISNUMBER(R887)),R887/R886-1,"")</f>
        <v>-1.863331119474565E-3</v>
      </c>
      <c r="T887" s="60">
        <f>IF(ISNUMBER(R887),R887/MAX(R$22:R887)-1,"")</f>
        <v>-5.4595588235294423E-3</v>
      </c>
      <c r="V887" s="62">
        <v>281.91000000000003</v>
      </c>
      <c r="W887" s="60">
        <f>IF(AND(ISNUMBER(V886),ISNUMBER(V887)),V887/V886-1,"")</f>
        <v>-6.3809422524707671E-4</v>
      </c>
      <c r="X887" s="60">
        <f>IF(ISNUMBER(V887),V887/MAX(V$22:V887)-1,"")</f>
        <v>-3.8163892717056891E-3</v>
      </c>
      <c r="Z887" s="62">
        <v>11.82</v>
      </c>
      <c r="AA887" s="60">
        <f>IF(AND(ISNUMBER(Z886),ISNUMBER(Z887)),Z887/Z886-1,"")</f>
        <v>-8.4530853761621838E-4</v>
      </c>
      <c r="AB887" s="60">
        <f>IF(ISNUMBER(Z887),Z887/MAX(Z$22:Z887)-1,"")</f>
        <v>-3.3726812816188279E-3</v>
      </c>
      <c r="AD887" s="62">
        <v>16.29</v>
      </c>
      <c r="AE887" s="60">
        <f>IF(AND(ISNUMBER(AD886),ISNUMBER(AD887)),AD887/AD886-1,"")</f>
        <v>6.1766522544779434E-3</v>
      </c>
      <c r="AF887" s="60">
        <f>IF(ISNUMBER(AD887),AD887/MAX(AD$22:AD887)-1,"")</f>
        <v>-1.8382352941177516E-3</v>
      </c>
      <c r="AH887" s="62">
        <v>18.829999999999998</v>
      </c>
      <c r="AI887" s="60">
        <f>IF(AND(ISNUMBER(AH886),ISNUMBER(AH887)),AH887/AH886-1,"")</f>
        <v>-5.3078556263275178E-4</v>
      </c>
      <c r="AJ887" s="60">
        <f>IF(ISNUMBER(AH887),AH887/MAX(AH$22:AH887)-1,"")</f>
        <v>-3.4853921066120064E-2</v>
      </c>
      <c r="AL887" s="62">
        <v>20.91</v>
      </c>
      <c r="AM887" s="60">
        <f>IF(AND(ISNUMBER(AL886),ISNUMBER(AL887)),AL887/AL886-1,"")</f>
        <v>5.2884615384614087E-3</v>
      </c>
      <c r="AN887" s="60">
        <f>IF(ISNUMBER(AL887),AL887/MAX(AL$22:AL887)-1,"")</f>
        <v>-0.11285532456512515</v>
      </c>
      <c r="AP887" s="62">
        <v>100.25</v>
      </c>
      <c r="AQ887" s="60">
        <f>IF(AND(ISNUMBER(AP886),ISNUMBER(AP887)),AP887/AP886-1,"")</f>
        <v>0</v>
      </c>
      <c r="AR887" s="60">
        <f>IF(ISNUMBER(AP887),AP887/MAX(AP$22:AP887)-1,"")</f>
        <v>-1.5934667861766671E-3</v>
      </c>
      <c r="AT887" s="62">
        <v>50.07</v>
      </c>
      <c r="AU887" s="60">
        <f>IF(AND(ISNUMBER(AT886),ISNUMBER(AT887)),AT887/AT886-1,"")</f>
        <v>1.9976028765467113E-4</v>
      </c>
      <c r="AV887" s="60">
        <f>IF(ISNUMBER(AT887),AT887/MAX(AT$22:AT887)-1,"")</f>
        <v>-2.1921084097249466E-3</v>
      </c>
      <c r="AX887" s="62">
        <v>22.882999999999999</v>
      </c>
      <c r="AY887" s="60">
        <f>IF(AND(ISNUMBER(AX886),ISNUMBER(AX887)),AX887/AX886-1,"")</f>
        <v>-9.3939393939395099E-3</v>
      </c>
      <c r="AZ887" s="60">
        <f>IF(ISNUMBER(AX887),AX887/MAX(AX$22:AX887)-1,"")</f>
        <v>-0.14663434644788376</v>
      </c>
      <c r="BB887" s="62">
        <v>48.36</v>
      </c>
      <c r="BC887" s="60">
        <f>IF(AND(ISNUMBER(BB886),ISNUMBER(BB887)),BB887/BB886-1,"")</f>
        <v>2.0682523267834263E-4</v>
      </c>
      <c r="BD887" s="60">
        <f>IF(ISNUMBER(BB887),BB887/MAX(BB$22:BB887)-1,"")</f>
        <v>-0.1256553968540951</v>
      </c>
      <c r="BF887" s="62">
        <v>53.16</v>
      </c>
      <c r="BG887" s="60">
        <f>IF(AND(ISNUMBER(BF886),ISNUMBER(BF887)),BF887/BF886-1,"")</f>
        <v>-7.5187969924828124E-4</v>
      </c>
      <c r="BH887" s="60">
        <f>IF(ISNUMBER(BF887),BF887/MAX(BF$22:BF887)-1,"")</f>
        <v>-1.8101219061691931E-2</v>
      </c>
      <c r="BK887" s="61">
        <f>BK886*(1+BL887)</f>
        <v>136.83915862788956</v>
      </c>
      <c r="BL887" s="60">
        <f>$L$12*N(AQ887)+$L$13*N(S887)+$L$14*N(AA887)+$L$15*N(AE887)+$L$16*N(AY887)+$L$17*N(BC887)+$L$18*N(AM887)+$L$19*N(AU887)+$L$20*N(W887)</f>
        <v>-1.2172638304136501E-3</v>
      </c>
      <c r="BM887" s="60">
        <f>IF(ISNUMBER(BK887),BK887/MAX(BK$22:BK887)-1,"")</f>
        <v>-1.4830752868947306E-3</v>
      </c>
      <c r="BO887" s="61">
        <f>BO886*(1+BP887)</f>
        <v>137.2558566275263</v>
      </c>
      <c r="BP887" s="60">
        <f>$L$36*N(S887)+$L$37*N(AQ887)+$L$38*N(AA887)+$L$39*N(AE887)+$L$40*N(AM887)+$L$41*N(W887)+$L$42*N(AI887)+$L$43*N(BG887)+$L$44*N(AY887)</f>
        <v>-2.6647660755851899E-4</v>
      </c>
      <c r="BQ887" s="60">
        <f>IF(ISNUMBER(BO887),BO887/MAX(BO$22:BO887)-1,"")</f>
        <v>-1.082616357401589E-3</v>
      </c>
      <c r="BS887" s="61">
        <f>BS886*(1+BT887)</f>
        <v>130.59548635224155</v>
      </c>
      <c r="BT887" s="60">
        <f>$L$60*N(S887)+$L$61*N(AE887)+$L$62*N(AQ887)+$L$63*N(AM887)+$L$64*N(AI887)+$L$65*N(AA887)+$L$66*N(BG887)+$L$67*N(W887)+$L$68*N(AY887)</f>
        <v>9.721812641165211E-4</v>
      </c>
      <c r="BU887" s="60">
        <f>IF(ISNUMBER(BS887),BS887/MAX(BS$22:BS887)-1,"")</f>
        <v>-3.9611177817855392E-4</v>
      </c>
    </row>
    <row r="888" spans="17:73" ht="16" customHeight="1">
      <c r="Q888" s="63">
        <v>44350</v>
      </c>
      <c r="R888" s="62">
        <v>545.15</v>
      </c>
      <c r="S888" s="60">
        <f>IF(AND(ISNUMBER(R887),ISNUMBER(R888)),R888/R887-1,"")</f>
        <v>7.6151045228545211E-3</v>
      </c>
      <c r="T888" s="60">
        <f>IF(ISNUMBER(R888),R888/MAX(R$22:R888)-1,"")</f>
        <v>0</v>
      </c>
      <c r="V888" s="62">
        <v>282.99</v>
      </c>
      <c r="W888" s="60">
        <f>IF(AND(ISNUMBER(V887),ISNUMBER(V888)),V888/V887-1,"")</f>
        <v>3.831009896775539E-3</v>
      </c>
      <c r="X888" s="60">
        <f>IF(ISNUMBER(V888),V888/MAX(V$22:V888)-1,"")</f>
        <v>0</v>
      </c>
      <c r="Z888" s="62">
        <v>11.91</v>
      </c>
      <c r="AA888" s="60">
        <f>IF(AND(ISNUMBER(Z887),ISNUMBER(Z888)),Z888/Z887-1,"")</f>
        <v>7.6142131979695105E-3</v>
      </c>
      <c r="AB888" s="60">
        <f>IF(ISNUMBER(Z888),Z888/MAX(Z$22:Z888)-1,"")</f>
        <v>0</v>
      </c>
      <c r="AD888" s="62">
        <v>16.36</v>
      </c>
      <c r="AE888" s="60">
        <f>IF(AND(ISNUMBER(AD887),ISNUMBER(AD888)),AD888/AD887-1,"")</f>
        <v>4.2971147943524635E-3</v>
      </c>
      <c r="AF888" s="60">
        <f>IF(ISNUMBER(AD888),AD888/MAX(AD$22:AD888)-1,"")</f>
        <v>0</v>
      </c>
      <c r="AH888" s="62">
        <v>18.97</v>
      </c>
      <c r="AI888" s="60">
        <f>IF(AND(ISNUMBER(AH887),ISNUMBER(AH888)),AH888/AH887-1,"")</f>
        <v>7.4349442379182396E-3</v>
      </c>
      <c r="AJ888" s="60">
        <f>IF(ISNUMBER(AH888),AH888/MAX(AH$22:AH888)-1,"")</f>
        <v>-2.7678113787801273E-2</v>
      </c>
      <c r="AL888" s="62">
        <v>20.93</v>
      </c>
      <c r="AM888" s="60">
        <f>IF(AND(ISNUMBER(AL887),ISNUMBER(AL888)),AL888/AL887-1,"")</f>
        <v>9.5648015303684275E-4</v>
      </c>
      <c r="AN888" s="60">
        <f>IF(ISNUMBER(AL888),AL888/MAX(AL$22:AL888)-1,"")</f>
        <v>-0.11200678829019939</v>
      </c>
      <c r="AP888" s="62">
        <v>100.25</v>
      </c>
      <c r="AQ888" s="60">
        <f>IF(AND(ISNUMBER(AP887),ISNUMBER(AP888)),AP888/AP887-1,"")</f>
        <v>0</v>
      </c>
      <c r="AR888" s="60">
        <f>IF(ISNUMBER(AP888),AP888/MAX(AP$22:AP888)-1,"")</f>
        <v>-1.5934667861766671E-3</v>
      </c>
      <c r="AT888" s="62">
        <v>50.06</v>
      </c>
      <c r="AU888" s="60">
        <f>IF(AND(ISNUMBER(AT887),ISNUMBER(AT888)),AT888/AT887-1,"")</f>
        <v>-1.9972039145188525E-4</v>
      </c>
      <c r="AV888" s="60">
        <f>IF(ISNUMBER(AT888),AT888/MAX(AT$22:AT888)-1,"")</f>
        <v>-2.3913909924272447E-3</v>
      </c>
      <c r="AX888" s="62">
        <v>22.952999999999999</v>
      </c>
      <c r="AY888" s="60">
        <f>IF(AND(ISNUMBER(AX887),ISNUMBER(AX888)),AX888/AX887-1,"")</f>
        <v>3.0590394616090144E-3</v>
      </c>
      <c r="AZ888" s="60">
        <f>IF(ISNUMBER(AX888),AX888/MAX(AX$22:AX888)-1,"")</f>
        <v>-0.14402386723848604</v>
      </c>
      <c r="BB888" s="62">
        <v>48.39</v>
      </c>
      <c r="BC888" s="60">
        <f>IF(AND(ISNUMBER(BB887),ISNUMBER(BB888)),BB888/BB887-1,"")</f>
        <v>6.2034739454097654E-4</v>
      </c>
      <c r="BD888" s="60">
        <f>IF(ISNUMBER(BB888),BB888/MAX(BB$22:BB888)-1,"")</f>
        <v>-0.12511299945760268</v>
      </c>
      <c r="BF888" s="62">
        <v>53.3</v>
      </c>
      <c r="BG888" s="60">
        <f>IF(AND(ISNUMBER(BF887),ISNUMBER(BF888)),BF888/BF887-1,"")</f>
        <v>2.6335590669677167E-3</v>
      </c>
      <c r="BH888" s="60">
        <f>IF(ISNUMBER(BF888),BF888/MAX(BF$22:BF888)-1,"")</f>
        <v>-1.5515330624307433E-2</v>
      </c>
      <c r="BK888" s="61">
        <f>BK887*(1+BL888)</f>
        <v>137.43814803141072</v>
      </c>
      <c r="BL888" s="60">
        <f>$L$12*N(AQ888)+$L$13*N(S888)+$L$14*N(AA888)+$L$15*N(AE888)+$L$16*N(AY888)+$L$17*N(BC888)+$L$18*N(AM888)+$L$19*N(AU888)+$L$20*N(W888)</f>
        <v>4.3773245138842582E-3</v>
      </c>
      <c r="BM888" s="60">
        <f>IF(ISNUMBER(BK888),BK888/MAX(BK$22:BK888)-1,"")</f>
        <v>0</v>
      </c>
      <c r="BO888" s="61">
        <f>BO887*(1+BP888)</f>
        <v>137.91262240870043</v>
      </c>
      <c r="BP888" s="60">
        <f>$L$36*N(S888)+$L$37*N(AQ888)+$L$38*N(AA888)+$L$39*N(AE888)+$L$40*N(AM888)+$L$41*N(W888)+$L$42*N(AI888)+$L$43*N(BG888)+$L$44*N(AY888)</f>
        <v>4.784974552717247E-3</v>
      </c>
      <c r="BQ888" s="60">
        <f>IF(ISNUMBER(BO888),BO888/MAX(BO$22:BO888)-1,"")</f>
        <v>0</v>
      </c>
      <c r="BS888" s="61">
        <f>BS887*(1+BT888)</f>
        <v>131.21277644652679</v>
      </c>
      <c r="BT888" s="60">
        <f>$L$60*N(S888)+$L$61*N(AE888)+$L$62*N(AQ888)+$L$63*N(AM888)+$L$64*N(AI888)+$L$65*N(AA888)+$L$66*N(BG888)+$L$67*N(W888)+$L$68*N(AY888)</f>
        <v>4.7267337603099594E-3</v>
      </c>
      <c r="BU888" s="60">
        <f>IF(ISNUMBER(BS888),BS888/MAX(BS$22:BS888)-1,"")</f>
        <v>0</v>
      </c>
    </row>
    <row r="889" spans="17:73" ht="16" customHeight="1">
      <c r="Q889" s="63">
        <v>44351</v>
      </c>
      <c r="R889" s="62">
        <v>545.96</v>
      </c>
      <c r="S889" s="60">
        <f>IF(AND(ISNUMBER(R888),ISNUMBER(R889)),R889/R888-1,"")</f>
        <v>1.4858295881867711E-3</v>
      </c>
      <c r="T889" s="60">
        <f>IF(ISNUMBER(R889),R889/MAX(R$22:R889)-1,"")</f>
        <v>0</v>
      </c>
      <c r="V889" s="62">
        <v>284</v>
      </c>
      <c r="W889" s="60">
        <f>IF(AND(ISNUMBER(V888),ISNUMBER(V889)),V889/V888-1,"")</f>
        <v>3.5690307077989036E-3</v>
      </c>
      <c r="X889" s="60">
        <f>IF(ISNUMBER(V889),V889/MAX(V$22:V889)-1,"")</f>
        <v>0</v>
      </c>
      <c r="Z889" s="62">
        <v>11.94</v>
      </c>
      <c r="AA889" s="60">
        <f>IF(AND(ISNUMBER(Z888),ISNUMBER(Z889)),Z889/Z888-1,"")</f>
        <v>2.5188916876572875E-3</v>
      </c>
      <c r="AB889" s="60">
        <f>IF(ISNUMBER(Z889),Z889/MAX(Z$22:Z889)-1,"")</f>
        <v>0</v>
      </c>
      <c r="AD889" s="62">
        <v>16.41</v>
      </c>
      <c r="AE889" s="60">
        <f>IF(AND(ISNUMBER(AD888),ISNUMBER(AD889)),AD889/AD888-1,"")</f>
        <v>3.0562347188265448E-3</v>
      </c>
      <c r="AF889" s="60">
        <f>IF(ISNUMBER(AD889),AD889/MAX(AD$22:AD889)-1,"")</f>
        <v>0</v>
      </c>
      <c r="AH889" s="62">
        <v>19.09</v>
      </c>
      <c r="AI889" s="60">
        <f>IF(AND(ISNUMBER(AH888),ISNUMBER(AH889)),AH889/AH888-1,"")</f>
        <v>6.3257775434897301E-3</v>
      </c>
      <c r="AJ889" s="60">
        <f>IF(ISNUMBER(AH889),AH889/MAX(AH$22:AH889)-1,"")</f>
        <v>-2.1527421834956484E-2</v>
      </c>
      <c r="AL889" s="62">
        <v>21.04</v>
      </c>
      <c r="AM889" s="60">
        <f>IF(AND(ISNUMBER(AL888),ISNUMBER(AL889)),AL889/AL888-1,"")</f>
        <v>5.2556139512660582E-3</v>
      </c>
      <c r="AN889" s="60">
        <f>IF(ISNUMBER(AL889),AL889/MAX(AL$22:AL889)-1,"")</f>
        <v>-0.10733983877810782</v>
      </c>
      <c r="AP889" s="62">
        <v>100.25</v>
      </c>
      <c r="AQ889" s="60">
        <f>IF(AND(ISNUMBER(AP888),ISNUMBER(AP889)),AP889/AP888-1,"")</f>
        <v>0</v>
      </c>
      <c r="AR889" s="60">
        <f>IF(ISNUMBER(AP889),AP889/MAX(AP$22:AP889)-1,"")</f>
        <v>-1.5934667861766671E-3</v>
      </c>
      <c r="AT889" s="62">
        <v>50.08</v>
      </c>
      <c r="AU889" s="60">
        <f>IF(AND(ISNUMBER(AT888),ISNUMBER(AT889)),AT889/AT888-1,"")</f>
        <v>3.9952057530956431E-4</v>
      </c>
      <c r="AV889" s="60">
        <f>IF(ISNUMBER(AT889),AT889/MAX(AT$22:AT889)-1,"")</f>
        <v>-1.9928258270227595E-3</v>
      </c>
      <c r="AX889" s="62">
        <v>22.794</v>
      </c>
      <c r="AY889" s="60">
        <f>IF(AND(ISNUMBER(AX888),ISNUMBER(AX889)),AX889/AX888-1,"")</f>
        <v>-6.9271990589464538E-3</v>
      </c>
      <c r="AZ889" s="60">
        <f>IF(ISNUMBER(AX889),AX889/MAX(AX$22:AX889)-1,"")</f>
        <v>-0.14995338429983218</v>
      </c>
      <c r="BB889" s="62">
        <v>48.32</v>
      </c>
      <c r="BC889" s="60">
        <f>IF(AND(ISNUMBER(BB888),ISNUMBER(BB889)),BB889/BB888-1,"")</f>
        <v>-1.4465798718743539E-3</v>
      </c>
      <c r="BD889" s="60">
        <f>IF(ISNUMBER(BB889),BB889/MAX(BB$22:BB889)-1,"")</f>
        <v>-0.12637859338275181</v>
      </c>
      <c r="BF889" s="62">
        <v>53.23</v>
      </c>
      <c r="BG889" s="60">
        <f>IF(AND(ISNUMBER(BF888),ISNUMBER(BF889)),BF889/BF888-1,"")</f>
        <v>-1.3133208255159401E-3</v>
      </c>
      <c r="BH889" s="60">
        <f>IF(ISNUMBER(BF889),BF889/MAX(BF$22:BF889)-1,"")</f>
        <v>-1.6808274842999738E-2</v>
      </c>
      <c r="BK889" s="61">
        <f>BK888*(1+BL889)</f>
        <v>137.48045553190173</v>
      </c>
      <c r="BL889" s="60">
        <f>$L$12*N(AQ889)+$L$13*N(S889)+$L$14*N(AA889)+$L$15*N(AE889)+$L$16*N(AY889)+$L$17*N(BC889)+$L$18*N(AM889)+$L$19*N(AU889)+$L$20*N(W889)</f>
        <v>3.0782938432297798E-4</v>
      </c>
      <c r="BM889" s="60">
        <f>IF(ISNUMBER(BK889),BK889/MAX(BK$22:BK889)-1,"")</f>
        <v>0</v>
      </c>
      <c r="BO889" s="61">
        <f>BO888*(1+BP889)</f>
        <v>138.06803957009265</v>
      </c>
      <c r="BP889" s="60">
        <f>$L$36*N(S889)+$L$37*N(AQ889)+$L$38*N(AA889)+$L$39*N(AE889)+$L$40*N(AM889)+$L$41*N(W889)+$L$42*N(AI889)+$L$43*N(BG889)+$L$44*N(AY889)</f>
        <v>1.1269248505160674E-3</v>
      </c>
      <c r="BQ889" s="60">
        <f>IF(ISNUMBER(BO889),BO889/MAX(BO$22:BO889)-1,"")</f>
        <v>0</v>
      </c>
      <c r="BS889" s="61">
        <f>BS888*(1+BT889)</f>
        <v>131.53642762489989</v>
      </c>
      <c r="BT889" s="60">
        <f>$L$60*N(S889)+$L$61*N(AE889)+$L$62*N(AQ889)+$L$63*N(AM889)+$L$64*N(AI889)+$L$65*N(AA889)+$L$66*N(BG889)+$L$67*N(W889)+$L$68*N(AY889)</f>
        <v>2.4666132913130846E-3</v>
      </c>
      <c r="BU889" s="60">
        <f>IF(ISNUMBER(BS889),BS889/MAX(BS$22:BS889)-1,"")</f>
        <v>0</v>
      </c>
    </row>
    <row r="890" spans="17:73" ht="16" customHeight="1">
      <c r="Q890" s="63">
        <v>44354</v>
      </c>
      <c r="R890" s="62">
        <v>545</v>
      </c>
      <c r="S890" s="60">
        <f>IF(AND(ISNUMBER(R889),ISNUMBER(R890)),R890/R889-1,"")</f>
        <v>-1.7583705765991109E-3</v>
      </c>
      <c r="T890" s="60">
        <f>IF(ISNUMBER(R890),R890/MAX(R$22:R890)-1,"")</f>
        <v>-1.7583705765991109E-3</v>
      </c>
      <c r="V890" s="62">
        <v>283.10000000000002</v>
      </c>
      <c r="W890" s="60">
        <f>IF(AND(ISNUMBER(V889),ISNUMBER(V890)),V890/V889-1,"")</f>
        <v>-3.1690140845069825E-3</v>
      </c>
      <c r="X890" s="60">
        <f>IF(ISNUMBER(V890),V890/MAX(V$22:V890)-1,"")</f>
        <v>-3.1690140845069825E-3</v>
      </c>
      <c r="Z890" s="62">
        <v>11.96</v>
      </c>
      <c r="AA890" s="60">
        <f>IF(AND(ISNUMBER(Z889),ISNUMBER(Z890)),Z890/Z889-1,"")</f>
        <v>1.6750418760469454E-3</v>
      </c>
      <c r="AB890" s="60">
        <f>IF(ISNUMBER(Z890),Z890/MAX(Z$22:Z890)-1,"")</f>
        <v>0</v>
      </c>
      <c r="AD890" s="62">
        <v>16.39</v>
      </c>
      <c r="AE890" s="60">
        <f>IF(AND(ISNUMBER(AD889),ISNUMBER(AD890)),AD890/AD889-1,"")</f>
        <v>-1.2187690432662324E-3</v>
      </c>
      <c r="AF890" s="60">
        <f>IF(ISNUMBER(AD890),AD890/MAX(AD$22:AD890)-1,"")</f>
        <v>-1.2187690432662324E-3</v>
      </c>
      <c r="AH890" s="62">
        <v>19.2</v>
      </c>
      <c r="AI890" s="60">
        <f>IF(AND(ISNUMBER(AH889),ISNUMBER(AH890)),AH890/AH889-1,"")</f>
        <v>5.7621791513882137E-3</v>
      </c>
      <c r="AJ890" s="60">
        <f>IF(ISNUMBER(AH890),AH890/MAX(AH$22:AH890)-1,"")</f>
        <v>-1.5889287544848862E-2</v>
      </c>
      <c r="AL890" s="62">
        <v>21.05</v>
      </c>
      <c r="AM890" s="60">
        <f>IF(AND(ISNUMBER(AL889),ISNUMBER(AL890)),AL890/AL889-1,"")</f>
        <v>4.7528517110273505E-4</v>
      </c>
      <c r="AN890" s="60">
        <f>IF(ISNUMBER(AL890),AL890/MAX(AL$22:AL890)-1,"")</f>
        <v>-0.10691557064064483</v>
      </c>
      <c r="AP890" s="62">
        <v>100.25</v>
      </c>
      <c r="AQ890" s="60">
        <f>IF(AND(ISNUMBER(AP889),ISNUMBER(AP890)),AP890/AP889-1,"")</f>
        <v>0</v>
      </c>
      <c r="AR890" s="60">
        <f>IF(ISNUMBER(AP890),AP890/MAX(AP$22:AP890)-1,"")</f>
        <v>-1.5934667861766671E-3</v>
      </c>
      <c r="AT890" s="62">
        <v>50.08</v>
      </c>
      <c r="AU890" s="60">
        <f>IF(AND(ISNUMBER(AT889),ISNUMBER(AT890)),AT890/AT889-1,"")</f>
        <v>0</v>
      </c>
      <c r="AV890" s="60">
        <f>IF(ISNUMBER(AT890),AT890/MAX(AT$22:AT890)-1,"")</f>
        <v>-1.9928258270227595E-3</v>
      </c>
      <c r="AX890" s="62">
        <v>22.736000000000001</v>
      </c>
      <c r="AY890" s="60">
        <f>IF(AND(ISNUMBER(AX889),ISNUMBER(AX890)),AX890/AX889-1,"")</f>
        <v>-2.5445292620864812E-3</v>
      </c>
      <c r="AZ890" s="60">
        <f>IF(ISNUMBER(AX890),AX890/MAX(AX$22:AX890)-1,"")</f>
        <v>-0.15211635278761892</v>
      </c>
      <c r="BB890" s="62">
        <v>48.42</v>
      </c>
      <c r="BC890" s="60">
        <f>IF(AND(ISNUMBER(BB889),ISNUMBER(BB890)),BB890/BB889-1,"")</f>
        <v>2.0695364238410008E-3</v>
      </c>
      <c r="BD890" s="60">
        <f>IF(ISNUMBER(BB890),BB890/MAX(BB$22:BB890)-1,"")</f>
        <v>-0.12457060206111015</v>
      </c>
      <c r="BF890" s="62">
        <v>53.34</v>
      </c>
      <c r="BG890" s="60">
        <f>IF(AND(ISNUMBER(BF889),ISNUMBER(BF890)),BF890/BF889-1,"")</f>
        <v>2.0665038512117651E-3</v>
      </c>
      <c r="BH890" s="60">
        <f>IF(ISNUMBER(BF890),BF890/MAX(BF$22:BF890)-1,"")</f>
        <v>-1.4776505356483116E-2</v>
      </c>
      <c r="BK890" s="61">
        <f>BK889*(1+BL890)</f>
        <v>137.386681078945</v>
      </c>
      <c r="BL890" s="60">
        <f>$L$12*N(AQ890)+$L$13*N(S890)+$L$14*N(AA890)+$L$15*N(AE890)+$L$16*N(AY890)+$L$17*N(BC890)+$L$18*N(AM890)+$L$19*N(AU890)+$L$20*N(W890)</f>
        <v>-6.820929752808342E-4</v>
      </c>
      <c r="BM890" s="60">
        <f>IF(ISNUMBER(BK890),BK890/MAX(BK$22:BK890)-1,"")</f>
        <v>-6.8209297528087909E-4</v>
      </c>
      <c r="BO890" s="61">
        <f>BO889*(1+BP890)</f>
        <v>137.99417861800745</v>
      </c>
      <c r="BP890" s="60">
        <f>$L$36*N(S890)+$L$37*N(AQ890)+$L$38*N(AA890)+$L$39*N(AE890)+$L$40*N(AM890)+$L$41*N(W890)+$L$42*N(AI890)+$L$43*N(BG890)+$L$44*N(AY890)</f>
        <v>-5.349605333369496E-4</v>
      </c>
      <c r="BQ890" s="60">
        <f>IF(ISNUMBER(BO890),BO890/MAX(BO$22:BO890)-1,"")</f>
        <v>-5.3496053333690341E-4</v>
      </c>
      <c r="BS890" s="61">
        <f>BS889*(1+BT890)</f>
        <v>131.54428796440934</v>
      </c>
      <c r="BT890" s="60">
        <f>$L$60*N(S890)+$L$61*N(AE890)+$L$62*N(AQ890)+$L$63*N(AM890)+$L$64*N(AI890)+$L$65*N(AA890)+$L$66*N(BG890)+$L$67*N(W890)+$L$68*N(AY890)</f>
        <v>5.9757891037270698E-5</v>
      </c>
      <c r="BU890" s="60">
        <f>IF(ISNUMBER(BS890),BS890/MAX(BS$22:BS890)-1,"")</f>
        <v>0</v>
      </c>
    </row>
    <row r="891" spans="17:73" ht="16" customHeight="1">
      <c r="Q891" s="63">
        <v>44355</v>
      </c>
      <c r="R891" s="62">
        <v>545.6</v>
      </c>
      <c r="S891" s="60">
        <f>IF(AND(ISNUMBER(R890),ISNUMBER(R891)),R891/R890-1,"")</f>
        <v>1.1009174311926717E-3</v>
      </c>
      <c r="T891" s="60">
        <f>IF(ISNUMBER(R891),R891/MAX(R$22:R891)-1,"")</f>
        <v>-6.5938896622463883E-4</v>
      </c>
      <c r="V891" s="62">
        <v>283.89</v>
      </c>
      <c r="W891" s="60">
        <f>IF(AND(ISNUMBER(V890),ISNUMBER(V891)),V891/V890-1,"")</f>
        <v>2.7905333804307819E-3</v>
      </c>
      <c r="X891" s="60">
        <f>IF(ISNUMBER(V891),V891/MAX(V$22:V891)-1,"")</f>
        <v>-3.8732394366203238E-4</v>
      </c>
      <c r="Z891" s="62">
        <v>11.97</v>
      </c>
      <c r="AA891" s="60">
        <f>IF(AND(ISNUMBER(Z890),ISNUMBER(Z891)),Z891/Z890-1,"")</f>
        <v>8.361204013378476E-4</v>
      </c>
      <c r="AB891" s="60">
        <f>IF(ISNUMBER(Z891),Z891/MAX(Z$22:Z891)-1,"")</f>
        <v>0</v>
      </c>
      <c r="AD891" s="62">
        <v>16.45</v>
      </c>
      <c r="AE891" s="60">
        <f>IF(AND(ISNUMBER(AD890),ISNUMBER(AD891)),AD891/AD890-1,"")</f>
        <v>3.6607687614398365E-3</v>
      </c>
      <c r="AF891" s="60">
        <f>IF(ISNUMBER(AD891),AD891/MAX(AD$22:AD891)-1,"")</f>
        <v>0</v>
      </c>
      <c r="AH891" s="62">
        <v>19.29</v>
      </c>
      <c r="AI891" s="60">
        <f>IF(AND(ISNUMBER(AH890),ISNUMBER(AH891)),AH891/AH890-1,"")</f>
        <v>4.6874999999999556E-3</v>
      </c>
      <c r="AJ891" s="60">
        <f>IF(ISNUMBER(AH891),AH891/MAX(AH$22:AH891)-1,"")</f>
        <v>-1.1276268580215354E-2</v>
      </c>
      <c r="AL891" s="62">
        <v>21.14</v>
      </c>
      <c r="AM891" s="60">
        <f>IF(AND(ISNUMBER(AL890),ISNUMBER(AL891)),AL891/AL890-1,"")</f>
        <v>4.2755344418052843E-3</v>
      </c>
      <c r="AN891" s="60">
        <f>IF(ISNUMBER(AL891),AL891/MAX(AL$22:AL891)-1,"")</f>
        <v>-0.10309715740347902</v>
      </c>
      <c r="AP891" s="62">
        <v>100.25</v>
      </c>
      <c r="AQ891" s="60">
        <f>IF(AND(ISNUMBER(AP890),ISNUMBER(AP891)),AP891/AP890-1,"")</f>
        <v>0</v>
      </c>
      <c r="AR891" s="60">
        <f>IF(ISNUMBER(AP891),AP891/MAX(AP$22:AP891)-1,"")</f>
        <v>-1.5934667861766671E-3</v>
      </c>
      <c r="AT891" s="62">
        <v>50.08</v>
      </c>
      <c r="AU891" s="60">
        <f>IF(AND(ISNUMBER(AT890),ISNUMBER(AT891)),AT891/AT890-1,"")</f>
        <v>0</v>
      </c>
      <c r="AV891" s="60">
        <f>IF(ISNUMBER(AT891),AT891/MAX(AT$22:AT891)-1,"")</f>
        <v>-1.9928258270227595E-3</v>
      </c>
      <c r="AX891" s="62">
        <v>22.87</v>
      </c>
      <c r="AY891" s="60">
        <f>IF(AND(ISNUMBER(AX890),ISNUMBER(AX891)),AX891/AX890-1,"")</f>
        <v>5.8937368050668848E-3</v>
      </c>
      <c r="AZ891" s="60">
        <f>IF(ISNUMBER(AX891),AX891/MAX(AX$22:AX891)-1,"")</f>
        <v>-0.14711914972962892</v>
      </c>
      <c r="BB891" s="62">
        <v>48.36</v>
      </c>
      <c r="BC891" s="60">
        <f>IF(AND(ISNUMBER(BB890),ISNUMBER(BB891)),BB891/BB890-1,"")</f>
        <v>-1.2391573729864103E-3</v>
      </c>
      <c r="BD891" s="60">
        <f>IF(ISNUMBER(BB891),BB891/MAX(BB$22:BB891)-1,"")</f>
        <v>-0.1256553968540951</v>
      </c>
      <c r="BF891" s="62">
        <v>53.35</v>
      </c>
      <c r="BG891" s="60">
        <f>IF(AND(ISNUMBER(BF890),ISNUMBER(BF891)),BF891/BF890-1,"")</f>
        <v>1.8747656542927871E-4</v>
      </c>
      <c r="BH891" s="60">
        <f>IF(ISNUMBER(BF891),BF891/MAX(BF$22:BF891)-1,"")</f>
        <v>-1.459179903952712E-2</v>
      </c>
      <c r="BK891" s="61">
        <f>BK890*(1+BL891)</f>
        <v>137.64384199771246</v>
      </c>
      <c r="BL891" s="60">
        <f>$L$12*N(AQ891)+$L$13*N(S891)+$L$14*N(AA891)+$L$15*N(AE891)+$L$16*N(AY891)+$L$17*N(BC891)+$L$18*N(AM891)+$L$19*N(AU891)+$L$20*N(W891)</f>
        <v>1.8718038513476272E-3</v>
      </c>
      <c r="BM891" s="60">
        <f>IF(ISNUMBER(BK891),BK891/MAX(BK$22:BK891)-1,"")</f>
        <v>0</v>
      </c>
      <c r="BO891" s="61">
        <f>BO890*(1+BP891)</f>
        <v>138.23970852534899</v>
      </c>
      <c r="BP891" s="60">
        <f>$L$36*N(S891)+$L$37*N(AQ891)+$L$38*N(AA891)+$L$39*N(AE891)+$L$40*N(AM891)+$L$41*N(W891)+$L$42*N(AI891)+$L$43*N(BG891)+$L$44*N(AY891)</f>
        <v>1.7792772840163726E-3</v>
      </c>
      <c r="BQ891" s="60">
        <f>IF(ISNUMBER(BO891),BO891/MAX(BO$22:BO891)-1,"")</f>
        <v>0</v>
      </c>
      <c r="BS891" s="61">
        <f>BS890*(1+BT891)</f>
        <v>131.8290841885233</v>
      </c>
      <c r="BT891" s="60">
        <f>$L$60*N(S891)+$L$61*N(AE891)+$L$62*N(AQ891)+$L$63*N(AM891)+$L$64*N(AI891)+$L$65*N(AA891)+$L$66*N(BG891)+$L$67*N(W891)+$L$68*N(AY891)</f>
        <v>2.1650215947878787E-3</v>
      </c>
      <c r="BU891" s="60">
        <f>IF(ISNUMBER(BS891),BS891/MAX(BS$22:BS891)-1,"")</f>
        <v>0</v>
      </c>
    </row>
    <row r="892" spans="17:73" ht="16" customHeight="1">
      <c r="Q892" s="63">
        <v>44356</v>
      </c>
      <c r="R892" s="62">
        <v>547.04</v>
      </c>
      <c r="S892" s="60">
        <f>IF(AND(ISNUMBER(R891),ISNUMBER(R892)),R892/R891-1,"")</f>
        <v>2.6392961876831045E-3</v>
      </c>
      <c r="T892" s="60">
        <f>IF(ISNUMBER(R892),R892/MAX(R$22:R892)-1,"")</f>
        <v>0</v>
      </c>
      <c r="V892" s="62">
        <v>284.08999999999997</v>
      </c>
      <c r="W892" s="60">
        <f>IF(AND(ISNUMBER(V891),ISNUMBER(V892)),V892/V891-1,"")</f>
        <v>7.0449822114193594E-4</v>
      </c>
      <c r="X892" s="60">
        <f>IF(ISNUMBER(V892),V892/MAX(V$22:V892)-1,"")</f>
        <v>0</v>
      </c>
      <c r="Z892" s="62">
        <v>11.99</v>
      </c>
      <c r="AA892" s="60">
        <f>IF(AND(ISNUMBER(Z891),ISNUMBER(Z892)),Z892/Z891-1,"")</f>
        <v>1.6708437761068229E-3</v>
      </c>
      <c r="AB892" s="60">
        <f>IF(ISNUMBER(Z892),Z892/MAX(Z$22:Z892)-1,"")</f>
        <v>0</v>
      </c>
      <c r="AD892" s="62">
        <v>16.32</v>
      </c>
      <c r="AE892" s="60">
        <f>IF(AND(ISNUMBER(AD891),ISNUMBER(AD892)),AD892/AD891-1,"")</f>
        <v>-7.9027355623099149E-3</v>
      </c>
      <c r="AF892" s="60">
        <f>IF(ISNUMBER(AD892),AD892/MAX(AD$22:AD892)-1,"")</f>
        <v>-7.9027355623099149E-3</v>
      </c>
      <c r="AH892" s="62">
        <v>19.2</v>
      </c>
      <c r="AI892" s="60">
        <f>IF(AND(ISNUMBER(AH891),ISNUMBER(AH892)),AH892/AH891-1,"")</f>
        <v>-4.6656298600310508E-3</v>
      </c>
      <c r="AJ892" s="60">
        <f>IF(ISNUMBER(AH892),AH892/MAX(AH$22:AH892)-1,"")</f>
        <v>-1.5889287544848862E-2</v>
      </c>
      <c r="AL892" s="62">
        <v>21.06</v>
      </c>
      <c r="AM892" s="60">
        <f>IF(AND(ISNUMBER(AL891),ISNUMBER(AL892)),AL892/AL891-1,"")</f>
        <v>-3.7842951750237663E-3</v>
      </c>
      <c r="AN892" s="60">
        <f>IF(ISNUMBER(AL892),AL892/MAX(AL$22:AL892)-1,"")</f>
        <v>-0.10649130250318206</v>
      </c>
      <c r="AP892" s="62">
        <v>100.25</v>
      </c>
      <c r="AQ892" s="60">
        <f>IF(AND(ISNUMBER(AP891),ISNUMBER(AP892)),AP892/AP891-1,"")</f>
        <v>0</v>
      </c>
      <c r="AR892" s="60">
        <f>IF(ISNUMBER(AP892),AP892/MAX(AP$22:AP892)-1,"")</f>
        <v>-1.5934667861766671E-3</v>
      </c>
      <c r="AT892" s="62">
        <v>50.07</v>
      </c>
      <c r="AU892" s="60">
        <f>IF(AND(ISNUMBER(AT891),ISNUMBER(AT892)),AT892/AT891-1,"")</f>
        <v>-1.9968051118202101E-4</v>
      </c>
      <c r="AV892" s="60">
        <f>IF(ISNUMBER(AT892),AT892/MAX(AT$22:AT892)-1,"")</f>
        <v>-2.1921084097249466E-3</v>
      </c>
      <c r="AX892" s="62">
        <v>22.808</v>
      </c>
      <c r="AY892" s="60">
        <f>IF(AND(ISNUMBER(AX891),ISNUMBER(AX892)),AX892/AX891-1,"")</f>
        <v>-2.7109750765195173E-3</v>
      </c>
      <c r="AZ892" s="60">
        <f>IF(ISNUMBER(AX892),AX892/MAX(AX$22:AX892)-1,"")</f>
        <v>-0.14943128845795273</v>
      </c>
      <c r="BB892" s="62">
        <v>48.49</v>
      </c>
      <c r="BC892" s="60">
        <f>IF(AND(ISNUMBER(BB891),ISNUMBER(BB892)),BB892/BB891-1,"")</f>
        <v>2.6881720430107503E-3</v>
      </c>
      <c r="BD892" s="60">
        <f>IF(ISNUMBER(BB892),BB892/MAX(BB$22:BB892)-1,"")</f>
        <v>-0.1233050081359609</v>
      </c>
      <c r="BF892" s="62">
        <v>53.36</v>
      </c>
      <c r="BG892" s="60">
        <f>IF(AND(ISNUMBER(BF891),ISNUMBER(BF892)),BF892/BF891-1,"")</f>
        <v>1.8744142455484614E-4</v>
      </c>
      <c r="BH892" s="60">
        <f>IF(ISNUMBER(BF892),BF892/MAX(BF$22:BF892)-1,"")</f>
        <v>-1.4407092722571124E-2</v>
      </c>
      <c r="BK892" s="61">
        <f>BK891*(1+BL892)</f>
        <v>137.61169741940728</v>
      </c>
      <c r="BL892" s="60">
        <f>$L$12*N(AQ892)+$L$13*N(S892)+$L$14*N(AA892)+$L$15*N(AE892)+$L$16*N(AY892)+$L$17*N(BC892)+$L$18*N(AM892)+$L$19*N(AU892)+$L$20*N(W892)</f>
        <v>-2.3353444541097994E-4</v>
      </c>
      <c r="BM892" s="60">
        <f>IF(ISNUMBER(BK892),BK892/MAX(BK$22:BK892)-1,"")</f>
        <v>-2.335344454110766E-4</v>
      </c>
      <c r="BO892" s="61">
        <f>BO891*(1+BP892)</f>
        <v>138.15501034436974</v>
      </c>
      <c r="BP892" s="60">
        <f>$L$36*N(S892)+$L$37*N(AQ892)+$L$38*N(AA892)+$L$39*N(AE892)+$L$40*N(AM892)+$L$41*N(W892)+$L$42*N(AI892)+$L$43*N(BG892)+$L$44*N(AY892)</f>
        <v>-6.1269067970948991E-4</v>
      </c>
      <c r="BQ892" s="60">
        <f>IF(ISNUMBER(BO892),BO892/MAX(BO$22:BO892)-1,"")</f>
        <v>-6.1269067970959323E-4</v>
      </c>
      <c r="BS892" s="61">
        <f>BS891*(1+BT892)</f>
        <v>131.62720497701787</v>
      </c>
      <c r="BT892" s="60">
        <f>$L$60*N(S892)+$L$61*N(AE892)+$L$62*N(AQ892)+$L$63*N(AM892)+$L$64*N(AI892)+$L$65*N(AA892)+$L$66*N(BG892)+$L$67*N(W892)+$L$68*N(AY892)</f>
        <v>-1.5313708105317838E-3</v>
      </c>
      <c r="BU892" s="60">
        <f>IF(ISNUMBER(BS892),BS892/MAX(BS$22:BS892)-1,"")</f>
        <v>-1.5313708105316737E-3</v>
      </c>
    </row>
    <row r="893" spans="17:73" ht="16" customHeight="1">
      <c r="Q893" s="63">
        <v>44357</v>
      </c>
      <c r="R893" s="62">
        <v>546.98</v>
      </c>
      <c r="S893" s="60">
        <f>IF(AND(ISNUMBER(R892),ISNUMBER(R893)),R893/R892-1,"")</f>
        <v>-1.0968119333132353E-4</v>
      </c>
      <c r="T893" s="60">
        <f>IF(ISNUMBER(R893),R893/MAX(R$22:R893)-1,"")</f>
        <v>-1.0968119333132353E-4</v>
      </c>
      <c r="V893" s="62">
        <v>283.87</v>
      </c>
      <c r="W893" s="60">
        <f>IF(AND(ISNUMBER(V892),ISNUMBER(V893)),V893/V892-1,"")</f>
        <v>-7.7440247808779894E-4</v>
      </c>
      <c r="X893" s="60">
        <f>IF(ISNUMBER(V893),V893/MAX(V$22:V893)-1,"")</f>
        <v>-7.7440247808779894E-4</v>
      </c>
      <c r="Z893" s="62">
        <v>11.98</v>
      </c>
      <c r="AA893" s="60">
        <f>IF(AND(ISNUMBER(Z892),ISNUMBER(Z893)),Z893/Z892-1,"")</f>
        <v>-8.3402835696411159E-4</v>
      </c>
      <c r="AB893" s="60">
        <f>IF(ISNUMBER(Z893),Z893/MAX(Z$22:Z893)-1,"")</f>
        <v>-8.3402835696411159E-4</v>
      </c>
      <c r="AD893" s="62">
        <v>16.309999999999999</v>
      </c>
      <c r="AE893" s="60">
        <f>IF(AND(ISNUMBER(AD892),ISNUMBER(AD893)),AD893/AD892-1,"")</f>
        <v>-6.1274509803932453E-4</v>
      </c>
      <c r="AF893" s="60">
        <f>IF(ISNUMBER(AD893),AD893/MAX(AD$22:AD893)-1,"")</f>
        <v>-8.5106382978723527E-3</v>
      </c>
      <c r="AH893" s="62">
        <v>19.39</v>
      </c>
      <c r="AI893" s="60">
        <f>IF(AND(ISNUMBER(AH892),ISNUMBER(AH893)),AH893/AH892-1,"")</f>
        <v>9.895833333333437E-3</v>
      </c>
      <c r="AJ893" s="60">
        <f>IF(ISNUMBER(AH893),AH893/MAX(AH$22:AH893)-1,"")</f>
        <v>-6.150691952844789E-3</v>
      </c>
      <c r="AL893" s="62">
        <v>21.21</v>
      </c>
      <c r="AM893" s="60">
        <f>IF(AND(ISNUMBER(AL892),ISNUMBER(AL893)),AL893/AL892-1,"")</f>
        <v>7.1225071225071712E-3</v>
      </c>
      <c r="AN893" s="60">
        <f>IF(ISNUMBER(AL893),AL893/MAX(AL$22:AL893)-1,"")</f>
        <v>-0.10012728044123886</v>
      </c>
      <c r="AP893" s="62">
        <v>100.26</v>
      </c>
      <c r="AQ893" s="60">
        <f>IF(AND(ISNUMBER(AP892),ISNUMBER(AP893)),AP893/AP892-1,"")</f>
        <v>9.9750623441474673E-5</v>
      </c>
      <c r="AR893" s="60">
        <f>IF(ISNUMBER(AP893),AP893/MAX(AP$22:AP893)-1,"")</f>
        <v>-1.4938751120405769E-3</v>
      </c>
      <c r="AT893" s="62">
        <v>50.07</v>
      </c>
      <c r="AU893" s="60">
        <f>IF(AND(ISNUMBER(AT892),ISNUMBER(AT893)),AT893/AT892-1,"")</f>
        <v>0</v>
      </c>
      <c r="AV893" s="60">
        <f>IF(ISNUMBER(AT893),AT893/MAX(AT$22:AT893)-1,"")</f>
        <v>-2.1921084097249466E-3</v>
      </c>
      <c r="AX893" s="62">
        <v>22.733000000000001</v>
      </c>
      <c r="AY893" s="60">
        <f>IF(AND(ISNUMBER(AX892),ISNUMBER(AX893)),AX893/AX892-1,"")</f>
        <v>-3.2883198877586839E-3</v>
      </c>
      <c r="AZ893" s="60">
        <f>IF(ISNUMBER(AX893),AX893/MAX(AX$22:AX893)-1,"")</f>
        <v>-0.1522282304680217</v>
      </c>
      <c r="BB893" s="62">
        <v>48.61</v>
      </c>
      <c r="BC893" s="60">
        <f>IF(AND(ISNUMBER(BB892),ISNUMBER(BB893)),BB893/BB892-1,"")</f>
        <v>2.4747370591873263E-3</v>
      </c>
      <c r="BD893" s="60">
        <f>IF(ISNUMBER(BB893),BB893/MAX(BB$22:BB893)-1,"")</f>
        <v>-0.12113541854999099</v>
      </c>
      <c r="BF893" s="62">
        <v>53.54</v>
      </c>
      <c r="BG893" s="60">
        <f>IF(AND(ISNUMBER(BF892),ISNUMBER(BF893)),BF893/BF892-1,"")</f>
        <v>3.3733133433282436E-3</v>
      </c>
      <c r="BH893" s="60">
        <f>IF(ISNUMBER(BF893),BF893/MAX(BF$22:BF893)-1,"")</f>
        <v>-1.108237901736242E-2</v>
      </c>
      <c r="BK893" s="61">
        <f>BK892*(1+BL893)</f>
        <v>137.5732869520233</v>
      </c>
      <c r="BL893" s="60">
        <f>$L$12*N(AQ893)+$L$13*N(S893)+$L$14*N(AA893)+$L$15*N(AE893)+$L$16*N(AY893)+$L$17*N(BC893)+$L$18*N(AM893)+$L$19*N(AU893)+$L$20*N(W893)</f>
        <v>-2.7912211028784068E-4</v>
      </c>
      <c r="BM893" s="60">
        <f>IF(ISNUMBER(BK893),BK893/MAX(BK$22:BK893)-1,"")</f>
        <v>-5.1259137107151354E-4</v>
      </c>
      <c r="BO893" s="61">
        <f>BO892*(1+BP893)</f>
        <v>138.13183243454006</v>
      </c>
      <c r="BP893" s="60">
        <f>$L$36*N(S893)+$L$37*N(AQ893)+$L$38*N(AA893)+$L$39*N(AE893)+$L$40*N(AM893)+$L$41*N(W893)+$L$42*N(AI893)+$L$43*N(BG893)+$L$44*N(AY893)</f>
        <v>-1.6776742133284994E-4</v>
      </c>
      <c r="BQ893" s="60">
        <f>IF(ISNUMBER(BO893),BO893/MAX(BO$22:BO893)-1,"")</f>
        <v>-7.8035531150699722E-4</v>
      </c>
      <c r="BS893" s="61">
        <f>BS892*(1+BT893)</f>
        <v>131.84618715987421</v>
      </c>
      <c r="BT893" s="60">
        <f>$L$60*N(S893)+$L$61*N(AE893)+$L$62*N(AQ893)+$L$63*N(AM893)+$L$64*N(AI893)+$L$65*N(AA893)+$L$66*N(BG893)+$L$67*N(W893)+$L$68*N(AY893)</f>
        <v>1.6636544314266978E-3</v>
      </c>
      <c r="BU893" s="60">
        <f>IF(ISNUMBER(BS893),BS893/MAX(BS$22:BS893)-1,"")</f>
        <v>0</v>
      </c>
    </row>
    <row r="894" spans="17:73" ht="16" customHeight="1">
      <c r="Q894" s="63">
        <v>44358</v>
      </c>
      <c r="R894" s="62">
        <v>546.84</v>
      </c>
      <c r="S894" s="60">
        <f>IF(AND(ISNUMBER(R893),ISNUMBER(R894)),R894/R893-1,"")</f>
        <v>-2.5595085743534973E-4</v>
      </c>
      <c r="T894" s="60">
        <f>IF(ISNUMBER(R894),R894/MAX(R$22:R894)-1,"")</f>
        <v>-3.6560397777118947E-4</v>
      </c>
      <c r="V894" s="62">
        <v>284.3</v>
      </c>
      <c r="W894" s="60">
        <f>IF(AND(ISNUMBER(V893),ISNUMBER(V894)),V894/V893-1,"")</f>
        <v>1.5147778912882881E-3</v>
      </c>
      <c r="X894" s="60">
        <f>IF(ISNUMBER(V894),V894/MAX(V$22:V894)-1,"")</f>
        <v>0</v>
      </c>
      <c r="Z894" s="62">
        <v>12.03</v>
      </c>
      <c r="AA894" s="60">
        <f>IF(AND(ISNUMBER(Z893),ISNUMBER(Z894)),Z894/Z893-1,"")</f>
        <v>4.1736227045074958E-3</v>
      </c>
      <c r="AB894" s="60">
        <f>IF(ISNUMBER(Z894),Z894/MAX(Z$22:Z894)-1,"")</f>
        <v>0</v>
      </c>
      <c r="AD894" s="62">
        <v>16.36</v>
      </c>
      <c r="AE894" s="60">
        <f>IF(AND(ISNUMBER(AD893),ISNUMBER(AD894)),AD894/AD893-1,"")</f>
        <v>3.0656039239731481E-3</v>
      </c>
      <c r="AF894" s="60">
        <f>IF(ISNUMBER(AD894),AD894/MAX(AD$22:AD894)-1,"")</f>
        <v>-5.4711246200608299E-3</v>
      </c>
      <c r="AH894" s="62">
        <v>19.43</v>
      </c>
      <c r="AI894" s="60">
        <f>IF(AND(ISNUMBER(AH893),ISNUMBER(AH894)),AH894/AH893-1,"")</f>
        <v>2.0629190304279899E-3</v>
      </c>
      <c r="AJ894" s="60">
        <f>IF(ISNUMBER(AH894),AH894/MAX(AH$22:AH894)-1,"")</f>
        <v>-4.100461301896563E-3</v>
      </c>
      <c r="AL894" s="62">
        <v>21.26</v>
      </c>
      <c r="AM894" s="60">
        <f>IF(AND(ISNUMBER(AL893),ISNUMBER(AL894)),AL894/AL893-1,"")</f>
        <v>2.3573785950024018E-3</v>
      </c>
      <c r="AN894" s="60">
        <f>IF(ISNUMBER(AL894),AL894/MAX(AL$22:AL894)-1,"")</f>
        <v>-9.8005939753924465E-2</v>
      </c>
      <c r="AP894" s="62">
        <v>100.25</v>
      </c>
      <c r="AQ894" s="60">
        <f>IF(AND(ISNUMBER(AP893),ISNUMBER(AP894)),AP894/AP893-1,"")</f>
        <v>-9.9740674247006389E-5</v>
      </c>
      <c r="AR894" s="60">
        <f>IF(ISNUMBER(AP894),AP894/MAX(AP$22:AP894)-1,"")</f>
        <v>-1.5934667861766671E-3</v>
      </c>
      <c r="AT894" s="62">
        <v>50.07</v>
      </c>
      <c r="AU894" s="60">
        <f>IF(AND(ISNUMBER(AT893),ISNUMBER(AT894)),AT894/AT893-1,"")</f>
        <v>0</v>
      </c>
      <c r="AV894" s="60">
        <f>IF(ISNUMBER(AT894),AT894/MAX(AT$22:AT894)-1,"")</f>
        <v>-2.1921084097249466E-3</v>
      </c>
      <c r="AX894" s="62">
        <v>22.876999999999999</v>
      </c>
      <c r="AY894" s="60">
        <f>IF(AND(ISNUMBER(AX893),ISNUMBER(AX894)),AX894/AX893-1,"")</f>
        <v>6.3344037302599521E-3</v>
      </c>
      <c r="AZ894" s="60">
        <f>IF(ISNUMBER(AX894),AX894/MAX(AX$22:AX894)-1,"")</f>
        <v>-0.1468581018086893</v>
      </c>
      <c r="BB894" s="62">
        <v>48.67</v>
      </c>
      <c r="BC894" s="60">
        <f>IF(AND(ISNUMBER(BB893),ISNUMBER(BB894)),BB894/BB893-1,"")</f>
        <v>1.2343139271755454E-3</v>
      </c>
      <c r="BD894" s="60">
        <f>IF(ISNUMBER(BB894),BB894/MAX(BB$22:BB894)-1,"")</f>
        <v>-0.12005062375700593</v>
      </c>
      <c r="BF894" s="62">
        <v>53.46</v>
      </c>
      <c r="BG894" s="60">
        <f>IF(AND(ISNUMBER(BF893),ISNUMBER(BF894)),BF894/BF893-1,"")</f>
        <v>-1.4942099364960715E-3</v>
      </c>
      <c r="BH894" s="60">
        <f>IF(ISNUMBER(BF894),BF894/MAX(BF$22:BF894)-1,"")</f>
        <v>-1.2560029553010721E-2</v>
      </c>
      <c r="BK894" s="61">
        <f>BK893*(1+BL894)</f>
        <v>137.84554052670828</v>
      </c>
      <c r="BL894" s="60">
        <f>$L$12*N(AQ894)+$L$13*N(S894)+$L$14*N(AA894)+$L$15*N(AE894)+$L$16*N(AY894)+$L$17*N(BC894)+$L$18*N(AM894)+$L$19*N(AU894)+$L$20*N(W894)</f>
        <v>1.9789712139386267E-3</v>
      </c>
      <c r="BM894" s="60">
        <f>IF(ISNUMBER(BK894),BK894/MAX(BK$22:BK894)-1,"")</f>
        <v>0</v>
      </c>
      <c r="BO894" s="61">
        <f>BO893*(1+BP894)</f>
        <v>138.38247487366735</v>
      </c>
      <c r="BP894" s="60">
        <f>$L$36*N(S894)+$L$37*N(AQ894)+$L$38*N(AA894)+$L$39*N(AE894)+$L$40*N(AM894)+$L$41*N(W894)+$L$42*N(AI894)+$L$43*N(BG894)+$L$44*N(AY894)</f>
        <v>1.8145161380238208E-3</v>
      </c>
      <c r="BQ894" s="60">
        <f>IF(ISNUMBER(BO894),BO894/MAX(BO$22:BO894)-1,"")</f>
        <v>0</v>
      </c>
      <c r="BS894" s="61">
        <f>BS893*(1+BT894)</f>
        <v>132.0327943505734</v>
      </c>
      <c r="BT894" s="60">
        <f>$L$60*N(S894)+$L$61*N(AE894)+$L$62*N(AQ894)+$L$63*N(AM894)+$L$64*N(AI894)+$L$65*N(AA894)+$L$66*N(BG894)+$L$67*N(W894)+$L$68*N(AY894)</f>
        <v>1.4153400619232397E-3</v>
      </c>
      <c r="BU894" s="60">
        <f>IF(ISNUMBER(BS894),BS894/MAX(BS$22:BS894)-1,"")</f>
        <v>0</v>
      </c>
    </row>
    <row r="895" spans="17:73" ht="16" customHeight="1">
      <c r="Q895" s="63">
        <v>44362</v>
      </c>
      <c r="R895" s="62">
        <v>552.99</v>
      </c>
      <c r="S895" s="60">
        <f>IF(AND(ISNUMBER(R894),ISNUMBER(R895)),R895/R894-1,"")</f>
        <v>1.1246434057493815E-2</v>
      </c>
      <c r="T895" s="60">
        <f>IF(ISNUMBER(R895),R895/MAX(R$22:R895)-1,"")</f>
        <v>0</v>
      </c>
      <c r="V895" s="62">
        <v>287.49</v>
      </c>
      <c r="W895" s="60">
        <f>IF(AND(ISNUMBER(V894),ISNUMBER(V895)),V895/V894-1,"")</f>
        <v>1.1220541681322471E-2</v>
      </c>
      <c r="X895" s="60">
        <f>IF(ISNUMBER(V895),V895/MAX(V$22:V895)-1,"")</f>
        <v>0</v>
      </c>
      <c r="Z895" s="62">
        <v>12.2</v>
      </c>
      <c r="AA895" s="60">
        <f>IF(AND(ISNUMBER(Z894),ISNUMBER(Z895)),Z895/Z894-1,"")</f>
        <v>1.413133832086455E-2</v>
      </c>
      <c r="AB895" s="60">
        <f>IF(ISNUMBER(Z895),Z895/MAX(Z$22:Z895)-1,"")</f>
        <v>0</v>
      </c>
      <c r="AD895" s="62">
        <v>16.61</v>
      </c>
      <c r="AE895" s="60">
        <f>IF(AND(ISNUMBER(AD894),ISNUMBER(AD895)),AD895/AD894-1,"")</f>
        <v>1.5281173594132058E-2</v>
      </c>
      <c r="AF895" s="60">
        <f>IF(ISNUMBER(AD895),AD895/MAX(AD$22:AD895)-1,"")</f>
        <v>0</v>
      </c>
      <c r="AH895" s="62">
        <v>19.64</v>
      </c>
      <c r="AI895" s="60">
        <f>IF(AND(ISNUMBER(AH894),ISNUMBER(AH895)),AH895/AH894-1,"")</f>
        <v>1.0808028821410298E-2</v>
      </c>
      <c r="AJ895" s="60">
        <f>IF(ISNUMBER(AH895),AH895/MAX(AH$22:AH895)-1,"")</f>
        <v>0</v>
      </c>
      <c r="AL895" s="62">
        <v>21.4</v>
      </c>
      <c r="AM895" s="60">
        <f>IF(AND(ISNUMBER(AL894),ISNUMBER(AL895)),AL895/AL894-1,"")</f>
        <v>6.5851364063969076E-3</v>
      </c>
      <c r="AN895" s="60">
        <f>IF(ISNUMBER(AL895),AL895/MAX(AL$22:AL895)-1,"")</f>
        <v>-9.2066185829444258E-2</v>
      </c>
      <c r="AP895" s="62">
        <v>100.25</v>
      </c>
      <c r="AQ895" s="60">
        <f>IF(AND(ISNUMBER(AP894),ISNUMBER(AP895)),AP895/AP894-1,"")</f>
        <v>0</v>
      </c>
      <c r="AR895" s="60">
        <f>IF(ISNUMBER(AP895),AP895/MAX(AP$22:AP895)-1,"")</f>
        <v>-1.5934667861766671E-3</v>
      </c>
      <c r="AT895" s="62">
        <v>50.08</v>
      </c>
      <c r="AU895" s="60">
        <f>IF(AND(ISNUMBER(AT894),ISNUMBER(AT895)),AT895/AT894-1,"")</f>
        <v>1.9972039145188525E-4</v>
      </c>
      <c r="AV895" s="60">
        <f>IF(ISNUMBER(AT895),AT895/MAX(AT$22:AT895)-1,"")</f>
        <v>-1.9928258270227595E-3</v>
      </c>
      <c r="AX895" s="62">
        <v>22.588999999999999</v>
      </c>
      <c r="AY895" s="60">
        <f>IF(AND(ISNUMBER(AX894),ISNUMBER(AX895)),AX895/AX894-1,"")</f>
        <v>-1.2589063251300492E-2</v>
      </c>
      <c r="AZ895" s="60">
        <f>IF(ISNUMBER(AX895),AX895/MAX(AX$22:AX895)-1,"")</f>
        <v>-0.1575983591273542</v>
      </c>
      <c r="BB895" s="62">
        <v>48.61</v>
      </c>
      <c r="BC895" s="60">
        <f>IF(AND(ISNUMBER(BB894),ISNUMBER(BB895)),BB895/BB894-1,"")</f>
        <v>-1.2327922745017927E-3</v>
      </c>
      <c r="BD895" s="60">
        <f>IF(ISNUMBER(BB895),BB895/MAX(BB$22:BB895)-1,"")</f>
        <v>-0.12113541854999099</v>
      </c>
      <c r="BF895" s="62">
        <v>53.49</v>
      </c>
      <c r="BG895" s="60">
        <f>IF(AND(ISNUMBER(BF894),ISNUMBER(BF895)),BF895/BF894-1,"")</f>
        <v>5.6116722783383644E-4</v>
      </c>
      <c r="BH895" s="60">
        <f>IF(ISNUMBER(BF895),BF895/MAX(BF$22:BF895)-1,"")</f>
        <v>-1.2005910602142622E-2</v>
      </c>
      <c r="BK895" s="61">
        <f>BK894*(1+BL895)</f>
        <v>138.59656101277048</v>
      </c>
      <c r="BL895" s="60">
        <f>$L$12*N(AQ895)+$L$13*N(S895)+$L$14*N(AA895)+$L$15*N(AE895)+$L$16*N(AY895)+$L$17*N(BC895)+$L$18*N(AM895)+$L$19*N(AU895)+$L$20*N(W895)</f>
        <v>5.4482755350121958E-3</v>
      </c>
      <c r="BM895" s="60">
        <f>IF(ISNUMBER(BK895),BK895/MAX(BK$22:BK895)-1,"")</f>
        <v>0</v>
      </c>
      <c r="BO895" s="61">
        <f>BO894*(1+BP895)</f>
        <v>139.47938176261573</v>
      </c>
      <c r="BP895" s="60">
        <f>$L$36*N(S895)+$L$37*N(AQ895)+$L$38*N(AA895)+$L$39*N(AE895)+$L$40*N(AM895)+$L$41*N(W895)+$L$42*N(AI895)+$L$43*N(BG895)+$L$44*N(AY895)</f>
        <v>7.9266315330012872E-3</v>
      </c>
      <c r="BQ895" s="60">
        <f>IF(ISNUMBER(BO895),BO895/MAX(BO$22:BO895)-1,"")</f>
        <v>0</v>
      </c>
      <c r="BS895" s="61">
        <f>BS894*(1+BT895)</f>
        <v>133.2656553106352</v>
      </c>
      <c r="BT895" s="60">
        <f>$L$60*N(S895)+$L$61*N(AE895)+$L$62*N(AQ895)+$L$63*N(AM895)+$L$64*N(AI895)+$L$65*N(AA895)+$L$66*N(BG895)+$L$67*N(W895)+$L$68*N(AY895)</f>
        <v>9.3375359214795898E-3</v>
      </c>
      <c r="BU895" s="60">
        <f>IF(ISNUMBER(BS895),BS895/MAX(BS$22:BS895)-1,"")</f>
        <v>0</v>
      </c>
    </row>
    <row r="896" spans="17:73" ht="16" customHeight="1">
      <c r="Q896" s="63">
        <v>44363</v>
      </c>
      <c r="R896" s="62">
        <v>552.97</v>
      </c>
      <c r="S896" s="60">
        <f>IF(AND(ISNUMBER(R895),ISNUMBER(R896)),R896/R895-1,"")</f>
        <v>-3.6167019295096914E-5</v>
      </c>
      <c r="T896" s="60">
        <f>IF(ISNUMBER(R896),R896/MAX(R$22:R896)-1,"")</f>
        <v>-3.6167019295096914E-5</v>
      </c>
      <c r="V896" s="62">
        <v>286.83</v>
      </c>
      <c r="W896" s="60">
        <f>IF(AND(ISNUMBER(V895),ISNUMBER(V896)),V896/V895-1,"")</f>
        <v>-2.2957320254618496E-3</v>
      </c>
      <c r="X896" s="60">
        <f>IF(ISNUMBER(V896),V896/MAX(V$22:V896)-1,"")</f>
        <v>-2.2957320254618496E-3</v>
      </c>
      <c r="Z896" s="62">
        <v>12.17</v>
      </c>
      <c r="AA896" s="60">
        <f>IF(AND(ISNUMBER(Z895),ISNUMBER(Z896)),Z896/Z895-1,"")</f>
        <v>-2.4590163934425924E-3</v>
      </c>
      <c r="AB896" s="60">
        <f>IF(ISNUMBER(Z896),Z896/MAX(Z$22:Z896)-1,"")</f>
        <v>-2.4590163934425924E-3</v>
      </c>
      <c r="AD896" s="62">
        <v>16.62</v>
      </c>
      <c r="AE896" s="60">
        <f>IF(AND(ISNUMBER(AD895),ISNUMBER(AD896)),AD896/AD895-1,"")</f>
        <v>6.0204695966303845E-4</v>
      </c>
      <c r="AF896" s="60">
        <f>IF(ISNUMBER(AD896),AD896/MAX(AD$22:AD896)-1,"")</f>
        <v>0</v>
      </c>
      <c r="AH896" s="62">
        <v>19.649999999999999</v>
      </c>
      <c r="AI896" s="60">
        <f>IF(AND(ISNUMBER(AH895),ISNUMBER(AH896)),AH896/AH895-1,"")</f>
        <v>5.0916496944997114E-4</v>
      </c>
      <c r="AJ896" s="60">
        <f>IF(ISNUMBER(AH896),AH896/MAX(AH$22:AH896)-1,"")</f>
        <v>0</v>
      </c>
      <c r="AL896" s="62">
        <v>21.49</v>
      </c>
      <c r="AM896" s="60">
        <f>IF(AND(ISNUMBER(AL895),ISNUMBER(AL896)),AL896/AL895-1,"")</f>
        <v>4.2056074766354534E-3</v>
      </c>
      <c r="AN896" s="60">
        <f>IF(ISNUMBER(AL896),AL896/MAX(AL$22:AL896)-1,"")</f>
        <v>-8.8247772592278451E-2</v>
      </c>
      <c r="AP896" s="62">
        <v>100.25</v>
      </c>
      <c r="AQ896" s="60">
        <f>IF(AND(ISNUMBER(AP895),ISNUMBER(AP896)),AP896/AP895-1,"")</f>
        <v>0</v>
      </c>
      <c r="AR896" s="60">
        <f>IF(ISNUMBER(AP896),AP896/MAX(AP$22:AP896)-1,"")</f>
        <v>-1.5934667861766671E-3</v>
      </c>
      <c r="AT896" s="62">
        <v>50.08</v>
      </c>
      <c r="AU896" s="60">
        <f>IF(AND(ISNUMBER(AT895),ISNUMBER(AT896)),AT896/AT895-1,"")</f>
        <v>0</v>
      </c>
      <c r="AV896" s="60">
        <f>IF(ISNUMBER(AT896),AT896/MAX(AT$22:AT896)-1,"")</f>
        <v>-1.9928258270227595E-3</v>
      </c>
      <c r="AX896" s="62">
        <v>22.545999999999999</v>
      </c>
      <c r="AY896" s="60">
        <f>IF(AND(ISNUMBER(AX895),ISNUMBER(AX896)),AX896/AX895-1,"")</f>
        <v>-1.9035813891716824E-3</v>
      </c>
      <c r="AZ896" s="60">
        <f>IF(ISNUMBER(AX896),AX896/MAX(AX$22:AX896)-1,"")</f>
        <v>-0.15920193921312709</v>
      </c>
      <c r="BB896" s="62">
        <v>48.52</v>
      </c>
      <c r="BC896" s="60">
        <f>IF(AND(ISNUMBER(BB895),ISNUMBER(BB896)),BB896/BB895-1,"")</f>
        <v>-1.8514708907630961E-3</v>
      </c>
      <c r="BD896" s="60">
        <f>IF(ISNUMBER(BB896),BB896/MAX(BB$22:BB896)-1,"")</f>
        <v>-0.12276261073946848</v>
      </c>
      <c r="BF896" s="62">
        <v>53.52</v>
      </c>
      <c r="BG896" s="60">
        <f>IF(AND(ISNUMBER(BF895),ISNUMBER(BF896)),BF896/BF895-1,"")</f>
        <v>5.6085249579362895E-4</v>
      </c>
      <c r="BH896" s="60">
        <f>IF(ISNUMBER(BF896),BF896/MAX(BF$22:BF896)-1,"")</f>
        <v>-1.1451791651274412E-2</v>
      </c>
      <c r="BK896" s="61">
        <f>BK895*(1+BL896)</f>
        <v>138.52438913573977</v>
      </c>
      <c r="BL896" s="60">
        <f>$L$12*N(AQ896)+$L$13*N(S896)+$L$14*N(AA896)+$L$15*N(AE896)+$L$16*N(AY896)+$L$17*N(BC896)+$L$18*N(AM896)+$L$19*N(AU896)+$L$20*N(W896)</f>
        <v>-5.2073353410312859E-4</v>
      </c>
      <c r="BM896" s="60">
        <f>IF(ISNUMBER(BK896),BK896/MAX(BK$22:BK896)-1,"")</f>
        <v>-5.2073353410309053E-4</v>
      </c>
      <c r="BO896" s="61">
        <f>BO895*(1+BP896)</f>
        <v>139.42363532486104</v>
      </c>
      <c r="BP896" s="60">
        <f>$L$36*N(S896)+$L$37*N(AQ896)+$L$38*N(AA896)+$L$39*N(AE896)+$L$40*N(AM896)+$L$41*N(W896)+$L$42*N(AI896)+$L$43*N(BG896)+$L$44*N(AY896)</f>
        <v>-3.9967511362761529E-4</v>
      </c>
      <c r="BQ896" s="60">
        <f>IF(ISNUMBER(BO896),BO896/MAX(BO$22:BO896)-1,"")</f>
        <v>-3.9967511362770658E-4</v>
      </c>
      <c r="BS896" s="61">
        <f>BS895*(1+BT896)</f>
        <v>133.31451465129314</v>
      </c>
      <c r="BT896" s="60">
        <f>$L$60*N(S896)+$L$61*N(AE896)+$L$62*N(AQ896)+$L$63*N(AM896)+$L$64*N(AI896)+$L$65*N(AA896)+$L$66*N(BG896)+$L$67*N(W896)+$L$68*N(AY896)</f>
        <v>3.6663115147004979E-4</v>
      </c>
      <c r="BU896" s="60">
        <f>IF(ISNUMBER(BS896),BS896/MAX(BS$22:BS896)-1,"")</f>
        <v>0</v>
      </c>
    </row>
    <row r="897" spans="17:73" ht="16" customHeight="1">
      <c r="Q897" s="63">
        <v>44364</v>
      </c>
      <c r="R897" s="62">
        <v>551.6</v>
      </c>
      <c r="S897" s="60">
        <f>IF(AND(ISNUMBER(R896),ISNUMBER(R897)),R897/R896-1,"")</f>
        <v>-2.4775304266054787E-3</v>
      </c>
      <c r="T897" s="60">
        <f>IF(ISNUMBER(R897),R897/MAX(R$22:R897)-1,"")</f>
        <v>-2.5136078410097351E-3</v>
      </c>
      <c r="V897" s="62">
        <v>287.02999999999997</v>
      </c>
      <c r="W897" s="60">
        <f>IF(AND(ISNUMBER(V896),ISNUMBER(V897)),V897/V896-1,"")</f>
        <v>6.9727713279643666E-4</v>
      </c>
      <c r="X897" s="60">
        <f>IF(ISNUMBER(V897),V897/MAX(V$22:V897)-1,"")</f>
        <v>-1.600055654109811E-3</v>
      </c>
      <c r="Z897" s="62">
        <v>12.16</v>
      </c>
      <c r="AA897" s="60">
        <f>IF(AND(ISNUMBER(Z896),ISNUMBER(Z897)),Z897/Z896-1,"")</f>
        <v>-8.2169268693510489E-4</v>
      </c>
      <c r="AB897" s="60">
        <f>IF(ISNUMBER(Z897),Z897/MAX(Z$22:Z897)-1,"")</f>
        <v>-3.2786885245901232E-3</v>
      </c>
      <c r="AD897" s="62">
        <v>16.52</v>
      </c>
      <c r="AE897" s="60">
        <f>IF(AND(ISNUMBER(AD896),ISNUMBER(AD897)),AD897/AD896-1,"")</f>
        <v>-6.0168471720819516E-3</v>
      </c>
      <c r="AF897" s="60">
        <f>IF(ISNUMBER(AD897),AD897/MAX(AD$22:AD897)-1,"")</f>
        <v>-6.0168471720819516E-3</v>
      </c>
      <c r="AH897" s="62">
        <v>19.62</v>
      </c>
      <c r="AI897" s="60">
        <f>IF(AND(ISNUMBER(AH896),ISNUMBER(AH897)),AH897/AH896-1,"")</f>
        <v>-1.5267175572517555E-3</v>
      </c>
      <c r="AJ897" s="60">
        <f>IF(ISNUMBER(AH897),AH897/MAX(AH$22:AH897)-1,"")</f>
        <v>-1.5267175572517555E-3</v>
      </c>
      <c r="AL897" s="62">
        <v>21.29</v>
      </c>
      <c r="AM897" s="60">
        <f>IF(AND(ISNUMBER(AL896),ISNUMBER(AL897)),AL897/AL896-1,"")</f>
        <v>-9.3066542577943112E-3</v>
      </c>
      <c r="AN897" s="60">
        <f>IF(ISNUMBER(AL897),AL897/MAX(AL$22:AL897)-1,"")</f>
        <v>-9.6733135341535936E-2</v>
      </c>
      <c r="AP897" s="62">
        <v>100.25</v>
      </c>
      <c r="AQ897" s="60">
        <f>IF(AND(ISNUMBER(AP896),ISNUMBER(AP897)),AP897/AP896-1,"")</f>
        <v>0</v>
      </c>
      <c r="AR897" s="60">
        <f>IF(ISNUMBER(AP897),AP897/MAX(AP$22:AP897)-1,"")</f>
        <v>-1.5934667861766671E-3</v>
      </c>
      <c r="AT897" s="62">
        <v>50.07</v>
      </c>
      <c r="AU897" s="60">
        <f>IF(AND(ISNUMBER(AT896),ISNUMBER(AT897)),AT897/AT896-1,"")</f>
        <v>-1.9968051118202101E-4</v>
      </c>
      <c r="AV897" s="60">
        <f>IF(ISNUMBER(AT897),AT897/MAX(AT$22:AT897)-1,"")</f>
        <v>-2.1921084097249466E-3</v>
      </c>
      <c r="AX897" s="62">
        <v>22.213999999999999</v>
      </c>
      <c r="AY897" s="60">
        <f>IF(AND(ISNUMBER(AX896),ISNUMBER(AX897)),AX897/AX896-1,"")</f>
        <v>-1.4725450190721245E-2</v>
      </c>
      <c r="AZ897" s="60">
        <f>IF(ISNUMBER(AX897),AX897/MAX(AX$22:AX897)-1,"")</f>
        <v>-0.17158306917769917</v>
      </c>
      <c r="BB897" s="62">
        <v>48.44</v>
      </c>
      <c r="BC897" s="60">
        <f>IF(AND(ISNUMBER(BB896),ISNUMBER(BB897)),BB897/BB896-1,"")</f>
        <v>-1.6488046166530657E-3</v>
      </c>
      <c r="BD897" s="60">
        <f>IF(ISNUMBER(BB897),BB897/MAX(BB$22:BB897)-1,"")</f>
        <v>-0.1242090037967819</v>
      </c>
      <c r="BF897" s="62">
        <v>53.32</v>
      </c>
      <c r="BG897" s="60">
        <f>IF(AND(ISNUMBER(BF896),ISNUMBER(BF897)),BF897/BF896-1,"")</f>
        <v>-3.7369207772796065E-3</v>
      </c>
      <c r="BH897" s="60">
        <f>IF(ISNUMBER(BF897),BF897/MAX(BF$22:BF897)-1,"")</f>
        <v>-1.514591799039533E-2</v>
      </c>
      <c r="BK897" s="61">
        <f>BK896*(1+BL897)</f>
        <v>137.9507298474727</v>
      </c>
      <c r="BL897" s="60">
        <f>$L$12*N(AQ897)+$L$13*N(S897)+$L$14*N(AA897)+$L$15*N(AE897)+$L$16*N(AY897)+$L$17*N(BC897)+$L$18*N(AM897)+$L$19*N(AU897)+$L$20*N(W897)</f>
        <v>-4.1412150730001495E-3</v>
      </c>
      <c r="BM897" s="60">
        <f>IF(ISNUMBER(BK897),BK897/MAX(BK$22:BK897)-1,"")</f>
        <v>-4.6597921375427509E-3</v>
      </c>
      <c r="BO897" s="61">
        <f>BO896*(1+BP897)</f>
        <v>138.94775471831034</v>
      </c>
      <c r="BP897" s="60">
        <f>$L$36*N(S897)+$L$37*N(AQ897)+$L$38*N(AA897)+$L$39*N(AE897)+$L$40*N(AM897)+$L$41*N(W897)+$L$42*N(AI897)+$L$43*N(BG897)+$L$44*N(AY897)</f>
        <v>-3.4131989561303469E-3</v>
      </c>
      <c r="BQ897" s="60">
        <f>IF(ISNUMBER(BO897),BO897/MAX(BO$22:BO897)-1,"")</f>
        <v>-3.8115098990773033E-3</v>
      </c>
      <c r="BS897" s="61">
        <f>BS896*(1+BT897)</f>
        <v>132.87369636124862</v>
      </c>
      <c r="BT897" s="60">
        <f>$L$60*N(S897)+$L$61*N(AE897)+$L$62*N(AQ897)+$L$63*N(AM897)+$L$64*N(AI897)+$L$65*N(AA897)+$L$66*N(BG897)+$L$67*N(W897)+$L$68*N(AY897)</f>
        <v>-3.3066038697852872E-3</v>
      </c>
      <c r="BU897" s="60">
        <f>IF(ISNUMBER(BS897),BS897/MAX(BS$22:BS897)-1,"")</f>
        <v>-3.3066038697853184E-3</v>
      </c>
    </row>
    <row r="898" spans="17:73" ht="16" customHeight="1">
      <c r="Q898" s="63">
        <v>44365</v>
      </c>
      <c r="R898" s="62">
        <v>559.46</v>
      </c>
      <c r="S898" s="60">
        <f>IF(AND(ISNUMBER(R897),ISNUMBER(R898)),R898/R897-1,"")</f>
        <v>1.4249456127628735E-2</v>
      </c>
      <c r="T898" s="60">
        <f>IF(ISNUMBER(R898),R898/MAX(R$22:R898)-1,"")</f>
        <v>0</v>
      </c>
      <c r="V898" s="62">
        <v>291.32</v>
      </c>
      <c r="W898" s="60">
        <f>IF(AND(ISNUMBER(V897),ISNUMBER(V898)),V898/V897-1,"")</f>
        <v>1.4946172873915753E-2</v>
      </c>
      <c r="X898" s="60">
        <f>IF(ISNUMBER(V898),V898/MAX(V$22:V898)-1,"")</f>
        <v>0</v>
      </c>
      <c r="Z898" s="62">
        <v>12.42</v>
      </c>
      <c r="AA898" s="60">
        <f>IF(AND(ISNUMBER(Z897),ISNUMBER(Z898)),Z898/Z897-1,"")</f>
        <v>2.1381578947368363E-2</v>
      </c>
      <c r="AB898" s="60">
        <f>IF(ISNUMBER(Z898),Z898/MAX(Z$22:Z898)-1,"")</f>
        <v>0</v>
      </c>
      <c r="AD898" s="62">
        <v>16.46</v>
      </c>
      <c r="AE898" s="60">
        <f>IF(AND(ISNUMBER(AD897),ISNUMBER(AD898)),AD898/AD897-1,"")</f>
        <v>-3.63196125907983E-3</v>
      </c>
      <c r="AF898" s="60">
        <f>IF(ISNUMBER(AD898),AD898/MAX(AD$22:AD898)-1,"")</f>
        <v>-9.6269554753309894E-3</v>
      </c>
      <c r="AH898" s="62">
        <v>19.79</v>
      </c>
      <c r="AI898" s="60">
        <f>IF(AND(ISNUMBER(AH897),ISNUMBER(AH898)),AH898/AH897-1,"")</f>
        <v>8.6646279306827889E-3</v>
      </c>
      <c r="AJ898" s="60">
        <f>IF(ISNUMBER(AH898),AH898/MAX(AH$22:AH898)-1,"")</f>
        <v>0</v>
      </c>
      <c r="AL898" s="62">
        <v>21.31</v>
      </c>
      <c r="AM898" s="60">
        <f>IF(AND(ISNUMBER(AL897),ISNUMBER(AL898)),AL898/AL897-1,"")</f>
        <v>9.3940817285109723E-4</v>
      </c>
      <c r="AN898" s="60">
        <f>IF(ISNUMBER(AL898),AL898/MAX(AL$22:AL898)-1,"")</f>
        <v>-9.5884599066610177E-2</v>
      </c>
      <c r="AP898" s="62">
        <v>100.25</v>
      </c>
      <c r="AQ898" s="60">
        <f>IF(AND(ISNUMBER(AP897),ISNUMBER(AP898)),AP898/AP897-1,"")</f>
        <v>0</v>
      </c>
      <c r="AR898" s="60">
        <f>IF(ISNUMBER(AP898),AP898/MAX(AP$22:AP898)-1,"")</f>
        <v>-1.5934667861766671E-3</v>
      </c>
      <c r="AT898" s="62">
        <v>50.08</v>
      </c>
      <c r="AU898" s="60">
        <f>IF(AND(ISNUMBER(AT897),ISNUMBER(AT898)),AT898/AT897-1,"")</f>
        <v>1.9972039145188525E-4</v>
      </c>
      <c r="AV898" s="60">
        <f>IF(ISNUMBER(AT898),AT898/MAX(AT$22:AT898)-1,"")</f>
        <v>-1.9928258270227595E-3</v>
      </c>
      <c r="AX898" s="62">
        <v>22.111999999999998</v>
      </c>
      <c r="AY898" s="60">
        <f>IF(AND(ISNUMBER(AX897),ISNUMBER(AX898)),AX898/AX897-1,"")</f>
        <v>-4.5916989286035603E-3</v>
      </c>
      <c r="AZ898" s="60">
        <f>IF(ISNUMBER(AX898),AX898/MAX(AX$22:AX898)-1,"")</f>
        <v>-0.17538691031139297</v>
      </c>
      <c r="BB898" s="62">
        <v>48.58</v>
      </c>
      <c r="BC898" s="60">
        <f>IF(AND(ISNUMBER(BB897),ISNUMBER(BB898)),BB898/BB897-1,"")</f>
        <v>2.8901734104045396E-3</v>
      </c>
      <c r="BD898" s="60">
        <f>IF(ISNUMBER(BB898),BB898/MAX(BB$22:BB898)-1,"")</f>
        <v>-0.12167781594648353</v>
      </c>
      <c r="BF898" s="62">
        <v>53.29</v>
      </c>
      <c r="BG898" s="60">
        <f>IF(AND(ISNUMBER(BF897),ISNUMBER(BF898)),BF898/BF897-1,"")</f>
        <v>-5.626406601650924E-4</v>
      </c>
      <c r="BH898" s="60">
        <f>IF(ISNUMBER(BF898),BF898/MAX(BF$22:BF898)-1,"")</f>
        <v>-1.5700036941263429E-2</v>
      </c>
      <c r="BK898" s="61">
        <f>BK897*(1+BL898)</f>
        <v>138.87384232848763</v>
      </c>
      <c r="BL898" s="60">
        <f>$L$12*N(AQ898)+$L$13*N(S898)+$L$14*N(AA898)+$L$15*N(AE898)+$L$16*N(AY898)+$L$17*N(BC898)+$L$18*N(AM898)+$L$19*N(AU898)+$L$20*N(W898)</f>
        <v>6.6916099830393594E-3</v>
      </c>
      <c r="BM898" s="60">
        <f>IF(ISNUMBER(BK898),BK898/MAX(BK$22:BK898)-1,"")</f>
        <v>0</v>
      </c>
      <c r="BO898" s="61">
        <f>BO897*(1+BP898)</f>
        <v>139.98799613452312</v>
      </c>
      <c r="BP898" s="60">
        <f>$L$36*N(S898)+$L$37*N(AQ898)+$L$38*N(AA898)+$L$39*N(AE898)+$L$40*N(AM898)+$L$41*N(W898)+$L$42*N(AI898)+$L$43*N(BG898)+$L$44*N(AY898)</f>
        <v>7.4865651360948643E-3</v>
      </c>
      <c r="BQ898" s="60">
        <f>IF(ISNUMBER(BO898),BO898/MAX(BO$22:BO898)-1,"")</f>
        <v>0</v>
      </c>
      <c r="BS898" s="61">
        <f>BS897*(1+BT898)</f>
        <v>133.74046599416479</v>
      </c>
      <c r="BT898" s="60">
        <f>$L$60*N(S898)+$L$61*N(AE898)+$L$62*N(AQ898)+$L$63*N(AM898)+$L$64*N(AI898)+$L$65*N(AA898)+$L$66*N(BG898)+$L$67*N(W898)+$L$68*N(AY898)</f>
        <v>6.5232597320064815E-3</v>
      </c>
      <c r="BU898" s="60">
        <f>IF(ISNUMBER(BS898),BS898/MAX(BS$22:BS898)-1,"")</f>
        <v>0</v>
      </c>
    </row>
    <row r="899" spans="17:73" ht="16" customHeight="1">
      <c r="Q899" s="63">
        <v>44368</v>
      </c>
      <c r="R899" s="62">
        <v>551.1</v>
      </c>
      <c r="S899" s="60">
        <f>IF(AND(ISNUMBER(R898),ISNUMBER(R899)),R899/R898-1,"")</f>
        <v>-1.4942980731419642E-2</v>
      </c>
      <c r="T899" s="60">
        <f>IF(ISNUMBER(R899),R899/MAX(R$22:R899)-1,"")</f>
        <v>-1.4942980731419642E-2</v>
      </c>
      <c r="V899" s="62">
        <v>287.7</v>
      </c>
      <c r="W899" s="60">
        <f>IF(AND(ISNUMBER(V898),ISNUMBER(V899)),V899/V898-1,"")</f>
        <v>-1.2426197995331623E-2</v>
      </c>
      <c r="X899" s="60">
        <f>IF(ISNUMBER(V899),V899/MAX(V$22:V899)-1,"")</f>
        <v>-1.2426197995331623E-2</v>
      </c>
      <c r="Z899" s="62">
        <v>12.25</v>
      </c>
      <c r="AA899" s="60">
        <f>IF(AND(ISNUMBER(Z898),ISNUMBER(Z899)),Z899/Z898-1,"")</f>
        <v>-1.3687600644122333E-2</v>
      </c>
      <c r="AB899" s="60">
        <f>IF(ISNUMBER(Z899),Z899/MAX(Z$22:Z899)-1,"")</f>
        <v>-1.3687600644122333E-2</v>
      </c>
      <c r="AD899" s="62">
        <v>15.93</v>
      </c>
      <c r="AE899" s="60">
        <f>IF(AND(ISNUMBER(AD898),ISNUMBER(AD899)),AD899/AD898-1,"")</f>
        <v>-3.2199270959902826E-2</v>
      </c>
      <c r="AF899" s="60">
        <f>IF(ISNUMBER(AD899),AD899/MAX(AD$22:AD899)-1,"")</f>
        <v>-4.1516245487364656E-2</v>
      </c>
      <c r="AH899" s="62">
        <v>19.670000000000002</v>
      </c>
      <c r="AI899" s="60">
        <f>IF(AND(ISNUMBER(AH898),ISNUMBER(AH899)),AH899/AH898-1,"")</f>
        <v>-6.0636685194541684E-3</v>
      </c>
      <c r="AJ899" s="60">
        <f>IF(ISNUMBER(AH899),AH899/MAX(AH$22:AH899)-1,"")</f>
        <v>-6.0636685194541684E-3</v>
      </c>
      <c r="AL899" s="62">
        <v>20.84</v>
      </c>
      <c r="AM899" s="60">
        <f>IF(AND(ISNUMBER(AL898),ISNUMBER(AL899)),AL899/AL898-1,"")</f>
        <v>-2.2055373064289063E-2</v>
      </c>
      <c r="AN899" s="60">
        <f>IF(ISNUMBER(AL899),AL899/MAX(AL$22:AL899)-1,"")</f>
        <v>-0.11582520152736531</v>
      </c>
      <c r="AP899" s="62">
        <v>100.26</v>
      </c>
      <c r="AQ899" s="60">
        <f>IF(AND(ISNUMBER(AP898),ISNUMBER(AP899)),AP899/AP898-1,"")</f>
        <v>9.9750623441474673E-5</v>
      </c>
      <c r="AR899" s="60">
        <f>IF(ISNUMBER(AP899),AP899/MAX(AP$22:AP899)-1,"")</f>
        <v>-1.4938751120405769E-3</v>
      </c>
      <c r="AT899" s="62">
        <v>50.08</v>
      </c>
      <c r="AU899" s="60">
        <f>IF(AND(ISNUMBER(AT898),ISNUMBER(AT899)),AT899/AT898-1,"")</f>
        <v>0</v>
      </c>
      <c r="AV899" s="60">
        <f>IF(ISNUMBER(AT899),AT899/MAX(AT$22:AT899)-1,"")</f>
        <v>-1.9928258270227595E-3</v>
      </c>
      <c r="AX899" s="62">
        <v>22.085000000000001</v>
      </c>
      <c r="AY899" s="60">
        <f>IF(AND(ISNUMBER(AX898),ISNUMBER(AX899)),AX899/AX898-1,"")</f>
        <v>-1.2210564399419699E-3</v>
      </c>
      <c r="AZ899" s="60">
        <f>IF(ISNUMBER(AX899),AX899/MAX(AX$22:AX899)-1,"")</f>
        <v>-0.1763938094350177</v>
      </c>
      <c r="BB899" s="62">
        <v>48.72</v>
      </c>
      <c r="BC899" s="60">
        <f>IF(AND(ISNUMBER(BB898),ISNUMBER(BB899)),BB899/BB898-1,"")</f>
        <v>2.8818443804035088E-3</v>
      </c>
      <c r="BD899" s="60">
        <f>IF(ISNUMBER(BB899),BB899/MAX(BB$22:BB899)-1,"")</f>
        <v>-0.11914662809618515</v>
      </c>
      <c r="BF899" s="62">
        <v>53.34</v>
      </c>
      <c r="BG899" s="60">
        <f>IF(AND(ISNUMBER(BF898),ISNUMBER(BF899)),BF899/BF898-1,"")</f>
        <v>9.3826233814975346E-4</v>
      </c>
      <c r="BH899" s="60">
        <f>IF(ISNUMBER(BF899),BF899/MAX(BF$22:BF899)-1,"")</f>
        <v>-1.4776505356483116E-2</v>
      </c>
      <c r="BK899" s="61">
        <f>BK898*(1+BL899)</f>
        <v>137.36780014174843</v>
      </c>
      <c r="BL899" s="60">
        <f>$L$12*N(AQ899)+$L$13*N(S899)+$L$14*N(AA899)+$L$15*N(AE899)+$L$16*N(AY899)+$L$17*N(BC899)+$L$18*N(AM899)+$L$19*N(AU899)+$L$20*N(W899)</f>
        <v>-1.0844678605326225E-2</v>
      </c>
      <c r="BM899" s="60">
        <f>IF(ISNUMBER(BK899),BK899/MAX(BK$22:BK899)-1,"")</f>
        <v>-1.084467860532623E-2</v>
      </c>
      <c r="BO899" s="61">
        <f>BO898*(1+BP899)</f>
        <v>138.12862832197641</v>
      </c>
      <c r="BP899" s="60">
        <f>$L$36*N(S899)+$L$37*N(AQ899)+$L$38*N(AA899)+$L$39*N(AE899)+$L$40*N(AM899)+$L$41*N(W899)+$L$42*N(AI899)+$L$43*N(BG899)+$L$44*N(AY899)</f>
        <v>-1.3282337513853206E-2</v>
      </c>
      <c r="BQ899" s="60">
        <f>IF(ISNUMBER(BO899),BO899/MAX(BO$22:BO899)-1,"")</f>
        <v>-1.3282337513853215E-2</v>
      </c>
      <c r="BS899" s="61">
        <f>BS898*(1+BT899)</f>
        <v>131.75035872573258</v>
      </c>
      <c r="BT899" s="60">
        <f>$L$60*N(S899)+$L$61*N(AE899)+$L$62*N(AQ899)+$L$63*N(AM899)+$L$64*N(AI899)+$L$65*N(AA899)+$L$66*N(BG899)+$L$67*N(W899)+$L$68*N(AY899)</f>
        <v>-1.4880367386479966E-2</v>
      </c>
      <c r="BU899" s="60">
        <f>IF(ISNUMBER(BS899),BS899/MAX(BS$22:BS899)-1,"")</f>
        <v>-1.488036738648002E-2</v>
      </c>
    </row>
    <row r="900" spans="17:73" ht="16" customHeight="1">
      <c r="Q900" s="63">
        <v>44369</v>
      </c>
      <c r="R900" s="62">
        <v>562.26</v>
      </c>
      <c r="S900" s="60">
        <f>IF(AND(ISNUMBER(R899),ISNUMBER(R900)),R900/R899-1,"")</f>
        <v>2.0250408274360421E-2</v>
      </c>
      <c r="T900" s="60">
        <f>IF(ISNUMBER(R900),R900/MAX(R$22:R900)-1,"")</f>
        <v>0</v>
      </c>
      <c r="V900" s="62">
        <v>292.75</v>
      </c>
      <c r="W900" s="60">
        <f>IF(AND(ISNUMBER(V899),ISNUMBER(V900)),V900/V899-1,"")</f>
        <v>1.755300660410164E-2</v>
      </c>
      <c r="X900" s="60">
        <f>IF(ISNUMBER(V900),V900/MAX(V$22:V900)-1,"")</f>
        <v>0</v>
      </c>
      <c r="Z900" s="62">
        <v>12.46</v>
      </c>
      <c r="AA900" s="60">
        <f>IF(AND(ISNUMBER(Z899),ISNUMBER(Z900)),Z900/Z899-1,"")</f>
        <v>1.7142857142857126E-2</v>
      </c>
      <c r="AB900" s="60">
        <f>IF(ISNUMBER(Z900),Z900/MAX(Z$22:Z900)-1,"")</f>
        <v>0</v>
      </c>
      <c r="AD900" s="62">
        <v>16.48</v>
      </c>
      <c r="AE900" s="60">
        <f>IF(AND(ISNUMBER(AD899),ISNUMBER(AD900)),AD900/AD899-1,"")</f>
        <v>3.4526051475204156E-2</v>
      </c>
      <c r="AF900" s="60">
        <f>IF(ISNUMBER(AD900),AD900/MAX(AD$22:AD900)-1,"")</f>
        <v>-8.4235860409146435E-3</v>
      </c>
      <c r="AH900" s="62">
        <v>19.940000000000001</v>
      </c>
      <c r="AI900" s="60">
        <f>IF(AND(ISNUMBER(AH899),ISNUMBER(AH900)),AH900/AH899-1,"")</f>
        <v>1.372648703609558E-2</v>
      </c>
      <c r="AJ900" s="60">
        <f>IF(ISNUMBER(AH900),AH900/MAX(AH$22:AH900)-1,"")</f>
        <v>0</v>
      </c>
      <c r="AL900" s="62">
        <v>21.23</v>
      </c>
      <c r="AM900" s="60">
        <f>IF(AND(ISNUMBER(AL899),ISNUMBER(AL900)),AL900/AL899-1,"")</f>
        <v>1.871401151631491E-2</v>
      </c>
      <c r="AN900" s="60">
        <f>IF(ISNUMBER(AL900),AL900/MAX(AL$22:AL900)-1,"")</f>
        <v>-9.9278744166313104E-2</v>
      </c>
      <c r="AP900" s="62">
        <v>100.26</v>
      </c>
      <c r="AQ900" s="60">
        <f>IF(AND(ISNUMBER(AP899),ISNUMBER(AP900)),AP900/AP899-1,"")</f>
        <v>0</v>
      </c>
      <c r="AR900" s="60">
        <f>IF(ISNUMBER(AP900),AP900/MAX(AP$22:AP900)-1,"")</f>
        <v>-1.4938751120405769E-3</v>
      </c>
      <c r="AT900" s="62">
        <v>50.07</v>
      </c>
      <c r="AU900" s="60">
        <f>IF(AND(ISNUMBER(AT899),ISNUMBER(AT900)),AT900/AT899-1,"")</f>
        <v>-1.9968051118202101E-4</v>
      </c>
      <c r="AV900" s="60">
        <f>IF(ISNUMBER(AT900),AT900/MAX(AT$22:AT900)-1,"")</f>
        <v>-2.1921084097249466E-3</v>
      </c>
      <c r="AX900" s="62">
        <v>22.116</v>
      </c>
      <c r="AY900" s="60">
        <f>IF(AND(ISNUMBER(AX899),ISNUMBER(AX900)),AX900/AX899-1,"")</f>
        <v>1.4036676477247045E-3</v>
      </c>
      <c r="AZ900" s="60">
        <f>IF(ISNUMBER(AX900),AX900/MAX(AX$22:AX900)-1,"")</f>
        <v>-0.17523774007085591</v>
      </c>
      <c r="BB900" s="62">
        <v>48.5</v>
      </c>
      <c r="BC900" s="60">
        <f>IF(AND(ISNUMBER(BB899),ISNUMBER(BB900)),BB900/BB899-1,"")</f>
        <v>-4.5155993431855723E-3</v>
      </c>
      <c r="BD900" s="60">
        <f>IF(ISNUMBER(BB900),BB900/MAX(BB$22:BB900)-1,"")</f>
        <v>-0.12312420900379684</v>
      </c>
      <c r="BF900" s="62">
        <v>53.26</v>
      </c>
      <c r="BG900" s="60">
        <f>IF(AND(ISNUMBER(BF899),ISNUMBER(BF900)),BF900/BF899-1,"")</f>
        <v>-1.4998125234346737E-3</v>
      </c>
      <c r="BH900" s="60">
        <f>IF(ISNUMBER(BF900),BF900/MAX(BF$22:BF900)-1,"")</f>
        <v>-1.6254155892131528E-2</v>
      </c>
      <c r="BK900" s="61">
        <f>BK899*(1+BL900)</f>
        <v>139.1575513424398</v>
      </c>
      <c r="BL900" s="60">
        <f>$L$12*N(AQ900)+$L$13*N(S900)+$L$14*N(AA900)+$L$15*N(AE900)+$L$16*N(AY900)+$L$17*N(BC900)+$L$18*N(AM900)+$L$19*N(AU900)+$L$20*N(W900)</f>
        <v>1.3028899049446516E-2</v>
      </c>
      <c r="BM900" s="60">
        <f>IF(ISNUMBER(BK900),BK900/MAX(BK$22:BK900)-1,"")</f>
        <v>0</v>
      </c>
      <c r="BO900" s="61">
        <f>BO899*(1+BP900)</f>
        <v>140.32612131385284</v>
      </c>
      <c r="BP900" s="60">
        <f>$L$36*N(S900)+$L$37*N(AQ900)+$L$38*N(AA900)+$L$39*N(AE900)+$L$40*N(AM900)+$L$41*N(W900)+$L$42*N(AI900)+$L$43*N(BG900)+$L$44*N(AY900)</f>
        <v>1.5909033620127459E-2</v>
      </c>
      <c r="BQ900" s="60">
        <f>IF(ISNUMBER(BO900),BO900/MAX(BO$22:BO900)-1,"")</f>
        <v>0</v>
      </c>
      <c r="BS900" s="61">
        <f>BS899*(1+BT900)</f>
        <v>134.08372908769277</v>
      </c>
      <c r="BT900" s="60">
        <f>$L$60*N(S900)+$L$61*N(AE900)+$L$62*N(AQ900)+$L$63*N(AM900)+$L$64*N(AI900)+$L$65*N(AA900)+$L$66*N(BG900)+$L$67*N(W900)+$L$68*N(AY900)</f>
        <v>1.7710542760780081E-2</v>
      </c>
      <c r="BU900" s="60">
        <f>IF(ISNUMBER(BS900),BS900/MAX(BS$22:BS900)-1,"")</f>
        <v>0</v>
      </c>
    </row>
    <row r="901" spans="17:73" ht="16" customHeight="1">
      <c r="Q901" s="63">
        <v>44370</v>
      </c>
      <c r="R901" s="62">
        <v>562.78</v>
      </c>
      <c r="S901" s="60">
        <f>IF(AND(ISNUMBER(R900),ISNUMBER(R901)),R901/R900-1,"")</f>
        <v>9.2483904243589876E-4</v>
      </c>
      <c r="T901" s="60">
        <f>IF(ISNUMBER(R901),R901/MAX(R$22:R901)-1,"")</f>
        <v>0</v>
      </c>
      <c r="V901" s="62">
        <v>293.5</v>
      </c>
      <c r="W901" s="60">
        <f>IF(AND(ISNUMBER(V900),ISNUMBER(V901)),V901/V900-1,"")</f>
        <v>2.5619128949616599E-3</v>
      </c>
      <c r="X901" s="60">
        <f>IF(ISNUMBER(V901),V901/MAX(V$22:V901)-1,"")</f>
        <v>0</v>
      </c>
      <c r="Z901" s="62">
        <v>12.46</v>
      </c>
      <c r="AA901" s="60">
        <f>IF(AND(ISNUMBER(Z900),ISNUMBER(Z901)),Z901/Z900-1,"")</f>
        <v>0</v>
      </c>
      <c r="AB901" s="60">
        <f>IF(ISNUMBER(Z901),Z901/MAX(Z$22:Z901)-1,"")</f>
        <v>0</v>
      </c>
      <c r="AD901" s="62">
        <v>16.420000000000002</v>
      </c>
      <c r="AE901" s="60">
        <f>IF(AND(ISNUMBER(AD900),ISNUMBER(AD901)),AD901/AD900-1,"")</f>
        <v>-3.6407766990290691E-3</v>
      </c>
      <c r="AF901" s="60">
        <f>IF(ISNUMBER(AD901),AD901/MAX(AD$22:AD901)-1,"")</f>
        <v>-1.203369434416357E-2</v>
      </c>
      <c r="AH901" s="62">
        <v>19.829999999999998</v>
      </c>
      <c r="AI901" s="60">
        <f>IF(AND(ISNUMBER(AH900),ISNUMBER(AH901)),AH901/AH900-1,"")</f>
        <v>-5.516549648946989E-3</v>
      </c>
      <c r="AJ901" s="60">
        <f>IF(ISNUMBER(AH901),AH901/MAX(AH$22:AH901)-1,"")</f>
        <v>-5.516549648946989E-3</v>
      </c>
      <c r="AL901" s="62">
        <v>21.09</v>
      </c>
      <c r="AM901" s="60">
        <f>IF(AND(ISNUMBER(AL900),ISNUMBER(AL901)),AL901/AL900-1,"")</f>
        <v>-6.594441827602493E-3</v>
      </c>
      <c r="AN901" s="60">
        <f>IF(ISNUMBER(AL901),AL901/MAX(AL$22:AL901)-1,"")</f>
        <v>-0.10521849809079342</v>
      </c>
      <c r="AP901" s="62">
        <v>100.25</v>
      </c>
      <c r="AQ901" s="60">
        <f>IF(AND(ISNUMBER(AP900),ISNUMBER(AP901)),AP901/AP900-1,"")</f>
        <v>-9.9740674247006389E-5</v>
      </c>
      <c r="AR901" s="60">
        <f>IF(ISNUMBER(AP901),AP901/MAX(AP$22:AP901)-1,"")</f>
        <v>-1.5934667861766671E-3</v>
      </c>
      <c r="AT901" s="62">
        <v>50.08</v>
      </c>
      <c r="AU901" s="60">
        <f>IF(AND(ISNUMBER(AT900),ISNUMBER(AT901)),AT901/AT900-1,"")</f>
        <v>1.9972039145188525E-4</v>
      </c>
      <c r="AV901" s="60">
        <f>IF(ISNUMBER(AT901),AT901/MAX(AT$22:AT901)-1,"")</f>
        <v>-1.9928258270227595E-3</v>
      </c>
      <c r="AX901" s="62">
        <v>22.036000000000001</v>
      </c>
      <c r="AY901" s="60">
        <f>IF(AND(ISNUMBER(AX900),ISNUMBER(AX901)),AX901/AX900-1,"")</f>
        <v>-3.6172906493036061E-3</v>
      </c>
      <c r="AZ901" s="60">
        <f>IF(ISNUMBER(AX901),AX901/MAX(AX$22:AX901)-1,"")</f>
        <v>-0.17822114488159613</v>
      </c>
      <c r="BB901" s="62">
        <v>48.58</v>
      </c>
      <c r="BC901" s="60">
        <f>IF(AND(ISNUMBER(BB900),ISNUMBER(BB901)),BB901/BB900-1,"")</f>
        <v>1.6494845360823795E-3</v>
      </c>
      <c r="BD901" s="60">
        <f>IF(ISNUMBER(BB901),BB901/MAX(BB$22:BB901)-1,"")</f>
        <v>-0.12167781594648353</v>
      </c>
      <c r="BF901" s="62">
        <v>53.32</v>
      </c>
      <c r="BG901" s="60">
        <f>IF(AND(ISNUMBER(BF900),ISNUMBER(BF901)),BF901/BF900-1,"")</f>
        <v>1.1265490048817384E-3</v>
      </c>
      <c r="BH901" s="60">
        <f>IF(ISNUMBER(BF901),BF901/MAX(BF$22:BF901)-1,"")</f>
        <v>-1.514591799039533E-2</v>
      </c>
      <c r="BK901" s="61">
        <f>BK900*(1+BL901)</f>
        <v>139.03710673662346</v>
      </c>
      <c r="BL901" s="60">
        <f>$L$12*N(AQ901)+$L$13*N(S901)+$L$14*N(AA901)+$L$15*N(AE901)+$L$16*N(AY901)+$L$17*N(BC901)+$L$18*N(AM901)+$L$19*N(AU901)+$L$20*N(W901)</f>
        <v>-8.6552691287268156E-4</v>
      </c>
      <c r="BM901" s="60">
        <f>IF(ISNUMBER(BK901),BK901/MAX(BK$22:BK901)-1,"")</f>
        <v>-8.6552691287267169E-4</v>
      </c>
      <c r="BO901" s="61">
        <f>BO900*(1+BP901)</f>
        <v>140.20141476170312</v>
      </c>
      <c r="BP901" s="60">
        <f>$L$36*N(S901)+$L$37*N(AQ901)+$L$38*N(AA901)+$L$39*N(AE901)+$L$40*N(AM901)+$L$41*N(W901)+$L$42*N(AI901)+$L$43*N(BG901)+$L$44*N(AY901)</f>
        <v>-8.8869093638523815E-4</v>
      </c>
      <c r="BQ901" s="60">
        <f>IF(ISNUMBER(BO901),BO901/MAX(BO$22:BO901)-1,"")</f>
        <v>-8.886909363852169E-4</v>
      </c>
      <c r="BS901" s="61">
        <f>BS900*(1+BT901)</f>
        <v>133.84580129770836</v>
      </c>
      <c r="BT901" s="60">
        <f>$L$60*N(S901)+$L$61*N(AE901)+$L$62*N(AQ901)+$L$63*N(AM901)+$L$64*N(AI901)+$L$65*N(AA901)+$L$66*N(BG901)+$L$67*N(W901)+$L$68*N(AY901)</f>
        <v>-1.7744717543529056E-3</v>
      </c>
      <c r="BU901" s="60">
        <f>IF(ISNUMBER(BS901),BS901/MAX(BS$22:BS901)-1,"")</f>
        <v>-1.7744717543528576E-3</v>
      </c>
    </row>
    <row r="902" spans="17:73" ht="16" customHeight="1">
      <c r="Q902" s="63">
        <v>44371</v>
      </c>
      <c r="R902" s="62">
        <v>559.70000000000005</v>
      </c>
      <c r="S902" s="60">
        <f>IF(AND(ISNUMBER(R901),ISNUMBER(R902)),R902/R901-1,"")</f>
        <v>-5.4728313017519126E-3</v>
      </c>
      <c r="T902" s="60">
        <f>IF(ISNUMBER(R902),R902/MAX(R$22:R902)-1,"")</f>
        <v>-5.4728313017519126E-3</v>
      </c>
      <c r="V902" s="62">
        <v>292.39</v>
      </c>
      <c r="W902" s="60">
        <f>IF(AND(ISNUMBER(V901),ISNUMBER(V902)),V902/V901-1,"")</f>
        <v>-3.7819420783645752E-3</v>
      </c>
      <c r="X902" s="60">
        <f>IF(ISNUMBER(V902),V902/MAX(V$22:V902)-1,"")</f>
        <v>-3.7819420783645752E-3</v>
      </c>
      <c r="Z902" s="62">
        <v>12.4</v>
      </c>
      <c r="AA902" s="60">
        <f>IF(AND(ISNUMBER(Z901),ISNUMBER(Z902)),Z902/Z901-1,"")</f>
        <v>-4.8154093097914075E-3</v>
      </c>
      <c r="AB902" s="60">
        <f>IF(ISNUMBER(Z902),Z902/MAX(Z$22:Z902)-1,"")</f>
        <v>-4.8154093097914075E-3</v>
      </c>
      <c r="AD902" s="62">
        <v>16.38</v>
      </c>
      <c r="AE902" s="60">
        <f>IF(AND(ISNUMBER(AD901),ISNUMBER(AD902)),AD902/AD901-1,"")</f>
        <v>-2.4360535931792215E-3</v>
      </c>
      <c r="AF902" s="60">
        <f>IF(ISNUMBER(AD902),AD902/MAX(AD$22:AD902)-1,"")</f>
        <v>-1.4440433212996484E-2</v>
      </c>
      <c r="AH902" s="62">
        <v>19.73</v>
      </c>
      <c r="AI902" s="60">
        <f>IF(AND(ISNUMBER(AH901),ISNUMBER(AH902)),AH902/AH901-1,"")</f>
        <v>-5.0428643469490053E-3</v>
      </c>
      <c r="AJ902" s="60">
        <f>IF(ISNUMBER(AH902),AH902/MAX(AH$22:AH902)-1,"")</f>
        <v>-1.053159478435306E-2</v>
      </c>
      <c r="AL902" s="62">
        <v>20.91</v>
      </c>
      <c r="AM902" s="60">
        <f>IF(AND(ISNUMBER(AL901),ISNUMBER(AL902)),AL902/AL901-1,"")</f>
        <v>-8.5348506401138335E-3</v>
      </c>
      <c r="AN902" s="60">
        <f>IF(ISNUMBER(AL902),AL902/MAX(AL$22:AL902)-1,"")</f>
        <v>-0.11285532456512515</v>
      </c>
      <c r="AP902" s="62">
        <v>100.26</v>
      </c>
      <c r="AQ902" s="60">
        <f>IF(AND(ISNUMBER(AP901),ISNUMBER(AP902)),AP902/AP901-1,"")</f>
        <v>9.9750623441474673E-5</v>
      </c>
      <c r="AR902" s="60">
        <f>IF(ISNUMBER(AP902),AP902/MAX(AP$22:AP902)-1,"")</f>
        <v>-1.4938751120405769E-3</v>
      </c>
      <c r="AT902" s="62">
        <v>50.09</v>
      </c>
      <c r="AU902" s="60">
        <f>IF(AND(ISNUMBER(AT901),ISNUMBER(AT902)),AT902/AT901-1,"")</f>
        <v>1.9968051118213204E-4</v>
      </c>
      <c r="AV902" s="60">
        <f>IF(ISNUMBER(AT902),AT902/MAX(AT$22:AT902)-1,"")</f>
        <v>-1.7935432443203503E-3</v>
      </c>
      <c r="AX902" s="62">
        <v>21.895</v>
      </c>
      <c r="AY902" s="60">
        <f>IF(AND(ISNUMBER(AX901),ISNUMBER(AX902)),AX902/AX901-1,"")</f>
        <v>-6.3986204392812995E-3</v>
      </c>
      <c r="AZ902" s="60">
        <f>IF(ISNUMBER(AX902),AX902/MAX(AX$22:AX902)-1,"")</f>
        <v>-0.18347939586052586</v>
      </c>
      <c r="BB902" s="62">
        <v>48.56</v>
      </c>
      <c r="BC902" s="60">
        <f>IF(AND(ISNUMBER(BB901),ISNUMBER(BB902)),BB902/BB901-1,"")</f>
        <v>-4.1169205434321565E-4</v>
      </c>
      <c r="BD902" s="60">
        <f>IF(ISNUMBER(BB902),BB902/MAX(BB$22:BB902)-1,"")</f>
        <v>-0.12203941421081177</v>
      </c>
      <c r="BF902" s="62">
        <v>53.33</v>
      </c>
      <c r="BG902" s="60">
        <f>IF(AND(ISNUMBER(BF901),ISNUMBER(BF902)),BF902/BF901-1,"")</f>
        <v>1.8754688672162345E-4</v>
      </c>
      <c r="BH902" s="60">
        <f>IF(ISNUMBER(BF902),BF902/MAX(BF$22:BF902)-1,"")</f>
        <v>-1.4961211673439223E-2</v>
      </c>
      <c r="BK902" s="61">
        <f>BK901*(1+BL902)</f>
        <v>138.48713877845628</v>
      </c>
      <c r="BL902" s="60">
        <f>$L$12*N(AQ902)+$L$13*N(S902)+$L$14*N(AA902)+$L$15*N(AE902)+$L$16*N(AY902)+$L$17*N(BC902)+$L$18*N(AM902)+$L$19*N(AU902)+$L$20*N(W902)</f>
        <v>-3.9555480624964131E-3</v>
      </c>
      <c r="BM902" s="60">
        <f>IF(ISNUMBER(BK902),BK902/MAX(BK$22:BK902)-1,"")</f>
        <v>-4.8176513420659095E-3</v>
      </c>
      <c r="BO902" s="61">
        <f>BO901*(1+BP902)</f>
        <v>139.67238948484265</v>
      </c>
      <c r="BP902" s="60">
        <f>$L$36*N(S902)+$L$37*N(AQ902)+$L$38*N(AA902)+$L$39*N(AE902)+$L$40*N(AM902)+$L$41*N(W902)+$L$42*N(AI902)+$L$43*N(BG902)+$L$44*N(AY902)</f>
        <v>-3.7733233845010637E-3</v>
      </c>
      <c r="BQ902" s="60">
        <f>IF(ISNUMBER(BO902),BO902/MAX(BO$22:BO902)-1,"")</f>
        <v>-4.6586610025944886E-3</v>
      </c>
      <c r="BS902" s="61">
        <f>BS901*(1+BT902)</f>
        <v>133.30212886286256</v>
      </c>
      <c r="BT902" s="60">
        <f>$L$60*N(S902)+$L$61*N(AE902)+$L$62*N(AQ902)+$L$63*N(AM902)+$L$64*N(AI902)+$L$65*N(AA902)+$L$66*N(BG902)+$L$67*N(W902)+$L$68*N(AY902)</f>
        <v>-4.0619311892834895E-3</v>
      </c>
      <c r="BU902" s="60">
        <f>IF(ISNUMBER(BS902),BS902/MAX(BS$22:BS902)-1,"")</f>
        <v>-5.8291951614728443E-3</v>
      </c>
    </row>
    <row r="903" spans="17:73" ht="16" customHeight="1">
      <c r="Q903" s="63">
        <v>44372</v>
      </c>
      <c r="R903" s="62">
        <v>560.1</v>
      </c>
      <c r="S903" s="60">
        <f>IF(AND(ISNUMBER(R902),ISNUMBER(R903)),R903/R902-1,"")</f>
        <v>7.146685724495061E-4</v>
      </c>
      <c r="T903" s="60">
        <f>IF(ISNUMBER(R903),R903/MAX(R$22:R903)-1,"")</f>
        <v>-4.7620739898360798E-3</v>
      </c>
      <c r="V903" s="62">
        <v>292.5</v>
      </c>
      <c r="W903" s="60">
        <f>IF(AND(ISNUMBER(V902),ISNUMBER(V903)),V903/V902-1,"")</f>
        <v>3.7620985669839513E-4</v>
      </c>
      <c r="X903" s="60">
        <f>IF(ISNUMBER(V903),V903/MAX(V$22:V903)-1,"")</f>
        <v>-3.4071550255536653E-3</v>
      </c>
      <c r="Z903" s="62">
        <v>12.46</v>
      </c>
      <c r="AA903" s="60">
        <f>IF(AND(ISNUMBER(Z902),ISNUMBER(Z903)),Z903/Z902-1,"")</f>
        <v>4.8387096774193949E-3</v>
      </c>
      <c r="AB903" s="60">
        <f>IF(ISNUMBER(Z903),Z903/MAX(Z$22:Z903)-1,"")</f>
        <v>0</v>
      </c>
      <c r="AD903" s="62">
        <v>16.55</v>
      </c>
      <c r="AE903" s="60">
        <f>IF(AND(ISNUMBER(AD902),ISNUMBER(AD903)),AD903/AD902-1,"")</f>
        <v>1.0378510378510564E-2</v>
      </c>
      <c r="AF903" s="60">
        <f>IF(ISNUMBER(AD903),AD903/MAX(AD$22:AD903)-1,"")</f>
        <v>-4.2117930204572662E-3</v>
      </c>
      <c r="AH903" s="62">
        <v>19.850000000000001</v>
      </c>
      <c r="AI903" s="60">
        <f>IF(AND(ISNUMBER(AH902),ISNUMBER(AH903)),AH903/AH902-1,"")</f>
        <v>6.0821084642677103E-3</v>
      </c>
      <c r="AJ903" s="60">
        <f>IF(ISNUMBER(AH903),AH903/MAX(AH$22:AH903)-1,"")</f>
        <v>-4.5135406218655971E-3</v>
      </c>
      <c r="AL903" s="62">
        <v>20.88</v>
      </c>
      <c r="AM903" s="60">
        <f>IF(AND(ISNUMBER(AL902),ISNUMBER(AL903)),AL903/AL902-1,"")</f>
        <v>-1.4347202295552641E-3</v>
      </c>
      <c r="AN903" s="60">
        <f>IF(ISNUMBER(AL903),AL903/MAX(AL$22:AL903)-1,"")</f>
        <v>-0.11412812897751379</v>
      </c>
      <c r="AP903" s="62">
        <v>100.26</v>
      </c>
      <c r="AQ903" s="60">
        <f>IF(AND(ISNUMBER(AP902),ISNUMBER(AP903)),AP903/AP902-1,"")</f>
        <v>0</v>
      </c>
      <c r="AR903" s="60">
        <f>IF(ISNUMBER(AP903),AP903/MAX(AP$22:AP903)-1,"")</f>
        <v>-1.4938751120405769E-3</v>
      </c>
      <c r="AT903" s="62">
        <v>50.08</v>
      </c>
      <c r="AU903" s="60">
        <f>IF(AND(ISNUMBER(AT902),ISNUMBER(AT903)),AT903/AT902-1,"")</f>
        <v>-1.9964064683575256E-4</v>
      </c>
      <c r="AV903" s="60">
        <f>IF(ISNUMBER(AT903),AT903/MAX(AT$22:AT903)-1,"")</f>
        <v>-1.9928258270227595E-3</v>
      </c>
      <c r="AX903" s="62">
        <v>21.872</v>
      </c>
      <c r="AY903" s="60">
        <f>IF(AND(ISNUMBER(AX902),ISNUMBER(AX903)),AX903/AX902-1,"")</f>
        <v>-1.050468143411698E-3</v>
      </c>
      <c r="AZ903" s="60">
        <f>IF(ISNUMBER(AX903),AX903/MAX(AX$22:AX903)-1,"")</f>
        <v>-0.18433712474361375</v>
      </c>
      <c r="BB903" s="62">
        <v>48.58</v>
      </c>
      <c r="BC903" s="60">
        <f>IF(AND(ISNUMBER(BB902),ISNUMBER(BB903)),BB903/BB902-1,"")</f>
        <v>4.1186161449746628E-4</v>
      </c>
      <c r="BD903" s="60">
        <f>IF(ISNUMBER(BB903),BB903/MAX(BB$22:BB903)-1,"")</f>
        <v>-0.12167781594648353</v>
      </c>
      <c r="BF903" s="62">
        <v>53.27</v>
      </c>
      <c r="BG903" s="60">
        <f>IF(AND(ISNUMBER(BF902),ISNUMBER(BF903)),BF903/BF902-1,"")</f>
        <v>-1.125070316894683E-3</v>
      </c>
      <c r="BH903" s="60">
        <f>IF(ISNUMBER(BF903),BF903/MAX(BF$22:BF903)-1,"")</f>
        <v>-1.6069449575175421E-2</v>
      </c>
      <c r="BK903" s="61">
        <f>BK902*(1+BL903)</f>
        <v>138.73467739180597</v>
      </c>
      <c r="BL903" s="60">
        <f>$L$12*N(AQ903)+$L$13*N(S903)+$L$14*N(AA903)+$L$15*N(AE903)+$L$16*N(AY903)+$L$17*N(BC903)+$L$18*N(AM903)+$L$19*N(AU903)+$L$20*N(W903)</f>
        <v>1.7874483907540184E-3</v>
      </c>
      <c r="BM903" s="60">
        <f>IF(ISNUMBER(BK903),BK903/MAX(BK$22:BK903)-1,"")</f>
        <v>-3.038814254450517E-3</v>
      </c>
      <c r="BO903" s="61">
        <f>BO902*(1+BP903)</f>
        <v>140.05944085471322</v>
      </c>
      <c r="BP903" s="60">
        <f>$L$36*N(S903)+$L$37*N(AQ903)+$L$38*N(AA903)+$L$39*N(AE903)+$L$40*N(AM903)+$L$41*N(W903)+$L$42*N(AI903)+$L$43*N(BG903)+$L$44*N(AY903)</f>
        <v>2.7711373113765017E-3</v>
      </c>
      <c r="BQ903" s="60">
        <f>IF(ISNUMBER(BO903),BO903/MAX(BO$22:BO903)-1,"")</f>
        <v>-1.900433480543251E-3</v>
      </c>
      <c r="BS903" s="61">
        <f>BS902*(1+BT903)</f>
        <v>133.71562773872472</v>
      </c>
      <c r="BT903" s="60">
        <f>$L$60*N(S903)+$L$61*N(AE903)+$L$62*N(AQ903)+$L$63*N(AM903)+$L$64*N(AI903)+$L$65*N(AA903)+$L$66*N(BG903)+$L$67*N(W903)+$L$68*N(AY903)</f>
        <v>3.1019675333733656E-3</v>
      </c>
      <c r="BU903" s="60">
        <f>IF(ISNUMBER(BS903),BS903/MAX(BS$22:BS903)-1,"")</f>
        <v>-2.7453096022359569E-3</v>
      </c>
    </row>
    <row r="904" spans="17:73" ht="16" customHeight="1">
      <c r="Q904" s="63">
        <v>44375</v>
      </c>
      <c r="R904" s="62">
        <v>563.27</v>
      </c>
      <c r="S904" s="60">
        <f>IF(AND(ISNUMBER(R903),ISNUMBER(R904)),R904/R903-1,"")</f>
        <v>5.6597036243526411E-3</v>
      </c>
      <c r="T904" s="60">
        <f>IF(ISNUMBER(R904),R904/MAX(R$22:R904)-1,"")</f>
        <v>0</v>
      </c>
      <c r="V904" s="62">
        <v>293.64999999999998</v>
      </c>
      <c r="W904" s="60">
        <f>IF(AND(ISNUMBER(V903),ISNUMBER(V904)),V904/V903-1,"")</f>
        <v>3.9316239316238288E-3</v>
      </c>
      <c r="X904" s="60">
        <f>IF(ISNUMBER(V904),V904/MAX(V$22:V904)-1,"")</f>
        <v>0</v>
      </c>
      <c r="Z904" s="62">
        <v>12.49</v>
      </c>
      <c r="AA904" s="60">
        <f>IF(AND(ISNUMBER(Z903),ISNUMBER(Z904)),Z904/Z903-1,"")</f>
        <v>2.4077046548955927E-3</v>
      </c>
      <c r="AB904" s="60">
        <f>IF(ISNUMBER(Z904),Z904/MAX(Z$22:Z904)-1,"")</f>
        <v>0</v>
      </c>
      <c r="AD904" s="62">
        <v>16.559999999999999</v>
      </c>
      <c r="AE904" s="60">
        <f>IF(AND(ISNUMBER(AD903),ISNUMBER(AD904)),AD904/AD903-1,"")</f>
        <v>6.0422960725059482E-4</v>
      </c>
      <c r="AF904" s="60">
        <f>IF(ISNUMBER(AD904),AD904/MAX(AD$22:AD904)-1,"")</f>
        <v>-3.6101083032492598E-3</v>
      </c>
      <c r="AH904" s="62">
        <v>19.82</v>
      </c>
      <c r="AI904" s="60">
        <f>IF(AND(ISNUMBER(AH903),ISNUMBER(AH904)),AH904/AH903-1,"")</f>
        <v>-1.5113350125944836E-3</v>
      </c>
      <c r="AJ904" s="60">
        <f>IF(ISNUMBER(AH904),AH904/MAX(AH$22:AH904)-1,"")</f>
        <v>-6.0180541624874628E-3</v>
      </c>
      <c r="AL904" s="62">
        <v>21.11</v>
      </c>
      <c r="AM904" s="60">
        <f>IF(AND(ISNUMBER(AL903),ISNUMBER(AL904)),AL904/AL903-1,"")</f>
        <v>1.1015325670498122E-2</v>
      </c>
      <c r="AN904" s="60">
        <f>IF(ISNUMBER(AL904),AL904/MAX(AL$22:AL904)-1,"")</f>
        <v>-0.10436996181586766</v>
      </c>
      <c r="AP904" s="62">
        <v>100.25</v>
      </c>
      <c r="AQ904" s="60">
        <f>IF(AND(ISNUMBER(AP903),ISNUMBER(AP904)),AP904/AP903-1,"")</f>
        <v>-9.9740674247006389E-5</v>
      </c>
      <c r="AR904" s="60">
        <f>IF(ISNUMBER(AP904),AP904/MAX(AP$22:AP904)-1,"")</f>
        <v>-1.5934667861766671E-3</v>
      </c>
      <c r="AT904" s="62">
        <v>50.08</v>
      </c>
      <c r="AU904" s="60">
        <f>IF(AND(ISNUMBER(AT903),ISNUMBER(AT904)),AT904/AT903-1,"")</f>
        <v>0</v>
      </c>
      <c r="AV904" s="60">
        <f>IF(ISNUMBER(AT904),AT904/MAX(AT$22:AT904)-1,"")</f>
        <v>-1.9928258270227595E-3</v>
      </c>
      <c r="AX904" s="62">
        <v>21.943000000000001</v>
      </c>
      <c r="AY904" s="60">
        <f>IF(AND(ISNUMBER(AX903),ISNUMBER(AX904)),AX904/AX903-1,"")</f>
        <v>3.2461594732993149E-3</v>
      </c>
      <c r="AZ904" s="60">
        <f>IF(ISNUMBER(AX904),AX904/MAX(AX$22:AX904)-1,"")</f>
        <v>-0.18168935297408162</v>
      </c>
      <c r="BB904" s="62">
        <v>48.45</v>
      </c>
      <c r="BC904" s="60">
        <f>IF(AND(ISNUMBER(BB903),ISNUMBER(BB904)),BB904/BB903-1,"")</f>
        <v>-2.6759983532317344E-3</v>
      </c>
      <c r="BD904" s="60">
        <f>IF(ISNUMBER(BB904),BB904/MAX(BB$22:BB904)-1,"")</f>
        <v>-0.12402820466461761</v>
      </c>
      <c r="BF904" s="62">
        <v>53.27</v>
      </c>
      <c r="BG904" s="60">
        <f>IF(AND(ISNUMBER(BF903),ISNUMBER(BF904)),BF904/BF903-1,"")</f>
        <v>0</v>
      </c>
      <c r="BH904" s="60">
        <f>IF(ISNUMBER(BF904),BF904/MAX(BF$22:BF904)-1,"")</f>
        <v>-1.6069449575175421E-2</v>
      </c>
      <c r="BK904" s="61">
        <f>BK903*(1+BL904)</f>
        <v>139.14741826686816</v>
      </c>
      <c r="BL904" s="60">
        <f>$L$12*N(AQ904)+$L$13*N(S904)+$L$14*N(AA904)+$L$15*N(AE904)+$L$16*N(AY904)+$L$17*N(BC904)+$L$18*N(AM904)+$L$19*N(AU904)+$L$20*N(W904)</f>
        <v>2.9750375524103842E-3</v>
      </c>
      <c r="BM904" s="60">
        <f>IF(ISNUMBER(BK904),BK904/MAX(BK$22:BK904)-1,"")</f>
        <v>-7.2817288561677351E-5</v>
      </c>
      <c r="BO904" s="61">
        <f>BO903*(1+BP904)</f>
        <v>140.45658081651109</v>
      </c>
      <c r="BP904" s="60">
        <f>$L$36*N(S904)+$L$37*N(AQ904)+$L$38*N(AA904)+$L$39*N(AE904)+$L$40*N(AM904)+$L$41*N(W904)+$L$42*N(AI904)+$L$43*N(BG904)+$L$44*N(AY904)</f>
        <v>2.8355101189490059E-3</v>
      </c>
      <c r="BQ904" s="60">
        <f>IF(ISNUMBER(BO904),BO904/MAX(BO$22:BO904)-1,"")</f>
        <v>0</v>
      </c>
      <c r="BS904" s="61">
        <f>BS903*(1+BT904)</f>
        <v>134.12710818283048</v>
      </c>
      <c r="BT904" s="60">
        <f>$L$60*N(S904)+$L$61*N(AE904)+$L$62*N(AQ904)+$L$63*N(AM904)+$L$64*N(AI904)+$L$65*N(AA904)+$L$66*N(BG904)+$L$67*N(W904)+$L$68*N(AY904)</f>
        <v>3.0772801284662762E-3</v>
      </c>
      <c r="BU904" s="60">
        <f>IF(ISNUMBER(BS904),BS904/MAX(BS$22:BS904)-1,"")</f>
        <v>0</v>
      </c>
    </row>
    <row r="905" spans="17:73" ht="16" customHeight="1">
      <c r="Q905" s="63">
        <v>44376</v>
      </c>
      <c r="R905" s="62">
        <v>566.09</v>
      </c>
      <c r="S905" s="60">
        <f>IF(AND(ISNUMBER(R904),ISNUMBER(R905)),R905/R904-1,"")</f>
        <v>5.0064800184637104E-3</v>
      </c>
      <c r="T905" s="60">
        <f>IF(ISNUMBER(R905),R905/MAX(R$22:R905)-1,"")</f>
        <v>0</v>
      </c>
      <c r="V905" s="62">
        <v>294.44</v>
      </c>
      <c r="W905" s="60">
        <f>IF(AND(ISNUMBER(V904),ISNUMBER(V905)),V905/V904-1,"")</f>
        <v>2.6902775412906976E-3</v>
      </c>
      <c r="X905" s="60">
        <f>IF(ISNUMBER(V905),V905/MAX(V$22:V905)-1,"")</f>
        <v>0</v>
      </c>
      <c r="Z905" s="62">
        <v>12.54</v>
      </c>
      <c r="AA905" s="60">
        <f>IF(AND(ISNUMBER(Z904),ISNUMBER(Z905)),Z905/Z904-1,"")</f>
        <v>4.003202562049557E-3</v>
      </c>
      <c r="AB905" s="60">
        <f>IF(ISNUMBER(Z905),Z905/MAX(Z$22:Z905)-1,"")</f>
        <v>0</v>
      </c>
      <c r="AD905" s="62">
        <v>16.45</v>
      </c>
      <c r="AE905" s="60">
        <f>IF(AND(ISNUMBER(AD904),ISNUMBER(AD905)),AD905/AD904-1,"")</f>
        <v>-6.6425120772946045E-3</v>
      </c>
      <c r="AF905" s="60">
        <f>IF(ISNUMBER(AD905),AD905/MAX(AD$22:AD905)-1,"")</f>
        <v>-1.0228640192539218E-2</v>
      </c>
      <c r="AH905" s="62">
        <v>19.87</v>
      </c>
      <c r="AI905" s="60">
        <f>IF(AND(ISNUMBER(AH904),ISNUMBER(AH905)),AH905/AH904-1,"")</f>
        <v>2.5227043390514403E-3</v>
      </c>
      <c r="AJ905" s="60">
        <f>IF(ISNUMBER(AH905),AH905/MAX(AH$22:AH905)-1,"")</f>
        <v>-3.5105315947843163E-3</v>
      </c>
      <c r="AL905" s="62">
        <v>20.98</v>
      </c>
      <c r="AM905" s="60">
        <f>IF(AND(ISNUMBER(AL904),ISNUMBER(AL905)),AL905/AL904-1,"")</f>
        <v>-6.1582188536237759E-3</v>
      </c>
      <c r="AN905" s="60">
        <f>IF(ISNUMBER(AL905),AL905/MAX(AL$22:AL905)-1,"")</f>
        <v>-0.10988544760288499</v>
      </c>
      <c r="AP905" s="62">
        <v>100.26</v>
      </c>
      <c r="AQ905" s="60">
        <f>IF(AND(ISNUMBER(AP904),ISNUMBER(AP905)),AP905/AP904-1,"")</f>
        <v>9.9750623441474673E-5</v>
      </c>
      <c r="AR905" s="60">
        <f>IF(ISNUMBER(AP905),AP905/MAX(AP$22:AP905)-1,"")</f>
        <v>-1.4938751120405769E-3</v>
      </c>
      <c r="AT905" s="62">
        <v>50.09</v>
      </c>
      <c r="AU905" s="60">
        <f>IF(AND(ISNUMBER(AT904),ISNUMBER(AT905)),AT905/AT904-1,"")</f>
        <v>1.9968051118213204E-4</v>
      </c>
      <c r="AV905" s="60">
        <f>IF(ISNUMBER(AT905),AT905/MAX(AT$22:AT905)-1,"")</f>
        <v>-1.7935432443203503E-3</v>
      </c>
      <c r="AX905" s="62">
        <v>21.95</v>
      </c>
      <c r="AY905" s="60">
        <f>IF(AND(ISNUMBER(AX904),ISNUMBER(AX905)),AX905/AX904-1,"")</f>
        <v>3.190083397892618E-4</v>
      </c>
      <c r="AZ905" s="60">
        <f>IF(ISNUMBER(AX905),AX905/MAX(AX$22:AX905)-1,"")</f>
        <v>-0.181428305053142</v>
      </c>
      <c r="BB905" s="62">
        <v>48.57</v>
      </c>
      <c r="BC905" s="60">
        <f>IF(AND(ISNUMBER(BB904),ISNUMBER(BB905)),BB905/BB904-1,"")</f>
        <v>2.4767801857583649E-3</v>
      </c>
      <c r="BD905" s="60">
        <f>IF(ISNUMBER(BB905),BB905/MAX(BB$22:BB905)-1,"")</f>
        <v>-0.1218586150786477</v>
      </c>
      <c r="BF905" s="62">
        <v>53.28</v>
      </c>
      <c r="BG905" s="60">
        <f>IF(AND(ISNUMBER(BF904),ISNUMBER(BF905)),BF905/BF904-1,"")</f>
        <v>1.8772292096858045E-4</v>
      </c>
      <c r="BH905" s="60">
        <f>IF(ISNUMBER(BF905),BF905/MAX(BF$22:BF905)-1,"")</f>
        <v>-1.5884743258219425E-2</v>
      </c>
      <c r="BK905" s="61">
        <f>BK904*(1+BL905)</f>
        <v>139.33118745933956</v>
      </c>
      <c r="BL905" s="60">
        <f>$L$12*N(AQ905)+$L$13*N(S905)+$L$14*N(AA905)+$L$15*N(AE905)+$L$16*N(AY905)+$L$17*N(BC905)+$L$18*N(AM905)+$L$19*N(AU905)+$L$20*N(W905)</f>
        <v>1.3206798570919703E-3</v>
      </c>
      <c r="BM905" s="60">
        <f>IF(ISNUMBER(BK905),BK905/MAX(BK$22:BK905)-1,"")</f>
        <v>0</v>
      </c>
      <c r="BO905" s="61">
        <f>BO904*(1+BP905)</f>
        <v>140.59716074111211</v>
      </c>
      <c r="BP905" s="60">
        <f>$L$36*N(S905)+$L$37*N(AQ905)+$L$38*N(AA905)+$L$39*N(AE905)+$L$40*N(AM905)+$L$41*N(W905)+$L$42*N(AI905)+$L$43*N(BG905)+$L$44*N(AY905)</f>
        <v>1.0008781630863697E-3</v>
      </c>
      <c r="BQ905" s="60">
        <f>IF(ISNUMBER(BO905),BO905/MAX(BO$22:BO905)-1,"")</f>
        <v>0</v>
      </c>
      <c r="BS905" s="61">
        <f>BS904*(1+BT905)</f>
        <v>134.15398066852947</v>
      </c>
      <c r="BT905" s="60">
        <f>$L$60*N(S905)+$L$61*N(AE905)+$L$62*N(AQ905)+$L$63*N(AM905)+$L$64*N(AI905)+$L$65*N(AA905)+$L$66*N(BG905)+$L$67*N(W905)+$L$68*N(AY905)</f>
        <v>2.0035089150179054E-4</v>
      </c>
      <c r="BU905" s="60">
        <f>IF(ISNUMBER(BS905),BS905/MAX(BS$22:BS905)-1,"")</f>
        <v>0</v>
      </c>
    </row>
    <row r="906" spans="17:73" ht="16" customHeight="1">
      <c r="Q906" s="63">
        <v>44377</v>
      </c>
      <c r="R906" s="62">
        <v>570</v>
      </c>
      <c r="S906" s="60">
        <f>IF(AND(ISNUMBER(R905),ISNUMBER(R906)),R906/R905-1,"")</f>
        <v>6.9070289176631494E-3</v>
      </c>
      <c r="T906" s="60">
        <f>IF(ISNUMBER(R906),R906/MAX(R$22:R906)-1,"")</f>
        <v>0</v>
      </c>
      <c r="V906" s="62">
        <v>296.61</v>
      </c>
      <c r="W906" s="60">
        <f>IF(AND(ISNUMBER(V905),ISNUMBER(V906)),V906/V905-1,"")</f>
        <v>7.3699225648689026E-3</v>
      </c>
      <c r="X906" s="60">
        <f>IF(ISNUMBER(V906),V906/MAX(V$22:V906)-1,"")</f>
        <v>0</v>
      </c>
      <c r="Z906" s="62">
        <v>12.77</v>
      </c>
      <c r="AA906" s="60">
        <f>IF(AND(ISNUMBER(Z905),ISNUMBER(Z906)),Z906/Z905-1,"")</f>
        <v>1.8341307814992103E-2</v>
      </c>
      <c r="AB906" s="60">
        <f>IF(ISNUMBER(Z906),Z906/MAX(Z$22:Z906)-1,"")</f>
        <v>0</v>
      </c>
      <c r="AD906" s="62">
        <v>16.47</v>
      </c>
      <c r="AE906" s="60">
        <f>IF(AND(ISNUMBER(AD905),ISNUMBER(AD906)),AD906/AD905-1,"")</f>
        <v>1.2158054711246535E-3</v>
      </c>
      <c r="AF906" s="60">
        <f>IF(ISNUMBER(AD906),AD906/MAX(AD$22:AD906)-1,"")</f>
        <v>-9.0252707581228719E-3</v>
      </c>
      <c r="AH906" s="62">
        <v>20</v>
      </c>
      <c r="AI906" s="60">
        <f>IF(AND(ISNUMBER(AH905),ISNUMBER(AH906)),AH906/AH905-1,"")</f>
        <v>6.542526421741357E-3</v>
      </c>
      <c r="AJ906" s="60">
        <f>IF(ISNUMBER(AH906),AH906/MAX(AH$22:AH906)-1,"")</f>
        <v>0</v>
      </c>
      <c r="AL906" s="62">
        <v>20.77</v>
      </c>
      <c r="AM906" s="60">
        <f>IF(AND(ISNUMBER(AL905),ISNUMBER(AL906)),AL906/AL905-1,"")</f>
        <v>-1.0009532888465289E-2</v>
      </c>
      <c r="AN906" s="60">
        <f>IF(ISNUMBER(AL906),AL906/MAX(AL$22:AL906)-1,"")</f>
        <v>-0.11879507848960547</v>
      </c>
      <c r="AP906" s="62">
        <v>100.255</v>
      </c>
      <c r="AQ906" s="60">
        <f>IF(AND(ISNUMBER(AP905),ISNUMBER(AP906)),AP906/AP905-1,"")</f>
        <v>-4.9870337123558706E-5</v>
      </c>
      <c r="AR906" s="60">
        <f>IF(ISNUMBER(AP906),AP906/MAX(AP$22:AP906)-1,"")</f>
        <v>-1.5436709491086775E-3</v>
      </c>
      <c r="AT906" s="62">
        <v>50.09</v>
      </c>
      <c r="AU906" s="60">
        <f>IF(AND(ISNUMBER(AT905),ISNUMBER(AT906)),AT906/AT905-1,"")</f>
        <v>0</v>
      </c>
      <c r="AV906" s="60">
        <f>IF(ISNUMBER(AT906),AT906/MAX(AT$22:AT906)-1,"")</f>
        <v>-1.7935432443203503E-3</v>
      </c>
      <c r="AX906" s="62">
        <v>21.873000000000001</v>
      </c>
      <c r="AY906" s="60">
        <f>IF(AND(ISNUMBER(AX905),ISNUMBER(AX906)),AX906/AX905-1,"")</f>
        <v>-3.5079726651480181E-3</v>
      </c>
      <c r="AZ906" s="60">
        <f>IF(ISNUMBER(AX906),AX906/MAX(AX$22:AX906)-1,"")</f>
        <v>-0.18429983218347934</v>
      </c>
      <c r="BB906" s="62">
        <v>48.59</v>
      </c>
      <c r="BC906" s="60">
        <f>IF(AND(ISNUMBER(BB905),ISNUMBER(BB906)),BB906/BB905-1,"")</f>
        <v>4.1177681696535906E-4</v>
      </c>
      <c r="BD906" s="60">
        <f>IF(ISNUMBER(BB906),BB906/MAX(BB$22:BB906)-1,"")</f>
        <v>-0.12149701681431924</v>
      </c>
      <c r="BF906" s="62">
        <v>53.24</v>
      </c>
      <c r="BG906" s="60">
        <f>IF(AND(ISNUMBER(BF905),ISNUMBER(BF906)),BF906/BF905-1,"")</f>
        <v>-7.5075075075070608E-4</v>
      </c>
      <c r="BH906" s="60">
        <f>IF(ISNUMBER(BF906),BF906/MAX(BF$22:BF906)-1,"")</f>
        <v>-1.662356852604352E-2</v>
      </c>
      <c r="BK906" s="61">
        <f>BK905*(1+BL906)</f>
        <v>139.89604758690857</v>
      </c>
      <c r="BL906" s="60">
        <f>$L$12*N(AQ906)+$L$13*N(S906)+$L$14*N(AA906)+$L$15*N(AE906)+$L$16*N(AY906)+$L$17*N(BC906)+$L$18*N(AM906)+$L$19*N(AU906)+$L$20*N(W906)</f>
        <v>4.0540824912859309E-3</v>
      </c>
      <c r="BM906" s="60">
        <f>IF(ISNUMBER(BK906),BK906/MAX(BK$22:BK906)-1,"")</f>
        <v>0</v>
      </c>
      <c r="BO906" s="61">
        <f>BO905*(1+BP906)</f>
        <v>141.32700276675331</v>
      </c>
      <c r="BP906" s="60">
        <f>$L$36*N(S906)+$L$37*N(AQ906)+$L$38*N(AA906)+$L$39*N(AE906)+$L$40*N(AM906)+$L$41*N(W906)+$L$42*N(AI906)+$L$43*N(BG906)+$L$44*N(AY906)</f>
        <v>5.1910153931564521E-3</v>
      </c>
      <c r="BQ906" s="60">
        <f>IF(ISNUMBER(BO906),BO906/MAX(BO$22:BO906)-1,"")</f>
        <v>0</v>
      </c>
      <c r="BS906" s="61">
        <f>BS905*(1+BT906)</f>
        <v>134.62619075141325</v>
      </c>
      <c r="BT906" s="60">
        <f>$L$60*N(S906)+$L$61*N(AE906)+$L$62*N(AQ906)+$L$63*N(AM906)+$L$64*N(AI906)+$L$65*N(AA906)+$L$66*N(BG906)+$L$67*N(W906)+$L$68*N(AY906)</f>
        <v>3.5199110792733207E-3</v>
      </c>
      <c r="BU906" s="60">
        <f>IF(ISNUMBER(BS906),BS906/MAX(BS$22:BS906)-1,"")</f>
        <v>0</v>
      </c>
    </row>
    <row r="907" spans="17:73" ht="16" customHeight="1">
      <c r="Q907" s="63">
        <v>44378</v>
      </c>
      <c r="R907" s="62">
        <v>573.36</v>
      </c>
      <c r="S907" s="60">
        <f>IF(AND(ISNUMBER(R906),ISNUMBER(R907)),R907/R906-1,"")</f>
        <v>5.8947368421053969E-3</v>
      </c>
      <c r="T907" s="60">
        <f>IF(ISNUMBER(R907),R907/MAX(R$22:R907)-1,"")</f>
        <v>0</v>
      </c>
      <c r="V907" s="62">
        <v>298.64</v>
      </c>
      <c r="W907" s="60">
        <f>IF(AND(ISNUMBER(V906),ISNUMBER(V907)),V907/V906-1,"")</f>
        <v>6.8440039108592643E-3</v>
      </c>
      <c r="X907" s="60">
        <f>IF(ISNUMBER(V907),V907/MAX(V$22:V907)-1,"")</f>
        <v>0</v>
      </c>
      <c r="Z907" s="62">
        <v>12.09</v>
      </c>
      <c r="AA907" s="60">
        <f>IF(AND(ISNUMBER(Z906),ISNUMBER(Z907)),Z907/Z906-1,"")</f>
        <v>-5.324980422866088E-2</v>
      </c>
      <c r="AB907" s="60">
        <f>IF(ISNUMBER(Z907),Z907/MAX(Z$22:Z907)-1,"")</f>
        <v>-5.324980422866088E-2</v>
      </c>
      <c r="AD907" s="62">
        <v>15.49</v>
      </c>
      <c r="AE907" s="60">
        <f>IF(AND(ISNUMBER(AD906),ISNUMBER(AD907)),AD907/AD906-1,"")</f>
        <v>-5.9502125075895473E-2</v>
      </c>
      <c r="AF907" s="60">
        <f>IF(ISNUMBER(AD907),AD907/MAX(AD$22:AD907)-1,"")</f>
        <v>-6.799037304452471E-2</v>
      </c>
      <c r="AH907" s="62">
        <v>19.329999999999998</v>
      </c>
      <c r="AI907" s="60">
        <f>IF(AND(ISNUMBER(AH906),ISNUMBER(AH907)),AH907/AH906-1,"")</f>
        <v>-3.3500000000000085E-2</v>
      </c>
      <c r="AJ907" s="60">
        <f>IF(ISNUMBER(AH907),AH907/MAX(AH$22:AH907)-1,"")</f>
        <v>-3.3500000000000085E-2</v>
      </c>
      <c r="AL907" s="62">
        <v>20.65</v>
      </c>
      <c r="AM907" s="60">
        <f>IF(AND(ISNUMBER(AL906),ISNUMBER(AL907)),AL907/AL906-1,"")</f>
        <v>-5.7775637939335711E-3</v>
      </c>
      <c r="AN907" s="60">
        <f>IF(ISNUMBER(AL907),AL907/MAX(AL$22:AL907)-1,"")</f>
        <v>-0.12388629613916002</v>
      </c>
      <c r="AP907" s="62">
        <v>100.26</v>
      </c>
      <c r="AQ907" s="60">
        <f>IF(AND(ISNUMBER(AP906),ISNUMBER(AP907)),AP907/AP906-1,"")</f>
        <v>4.9872824298136109E-5</v>
      </c>
      <c r="AR907" s="60">
        <f>IF(ISNUMBER(AP907),AP907/MAX(AP$22:AP907)-1,"")</f>
        <v>-1.4938751120405769E-3</v>
      </c>
      <c r="AT907" s="62">
        <v>50.07</v>
      </c>
      <c r="AU907" s="60">
        <f>IF(AND(ISNUMBER(AT906),ISNUMBER(AT907)),AT907/AT906-1,"")</f>
        <v>-3.9928129367150511E-4</v>
      </c>
      <c r="AV907" s="60">
        <f>IF(ISNUMBER(AT907),AT907/MAX(AT$22:AT907)-1,"")</f>
        <v>-2.1921084097249466E-3</v>
      </c>
      <c r="AX907" s="62">
        <v>22.181000000000001</v>
      </c>
      <c r="AY907" s="60">
        <f>IF(AND(ISNUMBER(AX906),ISNUMBER(AX907)),AX907/AX906-1,"")</f>
        <v>1.4081287431993772E-2</v>
      </c>
      <c r="AZ907" s="60">
        <f>IF(ISNUMBER(AX907),AX907/MAX(AX$22:AX907)-1,"")</f>
        <v>-0.17281372366212944</v>
      </c>
      <c r="BB907" s="62">
        <v>48.33</v>
      </c>
      <c r="BC907" s="60">
        <f>IF(AND(ISNUMBER(BB906),ISNUMBER(BB907)),BB907/BB906-1,"")</f>
        <v>-5.3508952459354608E-3</v>
      </c>
      <c r="BD907" s="60">
        <f>IF(ISNUMBER(BB907),BB907/MAX(BB$22:BB907)-1,"")</f>
        <v>-0.12619779425058764</v>
      </c>
      <c r="BF907" s="62">
        <v>53.08</v>
      </c>
      <c r="BG907" s="60">
        <f>IF(AND(ISNUMBER(BF906),ISNUMBER(BF907)),BF907/BF906-1,"")</f>
        <v>-3.0052592036063919E-3</v>
      </c>
      <c r="BH907" s="60">
        <f>IF(ISNUMBER(BF907),BF907/MAX(BF$22:BF907)-1,"")</f>
        <v>-1.9578869597340232E-2</v>
      </c>
      <c r="BK907" s="61">
        <f>BK906*(1+BL907)</f>
        <v>138.39169133007348</v>
      </c>
      <c r="BL907" s="60">
        <f>$L$12*N(AQ907)+$L$13*N(S907)+$L$14*N(AA907)+$L$15*N(AE907)+$L$16*N(AY907)+$L$17*N(BC907)+$L$18*N(AM907)+$L$19*N(AU907)+$L$20*N(W907)</f>
        <v>-1.0753386409294444E-2</v>
      </c>
      <c r="BM907" s="60">
        <f>IF(ISNUMBER(BK907),BK907/MAX(BK$22:BK907)-1,"")</f>
        <v>-1.0753386409294463E-2</v>
      </c>
      <c r="BO907" s="61">
        <f>BO906*(1+BP907)</f>
        <v>138.83303514244434</v>
      </c>
      <c r="BP907" s="60">
        <f>$L$36*N(S907)+$L$37*N(AQ907)+$L$38*N(AA907)+$L$39*N(AE907)+$L$40*N(AM907)+$L$41*N(W907)+$L$42*N(AI907)+$L$43*N(BG907)+$L$44*N(AY907)</f>
        <v>-1.7646787772220951E-2</v>
      </c>
      <c r="BQ907" s="60">
        <f>IF(ISNUMBER(BO907),BO907/MAX(BO$22:BO907)-1,"")</f>
        <v>-1.764678777222084E-2</v>
      </c>
      <c r="BS907" s="61">
        <f>BS906*(1+BT907)</f>
        <v>132.13642680041642</v>
      </c>
      <c r="BT907" s="60">
        <f>$L$60*N(S907)+$L$61*N(AE907)+$L$62*N(AQ907)+$L$63*N(AM907)+$L$64*N(AI907)+$L$65*N(AA907)+$L$66*N(BG907)+$L$67*N(W907)+$L$68*N(AY907)</f>
        <v>-1.8493904767714644E-2</v>
      </c>
      <c r="BU907" s="60">
        <f>IF(ISNUMBER(BS907),BS907/MAX(BS$22:BS907)-1,"")</f>
        <v>-1.8493904767714731E-2</v>
      </c>
    </row>
    <row r="908" spans="17:73" ht="16" customHeight="1">
      <c r="Q908" s="63">
        <v>44379</v>
      </c>
      <c r="R908" s="62">
        <v>577.88</v>
      </c>
      <c r="S908" s="60">
        <f>IF(AND(ISNUMBER(R907),ISNUMBER(R908)),R908/R907-1,"")</f>
        <v>7.8833542625924569E-3</v>
      </c>
      <c r="T908" s="60">
        <f>IF(ISNUMBER(R908),R908/MAX(R$22:R908)-1,"")</f>
        <v>0</v>
      </c>
      <c r="V908" s="62">
        <v>300.2</v>
      </c>
      <c r="W908" s="60">
        <f>IF(AND(ISNUMBER(V907),ISNUMBER(V908)),V908/V907-1,"")</f>
        <v>5.2236806857755003E-3</v>
      </c>
      <c r="X908" s="60">
        <f>IF(ISNUMBER(V908),V908/MAX(V$22:V908)-1,"")</f>
        <v>0</v>
      </c>
      <c r="Z908" s="62">
        <v>12.05</v>
      </c>
      <c r="AA908" s="60">
        <f>IF(AND(ISNUMBER(Z907),ISNUMBER(Z908)),Z908/Z907-1,"")</f>
        <v>-3.3085194375516158E-3</v>
      </c>
      <c r="AB908" s="60">
        <f>IF(ISNUMBER(Z908),Z908/MAX(Z$22:Z908)-1,"")</f>
        <v>-5.6382145653876226E-2</v>
      </c>
      <c r="AD908" s="62">
        <v>15.61</v>
      </c>
      <c r="AE908" s="60">
        <f>IF(AND(ISNUMBER(AD907),ISNUMBER(AD908)),AD908/AD907-1,"")</f>
        <v>7.7469335054873856E-3</v>
      </c>
      <c r="AF908" s="60">
        <f>IF(ISNUMBER(AD908),AD908/MAX(AD$22:AD908)-1,"")</f>
        <v>-6.0770156438026524E-2</v>
      </c>
      <c r="AH908" s="62">
        <v>19.5</v>
      </c>
      <c r="AI908" s="60">
        <f>IF(AND(ISNUMBER(AH907),ISNUMBER(AH908)),AH908/AH907-1,"")</f>
        <v>8.7946197620281108E-3</v>
      </c>
      <c r="AJ908" s="60">
        <f>IF(ISNUMBER(AH908),AH908/MAX(AH$22:AH908)-1,"")</f>
        <v>-2.5000000000000022E-2</v>
      </c>
      <c r="AL908" s="62">
        <v>20.74</v>
      </c>
      <c r="AM908" s="60">
        <f>IF(AND(ISNUMBER(AL907),ISNUMBER(AL908)),AL908/AL907-1,"")</f>
        <v>4.3583535108959737E-3</v>
      </c>
      <c r="AN908" s="60">
        <f>IF(ISNUMBER(AL908),AL908/MAX(AL$22:AL908)-1,"")</f>
        <v>-0.12006788290199411</v>
      </c>
      <c r="AP908" s="62">
        <v>100.24</v>
      </c>
      <c r="AQ908" s="60">
        <f>IF(AND(ISNUMBER(AP907),ISNUMBER(AP908)),AP908/AP907-1,"")</f>
        <v>-1.9948134849401278E-4</v>
      </c>
      <c r="AR908" s="60">
        <f>IF(ISNUMBER(AP908),AP908/MAX(AP$22:AP908)-1,"")</f>
        <v>-1.6930584603127574E-3</v>
      </c>
      <c r="AT908" s="62">
        <v>50.06</v>
      </c>
      <c r="AU908" s="60">
        <f>IF(AND(ISNUMBER(AT907),ISNUMBER(AT908)),AT908/AT907-1,"")</f>
        <v>-1.9972039145188525E-4</v>
      </c>
      <c r="AV908" s="60">
        <f>IF(ISNUMBER(AT908),AT908/MAX(AT$22:AT908)-1,"")</f>
        <v>-2.3913909924272447E-3</v>
      </c>
      <c r="AX908" s="62">
        <v>22.23</v>
      </c>
      <c r="AY908" s="60">
        <f>IF(AND(ISNUMBER(AX907),ISNUMBER(AX908)),AX908/AX907-1,"")</f>
        <v>2.2090978765609837E-3</v>
      </c>
      <c r="AZ908" s="60">
        <f>IF(ISNUMBER(AX908),AX908/MAX(AX$22:AX908)-1,"")</f>
        <v>-0.17098638821555101</v>
      </c>
      <c r="BB908" s="62">
        <v>48.49</v>
      </c>
      <c r="BC908" s="60">
        <f>IF(AND(ISNUMBER(BB907),ISNUMBER(BB908)),BB908/BB907-1,"")</f>
        <v>3.3105731429754481E-3</v>
      </c>
      <c r="BD908" s="60">
        <f>IF(ISNUMBER(BB908),BB908/MAX(BB$22:BB908)-1,"")</f>
        <v>-0.1233050081359609</v>
      </c>
      <c r="BF908" s="62">
        <v>53.07</v>
      </c>
      <c r="BG908" s="60">
        <f>IF(AND(ISNUMBER(BF907),ISNUMBER(BF908)),BF908/BF907-1,"")</f>
        <v>-1.8839487565935897E-4</v>
      </c>
      <c r="BH908" s="60">
        <f>IF(ISNUMBER(BF908),BF908/MAX(BF$22:BF908)-1,"")</f>
        <v>-1.9763575914296228E-2</v>
      </c>
      <c r="BK908" s="61">
        <f>BK907*(1+BL908)</f>
        <v>138.83771426441848</v>
      </c>
      <c r="BL908" s="60">
        <f>$L$12*N(AQ908)+$L$13*N(S908)+$L$14*N(AA908)+$L$15*N(AE908)+$L$16*N(AY908)+$L$17*N(BC908)+$L$18*N(AM908)+$L$19*N(AU908)+$L$20*N(W908)</f>
        <v>3.2229025460870364E-3</v>
      </c>
      <c r="BM908" s="60">
        <f>IF(ISNUMBER(BK908),BK908/MAX(BK$22:BK908)-1,"")</f>
        <v>-7.565140979645002E-3</v>
      </c>
      <c r="BO908" s="61">
        <f>BO907*(1+BP908)</f>
        <v>139.30023658389996</v>
      </c>
      <c r="BP908" s="60">
        <f>$L$36*N(S908)+$L$37*N(AQ908)+$L$38*N(AA908)+$L$39*N(AE908)+$L$40*N(AM908)+$L$41*N(W908)+$L$42*N(AI908)+$L$43*N(BG908)+$L$44*N(AY908)</f>
        <v>3.3652036849604124E-3</v>
      </c>
      <c r="BQ908" s="60">
        <f>IF(ISNUMBER(BO908),BO908/MAX(BO$22:BO908)-1,"")</f>
        <v>-1.4340969122499048E-2</v>
      </c>
      <c r="BS908" s="61">
        <f>BS907*(1+BT908)</f>
        <v>132.7894441385933</v>
      </c>
      <c r="BT908" s="60">
        <f>$L$60*N(S908)+$L$61*N(AE908)+$L$62*N(AQ908)+$L$63*N(AM908)+$L$64*N(AI908)+$L$65*N(AA908)+$L$66*N(BG908)+$L$67*N(W908)+$L$68*N(AY908)</f>
        <v>4.9419933169769729E-3</v>
      </c>
      <c r="BU908" s="60">
        <f>IF(ISNUMBER(BS908),BS908/MAX(BS$22:BS908)-1,"")</f>
        <v>-1.3643308204504545E-2</v>
      </c>
    </row>
    <row r="909" spans="17:73" ht="16" customHeight="1">
      <c r="Q909" s="63">
        <v>44382</v>
      </c>
      <c r="R909" s="62">
        <v>577.64</v>
      </c>
      <c r="S909" s="60">
        <f>IF(AND(ISNUMBER(R908),ISNUMBER(R909)),R909/R908-1,"")</f>
        <v>-4.1531113726034352E-4</v>
      </c>
      <c r="T909" s="60">
        <f>IF(ISNUMBER(R909),R909/MAX(R$22:R909)-1,"")</f>
        <v>-4.1531113726034352E-4</v>
      </c>
      <c r="V909" s="62">
        <v>299.33</v>
      </c>
      <c r="W909" s="60">
        <f>IF(AND(ISNUMBER(V908),ISNUMBER(V909)),V909/V908-1,"")</f>
        <v>-2.8980679546969368E-3</v>
      </c>
      <c r="X909" s="60">
        <f>IF(ISNUMBER(V909),V909/MAX(V$22:V909)-1,"")</f>
        <v>-2.8980679546969368E-3</v>
      </c>
      <c r="Z909" s="62">
        <v>12.03</v>
      </c>
      <c r="AA909" s="60">
        <f>IF(AND(ISNUMBER(Z908),ISNUMBER(Z909)),Z909/Z908-1,"")</f>
        <v>-1.6597510373445035E-3</v>
      </c>
      <c r="AB909" s="60">
        <f>IF(ISNUMBER(Z909),Z909/MAX(Z$22:Z909)-1,"")</f>
        <v>-5.794831636648401E-2</v>
      </c>
      <c r="AD909" s="62">
        <v>15.6</v>
      </c>
      <c r="AE909" s="60">
        <f>IF(AND(ISNUMBER(AD908),ISNUMBER(AD909)),AD909/AD908-1,"")</f>
        <v>-6.4061499039080871E-4</v>
      </c>
      <c r="AF909" s="60">
        <f>IF(ISNUMBER(AD909),AD909/MAX(AD$22:AD909)-1,"")</f>
        <v>-6.1371841155234752E-2</v>
      </c>
      <c r="AH909" s="62">
        <v>19.45</v>
      </c>
      <c r="AI909" s="60">
        <f>IF(AND(ISNUMBER(AH908),ISNUMBER(AH909)),AH909/AH908-1,"")</f>
        <v>-2.564102564102555E-3</v>
      </c>
      <c r="AJ909" s="60">
        <f>IF(ISNUMBER(AH909),AH909/MAX(AH$22:AH909)-1,"")</f>
        <v>-2.750000000000008E-2</v>
      </c>
      <c r="AL909" s="62">
        <v>21</v>
      </c>
      <c r="AM909" s="60">
        <f>IF(AND(ISNUMBER(AL908),ISNUMBER(AL909)),AL909/AL908-1,"")</f>
        <v>1.2536162005786E-2</v>
      </c>
      <c r="AN909" s="60">
        <f>IF(ISNUMBER(AL909),AL909/MAX(AL$22:AL909)-1,"")</f>
        <v>-0.10903691132795923</v>
      </c>
      <c r="AP909" s="62">
        <v>100.26</v>
      </c>
      <c r="AQ909" s="60">
        <f>IF(AND(ISNUMBER(AP908),ISNUMBER(AP909)),AP909/AP908-1,"")</f>
        <v>1.995211492418214E-4</v>
      </c>
      <c r="AR909" s="60">
        <f>IF(ISNUMBER(AP909),AP909/MAX(AP$22:AP909)-1,"")</f>
        <v>-1.4938751120405769E-3</v>
      </c>
      <c r="AT909" s="62">
        <v>50.07</v>
      </c>
      <c r="AU909" s="60">
        <f>IF(AND(ISNUMBER(AT908),ISNUMBER(AT909)),AT909/AT908-1,"")</f>
        <v>1.9976028765467113E-4</v>
      </c>
      <c r="AV909" s="60">
        <f>IF(ISNUMBER(AT909),AT909/MAX(AT$22:AT909)-1,"")</f>
        <v>-2.1921084097249466E-3</v>
      </c>
      <c r="AX909" s="62">
        <v>22.193000000000001</v>
      </c>
      <c r="AY909" s="60">
        <f>IF(AND(ISNUMBER(AX908),ISNUMBER(AX909)),AX909/AX908-1,"")</f>
        <v>-1.6644174538911205E-3</v>
      </c>
      <c r="AZ909" s="60">
        <f>IF(ISNUMBER(AX909),AX909/MAX(AX$22:AX909)-1,"")</f>
        <v>-0.17236621294051835</v>
      </c>
      <c r="BB909" s="62">
        <v>48.41</v>
      </c>
      <c r="BC909" s="60">
        <f>IF(AND(ISNUMBER(BB908),ISNUMBER(BB909)),BB909/BB908-1,"")</f>
        <v>-1.6498247061250693E-3</v>
      </c>
      <c r="BD909" s="60">
        <f>IF(ISNUMBER(BB909),BB909/MAX(BB$22:BB909)-1,"")</f>
        <v>-0.12475140119327432</v>
      </c>
      <c r="BF909" s="62">
        <v>53.15</v>
      </c>
      <c r="BG909" s="60">
        <f>IF(AND(ISNUMBER(BF908),ISNUMBER(BF909)),BF909/BF908-1,"")</f>
        <v>1.5074429998116479E-3</v>
      </c>
      <c r="BH909" s="60">
        <f>IF(ISNUMBER(BF909),BF909/MAX(BF$22:BF909)-1,"")</f>
        <v>-1.8285925378648038E-2</v>
      </c>
      <c r="BK909" s="61">
        <f>BK908*(1+BL909)</f>
        <v>138.81385462076625</v>
      </c>
      <c r="BL909" s="60">
        <f>$L$12*N(AQ909)+$L$13*N(S909)+$L$14*N(AA909)+$L$15*N(AE909)+$L$16*N(AY909)+$L$17*N(BC909)+$L$18*N(AM909)+$L$19*N(AU909)+$L$20*N(W909)</f>
        <v>-1.7185275469745937E-4</v>
      </c>
      <c r="BM909" s="60">
        <f>IF(ISNUMBER(BK909),BK909/MAX(BK$22:BK909)-1,"")</f>
        <v>-7.7356936440253765E-3</v>
      </c>
      <c r="BO909" s="61">
        <f>BO908*(1+BP909)</f>
        <v>139.26568672421618</v>
      </c>
      <c r="BP909" s="60">
        <f>$L$36*N(S909)+$L$37*N(AQ909)+$L$38*N(AA909)+$L$39*N(AE909)+$L$40*N(AM909)+$L$41*N(W909)+$L$42*N(AI909)+$L$43*N(BG909)+$L$44*N(AY909)</f>
        <v>-2.4802441496910878E-4</v>
      </c>
      <c r="BQ909" s="60">
        <f>IF(ISNUMBER(BO909),BO909/MAX(BO$22:BO909)-1,"")</f>
        <v>-1.4585436626991521E-2</v>
      </c>
      <c r="BS909" s="61">
        <f>BS908*(1+BT909)</f>
        <v>132.88469980160849</v>
      </c>
      <c r="BT909" s="60">
        <f>$L$60*N(S909)+$L$61*N(AE909)+$L$62*N(AQ909)+$L$63*N(AM909)+$L$64*N(AI909)+$L$65*N(AA909)+$L$66*N(BG909)+$L$67*N(W909)+$L$68*N(AY909)</f>
        <v>7.173436385182725E-4</v>
      </c>
      <c r="BU909" s="60">
        <f>IF(ISNUMBER(BS909),BS909/MAX(BS$22:BS909)-1,"")</f>
        <v>-1.2935751506335191E-2</v>
      </c>
    </row>
    <row r="910" spans="17:73" ht="16" customHeight="1">
      <c r="Q910" s="63">
        <v>44383</v>
      </c>
      <c r="R910" s="62">
        <v>571.92999999999995</v>
      </c>
      <c r="S910" s="60">
        <f>IF(AND(ISNUMBER(R909),ISNUMBER(R910)),R910/R909-1,"")</f>
        <v>-9.8850495118066872E-3</v>
      </c>
      <c r="T910" s="60">
        <f>IF(ISNUMBER(R910),R910/MAX(R$22:R910)-1,"")</f>
        <v>-1.0296255277912447E-2</v>
      </c>
      <c r="V910" s="62">
        <v>296.89</v>
      </c>
      <c r="W910" s="60">
        <f>IF(AND(ISNUMBER(V909),ISNUMBER(V910)),V910/V909-1,"")</f>
        <v>-8.1515384358400444E-3</v>
      </c>
      <c r="X910" s="60">
        <f>IF(ISNUMBER(V910),V910/MAX(V$22:V910)-1,"")</f>
        <v>-1.102598267821453E-2</v>
      </c>
      <c r="Z910" s="62">
        <v>11.94</v>
      </c>
      <c r="AA910" s="60">
        <f>IF(AND(ISNUMBER(Z909),ISNUMBER(Z910)),Z910/Z909-1,"")</f>
        <v>-7.4812967581047163E-3</v>
      </c>
      <c r="AB910" s="60">
        <f>IF(ISNUMBER(Z910),Z910/MAX(Z$22:Z910)-1,"")</f>
        <v>-6.4996084573218482E-2</v>
      </c>
      <c r="AD910" s="62">
        <v>15.64</v>
      </c>
      <c r="AE910" s="60">
        <f>IF(AND(ISNUMBER(AD909),ISNUMBER(AD910)),AD910/AD909-1,"")</f>
        <v>2.564102564102555E-3</v>
      </c>
      <c r="AF910" s="60">
        <f>IF(ISNUMBER(AD910),AD910/MAX(AD$22:AD910)-1,"")</f>
        <v>-5.8965102286401949E-2</v>
      </c>
      <c r="AH910" s="62">
        <v>19.12</v>
      </c>
      <c r="AI910" s="60">
        <f>IF(AND(ISNUMBER(AH909),ISNUMBER(AH910)),AH910/AH909-1,"")</f>
        <v>-1.6966580976863654E-2</v>
      </c>
      <c r="AJ910" s="60">
        <f>IF(ISNUMBER(AH910),AH910/MAX(AH$22:AH910)-1,"")</f>
        <v>-4.3999999999999928E-2</v>
      </c>
      <c r="AL910" s="62">
        <v>20.97</v>
      </c>
      <c r="AM910" s="60">
        <f>IF(AND(ISNUMBER(AL909),ISNUMBER(AL910)),AL910/AL909-1,"")</f>
        <v>-1.4285714285714457E-3</v>
      </c>
      <c r="AN910" s="60">
        <f>IF(ISNUMBER(AL910),AL910/MAX(AL$22:AL910)-1,"")</f>
        <v>-0.11030971574034798</v>
      </c>
      <c r="AP910" s="62">
        <v>100.26</v>
      </c>
      <c r="AQ910" s="60">
        <f>IF(AND(ISNUMBER(AP909),ISNUMBER(AP910)),AP910/AP909-1,"")</f>
        <v>0</v>
      </c>
      <c r="AR910" s="60">
        <f>IF(ISNUMBER(AP910),AP910/MAX(AP$22:AP910)-1,"")</f>
        <v>-1.4938751120405769E-3</v>
      </c>
      <c r="AT910" s="62">
        <v>50.07</v>
      </c>
      <c r="AU910" s="60">
        <f>IF(AND(ISNUMBER(AT909),ISNUMBER(AT910)),AT910/AT909-1,"")</f>
        <v>0</v>
      </c>
      <c r="AV910" s="60">
        <f>IF(ISNUMBER(AT910),AT910/MAX(AT$22:AT910)-1,"")</f>
        <v>-2.1921084097249466E-3</v>
      </c>
      <c r="AX910" s="62">
        <v>22.212</v>
      </c>
      <c r="AY910" s="60">
        <f>IF(AND(ISNUMBER(AX909),ISNUMBER(AX910)),AX910/AX909-1,"")</f>
        <v>8.5612580543403816E-4</v>
      </c>
      <c r="AZ910" s="60">
        <f>IF(ISNUMBER(AX910),AX910/MAX(AX$22:AX910)-1,"")</f>
        <v>-0.17165765429796764</v>
      </c>
      <c r="BB910" s="62">
        <v>48.42</v>
      </c>
      <c r="BC910" s="60">
        <f>IF(AND(ISNUMBER(BB909),ISNUMBER(BB910)),BB910/BB909-1,"")</f>
        <v>2.0656889072512286E-4</v>
      </c>
      <c r="BD910" s="60">
        <f>IF(ISNUMBER(BB910),BB910/MAX(BB$22:BB910)-1,"")</f>
        <v>-0.12457060206111015</v>
      </c>
      <c r="BF910" s="62">
        <v>53.1</v>
      </c>
      <c r="BG910" s="60">
        <f>IF(AND(ISNUMBER(BF909),ISNUMBER(BF910)),BF910/BF909-1,"")</f>
        <v>-9.4073377234238365E-4</v>
      </c>
      <c r="BH910" s="60">
        <f>IF(ISNUMBER(BF910),BF910/MAX(BF$22:BF910)-1,"")</f>
        <v>-1.9209456963428129E-2</v>
      </c>
      <c r="BK910" s="61">
        <f>BK909*(1+BL910)</f>
        <v>138.28978471523232</v>
      </c>
      <c r="BL910" s="60">
        <f>$L$12*N(AQ910)+$L$13*N(S910)+$L$14*N(AA910)+$L$15*N(AE910)+$L$16*N(AY910)+$L$17*N(BC910)+$L$18*N(AM910)+$L$19*N(AU910)+$L$20*N(W910)</f>
        <v>-3.7753429365222002E-3</v>
      </c>
      <c r="BM910" s="60">
        <f>IF(ISNUMBER(BK910),BK910/MAX(BK$22:BK910)-1,"")</f>
        <v>-1.1481831684189481E-2</v>
      </c>
      <c r="BO910" s="61">
        <f>BO909*(1+BP910)</f>
        <v>138.69431577256142</v>
      </c>
      <c r="BP910" s="60">
        <f>$L$36*N(S910)+$L$37*N(AQ910)+$L$38*N(AA910)+$L$39*N(AE910)+$L$40*N(AM910)+$L$41*N(W910)+$L$42*N(AI910)+$L$43*N(BG910)+$L$44*N(AY910)</f>
        <v>-4.1027403454107101E-3</v>
      </c>
      <c r="BQ910" s="60">
        <f>IF(ISNUMBER(BO910),BO910/MAX(BO$22:BO910)-1,"")</f>
        <v>-1.8628336713097049E-2</v>
      </c>
      <c r="BS910" s="61">
        <f>BS909*(1+BT910)</f>
        <v>132.19893154552912</v>
      </c>
      <c r="BT910" s="60">
        <f>$L$60*N(S910)+$L$61*N(AE910)+$L$62*N(AQ910)+$L$63*N(AM910)+$L$64*N(AI910)+$L$65*N(AA910)+$L$66*N(BG910)+$L$67*N(W910)+$L$68*N(AY910)</f>
        <v>-5.1606261450955595E-3</v>
      </c>
      <c r="BU910" s="60">
        <f>IF(ISNUMBER(BS910),BS910/MAX(BS$22:BS910)-1,"")</f>
        <v>-1.8029621074000746E-2</v>
      </c>
    </row>
    <row r="911" spans="17:73" ht="16" customHeight="1">
      <c r="Q911" s="63">
        <v>44384</v>
      </c>
      <c r="R911" s="62">
        <v>578</v>
      </c>
      <c r="S911" s="60">
        <f>IF(AND(ISNUMBER(R910),ISNUMBER(R911)),R911/R910-1,"")</f>
        <v>1.0613186928470464E-2</v>
      </c>
      <c r="T911" s="60">
        <f>IF(ISNUMBER(R911),R911/MAX(R$22:R911)-1,"")</f>
        <v>0</v>
      </c>
      <c r="V911" s="62">
        <v>299.35000000000002</v>
      </c>
      <c r="W911" s="60">
        <f>IF(AND(ISNUMBER(V910),ISNUMBER(V911)),V911/V910-1,"")</f>
        <v>8.2858971336186027E-3</v>
      </c>
      <c r="X911" s="60">
        <f>IF(ISNUMBER(V911),V911/MAX(V$22:V911)-1,"")</f>
        <v>-2.8314457028646434E-3</v>
      </c>
      <c r="Z911" s="62">
        <v>12.08</v>
      </c>
      <c r="AA911" s="60">
        <f>IF(AND(ISNUMBER(Z910),ISNUMBER(Z911)),Z911/Z910-1,"")</f>
        <v>1.1725293132328396E-2</v>
      </c>
      <c r="AB911" s="60">
        <f>IF(ISNUMBER(Z911),Z911/MAX(Z$22:Z911)-1,"")</f>
        <v>-5.4032889584964772E-2</v>
      </c>
      <c r="AD911" s="62">
        <v>15.43</v>
      </c>
      <c r="AE911" s="60">
        <f>IF(AND(ISNUMBER(AD910),ISNUMBER(AD911)),AD911/AD910-1,"")</f>
        <v>-1.3427109974424645E-2</v>
      </c>
      <c r="AF911" s="60">
        <f>IF(ISNUMBER(AD911),AD911/MAX(AD$22:AD911)-1,"")</f>
        <v>-7.1600481347773859E-2</v>
      </c>
      <c r="AH911" s="62">
        <v>19.45</v>
      </c>
      <c r="AI911" s="60">
        <f>IF(AND(ISNUMBER(AH910),ISNUMBER(AH911)),AH911/AH910-1,"")</f>
        <v>1.7259414225941239E-2</v>
      </c>
      <c r="AJ911" s="60">
        <f>IF(ISNUMBER(AH911),AH911/MAX(AH$22:AH911)-1,"")</f>
        <v>-2.750000000000008E-2</v>
      </c>
      <c r="AL911" s="62">
        <v>21.05</v>
      </c>
      <c r="AM911" s="60">
        <f>IF(AND(ISNUMBER(AL910),ISNUMBER(AL911)),AL911/AL910-1,"")</f>
        <v>3.8149737720554189E-3</v>
      </c>
      <c r="AN911" s="60">
        <f>IF(ISNUMBER(AL911),AL911/MAX(AL$22:AL911)-1,"")</f>
        <v>-0.10691557064064483</v>
      </c>
      <c r="AP911" s="62">
        <v>100.24</v>
      </c>
      <c r="AQ911" s="60">
        <f>IF(AND(ISNUMBER(AP910),ISNUMBER(AP911)),AP911/AP910-1,"")</f>
        <v>-1.9948134849401278E-4</v>
      </c>
      <c r="AR911" s="60">
        <f>IF(ISNUMBER(AP911),AP911/MAX(AP$22:AP911)-1,"")</f>
        <v>-1.6930584603127574E-3</v>
      </c>
      <c r="AT911" s="62">
        <v>50.08</v>
      </c>
      <c r="AU911" s="60">
        <f>IF(AND(ISNUMBER(AT910),ISNUMBER(AT911)),AT911/AT910-1,"")</f>
        <v>1.9972039145188525E-4</v>
      </c>
      <c r="AV911" s="60">
        <f>IF(ISNUMBER(AT911),AT911/MAX(AT$22:AT911)-1,"")</f>
        <v>-1.9928258270227595E-3</v>
      </c>
      <c r="AX911" s="62">
        <v>22.401</v>
      </c>
      <c r="AY911" s="60">
        <f>IF(AND(ISNUMBER(AX910),ISNUMBER(AX911)),AX911/AX910-1,"")</f>
        <v>8.5089141004861535E-3</v>
      </c>
      <c r="AZ911" s="60">
        <f>IF(ISNUMBER(AX911),AX911/MAX(AX$22:AX911)-1,"")</f>
        <v>-0.16460936043259378</v>
      </c>
      <c r="BB911" s="62">
        <v>48.63</v>
      </c>
      <c r="BC911" s="60">
        <f>IF(AND(ISNUMBER(BB910),ISNUMBER(BB911)),BB911/BB910-1,"")</f>
        <v>4.3370508054523249E-3</v>
      </c>
      <c r="BD911" s="60">
        <f>IF(ISNUMBER(BB911),BB911/MAX(BB$22:BB911)-1,"")</f>
        <v>-0.12077382028566264</v>
      </c>
      <c r="BF911" s="62">
        <v>53.25</v>
      </c>
      <c r="BG911" s="60">
        <f>IF(AND(ISNUMBER(BF910),ISNUMBER(BF911)),BF911/BF910-1,"")</f>
        <v>2.8248587570620654E-3</v>
      </c>
      <c r="BH911" s="60">
        <f>IF(ISNUMBER(BF911),BF911/MAX(BF$22:BF911)-1,"")</f>
        <v>-1.6438862209087524E-2</v>
      </c>
      <c r="BK911" s="61">
        <f>BK910*(1+BL911)</f>
        <v>139.0108608876856</v>
      </c>
      <c r="BL911" s="60">
        <f>$L$12*N(AQ911)+$L$13*N(S911)+$L$14*N(AA911)+$L$15*N(AE911)+$L$16*N(AY911)+$L$17*N(BC911)+$L$18*N(AM911)+$L$19*N(AU911)+$L$20*N(W911)</f>
        <v>5.2142403282941195E-3</v>
      </c>
      <c r="BM911" s="60">
        <f>IF(ISNUMBER(BK911),BK911/MAX(BK$22:BK911)-1,"")</f>
        <v>-6.3274603857057521E-3</v>
      </c>
      <c r="BO911" s="61">
        <f>BO910*(1+BP911)</f>
        <v>139.26674026385311</v>
      </c>
      <c r="BP911" s="60">
        <f>$L$36*N(S911)+$L$37*N(AQ911)+$L$38*N(AA911)+$L$39*N(AE911)+$L$40*N(AM911)+$L$41*N(W911)+$L$42*N(AI911)+$L$43*N(BG911)+$L$44*N(AY911)</f>
        <v>4.1272382945409438E-3</v>
      </c>
      <c r="BQ911" s="60">
        <f>IF(ISNUMBER(BO911),BO911/MAX(BO$22:BO911)-1,"")</f>
        <v>-1.4577982003201928E-2</v>
      </c>
      <c r="BS911" s="61">
        <f>BS910*(1+BT911)</f>
        <v>132.73685474531806</v>
      </c>
      <c r="BT911" s="60">
        <f>$L$60*N(S911)+$L$61*N(AE911)+$L$62*N(AQ911)+$L$63*N(AM911)+$L$64*N(AI911)+$L$65*N(AA911)+$L$66*N(BG911)+$L$67*N(W911)+$L$68*N(AY911)</f>
        <v>4.0690434748609254E-3</v>
      </c>
      <c r="BU911" s="60">
        <f>IF(ISNUMBER(BS911),BS911/MAX(BS$22:BS911)-1,"")</f>
        <v>-1.4033940911125087E-2</v>
      </c>
    </row>
    <row r="912" spans="17:73" ht="16" customHeight="1">
      <c r="Q912" s="63">
        <v>44385</v>
      </c>
      <c r="R912" s="62">
        <v>582.20000000000005</v>
      </c>
      <c r="S912" s="60">
        <f>IF(AND(ISNUMBER(R911),ISNUMBER(R912)),R912/R911-1,"")</f>
        <v>7.2664359861591699E-3</v>
      </c>
      <c r="T912" s="60">
        <f>IF(ISNUMBER(R912),R912/MAX(R$22:R912)-1,"")</f>
        <v>0</v>
      </c>
      <c r="V912" s="62">
        <v>301.10000000000002</v>
      </c>
      <c r="W912" s="60">
        <f>IF(AND(ISNUMBER(V911),ISNUMBER(V912)),V912/V911-1,"")</f>
        <v>5.8459996659427915E-3</v>
      </c>
      <c r="X912" s="60">
        <f>IF(ISNUMBER(V912),V912/MAX(V$22:V912)-1,"")</f>
        <v>0</v>
      </c>
      <c r="Z912" s="62">
        <v>12.15</v>
      </c>
      <c r="AA912" s="60">
        <f>IF(AND(ISNUMBER(Z911),ISNUMBER(Z912)),Z912/Z911-1,"")</f>
        <v>5.7947019867550242E-3</v>
      </c>
      <c r="AB912" s="60">
        <f>IF(ISNUMBER(Z912),Z912/MAX(Z$22:Z912)-1,"")</f>
        <v>-4.8551292090837861E-2</v>
      </c>
      <c r="AD912" s="62">
        <v>15.4</v>
      </c>
      <c r="AE912" s="60">
        <f>IF(AND(ISNUMBER(AD911),ISNUMBER(AD912)),AD912/AD911-1,"")</f>
        <v>-1.9442644199610948E-3</v>
      </c>
      <c r="AF912" s="60">
        <f>IF(ISNUMBER(AD912),AD912/MAX(AD$22:AD912)-1,"")</f>
        <v>-7.3405535499398322E-2</v>
      </c>
      <c r="AH912" s="62">
        <v>19.43</v>
      </c>
      <c r="AI912" s="60">
        <f>IF(AND(ISNUMBER(AH911),ISNUMBER(AH912)),AH912/AH911-1,"")</f>
        <v>-1.0282776349613831E-3</v>
      </c>
      <c r="AJ912" s="60">
        <f>IF(ISNUMBER(AH912),AH912/MAX(AH$22:AH912)-1,"")</f>
        <v>-2.849999999999997E-2</v>
      </c>
      <c r="AL912" s="62">
        <v>21.09</v>
      </c>
      <c r="AM912" s="60">
        <f>IF(AND(ISNUMBER(AL911),ISNUMBER(AL912)),AL912/AL911-1,"")</f>
        <v>1.9002375296912621E-3</v>
      </c>
      <c r="AN912" s="60">
        <f>IF(ISNUMBER(AL912),AL912/MAX(AL$22:AL912)-1,"")</f>
        <v>-0.10521849809079342</v>
      </c>
      <c r="AP912" s="62">
        <v>100.26</v>
      </c>
      <c r="AQ912" s="60">
        <f>IF(AND(ISNUMBER(AP911),ISNUMBER(AP912)),AP912/AP911-1,"")</f>
        <v>1.995211492418214E-4</v>
      </c>
      <c r="AR912" s="60">
        <f>IF(ISNUMBER(AP912),AP912/MAX(AP$22:AP912)-1,"")</f>
        <v>-1.4938751120405769E-3</v>
      </c>
      <c r="AT912" s="62">
        <v>50.07</v>
      </c>
      <c r="AU912" s="60">
        <f>IF(AND(ISNUMBER(AT911),ISNUMBER(AT912)),AT912/AT911-1,"")</f>
        <v>-1.9968051118202101E-4</v>
      </c>
      <c r="AV912" s="60">
        <f>IF(ISNUMBER(AT912),AT912/MAX(AT$22:AT912)-1,"")</f>
        <v>-2.1921084097249466E-3</v>
      </c>
      <c r="AX912" s="62">
        <v>22.498999999999999</v>
      </c>
      <c r="AY912" s="60">
        <f>IF(AND(ISNUMBER(AX911),ISNUMBER(AX912)),AX912/AX911-1,"")</f>
        <v>4.3748046962188702E-3</v>
      </c>
      <c r="AZ912" s="60">
        <f>IF(ISNUMBER(AX912),AX912/MAX(AX$22:AX912)-1,"")</f>
        <v>-0.16095468953943692</v>
      </c>
      <c r="BB912" s="62">
        <v>48.73</v>
      </c>
      <c r="BC912" s="60">
        <f>IF(AND(ISNUMBER(BB911),ISNUMBER(BB912)),BB912/BB911-1,"")</f>
        <v>2.0563438206866458E-3</v>
      </c>
      <c r="BD912" s="60">
        <f>IF(ISNUMBER(BB912),BB912/MAX(BB$22:BB912)-1,"")</f>
        <v>-0.11896582896402108</v>
      </c>
      <c r="BF912" s="62">
        <v>53.28</v>
      </c>
      <c r="BG912" s="60">
        <f>IF(AND(ISNUMBER(BF911),ISNUMBER(BF912)),BF912/BF911-1,"")</f>
        <v>5.6338028169022891E-4</v>
      </c>
      <c r="BH912" s="60">
        <f>IF(ISNUMBER(BF912),BF912/MAX(BF$22:BF912)-1,"")</f>
        <v>-1.5884743258219425E-2</v>
      </c>
      <c r="BK912" s="61">
        <f>BK911*(1+BL912)</f>
        <v>139.52923721032752</v>
      </c>
      <c r="BL912" s="60">
        <f>$L$12*N(AQ912)+$L$13*N(S912)+$L$14*N(AA912)+$L$15*N(AE912)+$L$16*N(AY912)+$L$17*N(BC912)+$L$18*N(AM912)+$L$19*N(AU912)+$L$20*N(W912)</f>
        <v>3.7290346907552152E-3</v>
      </c>
      <c r="BM912" s="60">
        <f>IF(ISNUMBER(BK912),BK912/MAX(BK$22:BK912)-1,"")</f>
        <v>-2.6220210142332556E-3</v>
      </c>
      <c r="BO912" s="61">
        <f>BO911*(1+BP912)</f>
        <v>139.73961078546733</v>
      </c>
      <c r="BP912" s="60">
        <f>$L$36*N(S912)+$L$37*N(AQ912)+$L$38*N(AA912)+$L$39*N(AE912)+$L$40*N(AM912)+$L$41*N(W912)+$L$42*N(AI912)+$L$43*N(BG912)+$L$44*N(AY912)</f>
        <v>3.3954303857356189E-3</v>
      </c>
      <c r="BQ912" s="60">
        <f>IF(ISNUMBER(BO912),BO912/MAX(BO$22:BO912)-1,"")</f>
        <v>-1.1232050140522754E-2</v>
      </c>
      <c r="BS912" s="61">
        <f>BS911*(1+BT912)</f>
        <v>133.06882601757974</v>
      </c>
      <c r="BT912" s="60">
        <f>$L$60*N(S912)+$L$61*N(AE912)+$L$62*N(AQ912)+$L$63*N(AM912)+$L$64*N(AI912)+$L$65*N(AA912)+$L$66*N(BG912)+$L$67*N(W912)+$L$68*N(AY912)</f>
        <v>2.5009728676986631E-3</v>
      </c>
      <c r="BU912" s="60">
        <f>IF(ISNUMBER(BS912),BS912/MAX(BS$22:BS912)-1,"")</f>
        <v>-1.1568066548872213E-2</v>
      </c>
    </row>
    <row r="913" spans="17:73" ht="16" customHeight="1">
      <c r="Q913" s="63">
        <v>44386</v>
      </c>
      <c r="R913" s="62">
        <v>579.32000000000005</v>
      </c>
      <c r="S913" s="60">
        <f>IF(AND(ISNUMBER(R912),ISNUMBER(R913)),R913/R912-1,"")</f>
        <v>-4.9467536928889944E-3</v>
      </c>
      <c r="T913" s="60">
        <f>IF(ISNUMBER(R913),R913/MAX(R$22:R913)-1,"")</f>
        <v>-4.9467536928889944E-3</v>
      </c>
      <c r="V913" s="62">
        <v>300.39999999999998</v>
      </c>
      <c r="W913" s="60">
        <f>IF(AND(ISNUMBER(V912),ISNUMBER(V913)),V913/V912-1,"")</f>
        <v>-2.3248090335438176E-3</v>
      </c>
      <c r="X913" s="60">
        <f>IF(ISNUMBER(V913),V913/MAX(V$22:V913)-1,"")</f>
        <v>-2.3248090335438176E-3</v>
      </c>
      <c r="Z913" s="62">
        <v>12.1</v>
      </c>
      <c r="AA913" s="60">
        <f>IF(AND(ISNUMBER(Z912),ISNUMBER(Z913)),Z913/Z912-1,"")</f>
        <v>-4.115226337448652E-3</v>
      </c>
      <c r="AB913" s="60">
        <f>IF(ISNUMBER(Z913),Z913/MAX(Z$22:Z913)-1,"")</f>
        <v>-5.2466718872357099E-2</v>
      </c>
      <c r="AD913" s="62">
        <v>15.31</v>
      </c>
      <c r="AE913" s="60">
        <f>IF(AND(ISNUMBER(AD912),ISNUMBER(AD913)),AD913/AD912-1,"")</f>
        <v>-5.8441558441558739E-3</v>
      </c>
      <c r="AF913" s="60">
        <f>IF(ISNUMBER(AD913),AD913/MAX(AD$22:AD913)-1,"")</f>
        <v>-7.8820697954271934E-2</v>
      </c>
      <c r="AH913" s="62">
        <v>19.25</v>
      </c>
      <c r="AI913" s="60">
        <f>IF(AND(ISNUMBER(AH912),ISNUMBER(AH913)),AH913/AH912-1,"")</f>
        <v>-9.264024704065843E-3</v>
      </c>
      <c r="AJ913" s="60">
        <f>IF(ISNUMBER(AH913),AH913/MAX(AH$22:AH913)-1,"")</f>
        <v>-3.7499999999999978E-2</v>
      </c>
      <c r="AL913" s="62">
        <v>20.98</v>
      </c>
      <c r="AM913" s="60">
        <f>IF(AND(ISNUMBER(AL912),ISNUMBER(AL913)),AL913/AL912-1,"")</f>
        <v>-5.2157420578472502E-3</v>
      </c>
      <c r="AN913" s="60">
        <f>IF(ISNUMBER(AL913),AL913/MAX(AL$22:AL913)-1,"")</f>
        <v>-0.10988544760288499</v>
      </c>
      <c r="AP913" s="62">
        <v>100.24</v>
      </c>
      <c r="AQ913" s="60">
        <f>IF(AND(ISNUMBER(AP912),ISNUMBER(AP913)),AP913/AP912-1,"")</f>
        <v>-1.9948134849401278E-4</v>
      </c>
      <c r="AR913" s="60">
        <f>IF(ISNUMBER(AP913),AP913/MAX(AP$22:AP913)-1,"")</f>
        <v>-1.6930584603127574E-3</v>
      </c>
      <c r="AT913" s="62">
        <v>50.07</v>
      </c>
      <c r="AU913" s="60">
        <f>IF(AND(ISNUMBER(AT912),ISNUMBER(AT913)),AT913/AT912-1,"")</f>
        <v>0</v>
      </c>
      <c r="AV913" s="60">
        <f>IF(ISNUMBER(AT913),AT913/MAX(AT$22:AT913)-1,"")</f>
        <v>-2.1921084097249466E-3</v>
      </c>
      <c r="AX913" s="62">
        <v>22.614999999999998</v>
      </c>
      <c r="AY913" s="60">
        <f>IF(AND(ISNUMBER(AX912),ISNUMBER(AX913)),AX913/AX912-1,"")</f>
        <v>5.1557847015422098E-3</v>
      </c>
      <c r="AZ913" s="60">
        <f>IF(ISNUMBER(AX913),AX913/MAX(AX$22:AX913)-1,"")</f>
        <v>-0.15662875256386366</v>
      </c>
      <c r="BB913" s="62">
        <v>48.71</v>
      </c>
      <c r="BC913" s="60">
        <f>IF(AND(ISNUMBER(BB912),ISNUMBER(BB913)),BB913/BB912-1,"")</f>
        <v>-4.1042478965724882E-4</v>
      </c>
      <c r="BD913" s="60">
        <f>IF(ISNUMBER(BB913),BB913/MAX(BB$22:BB913)-1,"")</f>
        <v>-0.11932742722834933</v>
      </c>
      <c r="BF913" s="62">
        <v>53.34</v>
      </c>
      <c r="BG913" s="60">
        <f>IF(AND(ISNUMBER(BF912),ISNUMBER(BF913)),BF913/BF912-1,"")</f>
        <v>1.1261261261261701E-3</v>
      </c>
      <c r="BH913" s="60">
        <f>IF(ISNUMBER(BF913),BF913/MAX(BF$22:BF913)-1,"")</f>
        <v>-1.4776505356483116E-2</v>
      </c>
      <c r="BK913" s="61">
        <f>BK912*(1+BL913)</f>
        <v>139.22249661158565</v>
      </c>
      <c r="BL913" s="60">
        <f>$L$12*N(AQ913)+$L$13*N(S913)+$L$14*N(AA913)+$L$15*N(AE913)+$L$16*N(AY913)+$L$17*N(BC913)+$L$18*N(AM913)+$L$19*N(AU913)+$L$20*N(W913)</f>
        <v>-2.198396586082502E-3</v>
      </c>
      <c r="BM913" s="60">
        <f>IF(ISNUMBER(BK913),BK913/MAX(BK$22:BK913)-1,"")</f>
        <v>-4.8146533582692497E-3</v>
      </c>
      <c r="BO913" s="61">
        <f>BO912*(1+BP913)</f>
        <v>139.30669259438295</v>
      </c>
      <c r="BP913" s="60">
        <f>$L$36*N(S913)+$L$37*N(AQ913)+$L$38*N(AA913)+$L$39*N(AE913)+$L$40*N(AM913)+$L$41*N(W913)+$L$42*N(AI913)+$L$43*N(BG913)+$L$44*N(AY913)</f>
        <v>-3.0980348997035664E-3</v>
      </c>
      <c r="BQ913" s="60">
        <f>IF(ISNUMBER(BO913),BO913/MAX(BO$22:BO913)-1,"")</f>
        <v>-1.4295287756895925E-2</v>
      </c>
      <c r="BS913" s="61">
        <f>BS912*(1+BT913)</f>
        <v>132.46946881364624</v>
      </c>
      <c r="BT913" s="60">
        <f>$L$60*N(S913)+$L$61*N(AE913)+$L$62*N(AQ913)+$L$63*N(AM913)+$L$64*N(AI913)+$L$65*N(AA913)+$L$66*N(BG913)+$L$67*N(W913)+$L$68*N(AY913)</f>
        <v>-4.5041143134027647E-3</v>
      </c>
      <c r="BU913" s="60">
        <f>IF(ISNUMBER(BS913),BS913/MAX(BS$22:BS913)-1,"")</f>
        <v>-1.6020076968153885E-2</v>
      </c>
    </row>
    <row r="914" spans="17:73" ht="16" customHeight="1">
      <c r="Q914" s="63">
        <v>44389</v>
      </c>
      <c r="R914" s="62">
        <v>581.63</v>
      </c>
      <c r="S914" s="60">
        <f>IF(AND(ISNUMBER(R913),ISNUMBER(R914)),R914/R913-1,"")</f>
        <v>3.9874335427740881E-3</v>
      </c>
      <c r="T914" s="60">
        <f>IF(ISNUMBER(R914),R914/MAX(R$22:R914)-1,"")</f>
        <v>-9.7904500171774878E-4</v>
      </c>
      <c r="V914" s="62">
        <v>301.99</v>
      </c>
      <c r="W914" s="60">
        <f>IF(AND(ISNUMBER(V913),ISNUMBER(V914)),V914/V913-1,"")</f>
        <v>5.29294274300951E-3</v>
      </c>
      <c r="X914" s="60">
        <f>IF(ISNUMBER(V914),V914/MAX(V$22:V914)-1,"")</f>
        <v>0</v>
      </c>
      <c r="Z914" s="62">
        <v>12.16</v>
      </c>
      <c r="AA914" s="60">
        <f>IF(AND(ISNUMBER(Z913),ISNUMBER(Z914)),Z914/Z913-1,"")</f>
        <v>4.9586776859504855E-3</v>
      </c>
      <c r="AB914" s="60">
        <f>IF(ISNUMBER(Z914),Z914/MAX(Z$22:Z914)-1,"")</f>
        <v>-4.7768206734533969E-2</v>
      </c>
      <c r="AD914" s="62">
        <v>15.62</v>
      </c>
      <c r="AE914" s="60">
        <f>IF(AND(ISNUMBER(AD913),ISNUMBER(AD914)),AD914/AD913-1,"")</f>
        <v>2.0248203788373553E-2</v>
      </c>
      <c r="AF914" s="60">
        <f>IF(ISNUMBER(AD914),AD914/MAX(AD$22:AD914)-1,"")</f>
        <v>-6.0168471720818406E-2</v>
      </c>
      <c r="AH914" s="62">
        <v>19.32</v>
      </c>
      <c r="AI914" s="60">
        <f>IF(AND(ISNUMBER(AH913),ISNUMBER(AH914)),AH914/AH913-1,"")</f>
        <v>3.6363636363636598E-3</v>
      </c>
      <c r="AJ914" s="60">
        <f>IF(ISNUMBER(AH914),AH914/MAX(AH$22:AH914)-1,"")</f>
        <v>-3.400000000000003E-2</v>
      </c>
      <c r="AL914" s="62">
        <v>21.01</v>
      </c>
      <c r="AM914" s="60">
        <f>IF(AND(ISNUMBER(AL913),ISNUMBER(AL914)),AL914/AL913-1,"")</f>
        <v>1.4299332697806921E-3</v>
      </c>
      <c r="AN914" s="60">
        <f>IF(ISNUMBER(AL914),AL914/MAX(AL$22:AL914)-1,"")</f>
        <v>-0.10861264319049635</v>
      </c>
      <c r="AP914" s="62">
        <v>100.24</v>
      </c>
      <c r="AQ914" s="60">
        <f>IF(AND(ISNUMBER(AP913),ISNUMBER(AP914)),AP914/AP913-1,"")</f>
        <v>0</v>
      </c>
      <c r="AR914" s="60">
        <f>IF(ISNUMBER(AP914),AP914/MAX(AP$22:AP914)-1,"")</f>
        <v>-1.6930584603127574E-3</v>
      </c>
      <c r="AT914" s="62">
        <v>50.07</v>
      </c>
      <c r="AU914" s="60">
        <f>IF(AND(ISNUMBER(AT913),ISNUMBER(AT914)),AT914/AT913-1,"")</f>
        <v>0</v>
      </c>
      <c r="AV914" s="60">
        <f>IF(ISNUMBER(AT914),AT914/MAX(AT$22:AT914)-1,"")</f>
        <v>-2.1921084097249466E-3</v>
      </c>
      <c r="AX914" s="62">
        <v>22.5</v>
      </c>
      <c r="AY914" s="60">
        <f>IF(AND(ISNUMBER(AX913),ISNUMBER(AX914)),AX914/AX913-1,"")</f>
        <v>-5.0851204952464535E-3</v>
      </c>
      <c r="AZ914" s="60">
        <f>IF(ISNUMBER(AX914),AX914/MAX(AX$22:AX914)-1,"")</f>
        <v>-0.16091739697930263</v>
      </c>
      <c r="BB914" s="62">
        <v>48.63</v>
      </c>
      <c r="BC914" s="60">
        <f>IF(AND(ISNUMBER(BB913),ISNUMBER(BB914)),BB914/BB913-1,"")</f>
        <v>-1.642373229316374E-3</v>
      </c>
      <c r="BD914" s="60">
        <f>IF(ISNUMBER(BB914),BB914/MAX(BB$22:BB914)-1,"")</f>
        <v>-0.12077382028566264</v>
      </c>
      <c r="BF914" s="62">
        <v>53.41</v>
      </c>
      <c r="BG914" s="60">
        <f>IF(AND(ISNUMBER(BF913),ISNUMBER(BF914)),BF914/BF913-1,"")</f>
        <v>1.312335958005173E-3</v>
      </c>
      <c r="BH914" s="60">
        <f>IF(ISNUMBER(BF914),BF914/MAX(BF$22:BF914)-1,"")</f>
        <v>-1.3483561137791034E-2</v>
      </c>
      <c r="BK914" s="61">
        <f>BK913*(1+BL914)</f>
        <v>139.6730856723598</v>
      </c>
      <c r="BL914" s="60">
        <f>$L$12*N(AQ914)+$L$13*N(S914)+$L$14*N(AA914)+$L$15*N(AE914)+$L$16*N(AY914)+$L$17*N(BC914)+$L$18*N(AM914)+$L$19*N(AU914)+$L$20*N(W914)</f>
        <v>3.236467322025067E-3</v>
      </c>
      <c r="BM914" s="60">
        <f>IF(ISNUMBER(BK914),BK914/MAX(BK$22:BK914)-1,"")</f>
        <v>-1.5937685045050998E-3</v>
      </c>
      <c r="BO914" s="61">
        <f>BO913*(1+BP914)</f>
        <v>140.03189713811622</v>
      </c>
      <c r="BP914" s="60">
        <f>$L$36*N(S914)+$L$37*N(AQ914)+$L$38*N(AA914)+$L$39*N(AE914)+$L$40*N(AM914)+$L$41*N(W914)+$L$42*N(AI914)+$L$43*N(BG914)+$L$44*N(AY914)</f>
        <v>5.2058126585835581E-3</v>
      </c>
      <c r="BQ914" s="60">
        <f>IF(ISNUMBER(BO914),BO914/MAX(BO$22:BO914)-1,"")</f>
        <v>-9.1638936882750821E-3</v>
      </c>
      <c r="BS914" s="61">
        <f>BS913*(1+BT914)</f>
        <v>133.26599190553597</v>
      </c>
      <c r="BT914" s="60">
        <f>$L$60*N(S914)+$L$61*N(AE914)+$L$62*N(AQ914)+$L$63*N(AM914)+$L$64*N(AI914)+$L$65*N(AA914)+$L$66*N(BG914)+$L$67*N(W914)+$L$68*N(AY914)</f>
        <v>6.0128805454052687E-3</v>
      </c>
      <c r="BU914" s="60">
        <f>IF(ISNUMBER(BS914),BS914/MAX(BS$22:BS914)-1,"")</f>
        <v>-1.0103523231886458E-2</v>
      </c>
    </row>
    <row r="915" spans="17:73" ht="16" customHeight="1">
      <c r="Q915" s="63">
        <v>44390</v>
      </c>
      <c r="R915" s="62">
        <v>583</v>
      </c>
      <c r="S915" s="60">
        <f>IF(AND(ISNUMBER(R914),ISNUMBER(R915)),R915/R914-1,"")</f>
        <v>2.3554493406461319E-3</v>
      </c>
      <c r="T915" s="60">
        <f>IF(ISNUMBER(R915),R915/MAX(R$22:R915)-1,"")</f>
        <v>0</v>
      </c>
      <c r="V915" s="62">
        <v>302.42</v>
      </c>
      <c r="W915" s="60">
        <f>IF(AND(ISNUMBER(V914),ISNUMBER(V915)),V915/V914-1,"")</f>
        <v>1.4238882082189264E-3</v>
      </c>
      <c r="X915" s="60">
        <f>IF(ISNUMBER(V915),V915/MAX(V$22:V915)-1,"")</f>
        <v>0</v>
      </c>
      <c r="Z915" s="62">
        <v>12.19</v>
      </c>
      <c r="AA915" s="60">
        <f>IF(AND(ISNUMBER(Z914),ISNUMBER(Z915)),Z915/Z914-1,"")</f>
        <v>2.4671052631577428E-3</v>
      </c>
      <c r="AB915" s="60">
        <f>IF(ISNUMBER(Z915),Z915/MAX(Z$22:Z915)-1,"")</f>
        <v>-4.5418950665622515E-2</v>
      </c>
      <c r="AD915" s="62">
        <v>15.73</v>
      </c>
      <c r="AE915" s="60">
        <f>IF(AND(ISNUMBER(AD914),ISNUMBER(AD915)),AD915/AD914-1,"")</f>
        <v>7.0422535211267512E-3</v>
      </c>
      <c r="AF915" s="60">
        <f>IF(ISNUMBER(AD915),AD915/MAX(AD$22:AD915)-1,"")</f>
        <v>-5.3549939831528337E-2</v>
      </c>
      <c r="AH915" s="62">
        <v>19.350000000000001</v>
      </c>
      <c r="AI915" s="60">
        <f>IF(AND(ISNUMBER(AH914),ISNUMBER(AH915)),AH915/AH914-1,"")</f>
        <v>1.5527950310558758E-3</v>
      </c>
      <c r="AJ915" s="60">
        <f>IF(ISNUMBER(AH915),AH915/MAX(AH$22:AH915)-1,"")</f>
        <v>-3.2499999999999973E-2</v>
      </c>
      <c r="AL915" s="62">
        <v>21.05</v>
      </c>
      <c r="AM915" s="60">
        <f>IF(AND(ISNUMBER(AL914),ISNUMBER(AL915)),AL915/AL914-1,"")</f>
        <v>1.9038553069965491E-3</v>
      </c>
      <c r="AN915" s="60">
        <f>IF(ISNUMBER(AL915),AL915/MAX(AL$22:AL915)-1,"")</f>
        <v>-0.10691557064064483</v>
      </c>
      <c r="AP915" s="62">
        <v>100.26</v>
      </c>
      <c r="AQ915" s="60">
        <f>IF(AND(ISNUMBER(AP914),ISNUMBER(AP915)),AP915/AP914-1,"")</f>
        <v>1.995211492418214E-4</v>
      </c>
      <c r="AR915" s="60">
        <f>IF(ISNUMBER(AP915),AP915/MAX(AP$22:AP915)-1,"")</f>
        <v>-1.4938751120405769E-3</v>
      </c>
      <c r="AT915" s="62">
        <v>50.08</v>
      </c>
      <c r="AU915" s="60">
        <f>IF(AND(ISNUMBER(AT914),ISNUMBER(AT915)),AT915/AT914-1,"")</f>
        <v>1.9972039145188525E-4</v>
      </c>
      <c r="AV915" s="60">
        <f>IF(ISNUMBER(AT915),AT915/MAX(AT$22:AT915)-1,"")</f>
        <v>-1.9928258270227595E-3</v>
      </c>
      <c r="AX915" s="62">
        <v>22.550999999999998</v>
      </c>
      <c r="AY915" s="60">
        <f>IF(AND(ISNUMBER(AX914),ISNUMBER(AX915)),AX915/AX914-1,"")</f>
        <v>2.2666666666666391E-3</v>
      </c>
      <c r="AZ915" s="60">
        <f>IF(ISNUMBER(AX915),AX915/MAX(AX$22:AX915)-1,"")</f>
        <v>-0.15901547641245584</v>
      </c>
      <c r="BB915" s="62">
        <v>48.65</v>
      </c>
      <c r="BC915" s="60">
        <f>IF(AND(ISNUMBER(BB914),ISNUMBER(BB915)),BB915/BB914-1,"")</f>
        <v>4.1126876413732916E-4</v>
      </c>
      <c r="BD915" s="60">
        <f>IF(ISNUMBER(BB915),BB915/MAX(BB$22:BB915)-1,"")</f>
        <v>-0.12041222202133439</v>
      </c>
      <c r="BF915" s="62">
        <v>53.42</v>
      </c>
      <c r="BG915" s="60">
        <f>IF(AND(ISNUMBER(BF914),ISNUMBER(BF915)),BF915/BF914-1,"")</f>
        <v>1.8723085564520403E-4</v>
      </c>
      <c r="BH915" s="60">
        <f>IF(ISNUMBER(BF915),BF915/MAX(BF$22:BF915)-1,"")</f>
        <v>-1.3298854820834816E-2</v>
      </c>
      <c r="BK915" s="61">
        <f>BK914*(1+BL915)</f>
        <v>139.98981305192379</v>
      </c>
      <c r="BL915" s="60">
        <f>$L$12*N(AQ915)+$L$13*N(S915)+$L$14*N(AA915)+$L$15*N(AE915)+$L$16*N(AY915)+$L$17*N(BC915)+$L$18*N(AM915)+$L$19*N(AU915)+$L$20*N(W915)</f>
        <v>2.2676335819412133E-3</v>
      </c>
      <c r="BM915" s="60">
        <f>IF(ISNUMBER(BK915),BK915/MAX(BK$22:BK915)-1,"")</f>
        <v>0</v>
      </c>
      <c r="BO915" s="61">
        <f>BO914*(1+BP915)</f>
        <v>140.40171594930607</v>
      </c>
      <c r="BP915" s="60">
        <f>$L$36*N(S915)+$L$37*N(AQ915)+$L$38*N(AA915)+$L$39*N(AE915)+$L$40*N(AM915)+$L$41*N(W915)+$L$42*N(AI915)+$L$43*N(BG915)+$L$44*N(AY915)</f>
        <v>2.6409612291769997E-3</v>
      </c>
      <c r="BQ915" s="60">
        <f>IF(ISNUMBER(BO915),BO915/MAX(BO$22:BO915)-1,"")</f>
        <v>-6.5471339470373202E-3</v>
      </c>
      <c r="BS915" s="61">
        <f>BS914*(1+BT915)</f>
        <v>133.62521064708352</v>
      </c>
      <c r="BT915" s="60">
        <f>$L$60*N(S915)+$L$61*N(AE915)+$L$62*N(AQ915)+$L$63*N(AM915)+$L$64*N(AI915)+$L$65*N(AA915)+$L$66*N(BG915)+$L$67*N(W915)+$L$68*N(AY915)</f>
        <v>2.6955019537331947E-3</v>
      </c>
      <c r="BU915" s="60">
        <f>IF(ISNUMBER(BS915),BS915/MAX(BS$22:BS915)-1,"")</f>
        <v>-7.4352553447645242E-3</v>
      </c>
    </row>
    <row r="916" spans="17:73" ht="16" customHeight="1">
      <c r="Q916" s="63">
        <v>44391</v>
      </c>
      <c r="R916" s="62">
        <v>584.30999999999995</v>
      </c>
      <c r="S916" s="60">
        <f>IF(AND(ISNUMBER(R915),ISNUMBER(R916)),R916/R915-1,"")</f>
        <v>2.2469982847339587E-3</v>
      </c>
      <c r="T916" s="60">
        <f>IF(ISNUMBER(R916),R916/MAX(R$22:R916)-1,"")</f>
        <v>0</v>
      </c>
      <c r="V916" s="62">
        <v>301.38</v>
      </c>
      <c r="W916" s="60">
        <f>IF(AND(ISNUMBER(V915),ISNUMBER(V916)),V916/V915-1,"")</f>
        <v>-3.4389259969579422E-3</v>
      </c>
      <c r="X916" s="60">
        <f>IF(ISNUMBER(V916),V916/MAX(V$22:V916)-1,"")</f>
        <v>-3.4389259969579422E-3</v>
      </c>
      <c r="Z916" s="62">
        <v>12.2</v>
      </c>
      <c r="AA916" s="60">
        <f>IF(AND(ISNUMBER(Z915),ISNUMBER(Z916)),Z916/Z915-1,"")</f>
        <v>8.2034454470880647E-4</v>
      </c>
      <c r="AB916" s="60">
        <f>IF(ISNUMBER(Z916),Z916/MAX(Z$22:Z916)-1,"")</f>
        <v>-4.4635865309318734E-2</v>
      </c>
      <c r="AD916" s="62">
        <v>15.7</v>
      </c>
      <c r="AE916" s="60">
        <f>IF(AND(ISNUMBER(AD915),ISNUMBER(AD916)),AD916/AD915-1,"")</f>
        <v>-1.9071837253655799E-3</v>
      </c>
      <c r="AF916" s="60">
        <f>IF(ISNUMBER(AD916),AD916/MAX(AD$22:AD916)-1,"")</f>
        <v>-5.5354993983152911E-2</v>
      </c>
      <c r="AH916" s="62">
        <v>19.399999999999999</v>
      </c>
      <c r="AI916" s="60">
        <f>IF(AND(ISNUMBER(AH915),ISNUMBER(AH916)),AH916/AH915-1,"")</f>
        <v>2.5839793281652312E-3</v>
      </c>
      <c r="AJ916" s="60">
        <f>IF(ISNUMBER(AH916),AH916/MAX(AH$22:AH916)-1,"")</f>
        <v>-3.0000000000000027E-2</v>
      </c>
      <c r="AL916" s="62">
        <v>21.03</v>
      </c>
      <c r="AM916" s="60">
        <f>IF(AND(ISNUMBER(AL915),ISNUMBER(AL916)),AL916/AL915-1,"")</f>
        <v>-9.5011876484563107E-4</v>
      </c>
      <c r="AN916" s="60">
        <f>IF(ISNUMBER(AL916),AL916/MAX(AL$22:AL916)-1,"")</f>
        <v>-0.10776410691557059</v>
      </c>
      <c r="AP916" s="62">
        <v>100.24</v>
      </c>
      <c r="AQ916" s="60">
        <f>IF(AND(ISNUMBER(AP915),ISNUMBER(AP916)),AP916/AP915-1,"")</f>
        <v>-1.9948134849401278E-4</v>
      </c>
      <c r="AR916" s="60">
        <f>IF(ISNUMBER(AP916),AP916/MAX(AP$22:AP916)-1,"")</f>
        <v>-1.6930584603127574E-3</v>
      </c>
      <c r="AT916" s="62">
        <v>50.08</v>
      </c>
      <c r="AU916" s="60">
        <f>IF(AND(ISNUMBER(AT915),ISNUMBER(AT916)),AT916/AT915-1,"")</f>
        <v>0</v>
      </c>
      <c r="AV916" s="60">
        <f>IF(ISNUMBER(AT916),AT916/MAX(AT$22:AT916)-1,"")</f>
        <v>-1.9928258270227595E-3</v>
      </c>
      <c r="AX916" s="62">
        <v>22.689</v>
      </c>
      <c r="AY916" s="60">
        <f>IF(AND(ISNUMBER(AX915),ISNUMBER(AX916)),AX916/AX915-1,"")</f>
        <v>6.1194625515499368E-3</v>
      </c>
      <c r="AZ916" s="60">
        <f>IF(ISNUMBER(AX916),AX916/MAX(AX$22:AX916)-1,"")</f>
        <v>-0.15386910311392876</v>
      </c>
      <c r="BB916" s="62">
        <v>48.61</v>
      </c>
      <c r="BC916" s="60">
        <f>IF(AND(ISNUMBER(BB915),ISNUMBER(BB916)),BB916/BB915-1,"")</f>
        <v>-8.2219938335048592E-4</v>
      </c>
      <c r="BD916" s="60">
        <f>IF(ISNUMBER(BB916),BB916/MAX(BB$22:BB916)-1,"")</f>
        <v>-0.12113541854999099</v>
      </c>
      <c r="BF916" s="62">
        <v>53.39</v>
      </c>
      <c r="BG916" s="60">
        <f>IF(AND(ISNUMBER(BF915),ISNUMBER(BF916)),BF916/BF915-1,"")</f>
        <v>-5.6158742044176702E-4</v>
      </c>
      <c r="BH916" s="60">
        <f>IF(ISNUMBER(BF916),BF916/MAX(BF$22:BF916)-1,"")</f>
        <v>-1.3852973771703025E-2</v>
      </c>
      <c r="BK916" s="61">
        <f>BK915*(1+BL916)</f>
        <v>140.17949823925355</v>
      </c>
      <c r="BL916" s="60">
        <f>$L$12*N(AQ916)+$L$13*N(S916)+$L$14*N(AA916)+$L$15*N(AE916)+$L$16*N(AY916)+$L$17*N(BC916)+$L$18*N(AM916)+$L$19*N(AU916)+$L$20*N(W916)</f>
        <v>1.354992789792458E-3</v>
      </c>
      <c r="BM916" s="60">
        <f>IF(ISNUMBER(BK916),BK916/MAX(BK$22:BK916)-1,"")</f>
        <v>0</v>
      </c>
      <c r="BO916" s="61">
        <f>BO915*(1+BP916)</f>
        <v>140.52695474370836</v>
      </c>
      <c r="BP916" s="60">
        <f>$L$36*N(S916)+$L$37*N(AQ916)+$L$38*N(AA916)+$L$39*N(AE916)+$L$40*N(AM916)+$L$41*N(W916)+$L$42*N(AI916)+$L$43*N(BG916)+$L$44*N(AY916)</f>
        <v>8.9200330320393889E-4</v>
      </c>
      <c r="BQ916" s="60">
        <f>IF(ISNUMBER(BO916),BO916/MAX(BO$22:BO916)-1,"")</f>
        <v>-5.6609707089405603E-3</v>
      </c>
      <c r="BS916" s="61">
        <f>BS915*(1+BT916)</f>
        <v>133.69584248098607</v>
      </c>
      <c r="BT916" s="60">
        <f>$L$60*N(S916)+$L$61*N(AE916)+$L$62*N(AQ916)+$L$63*N(AM916)+$L$64*N(AI916)+$L$65*N(AA916)+$L$66*N(BG916)+$L$67*N(W916)+$L$68*N(AY916)</f>
        <v>5.2858164683517632E-4</v>
      </c>
      <c r="BU916" s="60">
        <f>IF(ISNUMBER(BS916),BS916/MAX(BS$22:BS916)-1,"")</f>
        <v>-6.9106038374439072E-3</v>
      </c>
    </row>
    <row r="917" spans="17:73" ht="16" customHeight="1">
      <c r="Q917" s="63">
        <v>44392</v>
      </c>
      <c r="R917" s="62">
        <v>583</v>
      </c>
      <c r="S917" s="60">
        <f>IF(AND(ISNUMBER(R916),ISNUMBER(R917)),R917/R916-1,"")</f>
        <v>-2.2419606031044426E-3</v>
      </c>
      <c r="T917" s="60">
        <f>IF(ISNUMBER(R917),R917/MAX(R$22:R917)-1,"")</f>
        <v>-2.2419606031044426E-3</v>
      </c>
      <c r="V917" s="62">
        <v>300.39</v>
      </c>
      <c r="W917" s="60">
        <f>IF(AND(ISNUMBER(V916),ISNUMBER(V917)),V917/V916-1,"")</f>
        <v>-3.2848895082620011E-3</v>
      </c>
      <c r="X917" s="60">
        <f>IF(ISNUMBER(V917),V917/MAX(V$22:V917)-1,"")</f>
        <v>-6.7125190132928392E-3</v>
      </c>
      <c r="Z917" s="62">
        <v>12.18</v>
      </c>
      <c r="AA917" s="60">
        <f>IF(AND(ISNUMBER(Z916),ISNUMBER(Z917)),Z917/Z916-1,"")</f>
        <v>-1.6393442622950616E-3</v>
      </c>
      <c r="AB917" s="60">
        <f>IF(ISNUMBER(Z917),Z917/MAX(Z$22:Z917)-1,"")</f>
        <v>-4.6202036021926407E-2</v>
      </c>
      <c r="AD917" s="62">
        <v>15.48</v>
      </c>
      <c r="AE917" s="60">
        <f>IF(AND(ISNUMBER(AD916),ISNUMBER(AD917)),AD917/AD916-1,"")</f>
        <v>-1.4012738853503071E-2</v>
      </c>
      <c r="AF917" s="60">
        <f>IF(ISNUMBER(AD917),AD917/MAX(AD$22:AD917)-1,"")</f>
        <v>-6.8592057761732828E-2</v>
      </c>
      <c r="AH917" s="62">
        <v>19.25</v>
      </c>
      <c r="AI917" s="60">
        <f>IF(AND(ISNUMBER(AH916),ISNUMBER(AH917)),AH917/AH916-1,"")</f>
        <v>-7.7319587628865705E-3</v>
      </c>
      <c r="AJ917" s="60">
        <f>IF(ISNUMBER(AH917),AH917/MAX(AH$22:AH917)-1,"")</f>
        <v>-3.7499999999999978E-2</v>
      </c>
      <c r="AL917" s="62">
        <v>21</v>
      </c>
      <c r="AM917" s="60">
        <f>IF(AND(ISNUMBER(AL916),ISNUMBER(AL917)),AL917/AL916-1,"")</f>
        <v>-1.4265335235378318E-3</v>
      </c>
      <c r="AN917" s="60">
        <f>IF(ISNUMBER(AL917),AL917/MAX(AL$22:AL917)-1,"")</f>
        <v>-0.10903691132795923</v>
      </c>
      <c r="AP917" s="62">
        <v>100.24</v>
      </c>
      <c r="AQ917" s="60">
        <f>IF(AND(ISNUMBER(AP916),ISNUMBER(AP917)),AP917/AP916-1,"")</f>
        <v>0</v>
      </c>
      <c r="AR917" s="60">
        <f>IF(ISNUMBER(AP917),AP917/MAX(AP$22:AP917)-1,"")</f>
        <v>-1.6930584603127574E-3</v>
      </c>
      <c r="AT917" s="62">
        <v>50.07</v>
      </c>
      <c r="AU917" s="60">
        <f>IF(AND(ISNUMBER(AT916),ISNUMBER(AT917)),AT917/AT916-1,"")</f>
        <v>-1.9968051118202101E-4</v>
      </c>
      <c r="AV917" s="60">
        <f>IF(ISNUMBER(AT917),AT917/MAX(AT$22:AT917)-1,"")</f>
        <v>-2.1921084097249466E-3</v>
      </c>
      <c r="AX917" s="62">
        <v>22.867999999999999</v>
      </c>
      <c r="AY917" s="60">
        <f>IF(AND(ISNUMBER(AX916),ISNUMBER(AX917)),AX917/AX916-1,"")</f>
        <v>7.8892855568777343E-3</v>
      </c>
      <c r="AZ917" s="60">
        <f>IF(ISNUMBER(AX917),AX917/MAX(AX$22:AX917)-1,"")</f>
        <v>-0.14719373484989751</v>
      </c>
      <c r="BB917" s="62">
        <v>48.7</v>
      </c>
      <c r="BC917" s="60">
        <f>IF(AND(ISNUMBER(BB916),ISNUMBER(BB917)),BB917/BB916-1,"")</f>
        <v>1.8514708907633182E-3</v>
      </c>
      <c r="BD917" s="60">
        <f>IF(ISNUMBER(BB917),BB917/MAX(BB$22:BB917)-1,"")</f>
        <v>-0.1195082263605135</v>
      </c>
      <c r="BF917" s="62">
        <v>53.41</v>
      </c>
      <c r="BG917" s="60">
        <f>IF(AND(ISNUMBER(BF916),ISNUMBER(BF917)),BF917/BF916-1,"")</f>
        <v>3.7460198539052136E-4</v>
      </c>
      <c r="BH917" s="60">
        <f>IF(ISNUMBER(BF917),BF917/MAX(BF$22:BF917)-1,"")</f>
        <v>-1.3483561137791034E-2</v>
      </c>
      <c r="BK917" s="61">
        <f>BK916*(1+BL917)</f>
        <v>140.01871219019475</v>
      </c>
      <c r="BL917" s="60">
        <f>$L$12*N(AQ917)+$L$13*N(S917)+$L$14*N(AA917)+$L$15*N(AE917)+$L$16*N(AY917)+$L$17*N(BC917)+$L$18*N(AM917)+$L$19*N(AU917)+$L$20*N(W917)</f>
        <v>-1.1470011740545257E-3</v>
      </c>
      <c r="BM917" s="60">
        <f>IF(ISNUMBER(BK917),BK917/MAX(BK$22:BK917)-1,"")</f>
        <v>-1.1470011740545294E-3</v>
      </c>
      <c r="BO917" s="61">
        <f>BO916*(1+BP917)</f>
        <v>140.13168066409713</v>
      </c>
      <c r="BP917" s="60">
        <f>$L$36*N(S917)+$L$37*N(AQ917)+$L$38*N(AA917)+$L$39*N(AE917)+$L$40*N(AM917)+$L$41*N(W917)+$L$42*N(AI917)+$L$43*N(BG917)+$L$44*N(AY917)</f>
        <v>-2.8127990130585047E-3</v>
      </c>
      <c r="BQ917" s="60">
        <f>IF(ISNUMBER(BO917),BO917/MAX(BO$22:BO917)-1,"")</f>
        <v>-8.4578465491760291E-3</v>
      </c>
      <c r="BS917" s="61">
        <f>BS916*(1+BT917)</f>
        <v>133.10604581087568</v>
      </c>
      <c r="BT917" s="60">
        <f>$L$60*N(S917)+$L$61*N(AE917)+$L$62*N(AQ917)+$L$63*N(AM917)+$L$64*N(AI917)+$L$65*N(AA917)+$L$66*N(BG917)+$L$67*N(W917)+$L$68*N(AY917)</f>
        <v>-4.4114810091740661E-3</v>
      </c>
      <c r="BU917" s="60">
        <f>IF(ISNUMBER(BS917),BS917/MAX(BS$22:BS917)-1,"")</f>
        <v>-1.1291598849027085E-2</v>
      </c>
    </row>
    <row r="918" spans="17:73" ht="16" customHeight="1">
      <c r="Q918" s="63">
        <v>44393</v>
      </c>
      <c r="R918" s="62">
        <v>585.6</v>
      </c>
      <c r="S918" s="60">
        <f>IF(AND(ISNUMBER(R917),ISNUMBER(R918)),R918/R917-1,"")</f>
        <v>4.4596912521441823E-3</v>
      </c>
      <c r="T918" s="60">
        <f>IF(ISNUMBER(R918),R918/MAX(R$22:R918)-1,"")</f>
        <v>0</v>
      </c>
      <c r="V918" s="62">
        <v>301.39999999999998</v>
      </c>
      <c r="W918" s="60">
        <f>IF(AND(ISNUMBER(V917),ISNUMBER(V918)),V918/V917-1,"")</f>
        <v>3.3622956822796368E-3</v>
      </c>
      <c r="X918" s="60">
        <f>IF(ISNUMBER(V918),V918/MAX(V$22:V918)-1,"")</f>
        <v>-3.3727928047088129E-3</v>
      </c>
      <c r="Z918" s="62">
        <v>12.18</v>
      </c>
      <c r="AA918" s="60">
        <f>IF(AND(ISNUMBER(Z917),ISNUMBER(Z918)),Z918/Z917-1,"")</f>
        <v>0</v>
      </c>
      <c r="AB918" s="60">
        <f>IF(ISNUMBER(Z918),Z918/MAX(Z$22:Z918)-1,"")</f>
        <v>-4.6202036021926407E-2</v>
      </c>
      <c r="AD918" s="62">
        <v>15.35</v>
      </c>
      <c r="AE918" s="60">
        <f>IF(AND(ISNUMBER(AD917),ISNUMBER(AD918)),AD918/AD917-1,"")</f>
        <v>-8.3979328165375566E-3</v>
      </c>
      <c r="AF918" s="60">
        <f>IF(ISNUMBER(AD918),AD918/MAX(AD$22:AD918)-1,"")</f>
        <v>-7.6413959085439354E-2</v>
      </c>
      <c r="AH918" s="62">
        <v>19.37</v>
      </c>
      <c r="AI918" s="60">
        <f>IF(AND(ISNUMBER(AH917),ISNUMBER(AH918)),AH918/AH917-1,"")</f>
        <v>6.2337662337663691E-3</v>
      </c>
      <c r="AJ918" s="60">
        <f>IF(ISNUMBER(AH918),AH918/MAX(AH$22:AH918)-1,"")</f>
        <v>-3.1499999999999972E-2</v>
      </c>
      <c r="AL918" s="62">
        <v>20.98</v>
      </c>
      <c r="AM918" s="60">
        <f>IF(AND(ISNUMBER(AL917),ISNUMBER(AL918)),AL918/AL917-1,"")</f>
        <v>-9.5238095238092679E-4</v>
      </c>
      <c r="AN918" s="60">
        <f>IF(ISNUMBER(AL918),AL918/MAX(AL$22:AL918)-1,"")</f>
        <v>-0.10988544760288499</v>
      </c>
      <c r="AP918" s="62">
        <v>100.24</v>
      </c>
      <c r="AQ918" s="60">
        <f>IF(AND(ISNUMBER(AP917),ISNUMBER(AP918)),AP918/AP917-1,"")</f>
        <v>0</v>
      </c>
      <c r="AR918" s="60">
        <f>IF(ISNUMBER(AP918),AP918/MAX(AP$22:AP918)-1,"")</f>
        <v>-1.6930584603127574E-3</v>
      </c>
      <c r="AT918" s="62">
        <v>50.07</v>
      </c>
      <c r="AU918" s="60">
        <f>IF(AND(ISNUMBER(AT917),ISNUMBER(AT918)),AT918/AT917-1,"")</f>
        <v>0</v>
      </c>
      <c r="AV918" s="60">
        <f>IF(ISNUMBER(AT918),AT918/MAX(AT$22:AT918)-1,"")</f>
        <v>-2.1921084097249466E-3</v>
      </c>
      <c r="AX918" s="62">
        <v>22.931000000000001</v>
      </c>
      <c r="AY918" s="60">
        <f>IF(AND(ISNUMBER(AX917),ISNUMBER(AX918)),AX918/AX917-1,"")</f>
        <v>2.7549414028338326E-3</v>
      </c>
      <c r="AZ918" s="60">
        <f>IF(ISNUMBER(AX918),AX918/MAX(AX$22:AX918)-1,"")</f>
        <v>-0.14484430356143951</v>
      </c>
      <c r="BB918" s="62">
        <v>48.73</v>
      </c>
      <c r="BC918" s="60">
        <f>IF(AND(ISNUMBER(BB917),ISNUMBER(BB918)),BB918/BB917-1,"")</f>
        <v>6.1601642710451543E-4</v>
      </c>
      <c r="BD918" s="60">
        <f>IF(ISNUMBER(BB918),BB918/MAX(BB$22:BB918)-1,"")</f>
        <v>-0.11896582896402108</v>
      </c>
      <c r="BF918" s="62">
        <v>53.34</v>
      </c>
      <c r="BG918" s="60">
        <f>IF(AND(ISNUMBER(BF917),ISNUMBER(BF918)),BF918/BF917-1,"")</f>
        <v>-1.3106159895149849E-3</v>
      </c>
      <c r="BH918" s="60">
        <f>IF(ISNUMBER(BF918),BF918/MAX(BF$22:BF918)-1,"")</f>
        <v>-1.4776505356483116E-2</v>
      </c>
      <c r="BK918" s="61">
        <f>BK917*(1+BL918)</f>
        <v>140.14215176755079</v>
      </c>
      <c r="BL918" s="60">
        <f>$L$12*N(AQ918)+$L$13*N(S918)+$L$14*N(AA918)+$L$15*N(AE918)+$L$16*N(AY918)+$L$17*N(BC918)+$L$18*N(AM918)+$L$19*N(AU918)+$L$20*N(W918)</f>
        <v>8.815934343715387E-4</v>
      </c>
      <c r="BM918" s="60">
        <f>IF(ISNUMBER(BK918),BK918/MAX(BK$22:BK918)-1,"")</f>
        <v>-2.6641892838719095E-4</v>
      </c>
      <c r="BO918" s="61">
        <f>BO917*(1+BP918)</f>
        <v>140.15541587101899</v>
      </c>
      <c r="BP918" s="60">
        <f>$L$36*N(S918)+$L$37*N(AQ918)+$L$38*N(AA918)+$L$39*N(AE918)+$L$40*N(AM918)+$L$41*N(W918)+$L$42*N(AI918)+$L$43*N(BG918)+$L$44*N(AY918)</f>
        <v>1.6937787950122805E-4</v>
      </c>
      <c r="BQ918" s="60">
        <f>IF(ISNUMBER(BO918),BO918/MAX(BO$22:BO918)-1,"")</f>
        <v>-8.2899012417883E-3</v>
      </c>
      <c r="BS918" s="61">
        <f>BS917*(1+BT918)</f>
        <v>133.15002998438487</v>
      </c>
      <c r="BT918" s="60">
        <f>$L$60*N(S918)+$L$61*N(AE918)+$L$62*N(AQ918)+$L$63*N(AM918)+$L$64*N(AI918)+$L$65*N(AA918)+$L$66*N(BG918)+$L$67*N(W918)+$L$68*N(AY918)</f>
        <v>3.3044459582013877E-4</v>
      </c>
      <c r="BU918" s="60">
        <f>IF(ISNUMBER(BS918),BS918/MAX(BS$22:BS918)-1,"")</f>
        <v>-1.0964885501024813E-2</v>
      </c>
    </row>
    <row r="919" spans="17:73" ht="16" customHeight="1">
      <c r="Q919" s="63">
        <v>44396</v>
      </c>
      <c r="R919" s="62">
        <v>582.5</v>
      </c>
      <c r="S919" s="60">
        <f>IF(AND(ISNUMBER(R918),ISNUMBER(R919)),R919/R918-1,"")</f>
        <v>-5.2937158469945622E-3</v>
      </c>
      <c r="T919" s="60">
        <f>IF(ISNUMBER(R919),R919/MAX(R$22:R919)-1,"")</f>
        <v>-5.2937158469945622E-3</v>
      </c>
      <c r="V919" s="62">
        <v>300.02</v>
      </c>
      <c r="W919" s="60">
        <f>IF(AND(ISNUMBER(V918),ISNUMBER(V919)),V919/V918-1,"")</f>
        <v>-4.5786330457863178E-3</v>
      </c>
      <c r="X919" s="60">
        <f>IF(ISNUMBER(V919),V919/MAX(V$22:V919)-1,"")</f>
        <v>-7.9359830699028411E-3</v>
      </c>
      <c r="Z919" s="62">
        <v>12.16</v>
      </c>
      <c r="AA919" s="60">
        <f>IF(AND(ISNUMBER(Z918),ISNUMBER(Z919)),Z919/Z918-1,"")</f>
        <v>-1.6420361247947435E-3</v>
      </c>
      <c r="AB919" s="60">
        <f>IF(ISNUMBER(Z919),Z919/MAX(Z$22:Z919)-1,"")</f>
        <v>-4.7768206734533969E-2</v>
      </c>
      <c r="AD919" s="62">
        <v>15.14</v>
      </c>
      <c r="AE919" s="60">
        <f>IF(AND(ISNUMBER(AD918),ISNUMBER(AD919)),AD919/AD918-1,"")</f>
        <v>-1.3680781758957594E-2</v>
      </c>
      <c r="AF919" s="60">
        <f>IF(ISNUMBER(AD919),AD919/MAX(AD$22:AD919)-1,"")</f>
        <v>-8.9049338146811041E-2</v>
      </c>
      <c r="AH919" s="62">
        <v>19.350000000000001</v>
      </c>
      <c r="AI919" s="60">
        <f>IF(AND(ISNUMBER(AH918),ISNUMBER(AH919)),AH919/AH918-1,"")</f>
        <v>-1.0325245224573898E-3</v>
      </c>
      <c r="AJ919" s="60">
        <f>IF(ISNUMBER(AH919),AH919/MAX(AH$22:AH919)-1,"")</f>
        <v>-3.2499999999999973E-2</v>
      </c>
      <c r="AL919" s="62">
        <v>21.09</v>
      </c>
      <c r="AM919" s="60">
        <f>IF(AND(ISNUMBER(AL918),ISNUMBER(AL919)),AL919/AL918-1,"")</f>
        <v>5.2430886558627599E-3</v>
      </c>
      <c r="AN919" s="60">
        <f>IF(ISNUMBER(AL919),AL919/MAX(AL$22:AL919)-1,"")</f>
        <v>-0.10521849809079342</v>
      </c>
      <c r="AP919" s="62">
        <v>100.26</v>
      </c>
      <c r="AQ919" s="60">
        <f>IF(AND(ISNUMBER(AP918),ISNUMBER(AP919)),AP919/AP918-1,"")</f>
        <v>1.995211492418214E-4</v>
      </c>
      <c r="AR919" s="60">
        <f>IF(ISNUMBER(AP919),AP919/MAX(AP$22:AP919)-1,"")</f>
        <v>-1.4938751120405769E-3</v>
      </c>
      <c r="AT919" s="62">
        <v>50.08</v>
      </c>
      <c r="AU919" s="60">
        <f>IF(AND(ISNUMBER(AT918),ISNUMBER(AT919)),AT919/AT918-1,"")</f>
        <v>1.9972039145188525E-4</v>
      </c>
      <c r="AV919" s="60">
        <f>IF(ISNUMBER(AT919),AT919/MAX(AT$22:AT919)-1,"")</f>
        <v>-1.9928258270227595E-3</v>
      </c>
      <c r="AX919" s="62">
        <v>22.896999999999998</v>
      </c>
      <c r="AY919" s="60">
        <f>IF(AND(ISNUMBER(AX918),ISNUMBER(AX919)),AX919/AX918-1,"")</f>
        <v>-1.4827089965550044E-3</v>
      </c>
      <c r="AZ919" s="60">
        <f>IF(ISNUMBER(AX919),AX919/MAX(AX$22:AX919)-1,"")</f>
        <v>-0.14611225060600419</v>
      </c>
      <c r="BB919" s="62">
        <v>48.82</v>
      </c>
      <c r="BC919" s="60">
        <f>IF(AND(ISNUMBER(BB918),ISNUMBER(BB919)),BB919/BB918-1,"")</f>
        <v>1.8469115534578417E-3</v>
      </c>
      <c r="BD919" s="60">
        <f>IF(ISNUMBER(BB919),BB919/MAX(BB$22:BB919)-1,"")</f>
        <v>-0.11733863677454348</v>
      </c>
      <c r="BF919" s="62">
        <v>53.46</v>
      </c>
      <c r="BG919" s="60">
        <f>IF(AND(ISNUMBER(BF918),ISNUMBER(BF919)),BF919/BF918-1,"")</f>
        <v>2.2497187851517886E-3</v>
      </c>
      <c r="BH919" s="60">
        <f>IF(ISNUMBER(BF919),BF919/MAX(BF$22:BF919)-1,"")</f>
        <v>-1.2560029553010721E-2</v>
      </c>
      <c r="BK919" s="61">
        <f>BK918*(1+BL919)</f>
        <v>139.71189909244842</v>
      </c>
      <c r="BL919" s="60">
        <f>$L$12*N(AQ919)+$L$13*N(S919)+$L$14*N(AA919)+$L$15*N(AE919)+$L$16*N(AY919)+$L$17*N(BC919)+$L$18*N(AM919)+$L$19*N(AU919)+$L$20*N(W919)</f>
        <v>-3.0701160905250656E-3</v>
      </c>
      <c r="BM919" s="60">
        <f>IF(ISNUMBER(BK919),BK919/MAX(BK$22:BK919)-1,"")</f>
        <v>-3.3357170818734128E-3</v>
      </c>
      <c r="BO919" s="61">
        <f>BO918*(1+BP919)</f>
        <v>139.58748744735766</v>
      </c>
      <c r="BP919" s="60">
        <f>$L$36*N(S919)+$L$37*N(AQ919)+$L$38*N(AA919)+$L$39*N(AE919)+$L$40*N(AM919)+$L$41*N(W919)+$L$42*N(AI919)+$L$43*N(BG919)+$L$44*N(AY919)</f>
        <v>-4.0521332702830688E-3</v>
      </c>
      <c r="BQ919" s="60">
        <f>IF(ISNUMBER(BO919),BO919/MAX(BO$22:BO919)-1,"")</f>
        <v>-1.2308442727442248E-2</v>
      </c>
      <c r="BS919" s="61">
        <f>BS918*(1+BT919)</f>
        <v>132.64247700726909</v>
      </c>
      <c r="BT919" s="60">
        <f>$L$60*N(S919)+$L$61*N(AE919)+$L$62*N(AQ919)+$L$63*N(AM919)+$L$64*N(AI919)+$L$65*N(AA919)+$L$66*N(BG919)+$L$67*N(W919)+$L$68*N(AY919)</f>
        <v>-3.8118878168882596E-3</v>
      </c>
      <c r="BU919" s="60">
        <f>IF(ISNUMBER(BS919),BS919/MAX(BS$22:BS919)-1,"")</f>
        <v>-1.4734976404458089E-2</v>
      </c>
    </row>
    <row r="920" spans="17:73" ht="16" customHeight="1">
      <c r="Q920" s="63">
        <v>44397</v>
      </c>
      <c r="R920" s="62">
        <v>581.5</v>
      </c>
      <c r="S920" s="60">
        <f>IF(AND(ISNUMBER(R919),ISNUMBER(R920)),R920/R919-1,"")</f>
        <v>-1.7167381974249052E-3</v>
      </c>
      <c r="T920" s="60">
        <f>IF(ISNUMBER(R920),R920/MAX(R$22:R920)-1,"")</f>
        <v>-7.0013661202186217E-3</v>
      </c>
      <c r="V920" s="62">
        <v>300.25</v>
      </c>
      <c r="W920" s="60">
        <f>IF(AND(ISNUMBER(V919),ISNUMBER(V920)),V920/V919-1,"")</f>
        <v>7.6661555896273548E-4</v>
      </c>
      <c r="X920" s="60">
        <f>IF(ISNUMBER(V920),V920/MAX(V$22:V920)-1,"")</f>
        <v>-7.1754513590371882E-3</v>
      </c>
      <c r="Z920" s="62">
        <v>12.14</v>
      </c>
      <c r="AA920" s="60">
        <f>IF(AND(ISNUMBER(Z919),ISNUMBER(Z920)),Z920/Z919-1,"")</f>
        <v>-1.6447368421051989E-3</v>
      </c>
      <c r="AB920" s="60">
        <f>IF(ISNUMBER(Z920),Z920/MAX(Z$22:Z920)-1,"")</f>
        <v>-4.9334377447141642E-2</v>
      </c>
      <c r="AD920" s="62">
        <v>14.99</v>
      </c>
      <c r="AE920" s="60">
        <f>IF(AND(ISNUMBER(AD919),ISNUMBER(AD920)),AD920/AD919-1,"")</f>
        <v>-9.9075297225892367E-3</v>
      </c>
      <c r="AF920" s="60">
        <f>IF(ISNUMBER(AD920),AD920/MAX(AD$22:AD920)-1,"")</f>
        <v>-9.8074608904933802E-2</v>
      </c>
      <c r="AH920" s="62">
        <v>19.38</v>
      </c>
      <c r="AI920" s="60">
        <f>IF(AND(ISNUMBER(AH919),ISNUMBER(AH920)),AH920/AH919-1,"")</f>
        <v>1.5503875968991832E-3</v>
      </c>
      <c r="AJ920" s="60">
        <f>IF(ISNUMBER(AH920),AH920/MAX(AH$22:AH920)-1,"")</f>
        <v>-3.1000000000000028E-2</v>
      </c>
      <c r="AL920" s="62">
        <v>20.83</v>
      </c>
      <c r="AM920" s="60">
        <f>IF(AND(ISNUMBER(AL919),ISNUMBER(AL920)),AL920/AL919-1,"")</f>
        <v>-1.2328117591275611E-2</v>
      </c>
      <c r="AN920" s="60">
        <f>IF(ISNUMBER(AL920),AL920/MAX(AL$22:AL920)-1,"")</f>
        <v>-0.1162494696648283</v>
      </c>
      <c r="AP920" s="62">
        <v>100.25</v>
      </c>
      <c r="AQ920" s="60">
        <f>IF(AND(ISNUMBER(AP919),ISNUMBER(AP920)),AP920/AP919-1,"")</f>
        <v>-9.9740674247006389E-5</v>
      </c>
      <c r="AR920" s="60">
        <f>IF(ISNUMBER(AP920),AP920/MAX(AP$22:AP920)-1,"")</f>
        <v>-1.5934667861766671E-3</v>
      </c>
      <c r="AT920" s="62">
        <v>50.07</v>
      </c>
      <c r="AU920" s="60">
        <f>IF(AND(ISNUMBER(AT919),ISNUMBER(AT920)),AT920/AT919-1,"")</f>
        <v>-1.9968051118202101E-4</v>
      </c>
      <c r="AV920" s="60">
        <f>IF(ISNUMBER(AT920),AT920/MAX(AT$22:AT920)-1,"")</f>
        <v>-2.1921084097249466E-3</v>
      </c>
      <c r="AX920" s="62">
        <v>23.158000000000001</v>
      </c>
      <c r="AY920" s="60">
        <f>IF(AND(ISNUMBER(AX919),ISNUMBER(AX920)),AX920/AX919-1,"")</f>
        <v>1.1398873214831795E-2</v>
      </c>
      <c r="AZ920" s="60">
        <f>IF(ISNUMBER(AX920),AX920/MAX(AX$22:AX920)-1,"")</f>
        <v>-0.13637889241096401</v>
      </c>
      <c r="BB920" s="62">
        <v>48.96</v>
      </c>
      <c r="BC920" s="60">
        <f>IF(AND(ISNUMBER(BB919),ISNUMBER(BB920)),BB920/BB919-1,"")</f>
        <v>2.8676771814830637E-3</v>
      </c>
      <c r="BD920" s="60">
        <f>IF(ISNUMBER(BB920),BB920/MAX(BB$22:BB920)-1,"")</f>
        <v>-0.11480744892424521</v>
      </c>
      <c r="BF920" s="62">
        <v>53.5</v>
      </c>
      <c r="BG920" s="60">
        <f>IF(AND(ISNUMBER(BF919),ISNUMBER(BF920)),BF920/BF919-1,"")</f>
        <v>7.4822297044518926E-4</v>
      </c>
      <c r="BH920" s="60">
        <f>IF(ISNUMBER(BF920),BF920/MAX(BF$22:BF920)-1,"")</f>
        <v>-1.1821204285186515E-2</v>
      </c>
      <c r="BK920" s="61">
        <f>BK919*(1+BL920)</f>
        <v>139.64281752474625</v>
      </c>
      <c r="BL920" s="60">
        <f>$L$12*N(AQ920)+$L$13*N(S920)+$L$14*N(AA920)+$L$15*N(AE920)+$L$16*N(AY920)+$L$17*N(BC920)+$L$18*N(AM920)+$L$19*N(AU920)+$L$20*N(W920)</f>
        <v>-4.9445729498285901E-4</v>
      </c>
      <c r="BM920" s="60">
        <f>IF(ISNUMBER(BK920),BK920/MAX(BK$22:BK920)-1,"")</f>
        <v>-3.8285250072112031E-3</v>
      </c>
      <c r="BO920" s="61">
        <f>BO919*(1+BP920)</f>
        <v>139.3149706038682</v>
      </c>
      <c r="BP920" s="60">
        <f>$L$36*N(S920)+$L$37*N(AQ920)+$L$38*N(AA920)+$L$39*N(AE920)+$L$40*N(AM920)+$L$41*N(W920)+$L$42*N(AI920)+$L$43*N(BG920)+$L$44*N(AY920)</f>
        <v>-1.9523013736617821E-3</v>
      </c>
      <c r="BQ920" s="60">
        <f>IF(ISNUMBER(BO920),BO920/MAX(BO$22:BO920)-1,"")</f>
        <v>-1.4236714311459453E-2</v>
      </c>
      <c r="BS920" s="61">
        <f>BS919*(1+BT920)</f>
        <v>132.1644483976371</v>
      </c>
      <c r="BT920" s="60">
        <f>$L$60*N(S920)+$L$61*N(AE920)+$L$62*N(AQ920)+$L$63*N(AM920)+$L$64*N(AI920)+$L$65*N(AA920)+$L$66*N(BG920)+$L$67*N(W920)+$L$68*N(AY920)</f>
        <v>-3.6038878375724598E-3</v>
      </c>
      <c r="BU920" s="60">
        <f>IF(ISNUMBER(BS920),BS920/MAX(BS$22:BS920)-1,"")</f>
        <v>-1.8285761039779747E-2</v>
      </c>
    </row>
    <row r="921" spans="17:73" ht="16" customHeight="1">
      <c r="Q921" s="63">
        <v>44398</v>
      </c>
      <c r="R921" s="62">
        <v>590.62</v>
      </c>
      <c r="S921" s="60">
        <f>IF(AND(ISNUMBER(R920),ISNUMBER(R921)),R921/R920-1,"")</f>
        <v>1.568357695614786E-2</v>
      </c>
      <c r="T921" s="60">
        <f>IF(ISNUMBER(R921),R921/MAX(R$22:R921)-1,"")</f>
        <v>0</v>
      </c>
      <c r="V921" s="62">
        <v>305.77</v>
      </c>
      <c r="W921" s="60">
        <f>IF(AND(ISNUMBER(V920),ISNUMBER(V921)),V921/V920-1,"")</f>
        <v>1.8384679433805173E-2</v>
      </c>
      <c r="X921" s="60">
        <f>IF(ISNUMBER(V921),V921/MAX(V$22:V921)-1,"")</f>
        <v>0</v>
      </c>
      <c r="Z921" s="62">
        <v>12.3</v>
      </c>
      <c r="AA921" s="60">
        <f>IF(AND(ISNUMBER(Z920),ISNUMBER(Z921)),Z921/Z920-1,"")</f>
        <v>1.3179571663920919E-2</v>
      </c>
      <c r="AB921" s="60">
        <f>IF(ISNUMBER(Z921),Z921/MAX(Z$22:Z921)-1,"")</f>
        <v>-3.6805011746280258E-2</v>
      </c>
      <c r="AD921" s="62">
        <v>15.11</v>
      </c>
      <c r="AE921" s="60">
        <f>IF(AND(ISNUMBER(AD920),ISNUMBER(AD921)),AD921/AD920-1,"")</f>
        <v>8.0053368912607059E-3</v>
      </c>
      <c r="AF921" s="60">
        <f>IF(ISNUMBER(AD921),AD921/MAX(AD$22:AD921)-1,"")</f>
        <v>-9.0854392298435727E-2</v>
      </c>
      <c r="AH921" s="62">
        <v>19.510000000000002</v>
      </c>
      <c r="AI921" s="60">
        <f>IF(AND(ISNUMBER(AH920),ISNUMBER(AH921)),AH921/AH920-1,"")</f>
        <v>6.70794633642946E-3</v>
      </c>
      <c r="AJ921" s="60">
        <f>IF(ISNUMBER(AH921),AH921/MAX(AH$22:AH921)-1,"")</f>
        <v>-2.4499999999999966E-2</v>
      </c>
      <c r="AL921" s="62">
        <v>20.81</v>
      </c>
      <c r="AM921" s="60">
        <f>IF(AND(ISNUMBER(AL920),ISNUMBER(AL921)),AL921/AL920-1,"")</f>
        <v>-9.6015362457990694E-4</v>
      </c>
      <c r="AN921" s="60">
        <f>IF(ISNUMBER(AL921),AL921/MAX(AL$22:AL921)-1,"")</f>
        <v>-0.11709800593975395</v>
      </c>
      <c r="AP921" s="62">
        <v>100.26</v>
      </c>
      <c r="AQ921" s="60">
        <f>IF(AND(ISNUMBER(AP920),ISNUMBER(AP921)),AP921/AP920-1,"")</f>
        <v>9.9750623441474673E-5</v>
      </c>
      <c r="AR921" s="60">
        <f>IF(ISNUMBER(AP921),AP921/MAX(AP$22:AP921)-1,"")</f>
        <v>-1.4938751120405769E-3</v>
      </c>
      <c r="AT921" s="62">
        <v>50.08</v>
      </c>
      <c r="AU921" s="60">
        <f>IF(AND(ISNUMBER(AT920),ISNUMBER(AT921)),AT921/AT920-1,"")</f>
        <v>1.9972039145188525E-4</v>
      </c>
      <c r="AV921" s="60">
        <f>IF(ISNUMBER(AT921),AT921/MAX(AT$22:AT921)-1,"")</f>
        <v>-1.9928258270227595E-3</v>
      </c>
      <c r="AX921" s="62">
        <v>23.169</v>
      </c>
      <c r="AY921" s="60">
        <f>IF(AND(ISNUMBER(AX920),ISNUMBER(AX921)),AX921/AX920-1,"")</f>
        <v>4.749978409188671E-4</v>
      </c>
      <c r="AZ921" s="60">
        <f>IF(ISNUMBER(AX921),AX921/MAX(AX$22:AX921)-1,"")</f>
        <v>-0.13596867424948722</v>
      </c>
      <c r="BB921" s="62">
        <v>48.96</v>
      </c>
      <c r="BC921" s="60">
        <f>IF(AND(ISNUMBER(BB920),ISNUMBER(BB921)),BB921/BB920-1,"")</f>
        <v>0</v>
      </c>
      <c r="BD921" s="60">
        <f>IF(ISNUMBER(BB921),BB921/MAX(BB$22:BB921)-1,"")</f>
        <v>-0.11480744892424521</v>
      </c>
      <c r="BF921" s="62">
        <v>53.58</v>
      </c>
      <c r="BG921" s="60">
        <f>IF(AND(ISNUMBER(BF920),ISNUMBER(BF921)),BF921/BF920-1,"")</f>
        <v>1.4953271028037562E-3</v>
      </c>
      <c r="BH921" s="60">
        <f>IF(ISNUMBER(BF921),BF921/MAX(BF$22:BF921)-1,"")</f>
        <v>-1.0343553749538326E-2</v>
      </c>
      <c r="BK921" s="61">
        <f>BK920*(1+BL921)</f>
        <v>140.70647095406977</v>
      </c>
      <c r="BL921" s="60">
        <f>$L$12*N(AQ921)+$L$13*N(S921)+$L$14*N(AA921)+$L$15*N(AE921)+$L$16*N(AY921)+$L$17*N(BC921)+$L$18*N(AM921)+$L$19*N(AU921)+$L$20*N(W921)</f>
        <v>7.616957665116191E-3</v>
      </c>
      <c r="BM921" s="60">
        <f>IF(ISNUMBER(BK921),BK921/MAX(BK$22:BK921)-1,"")</f>
        <v>0</v>
      </c>
      <c r="BO921" s="61">
        <f>BO920*(1+BP921)</f>
        <v>140.52343326337694</v>
      </c>
      <c r="BP921" s="60">
        <f>$L$36*N(S921)+$L$37*N(AQ921)+$L$38*N(AA921)+$L$39*N(AE921)+$L$40*N(AM921)+$L$41*N(W921)+$L$42*N(AI921)+$L$43*N(BG921)+$L$44*N(AY921)</f>
        <v>8.6743201701196E-3</v>
      </c>
      <c r="BQ921" s="60">
        <f>IF(ISNUMBER(BO921),BO921/MAX(BO$22:BO921)-1,"")</f>
        <v>-5.6858879594480216E-3</v>
      </c>
      <c r="BS921" s="61">
        <f>BS920*(1+BT921)</f>
        <v>133.23560059618808</v>
      </c>
      <c r="BT921" s="60">
        <f>$L$60*N(S921)+$L$61*N(AE921)+$L$62*N(AQ921)+$L$63*N(AM921)+$L$64*N(AI921)+$L$65*N(AA921)+$L$66*N(BG921)+$L$67*N(W921)+$L$68*N(AY921)</f>
        <v>8.1046923854155711E-3</v>
      </c>
      <c r="BU921" s="60">
        <f>IF(ISNUMBER(BS921),BS921/MAX(BS$22:BS921)-1,"")</f>
        <v>-1.0329269122624773E-2</v>
      </c>
    </row>
    <row r="922" spans="17:73" ht="16" customHeight="1">
      <c r="Q922" s="63">
        <v>44399</v>
      </c>
      <c r="R922" s="62">
        <v>591.96</v>
      </c>
      <c r="S922" s="60">
        <f>IF(AND(ISNUMBER(R921),ISNUMBER(R922)),R922/R921-1,"")</f>
        <v>2.2688022755747994E-3</v>
      </c>
      <c r="T922" s="60">
        <f>IF(ISNUMBER(R922),R922/MAX(R$22:R922)-1,"")</f>
        <v>0</v>
      </c>
      <c r="V922" s="62">
        <v>306.05</v>
      </c>
      <c r="W922" s="60">
        <f>IF(AND(ISNUMBER(V921),ISNUMBER(V922)),V922/V921-1,"")</f>
        <v>9.1572096673986358E-4</v>
      </c>
      <c r="X922" s="60">
        <f>IF(ISNUMBER(V922),V922/MAX(V$22:V922)-1,"")</f>
        <v>0</v>
      </c>
      <c r="Z922" s="62">
        <v>12.38</v>
      </c>
      <c r="AA922" s="60">
        <f>IF(AND(ISNUMBER(Z921),ISNUMBER(Z922)),Z922/Z921-1,"")</f>
        <v>6.5040650406504863E-3</v>
      </c>
      <c r="AB922" s="60">
        <f>IF(ISNUMBER(Z922),Z922/MAX(Z$22:Z922)-1,"")</f>
        <v>-3.0540328895849567E-2</v>
      </c>
      <c r="AD922" s="62">
        <v>15.37</v>
      </c>
      <c r="AE922" s="60">
        <f>IF(AND(ISNUMBER(AD921),ISNUMBER(AD922)),AD922/AD921-1,"")</f>
        <v>1.7207147584381133E-2</v>
      </c>
      <c r="AF922" s="60">
        <f>IF(ISNUMBER(AD922),AD922/MAX(AD$22:AD922)-1,"")</f>
        <v>-7.5210589651023008E-2</v>
      </c>
      <c r="AH922" s="62">
        <v>19.510000000000002</v>
      </c>
      <c r="AI922" s="60">
        <f>IF(AND(ISNUMBER(AH921),ISNUMBER(AH922)),AH922/AH921-1,"")</f>
        <v>0</v>
      </c>
      <c r="AJ922" s="60">
        <f>IF(ISNUMBER(AH922),AH922/MAX(AH$22:AH922)-1,"")</f>
        <v>-2.4499999999999966E-2</v>
      </c>
      <c r="AL922" s="62">
        <v>20.87</v>
      </c>
      <c r="AM922" s="60">
        <f>IF(AND(ISNUMBER(AL921),ISNUMBER(AL922)),AL922/AL921-1,"")</f>
        <v>2.8832292167229046E-3</v>
      </c>
      <c r="AN922" s="60">
        <f>IF(ISNUMBER(AL922),AL922/MAX(AL$22:AL922)-1,"")</f>
        <v>-0.11455239711497667</v>
      </c>
      <c r="AP922" s="62">
        <v>100.26</v>
      </c>
      <c r="AQ922" s="60">
        <f>IF(AND(ISNUMBER(AP921),ISNUMBER(AP922)),AP922/AP921-1,"")</f>
        <v>0</v>
      </c>
      <c r="AR922" s="60">
        <f>IF(ISNUMBER(AP922),AP922/MAX(AP$22:AP922)-1,"")</f>
        <v>-1.4938751120405769E-3</v>
      </c>
      <c r="AT922" s="62">
        <v>50.08</v>
      </c>
      <c r="AU922" s="60">
        <f>IF(AND(ISNUMBER(AT921),ISNUMBER(AT922)),AT922/AT921-1,"")</f>
        <v>0</v>
      </c>
      <c r="AV922" s="60">
        <f>IF(ISNUMBER(AT922),AT922/MAX(AT$22:AT922)-1,"")</f>
        <v>-1.9928258270227595E-3</v>
      </c>
      <c r="AX922" s="62">
        <v>22.79</v>
      </c>
      <c r="AY922" s="60">
        <f>IF(AND(ISNUMBER(AX921),ISNUMBER(AX922)),AX922/AX921-1,"")</f>
        <v>-1.6358064655358495E-2</v>
      </c>
      <c r="AZ922" s="60">
        <f>IF(ISNUMBER(AX922),AX922/MAX(AX$22:AX922)-1,"")</f>
        <v>-0.15010255454036925</v>
      </c>
      <c r="BB922" s="62">
        <v>48.82</v>
      </c>
      <c r="BC922" s="60">
        <f>IF(AND(ISNUMBER(BB921),ISNUMBER(BB922)),BB922/BB921-1,"")</f>
        <v>-2.8594771241829964E-3</v>
      </c>
      <c r="BD922" s="60">
        <f>IF(ISNUMBER(BB922),BB922/MAX(BB$22:BB922)-1,"")</f>
        <v>-0.11733863677454348</v>
      </c>
      <c r="BF922" s="62">
        <v>53.55</v>
      </c>
      <c r="BG922" s="60">
        <f>IF(AND(ISNUMBER(BF921),ISNUMBER(BF922)),BF922/BF921-1,"")</f>
        <v>-5.5991041433367528E-4</v>
      </c>
      <c r="BH922" s="60">
        <f>IF(ISNUMBER(BF922),BF922/MAX(BF$22:BF922)-1,"")</f>
        <v>-1.0897672700406424E-2</v>
      </c>
      <c r="BK922" s="61">
        <f>BK921*(1+BL922)</f>
        <v>140.8409073672909</v>
      </c>
      <c r="BL922" s="60">
        <f>$L$12*N(AQ922)+$L$13*N(S922)+$L$14*N(AA922)+$L$15*N(AE922)+$L$16*N(AY922)+$L$17*N(BC922)+$L$18*N(AM922)+$L$19*N(AU922)+$L$20*N(W922)</f>
        <v>9.5543873931010941E-4</v>
      </c>
      <c r="BM922" s="60">
        <f>IF(ISNUMBER(BK922),BK922/MAX(BK$22:BK922)-1,"")</f>
        <v>0</v>
      </c>
      <c r="BO922" s="61">
        <f>BO921*(1+BP922)</f>
        <v>141.02151669447605</v>
      </c>
      <c r="BP922" s="60">
        <f>$L$36*N(S922)+$L$37*N(AQ922)+$L$38*N(AA922)+$L$39*N(AE922)+$L$40*N(AM922)+$L$41*N(W922)+$L$42*N(AI922)+$L$43*N(BG922)+$L$44*N(AY922)</f>
        <v>3.5444866349482801E-3</v>
      </c>
      <c r="BQ922" s="60">
        <f>IF(ISNUMBER(BO922),BO922/MAX(BO$22:BO922)-1,"")</f>
        <v>-2.1615548783797678E-3</v>
      </c>
      <c r="BS922" s="61">
        <f>BS921*(1+BT922)</f>
        <v>133.8568312053394</v>
      </c>
      <c r="BT922" s="60">
        <f>$L$60*N(S922)+$L$61*N(AE922)+$L$62*N(AQ922)+$L$63*N(AM922)+$L$64*N(AI922)+$L$65*N(AA922)+$L$66*N(BG922)+$L$67*N(W922)+$L$68*N(AY922)</f>
        <v>4.6626472682338186E-3</v>
      </c>
      <c r="BU922" s="60">
        <f>IF(ISNUMBER(BS922),BS922/MAX(BS$22:BS922)-1,"")</f>
        <v>-5.7147835928482715E-3</v>
      </c>
    </row>
    <row r="923" spans="17:73" ht="16" customHeight="1">
      <c r="Q923" s="63">
        <v>44400</v>
      </c>
      <c r="R923" s="62">
        <v>592.61</v>
      </c>
      <c r="S923" s="60">
        <f>IF(AND(ISNUMBER(R922),ISNUMBER(R923)),R923/R922-1,"")</f>
        <v>1.0980471653490032E-3</v>
      </c>
      <c r="T923" s="60">
        <f>IF(ISNUMBER(R923),R923/MAX(R$22:R923)-1,"")</f>
        <v>0</v>
      </c>
      <c r="V923" s="62">
        <v>306.49</v>
      </c>
      <c r="W923" s="60">
        <f>IF(AND(ISNUMBER(V922),ISNUMBER(V923)),V923/V922-1,"")</f>
        <v>1.4376735827479337E-3</v>
      </c>
      <c r="X923" s="60">
        <f>IF(ISNUMBER(V923),V923/MAX(V$22:V923)-1,"")</f>
        <v>0</v>
      </c>
      <c r="Z923" s="62">
        <v>12.38</v>
      </c>
      <c r="AA923" s="60">
        <f>IF(AND(ISNUMBER(Z922),ISNUMBER(Z923)),Z923/Z922-1,"")</f>
        <v>0</v>
      </c>
      <c r="AB923" s="60">
        <f>IF(ISNUMBER(Z923),Z923/MAX(Z$22:Z923)-1,"")</f>
        <v>-3.0540328895849567E-2</v>
      </c>
      <c r="AD923" s="62">
        <v>15.35</v>
      </c>
      <c r="AE923" s="60">
        <f>IF(AND(ISNUMBER(AD922),ISNUMBER(AD923)),AD923/AD922-1,"")</f>
        <v>-1.3012361743656164E-3</v>
      </c>
      <c r="AF923" s="60">
        <f>IF(ISNUMBER(AD923),AD923/MAX(AD$22:AD923)-1,"")</f>
        <v>-7.6413959085439354E-2</v>
      </c>
      <c r="AH923" s="62">
        <v>19.68</v>
      </c>
      <c r="AI923" s="60">
        <f>IF(AND(ISNUMBER(AH922),ISNUMBER(AH923)),AH923/AH922-1,"")</f>
        <v>8.7134802665298494E-3</v>
      </c>
      <c r="AJ923" s="60">
        <f>IF(ISNUMBER(AH923),AH923/MAX(AH$22:AH923)-1,"")</f>
        <v>-1.6000000000000014E-2</v>
      </c>
      <c r="AL923" s="62">
        <v>20.84</v>
      </c>
      <c r="AM923" s="60">
        <f>IF(AND(ISNUMBER(AL922),ISNUMBER(AL923)),AL923/AL922-1,"")</f>
        <v>-1.4374700527073347E-3</v>
      </c>
      <c r="AN923" s="60">
        <f>IF(ISNUMBER(AL923),AL923/MAX(AL$22:AL923)-1,"")</f>
        <v>-0.11582520152736531</v>
      </c>
      <c r="AP923" s="62">
        <v>100.24</v>
      </c>
      <c r="AQ923" s="60">
        <f>IF(AND(ISNUMBER(AP922),ISNUMBER(AP923)),AP923/AP922-1,"")</f>
        <v>-1.9948134849401278E-4</v>
      </c>
      <c r="AR923" s="60">
        <f>IF(ISNUMBER(AP923),AP923/MAX(AP$22:AP923)-1,"")</f>
        <v>-1.6930584603127574E-3</v>
      </c>
      <c r="AT923" s="62">
        <v>50.08</v>
      </c>
      <c r="AU923" s="60">
        <f>IF(AND(ISNUMBER(AT922),ISNUMBER(AT923)),AT923/AT922-1,"")</f>
        <v>0</v>
      </c>
      <c r="AV923" s="60">
        <f>IF(ISNUMBER(AT923),AT923/MAX(AT$22:AT923)-1,"")</f>
        <v>-1.9928258270227595E-3</v>
      </c>
      <c r="AX923" s="62">
        <v>22.86</v>
      </c>
      <c r="AY923" s="60">
        <f>IF(AND(ISNUMBER(AX922),ISNUMBER(AX923)),AX923/AX922-1,"")</f>
        <v>3.0715225976305494E-3</v>
      </c>
      <c r="AZ923" s="60">
        <f>IF(ISNUMBER(AX923),AX923/MAX(AX$22:AX923)-1,"")</f>
        <v>-0.14749207533097153</v>
      </c>
      <c r="BB923" s="62">
        <v>48.86</v>
      </c>
      <c r="BC923" s="60">
        <f>IF(AND(ISNUMBER(BB922),ISNUMBER(BB923)),BB923/BB922-1,"")</f>
        <v>8.1933633756658963E-4</v>
      </c>
      <c r="BD923" s="60">
        <f>IF(ISNUMBER(BB923),BB923/MAX(BB$22:BB923)-1,"")</f>
        <v>-0.11661544024588688</v>
      </c>
      <c r="BF923" s="62">
        <v>53.54</v>
      </c>
      <c r="BG923" s="60">
        <f>IF(AND(ISNUMBER(BF922),ISNUMBER(BF923)),BF923/BF922-1,"")</f>
        <v>-1.8674136321195078E-4</v>
      </c>
      <c r="BH923" s="60">
        <f>IF(ISNUMBER(BF923),BF923/MAX(BF$22:BF923)-1,"")</f>
        <v>-1.108237901736242E-2</v>
      </c>
      <c r="BK923" s="61">
        <f>BK922*(1+BL923)</f>
        <v>140.92410825100436</v>
      </c>
      <c r="BL923" s="60">
        <f>$L$12*N(AQ923)+$L$13*N(S923)+$L$14*N(AA923)+$L$15*N(AE923)+$L$16*N(AY923)+$L$17*N(BC923)+$L$18*N(AM923)+$L$19*N(AU923)+$L$20*N(W923)</f>
        <v>5.9074373538711743E-4</v>
      </c>
      <c r="BM923" s="60">
        <f>IF(ISNUMBER(BK923),BK923/MAX(BK$22:BK923)-1,"")</f>
        <v>0</v>
      </c>
      <c r="BO923" s="61">
        <f>BO922*(1+BP923)</f>
        <v>141.07186743479704</v>
      </c>
      <c r="BP923" s="60">
        <f>$L$36*N(S923)+$L$37*N(AQ923)+$L$38*N(AA923)+$L$39*N(AE923)+$L$40*N(AM923)+$L$41*N(W923)+$L$42*N(AI923)+$L$43*N(BG923)+$L$44*N(AY923)</f>
        <v>3.5704296408966294E-4</v>
      </c>
      <c r="BQ923" s="60">
        <f>IF(ISNUMBER(BO923),BO923/MAX(BO$22:BO923)-1,"")</f>
        <v>-1.8052836822510798E-3</v>
      </c>
      <c r="BS923" s="61">
        <f>BS922*(1+BT923)</f>
        <v>133.97446588926883</v>
      </c>
      <c r="BT923" s="60">
        <f>$L$60*N(S923)+$L$61*N(AE923)+$L$62*N(AQ923)+$L$63*N(AM923)+$L$64*N(AI923)+$L$65*N(AA923)+$L$66*N(BG923)+$L$67*N(W923)+$L$68*N(AY923)</f>
        <v>8.788097168457925E-4</v>
      </c>
      <c r="BU923" s="60">
        <f>IF(ISNUMBER(BS923),BS923/MAX(BS$22:BS923)-1,"")</f>
        <v>-4.8409960833537546E-3</v>
      </c>
    </row>
    <row r="924" spans="17:73" ht="16" customHeight="1">
      <c r="Q924" s="63">
        <v>44403</v>
      </c>
      <c r="R924" s="62">
        <v>597.70000000000005</v>
      </c>
      <c r="S924" s="60">
        <f>IF(AND(ISNUMBER(R923),ISNUMBER(R924)),R924/R923-1,"")</f>
        <v>8.5891226945209453E-3</v>
      </c>
      <c r="T924" s="60">
        <f>IF(ISNUMBER(R924),R924/MAX(R$22:R924)-1,"")</f>
        <v>0</v>
      </c>
      <c r="V924" s="62">
        <v>308.45999999999998</v>
      </c>
      <c r="W924" s="60">
        <f>IF(AND(ISNUMBER(V923),ISNUMBER(V924)),V924/V923-1,"")</f>
        <v>6.4276159091649632E-3</v>
      </c>
      <c r="X924" s="60">
        <f>IF(ISNUMBER(V924),V924/MAX(V$22:V924)-1,"")</f>
        <v>0</v>
      </c>
      <c r="Z924" s="62">
        <v>12.46</v>
      </c>
      <c r="AA924" s="60">
        <f>IF(AND(ISNUMBER(Z923),ISNUMBER(Z924)),Z924/Z923-1,"")</f>
        <v>6.4620355411955099E-3</v>
      </c>
      <c r="AB924" s="60">
        <f>IF(ISNUMBER(Z924),Z924/MAX(Z$22:Z924)-1,"")</f>
        <v>-2.4275646045418875E-2</v>
      </c>
      <c r="AD924" s="62">
        <v>15.33</v>
      </c>
      <c r="AE924" s="60">
        <f>IF(AND(ISNUMBER(AD923),ISNUMBER(AD924)),AD924/AD923-1,"")</f>
        <v>-1.3029315960911836E-3</v>
      </c>
      <c r="AF924" s="60">
        <f>IF(ISNUMBER(AD924),AD924/MAX(AD$22:AD924)-1,"")</f>
        <v>-7.7617328519855699E-2</v>
      </c>
      <c r="AH924" s="62">
        <v>19.670000000000002</v>
      </c>
      <c r="AI924" s="60">
        <f>IF(AND(ISNUMBER(AH923),ISNUMBER(AH924)),AH924/AH923-1,"")</f>
        <v>-5.0813008130068393E-4</v>
      </c>
      <c r="AJ924" s="60">
        <f>IF(ISNUMBER(AH924),AH924/MAX(AH$22:AH924)-1,"")</f>
        <v>-1.6499999999999959E-2</v>
      </c>
      <c r="AL924" s="62">
        <v>20.99</v>
      </c>
      <c r="AM924" s="60">
        <f>IF(AND(ISNUMBER(AL923),ISNUMBER(AL924)),AL924/AL923-1,"")</f>
        <v>7.1976967370441791E-3</v>
      </c>
      <c r="AN924" s="60">
        <f>IF(ISNUMBER(AL924),AL924/MAX(AL$22:AL924)-1,"")</f>
        <v>-0.10946117946542222</v>
      </c>
      <c r="AP924" s="62">
        <v>100.24</v>
      </c>
      <c r="AQ924" s="60">
        <f>IF(AND(ISNUMBER(AP923),ISNUMBER(AP924)),AP924/AP923-1,"")</f>
        <v>0</v>
      </c>
      <c r="AR924" s="60">
        <f>IF(ISNUMBER(AP924),AP924/MAX(AP$22:AP924)-1,"")</f>
        <v>-1.6930584603127574E-3</v>
      </c>
      <c r="AT924" s="62">
        <v>50.08</v>
      </c>
      <c r="AU924" s="60">
        <f>IF(AND(ISNUMBER(AT923),ISNUMBER(AT924)),AT924/AT923-1,"")</f>
        <v>0</v>
      </c>
      <c r="AV924" s="60">
        <f>IF(ISNUMBER(AT924),AT924/MAX(AT$22:AT924)-1,"")</f>
        <v>-1.9928258270227595E-3</v>
      </c>
      <c r="AX924" s="62">
        <v>22.974</v>
      </c>
      <c r="AY924" s="60">
        <f>IF(AND(ISNUMBER(AX923),ISNUMBER(AX924)),AX924/AX923-1,"")</f>
        <v>4.9868766404199683E-3</v>
      </c>
      <c r="AZ924" s="60">
        <f>IF(ISNUMBER(AX924),AX924/MAX(AX$22:AX924)-1,"")</f>
        <v>-0.14324072347566663</v>
      </c>
      <c r="BB924" s="62">
        <v>48.94</v>
      </c>
      <c r="BC924" s="60">
        <f>IF(AND(ISNUMBER(BB923),ISNUMBER(BB924)),BB924/BB923-1,"")</f>
        <v>1.6373311502251298E-3</v>
      </c>
      <c r="BD924" s="60">
        <f>IF(ISNUMBER(BB924),BB924/MAX(BB$22:BB924)-1,"")</f>
        <v>-0.11516904718857357</v>
      </c>
      <c r="BF924" s="62">
        <v>53.55</v>
      </c>
      <c r="BG924" s="60">
        <f>IF(AND(ISNUMBER(BF923),ISNUMBER(BF924)),BF924/BF923-1,"")</f>
        <v>1.8677624206198118E-4</v>
      </c>
      <c r="BH924" s="60">
        <f>IF(ISNUMBER(BF924),BF924/MAX(BF$22:BF924)-1,"")</f>
        <v>-1.0897672700406424E-2</v>
      </c>
      <c r="BK924" s="61">
        <f>BK923*(1+BL924)</f>
        <v>141.56732908581961</v>
      </c>
      <c r="BL924" s="60">
        <f>$L$12*N(AQ924)+$L$13*N(S924)+$L$14*N(AA924)+$L$15*N(AE924)+$L$16*N(AY924)+$L$17*N(BC924)+$L$18*N(AM924)+$L$19*N(AU924)+$L$20*N(W924)</f>
        <v>4.5643065817354079E-3</v>
      </c>
      <c r="BM924" s="60">
        <f>IF(ISNUMBER(BK924),BK924/MAX(BK$22:BK924)-1,"")</f>
        <v>0</v>
      </c>
      <c r="BO924" s="61">
        <f>BO923*(1+BP924)</f>
        <v>141.66524816527206</v>
      </c>
      <c r="BP924" s="60">
        <f>$L$36*N(S924)+$L$37*N(AQ924)+$L$38*N(AA924)+$L$39*N(AE924)+$L$40*N(AM924)+$L$41*N(W924)+$L$42*N(AI924)+$L$43*N(BG924)+$L$44*N(AY924)</f>
        <v>4.2062300674461329E-3</v>
      </c>
      <c r="BQ924" s="60">
        <f>IF(ISNUMBER(BO924),BO924/MAX(BO$22:BO924)-1,"")</f>
        <v>0</v>
      </c>
      <c r="BS924" s="61">
        <f>BS923*(1+BT924)</f>
        <v>134.46762417142054</v>
      </c>
      <c r="BT924" s="60">
        <f>$L$60*N(S924)+$L$61*N(AE924)+$L$62*N(AQ924)+$L$63*N(AM924)+$L$64*N(AI924)+$L$65*N(AA924)+$L$66*N(BG924)+$L$67*N(W924)+$L$68*N(AY924)</f>
        <v>3.6809871110761671E-3</v>
      </c>
      <c r="BU924" s="60">
        <f>IF(ISNUMBER(BS924),BS924/MAX(BS$22:BS924)-1,"")</f>
        <v>-1.1778286164650931E-3</v>
      </c>
    </row>
    <row r="925" spans="17:73" ht="16" customHeight="1">
      <c r="Q925" s="63">
        <v>44404</v>
      </c>
      <c r="R925" s="62">
        <v>597.69000000000005</v>
      </c>
      <c r="S925" s="60">
        <f>IF(AND(ISNUMBER(R924),ISNUMBER(R925)),R925/R924-1,"")</f>
        <v>-1.6730801405406837E-5</v>
      </c>
      <c r="T925" s="60">
        <f>IF(ISNUMBER(R925),R925/MAX(R$22:R925)-1,"")</f>
        <v>-1.6730801405406837E-5</v>
      </c>
      <c r="V925" s="62">
        <v>308.67</v>
      </c>
      <c r="W925" s="60">
        <f>IF(AND(ISNUMBER(V924),ISNUMBER(V925)),V925/V924-1,"")</f>
        <v>6.8080140050574833E-4</v>
      </c>
      <c r="X925" s="60">
        <f>IF(ISNUMBER(V925),V925/MAX(V$22:V925)-1,"")</f>
        <v>0</v>
      </c>
      <c r="Z925" s="62">
        <v>12.44</v>
      </c>
      <c r="AA925" s="60">
        <f>IF(AND(ISNUMBER(Z924),ISNUMBER(Z925)),Z925/Z924-1,"")</f>
        <v>-1.6051364365972098E-3</v>
      </c>
      <c r="AB925" s="60">
        <f>IF(ISNUMBER(Z925),Z925/MAX(Z$22:Z925)-1,"")</f>
        <v>-2.5841816758026659E-2</v>
      </c>
      <c r="AD925" s="62">
        <v>15.4</v>
      </c>
      <c r="AE925" s="60">
        <f>IF(AND(ISNUMBER(AD924),ISNUMBER(AD925)),AD925/AD924-1,"")</f>
        <v>4.5662100456620447E-3</v>
      </c>
      <c r="AF925" s="60">
        <f>IF(ISNUMBER(AD925),AD925/MAX(AD$22:AD925)-1,"")</f>
        <v>-7.3405535499398322E-2</v>
      </c>
      <c r="AH925" s="62">
        <v>19.57</v>
      </c>
      <c r="AI925" s="60">
        <f>IF(AND(ISNUMBER(AH924),ISNUMBER(AH925)),AH925/AH924-1,"")</f>
        <v>-5.0838840874428692E-3</v>
      </c>
      <c r="AJ925" s="60">
        <f>IF(ISNUMBER(AH925),AH925/MAX(AH$22:AH925)-1,"")</f>
        <v>-2.1499999999999964E-2</v>
      </c>
      <c r="AL925" s="62">
        <v>21.07</v>
      </c>
      <c r="AM925" s="60">
        <f>IF(AND(ISNUMBER(AL924),ISNUMBER(AL925)),AL925/AL924-1,"")</f>
        <v>3.8113387327298742E-3</v>
      </c>
      <c r="AN925" s="60">
        <f>IF(ISNUMBER(AL925),AL925/MAX(AL$22:AL925)-1,"")</f>
        <v>-0.10606703436571918</v>
      </c>
      <c r="AP925" s="62">
        <v>100.26</v>
      </c>
      <c r="AQ925" s="60">
        <f>IF(AND(ISNUMBER(AP924),ISNUMBER(AP925)),AP925/AP924-1,"")</f>
        <v>1.995211492418214E-4</v>
      </c>
      <c r="AR925" s="60">
        <f>IF(ISNUMBER(AP925),AP925/MAX(AP$22:AP925)-1,"")</f>
        <v>-1.4938751120405769E-3</v>
      </c>
      <c r="AT925" s="62">
        <v>50.08</v>
      </c>
      <c r="AU925" s="60">
        <f>IF(AND(ISNUMBER(AT924),ISNUMBER(AT925)),AT925/AT924-1,"")</f>
        <v>0</v>
      </c>
      <c r="AV925" s="60">
        <f>IF(ISNUMBER(AT925),AT925/MAX(AT$22:AT925)-1,"")</f>
        <v>-1.9928258270227595E-3</v>
      </c>
      <c r="AX925" s="62">
        <v>22.731999999999999</v>
      </c>
      <c r="AY925" s="60">
        <f>IF(AND(ISNUMBER(AX924),ISNUMBER(AX925)),AX925/AX924-1,"")</f>
        <v>-1.0533646731087365E-2</v>
      </c>
      <c r="AZ925" s="60">
        <f>IF(ISNUMBER(AX925),AX925/MAX(AX$22:AX925)-1,"")</f>
        <v>-0.15226552302815599</v>
      </c>
      <c r="BB925" s="62">
        <v>48.9</v>
      </c>
      <c r="BC925" s="60">
        <f>IF(AND(ISNUMBER(BB924),ISNUMBER(BB925)),BB925/BB924-1,"")</f>
        <v>-8.17327339599494E-4</v>
      </c>
      <c r="BD925" s="60">
        <f>IF(ISNUMBER(BB925),BB925/MAX(BB$22:BB925)-1,"")</f>
        <v>-0.11589224371723017</v>
      </c>
      <c r="BF925" s="62">
        <v>53.57</v>
      </c>
      <c r="BG925" s="60">
        <f>IF(AND(ISNUMBER(BF924),ISNUMBER(BF925)),BF925/BF924-1,"")</f>
        <v>3.7348272642390157E-4</v>
      </c>
      <c r="BH925" s="60">
        <f>IF(ISNUMBER(BF925),BF925/MAX(BF$22:BF925)-1,"")</f>
        <v>-1.0528260066494322E-2</v>
      </c>
      <c r="BK925" s="61">
        <f>BK924*(1+BL925)</f>
        <v>141.39910536384969</v>
      </c>
      <c r="BL925" s="60">
        <f>$L$12*N(AQ925)+$L$13*N(S925)+$L$14*N(AA925)+$L$15*N(AE925)+$L$16*N(AY925)+$L$17*N(BC925)+$L$18*N(AM925)+$L$19*N(AU925)+$L$20*N(W925)</f>
        <v>-1.1882948068331534E-3</v>
      </c>
      <c r="BM925" s="60">
        <f>IF(ISNUMBER(BK925),BK925/MAX(BK$22:BK925)-1,"")</f>
        <v>-1.1882948068331345E-3</v>
      </c>
      <c r="BO925" s="61">
        <f>BO924*(1+BP925)</f>
        <v>141.62795276564361</v>
      </c>
      <c r="BP925" s="60">
        <f>$L$36*N(S925)+$L$37*N(AQ925)+$L$38*N(AA925)+$L$39*N(AE925)+$L$40*N(AM925)+$L$41*N(W925)+$L$42*N(AI925)+$L$43*N(BG925)+$L$44*N(AY925)</f>
        <v>-2.6326428048836835E-4</v>
      </c>
      <c r="BQ925" s="60">
        <f>IF(ISNUMBER(BO925),BO925/MAX(BO$22:BO925)-1,"")</f>
        <v>-2.6326428048839556E-4</v>
      </c>
      <c r="BS925" s="61">
        <f>BS924*(1+BT925)</f>
        <v>134.53741669438915</v>
      </c>
      <c r="BT925" s="60">
        <f>$L$60*N(S925)+$L$61*N(AE925)+$L$62*N(AQ925)+$L$63*N(AM925)+$L$64*N(AI925)+$L$65*N(AA925)+$L$66*N(BG925)+$L$67*N(W925)+$L$68*N(AY925)</f>
        <v>5.1902845312152678E-4</v>
      </c>
      <c r="BU925" s="60">
        <f>IF(ISNUMBER(BS925),BS925/MAX(BS$22:BS925)-1,"")</f>
        <v>-6.594114899085568E-4</v>
      </c>
    </row>
    <row r="926" spans="17:73" ht="16" customHeight="1">
      <c r="Q926" s="63">
        <v>44405</v>
      </c>
      <c r="R926" s="62">
        <v>596.15</v>
      </c>
      <c r="S926" s="60">
        <f>IF(AND(ISNUMBER(R925),ISNUMBER(R926)),R926/R925-1,"")</f>
        <v>-2.5765865247872055E-3</v>
      </c>
      <c r="T926" s="60">
        <f>IF(ISNUMBER(R926),R926/MAX(R$22:R926)-1,"")</f>
        <v>-2.5932742178351731E-3</v>
      </c>
      <c r="V926" s="62">
        <v>307.99</v>
      </c>
      <c r="W926" s="60">
        <f>IF(AND(ISNUMBER(V925),ISNUMBER(V926)),V926/V925-1,"")</f>
        <v>-2.202999967602981E-3</v>
      </c>
      <c r="X926" s="60">
        <f>IF(ISNUMBER(V926),V926/MAX(V$22:V926)-1,"")</f>
        <v>-2.202999967602981E-3</v>
      </c>
      <c r="Z926" s="62">
        <v>12.35</v>
      </c>
      <c r="AA926" s="60">
        <f>IF(AND(ISNUMBER(Z925),ISNUMBER(Z926)),Z926/Z925-1,"")</f>
        <v>-7.2347266881028771E-3</v>
      </c>
      <c r="AB926" s="60">
        <f>IF(ISNUMBER(Z926),Z926/MAX(Z$22:Z926)-1,"")</f>
        <v>-3.2889584964761132E-2</v>
      </c>
      <c r="AD926" s="62">
        <v>15.31</v>
      </c>
      <c r="AE926" s="60">
        <f>IF(AND(ISNUMBER(AD925),ISNUMBER(AD926)),AD926/AD925-1,"")</f>
        <v>-5.8441558441558739E-3</v>
      </c>
      <c r="AF926" s="60">
        <f>IF(ISNUMBER(AD926),AD926/MAX(AD$22:AD926)-1,"")</f>
        <v>-7.8820697954271934E-2</v>
      </c>
      <c r="AH926" s="62">
        <v>19.54</v>
      </c>
      <c r="AI926" s="60">
        <f>IF(AND(ISNUMBER(AH925),ISNUMBER(AH926)),AH926/AH925-1,"")</f>
        <v>-1.5329586101175963E-3</v>
      </c>
      <c r="AJ926" s="60">
        <f>IF(ISNUMBER(AH926),AH926/MAX(AH$22:AH926)-1,"")</f>
        <v>-2.300000000000002E-2</v>
      </c>
      <c r="AL926" s="62">
        <v>21.22</v>
      </c>
      <c r="AM926" s="60">
        <f>IF(AND(ISNUMBER(AL925),ISNUMBER(AL926)),AL926/AL925-1,"")</f>
        <v>7.1191267204555597E-3</v>
      </c>
      <c r="AN926" s="60">
        <f>IF(ISNUMBER(AL926),AL926/MAX(AL$22:AL926)-1,"")</f>
        <v>-9.9703012303776095E-2</v>
      </c>
      <c r="AP926" s="62">
        <v>100.26</v>
      </c>
      <c r="AQ926" s="60">
        <f>IF(AND(ISNUMBER(AP925),ISNUMBER(AP926)),AP926/AP925-1,"")</f>
        <v>0</v>
      </c>
      <c r="AR926" s="60">
        <f>IF(ISNUMBER(AP926),AP926/MAX(AP$22:AP926)-1,"")</f>
        <v>-1.4938751120405769E-3</v>
      </c>
      <c r="AT926" s="62">
        <v>50.08</v>
      </c>
      <c r="AU926" s="60">
        <f>IF(AND(ISNUMBER(AT925),ISNUMBER(AT926)),AT926/AT925-1,"")</f>
        <v>0</v>
      </c>
      <c r="AV926" s="60">
        <f>IF(ISNUMBER(AT926),AT926/MAX(AT$22:AT926)-1,"")</f>
        <v>-1.9928258270227595E-3</v>
      </c>
      <c r="AX926" s="62">
        <v>22.9</v>
      </c>
      <c r="AY926" s="60">
        <f>IF(AND(ISNUMBER(AX925),ISNUMBER(AX926)),AX926/AX925-1,"")</f>
        <v>7.390462783740892E-3</v>
      </c>
      <c r="AZ926" s="60">
        <f>IF(ISNUMBER(AX926),AX926/MAX(AX$22:AX926)-1,"")</f>
        <v>-0.14600037292560142</v>
      </c>
      <c r="BB926" s="62">
        <v>48.97</v>
      </c>
      <c r="BC926" s="60">
        <f>IF(AND(ISNUMBER(BB925),ISNUMBER(BB926)),BB926/BB925-1,"")</f>
        <v>1.4314928425358531E-3</v>
      </c>
      <c r="BD926" s="60">
        <f>IF(ISNUMBER(BB926),BB926/MAX(BB$22:BB926)-1,"")</f>
        <v>-0.11462664979208104</v>
      </c>
      <c r="BF926" s="62">
        <v>53.58</v>
      </c>
      <c r="BG926" s="60">
        <f>IF(AND(ISNUMBER(BF925),ISNUMBER(BF926)),BF926/BF925-1,"")</f>
        <v>1.8667164457708552E-4</v>
      </c>
      <c r="BH926" s="60">
        <f>IF(ISNUMBER(BF926),BF926/MAX(BF$22:BF926)-1,"")</f>
        <v>-1.0343553749538326E-2</v>
      </c>
      <c r="BK926" s="61">
        <f>BK925*(1+BL926)</f>
        <v>141.26050084676123</v>
      </c>
      <c r="BL926" s="60">
        <f>$L$12*N(AQ926)+$L$13*N(S926)+$L$14*N(AA926)+$L$15*N(AE926)+$L$16*N(AY926)+$L$17*N(BC926)+$L$18*N(AM926)+$L$19*N(AU926)+$L$20*N(W926)</f>
        <v>-9.8023616720764985E-4</v>
      </c>
      <c r="BM926" s="60">
        <f>IF(ISNUMBER(BK926),BK926/MAX(BK$22:BK926)-1,"")</f>
        <v>-2.1673661644938669E-3</v>
      </c>
      <c r="BO926" s="61">
        <f>BO925*(1+BP926)</f>
        <v>141.30285431198783</v>
      </c>
      <c r="BP926" s="60">
        <f>$L$36*N(S926)+$L$37*N(AQ926)+$L$38*N(AA926)+$L$39*N(AE926)+$L$40*N(AM926)+$L$41*N(W926)+$L$42*N(AI926)+$L$43*N(BG926)+$L$44*N(AY926)</f>
        <v>-2.2954398994508474E-3</v>
      </c>
      <c r="BQ926" s="60">
        <f>IF(ISNUMBER(BO926),BO926/MAX(BO$22:BO926)-1,"")</f>
        <v>-2.5580998726056903E-3</v>
      </c>
      <c r="BS926" s="61">
        <f>BS925*(1+BT926)</f>
        <v>134.290671893526</v>
      </c>
      <c r="BT926" s="60">
        <f>$L$60*N(S926)+$L$61*N(AE926)+$L$62*N(AQ926)+$L$63*N(AM926)+$L$64*N(AI926)+$L$65*N(AA926)+$L$66*N(BG926)+$L$67*N(W926)+$L$68*N(AY926)</f>
        <v>-1.8340236264805332E-3</v>
      </c>
      <c r="BU926" s="60">
        <f>IF(ISNUMBER(BS926),BS926/MAX(BS$22:BS926)-1,"")</f>
        <v>-2.4922257401368553E-3</v>
      </c>
    </row>
    <row r="927" spans="17:73" ht="16" customHeight="1">
      <c r="Q927" s="63">
        <v>44406</v>
      </c>
      <c r="R927" s="62">
        <v>594</v>
      </c>
      <c r="S927" s="60">
        <f>IF(AND(ISNUMBER(R926),ISNUMBER(R927)),R927/R926-1,"")</f>
        <v>-3.606474880483046E-3</v>
      </c>
      <c r="T927" s="60">
        <f>IF(ISNUMBER(R927),R927/MAX(R$22:R927)-1,"")</f>
        <v>-6.1903965199934241E-3</v>
      </c>
      <c r="V927" s="62">
        <v>307.58</v>
      </c>
      <c r="W927" s="60">
        <f>IF(AND(ISNUMBER(V926),ISNUMBER(V927)),V927/V926-1,"")</f>
        <v>-1.3312120523394366E-3</v>
      </c>
      <c r="X927" s="60">
        <f>IF(ISNUMBER(V927),V927/MAX(V$22:V927)-1,"")</f>
        <v>-3.5312793598342163E-3</v>
      </c>
      <c r="Z927" s="62">
        <v>12.35</v>
      </c>
      <c r="AA927" s="60">
        <f>IF(AND(ISNUMBER(Z926),ISNUMBER(Z927)),Z927/Z926-1,"")</f>
        <v>0</v>
      </c>
      <c r="AB927" s="60">
        <f>IF(ISNUMBER(Z927),Z927/MAX(Z$22:Z927)-1,"")</f>
        <v>-3.2889584964761132E-2</v>
      </c>
      <c r="AD927" s="62">
        <v>15.4</v>
      </c>
      <c r="AE927" s="60">
        <f>IF(AND(ISNUMBER(AD926),ISNUMBER(AD927)),AD927/AD926-1,"")</f>
        <v>5.878510777269641E-3</v>
      </c>
      <c r="AF927" s="60">
        <f>IF(ISNUMBER(AD927),AD927/MAX(AD$22:AD927)-1,"")</f>
        <v>-7.3405535499398322E-2</v>
      </c>
      <c r="AH927" s="62">
        <v>19.579999999999998</v>
      </c>
      <c r="AI927" s="60">
        <f>IF(AND(ISNUMBER(AH926),ISNUMBER(AH927)),AH927/AH926-1,"")</f>
        <v>2.0470829068577334E-3</v>
      </c>
      <c r="AJ927" s="60">
        <f>IF(ISNUMBER(AH927),AH927/MAX(AH$22:AH927)-1,"")</f>
        <v>-2.100000000000013E-2</v>
      </c>
      <c r="AL927" s="62">
        <v>21.04</v>
      </c>
      <c r="AM927" s="60">
        <f>IF(AND(ISNUMBER(AL926),ISNUMBER(AL927)),AL927/AL926-1,"")</f>
        <v>-8.4825636192271681E-3</v>
      </c>
      <c r="AN927" s="60">
        <f>IF(ISNUMBER(AL927),AL927/MAX(AL$22:AL927)-1,"")</f>
        <v>-0.10733983877810782</v>
      </c>
      <c r="AP927" s="62">
        <v>100.24</v>
      </c>
      <c r="AQ927" s="60">
        <f>IF(AND(ISNUMBER(AP926),ISNUMBER(AP927)),AP927/AP926-1,"")</f>
        <v>-1.9948134849401278E-4</v>
      </c>
      <c r="AR927" s="60">
        <f>IF(ISNUMBER(AP927),AP927/MAX(AP$22:AP927)-1,"")</f>
        <v>-1.6930584603127574E-3</v>
      </c>
      <c r="AT927" s="62">
        <v>50.09</v>
      </c>
      <c r="AU927" s="60">
        <f>IF(AND(ISNUMBER(AT926),ISNUMBER(AT927)),AT927/AT926-1,"")</f>
        <v>1.9968051118213204E-4</v>
      </c>
      <c r="AV927" s="60">
        <f>IF(ISNUMBER(AT927),AT927/MAX(AT$22:AT927)-1,"")</f>
        <v>-1.7935432443203503E-3</v>
      </c>
      <c r="AX927" s="62">
        <v>22.954999999999998</v>
      </c>
      <c r="AY927" s="60">
        <f>IF(AND(ISNUMBER(AX926),ISNUMBER(AX927)),AX927/AX926-1,"")</f>
        <v>2.4017467248909075E-3</v>
      </c>
      <c r="AZ927" s="60">
        <f>IF(ISNUMBER(AX927),AX927/MAX(AX$22:AX927)-1,"")</f>
        <v>-0.14394928211821756</v>
      </c>
      <c r="BB927" s="62">
        <v>48.97</v>
      </c>
      <c r="BC927" s="60">
        <f>IF(AND(ISNUMBER(BB926),ISNUMBER(BB927)),BB927/BB926-1,"")</f>
        <v>0</v>
      </c>
      <c r="BD927" s="60">
        <f>IF(ISNUMBER(BB927),BB927/MAX(BB$22:BB927)-1,"")</f>
        <v>-0.11462664979208104</v>
      </c>
      <c r="BF927" s="62">
        <v>53.65</v>
      </c>
      <c r="BG927" s="60">
        <f>IF(AND(ISNUMBER(BF926),ISNUMBER(BF927)),BF927/BF926-1,"")</f>
        <v>1.3064576334453903E-3</v>
      </c>
      <c r="BH927" s="60">
        <f>IF(ISNUMBER(BF927),BF927/MAX(BF$22:BF927)-1,"")</f>
        <v>-9.050609530846021E-3</v>
      </c>
      <c r="BK927" s="61">
        <f>BK926*(1+BL927)</f>
        <v>141.18481613810835</v>
      </c>
      <c r="BL927" s="60">
        <f>$L$12*N(AQ927)+$L$13*N(S927)+$L$14*N(AA927)+$L$15*N(AE927)+$L$16*N(AY927)+$L$17*N(BC927)+$L$18*N(AM927)+$L$19*N(AU927)+$L$20*N(W927)</f>
        <v>-5.3578111502661761E-4</v>
      </c>
      <c r="BM927" s="60">
        <f>IF(ISNUMBER(BK927),BK927/MAX(BK$22:BK927)-1,"")</f>
        <v>-2.7019860456601874E-3</v>
      </c>
      <c r="BO927" s="61">
        <f>BO926*(1+BP927)</f>
        <v>141.27649510636439</v>
      </c>
      <c r="BP927" s="60">
        <f>$L$36*N(S927)+$L$37*N(AQ927)+$L$38*N(AA927)+$L$39*N(AE927)+$L$40*N(AM927)+$L$41*N(W927)+$L$42*N(AI927)+$L$43*N(BG927)+$L$44*N(AY927)</f>
        <v>-1.8654404224023016E-4</v>
      </c>
      <c r="BQ927" s="60">
        <f>IF(ISNUMBER(BO927),BO927/MAX(BO$22:BO927)-1,"")</f>
        <v>-2.7441667165551964E-3</v>
      </c>
      <c r="BS927" s="61">
        <f>BS926*(1+BT927)</f>
        <v>134.20255293262272</v>
      </c>
      <c r="BT927" s="60">
        <f>$L$60*N(S927)+$L$61*N(AE927)+$L$62*N(AQ927)+$L$63*N(AM927)+$L$64*N(AI927)+$L$65*N(AA927)+$L$66*N(BG927)+$L$67*N(W927)+$L$68*N(AY927)</f>
        <v>-6.5618080288669151E-4</v>
      </c>
      <c r="BU927" s="60">
        <f>IF(ISNUMBER(BS927),BS927/MAX(BS$22:BS927)-1,"")</f>
        <v>-3.1467711923363062E-3</v>
      </c>
    </row>
    <row r="928" spans="17:73" ht="16" customHeight="1">
      <c r="Q928" s="63">
        <v>44407</v>
      </c>
      <c r="R928" s="62">
        <v>592.20000000000005</v>
      </c>
      <c r="S928" s="60">
        <f>IF(AND(ISNUMBER(R927),ISNUMBER(R928)),R928/R927-1,"")</f>
        <v>-3.0303030303029388E-3</v>
      </c>
      <c r="T928" s="60">
        <f>IF(ISNUMBER(R928),R928/MAX(R$22:R928)-1,"")</f>
        <v>-9.201940772962991E-3</v>
      </c>
      <c r="V928" s="62">
        <v>306.52999999999997</v>
      </c>
      <c r="W928" s="60">
        <f>IF(AND(ISNUMBER(V927),ISNUMBER(V928)),V928/V927-1,"")</f>
        <v>-3.4137460172963818E-3</v>
      </c>
      <c r="X928" s="60">
        <f>IF(ISNUMBER(V928),V928/MAX(V$22:V928)-1,"")</f>
        <v>-6.9329704862799435E-3</v>
      </c>
      <c r="Z928" s="62">
        <v>12.33</v>
      </c>
      <c r="AA928" s="60">
        <f>IF(AND(ISNUMBER(Z927),ISNUMBER(Z928)),Z928/Z927-1,"")</f>
        <v>-1.6194331983805377E-3</v>
      </c>
      <c r="AB928" s="60">
        <f>IF(ISNUMBER(Z928),Z928/MAX(Z$22:Z928)-1,"")</f>
        <v>-3.4455755677368805E-2</v>
      </c>
      <c r="AD928" s="62">
        <v>15.26</v>
      </c>
      <c r="AE928" s="60">
        <f>IF(AND(ISNUMBER(AD927),ISNUMBER(AD928)),AD928/AD927-1,"")</f>
        <v>-9.0909090909091494E-3</v>
      </c>
      <c r="AF928" s="60">
        <f>IF(ISNUMBER(AD928),AD928/MAX(AD$22:AD928)-1,"")</f>
        <v>-8.1829121540312966E-2</v>
      </c>
      <c r="AH928" s="62">
        <v>19.559999999999999</v>
      </c>
      <c r="AI928" s="60">
        <f>IF(AND(ISNUMBER(AH927),ISNUMBER(AH928)),AH928/AH927-1,"")</f>
        <v>-1.0214504596527396E-3</v>
      </c>
      <c r="AJ928" s="60">
        <f>IF(ISNUMBER(AH928),AH928/MAX(AH$22:AH928)-1,"")</f>
        <v>-2.200000000000002E-2</v>
      </c>
      <c r="AL928" s="62">
        <v>21.06</v>
      </c>
      <c r="AM928" s="60">
        <f>IF(AND(ISNUMBER(AL927),ISNUMBER(AL928)),AL928/AL927-1,"")</f>
        <v>9.5057034220524805E-4</v>
      </c>
      <c r="AN928" s="60">
        <f>IF(ISNUMBER(AL928),AL928/MAX(AL$22:AL928)-1,"")</f>
        <v>-0.10649130250318206</v>
      </c>
      <c r="AP928" s="62">
        <v>100.24</v>
      </c>
      <c r="AQ928" s="60">
        <f>IF(AND(ISNUMBER(AP927),ISNUMBER(AP928)),AP928/AP927-1,"")</f>
        <v>0</v>
      </c>
      <c r="AR928" s="60">
        <f>IF(ISNUMBER(AP928),AP928/MAX(AP$22:AP928)-1,"")</f>
        <v>-1.6930584603127574E-3</v>
      </c>
      <c r="AT928" s="62">
        <v>50.09</v>
      </c>
      <c r="AU928" s="60">
        <f>IF(AND(ISNUMBER(AT927),ISNUMBER(AT928)),AT928/AT927-1,"")</f>
        <v>0</v>
      </c>
      <c r="AV928" s="60">
        <f>IF(ISNUMBER(AT928),AT928/MAX(AT$22:AT928)-1,"")</f>
        <v>-1.7935432443203503E-3</v>
      </c>
      <c r="AX928" s="62">
        <v>23.099</v>
      </c>
      <c r="AY928" s="60">
        <f>IF(AND(ISNUMBER(AX927),ISNUMBER(AX928)),AX928/AX927-1,"")</f>
        <v>6.2731431060771836E-3</v>
      </c>
      <c r="AZ928" s="60">
        <f>IF(ISNUMBER(AX928),AX928/MAX(AX$22:AX928)-1,"")</f>
        <v>-0.13857915345888494</v>
      </c>
      <c r="BB928" s="62">
        <v>48.99</v>
      </c>
      <c r="BC928" s="60">
        <f>IF(AND(ISNUMBER(BB927),ISNUMBER(BB928)),BB928/BB927-1,"")</f>
        <v>4.084133142741031E-4</v>
      </c>
      <c r="BD928" s="60">
        <f>IF(ISNUMBER(BB928),BB928/MAX(BB$22:BB928)-1,"")</f>
        <v>-0.11426505152775268</v>
      </c>
      <c r="BF928" s="62">
        <v>53.64</v>
      </c>
      <c r="BG928" s="60">
        <f>IF(AND(ISNUMBER(BF927),ISNUMBER(BF928)),BF928/BF927-1,"")</f>
        <v>-1.8639328984149106E-4</v>
      </c>
      <c r="BH928" s="60">
        <f>IF(ISNUMBER(BF928),BF928/MAX(BF$22:BF928)-1,"")</f>
        <v>-9.235315847802017E-3</v>
      </c>
      <c r="BK928" s="61">
        <f>BK927*(1+BL928)</f>
        <v>141.03355034097478</v>
      </c>
      <c r="BL928" s="60">
        <f>$L$12*N(AQ928)+$L$13*N(S928)+$L$14*N(AA928)+$L$15*N(AE928)+$L$16*N(AY928)+$L$17*N(BC928)+$L$18*N(AM928)+$L$19*N(AU928)+$L$20*N(W928)</f>
        <v>-1.0714027277945852E-3</v>
      </c>
      <c r="BM928" s="60">
        <f>IF(ISNUMBER(BK928),BK928/MAX(BK$22:BK928)-1,"")</f>
        <v>-3.7704938582350245E-3</v>
      </c>
      <c r="BO928" s="61">
        <f>BO927*(1+BP928)</f>
        <v>140.9644689712097</v>
      </c>
      <c r="BP928" s="60">
        <f>$L$36*N(S928)+$L$37*N(AQ928)+$L$38*N(AA928)+$L$39*N(AE928)+$L$40*N(AM928)+$L$41*N(W928)+$L$42*N(AI928)+$L$43*N(BG928)+$L$44*N(AY928)</f>
        <v>-2.2086203010611375E-3</v>
      </c>
      <c r="BQ928" s="60">
        <f>IF(ISNUMBER(BO928),BO928/MAX(BO$22:BO928)-1,"")</f>
        <v>-4.9467261952966801E-3</v>
      </c>
      <c r="BS928" s="61">
        <f>BS927*(1+BT928)</f>
        <v>133.8364677431621</v>
      </c>
      <c r="BT928" s="60">
        <f>$L$60*N(S928)+$L$61*N(AE928)+$L$62*N(AQ928)+$L$63*N(AM928)+$L$64*N(AI928)+$L$65*N(AA928)+$L$66*N(BG928)+$L$67*N(W928)+$L$68*N(AY928)</f>
        <v>-2.7278556291281124E-3</v>
      </c>
      <c r="BU928" s="60">
        <f>IF(ISNUMBER(BS928),BS928/MAX(BS$22:BS928)-1,"")</f>
        <v>-5.8660428839538703E-3</v>
      </c>
    </row>
    <row r="929" spans="17:73" ht="16" customHeight="1">
      <c r="Q929" s="63">
        <v>44410</v>
      </c>
      <c r="R929" s="62">
        <v>600.47</v>
      </c>
      <c r="S929" s="60">
        <f>IF(AND(ISNUMBER(R928),ISNUMBER(R929)),R929/R928-1,"")</f>
        <v>1.3964876730834241E-2</v>
      </c>
      <c r="T929" s="60">
        <f>IF(ISNUMBER(R929),R929/MAX(R$22:R929)-1,"")</f>
        <v>0</v>
      </c>
      <c r="V929" s="62">
        <v>310.48</v>
      </c>
      <c r="W929" s="60">
        <f>IF(AND(ISNUMBER(V928),ISNUMBER(V929)),V929/V928-1,"")</f>
        <v>1.288617753564103E-2</v>
      </c>
      <c r="X929" s="60">
        <f>IF(ISNUMBER(V929),V929/MAX(V$22:V929)-1,"")</f>
        <v>0</v>
      </c>
      <c r="Z929" s="62">
        <v>12.49</v>
      </c>
      <c r="AA929" s="60">
        <f>IF(AND(ISNUMBER(Z928),ISNUMBER(Z929)),Z929/Z928-1,"")</f>
        <v>1.2976480129764711E-2</v>
      </c>
      <c r="AB929" s="60">
        <f>IF(ISNUMBER(Z929),Z929/MAX(Z$22:Z929)-1,"")</f>
        <v>-2.1926389976507421E-2</v>
      </c>
      <c r="AD929" s="62">
        <v>15.58</v>
      </c>
      <c r="AE929" s="60">
        <f>IF(AND(ISNUMBER(AD928),ISNUMBER(AD929)),AD929/AD928-1,"")</f>
        <v>2.0969855832241091E-2</v>
      </c>
      <c r="AF929" s="60">
        <f>IF(ISNUMBER(AD929),AD929/MAX(AD$22:AD929)-1,"")</f>
        <v>-6.2575210589651098E-2</v>
      </c>
      <c r="AH929" s="62">
        <v>19.79</v>
      </c>
      <c r="AI929" s="60">
        <f>IF(AND(ISNUMBER(AH928),ISNUMBER(AH929)),AH929/AH928-1,"")</f>
        <v>1.1758691206543936E-2</v>
      </c>
      <c r="AJ929" s="60">
        <f>IF(ISNUMBER(AH929),AH929/MAX(AH$22:AH929)-1,"")</f>
        <v>-1.0500000000000065E-2</v>
      </c>
      <c r="AL929" s="62">
        <v>21.11</v>
      </c>
      <c r="AM929" s="60">
        <f>IF(AND(ISNUMBER(AL928),ISNUMBER(AL929)),AL929/AL928-1,"")</f>
        <v>2.3741690408356497E-3</v>
      </c>
      <c r="AN929" s="60">
        <f>IF(ISNUMBER(AL929),AL929/MAX(AL$22:AL929)-1,"")</f>
        <v>-0.10436996181586766</v>
      </c>
      <c r="AP929" s="62">
        <v>100.26</v>
      </c>
      <c r="AQ929" s="60">
        <f>IF(AND(ISNUMBER(AP928),ISNUMBER(AP929)),AP929/AP928-1,"")</f>
        <v>1.995211492418214E-4</v>
      </c>
      <c r="AR929" s="60">
        <f>IF(ISNUMBER(AP929),AP929/MAX(AP$22:AP929)-1,"")</f>
        <v>-1.4938751120405769E-3</v>
      </c>
      <c r="AT929" s="62">
        <v>50.07</v>
      </c>
      <c r="AU929" s="60">
        <f>IF(AND(ISNUMBER(AT928),ISNUMBER(AT929)),AT929/AT928-1,"")</f>
        <v>-3.9928129367150511E-4</v>
      </c>
      <c r="AV929" s="60">
        <f>IF(ISNUMBER(AT929),AT929/MAX(AT$22:AT929)-1,"")</f>
        <v>-2.1921084097249466E-3</v>
      </c>
      <c r="AX929" s="62">
        <v>22.995999999999999</v>
      </c>
      <c r="AY929" s="60">
        <f>IF(AND(ISNUMBER(AX928),ISNUMBER(AX929)),AX929/AX928-1,"")</f>
        <v>-4.4590674920993445E-3</v>
      </c>
      <c r="AZ929" s="60">
        <f>IF(ISNUMBER(AX929),AX929/MAX(AX$22:AX929)-1,"")</f>
        <v>-0.14242028715271315</v>
      </c>
      <c r="BB929" s="62">
        <v>49.02</v>
      </c>
      <c r="BC929" s="60">
        <f>IF(AND(ISNUMBER(BB928),ISNUMBER(BB929)),BB929/BB928-1,"")</f>
        <v>6.1236987140245169E-4</v>
      </c>
      <c r="BD929" s="60">
        <f>IF(ISNUMBER(BB929),BB929/MAX(BB$22:BB929)-1,"")</f>
        <v>-0.11372265413126015</v>
      </c>
      <c r="BF929" s="62">
        <v>53.63</v>
      </c>
      <c r="BG929" s="60">
        <f>IF(AND(ISNUMBER(BF928),ISNUMBER(BF929)),BF929/BF928-1,"")</f>
        <v>-1.8642803877699787E-4</v>
      </c>
      <c r="BH929" s="60">
        <f>IF(ISNUMBER(BF929),BF929/MAX(BF$22:BF929)-1,"")</f>
        <v>-9.4200221647580129E-3</v>
      </c>
      <c r="BK929" s="61">
        <f>BK928*(1+BL929)</f>
        <v>142.13065573613051</v>
      </c>
      <c r="BL929" s="60">
        <f>$L$12*N(AQ929)+$L$13*N(S929)+$L$14*N(AA929)+$L$15*N(AE929)+$L$16*N(AY929)+$L$17*N(BC929)+$L$18*N(AM929)+$L$19*N(AU929)+$L$20*N(W929)</f>
        <v>7.7790383387730724E-3</v>
      </c>
      <c r="BM929" s="60">
        <f>IF(ISNUMBER(BK929),BK929/MAX(BK$22:BK929)-1,"")</f>
        <v>0</v>
      </c>
      <c r="BO929" s="61">
        <f>BO928*(1+BP929)</f>
        <v>142.37533741715106</v>
      </c>
      <c r="BP929" s="60">
        <f>$L$36*N(S929)+$L$37*N(AQ929)+$L$38*N(AA929)+$L$39*N(AE929)+$L$40*N(AM929)+$L$41*N(W929)+$L$42*N(AI929)+$L$43*N(BG929)+$L$44*N(AY929)</f>
        <v>1.0008681309823714E-2</v>
      </c>
      <c r="BQ929" s="60">
        <f>IF(ISNUMBER(BO929),BO929/MAX(BO$22:BO929)-1,"")</f>
        <v>0</v>
      </c>
      <c r="BS929" s="61">
        <f>BS928*(1+BT929)</f>
        <v>135.29068226850006</v>
      </c>
      <c r="BT929" s="60">
        <f>$L$60*N(S929)+$L$61*N(AE929)+$L$62*N(AQ929)+$L$63*N(AM929)+$L$64*N(AI929)+$L$65*N(AA929)+$L$66*N(BG929)+$L$67*N(W929)+$L$68*N(AY929)</f>
        <v>1.0865607482473788E-2</v>
      </c>
      <c r="BU929" s="60">
        <f>IF(ISNUMBER(BS929),BS929/MAX(BS$22:BS929)-1,"")</f>
        <v>0</v>
      </c>
    </row>
    <row r="930" spans="17:73" ht="16" customHeight="1">
      <c r="Q930" s="63">
        <v>44411</v>
      </c>
      <c r="R930" s="62">
        <v>593.51</v>
      </c>
      <c r="S930" s="60">
        <f>IF(AND(ISNUMBER(R929),ISNUMBER(R930)),R930/R929-1,"")</f>
        <v>-1.1590920445651021E-2</v>
      </c>
      <c r="T930" s="60">
        <f>IF(ISNUMBER(R930),R930/MAX(R$22:R930)-1,"")</f>
        <v>-1.1590920445651021E-2</v>
      </c>
      <c r="V930" s="62">
        <v>306.89999999999998</v>
      </c>
      <c r="W930" s="60">
        <f>IF(AND(ISNUMBER(V929),ISNUMBER(V930)),V930/V929-1,"")</f>
        <v>-1.1530533367688833E-2</v>
      </c>
      <c r="X930" s="60">
        <f>IF(ISNUMBER(V930),V930/MAX(V$22:V930)-1,"")</f>
        <v>-1.1530533367688833E-2</v>
      </c>
      <c r="Z930" s="62">
        <v>12.36</v>
      </c>
      <c r="AA930" s="60">
        <f>IF(AND(ISNUMBER(Z929),ISNUMBER(Z930)),Z930/Z929-1,"")</f>
        <v>-1.040832666132907E-2</v>
      </c>
      <c r="AB930" s="60">
        <f>IF(ISNUMBER(Z930),Z930/MAX(Z$22:Z930)-1,"")</f>
        <v>-3.2106499608457351E-2</v>
      </c>
      <c r="AD930" s="62">
        <v>15.52</v>
      </c>
      <c r="AE930" s="60">
        <f>IF(AND(ISNUMBER(AD929),ISNUMBER(AD930)),AD930/AD929-1,"")</f>
        <v>-3.8510911424903815E-3</v>
      </c>
      <c r="AF930" s="60">
        <f>IF(ISNUMBER(AD930),AD930/MAX(AD$22:AD930)-1,"")</f>
        <v>-6.6185318892900247E-2</v>
      </c>
      <c r="AH930" s="62">
        <v>19.84</v>
      </c>
      <c r="AI930" s="60">
        <f>IF(AND(ISNUMBER(AH929),ISNUMBER(AH930)),AH930/AH929-1,"")</f>
        <v>2.5265285497726442E-3</v>
      </c>
      <c r="AJ930" s="60">
        <f>IF(ISNUMBER(AH930),AH930/MAX(AH$22:AH930)-1,"")</f>
        <v>-8.0000000000000071E-3</v>
      </c>
      <c r="AL930" s="62">
        <v>21.1</v>
      </c>
      <c r="AM930" s="60">
        <f>IF(AND(ISNUMBER(AL929),ISNUMBER(AL930)),AL930/AL929-1,"")</f>
        <v>-4.7370914258637598E-4</v>
      </c>
      <c r="AN930" s="60">
        <f>IF(ISNUMBER(AL930),AL930/MAX(AL$22:AL930)-1,"")</f>
        <v>-0.10479422995333043</v>
      </c>
      <c r="AP930" s="62">
        <v>100.26</v>
      </c>
      <c r="AQ930" s="60">
        <f>IF(AND(ISNUMBER(AP929),ISNUMBER(AP930)),AP930/AP929-1,"")</f>
        <v>0</v>
      </c>
      <c r="AR930" s="60">
        <f>IF(ISNUMBER(AP930),AP930/MAX(AP$22:AP930)-1,"")</f>
        <v>-1.4938751120405769E-3</v>
      </c>
      <c r="AT930" s="62">
        <v>50.07</v>
      </c>
      <c r="AU930" s="60">
        <f>IF(AND(ISNUMBER(AT929),ISNUMBER(AT930)),AT930/AT929-1,"")</f>
        <v>0</v>
      </c>
      <c r="AV930" s="60">
        <f>IF(ISNUMBER(AT930),AT930/MAX(AT$22:AT930)-1,"")</f>
        <v>-2.1921084097249466E-3</v>
      </c>
      <c r="AX930" s="62">
        <v>22.847000000000001</v>
      </c>
      <c r="AY930" s="60">
        <f>IF(AND(ISNUMBER(AX929),ISNUMBER(AX930)),AX930/AX929-1,"")</f>
        <v>-6.4793877196033245E-3</v>
      </c>
      <c r="AZ930" s="60">
        <f>IF(ISNUMBER(AX930),AX930/MAX(AX$22:AX930)-1,"")</f>
        <v>-0.1479768786127168</v>
      </c>
      <c r="BB930" s="62">
        <v>49.1</v>
      </c>
      <c r="BC930" s="60">
        <f>IF(AND(ISNUMBER(BB929),ISNUMBER(BB930)),BB930/BB929-1,"")</f>
        <v>1.6319869441043799E-3</v>
      </c>
      <c r="BD930" s="60">
        <f>IF(ISNUMBER(BB930),BB930/MAX(BB$22:BB930)-1,"")</f>
        <v>-0.11227626107394684</v>
      </c>
      <c r="BF930" s="62">
        <v>53.63</v>
      </c>
      <c r="BG930" s="60">
        <f>IF(AND(ISNUMBER(BF929),ISNUMBER(BF930)),BF930/BF929-1,"")</f>
        <v>0</v>
      </c>
      <c r="BH930" s="60">
        <f>IF(ISNUMBER(BF930),BF930/MAX(BF$22:BF930)-1,"")</f>
        <v>-9.4200221647580129E-3</v>
      </c>
      <c r="BK930" s="61">
        <f>BK929*(1+BL930)</f>
        <v>141.22143785399442</v>
      </c>
      <c r="BL930" s="60">
        <f>$L$12*N(AQ930)+$L$13*N(S930)+$L$14*N(AA930)+$L$15*N(AE930)+$L$16*N(AY930)+$L$17*N(BC930)+$L$18*N(AM930)+$L$19*N(AU930)+$L$20*N(W930)</f>
        <v>-6.3970568307521935E-3</v>
      </c>
      <c r="BM930" s="60">
        <f>IF(ISNUMBER(BK930),BK930/MAX(BK$22:BK930)-1,"")</f>
        <v>-6.3970568307520903E-3</v>
      </c>
      <c r="BO930" s="61">
        <f>BO929*(1+BP930)</f>
        <v>141.43522380418761</v>
      </c>
      <c r="BP930" s="60">
        <f>$L$36*N(S930)+$L$37*N(AQ930)+$L$38*N(AA930)+$L$39*N(AE930)+$L$40*N(AM930)+$L$41*N(W930)+$L$42*N(AI930)+$L$43*N(BG930)+$L$44*N(AY930)</f>
        <v>-6.6030650393400772E-3</v>
      </c>
      <c r="BQ930" s="60">
        <f>IF(ISNUMBER(BO930),BO930/MAX(BO$22:BO930)-1,"")</f>
        <v>-6.6030650393401613E-3</v>
      </c>
      <c r="BS930" s="61">
        <f>BS929*(1+BT930)</f>
        <v>134.61660672200674</v>
      </c>
      <c r="BT930" s="60">
        <f>$L$60*N(S930)+$L$61*N(AE930)+$L$62*N(AQ930)+$L$63*N(AM930)+$L$64*N(AI930)+$L$65*N(AA930)+$L$66*N(BG930)+$L$67*N(W930)+$L$68*N(AY930)</f>
        <v>-4.9824240309140656E-3</v>
      </c>
      <c r="BU930" s="60">
        <f>IF(ISNUMBER(BS930),BS930/MAX(BS$22:BS930)-1,"")</f>
        <v>-4.9824240309139789E-3</v>
      </c>
    </row>
    <row r="931" spans="17:73" ht="16" customHeight="1">
      <c r="Q931" s="63">
        <v>44412</v>
      </c>
      <c r="R931" s="62">
        <v>596.28</v>
      </c>
      <c r="S931" s="60">
        <f>IF(AND(ISNUMBER(R930),ISNUMBER(R931)),R931/R930-1,"")</f>
        <v>4.6671496689187908E-3</v>
      </c>
      <c r="T931" s="60">
        <f>IF(ISNUMBER(R931),R931/MAX(R$22:R931)-1,"")</f>
        <v>-6.9778673372525857E-3</v>
      </c>
      <c r="V931" s="62">
        <v>308.02999999999997</v>
      </c>
      <c r="W931" s="60">
        <f>IF(AND(ISNUMBER(V930),ISNUMBER(V931)),V931/V930-1,"")</f>
        <v>3.681981101335996E-3</v>
      </c>
      <c r="X931" s="60">
        <f>IF(ISNUMBER(V931),V931/MAX(V$22:V931)-1,"")</f>
        <v>-7.8910074723010926E-3</v>
      </c>
      <c r="Z931" s="62">
        <v>12.4</v>
      </c>
      <c r="AA931" s="60">
        <f>IF(AND(ISNUMBER(Z930),ISNUMBER(Z931)),Z931/Z930-1,"")</f>
        <v>3.2362459546926292E-3</v>
      </c>
      <c r="AB931" s="60">
        <f>IF(ISNUMBER(Z931),Z931/MAX(Z$22:Z931)-1,"")</f>
        <v>-2.8974158183241894E-2</v>
      </c>
      <c r="AD931" s="62">
        <v>15.39</v>
      </c>
      <c r="AE931" s="60">
        <f>IF(AND(ISNUMBER(AD930),ISNUMBER(AD931)),AD931/AD930-1,"")</f>
        <v>-8.3762886597937847E-3</v>
      </c>
      <c r="AF931" s="60">
        <f>IF(ISNUMBER(AD931),AD931/MAX(AD$22:AD931)-1,"")</f>
        <v>-7.4007220216606551E-2</v>
      </c>
      <c r="AH931" s="62">
        <v>19.850000000000001</v>
      </c>
      <c r="AI931" s="60">
        <f>IF(AND(ISNUMBER(AH930),ISNUMBER(AH931)),AH931/AH930-1,"")</f>
        <v>5.040322580645018E-4</v>
      </c>
      <c r="AJ931" s="60">
        <f>IF(ISNUMBER(AH931),AH931/MAX(AH$22:AH931)-1,"")</f>
        <v>-7.4999999999999512E-3</v>
      </c>
      <c r="AL931" s="62">
        <v>21.17</v>
      </c>
      <c r="AM931" s="60">
        <f>IF(AND(ISNUMBER(AL930),ISNUMBER(AL931)),AL931/AL930-1,"")</f>
        <v>3.3175355450236754E-3</v>
      </c>
      <c r="AN931" s="60">
        <f>IF(ISNUMBER(AL931),AL931/MAX(AL$22:AL931)-1,"")</f>
        <v>-0.10182435299109027</v>
      </c>
      <c r="AP931" s="62">
        <v>100.24</v>
      </c>
      <c r="AQ931" s="60">
        <f>IF(AND(ISNUMBER(AP930),ISNUMBER(AP931)),AP931/AP930-1,"")</f>
        <v>-1.9948134849401278E-4</v>
      </c>
      <c r="AR931" s="60">
        <f>IF(ISNUMBER(AP931),AP931/MAX(AP$22:AP931)-1,"")</f>
        <v>-1.6930584603127574E-3</v>
      </c>
      <c r="AT931" s="62">
        <v>50.07</v>
      </c>
      <c r="AU931" s="60">
        <f>IF(AND(ISNUMBER(AT930),ISNUMBER(AT931)),AT931/AT930-1,"")</f>
        <v>0</v>
      </c>
      <c r="AV931" s="60">
        <f>IF(ISNUMBER(AT931),AT931/MAX(AT$22:AT931)-1,"")</f>
        <v>-2.1921084097249466E-3</v>
      </c>
      <c r="AX931" s="62">
        <v>22.867999999999999</v>
      </c>
      <c r="AY931" s="60">
        <f>IF(AND(ISNUMBER(AX930),ISNUMBER(AX931)),AX931/AX930-1,"")</f>
        <v>9.1915787630747481E-4</v>
      </c>
      <c r="AZ931" s="60">
        <f>IF(ISNUMBER(AX931),AX931/MAX(AX$22:AX931)-1,"")</f>
        <v>-0.14719373484989751</v>
      </c>
      <c r="BB931" s="62">
        <v>49.12</v>
      </c>
      <c r="BC931" s="60">
        <f>IF(AND(ISNUMBER(BB930),ISNUMBER(BB931)),BB931/BB930-1,"")</f>
        <v>4.0733197555997691E-4</v>
      </c>
      <c r="BD931" s="60">
        <f>IF(ISNUMBER(BB931),BB931/MAX(BB$22:BB931)-1,"")</f>
        <v>-0.11191466280961859</v>
      </c>
      <c r="BF931" s="62">
        <v>53.68</v>
      </c>
      <c r="BG931" s="60">
        <f>IF(AND(ISNUMBER(BF930),ISNUMBER(BF931)),BF931/BF930-1,"")</f>
        <v>9.3231400335636039E-4</v>
      </c>
      <c r="BH931" s="60">
        <f>IF(ISNUMBER(BF931),BF931/MAX(BF$22:BF931)-1,"")</f>
        <v>-8.4964905799778112E-3</v>
      </c>
      <c r="BK931" s="61">
        <f>BK930*(1+BL931)</f>
        <v>141.40755232103999</v>
      </c>
      <c r="BL931" s="60">
        <f>$L$12*N(AQ931)+$L$13*N(S931)+$L$14*N(AA931)+$L$15*N(AE931)+$L$16*N(AY931)+$L$17*N(BC931)+$L$18*N(AM931)+$L$19*N(AU931)+$L$20*N(W931)</f>
        <v>1.3178910360477703E-3</v>
      </c>
      <c r="BM931" s="60">
        <f>IF(ISNUMBER(BK931),BK931/MAX(BK$22:BK931)-1,"")</f>
        <v>-5.0875964185586042E-3</v>
      </c>
      <c r="BO931" s="61">
        <f>BO930*(1+BP931)</f>
        <v>141.54446099725942</v>
      </c>
      <c r="BP931" s="60">
        <f>$L$36*N(S931)+$L$37*N(AQ931)+$L$38*N(AA931)+$L$39*N(AE931)+$L$40*N(AM931)+$L$41*N(W931)+$L$42*N(AI931)+$L$43*N(BG931)+$L$44*N(AY931)</f>
        <v>7.7234786451102792E-4</v>
      </c>
      <c r="BQ931" s="60">
        <f>IF(ISNUMBER(BO931),BO931/MAX(BO$22:BO931)-1,"")</f>
        <v>-5.8358170380113927E-3</v>
      </c>
      <c r="BS931" s="61">
        <f>BS930*(1+BT931)</f>
        <v>134.68376532524903</v>
      </c>
      <c r="BT931" s="60">
        <f>$L$60*N(S931)+$L$61*N(AE931)+$L$62*N(AQ931)+$L$63*N(AM931)+$L$64*N(AI931)+$L$65*N(AA931)+$L$66*N(BG931)+$L$67*N(W931)+$L$68*N(AY931)</f>
        <v>4.9888795207115103E-4</v>
      </c>
      <c r="BU931" s="60">
        <f>IF(ISNUMBER(BS931),BS931/MAX(BS$22:BS931)-1,"")</f>
        <v>-4.4860217501641042E-3</v>
      </c>
    </row>
    <row r="932" spans="17:73" ht="16" customHeight="1">
      <c r="Q932" s="63">
        <v>44413</v>
      </c>
      <c r="R932" s="62">
        <v>595</v>
      </c>
      <c r="S932" s="60">
        <f>IF(AND(ISNUMBER(R931),ISNUMBER(R932)),R932/R931-1,"")</f>
        <v>-2.1466425169383019E-3</v>
      </c>
      <c r="T932" s="60">
        <f>IF(ISNUMBER(R932),R932/MAX(R$22:R932)-1,"")</f>
        <v>-9.1095308674872255E-3</v>
      </c>
      <c r="V932" s="62">
        <v>307.13</v>
      </c>
      <c r="W932" s="60">
        <f>IF(AND(ISNUMBER(V931),ISNUMBER(V932)),V932/V931-1,"")</f>
        <v>-2.9217933318183009E-3</v>
      </c>
      <c r="X932" s="60">
        <f>IF(ISNUMBER(V932),V932/MAX(V$22:V932)-1,"")</f>
        <v>-1.0789744911105403E-2</v>
      </c>
      <c r="Z932" s="62">
        <v>12.41</v>
      </c>
      <c r="AA932" s="60">
        <f>IF(AND(ISNUMBER(Z931),ISNUMBER(Z932)),Z932/Z931-1,"")</f>
        <v>8.0645161290315848E-4</v>
      </c>
      <c r="AB932" s="60">
        <f>IF(ISNUMBER(Z932),Z932/MAX(Z$22:Z932)-1,"")</f>
        <v>-2.8191072826938113E-2</v>
      </c>
      <c r="AD932" s="62">
        <v>15.51</v>
      </c>
      <c r="AE932" s="60">
        <f>IF(AND(ISNUMBER(AD931),ISNUMBER(AD932)),AD932/AD931-1,"")</f>
        <v>7.7972709551656916E-3</v>
      </c>
      <c r="AF932" s="60">
        <f>IF(ISNUMBER(AD932),AD932/MAX(AD$22:AD932)-1,"")</f>
        <v>-6.6787003610108364E-2</v>
      </c>
      <c r="AH932" s="62">
        <v>20</v>
      </c>
      <c r="AI932" s="60">
        <f>IF(AND(ISNUMBER(AH931),ISNUMBER(AH932)),AH932/AH931-1,"")</f>
        <v>7.5566750629723067E-3</v>
      </c>
      <c r="AJ932" s="60">
        <f>IF(ISNUMBER(AH932),AH932/MAX(AH$22:AH932)-1,"")</f>
        <v>0</v>
      </c>
      <c r="AL932" s="62">
        <v>21.15</v>
      </c>
      <c r="AM932" s="60">
        <f>IF(AND(ISNUMBER(AL931),ISNUMBER(AL932)),AL932/AL931-1,"")</f>
        <v>-9.4473311289577921E-4</v>
      </c>
      <c r="AN932" s="60">
        <f>IF(ISNUMBER(AL932),AL932/MAX(AL$22:AL932)-1,"")</f>
        <v>-0.10267288926601614</v>
      </c>
      <c r="AP932" s="62">
        <v>100.26</v>
      </c>
      <c r="AQ932" s="60">
        <f>IF(AND(ISNUMBER(AP931),ISNUMBER(AP932)),AP932/AP931-1,"")</f>
        <v>1.995211492418214E-4</v>
      </c>
      <c r="AR932" s="60">
        <f>IF(ISNUMBER(AP932),AP932/MAX(AP$22:AP932)-1,"")</f>
        <v>-1.4938751120405769E-3</v>
      </c>
      <c r="AT932" s="62">
        <v>50.08</v>
      </c>
      <c r="AU932" s="60">
        <f>IF(AND(ISNUMBER(AT931),ISNUMBER(AT932)),AT932/AT931-1,"")</f>
        <v>1.9972039145188525E-4</v>
      </c>
      <c r="AV932" s="60">
        <f>IF(ISNUMBER(AT932),AT932/MAX(AT$22:AT932)-1,"")</f>
        <v>-1.9928258270227595E-3</v>
      </c>
      <c r="AX932" s="62">
        <v>22.823</v>
      </c>
      <c r="AY932" s="60">
        <f>IF(AND(ISNUMBER(AX931),ISNUMBER(AX932)),AX932/AX931-1,"")</f>
        <v>-1.9678152877382615E-3</v>
      </c>
      <c r="AZ932" s="60">
        <f>IF(ISNUMBER(AX932),AX932/MAX(AX$22:AX932)-1,"")</f>
        <v>-0.14887190005593887</v>
      </c>
      <c r="BB932" s="62">
        <v>49.1</v>
      </c>
      <c r="BC932" s="60">
        <f>IF(AND(ISNUMBER(BB931),ISNUMBER(BB932)),BB932/BB931-1,"")</f>
        <v>-4.071661237784463E-4</v>
      </c>
      <c r="BD932" s="60">
        <f>IF(ISNUMBER(BB932),BB932/MAX(BB$22:BB932)-1,"")</f>
        <v>-0.11227626107394684</v>
      </c>
      <c r="BF932" s="62">
        <v>53.65</v>
      </c>
      <c r="BG932" s="60">
        <f>IF(AND(ISNUMBER(BF931),ISNUMBER(BF932)),BF932/BF931-1,"")</f>
        <v>-5.5886736214605381E-4</v>
      </c>
      <c r="BH932" s="60">
        <f>IF(ISNUMBER(BF932),BF932/MAX(BF$22:BF932)-1,"")</f>
        <v>-9.050609530846021E-3</v>
      </c>
      <c r="BK932" s="61">
        <f>BK931*(1+BL932)</f>
        <v>141.39904830091652</v>
      </c>
      <c r="BL932" s="60">
        <f>$L$12*N(AQ932)+$L$13*N(S932)+$L$14*N(AA932)+$L$15*N(AE932)+$L$16*N(AY932)+$L$17*N(BC932)+$L$18*N(AM932)+$L$19*N(AU932)+$L$20*N(W932)</f>
        <v>-6.0138372978515151E-5</v>
      </c>
      <c r="BM932" s="60">
        <f>IF(ISNUMBER(BK932),BK932/MAX(BK$22:BK932)-1,"")</f>
        <v>-5.1474288317661099E-3</v>
      </c>
      <c r="BO932" s="61">
        <f>BO931*(1+BP932)</f>
        <v>141.64623629020451</v>
      </c>
      <c r="BP932" s="60">
        <f>$L$36*N(S932)+$L$37*N(AQ932)+$L$38*N(AA932)+$L$39*N(AE932)+$L$40*N(AM932)+$L$41*N(W932)+$L$42*N(AI932)+$L$43*N(BG932)+$L$44*N(AY932)</f>
        <v>7.1903409167714831E-4</v>
      </c>
      <c r="BQ932" s="60">
        <f>IF(ISNUMBER(BO932),BO932/MAX(BO$22:BO932)-1,"")</f>
        <v>-5.1209790977374547E-3</v>
      </c>
      <c r="BS932" s="61">
        <f>BS931*(1+BT932)</f>
        <v>134.90409550118062</v>
      </c>
      <c r="BT932" s="60">
        <f>$L$60*N(S932)+$L$61*N(AE932)+$L$62*N(AQ932)+$L$63*N(AM932)+$L$64*N(AI932)+$L$65*N(AA932)+$L$66*N(BG932)+$L$67*N(W932)+$L$68*N(AY932)</f>
        <v>1.6359074562515472E-3</v>
      </c>
      <c r="BU932" s="60">
        <f>IF(ISNUMBER(BS932),BS932/MAX(BS$22:BS932)-1,"")</f>
        <v>-2.857453010342681E-3</v>
      </c>
    </row>
    <row r="933" spans="17:73" ht="16" customHeight="1">
      <c r="Q933" s="63">
        <v>44414</v>
      </c>
      <c r="R933" s="62">
        <v>598.87</v>
      </c>
      <c r="S933" s="60">
        <f>IF(AND(ISNUMBER(R932),ISNUMBER(R933)),R933/R932-1,"")</f>
        <v>6.504201680672228E-3</v>
      </c>
      <c r="T933" s="60">
        <f>IF(ISNUMBER(R933),R933/MAX(R$22:R933)-1,"")</f>
        <v>-2.6645794127932998E-3</v>
      </c>
      <c r="V933" s="62">
        <v>309.27</v>
      </c>
      <c r="W933" s="60">
        <f>IF(AND(ISNUMBER(V932),ISNUMBER(V933)),V933/V932-1,"")</f>
        <v>6.9677335330315948E-3</v>
      </c>
      <c r="X933" s="60">
        <f>IF(ISNUMBER(V933),V933/MAX(V$22:V933)-1,"")</f>
        <v>-3.8971914455038226E-3</v>
      </c>
      <c r="Z933" s="62">
        <v>12.48</v>
      </c>
      <c r="AA933" s="60">
        <f>IF(AND(ISNUMBER(Z932),ISNUMBER(Z933)),Z933/Z932-1,"")</f>
        <v>5.6406124093473231E-3</v>
      </c>
      <c r="AB933" s="60">
        <f>IF(ISNUMBER(Z933),Z933/MAX(Z$22:Z933)-1,"")</f>
        <v>-2.2709475332811202E-2</v>
      </c>
      <c r="AD933" s="62">
        <v>15.49</v>
      </c>
      <c r="AE933" s="60">
        <f>IF(AND(ISNUMBER(AD932),ISNUMBER(AD933)),AD933/AD932-1,"")</f>
        <v>-1.2894906511927706E-3</v>
      </c>
      <c r="AF933" s="60">
        <f>IF(ISNUMBER(AD933),AD933/MAX(AD$22:AD933)-1,"")</f>
        <v>-6.799037304452471E-2</v>
      </c>
      <c r="AH933" s="62">
        <v>20.03</v>
      </c>
      <c r="AI933" s="60">
        <f>IF(AND(ISNUMBER(AH932),ISNUMBER(AH933)),AH933/AH932-1,"")</f>
        <v>1.5000000000000568E-3</v>
      </c>
      <c r="AJ933" s="60">
        <f>IF(ISNUMBER(AH933),AH933/MAX(AH$22:AH933)-1,"")</f>
        <v>0</v>
      </c>
      <c r="AL933" s="62">
        <v>21.28</v>
      </c>
      <c r="AM933" s="60">
        <f>IF(AND(ISNUMBER(AL932),ISNUMBER(AL933)),AL933/AL932-1,"")</f>
        <v>6.1465721040190324E-3</v>
      </c>
      <c r="AN933" s="60">
        <f>IF(ISNUMBER(AL933),AL933/MAX(AL$22:AL933)-1,"")</f>
        <v>-9.7157403478998705E-2</v>
      </c>
      <c r="AP933" s="62">
        <v>100.26</v>
      </c>
      <c r="AQ933" s="60">
        <f>IF(AND(ISNUMBER(AP932),ISNUMBER(AP933)),AP933/AP932-1,"")</f>
        <v>0</v>
      </c>
      <c r="AR933" s="60">
        <f>IF(ISNUMBER(AP933),AP933/MAX(AP$22:AP933)-1,"")</f>
        <v>-1.4938751120405769E-3</v>
      </c>
      <c r="AT933" s="62">
        <v>50.07</v>
      </c>
      <c r="AU933" s="60">
        <f>IF(AND(ISNUMBER(AT932),ISNUMBER(AT933)),AT933/AT932-1,"")</f>
        <v>-1.9968051118202101E-4</v>
      </c>
      <c r="AV933" s="60">
        <f>IF(ISNUMBER(AT933),AT933/MAX(AT$22:AT933)-1,"")</f>
        <v>-2.1921084097249466E-3</v>
      </c>
      <c r="AX933" s="62">
        <v>22.728000000000002</v>
      </c>
      <c r="AY933" s="60">
        <f>IF(AND(ISNUMBER(AX932),ISNUMBER(AX933)),AX933/AX932-1,"")</f>
        <v>-4.1624676861060639E-3</v>
      </c>
      <c r="AZ933" s="60">
        <f>IF(ISNUMBER(AX933),AX933/MAX(AX$22:AX933)-1,"")</f>
        <v>-0.15241469326869284</v>
      </c>
      <c r="BB933" s="62">
        <v>49.07</v>
      </c>
      <c r="BC933" s="60">
        <f>IF(AND(ISNUMBER(BB932),ISNUMBER(BB933)),BB933/BB932-1,"")</f>
        <v>-6.1099796334018741E-4</v>
      </c>
      <c r="BD933" s="60">
        <f>IF(ISNUMBER(BB933),BB933/MAX(BB$22:BB933)-1,"")</f>
        <v>-0.11281865847043937</v>
      </c>
      <c r="BF933" s="62">
        <v>53.58</v>
      </c>
      <c r="BG933" s="60">
        <f>IF(AND(ISNUMBER(BF932),ISNUMBER(BF933)),BF933/BF932-1,"")</f>
        <v>-1.3047530288909925E-3</v>
      </c>
      <c r="BH933" s="60">
        <f>IF(ISNUMBER(BF933),BF933/MAX(BF$22:BF933)-1,"")</f>
        <v>-1.0343553749538326E-2</v>
      </c>
      <c r="BK933" s="61">
        <f>BK932*(1+BL933)</f>
        <v>141.72813113126853</v>
      </c>
      <c r="BL933" s="60">
        <f>$L$12*N(AQ933)+$L$13*N(S933)+$L$14*N(AA933)+$L$15*N(AE933)+$L$16*N(AY933)+$L$17*N(BC933)+$L$18*N(AM933)+$L$19*N(AU933)+$L$20*N(W933)</f>
        <v>2.3273341249911423E-3</v>
      </c>
      <c r="BM933" s="60">
        <f>IF(ISNUMBER(BK933),BK933/MAX(BK$22:BK933)-1,"")</f>
        <v>-2.8320744935510511E-3</v>
      </c>
      <c r="BO933" s="61">
        <f>BO932*(1+BP933)</f>
        <v>142.02737113173802</v>
      </c>
      <c r="BP933" s="60">
        <f>$L$36*N(S933)+$L$37*N(AQ933)+$L$38*N(AA933)+$L$39*N(AE933)+$L$40*N(AM933)+$L$41*N(W933)+$L$42*N(AI933)+$L$43*N(BG933)+$L$44*N(AY933)</f>
        <v>2.6907516324869846E-3</v>
      </c>
      <c r="BQ933" s="60">
        <f>IF(ISNUMBER(BO933),BO933/MAX(BO$22:BO933)-1,"")</f>
        <v>-2.444006748117622E-3</v>
      </c>
      <c r="BS933" s="61">
        <f>BS932*(1+BT933)</f>
        <v>135.30998367538913</v>
      </c>
      <c r="BT933" s="60">
        <f>$L$60*N(S933)+$L$61*N(AE933)+$L$62*N(AQ933)+$L$63*N(AM933)+$L$64*N(AI933)+$L$65*N(AA933)+$L$66*N(BG933)+$L$67*N(W933)+$L$68*N(AY933)</f>
        <v>3.0087164715096293E-3</v>
      </c>
      <c r="BU933" s="60">
        <f>IF(ISNUMBER(BS933),BS933/MAX(BS$22:BS933)-1,"")</f>
        <v>0</v>
      </c>
    </row>
    <row r="934" spans="17:73" ht="16" customHeight="1">
      <c r="Q934" s="63">
        <v>44417</v>
      </c>
      <c r="R934" s="62">
        <v>600.13</v>
      </c>
      <c r="S934" s="60">
        <f>IF(AND(ISNUMBER(R933),ISNUMBER(R934)),R934/R933-1,"")</f>
        <v>2.1039624626379982E-3</v>
      </c>
      <c r="T934" s="60">
        <f>IF(ISNUMBER(R934),R934/MAX(R$22:R934)-1,"")</f>
        <v>-5.6622312521859008E-4</v>
      </c>
      <c r="V934" s="62">
        <v>310.08999999999997</v>
      </c>
      <c r="W934" s="60">
        <f>IF(AND(ISNUMBER(V933),ISNUMBER(V934)),V934/V933-1,"")</f>
        <v>2.6514049212662538E-3</v>
      </c>
      <c r="X934" s="60">
        <f>IF(ISNUMBER(V934),V934/MAX(V$22:V934)-1,"")</f>
        <v>-1.2561195568153716E-3</v>
      </c>
      <c r="Z934" s="62">
        <v>12.49</v>
      </c>
      <c r="AA934" s="60">
        <f>IF(AND(ISNUMBER(Z933),ISNUMBER(Z934)),Z934/Z933-1,"")</f>
        <v>8.0128205128193741E-4</v>
      </c>
      <c r="AB934" s="60">
        <f>IF(ISNUMBER(Z934),Z934/MAX(Z$22:Z934)-1,"")</f>
        <v>-2.1926389976507421E-2</v>
      </c>
      <c r="AD934" s="62">
        <v>15.5</v>
      </c>
      <c r="AE934" s="60">
        <f>IF(AND(ISNUMBER(AD933),ISNUMBER(AD934)),AD934/AD933-1,"")</f>
        <v>6.4557779212393029E-4</v>
      </c>
      <c r="AF934" s="60">
        <f>IF(ISNUMBER(AD934),AD934/MAX(AD$22:AD934)-1,"")</f>
        <v>-6.7388688327316593E-2</v>
      </c>
      <c r="AH934" s="62">
        <v>20.12</v>
      </c>
      <c r="AI934" s="60">
        <f>IF(AND(ISNUMBER(AH933),ISNUMBER(AH934)),AH934/AH933-1,"")</f>
        <v>4.4932601098353064E-3</v>
      </c>
      <c r="AJ934" s="60">
        <f>IF(ISNUMBER(AH934),AH934/MAX(AH$22:AH934)-1,"")</f>
        <v>0</v>
      </c>
      <c r="AL934" s="62">
        <v>21.3</v>
      </c>
      <c r="AM934" s="60">
        <f>IF(AND(ISNUMBER(AL933),ISNUMBER(AL934)),AL934/AL933-1,"")</f>
        <v>9.3984962406024053E-4</v>
      </c>
      <c r="AN934" s="60">
        <f>IF(ISNUMBER(AL934),AL934/MAX(AL$22:AL934)-1,"")</f>
        <v>-9.6308867204072945E-2</v>
      </c>
      <c r="AP934" s="62">
        <v>100.24</v>
      </c>
      <c r="AQ934" s="60">
        <f>IF(AND(ISNUMBER(AP933),ISNUMBER(AP934)),AP934/AP933-1,"")</f>
        <v>-1.9948134849401278E-4</v>
      </c>
      <c r="AR934" s="60">
        <f>IF(ISNUMBER(AP934),AP934/MAX(AP$22:AP934)-1,"")</f>
        <v>-1.6930584603127574E-3</v>
      </c>
      <c r="AT934" s="62">
        <v>50.07</v>
      </c>
      <c r="AU934" s="60">
        <f>IF(AND(ISNUMBER(AT933),ISNUMBER(AT934)),AT934/AT933-1,"")</f>
        <v>0</v>
      </c>
      <c r="AV934" s="60">
        <f>IF(ISNUMBER(AT934),AT934/MAX(AT$22:AT934)-1,"")</f>
        <v>-2.1921084097249466E-3</v>
      </c>
      <c r="AX934" s="62">
        <v>22.132000000000001</v>
      </c>
      <c r="AY934" s="60">
        <f>IF(AND(ISNUMBER(AX933),ISNUMBER(AX934)),AX934/AX933-1,"")</f>
        <v>-2.6223160858852568E-2</v>
      </c>
      <c r="AZ934" s="60">
        <f>IF(ISNUMBER(AX934),AX934/MAX(AX$22:AX934)-1,"")</f>
        <v>-0.17464105910870775</v>
      </c>
      <c r="BB934" s="62">
        <v>48.92</v>
      </c>
      <c r="BC934" s="60">
        <f>IF(AND(ISNUMBER(BB933),ISNUMBER(BB934)),BB934/BB933-1,"")</f>
        <v>-3.0568575504381634E-3</v>
      </c>
      <c r="BD934" s="60">
        <f>IF(ISNUMBER(BB934),BB934/MAX(BB$22:BB934)-1,"")</f>
        <v>-0.11553064545290181</v>
      </c>
      <c r="BF934" s="62">
        <v>53.54</v>
      </c>
      <c r="BG934" s="60">
        <f>IF(AND(ISNUMBER(BF933),ISNUMBER(BF934)),BF934/BF933-1,"")</f>
        <v>-7.4654721911160404E-4</v>
      </c>
      <c r="BH934" s="60">
        <f>IF(ISNUMBER(BF934),BF934/MAX(BF$22:BF934)-1,"")</f>
        <v>-1.108237901736242E-2</v>
      </c>
      <c r="BK934" s="61">
        <f>BK933*(1+BL934)</f>
        <v>141.27065417220805</v>
      </c>
      <c r="BL934" s="60">
        <f>$L$12*N(AQ934)+$L$13*N(S934)+$L$14*N(AA934)+$L$15*N(AE934)+$L$16*N(AY934)+$L$17*N(BC934)+$L$18*N(AM934)+$L$19*N(AU934)+$L$20*N(W934)</f>
        <v>-3.2278486663790606E-3</v>
      </c>
      <c r="BM934" s="60">
        <f>IF(ISNUMBER(BK934),BK934/MAX(BK$22:BK934)-1,"")</f>
        <v>-6.0507816520530833E-3</v>
      </c>
      <c r="BO934" s="61">
        <f>BO933*(1+BP934)</f>
        <v>141.86059141552141</v>
      </c>
      <c r="BP934" s="60">
        <f>$L$36*N(S934)+$L$37*N(AQ934)+$L$38*N(AA934)+$L$39*N(AE934)+$L$40*N(AM934)+$L$41*N(W934)+$L$42*N(AI934)+$L$43*N(BG934)+$L$44*N(AY934)</f>
        <v>-1.1742786963360339E-3</v>
      </c>
      <c r="BQ934" s="60">
        <f>IF(ISNUMBER(BO934),BO934/MAX(BO$22:BO934)-1,"")</f>
        <v>-3.6154154993955911E-3</v>
      </c>
      <c r="BS934" s="61">
        <f>BS933*(1+BT934)</f>
        <v>135.46202119499841</v>
      </c>
      <c r="BT934" s="60">
        <f>$L$60*N(S934)+$L$61*N(AE934)+$L$62*N(AQ934)+$L$63*N(AM934)+$L$64*N(AI934)+$L$65*N(AA934)+$L$66*N(BG934)+$L$67*N(W934)+$L$68*N(AY934)</f>
        <v>1.1236238116325177E-3</v>
      </c>
      <c r="BU934" s="60">
        <f>IF(ISNUMBER(BS934),BS934/MAX(BS$22:BS934)-1,"")</f>
        <v>0</v>
      </c>
    </row>
    <row r="935" spans="17:73" ht="16" customHeight="1">
      <c r="Q935" s="63">
        <v>44418</v>
      </c>
      <c r="R935" s="62">
        <v>602.70000000000005</v>
      </c>
      <c r="S935" s="60">
        <f>IF(AND(ISNUMBER(R934),ISNUMBER(R935)),R935/R934-1,"")</f>
        <v>4.2824054788130894E-3</v>
      </c>
      <c r="T935" s="60">
        <f>IF(ISNUMBER(R935),R935/MAX(R$22:R935)-1,"")</f>
        <v>0</v>
      </c>
      <c r="V935" s="62">
        <v>311.67</v>
      </c>
      <c r="W935" s="60">
        <f>IF(AND(ISNUMBER(V934),ISNUMBER(V935)),V935/V934-1,"")</f>
        <v>5.0952949143798776E-3</v>
      </c>
      <c r="X935" s="60">
        <f>IF(ISNUMBER(V935),V935/MAX(V$22:V935)-1,"")</f>
        <v>0</v>
      </c>
      <c r="Z935" s="62">
        <v>12.54</v>
      </c>
      <c r="AA935" s="60">
        <f>IF(AND(ISNUMBER(Z934),ISNUMBER(Z935)),Z935/Z934-1,"")</f>
        <v>4.003202562049557E-3</v>
      </c>
      <c r="AB935" s="60">
        <f>IF(ISNUMBER(Z935),Z935/MAX(Z$22:Z935)-1,"")</f>
        <v>-1.8010963194988294E-2</v>
      </c>
      <c r="AD935" s="62">
        <v>15.51</v>
      </c>
      <c r="AE935" s="60">
        <f>IF(AND(ISNUMBER(AD934),ISNUMBER(AD935)),AD935/AD934-1,"")</f>
        <v>6.4516129032266001E-4</v>
      </c>
      <c r="AF935" s="60">
        <f>IF(ISNUMBER(AD935),AD935/MAX(AD$22:AD935)-1,"")</f>
        <v>-6.6787003610108364E-2</v>
      </c>
      <c r="AH935" s="62">
        <v>20.2</v>
      </c>
      <c r="AI935" s="60">
        <f>IF(AND(ISNUMBER(AH934),ISNUMBER(AH935)),AH935/AH934-1,"")</f>
        <v>3.9761431411529102E-3</v>
      </c>
      <c r="AJ935" s="60">
        <f>IF(ISNUMBER(AH935),AH935/MAX(AH$22:AH935)-1,"")</f>
        <v>0</v>
      </c>
      <c r="AL935" s="62">
        <v>21.14</v>
      </c>
      <c r="AM935" s="60">
        <f>IF(AND(ISNUMBER(AL934),ISNUMBER(AL935)),AL935/AL934-1,"")</f>
        <v>-7.5117370892018309E-3</v>
      </c>
      <c r="AN935" s="60">
        <f>IF(ISNUMBER(AL935),AL935/MAX(AL$22:AL935)-1,"")</f>
        <v>-0.10309715740347902</v>
      </c>
      <c r="AP935" s="62">
        <v>100.26</v>
      </c>
      <c r="AQ935" s="60">
        <f>IF(AND(ISNUMBER(AP934),ISNUMBER(AP935)),AP935/AP934-1,"")</f>
        <v>1.995211492418214E-4</v>
      </c>
      <c r="AR935" s="60">
        <f>IF(ISNUMBER(AP935),AP935/MAX(AP$22:AP935)-1,"")</f>
        <v>-1.4938751120405769E-3</v>
      </c>
      <c r="AT935" s="62">
        <v>50.08</v>
      </c>
      <c r="AU935" s="60">
        <f>IF(AND(ISNUMBER(AT934),ISNUMBER(AT935)),AT935/AT934-1,"")</f>
        <v>1.9972039145188525E-4</v>
      </c>
      <c r="AV935" s="60">
        <f>IF(ISNUMBER(AT935),AT935/MAX(AT$22:AT935)-1,"")</f>
        <v>-1.9928258270227595E-3</v>
      </c>
      <c r="AX935" s="62">
        <v>22.087</v>
      </c>
      <c r="AY935" s="60">
        <f>IF(AND(ISNUMBER(AX934),ISNUMBER(AX935)),AX935/AX934-1,"")</f>
        <v>-2.0332550153624451E-3</v>
      </c>
      <c r="AZ935" s="60">
        <f>IF(ISNUMBER(AX935),AX935/MAX(AX$22:AX935)-1,"")</f>
        <v>-0.17631922431474922</v>
      </c>
      <c r="BB935" s="62">
        <v>48.84</v>
      </c>
      <c r="BC935" s="60">
        <f>IF(AND(ISNUMBER(BB934),ISNUMBER(BB935)),BB935/BB934-1,"")</f>
        <v>-1.6353229762877675E-3</v>
      </c>
      <c r="BD935" s="60">
        <f>IF(ISNUMBER(BB935),BB935/MAX(BB$22:BB935)-1,"")</f>
        <v>-0.11697703851021513</v>
      </c>
      <c r="BF935" s="62">
        <v>53.57</v>
      </c>
      <c r="BG935" s="60">
        <f>IF(AND(ISNUMBER(BF934),ISNUMBER(BF935)),BF935/BF934-1,"")</f>
        <v>5.6032872618594354E-4</v>
      </c>
      <c r="BH935" s="60">
        <f>IF(ISNUMBER(BF935),BF935/MAX(BF$22:BF935)-1,"")</f>
        <v>-1.0528260066494322E-2</v>
      </c>
      <c r="BK935" s="61">
        <f>BK934*(1+BL935)</f>
        <v>141.45493131391873</v>
      </c>
      <c r="BL935" s="60">
        <f>$L$12*N(AQ935)+$L$13*N(S935)+$L$14*N(AA935)+$L$15*N(AE935)+$L$16*N(AY935)+$L$17*N(BC935)+$L$18*N(AM935)+$L$19*N(AU935)+$L$20*N(W935)</f>
        <v>1.3044261937517143E-3</v>
      </c>
      <c r="BM935" s="60">
        <f>IF(ISNUMBER(BK935),BK935/MAX(BK$22:BK935)-1,"")</f>
        <v>-4.754248256380933E-3</v>
      </c>
      <c r="BO935" s="61">
        <f>BO934*(1+BP935)</f>
        <v>142.12027803597982</v>
      </c>
      <c r="BP935" s="60">
        <f>$L$36*N(S935)+$L$37*N(AQ935)+$L$38*N(AA935)+$L$39*N(AE935)+$L$40*N(AM935)+$L$41*N(W935)+$L$42*N(AI935)+$L$43*N(BG935)+$L$44*N(AY935)</f>
        <v>1.8305761865728379E-3</v>
      </c>
      <c r="BQ935" s="60">
        <f>IF(ISNUMBER(BO935),BO935/MAX(BO$22:BO935)-1,"")</f>
        <v>-1.7914576063403631E-3</v>
      </c>
      <c r="BS935" s="61">
        <f>BS934*(1+BT935)</f>
        <v>135.65219770477745</v>
      </c>
      <c r="BT935" s="60">
        <f>$L$60*N(S935)+$L$61*N(AE935)+$L$62*N(AQ935)+$L$63*N(AM935)+$L$64*N(AI935)+$L$65*N(AA935)+$L$66*N(BG935)+$L$67*N(W935)+$L$68*N(AY935)</f>
        <v>1.4039101742419793E-3</v>
      </c>
      <c r="BU935" s="60">
        <f>IF(ISNUMBER(BS935),BS935/MAX(BS$22:BS935)-1,"")</f>
        <v>0</v>
      </c>
    </row>
    <row r="936" spans="17:73" ht="16" customHeight="1">
      <c r="Q936" s="63">
        <v>44419</v>
      </c>
      <c r="R936" s="62">
        <v>603.76</v>
      </c>
      <c r="S936" s="60">
        <f>IF(AND(ISNUMBER(R935),ISNUMBER(R936)),R936/R935-1,"")</f>
        <v>1.758752281400211E-3</v>
      </c>
      <c r="T936" s="60">
        <f>IF(ISNUMBER(R936),R936/MAX(R$22:R936)-1,"")</f>
        <v>0</v>
      </c>
      <c r="V936" s="62">
        <v>311.44</v>
      </c>
      <c r="W936" s="60">
        <f>IF(AND(ISNUMBER(V935),ISNUMBER(V936)),V936/V935-1,"")</f>
        <v>-7.3796002181802933E-4</v>
      </c>
      <c r="X936" s="60">
        <f>IF(ISNUMBER(V936),V936/MAX(V$22:V936)-1,"")</f>
        <v>-7.3796002181802933E-4</v>
      </c>
      <c r="Z936" s="62">
        <v>12.51</v>
      </c>
      <c r="AA936" s="60">
        <f>IF(AND(ISNUMBER(Z935),ISNUMBER(Z936)),Z936/Z935-1,"")</f>
        <v>-2.3923444976076125E-3</v>
      </c>
      <c r="AB936" s="60">
        <f>IF(ISNUMBER(Z936),Z936/MAX(Z$22:Z936)-1,"")</f>
        <v>-2.0360219263899748E-2</v>
      </c>
      <c r="AD936" s="62">
        <v>15.61</v>
      </c>
      <c r="AE936" s="60">
        <f>IF(AND(ISNUMBER(AD935),ISNUMBER(AD936)),AD936/AD935-1,"")</f>
        <v>6.4474532559639641E-3</v>
      </c>
      <c r="AF936" s="60">
        <f>IF(ISNUMBER(AD936),AD936/MAX(AD$22:AD936)-1,"")</f>
        <v>-6.0770156438026524E-2</v>
      </c>
      <c r="AH936" s="62">
        <v>20.13</v>
      </c>
      <c r="AI936" s="60">
        <f>IF(AND(ISNUMBER(AH935),ISNUMBER(AH936)),AH936/AH935-1,"")</f>
        <v>-3.4653465346534684E-3</v>
      </c>
      <c r="AJ936" s="60">
        <f>IF(ISNUMBER(AH936),AH936/MAX(AH$22:AH936)-1,"")</f>
        <v>-3.4653465346534684E-3</v>
      </c>
      <c r="AL936" s="62">
        <v>21.15</v>
      </c>
      <c r="AM936" s="60">
        <f>IF(AND(ISNUMBER(AL935),ISNUMBER(AL936)),AL936/AL935-1,"")</f>
        <v>4.7303689687794304E-4</v>
      </c>
      <c r="AN936" s="60">
        <f>IF(ISNUMBER(AL936),AL936/MAX(AL$22:AL936)-1,"")</f>
        <v>-0.10267288926601614</v>
      </c>
      <c r="AP936" s="62">
        <v>100.24</v>
      </c>
      <c r="AQ936" s="60">
        <f>IF(AND(ISNUMBER(AP935),ISNUMBER(AP936)),AP936/AP935-1,"")</f>
        <v>-1.9948134849401278E-4</v>
      </c>
      <c r="AR936" s="60">
        <f>IF(ISNUMBER(AP936),AP936/MAX(AP$22:AP936)-1,"")</f>
        <v>-1.6930584603127574E-3</v>
      </c>
      <c r="AT936" s="62">
        <v>50.07</v>
      </c>
      <c r="AU936" s="60">
        <f>IF(AND(ISNUMBER(AT935),ISNUMBER(AT936)),AT936/AT935-1,"")</f>
        <v>-1.9968051118202101E-4</v>
      </c>
      <c r="AV936" s="60">
        <f>IF(ISNUMBER(AT936),AT936/MAX(AT$22:AT936)-1,"")</f>
        <v>-2.1921084097249466E-3</v>
      </c>
      <c r="AX936" s="62">
        <v>22.041</v>
      </c>
      <c r="AY936" s="60">
        <f>IF(AND(ISNUMBER(AX935),ISNUMBER(AX936)),AX936/AX935-1,"")</f>
        <v>-2.0826730656041681E-3</v>
      </c>
      <c r="AZ936" s="60">
        <f>IF(ISNUMBER(AX936),AX936/MAX(AX$22:AX936)-1,"")</f>
        <v>-0.17803468208092488</v>
      </c>
      <c r="BB936" s="62">
        <v>48.84</v>
      </c>
      <c r="BC936" s="60">
        <f>IF(AND(ISNUMBER(BB935),ISNUMBER(BB936)),BB936/BB935-1,"")</f>
        <v>0</v>
      </c>
      <c r="BD936" s="60">
        <f>IF(ISNUMBER(BB936),BB936/MAX(BB$22:BB936)-1,"")</f>
        <v>-0.11697703851021513</v>
      </c>
      <c r="BF936" s="62">
        <v>53.51</v>
      </c>
      <c r="BG936" s="60">
        <f>IF(AND(ISNUMBER(BF935),ISNUMBER(BF936)),BF936/BF935-1,"")</f>
        <v>-1.1200298674631792E-3</v>
      </c>
      <c r="BH936" s="60">
        <f>IF(ISNUMBER(BF936),BF936/MAX(BF$22:BF936)-1,"")</f>
        <v>-1.1636497968230519E-2</v>
      </c>
      <c r="BK936" s="61">
        <f>BK935*(1+BL936)</f>
        <v>141.51792152645976</v>
      </c>
      <c r="BL936" s="60">
        <f>$L$12*N(AQ936)+$L$13*N(S936)+$L$14*N(AA936)+$L$15*N(AE936)+$L$16*N(AY936)+$L$17*N(BC936)+$L$18*N(AM936)+$L$19*N(AU936)+$L$20*N(W936)</f>
        <v>4.4530234440004821E-4</v>
      </c>
      <c r="BM936" s="60">
        <f>IF(ISNUMBER(BK936),BK936/MAX(BK$22:BK936)-1,"")</f>
        <v>-4.3110629898753805E-3</v>
      </c>
      <c r="BO936" s="61">
        <f>BO935*(1+BP936)</f>
        <v>142.24544512017496</v>
      </c>
      <c r="BP936" s="60">
        <f>$L$36*N(S936)+$L$37*N(AQ936)+$L$38*N(AA936)+$L$39*N(AE936)+$L$40*N(AM936)+$L$41*N(W936)+$L$42*N(AI936)+$L$43*N(BG936)+$L$44*N(AY936)</f>
        <v>8.8071235100896871E-4</v>
      </c>
      <c r="BQ936" s="60">
        <f>IF(ISNUMBER(BO936),BO936/MAX(BO$22:BO936)-1,"")</f>
        <v>-9.1232301417143447E-4</v>
      </c>
      <c r="BS936" s="61">
        <f>BS935*(1+BT936)</f>
        <v>135.80308211614101</v>
      </c>
      <c r="BT936" s="60">
        <f>$L$60*N(S936)+$L$61*N(AE936)+$L$62*N(AQ936)+$L$63*N(AM936)+$L$64*N(AI936)+$L$65*N(AA936)+$L$66*N(BG936)+$L$67*N(W936)+$L$68*N(AY936)</f>
        <v>1.1122887348419025E-3</v>
      </c>
      <c r="BU936" s="60">
        <f>IF(ISNUMBER(BS936),BS936/MAX(BS$22:BS936)-1,"")</f>
        <v>0</v>
      </c>
    </row>
    <row r="937" spans="17:73" ht="16" customHeight="1">
      <c r="Q937" s="63">
        <v>44420</v>
      </c>
      <c r="R937" s="62">
        <v>603.57000000000005</v>
      </c>
      <c r="S937" s="60">
        <f>IF(AND(ISNUMBER(R936),ISNUMBER(R937)),R937/R936-1,"")</f>
        <v>-3.1469458062793887E-4</v>
      </c>
      <c r="T937" s="60">
        <f>IF(ISNUMBER(R937),R937/MAX(R$22:R937)-1,"")</f>
        <v>-3.1469458062793887E-4</v>
      </c>
      <c r="V937" s="62">
        <v>311.31</v>
      </c>
      <c r="W937" s="60">
        <f>IF(AND(ISNUMBER(V936),ISNUMBER(V937)),V937/V936-1,"")</f>
        <v>-4.174158746468315E-4</v>
      </c>
      <c r="X937" s="60">
        <f>IF(ISNUMBER(V937),V937/MAX(V$22:V937)-1,"")</f>
        <v>-1.1550678602367803E-3</v>
      </c>
      <c r="Z937" s="62">
        <v>12.48</v>
      </c>
      <c r="AA937" s="60">
        <f>IF(AND(ISNUMBER(Z936),ISNUMBER(Z937)),Z937/Z936-1,"")</f>
        <v>-2.3980815347721673E-3</v>
      </c>
      <c r="AB937" s="60">
        <f>IF(ISNUMBER(Z937),Z937/MAX(Z$22:Z937)-1,"")</f>
        <v>-2.2709475332811202E-2</v>
      </c>
      <c r="AD937" s="62">
        <v>15.65</v>
      </c>
      <c r="AE937" s="60">
        <f>IF(AND(ISNUMBER(AD936),ISNUMBER(AD937)),AD937/AD936-1,"")</f>
        <v>2.5624599615632349E-3</v>
      </c>
      <c r="AF937" s="60">
        <f>IF(ISNUMBER(AD937),AD937/MAX(AD$22:AD937)-1,"")</f>
        <v>-5.8363417569193832E-2</v>
      </c>
      <c r="AH937" s="62">
        <v>20.07</v>
      </c>
      <c r="AI937" s="60">
        <f>IF(AND(ISNUMBER(AH936),ISNUMBER(AH937)),AH937/AH936-1,"")</f>
        <v>-2.9806259314455463E-3</v>
      </c>
      <c r="AJ937" s="60">
        <f>IF(ISNUMBER(AH937),AH937/MAX(AH$22:AH937)-1,"")</f>
        <v>-6.4356435643564414E-3</v>
      </c>
      <c r="AL937" s="62">
        <v>21.39</v>
      </c>
      <c r="AM937" s="60">
        <f>IF(AND(ISNUMBER(AL936),ISNUMBER(AL937)),AL937/AL936-1,"")</f>
        <v>1.134751773049647E-2</v>
      </c>
      <c r="AN937" s="60">
        <f>IF(ISNUMBER(AL937),AL937/MAX(AL$22:AL937)-1,"")</f>
        <v>-9.2490453966907027E-2</v>
      </c>
      <c r="AP937" s="62">
        <v>100.26</v>
      </c>
      <c r="AQ937" s="60">
        <f>IF(AND(ISNUMBER(AP936),ISNUMBER(AP937)),AP937/AP936-1,"")</f>
        <v>1.995211492418214E-4</v>
      </c>
      <c r="AR937" s="60">
        <f>IF(ISNUMBER(AP937),AP937/MAX(AP$22:AP937)-1,"")</f>
        <v>-1.4938751120405769E-3</v>
      </c>
      <c r="AT937" s="62">
        <v>50.07</v>
      </c>
      <c r="AU937" s="60">
        <f>IF(AND(ISNUMBER(AT936),ISNUMBER(AT937)),AT937/AT936-1,"")</f>
        <v>0</v>
      </c>
      <c r="AV937" s="60">
        <f>IF(ISNUMBER(AT937),AT937/MAX(AT$22:AT937)-1,"")</f>
        <v>-2.1921084097249466E-3</v>
      </c>
      <c r="AX937" s="62">
        <v>22.178000000000001</v>
      </c>
      <c r="AY937" s="60">
        <f>IF(AND(ISNUMBER(AX936),ISNUMBER(AX937)),AX937/AX936-1,"")</f>
        <v>6.2156889433329088E-3</v>
      </c>
      <c r="AZ937" s="60">
        <f>IF(ISNUMBER(AX937),AX937/MAX(AX$22:AX937)-1,"")</f>
        <v>-0.17292560134253221</v>
      </c>
      <c r="BB937" s="62">
        <v>48.89</v>
      </c>
      <c r="BC937" s="60">
        <f>IF(AND(ISNUMBER(BB936),ISNUMBER(BB937)),BB937/BB936-1,"")</f>
        <v>1.0237510237509628E-3</v>
      </c>
      <c r="BD937" s="60">
        <f>IF(ISNUMBER(BB937),BB937/MAX(BB$22:BB937)-1,"")</f>
        <v>-0.11607304284939435</v>
      </c>
      <c r="BF937" s="62">
        <v>53.56</v>
      </c>
      <c r="BG937" s="60">
        <f>IF(AND(ISNUMBER(BF936),ISNUMBER(BF937)),BF937/BF936-1,"")</f>
        <v>9.3440478415263151E-4</v>
      </c>
      <c r="BH937" s="60">
        <f>IF(ISNUMBER(BF937),BF937/MAX(BF$22:BF937)-1,"")</f>
        <v>-1.0712966383450317E-2</v>
      </c>
      <c r="BK937" s="61">
        <f>BK936*(1+BL937)</f>
        <v>141.70489515168197</v>
      </c>
      <c r="BL937" s="60">
        <f>$L$12*N(AQ937)+$L$13*N(S937)+$L$14*N(AA937)+$L$15*N(AE937)+$L$16*N(AY937)+$L$17*N(BC937)+$L$18*N(AM937)+$L$19*N(AU937)+$L$20*N(W937)</f>
        <v>1.3212010408679086E-3</v>
      </c>
      <c r="BM937" s="60">
        <f>IF(ISNUMBER(BK937),BK937/MAX(BK$22:BK937)-1,"")</f>
        <v>-2.9955577299169978E-3</v>
      </c>
      <c r="BO937" s="61">
        <f>BO936*(1+BP937)</f>
        <v>142.35610165234516</v>
      </c>
      <c r="BP937" s="60">
        <f>$L$36*N(S937)+$L$37*N(AQ937)+$L$38*N(AA937)+$L$39*N(AE937)+$L$40*N(AM937)+$L$41*N(W937)+$L$42*N(AI937)+$L$43*N(BG937)+$L$44*N(AY937)</f>
        <v>7.7792671727868737E-4</v>
      </c>
      <c r="BQ937" s="60">
        <f>IF(ISNUMBER(BO937),BO937/MAX(BO$22:BO937)-1,"")</f>
        <v>-1.3510601734023631E-4</v>
      </c>
      <c r="BS937" s="61">
        <f>BS936*(1+BT937)</f>
        <v>135.96710098267687</v>
      </c>
      <c r="BT937" s="60">
        <f>$L$60*N(S937)+$L$61*N(AE937)+$L$62*N(AQ937)+$L$63*N(AM937)+$L$64*N(AI937)+$L$65*N(AA937)+$L$66*N(BG937)+$L$67*N(W937)+$L$68*N(AY937)</f>
        <v>1.2077698383574007E-3</v>
      </c>
      <c r="BU937" s="60">
        <f>IF(ISNUMBER(BS937),BS937/MAX(BS$22:BS937)-1,"")</f>
        <v>0</v>
      </c>
    </row>
    <row r="938" spans="17:73" ht="16" customHeight="1">
      <c r="Q938" s="63">
        <v>44421</v>
      </c>
      <c r="R938" s="62">
        <v>607.91999999999996</v>
      </c>
      <c r="S938" s="60">
        <f>IF(AND(ISNUMBER(R937),ISNUMBER(R938)),R938/R937-1,"")</f>
        <v>7.2071176499823864E-3</v>
      </c>
      <c r="T938" s="60">
        <f>IF(ISNUMBER(R938),R938/MAX(R$22:R938)-1,"")</f>
        <v>0</v>
      </c>
      <c r="V938" s="62">
        <v>313.32</v>
      </c>
      <c r="W938" s="60">
        <f>IF(AND(ISNUMBER(V937),ISNUMBER(V938)),V938/V937-1,"")</f>
        <v>6.4565866820853746E-3</v>
      </c>
      <c r="X938" s="60">
        <f>IF(ISNUMBER(V938),V938/MAX(V$22:V938)-1,"")</f>
        <v>0</v>
      </c>
      <c r="Z938" s="62">
        <v>12.55</v>
      </c>
      <c r="AA938" s="60">
        <f>IF(AND(ISNUMBER(Z937),ISNUMBER(Z938)),Z938/Z937-1,"")</f>
        <v>5.6089743589744501E-3</v>
      </c>
      <c r="AB938" s="60">
        <f>IF(ISNUMBER(Z938),Z938/MAX(Z$22:Z938)-1,"")</f>
        <v>-1.7227877838684291E-2</v>
      </c>
      <c r="AD938" s="62">
        <v>15.63</v>
      </c>
      <c r="AE938" s="60">
        <f>IF(AND(ISNUMBER(AD937),ISNUMBER(AD938)),AD938/AD937-1,"")</f>
        <v>-1.2779552715654896E-3</v>
      </c>
      <c r="AF938" s="60">
        <f>IF(ISNUMBER(AD938),AD938/MAX(AD$22:AD938)-1,"")</f>
        <v>-5.9566787003610067E-2</v>
      </c>
      <c r="AH938" s="62">
        <v>20.28</v>
      </c>
      <c r="AI938" s="60">
        <f>IF(AND(ISNUMBER(AH937),ISNUMBER(AH938)),AH938/AH937-1,"")</f>
        <v>1.0463378176382765E-2</v>
      </c>
      <c r="AJ938" s="60">
        <f>IF(ISNUMBER(AH938),AH938/MAX(AH$22:AH938)-1,"")</f>
        <v>0</v>
      </c>
      <c r="AL938" s="62">
        <v>21.38</v>
      </c>
      <c r="AM938" s="60">
        <f>IF(AND(ISNUMBER(AL937),ISNUMBER(AL938)),AL938/AL937-1,"")</f>
        <v>-4.6750818139329464E-4</v>
      </c>
      <c r="AN938" s="60">
        <f>IF(ISNUMBER(AL938),AL938/MAX(AL$22:AL938)-1,"")</f>
        <v>-9.2914722104370018E-2</v>
      </c>
      <c r="AP938" s="62">
        <v>100.24</v>
      </c>
      <c r="AQ938" s="60">
        <f>IF(AND(ISNUMBER(AP937),ISNUMBER(AP938)),AP938/AP937-1,"")</f>
        <v>-1.9948134849401278E-4</v>
      </c>
      <c r="AR938" s="60">
        <f>IF(ISNUMBER(AP938),AP938/MAX(AP$22:AP938)-1,"")</f>
        <v>-1.6930584603127574E-3</v>
      </c>
      <c r="AT938" s="62">
        <v>50.08</v>
      </c>
      <c r="AU938" s="60">
        <f>IF(AND(ISNUMBER(AT937),ISNUMBER(AT938)),AT938/AT937-1,"")</f>
        <v>1.9972039145188525E-4</v>
      </c>
      <c r="AV938" s="60">
        <f>IF(ISNUMBER(AT938),AT938/MAX(AT$22:AT938)-1,"")</f>
        <v>-1.9928258270227595E-3</v>
      </c>
      <c r="AX938" s="62">
        <v>22.358000000000001</v>
      </c>
      <c r="AY938" s="60">
        <f>IF(AND(ISNUMBER(AX937),ISNUMBER(AX938)),AX938/AX937-1,"")</f>
        <v>8.1161511407701337E-3</v>
      </c>
      <c r="AZ938" s="60">
        <f>IF(ISNUMBER(AX938),AX938/MAX(AX$22:AX938)-1,"")</f>
        <v>-0.16621294051836666</v>
      </c>
      <c r="BB938" s="62">
        <v>48.88</v>
      </c>
      <c r="BC938" s="60">
        <f>IF(AND(ISNUMBER(BB937),ISNUMBER(BB938)),BB938/BB937-1,"")</f>
        <v>-2.0454080589071832E-4</v>
      </c>
      <c r="BD938" s="60">
        <f>IF(ISNUMBER(BB938),BB938/MAX(BB$22:BB938)-1,"")</f>
        <v>-0.11625384198155853</v>
      </c>
      <c r="BF938" s="62">
        <v>53.58</v>
      </c>
      <c r="BG938" s="60">
        <f>IF(AND(ISNUMBER(BF937),ISNUMBER(BF938)),BF938/BF937-1,"")</f>
        <v>3.7341299477211543E-4</v>
      </c>
      <c r="BH938" s="60">
        <f>IF(ISNUMBER(BF938),BF938/MAX(BF$22:BF938)-1,"")</f>
        <v>-1.0343553749538326E-2</v>
      </c>
      <c r="BK938" s="61">
        <f>BK937*(1+BL938)</f>
        <v>142.27779156238881</v>
      </c>
      <c r="BL938" s="60">
        <f>$L$12*N(AQ938)+$L$13*N(S938)+$L$14*N(AA938)+$L$15*N(AE938)+$L$16*N(AY938)+$L$17*N(BC938)+$L$18*N(AM938)+$L$19*N(AU938)+$L$20*N(W938)</f>
        <v>4.0428836992089257E-3</v>
      </c>
      <c r="BM938" s="60">
        <f>IF(ISNUMBER(BK938),BK938/MAX(BK$22:BK938)-1,"")</f>
        <v>0</v>
      </c>
      <c r="BO938" s="61">
        <f>BO937*(1+BP938)</f>
        <v>142.88395624591121</v>
      </c>
      <c r="BP938" s="60">
        <f>$L$36*N(S938)+$L$37*N(AQ938)+$L$38*N(AA938)+$L$39*N(AE938)+$L$40*N(AM938)+$L$41*N(W938)+$L$42*N(AI938)+$L$43*N(BG938)+$L$44*N(AY938)</f>
        <v>3.7079871353540472E-3</v>
      </c>
      <c r="BQ938" s="60">
        <f>IF(ISNUMBER(BO938),BO938/MAX(BO$22:BO938)-1,"")</f>
        <v>0</v>
      </c>
      <c r="BS938" s="61">
        <f>BS937*(1+BT938)</f>
        <v>136.45190066833595</v>
      </c>
      <c r="BT938" s="60">
        <f>$L$60*N(S938)+$L$61*N(AE938)+$L$62*N(AQ938)+$L$63*N(AM938)+$L$64*N(AI938)+$L$65*N(AA938)+$L$66*N(BG938)+$L$67*N(W938)+$L$68*N(AY938)</f>
        <v>3.5655660976464309E-3</v>
      </c>
      <c r="BU938" s="60">
        <f>IF(ISNUMBER(BS938),BS938/MAX(BS$22:BS938)-1,"")</f>
        <v>0</v>
      </c>
    </row>
    <row r="939" spans="17:73" ht="16" customHeight="1">
      <c r="Q939" s="63">
        <v>44424</v>
      </c>
      <c r="R939" s="62">
        <v>607.30999999999995</v>
      </c>
      <c r="S939" s="60">
        <f>IF(AND(ISNUMBER(R938),ISNUMBER(R939)),R939/R938-1,"")</f>
        <v>-1.0034215028293936E-3</v>
      </c>
      <c r="T939" s="60">
        <f>IF(ISNUMBER(R939),R939/MAX(R$22:R939)-1,"")</f>
        <v>-1.0034215028293936E-3</v>
      </c>
      <c r="V939" s="62">
        <v>312.8</v>
      </c>
      <c r="W939" s="60">
        <f>IF(AND(ISNUMBER(V938),ISNUMBER(V939)),V939/V938-1,"")</f>
        <v>-1.6596450912804706E-3</v>
      </c>
      <c r="X939" s="60">
        <f>IF(ISNUMBER(V939),V939/MAX(V$22:V939)-1,"")</f>
        <v>-1.6596450912804706E-3</v>
      </c>
      <c r="Z939" s="62">
        <v>12.55</v>
      </c>
      <c r="AA939" s="60">
        <f>IF(AND(ISNUMBER(Z938),ISNUMBER(Z939)),Z939/Z938-1,"")</f>
        <v>0</v>
      </c>
      <c r="AB939" s="60">
        <f>IF(ISNUMBER(Z939),Z939/MAX(Z$22:Z939)-1,"")</f>
        <v>-1.7227877838684291E-2</v>
      </c>
      <c r="AD939" s="62">
        <v>15.35</v>
      </c>
      <c r="AE939" s="60">
        <f>IF(AND(ISNUMBER(AD938),ISNUMBER(AD939)),AD939/AD938-1,"")</f>
        <v>-1.7914267434421038E-2</v>
      </c>
      <c r="AF939" s="60">
        <f>IF(ISNUMBER(AD939),AD939/MAX(AD$22:AD939)-1,"")</f>
        <v>-7.6413959085439354E-2</v>
      </c>
      <c r="AH939" s="62">
        <v>20.350000000000001</v>
      </c>
      <c r="AI939" s="60">
        <f>IF(AND(ISNUMBER(AH938),ISNUMBER(AH939)),AH939/AH938-1,"")</f>
        <v>3.4516765285996787E-3</v>
      </c>
      <c r="AJ939" s="60">
        <f>IF(ISNUMBER(AH939),AH939/MAX(AH$22:AH939)-1,"")</f>
        <v>0</v>
      </c>
      <c r="AL939" s="62">
        <v>21.45</v>
      </c>
      <c r="AM939" s="60">
        <f>IF(AND(ISNUMBER(AL938),ISNUMBER(AL939)),AL939/AL938-1,"")</f>
        <v>3.2740879326473848E-3</v>
      </c>
      <c r="AN939" s="60">
        <f>IF(ISNUMBER(AL939),AL939/MAX(AL$22:AL939)-1,"")</f>
        <v>-8.9944845142129859E-2</v>
      </c>
      <c r="AP939" s="62">
        <v>100.26</v>
      </c>
      <c r="AQ939" s="60">
        <f>IF(AND(ISNUMBER(AP938),ISNUMBER(AP939)),AP939/AP938-1,"")</f>
        <v>1.995211492418214E-4</v>
      </c>
      <c r="AR939" s="60">
        <f>IF(ISNUMBER(AP939),AP939/MAX(AP$22:AP939)-1,"")</f>
        <v>-1.4938751120405769E-3</v>
      </c>
      <c r="AT939" s="62">
        <v>50.07</v>
      </c>
      <c r="AU939" s="60">
        <f>IF(AND(ISNUMBER(AT938),ISNUMBER(AT939)),AT939/AT938-1,"")</f>
        <v>-1.9968051118202101E-4</v>
      </c>
      <c r="AV939" s="60">
        <f>IF(ISNUMBER(AT939),AT939/MAX(AT$22:AT939)-1,"")</f>
        <v>-2.1921084097249466E-3</v>
      </c>
      <c r="AX939" s="62">
        <v>22.552</v>
      </c>
      <c r="AY939" s="60">
        <f>IF(AND(ISNUMBER(AX938),ISNUMBER(AX939)),AX939/AX938-1,"")</f>
        <v>8.6769836300204517E-3</v>
      </c>
      <c r="AZ939" s="60">
        <f>IF(ISNUMBER(AX939),AX939/MAX(AX$22:AX939)-1,"")</f>
        <v>-0.15897818385232154</v>
      </c>
      <c r="BB939" s="62">
        <v>49.01</v>
      </c>
      <c r="BC939" s="60">
        <f>IF(AND(ISNUMBER(BB938),ISNUMBER(BB939)),BB939/BB938-1,"")</f>
        <v>2.6595744680850686E-3</v>
      </c>
      <c r="BD939" s="60">
        <f>IF(ISNUMBER(BB939),BB939/MAX(BB$22:BB939)-1,"")</f>
        <v>-0.11390345326342444</v>
      </c>
      <c r="BF939" s="62">
        <v>53.69</v>
      </c>
      <c r="BG939" s="60">
        <f>IF(AND(ISNUMBER(BF938),ISNUMBER(BF939)),BF939/BF938-1,"")</f>
        <v>2.0530048525568834E-3</v>
      </c>
      <c r="BH939" s="60">
        <f>IF(ISNUMBER(BF939),BF939/MAX(BF$22:BF939)-1,"")</f>
        <v>-8.3117842630218153E-3</v>
      </c>
      <c r="BK939" s="61">
        <f>BK938*(1+BL939)</f>
        <v>142.20610076074132</v>
      </c>
      <c r="BL939" s="60">
        <f>$L$12*N(AQ939)+$L$13*N(S939)+$L$14*N(AA939)+$L$15*N(AE939)+$L$16*N(AY939)+$L$17*N(BC939)+$L$18*N(AM939)+$L$19*N(AU939)+$L$20*N(W939)</f>
        <v>-5.0387907248369737E-4</v>
      </c>
      <c r="BM939" s="60">
        <f>IF(ISNUMBER(BK939),BK939/MAX(BK$22:BK939)-1,"")</f>
        <v>-5.038790724837261E-4</v>
      </c>
      <c r="BO939" s="61">
        <f>BO938*(1+BP939)</f>
        <v>142.54374211882163</v>
      </c>
      <c r="BP939" s="60">
        <f>$L$36*N(S939)+$L$37*N(AQ939)+$L$38*N(AA939)+$L$39*N(AE939)+$L$40*N(AM939)+$L$41*N(W939)+$L$42*N(AI939)+$L$43*N(BG939)+$L$44*N(AY939)</f>
        <v>-2.3810519811199322E-3</v>
      </c>
      <c r="BQ939" s="60">
        <f>IF(ISNUMBER(BO939),BO939/MAX(BO$22:BO939)-1,"")</f>
        <v>-2.3810519811199304E-3</v>
      </c>
      <c r="BS939" s="61">
        <f>BS938*(1+BT939)</f>
        <v>136.06742594168466</v>
      </c>
      <c r="BT939" s="60">
        <f>$L$60*N(S939)+$L$61*N(AE939)+$L$62*N(AQ939)+$L$63*N(AM939)+$L$64*N(AI939)+$L$65*N(AA939)+$L$66*N(BG939)+$L$67*N(W939)+$L$68*N(AY939)</f>
        <v>-2.8176575391633137E-3</v>
      </c>
      <c r="BU939" s="60">
        <f>IF(ISNUMBER(BS939),BS939/MAX(BS$22:BS939)-1,"")</f>
        <v>-2.8176575391632985E-3</v>
      </c>
    </row>
    <row r="940" spans="17:73" ht="16" customHeight="1">
      <c r="Q940" s="63">
        <v>44425</v>
      </c>
      <c r="R940" s="62">
        <v>611</v>
      </c>
      <c r="S940" s="60">
        <f>IF(AND(ISNUMBER(R939),ISNUMBER(R940)),R940/R939-1,"")</f>
        <v>6.0759743788181275E-3</v>
      </c>
      <c r="T940" s="60">
        <f>IF(ISNUMBER(R940),R940/MAX(R$22:R940)-1,"")</f>
        <v>0</v>
      </c>
      <c r="V940" s="62">
        <v>314.04000000000002</v>
      </c>
      <c r="W940" s="60">
        <f>IF(AND(ISNUMBER(V939),ISNUMBER(V940)),V940/V939-1,"")</f>
        <v>3.9641943734014529E-3</v>
      </c>
      <c r="X940" s="60">
        <f>IF(ISNUMBER(V940),V940/MAX(V$22:V940)-1,"")</f>
        <v>0</v>
      </c>
      <c r="Z940" s="62">
        <v>12.63</v>
      </c>
      <c r="AA940" s="60">
        <f>IF(AND(ISNUMBER(Z939),ISNUMBER(Z940)),Z940/Z939-1,"")</f>
        <v>6.3745019920318224E-3</v>
      </c>
      <c r="AB940" s="60">
        <f>IF(ISNUMBER(Z940),Z940/MAX(Z$22:Z940)-1,"")</f>
        <v>-1.09631949882536E-2</v>
      </c>
      <c r="AD940" s="62">
        <v>15.3</v>
      </c>
      <c r="AE940" s="60">
        <f>IF(AND(ISNUMBER(AD939),ISNUMBER(AD940)),AD940/AD939-1,"")</f>
        <v>-3.2573289902279035E-3</v>
      </c>
      <c r="AF940" s="60">
        <f>IF(ISNUMBER(AD940),AD940/MAX(AD$22:AD940)-1,"")</f>
        <v>-7.9422382671480163E-2</v>
      </c>
      <c r="AH940" s="62">
        <v>20.260000000000002</v>
      </c>
      <c r="AI940" s="60">
        <f>IF(AND(ISNUMBER(AH939),ISNUMBER(AH940)),AH940/AH939-1,"")</f>
        <v>-4.4226044226044481E-3</v>
      </c>
      <c r="AJ940" s="60">
        <f>IF(ISNUMBER(AH940),AH940/MAX(AH$22:AH940)-1,"")</f>
        <v>-4.4226044226044481E-3</v>
      </c>
      <c r="AL940" s="62">
        <v>21.49</v>
      </c>
      <c r="AM940" s="60">
        <f>IF(AND(ISNUMBER(AL939),ISNUMBER(AL940)),AL940/AL939-1,"")</f>
        <v>1.8648018648017572E-3</v>
      </c>
      <c r="AN940" s="60">
        <f>IF(ISNUMBER(AL940),AL940/MAX(AL$22:AL940)-1,"")</f>
        <v>-8.8247772592278451E-2</v>
      </c>
      <c r="AP940" s="62">
        <v>100.26</v>
      </c>
      <c r="AQ940" s="60">
        <f>IF(AND(ISNUMBER(AP939),ISNUMBER(AP940)),AP940/AP939-1,"")</f>
        <v>0</v>
      </c>
      <c r="AR940" s="60">
        <f>IF(ISNUMBER(AP940),AP940/MAX(AP$22:AP940)-1,"")</f>
        <v>-1.4938751120405769E-3</v>
      </c>
      <c r="AT940" s="62">
        <v>50.08</v>
      </c>
      <c r="AU940" s="60">
        <f>IF(AND(ISNUMBER(AT939),ISNUMBER(AT940)),AT940/AT939-1,"")</f>
        <v>1.9972039145188525E-4</v>
      </c>
      <c r="AV940" s="60">
        <f>IF(ISNUMBER(AT940),AT940/MAX(AT$22:AT940)-1,"")</f>
        <v>-1.9928258270227595E-3</v>
      </c>
      <c r="AX940" s="62">
        <v>22.881</v>
      </c>
      <c r="AY940" s="60">
        <f>IF(AND(ISNUMBER(AX939),ISNUMBER(AX940)),AX940/AX939-1,"")</f>
        <v>1.4588506562610792E-2</v>
      </c>
      <c r="AZ940" s="60">
        <f>IF(ISNUMBER(AX940),AX940/MAX(AX$22:AX940)-1,"")</f>
        <v>-0.14670893156815223</v>
      </c>
      <c r="BB940" s="62">
        <v>49.04</v>
      </c>
      <c r="BC940" s="60">
        <f>IF(AND(ISNUMBER(BB939),ISNUMBER(BB940)),BB940/BB939-1,"")</f>
        <v>6.121199755151352E-4</v>
      </c>
      <c r="BD940" s="60">
        <f>IF(ISNUMBER(BB940),BB940/MAX(BB$22:BB940)-1,"")</f>
        <v>-0.1133610558669319</v>
      </c>
      <c r="BF940" s="62">
        <v>53.71</v>
      </c>
      <c r="BG940" s="60">
        <f>IF(AND(ISNUMBER(BF939),ISNUMBER(BF940)),BF940/BF939-1,"")</f>
        <v>3.725088470851734E-4</v>
      </c>
      <c r="BH940" s="60">
        <f>IF(ISNUMBER(BF940),BF940/MAX(BF$22:BF940)-1,"")</f>
        <v>-7.9423716291097124E-3</v>
      </c>
      <c r="BK940" s="61">
        <f>BK939*(1+BL940)</f>
        <v>142.88299578141812</v>
      </c>
      <c r="BL940" s="60">
        <f>$L$12*N(AQ940)+$L$13*N(S940)+$L$14*N(AA940)+$L$15*N(AE940)+$L$16*N(AY940)+$L$17*N(BC940)+$L$18*N(AM940)+$L$19*N(AU940)+$L$20*N(W940)</f>
        <v>4.7599576744998991E-3</v>
      </c>
      <c r="BM940" s="60">
        <f>IF(ISNUMBER(BK940),BK940/MAX(BK$22:BK940)-1,"")</f>
        <v>0</v>
      </c>
      <c r="BO940" s="61">
        <f>BO939*(1+BP940)</f>
        <v>143.06567798990571</v>
      </c>
      <c r="BP940" s="60">
        <f>$L$36*N(S940)+$L$37*N(AQ940)+$L$38*N(AA940)+$L$39*N(AE940)+$L$40*N(AM940)+$L$41*N(W940)+$L$42*N(AI940)+$L$43*N(BG940)+$L$44*N(AY940)</f>
        <v>3.6615838992709133E-3</v>
      </c>
      <c r="BQ940" s="60">
        <f>IF(ISNUMBER(BO940),BO940/MAX(BO$22:BO940)-1,"")</f>
        <v>0</v>
      </c>
      <c r="BS940" s="61">
        <f>BS939*(1+BT940)</f>
        <v>136.28884848064186</v>
      </c>
      <c r="BT940" s="60">
        <f>$L$60*N(S940)+$L$61*N(AE940)+$L$62*N(AQ940)+$L$63*N(AM940)+$L$64*N(AI940)+$L$65*N(AA940)+$L$66*N(BG940)+$L$67*N(W940)+$L$68*N(AY940)</f>
        <v>1.6273001228970122E-3</v>
      </c>
      <c r="BU940" s="60">
        <f>IF(ISNUMBER(BS940),BS940/MAX(BS$22:BS940)-1,"")</f>
        <v>-1.1949425907258338E-3</v>
      </c>
    </row>
    <row r="941" spans="17:73" ht="16" customHeight="1">
      <c r="Q941" s="63">
        <v>44426</v>
      </c>
      <c r="R941" s="62">
        <v>611.77</v>
      </c>
      <c r="S941" s="60">
        <f>IF(AND(ISNUMBER(R940),ISNUMBER(R941)),R941/R940-1,"")</f>
        <v>1.2602291325696235E-3</v>
      </c>
      <c r="T941" s="60">
        <f>IF(ISNUMBER(R941),R941/MAX(R$22:R941)-1,"")</f>
        <v>0</v>
      </c>
      <c r="V941" s="62">
        <v>315.35000000000002</v>
      </c>
      <c r="W941" s="60">
        <f>IF(AND(ISNUMBER(V940),ISNUMBER(V941)),V941/V940-1,"")</f>
        <v>4.1714431282640074E-3</v>
      </c>
      <c r="X941" s="60">
        <f>IF(ISNUMBER(V941),V941/MAX(V$22:V941)-1,"")</f>
        <v>0</v>
      </c>
      <c r="Z941" s="62">
        <v>12.67</v>
      </c>
      <c r="AA941" s="60">
        <f>IF(AND(ISNUMBER(Z940),ISNUMBER(Z941)),Z941/Z940-1,"")</f>
        <v>3.1670625494852889E-3</v>
      </c>
      <c r="AB941" s="60">
        <f>IF(ISNUMBER(Z941),Z941/MAX(Z$22:Z941)-1,"")</f>
        <v>-7.8308535630383647E-3</v>
      </c>
      <c r="AD941" s="62">
        <v>15.37</v>
      </c>
      <c r="AE941" s="60">
        <f>IF(AND(ISNUMBER(AD940),ISNUMBER(AD941)),AD941/AD940-1,"")</f>
        <v>4.5751633986927942E-3</v>
      </c>
      <c r="AF941" s="60">
        <f>IF(ISNUMBER(AD941),AD941/MAX(AD$22:AD941)-1,"")</f>
        <v>-7.5210589651023008E-2</v>
      </c>
      <c r="AH941" s="62">
        <v>20.45</v>
      </c>
      <c r="AI941" s="60">
        <f>IF(AND(ISNUMBER(AH940),ISNUMBER(AH941)),AH941/AH940-1,"")</f>
        <v>9.378084896347394E-3</v>
      </c>
      <c r="AJ941" s="60">
        <f>IF(ISNUMBER(AH941),AH941/MAX(AH$22:AH941)-1,"")</f>
        <v>0</v>
      </c>
      <c r="AL941" s="62">
        <v>21.46</v>
      </c>
      <c r="AM941" s="60">
        <f>IF(AND(ISNUMBER(AL940),ISNUMBER(AL941)),AL941/AL940-1,"")</f>
        <v>-1.3959981386690856E-3</v>
      </c>
      <c r="AN941" s="60">
        <f>IF(ISNUMBER(AL941),AL941/MAX(AL$22:AL941)-1,"")</f>
        <v>-8.9520577004666979E-2</v>
      </c>
      <c r="AP941" s="62">
        <v>100.26</v>
      </c>
      <c r="AQ941" s="60">
        <f>IF(AND(ISNUMBER(AP940),ISNUMBER(AP941)),AP941/AP940-1,"")</f>
        <v>0</v>
      </c>
      <c r="AR941" s="60">
        <f>IF(ISNUMBER(AP941),AP941/MAX(AP$22:AP941)-1,"")</f>
        <v>-1.4938751120405769E-3</v>
      </c>
      <c r="AT941" s="62">
        <v>50.07</v>
      </c>
      <c r="AU941" s="60">
        <f>IF(AND(ISNUMBER(AT940),ISNUMBER(AT941)),AT941/AT940-1,"")</f>
        <v>-1.9968051118202101E-4</v>
      </c>
      <c r="AV941" s="60">
        <f>IF(ISNUMBER(AT941),AT941/MAX(AT$22:AT941)-1,"")</f>
        <v>-2.1921084097249466E-3</v>
      </c>
      <c r="AX941" s="62">
        <v>23.03</v>
      </c>
      <c r="AY941" s="60">
        <f>IF(AND(ISNUMBER(AX940),ISNUMBER(AX941)),AX941/AX940-1,"")</f>
        <v>6.5119531489008509E-3</v>
      </c>
      <c r="AZ941" s="60">
        <f>IF(ISNUMBER(AX941),AX941/MAX(AX$22:AX941)-1,"")</f>
        <v>-0.14115234010814848</v>
      </c>
      <c r="BB941" s="62">
        <v>49</v>
      </c>
      <c r="BC941" s="60">
        <f>IF(AND(ISNUMBER(BB940),ISNUMBER(BB941)),BB941/BB940-1,"")</f>
        <v>-8.1566068515492862E-4</v>
      </c>
      <c r="BD941" s="60">
        <f>IF(ISNUMBER(BB941),BB941/MAX(BB$22:BB941)-1,"")</f>
        <v>-0.1140842523955885</v>
      </c>
      <c r="BF941" s="62">
        <v>53.65</v>
      </c>
      <c r="BG941" s="60">
        <f>IF(AND(ISNUMBER(BF940),ISNUMBER(BF941)),BF941/BF940-1,"")</f>
        <v>-1.1171104077453142E-3</v>
      </c>
      <c r="BH941" s="60">
        <f>IF(ISNUMBER(BF941),BF941/MAX(BF$22:BF941)-1,"")</f>
        <v>-9.050609530846021E-3</v>
      </c>
      <c r="BK941" s="61">
        <f>BK940*(1+BL941)</f>
        <v>143.20193976212104</v>
      </c>
      <c r="BL941" s="60">
        <f>$L$12*N(AQ941)+$L$13*N(S941)+$L$14*N(AA941)+$L$15*N(AE941)+$L$16*N(AY941)+$L$17*N(BC941)+$L$18*N(AM941)+$L$19*N(AU941)+$L$20*N(W941)</f>
        <v>2.2322039019314387E-3</v>
      </c>
      <c r="BM941" s="60">
        <f>IF(ISNUMBER(BK941),BK941/MAX(BK$22:BK941)-1,"")</f>
        <v>0</v>
      </c>
      <c r="BO941" s="61">
        <f>BO940*(1+BP941)</f>
        <v>143.39831986396925</v>
      </c>
      <c r="BP941" s="60">
        <f>$L$36*N(S941)+$L$37*N(AQ941)+$L$38*N(AA941)+$L$39*N(AE941)+$L$40*N(AM941)+$L$41*N(W941)+$L$42*N(AI941)+$L$43*N(BG941)+$L$44*N(AY941)</f>
        <v>2.3250990645501154E-3</v>
      </c>
      <c r="BQ941" s="60">
        <f>IF(ISNUMBER(BO941),BO941/MAX(BO$22:BO941)-1,"")</f>
        <v>0</v>
      </c>
      <c r="BS941" s="61">
        <f>BS940*(1+BT941)</f>
        <v>136.6282744873877</v>
      </c>
      <c r="BT941" s="60">
        <f>$L$60*N(S941)+$L$61*N(AE941)+$L$62*N(AQ941)+$L$63*N(AM941)+$L$64*N(AI941)+$L$65*N(AA941)+$L$66*N(BG941)+$L$67*N(W941)+$L$68*N(AY941)</f>
        <v>2.4904899449206264E-3</v>
      </c>
      <c r="BU941" s="60">
        <f>IF(ISNUMBER(BS941),BS941/MAX(BS$22:BS941)-1,"")</f>
        <v>0</v>
      </c>
    </row>
    <row r="942" spans="17:73" ht="16" customHeight="1">
      <c r="Q942" s="63">
        <v>44427</v>
      </c>
      <c r="R942" s="62">
        <v>610</v>
      </c>
      <c r="S942" s="60">
        <f>IF(AND(ISNUMBER(R941),ISNUMBER(R942)),R942/R941-1,"")</f>
        <v>-2.8932441930790143E-3</v>
      </c>
      <c r="T942" s="60">
        <f>IF(ISNUMBER(R942),R942/MAX(R$22:R942)-1,"")</f>
        <v>-2.8932441930790143E-3</v>
      </c>
      <c r="V942" s="62">
        <v>313.68</v>
      </c>
      <c r="W942" s="60">
        <f>IF(AND(ISNUMBER(V941),ISNUMBER(V942)),V942/V941-1,"")</f>
        <v>-5.2957031869351745E-3</v>
      </c>
      <c r="X942" s="60">
        <f>IF(ISNUMBER(V942),V942/MAX(V$22:V942)-1,"")</f>
        <v>-5.2957031869351745E-3</v>
      </c>
      <c r="Z942" s="62">
        <v>12.65</v>
      </c>
      <c r="AA942" s="60">
        <f>IF(AND(ISNUMBER(Z941),ISNUMBER(Z942)),Z942/Z941-1,"")</f>
        <v>-1.5785319652722452E-3</v>
      </c>
      <c r="AB942" s="60">
        <f>IF(ISNUMBER(Z942),Z942/MAX(Z$22:Z942)-1,"")</f>
        <v>-9.3970242756460376E-3</v>
      </c>
      <c r="AD942" s="62">
        <v>15.06</v>
      </c>
      <c r="AE942" s="60">
        <f>IF(AND(ISNUMBER(AD941),ISNUMBER(AD942)),AD942/AD941-1,"")</f>
        <v>-2.0169160702667499E-2</v>
      </c>
      <c r="AF942" s="60">
        <f>IF(ISNUMBER(AD942),AD942/MAX(AD$22:AD942)-1,"")</f>
        <v>-9.3862815884476536E-2</v>
      </c>
      <c r="AH942" s="62">
        <v>20.52</v>
      </c>
      <c r="AI942" s="60">
        <f>IF(AND(ISNUMBER(AH941),ISNUMBER(AH942)),AH942/AH941-1,"")</f>
        <v>3.4229828850855792E-3</v>
      </c>
      <c r="AJ942" s="60">
        <f>IF(ISNUMBER(AH942),AH942/MAX(AH$22:AH942)-1,"")</f>
        <v>0</v>
      </c>
      <c r="AL942" s="62">
        <v>21.41</v>
      </c>
      <c r="AM942" s="60">
        <f>IF(AND(ISNUMBER(AL941),ISNUMBER(AL942)),AL942/AL941-1,"")</f>
        <v>-2.329916123019582E-3</v>
      </c>
      <c r="AN942" s="60">
        <f>IF(ISNUMBER(AL942),AL942/MAX(AL$22:AL942)-1,"")</f>
        <v>-9.1641917691981378E-2</v>
      </c>
      <c r="AP942" s="62">
        <v>100.24</v>
      </c>
      <c r="AQ942" s="60">
        <f>IF(AND(ISNUMBER(AP941),ISNUMBER(AP942)),AP942/AP941-1,"")</f>
        <v>-1.9948134849401278E-4</v>
      </c>
      <c r="AR942" s="60">
        <f>IF(ISNUMBER(AP942),AP942/MAX(AP$22:AP942)-1,"")</f>
        <v>-1.6930584603127574E-3</v>
      </c>
      <c r="AT942" s="62">
        <v>50.07</v>
      </c>
      <c r="AU942" s="60">
        <f>IF(AND(ISNUMBER(AT941),ISNUMBER(AT942)),AT942/AT941-1,"")</f>
        <v>0</v>
      </c>
      <c r="AV942" s="60">
        <f>IF(ISNUMBER(AT942),AT942/MAX(AT$22:AT942)-1,"")</f>
        <v>-2.1921084097249466E-3</v>
      </c>
      <c r="AX942" s="62">
        <v>23.088000000000001</v>
      </c>
      <c r="AY942" s="60">
        <f>IF(AND(ISNUMBER(AX941),ISNUMBER(AX942)),AX942/AX941-1,"")</f>
        <v>2.518454190186814E-3</v>
      </c>
      <c r="AZ942" s="60">
        <f>IF(ISNUMBER(AX942),AX942/MAX(AX$22:AX942)-1,"")</f>
        <v>-0.13898937162036173</v>
      </c>
      <c r="BB942" s="62">
        <v>49.03</v>
      </c>
      <c r="BC942" s="60">
        <f>IF(AND(ISNUMBER(BB941),ISNUMBER(BB942)),BB942/BB941-1,"")</f>
        <v>6.1224489795930204E-4</v>
      </c>
      <c r="BD942" s="60">
        <f>IF(ISNUMBER(BB942),BB942/MAX(BB$22:BB942)-1,"")</f>
        <v>-0.11354185499909597</v>
      </c>
      <c r="BF942" s="62">
        <v>53.72</v>
      </c>
      <c r="BG942" s="60">
        <f>IF(AND(ISNUMBER(BF941),ISNUMBER(BF942)),BF942/BF941-1,"")</f>
        <v>1.3047530288909925E-3</v>
      </c>
      <c r="BH942" s="60">
        <f>IF(ISNUMBER(BF942),BF942/MAX(BF$22:BF942)-1,"")</f>
        <v>-7.7576653121537165E-3</v>
      </c>
      <c r="BK942" s="61">
        <f>BK941*(1+BL942)</f>
        <v>142.78715222551685</v>
      </c>
      <c r="BL942" s="60">
        <f>$L$12*N(AQ942)+$L$13*N(S942)+$L$14*N(AA942)+$L$15*N(AE942)+$L$16*N(AY942)+$L$17*N(BC942)+$L$18*N(AM942)+$L$19*N(AU942)+$L$20*N(W942)</f>
        <v>-2.896521774029152E-3</v>
      </c>
      <c r="BM942" s="60">
        <f>IF(ISNUMBER(BK942),BK942/MAX(BK$22:BK942)-1,"")</f>
        <v>-2.8965217740291038E-3</v>
      </c>
      <c r="BO942" s="61">
        <f>BO941*(1+BP942)</f>
        <v>142.76533988260707</v>
      </c>
      <c r="BP942" s="60">
        <f>$L$36*N(S942)+$L$37*N(AQ942)+$L$38*N(AA942)+$L$39*N(AE942)+$L$40*N(AM942)+$L$41*N(W942)+$L$42*N(AI942)+$L$43*N(BG942)+$L$44*N(AY942)</f>
        <v>-4.4141380593764601E-3</v>
      </c>
      <c r="BQ942" s="60">
        <f>IF(ISNUMBER(BO942),BO942/MAX(BO$22:BO942)-1,"")</f>
        <v>-4.4141380593764046E-3</v>
      </c>
      <c r="BS942" s="61">
        <f>BS941*(1+BT942)</f>
        <v>135.98137733585759</v>
      </c>
      <c r="BT942" s="60">
        <f>$L$60*N(S942)+$L$61*N(AE942)+$L$62*N(AQ942)+$L$63*N(AM942)+$L$64*N(AI942)+$L$65*N(AA942)+$L$66*N(BG942)+$L$67*N(W942)+$L$68*N(AY942)</f>
        <v>-4.7347238626646538E-3</v>
      </c>
      <c r="BU942" s="60">
        <f>IF(ISNUMBER(BS942),BS942/MAX(BS$22:BS942)-1,"")</f>
        <v>-4.7347238626644916E-3</v>
      </c>
    </row>
    <row r="943" spans="17:73" ht="16" customHeight="1">
      <c r="Q943" s="63">
        <v>44428</v>
      </c>
      <c r="R943" s="62">
        <v>616.54999999999995</v>
      </c>
      <c r="S943" s="60">
        <f>IF(AND(ISNUMBER(R942),ISNUMBER(R943)),R943/R942-1,"")</f>
        <v>1.0737704918032609E-2</v>
      </c>
      <c r="T943" s="60">
        <f>IF(ISNUMBER(R943),R943/MAX(R$22:R943)-1,"")</f>
        <v>0</v>
      </c>
      <c r="V943" s="62">
        <v>316.48</v>
      </c>
      <c r="W943" s="60">
        <f>IF(AND(ISNUMBER(V942),ISNUMBER(V943)),V943/V942-1,"")</f>
        <v>8.9262943126753314E-3</v>
      </c>
      <c r="X943" s="60">
        <f>IF(ISNUMBER(V943),V943/MAX(V$22:V943)-1,"")</f>
        <v>0</v>
      </c>
      <c r="Z943" s="62">
        <v>12.75</v>
      </c>
      <c r="AA943" s="60">
        <f>IF(AND(ISNUMBER(Z942),ISNUMBER(Z943)),Z943/Z942-1,"")</f>
        <v>7.905138339920903E-3</v>
      </c>
      <c r="AB943" s="60">
        <f>IF(ISNUMBER(Z943),Z943/MAX(Z$22:Z943)-1,"")</f>
        <v>-1.5661707126076729E-3</v>
      </c>
      <c r="AD943" s="62">
        <v>14.82</v>
      </c>
      <c r="AE943" s="60">
        <f>IF(AND(ISNUMBER(AD942),ISNUMBER(AD943)),AD943/AD942-1,"")</f>
        <v>-1.5936254980079667E-2</v>
      </c>
      <c r="AF943" s="60">
        <f>IF(ISNUMBER(AD943),AD943/MAX(AD$22:AD943)-1,"")</f>
        <v>-0.10830324909747291</v>
      </c>
      <c r="AH943" s="62">
        <v>20.55</v>
      </c>
      <c r="AI943" s="60">
        <f>IF(AND(ISNUMBER(AH942),ISNUMBER(AH943)),AH943/AH942-1,"")</f>
        <v>1.4619883040936088E-3</v>
      </c>
      <c r="AJ943" s="60">
        <f>IF(ISNUMBER(AH943),AH943/MAX(AH$22:AH943)-1,"")</f>
        <v>0</v>
      </c>
      <c r="AL943" s="62">
        <v>21.49</v>
      </c>
      <c r="AM943" s="60">
        <f>IF(AND(ISNUMBER(AL942),ISNUMBER(AL943)),AL943/AL942-1,"")</f>
        <v>3.7365716954693706E-3</v>
      </c>
      <c r="AN943" s="60">
        <f>IF(ISNUMBER(AL943),AL943/MAX(AL$22:AL943)-1,"")</f>
        <v>-8.8247772592278451E-2</v>
      </c>
      <c r="AP943" s="62">
        <v>100.25</v>
      </c>
      <c r="AQ943" s="60">
        <f>IF(AND(ISNUMBER(AP942),ISNUMBER(AP943)),AP943/AP942-1,"")</f>
        <v>9.9760574620910702E-5</v>
      </c>
      <c r="AR943" s="60">
        <f>IF(ISNUMBER(AP943),AP943/MAX(AP$22:AP943)-1,"")</f>
        <v>-1.5934667861766671E-3</v>
      </c>
      <c r="AT943" s="62">
        <v>50.07</v>
      </c>
      <c r="AU943" s="60">
        <f>IF(AND(ISNUMBER(AT942),ISNUMBER(AT943)),AT943/AT942-1,"")</f>
        <v>0</v>
      </c>
      <c r="AV943" s="60">
        <f>IF(ISNUMBER(AT943),AT943/MAX(AT$22:AT943)-1,"")</f>
        <v>-2.1921084097249466E-3</v>
      </c>
      <c r="AX943" s="62">
        <v>23.395</v>
      </c>
      <c r="AY943" s="60">
        <f>IF(AND(ISNUMBER(AX942),ISNUMBER(AX943)),AX943/AX942-1,"")</f>
        <v>1.3296950796950702E-2</v>
      </c>
      <c r="AZ943" s="60">
        <f>IF(ISNUMBER(AX943),AX943/MAX(AX$22:AX943)-1,"")</f>
        <v>-0.12754055565914602</v>
      </c>
      <c r="BB943" s="62">
        <v>49.07</v>
      </c>
      <c r="BC943" s="60">
        <f>IF(AND(ISNUMBER(BB942),ISNUMBER(BB943)),BB943/BB942-1,"")</f>
        <v>8.1582704466653944E-4</v>
      </c>
      <c r="BD943" s="60">
        <f>IF(ISNUMBER(BB943),BB943/MAX(BB$22:BB943)-1,"")</f>
        <v>-0.11281865847043937</v>
      </c>
      <c r="BF943" s="62">
        <v>53.72</v>
      </c>
      <c r="BG943" s="60">
        <f>IF(AND(ISNUMBER(BF942),ISNUMBER(BF943)),BF943/BF942-1,"")</f>
        <v>0</v>
      </c>
      <c r="BH943" s="60">
        <f>IF(ISNUMBER(BF943),BF943/MAX(BF$22:BF943)-1,"")</f>
        <v>-7.7576653121537165E-3</v>
      </c>
      <c r="BK943" s="61">
        <f>BK942*(1+BL943)</f>
        <v>143.50789046889759</v>
      </c>
      <c r="BL943" s="60">
        <f>$L$12*N(AQ943)+$L$13*N(S943)+$L$14*N(AA943)+$L$15*N(AE943)+$L$16*N(AY943)+$L$17*N(BC943)+$L$18*N(AM943)+$L$19*N(AU943)+$L$20*N(W943)</f>
        <v>5.0476407165988826E-3</v>
      </c>
      <c r="BM943" s="60">
        <f>IF(ISNUMBER(BK943),BK943/MAX(BK$22:BK943)-1,"")</f>
        <v>0</v>
      </c>
      <c r="BO943" s="61">
        <f>BO942*(1+BP943)</f>
        <v>143.23420369431099</v>
      </c>
      <c r="BP943" s="60">
        <f>$L$36*N(S943)+$L$37*N(AQ943)+$L$38*N(AA943)+$L$39*N(AE943)+$L$40*N(AM943)+$L$41*N(W943)+$L$42*N(AI943)+$L$43*N(BG943)+$L$44*N(AY943)</f>
        <v>3.2841571496937429E-3</v>
      </c>
      <c r="BQ943" s="60">
        <f>IF(ISNUMBER(BO943),BO943/MAX(BO$22:BO943)-1,"")</f>
        <v>-1.1444776327500517E-3</v>
      </c>
      <c r="BS943" s="61">
        <f>BS942*(1+BT943)</f>
        <v>136.20158228735175</v>
      </c>
      <c r="BT943" s="60">
        <f>$L$60*N(S943)+$L$61*N(AE943)+$L$62*N(AQ943)+$L$63*N(AM943)+$L$64*N(AI943)+$L$65*N(AA943)+$L$66*N(BG943)+$L$67*N(W943)+$L$68*N(AY943)</f>
        <v>1.6193757984249275E-3</v>
      </c>
      <c r="BU943" s="60">
        <f>IF(ISNUMBER(BS943),BS943/MAX(BS$22:BS943)-1,"")</f>
        <v>-3.1230153614750789E-3</v>
      </c>
    </row>
    <row r="944" spans="17:73" ht="16" customHeight="1">
      <c r="Q944" s="63">
        <v>44431</v>
      </c>
      <c r="R944" s="62">
        <v>622.66</v>
      </c>
      <c r="S944" s="60">
        <f>IF(AND(ISNUMBER(R943),ISNUMBER(R944)),R944/R943-1,"")</f>
        <v>9.9099829697510966E-3</v>
      </c>
      <c r="T944" s="60">
        <f>IF(ISNUMBER(R944),R944/MAX(R$22:R944)-1,"")</f>
        <v>0</v>
      </c>
      <c r="V944" s="62">
        <v>319.98</v>
      </c>
      <c r="W944" s="60">
        <f>IF(AND(ISNUMBER(V943),ISNUMBER(V944)),V944/V943-1,"")</f>
        <v>1.1059150657229511E-2</v>
      </c>
      <c r="X944" s="60">
        <f>IF(ISNUMBER(V944),V944/MAX(V$22:V944)-1,"")</f>
        <v>0</v>
      </c>
      <c r="Z944" s="62">
        <v>12.91</v>
      </c>
      <c r="AA944" s="60">
        <f>IF(AND(ISNUMBER(Z943),ISNUMBER(Z944)),Z944/Z943-1,"")</f>
        <v>1.2549019607843048E-2</v>
      </c>
      <c r="AB944" s="60">
        <f>IF(ISNUMBER(Z944),Z944/MAX(Z$22:Z944)-1,"")</f>
        <v>0</v>
      </c>
      <c r="AD944" s="62">
        <v>15.2</v>
      </c>
      <c r="AE944" s="60">
        <f>IF(AND(ISNUMBER(AD943),ISNUMBER(AD944)),AD944/AD943-1,"")</f>
        <v>2.564102564102555E-2</v>
      </c>
      <c r="AF944" s="60">
        <f>IF(ISNUMBER(AD944),AD944/MAX(AD$22:AD944)-1,"")</f>
        <v>-8.5439229843562114E-2</v>
      </c>
      <c r="AH944" s="62">
        <v>20.64</v>
      </c>
      <c r="AI944" s="60">
        <f>IF(AND(ISNUMBER(AH943),ISNUMBER(AH944)),AH944/AH943-1,"")</f>
        <v>4.3795620437956373E-3</v>
      </c>
      <c r="AJ944" s="60">
        <f>IF(ISNUMBER(AH944),AH944/MAX(AH$22:AH944)-1,"")</f>
        <v>0</v>
      </c>
      <c r="AL944" s="62">
        <v>21.6</v>
      </c>
      <c r="AM944" s="60">
        <f>IF(AND(ISNUMBER(AL943),ISNUMBER(AL944)),AL944/AL943-1,"")</f>
        <v>5.1186598417869433E-3</v>
      </c>
      <c r="AN944" s="60">
        <f>IF(ISNUMBER(AL944),AL944/MAX(AL$22:AL944)-1,"")</f>
        <v>-8.3580823080186661E-2</v>
      </c>
      <c r="AP944" s="62">
        <v>100.24</v>
      </c>
      <c r="AQ944" s="60">
        <f>IF(AND(ISNUMBER(AP943),ISNUMBER(AP944)),AP944/AP943-1,"")</f>
        <v>-9.9750623441474673E-5</v>
      </c>
      <c r="AR944" s="60">
        <f>IF(ISNUMBER(AP944),AP944/MAX(AP$22:AP944)-1,"")</f>
        <v>-1.6930584603127574E-3</v>
      </c>
      <c r="AT944" s="62">
        <v>50.07</v>
      </c>
      <c r="AU944" s="60">
        <f>IF(AND(ISNUMBER(AT943),ISNUMBER(AT944)),AT944/AT943-1,"")</f>
        <v>0</v>
      </c>
      <c r="AV944" s="60">
        <f>IF(ISNUMBER(AT944),AT944/MAX(AT$22:AT944)-1,"")</f>
        <v>-2.1921084097249466E-3</v>
      </c>
      <c r="AX944" s="62">
        <v>23.27</v>
      </c>
      <c r="AY944" s="60">
        <f>IF(AND(ISNUMBER(AX943),ISNUMBER(AX944)),AX944/AX943-1,"")</f>
        <v>-5.3430220132506534E-3</v>
      </c>
      <c r="AZ944" s="60">
        <f>IF(ISNUMBER(AX944),AX944/MAX(AX$22:AX944)-1,"")</f>
        <v>-0.13220212567592771</v>
      </c>
      <c r="BB944" s="62">
        <v>48.97</v>
      </c>
      <c r="BC944" s="60">
        <f>IF(AND(ISNUMBER(BB943),ISNUMBER(BB944)),BB944/BB943-1,"")</f>
        <v>-2.0379050336254423E-3</v>
      </c>
      <c r="BD944" s="60">
        <f>IF(ISNUMBER(BB944),BB944/MAX(BB$22:BB944)-1,"")</f>
        <v>-0.11462664979208104</v>
      </c>
      <c r="BF944" s="62">
        <v>53.77</v>
      </c>
      <c r="BG944" s="60">
        <f>IF(AND(ISNUMBER(BF943),ISNUMBER(BF944)),BF944/BF943-1,"")</f>
        <v>9.3075204765469266E-4</v>
      </c>
      <c r="BH944" s="60">
        <f>IF(ISNUMBER(BF944),BF944/MAX(BF$22:BF944)-1,"")</f>
        <v>-6.8341337273734037E-3</v>
      </c>
      <c r="BK944" s="61">
        <f>BK943*(1+BL944)</f>
        <v>144.48613338984163</v>
      </c>
      <c r="BL944" s="60">
        <f>$L$12*N(AQ944)+$L$13*N(S944)+$L$14*N(AA944)+$L$15*N(AE944)+$L$16*N(AY944)+$L$17*N(BC944)+$L$18*N(AM944)+$L$19*N(AU944)+$L$20*N(W944)</f>
        <v>6.8166490201182093E-3</v>
      </c>
      <c r="BM944" s="60">
        <f>IF(ISNUMBER(BK944),BK944/MAX(BK$22:BK944)-1,"")</f>
        <v>0</v>
      </c>
      <c r="BO944" s="61">
        <f>BO943*(1+BP944)</f>
        <v>144.58146618551496</v>
      </c>
      <c r="BP944" s="60">
        <f>$L$36*N(S944)+$L$37*N(AQ944)+$L$38*N(AA944)+$L$39*N(AE944)+$L$40*N(AM944)+$L$41*N(W944)+$L$42*N(AI944)+$L$43*N(BG944)+$L$44*N(AY944)</f>
        <v>9.4060109698329564E-3</v>
      </c>
      <c r="BQ944" s="60">
        <f>IF(ISNUMBER(BO944),BO944/MAX(BO$22:BO944)-1,"")</f>
        <v>0</v>
      </c>
      <c r="BS944" s="61">
        <f>BS943*(1+BT944)</f>
        <v>137.55789924764741</v>
      </c>
      <c r="BT944" s="60">
        <f>$L$60*N(S944)+$L$61*N(AE944)+$L$62*N(AQ944)+$L$63*N(AM944)+$L$64*N(AI944)+$L$65*N(AA944)+$L$66*N(BG944)+$L$67*N(W944)+$L$68*N(AY944)</f>
        <v>9.9581586169398811E-3</v>
      </c>
      <c r="BU944" s="60">
        <f>IF(ISNUMBER(BS944),BS944/MAX(BS$22:BS944)-1,"")</f>
        <v>0</v>
      </c>
    </row>
    <row r="945" spans="17:73" ht="16" customHeight="1">
      <c r="Q945" s="63">
        <v>44432</v>
      </c>
      <c r="R945" s="62">
        <v>620.4</v>
      </c>
      <c r="S945" s="60">
        <f>IF(AND(ISNUMBER(R944),ISNUMBER(R945)),R945/R944-1,"")</f>
        <v>-3.6295891818970416E-3</v>
      </c>
      <c r="T945" s="60">
        <f>IF(ISNUMBER(R945),R945/MAX(R$22:R945)-1,"")</f>
        <v>-3.6295891818970416E-3</v>
      </c>
      <c r="V945" s="62">
        <v>319.29000000000002</v>
      </c>
      <c r="W945" s="60">
        <f>IF(AND(ISNUMBER(V944),ISNUMBER(V945)),V945/V944-1,"")</f>
        <v>-2.1563847740483366E-3</v>
      </c>
      <c r="X945" s="60">
        <f>IF(ISNUMBER(V945),V945/MAX(V$22:V945)-1,"")</f>
        <v>-2.1563847740483366E-3</v>
      </c>
      <c r="Z945" s="62">
        <v>12.9</v>
      </c>
      <c r="AA945" s="60">
        <f>IF(AND(ISNUMBER(Z944),ISNUMBER(Z945)),Z945/Z944-1,"")</f>
        <v>-7.7459333849727585E-4</v>
      </c>
      <c r="AB945" s="60">
        <f>IF(ISNUMBER(Z945),Z945/MAX(Z$22:Z945)-1,"")</f>
        <v>-7.7459333849727585E-4</v>
      </c>
      <c r="AD945" s="62">
        <v>15.36</v>
      </c>
      <c r="AE945" s="60">
        <f>IF(AND(ISNUMBER(AD944),ISNUMBER(AD945)),AD945/AD944-1,"")</f>
        <v>1.0526315789473717E-2</v>
      </c>
      <c r="AF945" s="60">
        <f>IF(ISNUMBER(AD945),AD945/MAX(AD$22:AD945)-1,"")</f>
        <v>-7.5812274368231125E-2</v>
      </c>
      <c r="AH945" s="62">
        <v>20.58</v>
      </c>
      <c r="AI945" s="60">
        <f>IF(AND(ISNUMBER(AH944),ISNUMBER(AH945)),AH945/AH944-1,"")</f>
        <v>-2.9069767441861627E-3</v>
      </c>
      <c r="AJ945" s="60">
        <f>IF(ISNUMBER(AH945),AH945/MAX(AH$22:AH945)-1,"")</f>
        <v>-2.9069767441861627E-3</v>
      </c>
      <c r="AL945" s="62">
        <v>21.55</v>
      </c>
      <c r="AM945" s="60">
        <f>IF(AND(ISNUMBER(AL944),ISNUMBER(AL945)),AL945/AL944-1,"")</f>
        <v>-2.3148148148148806E-3</v>
      </c>
      <c r="AN945" s="60">
        <f>IF(ISNUMBER(AL945),AL945/MAX(AL$22:AL945)-1,"")</f>
        <v>-8.5702163767501061E-2</v>
      </c>
      <c r="AP945" s="62">
        <v>100.24</v>
      </c>
      <c r="AQ945" s="60">
        <f>IF(AND(ISNUMBER(AP944),ISNUMBER(AP945)),AP945/AP944-1,"")</f>
        <v>0</v>
      </c>
      <c r="AR945" s="60">
        <f>IF(ISNUMBER(AP945),AP945/MAX(AP$22:AP945)-1,"")</f>
        <v>-1.6930584603127574E-3</v>
      </c>
      <c r="AT945" s="62">
        <v>50.07</v>
      </c>
      <c r="AU945" s="60">
        <f>IF(AND(ISNUMBER(AT944),ISNUMBER(AT945)),AT945/AT944-1,"")</f>
        <v>0</v>
      </c>
      <c r="AV945" s="60">
        <f>IF(ISNUMBER(AT945),AT945/MAX(AT$22:AT945)-1,"")</f>
        <v>-2.1921084097249466E-3</v>
      </c>
      <c r="AX945" s="62">
        <v>23.257999999999999</v>
      </c>
      <c r="AY945" s="60">
        <f>IF(AND(ISNUMBER(AX944),ISNUMBER(AX945)),AX945/AX944-1,"")</f>
        <v>-5.156854318865145E-4</v>
      </c>
      <c r="AZ945" s="60">
        <f>IF(ISNUMBER(AX945),AX945/MAX(AX$22:AX945)-1,"")</f>
        <v>-0.13264963639753879</v>
      </c>
      <c r="BB945" s="62">
        <v>49.03</v>
      </c>
      <c r="BC945" s="60">
        <f>IF(AND(ISNUMBER(BB944),ISNUMBER(BB945)),BB945/BB944-1,"")</f>
        <v>1.2252399428220873E-3</v>
      </c>
      <c r="BD945" s="60">
        <f>IF(ISNUMBER(BB945),BB945/MAX(BB$22:BB945)-1,"")</f>
        <v>-0.11354185499909597</v>
      </c>
      <c r="BF945" s="62">
        <v>53.63</v>
      </c>
      <c r="BG945" s="60">
        <f>IF(AND(ISNUMBER(BF944),ISNUMBER(BF945)),BF945/BF944-1,"")</f>
        <v>-2.6036823507532558E-3</v>
      </c>
      <c r="BH945" s="60">
        <f>IF(ISNUMBER(BF945),BF945/MAX(BF$22:BF945)-1,"")</f>
        <v>-9.4200221647580129E-3</v>
      </c>
      <c r="BK945" s="61">
        <f>BK944*(1+BL945)</f>
        <v>144.44639838607685</v>
      </c>
      <c r="BL945" s="60">
        <f>$L$12*N(AQ945)+$L$13*N(S945)+$L$14*N(AA945)+$L$15*N(AE945)+$L$16*N(AY945)+$L$17*N(BC945)+$L$18*N(AM945)+$L$19*N(AU945)+$L$20*N(W945)</f>
        <v>-2.7500911563288521E-4</v>
      </c>
      <c r="BM945" s="60">
        <f>IF(ISNUMBER(BK945),BK945/MAX(BK$22:BK945)-1,"")</f>
        <v>-2.7500911563305142E-4</v>
      </c>
      <c r="BO945" s="61">
        <f>BO944*(1+BP945)</f>
        <v>144.63239789283989</v>
      </c>
      <c r="BP945" s="60">
        <f>$L$36*N(S945)+$L$37*N(AQ945)+$L$38*N(AA945)+$L$39*N(AE945)+$L$40*N(AM945)+$L$41*N(W945)+$L$42*N(AI945)+$L$43*N(BG945)+$L$44*N(AY945)</f>
        <v>3.5226996010393689E-4</v>
      </c>
      <c r="BQ945" s="60">
        <f>IF(ISNUMBER(BO945),BO945/MAX(BO$22:BO945)-1,"")</f>
        <v>0</v>
      </c>
      <c r="BS945" s="61">
        <f>BS944*(1+BT945)</f>
        <v>137.59148133660759</v>
      </c>
      <c r="BT945" s="60">
        <f>$L$60*N(S945)+$L$61*N(AE945)+$L$62*N(AQ945)+$L$63*N(AM945)+$L$64*N(AI945)+$L$65*N(AA945)+$L$66*N(BG945)+$L$67*N(W945)+$L$68*N(AY945)</f>
        <v>2.4413057442596904E-4</v>
      </c>
      <c r="BU945" s="60">
        <f>IF(ISNUMBER(BS945),BS945/MAX(BS$22:BS945)-1,"")</f>
        <v>0</v>
      </c>
    </row>
    <row r="946" spans="17:73" ht="16" customHeight="1">
      <c r="Q946" s="63">
        <v>44433</v>
      </c>
      <c r="R946" s="62">
        <v>618.98</v>
      </c>
      <c r="S946" s="60">
        <f>IF(AND(ISNUMBER(R945),ISNUMBER(R946)),R946/R945-1,"")</f>
        <v>-2.2888459058670874E-3</v>
      </c>
      <c r="T946" s="60">
        <f>IF(ISNUMBER(R946),R946/MAX(R$22:R946)-1,"")</f>
        <v>-5.9101275174251455E-3</v>
      </c>
      <c r="V946" s="62">
        <v>319.27999999999997</v>
      </c>
      <c r="W946" s="60">
        <f>IF(AND(ISNUMBER(V945),ISNUMBER(V946)),V946/V945-1,"")</f>
        <v>-3.1319490118808524E-5</v>
      </c>
      <c r="X946" s="60">
        <f>IF(ISNUMBER(V946),V946/MAX(V$22:V946)-1,"")</f>
        <v>-2.1876367272956054E-3</v>
      </c>
      <c r="Z946" s="62">
        <v>12.89</v>
      </c>
      <c r="AA946" s="60">
        <f>IF(AND(ISNUMBER(Z945),ISNUMBER(Z946)),Z946/Z945-1,"")</f>
        <v>-7.7519379844959158E-4</v>
      </c>
      <c r="AB946" s="60">
        <f>IF(ISNUMBER(Z946),Z946/MAX(Z$22:Z946)-1,"")</f>
        <v>-1.5491866769945517E-3</v>
      </c>
      <c r="AD946" s="62">
        <v>15.39</v>
      </c>
      <c r="AE946" s="60">
        <f>IF(AND(ISNUMBER(AD945),ISNUMBER(AD946)),AD946/AD945-1,"")</f>
        <v>1.953125E-3</v>
      </c>
      <c r="AF946" s="60">
        <f>IF(ISNUMBER(AD946),AD946/MAX(AD$22:AD946)-1,"")</f>
        <v>-7.4007220216606551E-2</v>
      </c>
      <c r="AH946" s="62">
        <v>20.57</v>
      </c>
      <c r="AI946" s="60">
        <f>IF(AND(ISNUMBER(AH945),ISNUMBER(AH946)),AH946/AH945-1,"")</f>
        <v>-4.8590864917386067E-4</v>
      </c>
      <c r="AJ946" s="60">
        <f>IF(ISNUMBER(AH946),AH946/MAX(AH$22:AH946)-1,"")</f>
        <v>-3.3914728682170603E-3</v>
      </c>
      <c r="AL946" s="62">
        <v>21.45</v>
      </c>
      <c r="AM946" s="60">
        <f>IF(AND(ISNUMBER(AL945),ISNUMBER(AL946)),AL946/AL945-1,"")</f>
        <v>-4.6403712296984034E-3</v>
      </c>
      <c r="AN946" s="60">
        <f>IF(ISNUMBER(AL946),AL946/MAX(AL$22:AL946)-1,"")</f>
        <v>-8.9944845142129859E-2</v>
      </c>
      <c r="AP946" s="62">
        <v>100.26</v>
      </c>
      <c r="AQ946" s="60">
        <f>IF(AND(ISNUMBER(AP945),ISNUMBER(AP946)),AP946/AP945-1,"")</f>
        <v>1.995211492418214E-4</v>
      </c>
      <c r="AR946" s="60">
        <f>IF(ISNUMBER(AP946),AP946/MAX(AP$22:AP946)-1,"")</f>
        <v>-1.4938751120405769E-3</v>
      </c>
      <c r="AT946" s="62">
        <v>50.07</v>
      </c>
      <c r="AU946" s="60">
        <f>IF(AND(ISNUMBER(AT945),ISNUMBER(AT946)),AT946/AT945-1,"")</f>
        <v>0</v>
      </c>
      <c r="AV946" s="60">
        <f>IF(ISNUMBER(AT946),AT946/MAX(AT$22:AT946)-1,"")</f>
        <v>-2.1921084097249466E-3</v>
      </c>
      <c r="AX946" s="62">
        <v>23.119</v>
      </c>
      <c r="AY946" s="60">
        <f>IF(AND(ISNUMBER(AX945),ISNUMBER(AX946)),AX946/AX945-1,"")</f>
        <v>-5.9764382148077555E-3</v>
      </c>
      <c r="AZ946" s="60">
        <f>IF(ISNUMBER(AX946),AX946/MAX(AX$22:AX946)-1,"")</f>
        <v>-0.13783330225619994</v>
      </c>
      <c r="BB946" s="62">
        <v>48.99</v>
      </c>
      <c r="BC946" s="60">
        <f>IF(AND(ISNUMBER(BB945),ISNUMBER(BB946)),BB946/BB945-1,"")</f>
        <v>-8.1582704466653944E-4</v>
      </c>
      <c r="BD946" s="60">
        <f>IF(ISNUMBER(BB946),BB946/MAX(BB$22:BB946)-1,"")</f>
        <v>-0.11426505152775268</v>
      </c>
      <c r="BF946" s="62">
        <v>53.66</v>
      </c>
      <c r="BG946" s="60">
        <f>IF(AND(ISNUMBER(BF945),ISNUMBER(BF946)),BF946/BF945-1,"")</f>
        <v>5.593884020136386E-4</v>
      </c>
      <c r="BH946" s="60">
        <f>IF(ISNUMBER(BF946),BF946/MAX(BF$22:BF946)-1,"")</f>
        <v>-8.8659032138900251E-3</v>
      </c>
      <c r="BK946" s="61">
        <f>BK945*(1+BL946)</f>
        <v>144.20239209926567</v>
      </c>
      <c r="BL946" s="60">
        <f>$L$12*N(AQ946)+$L$13*N(S946)+$L$14*N(AA946)+$L$15*N(AE946)+$L$16*N(AY946)+$L$17*N(BC946)+$L$18*N(AM946)+$L$19*N(AU946)+$L$20*N(W946)</f>
        <v>-1.6892514423169683E-3</v>
      </c>
      <c r="BM946" s="60">
        <f>IF(ISNUMBER(BK946),BK946/MAX(BK$22:BK946)-1,"")</f>
        <v>-1.9637959984049047E-3</v>
      </c>
      <c r="BO946" s="61">
        <f>BO945*(1+BP946)</f>
        <v>144.47623241066282</v>
      </c>
      <c r="BP946" s="60">
        <f>$L$36*N(S946)+$L$37*N(AQ946)+$L$38*N(AA946)+$L$39*N(AE946)+$L$40*N(AM946)+$L$41*N(W946)+$L$42*N(AI946)+$L$43*N(BG946)+$L$44*N(AY946)</f>
        <v>-1.0797406698102819E-3</v>
      </c>
      <c r="BQ946" s="60">
        <f>IF(ISNUMBER(BO946),BO946/MAX(BO$22:BO946)-1,"")</f>
        <v>-1.079740669810203E-3</v>
      </c>
      <c r="BS946" s="61">
        <f>BS945*(1+BT946)</f>
        <v>137.46101758582245</v>
      </c>
      <c r="BT946" s="60">
        <f>$L$60*N(S946)+$L$61*N(AE946)+$L$62*N(AQ946)+$L$63*N(AM946)+$L$64*N(AI946)+$L$65*N(AA946)+$L$66*N(BG946)+$L$67*N(W946)+$L$68*N(AY946)</f>
        <v>-9.4819642551831817E-4</v>
      </c>
      <c r="BU946" s="60">
        <f>IF(ISNUMBER(BS946),BS946/MAX(BS$22:BS946)-1,"")</f>
        <v>-9.4819642551835503E-4</v>
      </c>
    </row>
    <row r="947" spans="17:73" ht="16" customHeight="1">
      <c r="Q947" s="63">
        <v>44434</v>
      </c>
      <c r="R947" s="62">
        <v>617.27</v>
      </c>
      <c r="S947" s="60">
        <f>IF(AND(ISNUMBER(R946),ISNUMBER(R947)),R947/R946-1,"")</f>
        <v>-2.7626094542635427E-3</v>
      </c>
      <c r="T947" s="60">
        <f>IF(ISNUMBER(R947),R947/MAX(R$22:R947)-1,"")</f>
        <v>-8.6564095975331101E-3</v>
      </c>
      <c r="V947" s="62">
        <v>318.85000000000002</v>
      </c>
      <c r="W947" s="60">
        <f>IF(AND(ISNUMBER(V946),ISNUMBER(V947)),V947/V946-1,"")</f>
        <v>-1.3467802555748865E-3</v>
      </c>
      <c r="X947" s="60">
        <f>IF(ISNUMBER(V947),V947/MAX(V$22:V947)-1,"")</f>
        <v>-3.5314707169198378E-3</v>
      </c>
      <c r="Z947" s="62">
        <v>12.85</v>
      </c>
      <c r="AA947" s="60">
        <f>IF(AND(ISNUMBER(Z946),ISNUMBER(Z947)),Z947/Z946-1,"")</f>
        <v>-3.1031807602793782E-3</v>
      </c>
      <c r="AB947" s="60">
        <f>IF(ISNUMBER(Z947),Z947/MAX(Z$22:Z947)-1,"")</f>
        <v>-4.6475600309837661E-3</v>
      </c>
      <c r="AD947" s="62">
        <v>15.34</v>
      </c>
      <c r="AE947" s="60">
        <f>IF(AND(ISNUMBER(AD946),ISNUMBER(AD947)),AD947/AD946-1,"")</f>
        <v>-3.2488628979857603E-3</v>
      </c>
      <c r="AF947" s="60">
        <f>IF(ISNUMBER(AD947),AD947/MAX(AD$22:AD947)-1,"")</f>
        <v>-7.7015643802647471E-2</v>
      </c>
      <c r="AH947" s="62">
        <v>20.54</v>
      </c>
      <c r="AI947" s="60">
        <f>IF(AND(ISNUMBER(AH946),ISNUMBER(AH947)),AH947/AH946-1,"")</f>
        <v>-1.458434613514914E-3</v>
      </c>
      <c r="AJ947" s="60">
        <f>IF(ISNUMBER(AH947),AH947/MAX(AH$22:AH947)-1,"")</f>
        <v>-4.8449612403101971E-3</v>
      </c>
      <c r="AL947" s="62">
        <v>21.44</v>
      </c>
      <c r="AM947" s="60">
        <f>IF(AND(ISNUMBER(AL946),ISNUMBER(AL947)),AL947/AL946-1,"")</f>
        <v>-4.662004662003838E-4</v>
      </c>
      <c r="AN947" s="60">
        <f>IF(ISNUMBER(AL947),AL947/MAX(AL$22:AL947)-1,"")</f>
        <v>-9.0369113279592628E-2</v>
      </c>
      <c r="AP947" s="62">
        <v>100.24</v>
      </c>
      <c r="AQ947" s="60">
        <f>IF(AND(ISNUMBER(AP946),ISNUMBER(AP947)),AP947/AP946-1,"")</f>
        <v>-1.9948134849401278E-4</v>
      </c>
      <c r="AR947" s="60">
        <f>IF(ISNUMBER(AP947),AP947/MAX(AP$22:AP947)-1,"")</f>
        <v>-1.6930584603127574E-3</v>
      </c>
      <c r="AT947" s="62">
        <v>50.07</v>
      </c>
      <c r="AU947" s="60">
        <f>IF(AND(ISNUMBER(AT946),ISNUMBER(AT947)),AT947/AT946-1,"")</f>
        <v>0</v>
      </c>
      <c r="AV947" s="60">
        <f>IF(ISNUMBER(AT947),AT947/MAX(AT$22:AT947)-1,"")</f>
        <v>-2.1921084097249466E-3</v>
      </c>
      <c r="AX947" s="62">
        <v>22.957999999999998</v>
      </c>
      <c r="AY947" s="60">
        <f>IF(AND(ISNUMBER(AX946),ISNUMBER(AX947)),AX947/AX946-1,"")</f>
        <v>-6.9639690298023416E-3</v>
      </c>
      <c r="AZ947" s="60">
        <f>IF(ISNUMBER(AX947),AX947/MAX(AX$22:AX947)-1,"")</f>
        <v>-0.14383740443781479</v>
      </c>
      <c r="BB947" s="62">
        <v>48.86</v>
      </c>
      <c r="BC947" s="60">
        <f>IF(AND(ISNUMBER(BB946),ISNUMBER(BB947)),BB947/BB946-1,"")</f>
        <v>-2.6536027760768466E-3</v>
      </c>
      <c r="BD947" s="60">
        <f>IF(ISNUMBER(BB947),BB947/MAX(BB$22:BB947)-1,"")</f>
        <v>-0.11661544024588688</v>
      </c>
      <c r="BF947" s="62">
        <v>53.61</v>
      </c>
      <c r="BG947" s="60">
        <f>IF(AND(ISNUMBER(BF946),ISNUMBER(BF947)),BF947/BF946-1,"")</f>
        <v>-9.3179276928800903E-4</v>
      </c>
      <c r="BH947" s="60">
        <f>IF(ISNUMBER(BF947),BF947/MAX(BF$22:BF947)-1,"")</f>
        <v>-9.7894347986701158E-3</v>
      </c>
      <c r="BK947" s="61">
        <f>BK946*(1+BL947)</f>
        <v>143.79422197658494</v>
      </c>
      <c r="BL947" s="60">
        <f>$L$12*N(AQ947)+$L$13*N(S947)+$L$14*N(AA947)+$L$15*N(AE947)+$L$16*N(AY947)+$L$17*N(BC947)+$L$18*N(AM947)+$L$19*N(AU947)+$L$20*N(W947)</f>
        <v>-2.8305364199488537E-3</v>
      </c>
      <c r="BM947" s="60">
        <f>IF(ISNUMBER(BK947),BK947/MAX(BK$22:BK947)-1,"")</f>
        <v>-4.7887738222589515E-3</v>
      </c>
      <c r="BO947" s="61">
        <f>BO946*(1+BP947)</f>
        <v>144.10311096917289</v>
      </c>
      <c r="BP947" s="60">
        <f>$L$36*N(S947)+$L$37*N(AQ947)+$L$38*N(AA947)+$L$39*N(AE947)+$L$40*N(AM947)+$L$41*N(W947)+$L$42*N(AI947)+$L$43*N(BG947)+$L$44*N(AY947)</f>
        <v>-2.582580091300845E-3</v>
      </c>
      <c r="BQ947" s="60">
        <f>IF(ISNUMBER(BO947),BO947/MAX(BO$22:BO947)-1,"")</f>
        <v>-3.6595322443534473E-3</v>
      </c>
      <c r="BS947" s="61">
        <f>BS946*(1+BT947)</f>
        <v>137.18109505538959</v>
      </c>
      <c r="BT947" s="60">
        <f>$L$60*N(S947)+$L$61*N(AE947)+$L$62*N(AQ947)+$L$63*N(AM947)+$L$64*N(AI947)+$L$65*N(AA947)+$L$66*N(BG947)+$L$67*N(W947)+$L$68*N(AY947)</f>
        <v>-2.0363775516072306E-3</v>
      </c>
      <c r="BU947" s="60">
        <f>IF(ISNUMBER(BS947),BS947/MAX(BS$22:BS947)-1,"")</f>
        <v>-2.9826430912101021E-3</v>
      </c>
    </row>
    <row r="948" spans="17:73" ht="16" customHeight="1">
      <c r="Q948" s="63">
        <v>44435</v>
      </c>
      <c r="R948" s="62">
        <v>618.1</v>
      </c>
      <c r="S948" s="60">
        <f>IF(AND(ISNUMBER(R947),ISNUMBER(R948)),R948/R947-1,"")</f>
        <v>1.3446303886468502E-3</v>
      </c>
      <c r="T948" s="60">
        <f>IF(ISNUMBER(R948),R948/MAX(R$22:R948)-1,"")</f>
        <v>-7.3234188802877576E-3</v>
      </c>
      <c r="V948" s="62">
        <v>318.42</v>
      </c>
      <c r="W948" s="60">
        <f>IF(AND(ISNUMBER(V947),ISNUMBER(V948)),V948/V947-1,"")</f>
        <v>-1.3485965187391979E-3</v>
      </c>
      <c r="X948" s="60">
        <f>IF(ISNUMBER(V948),V948/MAX(V$22:V948)-1,"")</f>
        <v>-4.8753047065441812E-3</v>
      </c>
      <c r="Z948" s="62">
        <v>12.85</v>
      </c>
      <c r="AA948" s="60">
        <f>IF(AND(ISNUMBER(Z947),ISNUMBER(Z948)),Z948/Z947-1,"")</f>
        <v>0</v>
      </c>
      <c r="AB948" s="60">
        <f>IF(ISNUMBER(Z948),Z948/MAX(Z$22:Z948)-1,"")</f>
        <v>-4.6475600309837661E-3</v>
      </c>
      <c r="AD948" s="62">
        <v>15.27</v>
      </c>
      <c r="AE948" s="60">
        <f>IF(AND(ISNUMBER(AD947),ISNUMBER(AD948)),AD948/AD947-1,"")</f>
        <v>-4.5632333767927635E-3</v>
      </c>
      <c r="AF948" s="60">
        <f>IF(ISNUMBER(AD948),AD948/MAX(AD$22:AD948)-1,"")</f>
        <v>-8.1227436823104737E-2</v>
      </c>
      <c r="AH948" s="62">
        <v>20.52</v>
      </c>
      <c r="AI948" s="60">
        <f>IF(AND(ISNUMBER(AH947),ISNUMBER(AH948)),AH948/AH947-1,"")</f>
        <v>-9.7370983446931625E-4</v>
      </c>
      <c r="AJ948" s="60">
        <f>IF(ISNUMBER(AH948),AH948/MAX(AH$22:AH948)-1,"")</f>
        <v>-5.8139534883721034E-3</v>
      </c>
      <c r="AL948" s="62">
        <v>21.35</v>
      </c>
      <c r="AM948" s="60">
        <f>IF(AND(ISNUMBER(AL947),ISNUMBER(AL948)),AL948/AL947-1,"")</f>
        <v>-4.1977611940298143E-3</v>
      </c>
      <c r="AN948" s="60">
        <f>IF(ISNUMBER(AL948),AL948/MAX(AL$22:AL948)-1,"")</f>
        <v>-9.4187526516758546E-2</v>
      </c>
      <c r="AP948" s="62">
        <v>100.26</v>
      </c>
      <c r="AQ948" s="60">
        <f>IF(AND(ISNUMBER(AP947),ISNUMBER(AP948)),AP948/AP947-1,"")</f>
        <v>1.995211492418214E-4</v>
      </c>
      <c r="AR948" s="60">
        <f>IF(ISNUMBER(AP948),AP948/MAX(AP$22:AP948)-1,"")</f>
        <v>-1.4938751120405769E-3</v>
      </c>
      <c r="AT948" s="62">
        <v>50.07</v>
      </c>
      <c r="AU948" s="60">
        <f>IF(AND(ISNUMBER(AT947),ISNUMBER(AT948)),AT948/AT947-1,"")</f>
        <v>0</v>
      </c>
      <c r="AV948" s="60">
        <f>IF(ISNUMBER(AT948),AT948/MAX(AT$22:AT948)-1,"")</f>
        <v>-2.1921084097249466E-3</v>
      </c>
      <c r="AX948" s="62">
        <v>23.225000000000001</v>
      </c>
      <c r="AY948" s="60">
        <f>IF(AND(ISNUMBER(AX947),ISNUMBER(AX948)),AX948/AX947-1,"")</f>
        <v>1.1629932920986352E-2</v>
      </c>
      <c r="AZ948" s="60">
        <f>IF(ISNUMBER(AX948),AX948/MAX(AX$22:AX948)-1,"")</f>
        <v>-0.13388029088196907</v>
      </c>
      <c r="BB948" s="62">
        <v>48.86</v>
      </c>
      <c r="BC948" s="60">
        <f>IF(AND(ISNUMBER(BB947),ISNUMBER(BB948)),BB948/BB947-1,"")</f>
        <v>0</v>
      </c>
      <c r="BD948" s="60">
        <f>IF(ISNUMBER(BB948),BB948/MAX(BB$22:BB948)-1,"")</f>
        <v>-0.11661544024588688</v>
      </c>
      <c r="BF948" s="62">
        <v>53.6</v>
      </c>
      <c r="BG948" s="60">
        <f>IF(AND(ISNUMBER(BF947),ISNUMBER(BF948)),BF948/BF947-1,"")</f>
        <v>-1.8653236336496626E-4</v>
      </c>
      <c r="BH948" s="60">
        <f>IF(ISNUMBER(BF948),BF948/MAX(BF$22:BF948)-1,"")</f>
        <v>-9.9741411156261117E-3</v>
      </c>
      <c r="BK948" s="61">
        <f>BK947*(1+BL948)</f>
        <v>144.01179841835187</v>
      </c>
      <c r="BL948" s="60">
        <f>$L$12*N(AQ948)+$L$13*N(S948)+$L$14*N(AA948)+$L$15*N(AE948)+$L$16*N(AY948)+$L$17*N(BC948)+$L$18*N(AM948)+$L$19*N(AU948)+$L$20*N(W948)</f>
        <v>1.5131097673894761E-3</v>
      </c>
      <c r="BM948" s="60">
        <f>IF(ISNUMBER(BK948),BK948/MAX(BK$22:BK948)-1,"")</f>
        <v>-3.2829099953137764E-3</v>
      </c>
      <c r="BO948" s="61">
        <f>BO947*(1+BP948)</f>
        <v>144.16606836929816</v>
      </c>
      <c r="BP948" s="60">
        <f>$L$36*N(S948)+$L$37*N(AQ948)+$L$38*N(AA948)+$L$39*N(AE948)+$L$40*N(AM948)+$L$41*N(W948)+$L$42*N(AI948)+$L$43*N(BG948)+$L$44*N(AY948)</f>
        <v>4.3689133219865358E-4</v>
      </c>
      <c r="BQ948" s="60">
        <f>IF(ISNUMBER(BO948),BO948/MAX(BO$22:BO948)-1,"")</f>
        <v>-3.2242397300723535E-3</v>
      </c>
      <c r="BS948" s="61">
        <f>BS947*(1+BT948)</f>
        <v>137.05641270019112</v>
      </c>
      <c r="BT948" s="60">
        <f>$L$60*N(S948)+$L$61*N(AE948)+$L$62*N(AQ948)+$L$63*N(AM948)+$L$64*N(AI948)+$L$65*N(AA948)+$L$66*N(BG948)+$L$67*N(W948)+$L$68*N(AY948)</f>
        <v>-9.0888875867421173E-4</v>
      </c>
      <c r="BU948" s="60">
        <f>IF(ISNUMBER(BS948),BS948/MAX(BS$22:BS948)-1,"")</f>
        <v>-3.8888209591076972E-3</v>
      </c>
    </row>
    <row r="949" spans="17:73" ht="16" customHeight="1">
      <c r="Q949" s="63">
        <v>44438</v>
      </c>
      <c r="R949" s="62">
        <v>617.91999999999996</v>
      </c>
      <c r="S949" s="60">
        <f>IF(AND(ISNUMBER(R948),ISNUMBER(R949)),R949/R948-1,"")</f>
        <v>-2.9121501375195535E-4</v>
      </c>
      <c r="T949" s="60">
        <f>IF(ISNUMBER(R949),R949/MAX(R$22:R949)-1,"")</f>
        <v>-7.6125012045097362E-3</v>
      </c>
      <c r="V949" s="62">
        <v>319.29000000000002</v>
      </c>
      <c r="W949" s="60">
        <f>IF(AND(ISNUMBER(V948),ISNUMBER(V949)),V949/V948-1,"")</f>
        <v>2.732240437158584E-3</v>
      </c>
      <c r="X949" s="60">
        <f>IF(ISNUMBER(V949),V949/MAX(V$22:V949)-1,"")</f>
        <v>-2.1563847740483366E-3</v>
      </c>
      <c r="Z949" s="62">
        <v>12.86</v>
      </c>
      <c r="AA949" s="60">
        <f>IF(AND(ISNUMBER(Z948),ISNUMBER(Z949)),Z949/Z948-1,"")</f>
        <v>7.7821011673151474E-4</v>
      </c>
      <c r="AB949" s="60">
        <f>IF(ISNUMBER(Z949),Z949/MAX(Z$22:Z949)-1,"")</f>
        <v>-3.8729666924864903E-3</v>
      </c>
      <c r="AD949" s="62">
        <v>15.46</v>
      </c>
      <c r="AE949" s="60">
        <f>IF(AND(ISNUMBER(AD948),ISNUMBER(AD949)),AD949/AD948-1,"")</f>
        <v>1.2442698100851413E-2</v>
      </c>
      <c r="AF949" s="60">
        <f>IF(ISNUMBER(AD949),AD949/MAX(AD$22:AD949)-1,"")</f>
        <v>-6.9795427196149173E-2</v>
      </c>
      <c r="AH949" s="62">
        <v>20.52</v>
      </c>
      <c r="AI949" s="60">
        <f>IF(AND(ISNUMBER(AH948),ISNUMBER(AH949)),AH949/AH948-1,"")</f>
        <v>0</v>
      </c>
      <c r="AJ949" s="60">
        <f>IF(ISNUMBER(AH949),AH949/MAX(AH$22:AH949)-1,"")</f>
        <v>-5.8139534883721034E-3</v>
      </c>
      <c r="AL949" s="62">
        <v>21.46</v>
      </c>
      <c r="AM949" s="60">
        <f>IF(AND(ISNUMBER(AL948),ISNUMBER(AL949)),AL949/AL948-1,"")</f>
        <v>5.1522248243558444E-3</v>
      </c>
      <c r="AN949" s="60">
        <f>IF(ISNUMBER(AL949),AL949/MAX(AL$22:AL949)-1,"")</f>
        <v>-8.9520577004666979E-2</v>
      </c>
      <c r="AP949" s="62">
        <v>100.26</v>
      </c>
      <c r="AQ949" s="60">
        <f>IF(AND(ISNUMBER(AP948),ISNUMBER(AP949)),AP949/AP948-1,"")</f>
        <v>0</v>
      </c>
      <c r="AR949" s="60">
        <f>IF(ISNUMBER(AP949),AP949/MAX(AP$22:AP949)-1,"")</f>
        <v>-1.4938751120405769E-3</v>
      </c>
      <c r="AT949" s="62">
        <v>50.08</v>
      </c>
      <c r="AU949" s="60">
        <f>IF(AND(ISNUMBER(AT948),ISNUMBER(AT949)),AT949/AT948-1,"")</f>
        <v>1.9972039145188525E-4</v>
      </c>
      <c r="AV949" s="60">
        <f>IF(ISNUMBER(AT949),AT949/MAX(AT$22:AT949)-1,"")</f>
        <v>-1.9928258270227595E-3</v>
      </c>
      <c r="AX949" s="62">
        <v>23.204000000000001</v>
      </c>
      <c r="AY949" s="60">
        <f>IF(AND(ISNUMBER(AX948),ISNUMBER(AX949)),AX949/AX948-1,"")</f>
        <v>-9.0419806243280387E-4</v>
      </c>
      <c r="AZ949" s="60">
        <f>IF(ISNUMBER(AX949),AX949/MAX(AX$22:AX949)-1,"")</f>
        <v>-0.13466343464478836</v>
      </c>
      <c r="BB949" s="62">
        <v>48.92</v>
      </c>
      <c r="BC949" s="60">
        <f>IF(AND(ISNUMBER(BB948),ISNUMBER(BB949)),BB949/BB948-1,"")</f>
        <v>1.2279983626688473E-3</v>
      </c>
      <c r="BD949" s="60">
        <f>IF(ISNUMBER(BB949),BB949/MAX(BB$22:BB949)-1,"")</f>
        <v>-0.11553064545290181</v>
      </c>
      <c r="BF949" s="62">
        <v>53.6</v>
      </c>
      <c r="BG949" s="60">
        <f>IF(AND(ISNUMBER(BF948),ISNUMBER(BF949)),BF949/BF948-1,"")</f>
        <v>0</v>
      </c>
      <c r="BH949" s="60">
        <f>IF(ISNUMBER(BF949),BF949/MAX(BF$22:BF949)-1,"")</f>
        <v>-9.9741411156261117E-3</v>
      </c>
      <c r="BK949" s="61">
        <f>BK948*(1+BL949)</f>
        <v>144.2217279284236</v>
      </c>
      <c r="BL949" s="60">
        <f>$L$12*N(AQ949)+$L$13*N(S949)+$L$14*N(AA949)+$L$15*N(AE949)+$L$16*N(AY949)+$L$17*N(BC949)+$L$18*N(AM949)+$L$19*N(AU949)+$L$20*N(W949)</f>
        <v>1.4577243835389849E-3</v>
      </c>
      <c r="BM949" s="60">
        <f>IF(ISNUMBER(BK949),BK949/MAX(BK$22:BK949)-1,"")</f>
        <v>-1.8299711897239446E-3</v>
      </c>
      <c r="BO949" s="61">
        <f>BO948*(1+BP949)</f>
        <v>144.49185293371875</v>
      </c>
      <c r="BP949" s="60">
        <f>$L$36*N(S949)+$L$37*N(AQ949)+$L$38*N(AA949)+$L$39*N(AE949)+$L$40*N(AM949)+$L$41*N(W949)+$L$42*N(AI949)+$L$43*N(BG949)+$L$44*N(AY949)</f>
        <v>2.259786703664965E-3</v>
      </c>
      <c r="BQ949" s="60">
        <f>IF(ISNUMBER(BO949),BO949/MAX(BO$22:BO949)-1,"")</f>
        <v>-9.7173912047887612E-4</v>
      </c>
      <c r="BS949" s="61">
        <f>BS948*(1+BT949)</f>
        <v>137.45813588882348</v>
      </c>
      <c r="BT949" s="60">
        <f>$L$60*N(S949)+$L$61*N(AE949)+$L$62*N(AQ949)+$L$63*N(AM949)+$L$64*N(AI949)+$L$65*N(AA949)+$L$66*N(BG949)+$L$67*N(W949)+$L$68*N(AY949)</f>
        <v>2.931079113467691E-3</v>
      </c>
      <c r="BU949" s="60">
        <f>IF(ISNUMBER(BS949),BS949/MAX(BS$22:BS949)-1,"")</f>
        <v>-9.6914028752903558E-4</v>
      </c>
    </row>
    <row r="950" spans="17:73" ht="16" customHeight="1">
      <c r="Q950" s="63">
        <v>44439</v>
      </c>
      <c r="R950" s="62">
        <v>618.80999999999995</v>
      </c>
      <c r="S950" s="60">
        <f>IF(AND(ISNUMBER(R949),ISNUMBER(R950)),R950/R949-1,"")</f>
        <v>1.4403158984981346E-3</v>
      </c>
      <c r="T950" s="60">
        <f>IF(ISNUMBER(R950),R950/MAX(R$22:R950)-1,"")</f>
        <v>-6.1831497125237611E-3</v>
      </c>
      <c r="V950" s="62">
        <v>319.51</v>
      </c>
      <c r="W950" s="60">
        <f>IF(AND(ISNUMBER(V949),ISNUMBER(V950)),V950/V949-1,"")</f>
        <v>6.8902878261134504E-4</v>
      </c>
      <c r="X950" s="60">
        <f>IF(ISNUMBER(V950),V950/MAX(V$22:V950)-1,"")</f>
        <v>-1.4688418026127525E-3</v>
      </c>
      <c r="Z950" s="62">
        <v>12.91</v>
      </c>
      <c r="AA950" s="60">
        <f>IF(AND(ISNUMBER(Z949),ISNUMBER(Z950)),Z950/Z949-1,"")</f>
        <v>3.8880248833592645E-3</v>
      </c>
      <c r="AB950" s="60">
        <f>IF(ISNUMBER(Z950),Z950/MAX(Z$22:Z950)-1,"")</f>
        <v>0</v>
      </c>
      <c r="AD950" s="62">
        <v>15.64</v>
      </c>
      <c r="AE950" s="60">
        <f>IF(AND(ISNUMBER(AD949),ISNUMBER(AD950)),AD950/AD949-1,"")</f>
        <v>1.1642949547218562E-2</v>
      </c>
      <c r="AF950" s="60">
        <f>IF(ISNUMBER(AD950),AD950/MAX(AD$22:AD950)-1,"")</f>
        <v>-5.8965102286401949E-2</v>
      </c>
      <c r="AH950" s="62">
        <v>20.73</v>
      </c>
      <c r="AI950" s="60">
        <f>IF(AND(ISNUMBER(AH949),ISNUMBER(AH950)),AH950/AH949-1,"")</f>
        <v>1.023391812865504E-2</v>
      </c>
      <c r="AJ950" s="60">
        <f>IF(ISNUMBER(AH950),AH950/MAX(AH$22:AH950)-1,"")</f>
        <v>0</v>
      </c>
      <c r="AL950" s="62">
        <v>21.52</v>
      </c>
      <c r="AM950" s="60">
        <f>IF(AND(ISNUMBER(AL949),ISNUMBER(AL950)),AL950/AL949-1,"")</f>
        <v>2.7958993476233651E-3</v>
      </c>
      <c r="AN950" s="60">
        <f>IF(ISNUMBER(AL950),AL950/MAX(AL$22:AL950)-1,"")</f>
        <v>-8.69749681798897E-2</v>
      </c>
      <c r="AP950" s="62">
        <v>100.26</v>
      </c>
      <c r="AQ950" s="60">
        <f>IF(AND(ISNUMBER(AP949),ISNUMBER(AP950)),AP950/AP949-1,"")</f>
        <v>0</v>
      </c>
      <c r="AR950" s="60">
        <f>IF(ISNUMBER(AP950),AP950/MAX(AP$22:AP950)-1,"")</f>
        <v>-1.4938751120405769E-3</v>
      </c>
      <c r="AT950" s="62">
        <v>50.08</v>
      </c>
      <c r="AU950" s="60">
        <f>IF(AND(ISNUMBER(AT949),ISNUMBER(AT950)),AT950/AT949-1,"")</f>
        <v>0</v>
      </c>
      <c r="AV950" s="60">
        <f>IF(ISNUMBER(AT950),AT950/MAX(AT$22:AT950)-1,"")</f>
        <v>-1.9928258270227595E-3</v>
      </c>
      <c r="AX950" s="62">
        <v>23.123000000000001</v>
      </c>
      <c r="AY950" s="60">
        <f>IF(AND(ISNUMBER(AX949),ISNUMBER(AX950)),AX950/AX949-1,"")</f>
        <v>-3.4907774521634183E-3</v>
      </c>
      <c r="AZ950" s="60">
        <f>IF(ISNUMBER(AX950),AX950/MAX(AX$22:AX950)-1,"")</f>
        <v>-0.13768413201566287</v>
      </c>
      <c r="BB950" s="62">
        <v>48.98</v>
      </c>
      <c r="BC950" s="60">
        <f>IF(AND(ISNUMBER(BB949),ISNUMBER(BB950)),BB950/BB949-1,"")</f>
        <v>1.2264922322158256E-3</v>
      </c>
      <c r="BD950" s="60">
        <f>IF(ISNUMBER(BB950),BB950/MAX(BB$22:BB950)-1,"")</f>
        <v>-0.11444585065991697</v>
      </c>
      <c r="BF950" s="62">
        <v>53.66</v>
      </c>
      <c r="BG950" s="60">
        <f>IF(AND(ISNUMBER(BF949),ISNUMBER(BF950)),BF950/BF949-1,"")</f>
        <v>1.1194029850745135E-3</v>
      </c>
      <c r="BH950" s="60">
        <f>IF(ISNUMBER(BF950),BF950/MAX(BF$22:BF950)-1,"")</f>
        <v>-8.8659032138900251E-3</v>
      </c>
      <c r="BK950" s="61">
        <f>BK949*(1+BL950)</f>
        <v>144.4874022314188</v>
      </c>
      <c r="BL950" s="60">
        <f>$L$12*N(AQ950)+$L$13*N(S950)+$L$14*N(AA950)+$L$15*N(AE950)+$L$16*N(AY950)+$L$17*N(BC950)+$L$18*N(AM950)+$L$19*N(AU950)+$L$20*N(W950)</f>
        <v>1.8421239768188448E-3</v>
      </c>
      <c r="BM950" s="60">
        <f>IF(ISNUMBER(BK950),BK950/MAX(BK$22:BK950)-1,"")</f>
        <v>0</v>
      </c>
      <c r="BO950" s="61">
        <f>BO949*(1+BP950)</f>
        <v>144.92912177195043</v>
      </c>
      <c r="BP950" s="60">
        <f>$L$36*N(S950)+$L$37*N(AQ950)+$L$38*N(AA950)+$L$39*N(AE950)+$L$40*N(AM950)+$L$41*N(W950)+$L$42*N(AI950)+$L$43*N(BG950)+$L$44*N(AY950)</f>
        <v>3.02625254887049E-3</v>
      </c>
      <c r="BQ950" s="60">
        <f>IF(ISNUMBER(BO950),BO950/MAX(BO$22:BO950)-1,"")</f>
        <v>0</v>
      </c>
      <c r="BS950" s="61">
        <f>BS949*(1+BT950)</f>
        <v>138.06182552033502</v>
      </c>
      <c r="BT950" s="60">
        <f>$L$60*N(S950)+$L$61*N(AE950)+$L$62*N(AQ950)+$L$63*N(AM950)+$L$64*N(AI950)+$L$65*N(AA950)+$L$66*N(BG950)+$L$67*N(W950)+$L$68*N(AY950)</f>
        <v>4.3918072044843706E-3</v>
      </c>
      <c r="BU950" s="60">
        <f>IF(ISNUMBER(BS950),BS950/MAX(BS$22:BS950)-1,"")</f>
        <v>0</v>
      </c>
    </row>
    <row r="951" spans="17:73" ht="16" customHeight="1">
      <c r="Q951" s="63">
        <v>44440</v>
      </c>
      <c r="R951" s="62">
        <v>620</v>
      </c>
      <c r="S951" s="60">
        <f>IF(AND(ISNUMBER(R950),ISNUMBER(R951)),R951/R950-1,"")</f>
        <v>1.9230458460595123E-3</v>
      </c>
      <c r="T951" s="60">
        <f>IF(ISNUMBER(R951),R951/MAX(R$22:R951)-1,"")</f>
        <v>-4.2719943468344512E-3</v>
      </c>
      <c r="V951" s="62">
        <v>319.3</v>
      </c>
      <c r="W951" s="60">
        <f>IF(AND(ISNUMBER(V950),ISNUMBER(V951)),V951/V950-1,"")</f>
        <v>-6.5725642389902195E-4</v>
      </c>
      <c r="X951" s="60">
        <f>IF(ISNUMBER(V951),V951/MAX(V$22:V951)-1,"")</f>
        <v>-2.1251328208012898E-3</v>
      </c>
      <c r="Z951" s="62">
        <v>12.88</v>
      </c>
      <c r="AA951" s="60">
        <f>IF(AND(ISNUMBER(Z950),ISNUMBER(Z951)),Z951/Z950-1,"")</f>
        <v>-2.3237800154918276E-3</v>
      </c>
      <c r="AB951" s="60">
        <f>IF(ISNUMBER(Z951),Z951/MAX(Z$22:Z951)-1,"")</f>
        <v>-2.3237800154918276E-3</v>
      </c>
      <c r="AD951" s="62">
        <v>15.79</v>
      </c>
      <c r="AE951" s="60">
        <f>IF(AND(ISNUMBER(AD950),ISNUMBER(AD951)),AD951/AD950-1,"")</f>
        <v>9.59079283887454E-3</v>
      </c>
      <c r="AF951" s="60">
        <f>IF(ISNUMBER(AD951),AD951/MAX(AD$22:AD951)-1,"")</f>
        <v>-4.9939831528279299E-2</v>
      </c>
      <c r="AH951" s="62">
        <v>20.73</v>
      </c>
      <c r="AI951" s="60">
        <f>IF(AND(ISNUMBER(AH950),ISNUMBER(AH951)),AH951/AH950-1,"")</f>
        <v>0</v>
      </c>
      <c r="AJ951" s="60">
        <f>IF(ISNUMBER(AH951),AH951/MAX(AH$22:AH951)-1,"")</f>
        <v>0</v>
      </c>
      <c r="AL951" s="62">
        <v>21.48</v>
      </c>
      <c r="AM951" s="60">
        <f>IF(AND(ISNUMBER(AL950),ISNUMBER(AL951)),AL951/AL950-1,"")</f>
        <v>-1.8587360594795044E-3</v>
      </c>
      <c r="AN951" s="60">
        <f>IF(ISNUMBER(AL951),AL951/MAX(AL$22:AL951)-1,"")</f>
        <v>-8.8672040729741219E-2</v>
      </c>
      <c r="AP951" s="62">
        <v>100.26</v>
      </c>
      <c r="AQ951" s="60">
        <f>IF(AND(ISNUMBER(AP950),ISNUMBER(AP951)),AP951/AP950-1,"")</f>
        <v>0</v>
      </c>
      <c r="AR951" s="60">
        <f>IF(ISNUMBER(AP951),AP951/MAX(AP$22:AP951)-1,"")</f>
        <v>-1.4938751120405769E-3</v>
      </c>
      <c r="AT951" s="62">
        <v>50.06</v>
      </c>
      <c r="AU951" s="60">
        <f>IF(AND(ISNUMBER(AT950),ISNUMBER(AT951)),AT951/AT950-1,"")</f>
        <v>-3.9936102236415305E-4</v>
      </c>
      <c r="AV951" s="60">
        <f>IF(ISNUMBER(AT951),AT951/MAX(AT$22:AT951)-1,"")</f>
        <v>-2.3913909924272447E-3</v>
      </c>
      <c r="AX951" s="62">
        <v>23.123999999999999</v>
      </c>
      <c r="AY951" s="60">
        <f>IF(AND(ISNUMBER(AX950),ISNUMBER(AX951)),AX951/AX950-1,"")</f>
        <v>4.3246983522760019E-5</v>
      </c>
      <c r="AZ951" s="60">
        <f>IF(ISNUMBER(AX951),AX951/MAX(AX$22:AX951)-1,"")</f>
        <v>-0.13764683945552869</v>
      </c>
      <c r="BB951" s="62">
        <v>48.88</v>
      </c>
      <c r="BC951" s="60">
        <f>IF(AND(ISNUMBER(BB950),ISNUMBER(BB951)),BB951/BB950-1,"")</f>
        <v>-2.0416496529194195E-3</v>
      </c>
      <c r="BD951" s="60">
        <f>IF(ISNUMBER(BB951),BB951/MAX(BB$22:BB951)-1,"")</f>
        <v>-0.11625384198155853</v>
      </c>
      <c r="BF951" s="62">
        <v>53.55</v>
      </c>
      <c r="BG951" s="60">
        <f>IF(AND(ISNUMBER(BF950),ISNUMBER(BF951)),BF951/BF950-1,"")</f>
        <v>-2.0499440924338641E-3</v>
      </c>
      <c r="BH951" s="60">
        <f>IF(ISNUMBER(BF951),BF951/MAX(BF$22:BF951)-1,"")</f>
        <v>-1.0897672700406424E-2</v>
      </c>
      <c r="BK951" s="61">
        <f>BK950*(1+BL951)</f>
        <v>144.63007884058439</v>
      </c>
      <c r="BL951" s="60">
        <f>$L$12*N(AQ951)+$L$13*N(S951)+$L$14*N(AA951)+$L$15*N(AE951)+$L$16*N(AY951)+$L$17*N(BC951)+$L$18*N(AM951)+$L$19*N(AU951)+$L$20*N(W951)</f>
        <v>9.8746746748951467E-4</v>
      </c>
      <c r="BM951" s="60">
        <f>IF(ISNUMBER(BK951),BK951/MAX(BK$22:BK951)-1,"")</f>
        <v>0</v>
      </c>
      <c r="BO951" s="61">
        <f>BO950*(1+BP951)</f>
        <v>145.16427976258265</v>
      </c>
      <c r="BP951" s="60">
        <f>$L$36*N(S951)+$L$37*N(AQ951)+$L$38*N(AA951)+$L$39*N(AE951)+$L$40*N(AM951)+$L$41*N(W951)+$L$42*N(AI951)+$L$43*N(BG951)+$L$44*N(AY951)</f>
        <v>1.6225723840530093E-3</v>
      </c>
      <c r="BQ951" s="60">
        <f>IF(ISNUMBER(BO951),BO951/MAX(BO$22:BO951)-1,"")</f>
        <v>0</v>
      </c>
      <c r="BS951" s="61">
        <f>BS950*(1+BT951)</f>
        <v>138.32883273739185</v>
      </c>
      <c r="BT951" s="60">
        <f>$L$60*N(S951)+$L$61*N(AE951)+$L$62*N(AQ951)+$L$63*N(AM951)+$L$64*N(AI951)+$L$65*N(AA951)+$L$66*N(BG951)+$L$67*N(W951)+$L$68*N(AY951)</f>
        <v>1.9339684670291329E-3</v>
      </c>
      <c r="BU951" s="60">
        <f>IF(ISNUMBER(BS951),BS951/MAX(BS$22:BS951)-1,"")</f>
        <v>0</v>
      </c>
    </row>
    <row r="952" spans="17:73" ht="16" customHeight="1">
      <c r="Q952" s="63">
        <v>44441</v>
      </c>
      <c r="R952" s="62">
        <v>614</v>
      </c>
      <c r="S952" s="60">
        <f>IF(AND(ISNUMBER(R951),ISNUMBER(R952)),R952/R951-1,"")</f>
        <v>-9.6774193548386789E-3</v>
      </c>
      <c r="T952" s="60">
        <f>IF(ISNUMBER(R952),R952/MAX(R$22:R952)-1,"")</f>
        <v>-1.3908071820897372E-2</v>
      </c>
      <c r="V952" s="62">
        <v>316.39999999999998</v>
      </c>
      <c r="W952" s="60">
        <f>IF(AND(ISNUMBER(V951),ISNUMBER(V952)),V952/V951-1,"")</f>
        <v>-9.0823676792985975E-3</v>
      </c>
      <c r="X952" s="60">
        <f>IF(ISNUMBER(V952),V952/MAX(V$22:V952)-1,"")</f>
        <v>-1.1188199262454068E-2</v>
      </c>
      <c r="Z952" s="62">
        <v>12.76</v>
      </c>
      <c r="AA952" s="60">
        <f>IF(AND(ISNUMBER(Z951),ISNUMBER(Z952)),Z952/Z951-1,"")</f>
        <v>-9.3167701863354768E-3</v>
      </c>
      <c r="AB952" s="60">
        <f>IF(ISNUMBER(Z952),Z952/MAX(Z$22:Z952)-1,"")</f>
        <v>-1.161890007745936E-2</v>
      </c>
      <c r="AD952" s="62">
        <v>15.85</v>
      </c>
      <c r="AE952" s="60">
        <f>IF(AND(ISNUMBER(AD951),ISNUMBER(AD952)),AD952/AD951-1,"")</f>
        <v>3.7998733375554927E-3</v>
      </c>
      <c r="AF952" s="60">
        <f>IF(ISNUMBER(AD952),AD952/MAX(AD$22:AD952)-1,"")</f>
        <v>-4.6329723225030151E-2</v>
      </c>
      <c r="AH952" s="62">
        <v>20.76</v>
      </c>
      <c r="AI952" s="60">
        <f>IF(AND(ISNUMBER(AH951),ISNUMBER(AH952)),AH952/AH951-1,"")</f>
        <v>1.4471780028944004E-3</v>
      </c>
      <c r="AJ952" s="60">
        <f>IF(ISNUMBER(AH952),AH952/MAX(AH$22:AH952)-1,"")</f>
        <v>0</v>
      </c>
      <c r="AL952" s="62">
        <v>21.62</v>
      </c>
      <c r="AM952" s="60">
        <f>IF(AND(ISNUMBER(AL951),ISNUMBER(AL952)),AL952/AL951-1,"")</f>
        <v>6.5176908752329066E-3</v>
      </c>
      <c r="AN952" s="60">
        <f>IF(ISNUMBER(AL952),AL952/MAX(AL$22:AL952)-1,"")</f>
        <v>-8.2732286805260902E-2</v>
      </c>
      <c r="AP952" s="62">
        <v>100.24</v>
      </c>
      <c r="AQ952" s="60">
        <f>IF(AND(ISNUMBER(AP951),ISNUMBER(AP952)),AP952/AP951-1,"")</f>
        <v>-1.9948134849401278E-4</v>
      </c>
      <c r="AR952" s="60">
        <f>IF(ISNUMBER(AP952),AP952/MAX(AP$22:AP952)-1,"")</f>
        <v>-1.6930584603127574E-3</v>
      </c>
      <c r="AT952" s="62">
        <v>50.06</v>
      </c>
      <c r="AU952" s="60">
        <f>IF(AND(ISNUMBER(AT951),ISNUMBER(AT952)),AT952/AT951-1,"")</f>
        <v>0</v>
      </c>
      <c r="AV952" s="60">
        <f>IF(ISNUMBER(AT952),AT952/MAX(AT$22:AT952)-1,"")</f>
        <v>-2.3913909924272447E-3</v>
      </c>
      <c r="AX952" s="62">
        <v>22.939</v>
      </c>
      <c r="AY952" s="60">
        <f>IF(AND(ISNUMBER(AX951),ISNUMBER(AX952)),AX952/AX951-1,"")</f>
        <v>-8.0003459609063743E-3</v>
      </c>
      <c r="AZ952" s="60">
        <f>IF(ISNUMBER(AX952),AX952/MAX(AX$22:AX952)-1,"")</f>
        <v>-0.14454596308036549</v>
      </c>
      <c r="BB952" s="62">
        <v>48.9</v>
      </c>
      <c r="BC952" s="60">
        <f>IF(AND(ISNUMBER(BB951),ISNUMBER(BB952)),BB952/BB951-1,"")</f>
        <v>4.0916530278223284E-4</v>
      </c>
      <c r="BD952" s="60">
        <f>IF(ISNUMBER(BB952),BB952/MAX(BB$22:BB952)-1,"")</f>
        <v>-0.11589224371723017</v>
      </c>
      <c r="BF952" s="62">
        <v>53.6</v>
      </c>
      <c r="BG952" s="60">
        <f>IF(AND(ISNUMBER(BF951),ISNUMBER(BF952)),BF952/BF951-1,"")</f>
        <v>9.3370681605975392E-4</v>
      </c>
      <c r="BH952" s="60">
        <f>IF(ISNUMBER(BF952),BF952/MAX(BF$22:BF952)-1,"")</f>
        <v>-9.9741411156261117E-3</v>
      </c>
      <c r="BK952" s="61">
        <f>BK951*(1+BL952)</f>
        <v>143.92396990187976</v>
      </c>
      <c r="BL952" s="60">
        <f>$L$12*N(AQ952)+$L$13*N(S952)+$L$14*N(AA952)+$L$15*N(AE952)+$L$16*N(AY952)+$L$17*N(BC952)+$L$18*N(AM952)+$L$19*N(AU952)+$L$20*N(W952)</f>
        <v>-4.8821721205237001E-3</v>
      </c>
      <c r="BM952" s="60">
        <f>IF(ISNUMBER(BK952),BK952/MAX(BK$22:BK952)-1,"")</f>
        <v>-4.8821721205235535E-3</v>
      </c>
      <c r="BO952" s="61">
        <f>BO951*(1+BP952)</f>
        <v>144.51489274920232</v>
      </c>
      <c r="BP952" s="60">
        <f>$L$36*N(S952)+$L$37*N(AQ952)+$L$38*N(AA952)+$L$39*N(AE952)+$L$40*N(AM952)+$L$41*N(W952)+$L$42*N(AI952)+$L$43*N(BG952)+$L$44*N(AY952)</f>
        <v>-4.4734628549282906E-3</v>
      </c>
      <c r="BQ952" s="60">
        <f>IF(ISNUMBER(BO952),BO952/MAX(BO$22:BO952)-1,"")</f>
        <v>-4.473462854928334E-3</v>
      </c>
      <c r="BS952" s="61">
        <f>BS951*(1+BT952)</f>
        <v>138.0185767661292</v>
      </c>
      <c r="BT952" s="60">
        <f>$L$60*N(S952)+$L$61*N(AE952)+$L$62*N(AQ952)+$L$63*N(AM952)+$L$64*N(AI952)+$L$65*N(AA952)+$L$66*N(BG952)+$L$67*N(W952)+$L$68*N(AY952)</f>
        <v>-2.2428872211453974E-3</v>
      </c>
      <c r="BU952" s="60">
        <f>IF(ISNUMBER(BS952),BS952/MAX(BS$22:BS952)-1,"")</f>
        <v>-2.2428872211452955E-3</v>
      </c>
    </row>
    <row r="953" spans="17:73" ht="16" customHeight="1">
      <c r="Q953" s="63">
        <v>44442</v>
      </c>
      <c r="R953" s="62">
        <v>613.35</v>
      </c>
      <c r="S953" s="60">
        <f>IF(AND(ISNUMBER(R952),ISNUMBER(R953)),R953/R952-1,"")</f>
        <v>-1.0586319218240936E-3</v>
      </c>
      <c r="T953" s="60">
        <f>IF(ISNUMBER(R953),R953/MAX(R$22:R953)-1,"")</f>
        <v>-1.4951980213920857E-2</v>
      </c>
      <c r="V953" s="62">
        <v>316.58</v>
      </c>
      <c r="W953" s="60">
        <f>IF(AND(ISNUMBER(V952),ISNUMBER(V953)),V953/V952-1,"")</f>
        <v>5.6890012642218935E-4</v>
      </c>
      <c r="X953" s="60">
        <f>IF(ISNUMBER(V953),V953/MAX(V$22:V953)-1,"")</f>
        <v>-1.062566410400656E-2</v>
      </c>
      <c r="Z953" s="62">
        <v>12.74</v>
      </c>
      <c r="AA953" s="60">
        <f>IF(AND(ISNUMBER(Z952),ISNUMBER(Z953)),Z953/Z952-1,"")</f>
        <v>-1.5673981191222097E-3</v>
      </c>
      <c r="AB953" s="60">
        <f>IF(ISNUMBER(Z953),Z953/MAX(Z$22:Z953)-1,"")</f>
        <v>-1.3168086754453912E-2</v>
      </c>
      <c r="AD953" s="62">
        <v>16.170000000000002</v>
      </c>
      <c r="AE953" s="60">
        <f>IF(AND(ISNUMBER(AD952),ISNUMBER(AD953)),AD953/AD952-1,"")</f>
        <v>2.0189274447949712E-2</v>
      </c>
      <c r="AF953" s="60">
        <f>IF(ISNUMBER(AD953),AD953/MAX(AD$22:AD953)-1,"")</f>
        <v>-2.7075812274368172E-2</v>
      </c>
      <c r="AH953" s="62">
        <v>20.89</v>
      </c>
      <c r="AI953" s="60">
        <f>IF(AND(ISNUMBER(AH952),ISNUMBER(AH953)),AH953/AH952-1,"")</f>
        <v>6.2620423892099097E-3</v>
      </c>
      <c r="AJ953" s="60">
        <f>IF(ISNUMBER(AH953),AH953/MAX(AH$22:AH953)-1,"")</f>
        <v>0</v>
      </c>
      <c r="AL953" s="62">
        <v>21.81</v>
      </c>
      <c r="AM953" s="60">
        <f>IF(AND(ISNUMBER(AL952),ISNUMBER(AL953)),AL953/AL952-1,"")</f>
        <v>8.7881591119332025E-3</v>
      </c>
      <c r="AN953" s="60">
        <f>IF(ISNUMBER(AL953),AL953/MAX(AL$22:AL953)-1,"")</f>
        <v>-7.4671192193466296E-2</v>
      </c>
      <c r="AP953" s="62">
        <v>100.26</v>
      </c>
      <c r="AQ953" s="60">
        <f>IF(AND(ISNUMBER(AP952),ISNUMBER(AP953)),AP953/AP952-1,"")</f>
        <v>1.995211492418214E-4</v>
      </c>
      <c r="AR953" s="60">
        <f>IF(ISNUMBER(AP953),AP953/MAX(AP$22:AP953)-1,"")</f>
        <v>-1.4938751120405769E-3</v>
      </c>
      <c r="AT953" s="62">
        <v>50.06</v>
      </c>
      <c r="AU953" s="60">
        <f>IF(AND(ISNUMBER(AT952),ISNUMBER(AT953)),AT953/AT952-1,"")</f>
        <v>0</v>
      </c>
      <c r="AV953" s="60">
        <f>IF(ISNUMBER(AT953),AT953/MAX(AT$22:AT953)-1,"")</f>
        <v>-2.3913909924272447E-3</v>
      </c>
      <c r="AX953" s="62">
        <v>22.792000000000002</v>
      </c>
      <c r="AY953" s="60">
        <f>IF(AND(ISNUMBER(AX952),ISNUMBER(AX953)),AX953/AX952-1,"")</f>
        <v>-6.4083002746413431E-3</v>
      </c>
      <c r="AZ953" s="60">
        <f>IF(ISNUMBER(AX953),AX953/MAX(AX$22:AX953)-1,"")</f>
        <v>-0.15002796942010066</v>
      </c>
      <c r="BB953" s="62">
        <v>48.93</v>
      </c>
      <c r="BC953" s="60">
        <f>IF(AND(ISNUMBER(BB952),ISNUMBER(BB953)),BB953/BB952-1,"")</f>
        <v>6.1349693251533388E-4</v>
      </c>
      <c r="BD953" s="60">
        <f>IF(ISNUMBER(BB953),BB953/MAX(BB$22:BB953)-1,"")</f>
        <v>-0.11534984632073775</v>
      </c>
      <c r="BF953" s="62">
        <v>53.59</v>
      </c>
      <c r="BG953" s="60">
        <f>IF(AND(ISNUMBER(BF952),ISNUMBER(BF953)),BF953/BF952-1,"")</f>
        <v>-1.8656716417908559E-4</v>
      </c>
      <c r="BH953" s="60">
        <f>IF(ISNUMBER(BF953),BF953/MAX(BF$22:BF953)-1,"")</f>
        <v>-1.0158847432582108E-2</v>
      </c>
      <c r="BK953" s="61">
        <f>BK952*(1+BL953)</f>
        <v>144.06495005674381</v>
      </c>
      <c r="BL953" s="60">
        <f>$L$12*N(AQ953)+$L$13*N(S953)+$L$14*N(AA953)+$L$15*N(AE953)+$L$16*N(AY953)+$L$17*N(BC953)+$L$18*N(AM953)+$L$19*N(AU953)+$L$20*N(W953)</f>
        <v>9.7954604059466758E-4</v>
      </c>
      <c r="BM953" s="60">
        <f>IF(ISNUMBER(BK953),BK953/MAX(BK$22:BK953)-1,"")</f>
        <v>-3.9074083922990832E-3</v>
      </c>
      <c r="BO953" s="61">
        <f>BO952*(1+BP953)</f>
        <v>144.89673395168532</v>
      </c>
      <c r="BP953" s="60">
        <f>$L$36*N(S953)+$L$37*N(AQ953)+$L$38*N(AA953)+$L$39*N(AE953)+$L$40*N(AM953)+$L$41*N(W953)+$L$42*N(AI953)+$L$43*N(BG953)+$L$44*N(AY953)</f>
        <v>2.6422273526207807E-3</v>
      </c>
      <c r="BQ953" s="60">
        <f>IF(ISNUMBER(BO953),BO953/MAX(BO$22:BO953)-1,"")</f>
        <v>-1.8430554082237149E-3</v>
      </c>
      <c r="BS953" s="61">
        <f>BS952*(1+BT953)</f>
        <v>138.71051479246844</v>
      </c>
      <c r="BT953" s="60">
        <f>$L$60*N(S953)+$L$61*N(AE953)+$L$62*N(AQ953)+$L$63*N(AM953)+$L$64*N(AI953)+$L$65*N(AA953)+$L$66*N(BG953)+$L$67*N(W953)+$L$68*N(AY953)</f>
        <v>5.0133687982577384E-3</v>
      </c>
      <c r="BU953" s="60">
        <f>IF(ISNUMBER(BS953),BS953/MAX(BS$22:BS953)-1,"")</f>
        <v>0</v>
      </c>
    </row>
    <row r="954" spans="17:73" ht="16" customHeight="1">
      <c r="Q954" s="63">
        <v>44445</v>
      </c>
      <c r="R954" s="62">
        <v>611.75</v>
      </c>
      <c r="S954" s="60">
        <f>IF(AND(ISNUMBER(R953),ISNUMBER(R954)),R954/R953-1,"")</f>
        <v>-2.6086247656313954E-3</v>
      </c>
      <c r="T954" s="60">
        <f>IF(ISNUMBER(R954),R954/MAX(R$22:R954)-1,"")</f>
        <v>-1.7521600873670939E-2</v>
      </c>
      <c r="V954" s="62">
        <v>315.32</v>
      </c>
      <c r="W954" s="60">
        <f>IF(AND(ISNUMBER(V953),ISNUMBER(V954)),V954/V953-1,"")</f>
        <v>-3.9800366416071764E-3</v>
      </c>
      <c r="X954" s="60">
        <f>IF(ISNUMBER(V954),V954/MAX(V$22:V954)-1,"")</f>
        <v>-1.456341021313845E-2</v>
      </c>
      <c r="Z954" s="62">
        <v>12.77</v>
      </c>
      <c r="AA954" s="60">
        <f>IF(AND(ISNUMBER(Z953),ISNUMBER(Z954)),Z954/Z953-1,"")</f>
        <v>2.3547880690737433E-3</v>
      </c>
      <c r="AB954" s="60">
        <f>IF(ISNUMBER(Z954),Z954/MAX(Z$22:Z954)-1,"")</f>
        <v>-1.0844306738962084E-2</v>
      </c>
      <c r="AD954" s="62">
        <v>16.39</v>
      </c>
      <c r="AE954" s="60">
        <f>IF(AND(ISNUMBER(AD953),ISNUMBER(AD954)),AD954/AD953-1,"")</f>
        <v>1.3605442176870763E-2</v>
      </c>
      <c r="AF954" s="60">
        <f>IF(ISNUMBER(AD954),AD954/MAX(AD$22:AD954)-1,"")</f>
        <v>-1.3838748495788256E-2</v>
      </c>
      <c r="AH954" s="62">
        <v>20.95</v>
      </c>
      <c r="AI954" s="60">
        <f>IF(AND(ISNUMBER(AH953),ISNUMBER(AH954)),AH954/AH953-1,"")</f>
        <v>2.872187649592961E-3</v>
      </c>
      <c r="AJ954" s="60">
        <f>IF(ISNUMBER(AH954),AH954/MAX(AH$22:AH954)-1,"")</f>
        <v>0</v>
      </c>
      <c r="AL954" s="62">
        <v>21.63</v>
      </c>
      <c r="AM954" s="60">
        <f>IF(AND(ISNUMBER(AL953),ISNUMBER(AL954)),AL954/AL953-1,"")</f>
        <v>-8.2530949105914519E-3</v>
      </c>
      <c r="AN954" s="60">
        <f>IF(ISNUMBER(AL954),AL954/MAX(AL$22:AL954)-1,"")</f>
        <v>-8.2308018667798133E-2</v>
      </c>
      <c r="AP954" s="62">
        <v>100.25</v>
      </c>
      <c r="AQ954" s="60">
        <f>IF(AND(ISNUMBER(AP953),ISNUMBER(AP954)),AP954/AP953-1,"")</f>
        <v>-9.9740674247006389E-5</v>
      </c>
      <c r="AR954" s="60">
        <f>IF(ISNUMBER(AP954),AP954/MAX(AP$22:AP954)-1,"")</f>
        <v>-1.5934667861766671E-3</v>
      </c>
      <c r="AT954" s="62">
        <v>50.07</v>
      </c>
      <c r="AU954" s="60">
        <f>IF(AND(ISNUMBER(AT953),ISNUMBER(AT954)),AT954/AT953-1,"")</f>
        <v>1.9976028765467113E-4</v>
      </c>
      <c r="AV954" s="60">
        <f>IF(ISNUMBER(AT954),AT954/MAX(AT$22:AT954)-1,"")</f>
        <v>-2.1921084097249466E-3</v>
      </c>
      <c r="AX954" s="62">
        <v>22.927</v>
      </c>
      <c r="AY954" s="60">
        <f>IF(AND(ISNUMBER(AX953),ISNUMBER(AX954)),AX954/AX953-1,"")</f>
        <v>5.9231309231309037E-3</v>
      </c>
      <c r="AZ954" s="60">
        <f>IF(ISNUMBER(AX954),AX954/MAX(AX$22:AX954)-1,"")</f>
        <v>-0.14499347380197658</v>
      </c>
      <c r="BB954" s="62">
        <v>48.81</v>
      </c>
      <c r="BC954" s="60">
        <f>IF(AND(ISNUMBER(BB953),ISNUMBER(BB954)),BB954/BB953-1,"")</f>
        <v>-2.4524831391783408E-3</v>
      </c>
      <c r="BD954" s="60">
        <f>IF(ISNUMBER(BB954),BB954/MAX(BB$22:BB954)-1,"")</f>
        <v>-0.11751943590670766</v>
      </c>
      <c r="BF954" s="62">
        <v>53.57</v>
      </c>
      <c r="BG954" s="60">
        <f>IF(AND(ISNUMBER(BF953),ISNUMBER(BF954)),BF954/BF953-1,"")</f>
        <v>-3.7320395596196487E-4</v>
      </c>
      <c r="BH954" s="60">
        <f>IF(ISNUMBER(BF954),BF954/MAX(BF$22:BF954)-1,"")</f>
        <v>-1.0528260066494322E-2</v>
      </c>
      <c r="BK954" s="61">
        <f>BK953*(1+BL954)</f>
        <v>144.2556777305787</v>
      </c>
      <c r="BL954" s="60">
        <f>$L$12*N(AQ954)+$L$13*N(S954)+$L$14*N(AA954)+$L$15*N(AE954)+$L$16*N(AY954)+$L$17*N(BC954)+$L$18*N(AM954)+$L$19*N(AU954)+$L$20*N(W954)</f>
        <v>1.323900600109563E-3</v>
      </c>
      <c r="BM954" s="60">
        <f>IF(ISNUMBER(BK954),BK954/MAX(BK$22:BK954)-1,"")</f>
        <v>-2.588680812504851E-3</v>
      </c>
      <c r="BO954" s="61">
        <f>BO953*(1+BP954)</f>
        <v>145.20233376699409</v>
      </c>
      <c r="BP954" s="60">
        <f>$L$36*N(S954)+$L$37*N(AQ954)+$L$38*N(AA954)+$L$39*N(AE954)+$L$40*N(AM954)+$L$41*N(W954)+$L$42*N(AI954)+$L$43*N(BG954)+$L$44*N(AY954)</f>
        <v>2.1090869819789292E-3</v>
      </c>
      <c r="BQ954" s="60">
        <f>IF(ISNUMBER(BO954),BO954/MAX(BO$22:BO954)-1,"")</f>
        <v>0</v>
      </c>
      <c r="BS954" s="61">
        <f>BS953*(1+BT954)</f>
        <v>138.90961712897968</v>
      </c>
      <c r="BT954" s="60">
        <f>$L$60*N(S954)+$L$61*N(AE954)+$L$62*N(AQ954)+$L$63*N(AM954)+$L$64*N(AI954)+$L$65*N(AA954)+$L$66*N(BG954)+$L$67*N(W954)+$L$68*N(AY954)</f>
        <v>1.4353802724265687E-3</v>
      </c>
      <c r="BU954" s="60">
        <f>IF(ISNUMBER(BS954),BS954/MAX(BS$22:BS954)-1,"")</f>
        <v>0</v>
      </c>
    </row>
    <row r="955" spans="17:73" ht="16" customHeight="1">
      <c r="Q955" s="63">
        <v>44446</v>
      </c>
      <c r="R955" s="62">
        <v>612.70000000000005</v>
      </c>
      <c r="S955" s="60">
        <f>IF(AND(ISNUMBER(R954),ISNUMBER(R955)),R955/R954-1,"")</f>
        <v>1.5529219452390386E-3</v>
      </c>
      <c r="T955" s="60">
        <f>IF(ISNUMBER(R955),R955/MAX(R$22:R955)-1,"")</f>
        <v>-1.5995888606944231E-2</v>
      </c>
      <c r="V955" s="62">
        <v>315.87</v>
      </c>
      <c r="W955" s="60">
        <f>IF(AND(ISNUMBER(V954),ISNUMBER(V955)),V955/V954-1,"")</f>
        <v>1.7442597995687148E-3</v>
      </c>
      <c r="X955" s="60">
        <f>IF(ISNUMBER(V955),V955/MAX(V$22:V955)-1,"")</f>
        <v>-1.2844552784549101E-2</v>
      </c>
      <c r="Z955" s="62">
        <v>12.78</v>
      </c>
      <c r="AA955" s="60">
        <f>IF(AND(ISNUMBER(Z954),ISNUMBER(Z955)),Z955/Z954-1,"")</f>
        <v>7.8308535630378096E-4</v>
      </c>
      <c r="AB955" s="60">
        <f>IF(ISNUMBER(Z955),Z955/MAX(Z$22:Z955)-1,"")</f>
        <v>-1.0069713400464808E-2</v>
      </c>
      <c r="AD955" s="62">
        <v>16.57</v>
      </c>
      <c r="AE955" s="60">
        <f>IF(AND(ISNUMBER(AD954),ISNUMBER(AD955)),AD955/AD954-1,"")</f>
        <v>1.0982306284319732E-2</v>
      </c>
      <c r="AF955" s="60">
        <f>IF(ISNUMBER(AD955),AD955/MAX(AD$22:AD955)-1,"")</f>
        <v>-3.0084235860409203E-3</v>
      </c>
      <c r="AH955" s="62">
        <v>21.01</v>
      </c>
      <c r="AI955" s="60">
        <f>IF(AND(ISNUMBER(AH954),ISNUMBER(AH955)),AH955/AH954-1,"")</f>
        <v>2.8639618138426304E-3</v>
      </c>
      <c r="AJ955" s="60">
        <f>IF(ISNUMBER(AH955),AH955/MAX(AH$22:AH955)-1,"")</f>
        <v>0</v>
      </c>
      <c r="AL955" s="62">
        <v>21.64</v>
      </c>
      <c r="AM955" s="60">
        <f>IF(AND(ISNUMBER(AL954),ISNUMBER(AL955)),AL955/AL954-1,"")</f>
        <v>4.6232085067043904E-4</v>
      </c>
      <c r="AN955" s="60">
        <f>IF(ISNUMBER(AL955),AL955/MAX(AL$22:AL955)-1,"")</f>
        <v>-8.1883750530335142E-2</v>
      </c>
      <c r="AP955" s="62">
        <v>100.24</v>
      </c>
      <c r="AQ955" s="60">
        <f>IF(AND(ISNUMBER(AP954),ISNUMBER(AP955)),AP955/AP954-1,"")</f>
        <v>-9.9750623441474673E-5</v>
      </c>
      <c r="AR955" s="60">
        <f>IF(ISNUMBER(AP955),AP955/MAX(AP$22:AP955)-1,"")</f>
        <v>-1.6930584603127574E-3</v>
      </c>
      <c r="AT955" s="62">
        <v>50.07</v>
      </c>
      <c r="AU955" s="60">
        <f>IF(AND(ISNUMBER(AT954),ISNUMBER(AT955)),AT955/AT954-1,"")</f>
        <v>0</v>
      </c>
      <c r="AV955" s="60">
        <f>IF(ISNUMBER(AT955),AT955/MAX(AT$22:AT955)-1,"")</f>
        <v>-2.1921084097249466E-3</v>
      </c>
      <c r="AX955" s="62">
        <v>22.85</v>
      </c>
      <c r="AY955" s="60">
        <f>IF(AND(ISNUMBER(AX954),ISNUMBER(AX955)),AX955/AX954-1,"")</f>
        <v>-3.3584856282984354E-3</v>
      </c>
      <c r="AZ955" s="60">
        <f>IF(ISNUMBER(AX955),AX955/MAX(AX$22:AX955)-1,"")</f>
        <v>-0.14786500093231403</v>
      </c>
      <c r="BB955" s="62">
        <v>48.86</v>
      </c>
      <c r="BC955" s="60">
        <f>IF(AND(ISNUMBER(BB954),ISNUMBER(BB955)),BB955/BB954-1,"")</f>
        <v>1.0243802499487753E-3</v>
      </c>
      <c r="BD955" s="60">
        <f>IF(ISNUMBER(BB955),BB955/MAX(BB$22:BB955)-1,"")</f>
        <v>-0.11661544024588688</v>
      </c>
      <c r="BF955" s="62">
        <v>53.56</v>
      </c>
      <c r="BG955" s="60">
        <f>IF(AND(ISNUMBER(BF954),ISNUMBER(BF955)),BF955/BF954-1,"")</f>
        <v>-1.8667164457719654E-4</v>
      </c>
      <c r="BH955" s="60">
        <f>IF(ISNUMBER(BF955),BF955/MAX(BF$22:BF955)-1,"")</f>
        <v>-1.0712966383450317E-2</v>
      </c>
      <c r="BK955" s="61">
        <f>BK954*(1+BL955)</f>
        <v>144.43242888101636</v>
      </c>
      <c r="BL955" s="60">
        <f>$L$12*N(AQ955)+$L$13*N(S955)+$L$14*N(AA955)+$L$15*N(AE955)+$L$16*N(AY955)+$L$17*N(BC955)+$L$18*N(AM955)+$L$19*N(AU955)+$L$20*N(W955)</f>
        <v>1.2252630414157483E-3</v>
      </c>
      <c r="BM955" s="60">
        <f>IF(ISNUMBER(BK955),BK955/MAX(BK$22:BK955)-1,"")</f>
        <v>-1.3665895860146549E-3</v>
      </c>
      <c r="BO955" s="61">
        <f>BO954*(1+BP955)</f>
        <v>145.52084326840608</v>
      </c>
      <c r="BP955" s="60">
        <f>$L$36*N(S955)+$L$37*N(AQ955)+$L$38*N(AA955)+$L$39*N(AE955)+$L$40*N(AM955)+$L$41*N(W955)+$L$42*N(AI955)+$L$43*N(BG955)+$L$44*N(AY955)</f>
        <v>2.1935563509820314E-3</v>
      </c>
      <c r="BQ955" s="60">
        <f>IF(ISNUMBER(BO955),BO955/MAX(BO$22:BO955)-1,"")</f>
        <v>0</v>
      </c>
      <c r="BS955" s="61">
        <f>BS954*(1+BT955)</f>
        <v>139.31691821988434</v>
      </c>
      <c r="BT955" s="60">
        <f>$L$60*N(S955)+$L$61*N(AE955)+$L$62*N(AQ955)+$L$63*N(AM955)+$L$64*N(AI955)+$L$65*N(AA955)+$L$66*N(BG955)+$L$67*N(W955)+$L$68*N(AY955)</f>
        <v>2.9321302536344891E-3</v>
      </c>
      <c r="BU955" s="60">
        <f>IF(ISNUMBER(BS955),BS955/MAX(BS$22:BS955)-1,"")</f>
        <v>0</v>
      </c>
    </row>
    <row r="956" spans="17:73" ht="16" customHeight="1">
      <c r="Q956" s="63">
        <v>44447</v>
      </c>
      <c r="R956" s="62">
        <v>613.4</v>
      </c>
      <c r="S956" s="60">
        <f>IF(AND(ISNUMBER(R955),ISNUMBER(R956)),R956/R955-1,"")</f>
        <v>1.142484086828599E-3</v>
      </c>
      <c r="T956" s="60">
        <f>IF(ISNUMBER(R956),R956/MAX(R$22:R956)-1,"")</f>
        <v>-1.4871679568303708E-2</v>
      </c>
      <c r="V956" s="62">
        <v>316.14999999999998</v>
      </c>
      <c r="W956" s="60">
        <f>IF(AND(ISNUMBER(V955),ISNUMBER(V956)),V956/V955-1,"")</f>
        <v>8.8644062430742743E-4</v>
      </c>
      <c r="X956" s="60">
        <f>IF(ISNUMBER(V956),V956/MAX(V$22:V956)-1,"")</f>
        <v>-1.1969498093631015E-2</v>
      </c>
      <c r="Z956" s="62">
        <v>12.77</v>
      </c>
      <c r="AA956" s="60">
        <f>IF(AND(ISNUMBER(Z955),ISNUMBER(Z956)),Z956/Z955-1,"")</f>
        <v>-7.8247261345854024E-4</v>
      </c>
      <c r="AB956" s="60">
        <f>IF(ISNUMBER(Z956),Z956/MAX(Z$22:Z956)-1,"")</f>
        <v>-1.0844306738962084E-2</v>
      </c>
      <c r="AD956" s="62">
        <v>16.64</v>
      </c>
      <c r="AE956" s="60">
        <f>IF(AND(ISNUMBER(AD955),ISNUMBER(AD956)),AD956/AD955-1,"")</f>
        <v>4.2245021122511162E-3</v>
      </c>
      <c r="AF956" s="60">
        <f>IF(ISNUMBER(AD956),AD956/MAX(AD$22:AD956)-1,"")</f>
        <v>0</v>
      </c>
      <c r="AH956" s="62">
        <v>20.84</v>
      </c>
      <c r="AI956" s="60">
        <f>IF(AND(ISNUMBER(AH955),ISNUMBER(AH956)),AH956/AH955-1,"")</f>
        <v>-8.0913850547359445E-3</v>
      </c>
      <c r="AJ956" s="60">
        <f>IF(ISNUMBER(AH956),AH956/MAX(AH$22:AH956)-1,"")</f>
        <v>-8.0913850547359445E-3</v>
      </c>
      <c r="AL956" s="62">
        <v>21.51</v>
      </c>
      <c r="AM956" s="60">
        <f>IF(AND(ISNUMBER(AL955),ISNUMBER(AL956)),AL956/AL955-1,"")</f>
        <v>-6.0073937153418688E-3</v>
      </c>
      <c r="AN956" s="60">
        <f>IF(ISNUMBER(AL956),AL956/MAX(AL$22:AL956)-1,"")</f>
        <v>-8.7399236317352469E-2</v>
      </c>
      <c r="AP956" s="62">
        <v>100.24</v>
      </c>
      <c r="AQ956" s="60">
        <f>IF(AND(ISNUMBER(AP955),ISNUMBER(AP956)),AP956/AP955-1,"")</f>
        <v>0</v>
      </c>
      <c r="AR956" s="60">
        <f>IF(ISNUMBER(AP956),AP956/MAX(AP$22:AP956)-1,"")</f>
        <v>-1.6930584603127574E-3</v>
      </c>
      <c r="AT956" s="62">
        <v>50.07</v>
      </c>
      <c r="AU956" s="60">
        <f>IF(AND(ISNUMBER(AT955),ISNUMBER(AT956)),AT956/AT955-1,"")</f>
        <v>0</v>
      </c>
      <c r="AV956" s="60">
        <f>IF(ISNUMBER(AT956),AT956/MAX(AT$22:AT956)-1,"")</f>
        <v>-2.1921084097249466E-3</v>
      </c>
      <c r="AX956" s="62">
        <v>22.687999999999999</v>
      </c>
      <c r="AY956" s="60">
        <f>IF(AND(ISNUMBER(AX955),ISNUMBER(AX956)),AX956/AX955-1,"")</f>
        <v>-7.0897155361051567E-3</v>
      </c>
      <c r="AZ956" s="60">
        <f>IF(ISNUMBER(AX956),AX956/MAX(AX$22:AX956)-1,"")</f>
        <v>-0.15390639567406306</v>
      </c>
      <c r="BB956" s="62">
        <v>48.72</v>
      </c>
      <c r="BC956" s="60">
        <f>IF(AND(ISNUMBER(BB955),ISNUMBER(BB956)),BB956/BB955-1,"")</f>
        <v>-2.8653295128939771E-3</v>
      </c>
      <c r="BD956" s="60">
        <f>IF(ISNUMBER(BB956),BB956/MAX(BB$22:BB956)-1,"")</f>
        <v>-0.11914662809618515</v>
      </c>
      <c r="BF956" s="62">
        <v>53.5</v>
      </c>
      <c r="BG956" s="60">
        <f>IF(AND(ISNUMBER(BF955),ISNUMBER(BF956)),BF956/BF955-1,"")</f>
        <v>-1.1202389843166793E-3</v>
      </c>
      <c r="BH956" s="60">
        <f>IF(ISNUMBER(BF956),BF956/MAX(BF$22:BF956)-1,"")</f>
        <v>-1.1821204285186515E-2</v>
      </c>
      <c r="BK956" s="61">
        <f>BK955*(1+BL956)</f>
        <v>144.31541168661985</v>
      </c>
      <c r="BL956" s="60">
        <f>$L$12*N(AQ956)+$L$13*N(S956)+$L$14*N(AA956)+$L$15*N(AE956)+$L$16*N(AY956)+$L$17*N(BC956)+$L$18*N(AM956)+$L$19*N(AU956)+$L$20*N(W956)</f>
        <v>-8.1018643322064074E-4</v>
      </c>
      <c r="BM956" s="60">
        <f>IF(ISNUMBER(BK956),BK956/MAX(BK$22:BK956)-1,"")</f>
        <v>-2.175668826893018E-3</v>
      </c>
      <c r="BO956" s="61">
        <f>BO955*(1+BP956)</f>
        <v>145.5252468259649</v>
      </c>
      <c r="BP956" s="60">
        <f>$L$36*N(S956)+$L$37*N(AQ956)+$L$38*N(AA956)+$L$39*N(AE956)+$L$40*N(AM956)+$L$41*N(W956)+$L$42*N(AI956)+$L$43*N(BG956)+$L$44*N(AY956)</f>
        <v>3.0260665482127465E-5</v>
      </c>
      <c r="BQ956" s="60">
        <f>IF(ISNUMBER(BO956),BO956/MAX(BO$22:BO956)-1,"")</f>
        <v>0</v>
      </c>
      <c r="BS956" s="61">
        <f>BS955*(1+BT956)</f>
        <v>139.23811172427492</v>
      </c>
      <c r="BT956" s="60">
        <f>$L$60*N(S956)+$L$61*N(AE956)+$L$62*N(AQ956)+$L$63*N(AM956)+$L$64*N(AI956)+$L$65*N(AA956)+$L$66*N(BG956)+$L$67*N(W956)+$L$68*N(AY956)</f>
        <v>-5.6566350028676307E-4</v>
      </c>
      <c r="BU956" s="60">
        <f>IF(ISNUMBER(BS956),BS956/MAX(BS$22:BS956)-1,"")</f>
        <v>-5.656635002867505E-4</v>
      </c>
    </row>
    <row r="957" spans="17:73" ht="16" customHeight="1">
      <c r="Q957" s="63">
        <v>44448</v>
      </c>
      <c r="R957" s="62">
        <v>611.51</v>
      </c>
      <c r="S957" s="60">
        <f>IF(AND(ISNUMBER(R956),ISNUMBER(R957)),R957/R956-1,"")</f>
        <v>-3.0811868275186782E-3</v>
      </c>
      <c r="T957" s="60">
        <f>IF(ISNUMBER(R957),R957/MAX(R$22:R957)-1,"")</f>
        <v>-1.7907043972633541E-2</v>
      </c>
      <c r="V957" s="62">
        <v>315.13</v>
      </c>
      <c r="W957" s="60">
        <f>IF(AND(ISNUMBER(V956),ISNUMBER(V957)),V957/V956-1,"")</f>
        <v>-3.2263166218566841E-3</v>
      </c>
      <c r="X957" s="60">
        <f>IF(ISNUMBER(V957),V957/MAX(V$22:V957)-1,"")</f>
        <v>-1.5157197324832894E-2</v>
      </c>
      <c r="Z957" s="62">
        <v>12.71</v>
      </c>
      <c r="AA957" s="60">
        <f>IF(AND(ISNUMBER(Z956),ISNUMBER(Z957)),Z957/Z956-1,"")</f>
        <v>-4.6985121378229078E-3</v>
      </c>
      <c r="AB957" s="60">
        <f>IF(ISNUMBER(Z957),Z957/MAX(Z$22:Z957)-1,"")</f>
        <v>-1.5491866769945739E-2</v>
      </c>
      <c r="AD957" s="62">
        <v>16.5</v>
      </c>
      <c r="AE957" s="60">
        <f>IF(AND(ISNUMBER(AD956),ISNUMBER(AD957)),AD957/AD956-1,"")</f>
        <v>-8.4134615384615641E-3</v>
      </c>
      <c r="AF957" s="60">
        <f>IF(ISNUMBER(AD957),AD957/MAX(AD$22:AD957)-1,"")</f>
        <v>-8.4134615384615641E-3</v>
      </c>
      <c r="AH957" s="62">
        <v>20.55</v>
      </c>
      <c r="AI957" s="60">
        <f>IF(AND(ISNUMBER(AH956),ISNUMBER(AH957)),AH957/AH956-1,"")</f>
        <v>-1.3915547024952013E-2</v>
      </c>
      <c r="AJ957" s="60">
        <f>IF(ISNUMBER(AH957),AH957/MAX(AH$22:AH957)-1,"")</f>
        <v>-2.1894336030461758E-2</v>
      </c>
      <c r="AL957" s="62">
        <v>21.64</v>
      </c>
      <c r="AM957" s="60">
        <f>IF(AND(ISNUMBER(AL956),ISNUMBER(AL957)),AL957/AL956-1,"")</f>
        <v>6.0437006043700947E-3</v>
      </c>
      <c r="AN957" s="60">
        <f>IF(ISNUMBER(AL957),AL957/MAX(AL$22:AL957)-1,"")</f>
        <v>-8.1883750530335142E-2</v>
      </c>
      <c r="AP957" s="62">
        <v>100.26</v>
      </c>
      <c r="AQ957" s="60">
        <f>IF(AND(ISNUMBER(AP956),ISNUMBER(AP957)),AP957/AP956-1,"")</f>
        <v>1.995211492418214E-4</v>
      </c>
      <c r="AR957" s="60">
        <f>IF(ISNUMBER(AP957),AP957/MAX(AP$22:AP957)-1,"")</f>
        <v>-1.4938751120405769E-3</v>
      </c>
      <c r="AT957" s="62">
        <v>50.07</v>
      </c>
      <c r="AU957" s="60">
        <f>IF(AND(ISNUMBER(AT956),ISNUMBER(AT957)),AT957/AT956-1,"")</f>
        <v>0</v>
      </c>
      <c r="AV957" s="60">
        <f>IF(ISNUMBER(AT957),AT957/MAX(AT$22:AT957)-1,"")</f>
        <v>-2.1921084097249466E-3</v>
      </c>
      <c r="AX957" s="62">
        <v>22.684000000000001</v>
      </c>
      <c r="AY957" s="60">
        <f>IF(AND(ISNUMBER(AX956),ISNUMBER(AX957)),AX957/AX956-1,"")</f>
        <v>-1.7630465444273824E-4</v>
      </c>
      <c r="AZ957" s="60">
        <f>IF(ISNUMBER(AX957),AX957/MAX(AX$22:AX957)-1,"")</f>
        <v>-0.15405556591460001</v>
      </c>
      <c r="BB957" s="62">
        <v>48.8</v>
      </c>
      <c r="BC957" s="60">
        <f>IF(AND(ISNUMBER(BB956),ISNUMBER(BB957)),BB957/BB956-1,"")</f>
        <v>1.6420361247946325E-3</v>
      </c>
      <c r="BD957" s="60">
        <f>IF(ISNUMBER(BB957),BB957/MAX(BB$22:BB957)-1,"")</f>
        <v>-0.11770023503887195</v>
      </c>
      <c r="BF957" s="62">
        <v>53.55</v>
      </c>
      <c r="BG957" s="60">
        <f>IF(AND(ISNUMBER(BF956),ISNUMBER(BF957)),BF957/BF956-1,"")</f>
        <v>9.3457943925234765E-4</v>
      </c>
      <c r="BH957" s="60">
        <f>IF(ISNUMBER(BF957),BF957/MAX(BF$22:BF957)-1,"")</f>
        <v>-1.0897672700406424E-2</v>
      </c>
      <c r="BK957" s="61">
        <f>BK956*(1+BL957)</f>
        <v>144.0068839459218</v>
      </c>
      <c r="BL957" s="60">
        <f>$L$12*N(AQ957)+$L$13*N(S957)+$L$14*N(AA957)+$L$15*N(AE957)+$L$16*N(AY957)+$L$17*N(BC957)+$L$18*N(AM957)+$L$19*N(AU957)+$L$20*N(W957)</f>
        <v>-2.137871049891982E-3</v>
      </c>
      <c r="BM957" s="60">
        <f>IF(ISNUMBER(BK957),BK957/MAX(BK$22:BK957)-1,"")</f>
        <v>-4.308888577385761E-3</v>
      </c>
      <c r="BO957" s="61">
        <f>BO956*(1+BP957)</f>
        <v>145.0722072656387</v>
      </c>
      <c r="BP957" s="60">
        <f>$L$36*N(S957)+$L$37*N(AQ957)+$L$38*N(AA957)+$L$39*N(AE957)+$L$40*N(AM957)+$L$41*N(W957)+$L$42*N(AI957)+$L$43*N(BG957)+$L$44*N(AY957)</f>
        <v>-3.1131337703072886E-3</v>
      </c>
      <c r="BQ957" s="60">
        <f>IF(ISNUMBER(BO957),BO957/MAX(BO$22:BO957)-1,"")</f>
        <v>-3.1131337703071971E-3</v>
      </c>
      <c r="BS957" s="61">
        <f>BS956*(1+BT957)</f>
        <v>138.71424098546291</v>
      </c>
      <c r="BT957" s="60">
        <f>$L$60*N(S957)+$L$61*N(AE957)+$L$62*N(AQ957)+$L$63*N(AM957)+$L$64*N(AI957)+$L$65*N(AA957)+$L$66*N(BG957)+$L$67*N(W957)+$L$68*N(AY957)</f>
        <v>-3.762409101391714E-3</v>
      </c>
      <c r="BU957" s="60">
        <f>IF(ISNUMBER(BS957),BS957/MAX(BS$22:BS957)-1,"")</f>
        <v>-4.3259443441766576E-3</v>
      </c>
    </row>
    <row r="958" spans="17:73" ht="16" customHeight="1">
      <c r="Q958" s="63">
        <v>44449</v>
      </c>
      <c r="R958" s="62">
        <v>610.04999999999995</v>
      </c>
      <c r="S958" s="60">
        <f>IF(AND(ISNUMBER(R957),ISNUMBER(R958)),R958/R957-1,"")</f>
        <v>-2.3875325015126903E-3</v>
      </c>
      <c r="T958" s="60">
        <f>IF(ISNUMBER(R958),R958/MAX(R$22:R958)-1,"")</f>
        <v>-2.0251822824655541E-2</v>
      </c>
      <c r="V958" s="62">
        <v>315.10000000000002</v>
      </c>
      <c r="W958" s="60">
        <f>IF(AND(ISNUMBER(V957),ISNUMBER(V958)),V958/V957-1,"")</f>
        <v>-9.519880684150106E-5</v>
      </c>
      <c r="X958" s="60">
        <f>IF(ISNUMBER(V958),V958/MAX(V$22:V958)-1,"")</f>
        <v>-1.5250953184574034E-2</v>
      </c>
      <c r="Z958" s="62">
        <v>12.72</v>
      </c>
      <c r="AA958" s="60">
        <f>IF(AND(ISNUMBER(Z957),ISNUMBER(Z958)),Z958/Z957-1,"")</f>
        <v>7.8678206136895135E-4</v>
      </c>
      <c r="AB958" s="60">
        <f>IF(ISNUMBER(Z958),Z958/MAX(Z$22:Z958)-1,"")</f>
        <v>-1.4717273431448463E-2</v>
      </c>
      <c r="AD958" s="62">
        <v>16.690000000000001</v>
      </c>
      <c r="AE958" s="60">
        <f>IF(AND(ISNUMBER(AD957),ISNUMBER(AD958)),AD958/AD957-1,"")</f>
        <v>1.15151515151517E-2</v>
      </c>
      <c r="AF958" s="60">
        <f>IF(ISNUMBER(AD958),AD958/MAX(AD$22:AD958)-1,"")</f>
        <v>0</v>
      </c>
      <c r="AH958" s="62">
        <v>20.58</v>
      </c>
      <c r="AI958" s="60">
        <f>IF(AND(ISNUMBER(AH957),ISNUMBER(AH958)),AH958/AH957-1,"")</f>
        <v>1.4598540145984717E-3</v>
      </c>
      <c r="AJ958" s="60">
        <f>IF(ISNUMBER(AH958),AH958/MAX(AH$22:AH958)-1,"")</f>
        <v>-2.0466444550214291E-2</v>
      </c>
      <c r="AL958" s="62">
        <v>21.54</v>
      </c>
      <c r="AM958" s="60">
        <f>IF(AND(ISNUMBER(AL957),ISNUMBER(AL958)),AL958/AL957-1,"")</f>
        <v>-4.6210720887246426E-3</v>
      </c>
      <c r="AN958" s="60">
        <f>IF(ISNUMBER(AL958),AL958/MAX(AL$22:AL958)-1,"")</f>
        <v>-8.612643190496394E-2</v>
      </c>
      <c r="AP958" s="62">
        <v>100.24</v>
      </c>
      <c r="AQ958" s="60">
        <f>IF(AND(ISNUMBER(AP957),ISNUMBER(AP958)),AP958/AP957-1,"")</f>
        <v>-1.9948134849401278E-4</v>
      </c>
      <c r="AR958" s="60">
        <f>IF(ISNUMBER(AP958),AP958/MAX(AP$22:AP958)-1,"")</f>
        <v>-1.6930584603127574E-3</v>
      </c>
      <c r="AT958" s="62">
        <v>50.07</v>
      </c>
      <c r="AU958" s="60">
        <f>IF(AND(ISNUMBER(AT957),ISNUMBER(AT958)),AT958/AT957-1,"")</f>
        <v>0</v>
      </c>
      <c r="AV958" s="60">
        <f>IF(ISNUMBER(AT958),AT958/MAX(AT$22:AT958)-1,"")</f>
        <v>-2.1921084097249466E-3</v>
      </c>
      <c r="AX958" s="62">
        <v>22.789000000000001</v>
      </c>
      <c r="AY958" s="60">
        <f>IF(AND(ISNUMBER(AX957),ISNUMBER(AX958)),AX958/AX957-1,"")</f>
        <v>4.6288132604479504E-3</v>
      </c>
      <c r="AZ958" s="60">
        <f>IF(ISNUMBER(AX958),AX958/MAX(AX$22:AX958)-1,"")</f>
        <v>-0.15013984710050343</v>
      </c>
      <c r="BB958" s="62">
        <v>48.88</v>
      </c>
      <c r="BC958" s="60">
        <f>IF(AND(ISNUMBER(BB957),ISNUMBER(BB958)),BB958/BB957-1,"")</f>
        <v>1.6393442622952836E-3</v>
      </c>
      <c r="BD958" s="60">
        <f>IF(ISNUMBER(BB958),BB958/MAX(BB$22:BB958)-1,"")</f>
        <v>-0.11625384198155853</v>
      </c>
      <c r="BF958" s="62">
        <v>53.54</v>
      </c>
      <c r="BG958" s="60">
        <f>IF(AND(ISNUMBER(BF957),ISNUMBER(BF958)),BF958/BF957-1,"")</f>
        <v>-1.8674136321195078E-4</v>
      </c>
      <c r="BH958" s="60">
        <f>IF(ISNUMBER(BF958),BF958/MAX(BF$22:BF958)-1,"")</f>
        <v>-1.108237901736242E-2</v>
      </c>
      <c r="BK958" s="61">
        <f>BK957*(1+BL958)</f>
        <v>144.16369829679098</v>
      </c>
      <c r="BL958" s="60">
        <f>$L$12*N(AQ958)+$L$13*N(S958)+$L$14*N(AA958)+$L$15*N(AE958)+$L$16*N(AY958)+$L$17*N(BC958)+$L$18*N(AM958)+$L$19*N(AU958)+$L$20*N(W958)</f>
        <v>1.0889364908977987E-3</v>
      </c>
      <c r="BM958" s="60">
        <f>IF(ISNUMBER(BK958),BK958/MAX(BK$22:BK958)-1,"")</f>
        <v>-3.2246441924951297E-3</v>
      </c>
      <c r="BO958" s="61">
        <f>BO957*(1+BP958)</f>
        <v>145.29754931862877</v>
      </c>
      <c r="BP958" s="60">
        <f>$L$36*N(S958)+$L$37*N(AQ958)+$L$38*N(AA958)+$L$39*N(AE958)+$L$40*N(AM958)+$L$41*N(W958)+$L$42*N(AI958)+$L$43*N(BG958)+$L$44*N(AY958)</f>
        <v>1.5533096051778962E-3</v>
      </c>
      <c r="BQ958" s="60">
        <f>IF(ISNUMBER(BO958),BO958/MAX(BO$22:BO958)-1,"")</f>
        <v>-1.564659825716963E-3</v>
      </c>
      <c r="BS958" s="61">
        <f>BS957*(1+BT958)</f>
        <v>138.88320391081362</v>
      </c>
      <c r="BT958" s="60">
        <f>$L$60*N(S958)+$L$61*N(AE958)+$L$62*N(AQ958)+$L$63*N(AM958)+$L$64*N(AI958)+$L$65*N(AA958)+$L$66*N(BG958)+$L$67*N(W958)+$L$68*N(AY958)</f>
        <v>1.2180647361825542E-3</v>
      </c>
      <c r="BU958" s="60">
        <f>IF(ISNUMBER(BS958),BS958/MAX(BS$22:BS958)-1,"")</f>
        <v>-3.1131488882505387E-3</v>
      </c>
    </row>
    <row r="959" spans="17:73" ht="16" customHeight="1">
      <c r="Q959" s="63">
        <v>44452</v>
      </c>
      <c r="R959" s="62">
        <v>608.65</v>
      </c>
      <c r="S959" s="60">
        <f>IF(AND(ISNUMBER(R958),ISNUMBER(R959)),R959/R958-1,"")</f>
        <v>-2.2948938611588865E-3</v>
      </c>
      <c r="T959" s="60">
        <f>IF(ISNUMBER(R959),R959/MAX(R$22:R959)-1,"")</f>
        <v>-2.2500240901936808E-2</v>
      </c>
      <c r="V959" s="62">
        <v>313.86</v>
      </c>
      <c r="W959" s="60">
        <f>IF(AND(ISNUMBER(V958),ISNUMBER(V959)),V959/V958-1,"")</f>
        <v>-3.9352586480482232E-3</v>
      </c>
      <c r="X959" s="60">
        <f>IF(ISNUMBER(V959),V959/MAX(V$22:V959)-1,"")</f>
        <v>-1.912619538721172E-2</v>
      </c>
      <c r="Z959" s="62">
        <v>12.66</v>
      </c>
      <c r="AA959" s="60">
        <f>IF(AND(ISNUMBER(Z958),ISNUMBER(Z959)),Z959/Z958-1,"")</f>
        <v>-4.7169811320755262E-3</v>
      </c>
      <c r="AB959" s="60">
        <f>IF(ISNUMBER(Z959),Z959/MAX(Z$22:Z959)-1,"")</f>
        <v>-1.9364833462432229E-2</v>
      </c>
      <c r="AD959" s="62">
        <v>16.71</v>
      </c>
      <c r="AE959" s="60">
        <f>IF(AND(ISNUMBER(AD958),ISNUMBER(AD959)),AD959/AD958-1,"")</f>
        <v>1.1983223487117556E-3</v>
      </c>
      <c r="AF959" s="60">
        <f>IF(ISNUMBER(AD959),AD959/MAX(AD$22:AD959)-1,"")</f>
        <v>0</v>
      </c>
      <c r="AH959" s="62">
        <v>20.58</v>
      </c>
      <c r="AI959" s="60">
        <f>IF(AND(ISNUMBER(AH958),ISNUMBER(AH959)),AH959/AH958-1,"")</f>
        <v>0</v>
      </c>
      <c r="AJ959" s="60">
        <f>IF(ISNUMBER(AH959),AH959/MAX(AH$22:AH959)-1,"")</f>
        <v>-2.0466444550214291E-2</v>
      </c>
      <c r="AL959" s="62">
        <v>21.32</v>
      </c>
      <c r="AM959" s="60">
        <f>IF(AND(ISNUMBER(AL958),ISNUMBER(AL959)),AL959/AL958-1,"")</f>
        <v>-1.021355617455888E-2</v>
      </c>
      <c r="AN959" s="60">
        <f>IF(ISNUMBER(AL959),AL959/MAX(AL$22:AL959)-1,"")</f>
        <v>-9.5460330929147186E-2</v>
      </c>
      <c r="AP959" s="62">
        <v>100.24</v>
      </c>
      <c r="AQ959" s="60">
        <f>IF(AND(ISNUMBER(AP958),ISNUMBER(AP959)),AP959/AP958-1,"")</f>
        <v>0</v>
      </c>
      <c r="AR959" s="60">
        <f>IF(ISNUMBER(AP959),AP959/MAX(AP$22:AP959)-1,"")</f>
        <v>-1.6930584603127574E-3</v>
      </c>
      <c r="AT959" s="62">
        <v>50.07</v>
      </c>
      <c r="AU959" s="60">
        <f>IF(AND(ISNUMBER(AT958),ISNUMBER(AT959)),AT959/AT958-1,"")</f>
        <v>0</v>
      </c>
      <c r="AV959" s="60">
        <f>IF(ISNUMBER(AT959),AT959/MAX(AT$22:AT959)-1,"")</f>
        <v>-2.1921084097249466E-3</v>
      </c>
      <c r="AX959" s="62">
        <v>22.722000000000001</v>
      </c>
      <c r="AY959" s="60">
        <f>IF(AND(ISNUMBER(AX958),ISNUMBER(AX959)),AX959/AX958-1,"")</f>
        <v>-2.9400149194787062E-3</v>
      </c>
      <c r="AZ959" s="60">
        <f>IF(ISNUMBER(AX959),AX959/MAX(AX$22:AX959)-1,"")</f>
        <v>-0.15263844862949838</v>
      </c>
      <c r="BB959" s="62">
        <v>48.84</v>
      </c>
      <c r="BC959" s="60">
        <f>IF(AND(ISNUMBER(BB958),ISNUMBER(BB959)),BB959/BB958-1,"")</f>
        <v>-8.1833060556457671E-4</v>
      </c>
      <c r="BD959" s="60">
        <f>IF(ISNUMBER(BB959),BB959/MAX(BB$22:BB959)-1,"")</f>
        <v>-0.11697703851021513</v>
      </c>
      <c r="BF959" s="62">
        <v>53.58</v>
      </c>
      <c r="BG959" s="60">
        <f>IF(AND(ISNUMBER(BF958),ISNUMBER(BF959)),BF959/BF958-1,"")</f>
        <v>7.4710496824792472E-4</v>
      </c>
      <c r="BH959" s="60">
        <f>IF(ISNUMBER(BF959),BF959/MAX(BF$22:BF959)-1,"")</f>
        <v>-1.0343553749538326E-2</v>
      </c>
      <c r="BK959" s="61">
        <f>BK958*(1+BL959)</f>
        <v>143.83892414301383</v>
      </c>
      <c r="BL959" s="60">
        <f>$L$12*N(AQ959)+$L$13*N(S959)+$L$14*N(AA959)+$L$15*N(AE959)+$L$16*N(AY959)+$L$17*N(BC959)+$L$18*N(AM959)+$L$19*N(AU959)+$L$20*N(W959)</f>
        <v>-2.252815081842119E-3</v>
      </c>
      <c r="BM959" s="60">
        <f>IF(ISNUMBER(BK959),BK959/MAX(BK$22:BK959)-1,"")</f>
        <v>-5.4701947472668433E-3</v>
      </c>
      <c r="BO959" s="61">
        <f>BO958*(1+BP959)</f>
        <v>145.0104374995465</v>
      </c>
      <c r="BP959" s="60">
        <f>$L$36*N(S959)+$L$37*N(AQ959)+$L$38*N(AA959)+$L$39*N(AE959)+$L$40*N(AM959)+$L$41*N(W959)+$L$42*N(AI959)+$L$43*N(BG959)+$L$44*N(AY959)</f>
        <v>-1.9760265773832502E-3</v>
      </c>
      <c r="BQ959" s="60">
        <f>IF(ISNUMBER(BO959),BO959/MAX(BO$22:BO959)-1,"")</f>
        <v>-3.5375945937000663E-3</v>
      </c>
      <c r="BS959" s="61">
        <f>BS958*(1+BT959)</f>
        <v>138.59809820899517</v>
      </c>
      <c r="BT959" s="60">
        <f>$L$60*N(S959)+$L$61*N(AE959)+$L$62*N(AQ959)+$L$63*N(AM959)+$L$64*N(AI959)+$L$65*N(AA959)+$L$66*N(BG959)+$L$67*N(W959)+$L$68*N(AY959)</f>
        <v>-2.0528450798235425E-3</v>
      </c>
      <c r="BU959" s="60">
        <f>IF(ISNUMBER(BS959),BS959/MAX(BS$22:BS959)-1,"")</f>
        <v>-5.1596031556960797E-3</v>
      </c>
    </row>
    <row r="960" spans="17:73" ht="16" customHeight="1">
      <c r="Q960" s="63">
        <v>44453</v>
      </c>
      <c r="R960" s="62">
        <v>609.76</v>
      </c>
      <c r="S960" s="60">
        <f>IF(AND(ISNUMBER(R959),ISNUMBER(R960)),R960/R959-1,"")</f>
        <v>1.8237082066869803E-3</v>
      </c>
      <c r="T960" s="60">
        <f>IF(ISNUMBER(R960),R960/MAX(R$22:R960)-1,"")</f>
        <v>-2.071756656923518E-2</v>
      </c>
      <c r="V960" s="62">
        <v>314.73</v>
      </c>
      <c r="W960" s="60">
        <f>IF(AND(ISNUMBER(V959),ISNUMBER(V960)),V960/V959-1,"")</f>
        <v>2.7719365322118605E-3</v>
      </c>
      <c r="X960" s="60">
        <f>IF(ISNUMBER(V960),V960/MAX(V$22:V960)-1,"")</f>
        <v>-1.6407275454715875E-2</v>
      </c>
      <c r="Z960" s="62">
        <v>12.72</v>
      </c>
      <c r="AA960" s="60">
        <f>IF(AND(ISNUMBER(Z959),ISNUMBER(Z960)),Z960/Z959-1,"")</f>
        <v>4.7393364928909332E-3</v>
      </c>
      <c r="AB960" s="60">
        <f>IF(ISNUMBER(Z960),Z960/MAX(Z$22:Z960)-1,"")</f>
        <v>-1.4717273431448463E-2</v>
      </c>
      <c r="AD960" s="62">
        <v>16.88</v>
      </c>
      <c r="AE960" s="60">
        <f>IF(AND(ISNUMBER(AD959),ISNUMBER(AD960)),AD960/AD959-1,"")</f>
        <v>1.0173548773189545E-2</v>
      </c>
      <c r="AF960" s="60">
        <f>IF(ISNUMBER(AD960),AD960/MAX(AD$22:AD960)-1,"")</f>
        <v>0</v>
      </c>
      <c r="AH960" s="62">
        <v>20.49</v>
      </c>
      <c r="AI960" s="60">
        <f>IF(AND(ISNUMBER(AH959),ISNUMBER(AH960)),AH960/AH959-1,"")</f>
        <v>-4.3731778425656342E-3</v>
      </c>
      <c r="AJ960" s="60">
        <f>IF(ISNUMBER(AH960),AH960/MAX(AH$22:AH960)-1,"")</f>
        <v>-2.4750118990956804E-2</v>
      </c>
      <c r="AL960" s="62">
        <v>21.35</v>
      </c>
      <c r="AM960" s="60">
        <f>IF(AND(ISNUMBER(AL959),ISNUMBER(AL960)),AL960/AL959-1,"")</f>
        <v>1.4071294559099279E-3</v>
      </c>
      <c r="AN960" s="60">
        <f>IF(ISNUMBER(AL960),AL960/MAX(AL$22:AL960)-1,"")</f>
        <v>-9.4187526516758546E-2</v>
      </c>
      <c r="AP960" s="62">
        <v>100.24</v>
      </c>
      <c r="AQ960" s="60">
        <f>IF(AND(ISNUMBER(AP959),ISNUMBER(AP960)),AP960/AP959-1,"")</f>
        <v>0</v>
      </c>
      <c r="AR960" s="60">
        <f>IF(ISNUMBER(AP960),AP960/MAX(AP$22:AP960)-1,"")</f>
        <v>-1.6930584603127574E-3</v>
      </c>
      <c r="AT960" s="62">
        <v>50.07</v>
      </c>
      <c r="AU960" s="60">
        <f>IF(AND(ISNUMBER(AT959),ISNUMBER(AT960)),AT960/AT959-1,"")</f>
        <v>0</v>
      </c>
      <c r="AV960" s="60">
        <f>IF(ISNUMBER(AT960),AT960/MAX(AT$22:AT960)-1,"")</f>
        <v>-2.1921084097249466E-3</v>
      </c>
      <c r="AX960" s="62">
        <v>22.795000000000002</v>
      </c>
      <c r="AY960" s="60">
        <f>IF(AND(ISNUMBER(AX959),ISNUMBER(AX960)),AX960/AX959-1,"")</f>
        <v>3.2127453569228415E-3</v>
      </c>
      <c r="AZ960" s="60">
        <f>IF(ISNUMBER(AX960),AX960/MAX(AX$22:AX960)-1,"")</f>
        <v>-0.14991609173969789</v>
      </c>
      <c r="BB960" s="62">
        <v>48.84</v>
      </c>
      <c r="BC960" s="60">
        <f>IF(AND(ISNUMBER(BB959),ISNUMBER(BB960)),BB960/BB959-1,"")</f>
        <v>0</v>
      </c>
      <c r="BD960" s="60">
        <f>IF(ISNUMBER(BB960),BB960/MAX(BB$22:BB960)-1,"")</f>
        <v>-0.11697703851021513</v>
      </c>
      <c r="BF960" s="62">
        <v>53.57</v>
      </c>
      <c r="BG960" s="60">
        <f>IF(AND(ISNUMBER(BF959),ISNUMBER(BF960)),BF960/BF959-1,"")</f>
        <v>-1.8663680477781774E-4</v>
      </c>
      <c r="BH960" s="60">
        <f>IF(ISNUMBER(BF960),BF960/MAX(BF$22:BF960)-1,"")</f>
        <v>-1.0528260066494322E-2</v>
      </c>
      <c r="BK960" s="61">
        <f>BK959*(1+BL960)</f>
        <v>144.24912112216163</v>
      </c>
      <c r="BL960" s="60">
        <f>$L$12*N(AQ960)+$L$13*N(S960)+$L$14*N(AA960)+$L$15*N(AE960)+$L$16*N(AY960)+$L$17*N(BC960)+$L$18*N(AM960)+$L$19*N(AU960)+$L$20*N(W960)</f>
        <v>2.8517800838105765E-3</v>
      </c>
      <c r="BM960" s="60">
        <f>IF(ISNUMBER(BK960),BK960/MAX(BK$22:BK960)-1,"")</f>
        <v>-2.634014455891065E-3</v>
      </c>
      <c r="BO960" s="61">
        <f>BO959*(1+BP960)</f>
        <v>145.50434570347306</v>
      </c>
      <c r="BP960" s="60">
        <f>$L$36*N(S960)+$L$37*N(AQ960)+$L$38*N(AA960)+$L$39*N(AE960)+$L$40*N(AM960)+$L$41*N(W960)+$L$42*N(AI960)+$L$43*N(BG960)+$L$44*N(AY960)</f>
        <v>3.4060183007731432E-3</v>
      </c>
      <c r="BQ960" s="60">
        <f>IF(ISNUMBER(BO960),BO960/MAX(BO$22:BO960)-1,"")</f>
        <v>-1.4362540485379771E-4</v>
      </c>
      <c r="BS960" s="61">
        <f>BS959*(1+BT960)</f>
        <v>138.96063228282921</v>
      </c>
      <c r="BT960" s="60">
        <f>$L$60*N(S960)+$L$61*N(AE960)+$L$62*N(AQ960)+$L$63*N(AM960)+$L$64*N(AI960)+$L$65*N(AA960)+$L$66*N(BG960)+$L$67*N(W960)+$L$68*N(AY960)</f>
        <v>2.6157218498582234E-3</v>
      </c>
      <c r="BU960" s="60">
        <f>IF(ISNUMBER(BS960),BS960/MAX(BS$22:BS960)-1,"")</f>
        <v>-2.5573773925490206E-3</v>
      </c>
    </row>
    <row r="961" spans="17:73" ht="16" customHeight="1">
      <c r="Q961" s="63">
        <v>44454</v>
      </c>
      <c r="R961" s="62">
        <v>608.5</v>
      </c>
      <c r="S961" s="60">
        <f>IF(AND(ISNUMBER(R960),ISNUMBER(R961)),R961/R960-1,"")</f>
        <v>-2.0663867751246068E-3</v>
      </c>
      <c r="T961" s="60">
        <f>IF(ISNUMBER(R961),R961/MAX(R$22:R961)-1,"")</f>
        <v>-2.2741142838788364E-2</v>
      </c>
      <c r="V961" s="62">
        <v>313.20999999999998</v>
      </c>
      <c r="W961" s="60">
        <f>IF(AND(ISNUMBER(V960),ISNUMBER(V961)),V961/V960-1,"")</f>
        <v>-4.8295364280495079E-3</v>
      </c>
      <c r="X961" s="60">
        <f>IF(ISNUMBER(V961),V961/MAX(V$22:V961)-1,"")</f>
        <v>-2.1157572348271869E-2</v>
      </c>
      <c r="Z961" s="62">
        <v>12.7</v>
      </c>
      <c r="AA961" s="60">
        <f>IF(AND(ISNUMBER(Z960),ISNUMBER(Z961)),Z961/Z960-1,"")</f>
        <v>-1.5723270440252124E-3</v>
      </c>
      <c r="AB961" s="60">
        <f>IF(ISNUMBER(Z961),Z961/MAX(Z$22:Z961)-1,"")</f>
        <v>-1.6266460108443126E-2</v>
      </c>
      <c r="AD961" s="62">
        <v>16.78</v>
      </c>
      <c r="AE961" s="60">
        <f>IF(AND(ISNUMBER(AD960),ISNUMBER(AD961)),AD961/AD960-1,"")</f>
        <v>-5.924170616113611E-3</v>
      </c>
      <c r="AF961" s="60">
        <f>IF(ISNUMBER(AD961),AD961/MAX(AD$22:AD961)-1,"")</f>
        <v>-5.924170616113611E-3</v>
      </c>
      <c r="AH961" s="62">
        <v>20.59</v>
      </c>
      <c r="AI961" s="60">
        <f>IF(AND(ISNUMBER(AH960),ISNUMBER(AH961)),AH961/AH960-1,"")</f>
        <v>4.8804294777942125E-3</v>
      </c>
      <c r="AJ961" s="60">
        <f>IF(ISNUMBER(AH961),AH961/MAX(AH$22:AH961)-1,"")</f>
        <v>-1.9990480723465098E-2</v>
      </c>
      <c r="AL961" s="62">
        <v>21.22</v>
      </c>
      <c r="AM961" s="60">
        <f>IF(AND(ISNUMBER(AL960),ISNUMBER(AL961)),AL961/AL960-1,"")</f>
        <v>-6.0889929742390381E-3</v>
      </c>
      <c r="AN961" s="60">
        <f>IF(ISNUMBER(AL961),AL961/MAX(AL$22:AL961)-1,"")</f>
        <v>-9.9703012303776095E-2</v>
      </c>
      <c r="AP961" s="62">
        <v>100.26</v>
      </c>
      <c r="AQ961" s="60">
        <f>IF(AND(ISNUMBER(AP960),ISNUMBER(AP961)),AP961/AP960-1,"")</f>
        <v>1.995211492418214E-4</v>
      </c>
      <c r="AR961" s="60">
        <f>IF(ISNUMBER(AP961),AP961/MAX(AP$22:AP961)-1,"")</f>
        <v>-1.4938751120405769E-3</v>
      </c>
      <c r="AT961" s="62">
        <v>50.07</v>
      </c>
      <c r="AU961" s="60">
        <f>IF(AND(ISNUMBER(AT960),ISNUMBER(AT961)),AT961/AT960-1,"")</f>
        <v>0</v>
      </c>
      <c r="AV961" s="60">
        <f>IF(ISNUMBER(AT961),AT961/MAX(AT$22:AT961)-1,"")</f>
        <v>-2.1921084097249466E-3</v>
      </c>
      <c r="AX961" s="62">
        <v>22.963999999999999</v>
      </c>
      <c r="AY961" s="60">
        <f>IF(AND(ISNUMBER(AX960),ISNUMBER(AX961)),AX961/AX960-1,"")</f>
        <v>7.4139065584557517E-3</v>
      </c>
      <c r="AZ961" s="60">
        <f>IF(ISNUMBER(AX961),AX961/MAX(AX$22:AX961)-1,"")</f>
        <v>-0.14361364907700924</v>
      </c>
      <c r="BB961" s="62">
        <v>48.87</v>
      </c>
      <c r="BC961" s="60">
        <f>IF(AND(ISNUMBER(BB960),ISNUMBER(BB961)),BB961/BB960-1,"")</f>
        <v>6.142506142505777E-4</v>
      </c>
      <c r="BD961" s="60">
        <f>IF(ISNUMBER(BB961),BB961/MAX(BB$22:BB961)-1,"")</f>
        <v>-0.1164346411137227</v>
      </c>
      <c r="BF961" s="62">
        <v>53.59</v>
      </c>
      <c r="BG961" s="60">
        <f>IF(AND(ISNUMBER(BF960),ISNUMBER(BF961)),BF961/BF960-1,"")</f>
        <v>3.7334328915439308E-4</v>
      </c>
      <c r="BH961" s="60">
        <f>IF(ISNUMBER(BF961),BF961/MAX(BF$22:BF961)-1,"")</f>
        <v>-1.0158847432582108E-2</v>
      </c>
      <c r="BK961" s="61">
        <f>BK960*(1+BL961)</f>
        <v>144.16490419705389</v>
      </c>
      <c r="BL961" s="60">
        <f>$L$12*N(AQ961)+$L$13*N(S961)+$L$14*N(AA961)+$L$15*N(AE961)+$L$16*N(AY961)+$L$17*N(BC961)+$L$18*N(AM961)+$L$19*N(AU961)+$L$20*N(W961)</f>
        <v>-5.8382972771403488E-4</v>
      </c>
      <c r="BM961" s="60">
        <f>IF(ISNUMBER(BK961),BK961/MAX(BK$22:BK961)-1,"")</f>
        <v>-3.2163063676624581E-3</v>
      </c>
      <c r="BO961" s="61">
        <f>BO960*(1+BP961)</f>
        <v>145.29348639669749</v>
      </c>
      <c r="BP961" s="60">
        <f>$L$36*N(S961)+$L$37*N(AQ961)+$L$38*N(AA961)+$L$39*N(AE961)+$L$40*N(AM961)+$L$41*N(W961)+$L$42*N(AI961)+$L$43*N(BG961)+$L$44*N(AY961)</f>
        <v>-1.449161574907867E-3</v>
      </c>
      <c r="BQ961" s="60">
        <f>IF(ISNUMBER(BO961),BO961/MAX(BO$22:BO961)-1,"")</f>
        <v>-1.5925788433437393E-3</v>
      </c>
      <c r="BS961" s="61">
        <f>BS960*(1+BT961)</f>
        <v>138.69189805715931</v>
      </c>
      <c r="BT961" s="60">
        <f>$L$60*N(S961)+$L$61*N(AE961)+$L$62*N(AQ961)+$L$63*N(AM961)+$L$64*N(AI961)+$L$65*N(AA961)+$L$66*N(BG961)+$L$67*N(W961)+$L$68*N(AY961)</f>
        <v>-1.9338874705388503E-3</v>
      </c>
      <c r="BU961" s="60">
        <f>IF(ISNUMBER(BS961),BS961/MAX(BS$22:BS961)-1,"")</f>
        <v>-4.4863191829909166E-3</v>
      </c>
    </row>
    <row r="962" spans="17:73" ht="16" customHeight="1">
      <c r="Q962" s="63">
        <v>44455</v>
      </c>
      <c r="R962" s="62">
        <v>612.84</v>
      </c>
      <c r="S962" s="60">
        <f>IF(AND(ISNUMBER(R961),ISNUMBER(R962)),R962/R961-1,"")</f>
        <v>7.1322925225965061E-3</v>
      </c>
      <c r="T962" s="60">
        <f>IF(ISNUMBER(R962),R962/MAX(R$22:R962)-1,"")</f>
        <v>-1.5771046799216148E-2</v>
      </c>
      <c r="V962" s="62">
        <v>315.3</v>
      </c>
      <c r="W962" s="60">
        <f>IF(AND(ISNUMBER(V961),ISNUMBER(V962)),V962/V961-1,"")</f>
        <v>6.6728393090897953E-3</v>
      </c>
      <c r="X962" s="60">
        <f>IF(ISNUMBER(V962),V962/MAX(V$22:V962)-1,"")</f>
        <v>-1.4625914119632544E-2</v>
      </c>
      <c r="Z962" s="62">
        <v>12.73</v>
      </c>
      <c r="AA962" s="60">
        <f>IF(AND(ISNUMBER(Z961),ISNUMBER(Z962)),Z962/Z961-1,"")</f>
        <v>2.3622047244096223E-3</v>
      </c>
      <c r="AB962" s="60">
        <f>IF(ISNUMBER(Z962),Z962/MAX(Z$22:Z962)-1,"")</f>
        <v>-1.3942680092951187E-2</v>
      </c>
      <c r="AD962" s="62">
        <v>16.72</v>
      </c>
      <c r="AE962" s="60">
        <f>IF(AND(ISNUMBER(AD961),ISNUMBER(AD962)),AD962/AD961-1,"")</f>
        <v>-3.5756853396902155E-3</v>
      </c>
      <c r="AF962" s="60">
        <f>IF(ISNUMBER(AD962),AD962/MAX(AD$22:AD962)-1,"")</f>
        <v>-9.4786729857819774E-3</v>
      </c>
      <c r="AH962" s="62">
        <v>20.66</v>
      </c>
      <c r="AI962" s="60">
        <f>IF(AND(ISNUMBER(AH961),ISNUMBER(AH962)),AH962/AH961-1,"")</f>
        <v>3.3997085964059259E-3</v>
      </c>
      <c r="AJ962" s="60">
        <f>IF(ISNUMBER(AH962),AH962/MAX(AH$22:AH962)-1,"")</f>
        <v>-1.665873393622086E-2</v>
      </c>
      <c r="AL962" s="62">
        <v>21.33</v>
      </c>
      <c r="AM962" s="60">
        <f>IF(AND(ISNUMBER(AL961),ISNUMBER(AL962)),AL962/AL961-1,"")</f>
        <v>5.1837888784165287E-3</v>
      </c>
      <c r="AN962" s="60">
        <f>IF(ISNUMBER(AL962),AL962/MAX(AL$22:AL962)-1,"")</f>
        <v>-9.5036062791684417E-2</v>
      </c>
      <c r="AP962" s="62">
        <v>100.24</v>
      </c>
      <c r="AQ962" s="60">
        <f>IF(AND(ISNUMBER(AP961),ISNUMBER(AP962)),AP962/AP961-1,"")</f>
        <v>-1.9948134849401278E-4</v>
      </c>
      <c r="AR962" s="60">
        <f>IF(ISNUMBER(AP962),AP962/MAX(AP$22:AP962)-1,"")</f>
        <v>-1.6930584603127574E-3</v>
      </c>
      <c r="AT962" s="62">
        <v>50.07</v>
      </c>
      <c r="AU962" s="60">
        <f>IF(AND(ISNUMBER(AT961),ISNUMBER(AT962)),AT962/AT961-1,"")</f>
        <v>0</v>
      </c>
      <c r="AV962" s="60">
        <f>IF(ISNUMBER(AT962),AT962/MAX(AT$22:AT962)-1,"")</f>
        <v>-2.1921084097249466E-3</v>
      </c>
      <c r="AX962" s="62">
        <v>22.763999999999999</v>
      </c>
      <c r="AY962" s="60">
        <f>IF(AND(ISNUMBER(AX961),ISNUMBER(AX962)),AX962/AX961-1,"")</f>
        <v>-8.7092840968472363E-3</v>
      </c>
      <c r="AZ962" s="60">
        <f>IF(ISNUMBER(AX962),AX962/MAX(AX$22:AX962)-1,"")</f>
        <v>-0.15107216110385979</v>
      </c>
      <c r="BB962" s="62">
        <v>48.88</v>
      </c>
      <c r="BC962" s="60">
        <f>IF(AND(ISNUMBER(BB961),ISNUMBER(BB962)),BB962/BB961-1,"")</f>
        <v>2.046245140168157E-4</v>
      </c>
      <c r="BD962" s="60">
        <f>IF(ISNUMBER(BB962),BB962/MAX(BB$22:BB962)-1,"")</f>
        <v>-0.11625384198155853</v>
      </c>
      <c r="BF962" s="62">
        <v>53.55</v>
      </c>
      <c r="BG962" s="60">
        <f>IF(AND(ISNUMBER(BF961),ISNUMBER(BF962)),BF962/BF961-1,"")</f>
        <v>-7.4640791192392975E-4</v>
      </c>
      <c r="BH962" s="60">
        <f>IF(ISNUMBER(BF962),BF962/MAX(BF$22:BF962)-1,"")</f>
        <v>-1.0897672700406424E-2</v>
      </c>
      <c r="BK962" s="61">
        <f>BK961*(1+BL962)</f>
        <v>144.31491152373462</v>
      </c>
      <c r="BL962" s="60">
        <f>$L$12*N(AQ962)+$L$13*N(S962)+$L$14*N(AA962)+$L$15*N(AE962)+$L$16*N(AY962)+$L$17*N(BC962)+$L$18*N(AM962)+$L$19*N(AU962)+$L$20*N(W962)</f>
        <v>1.0405259693142871E-3</v>
      </c>
      <c r="BM962" s="60">
        <f>IF(ISNUMBER(BK962),BK962/MAX(BK$22:BK962)-1,"")</f>
        <v>-2.1791270486490877E-3</v>
      </c>
      <c r="BO962" s="61">
        <f>BO961*(1+BP962)</f>
        <v>145.5046879763249</v>
      </c>
      <c r="BP962" s="60">
        <f>$L$36*N(S962)+$L$37*N(AQ962)+$L$38*N(AA962)+$L$39*N(AE962)+$L$40*N(AM962)+$L$41*N(W962)+$L$42*N(AI962)+$L$43*N(BG962)+$L$44*N(AY962)</f>
        <v>1.4536204262507869E-3</v>
      </c>
      <c r="BQ962" s="60">
        <f>IF(ISNUMBER(BO962),BO962/MAX(BO$22:BO962)-1,"")</f>
        <v>-1.4127342223013706E-4</v>
      </c>
      <c r="BS962" s="61">
        <f>BS961*(1+BT962)</f>
        <v>139.03674330281248</v>
      </c>
      <c r="BT962" s="60">
        <f>$L$60*N(S962)+$L$61*N(AE962)+$L$62*N(AQ962)+$L$63*N(AM962)+$L$64*N(AI962)+$L$65*N(AA962)+$L$66*N(BG962)+$L$67*N(W962)+$L$68*N(AY962)</f>
        <v>2.4864123318224991E-3</v>
      </c>
      <c r="BU962" s="60">
        <f>IF(ISNUMBER(BS962),BS962/MAX(BS$22:BS962)-1,"")</f>
        <v>-2.0110616905095746E-3</v>
      </c>
    </row>
    <row r="963" spans="17:73" ht="16" customHeight="1">
      <c r="Q963" s="63">
        <v>44456</v>
      </c>
      <c r="R963" s="62">
        <v>611.15</v>
      </c>
      <c r="S963" s="60">
        <f>IF(AND(ISNUMBER(R962),ISNUMBER(R963)),R963/R962-1,"")</f>
        <v>-2.7576528947197421E-3</v>
      </c>
      <c r="T963" s="60">
        <f>IF(ISNUMBER(R963),R963/MAX(R$22:R963)-1,"")</f>
        <v>-1.8485208621077276E-2</v>
      </c>
      <c r="V963" s="62">
        <v>316.41000000000003</v>
      </c>
      <c r="W963" s="60">
        <f>IF(AND(ISNUMBER(V962),ISNUMBER(V963)),V963/V962-1,"")</f>
        <v>3.520456707897246E-3</v>
      </c>
      <c r="X963" s="60">
        <f>IF(ISNUMBER(V963),V963/MAX(V$22:V963)-1,"")</f>
        <v>-1.1156947309206799E-2</v>
      </c>
      <c r="Z963" s="62">
        <v>12.8</v>
      </c>
      <c r="AA963" s="60">
        <f>IF(AND(ISNUMBER(Z962),ISNUMBER(Z963)),Z963/Z962-1,"")</f>
        <v>5.4988216810682999E-3</v>
      </c>
      <c r="AB963" s="60">
        <f>IF(ISNUMBER(Z963),Z963/MAX(Z$22:Z963)-1,"")</f>
        <v>-8.5205267234701454E-3</v>
      </c>
      <c r="AD963" s="62">
        <v>16.79</v>
      </c>
      <c r="AE963" s="60">
        <f>IF(AND(ISNUMBER(AD962),ISNUMBER(AD963)),AD963/AD962-1,"")</f>
        <v>4.1866028708135161E-3</v>
      </c>
      <c r="AF963" s="60">
        <f>IF(ISNUMBER(AD963),AD963/MAX(AD$22:AD963)-1,"")</f>
        <v>-5.3317535545023276E-3</v>
      </c>
      <c r="AH963" s="62">
        <v>20.7</v>
      </c>
      <c r="AI963" s="60">
        <f>IF(AND(ISNUMBER(AH962),ISNUMBER(AH963)),AH963/AH962-1,"")</f>
        <v>1.9361084220717029E-3</v>
      </c>
      <c r="AJ963" s="60">
        <f>IF(ISNUMBER(AH963),AH963/MAX(AH$22:AH963)-1,"")</f>
        <v>-1.4754878629224311E-2</v>
      </c>
      <c r="AL963" s="62">
        <v>21.27</v>
      </c>
      <c r="AM963" s="60">
        <f>IF(AND(ISNUMBER(AL962),ISNUMBER(AL963)),AL963/AL962-1,"")</f>
        <v>-2.8129395218001729E-3</v>
      </c>
      <c r="AN963" s="60">
        <f>IF(ISNUMBER(AL963),AL963/MAX(AL$22:AL963)-1,"")</f>
        <v>-9.7581671616461585E-2</v>
      </c>
      <c r="AP963" s="62">
        <v>100.24</v>
      </c>
      <c r="AQ963" s="60">
        <f>IF(AND(ISNUMBER(AP962),ISNUMBER(AP963)),AP963/AP962-1,"")</f>
        <v>0</v>
      </c>
      <c r="AR963" s="60">
        <f>IF(ISNUMBER(AP963),AP963/MAX(AP$22:AP963)-1,"")</f>
        <v>-1.6930584603127574E-3</v>
      </c>
      <c r="AT963" s="62">
        <v>50.07</v>
      </c>
      <c r="AU963" s="60">
        <f>IF(AND(ISNUMBER(AT962),ISNUMBER(AT963)),AT963/AT962-1,"")</f>
        <v>0</v>
      </c>
      <c r="AV963" s="60">
        <f>IF(ISNUMBER(AT963),AT963/MAX(AT$22:AT963)-1,"")</f>
        <v>-2.1921084097249466E-3</v>
      </c>
      <c r="AX963" s="62">
        <v>22.52</v>
      </c>
      <c r="AY963" s="60">
        <f>IF(AND(ISNUMBER(AX962),ISNUMBER(AX963)),AX963/AX962-1,"")</f>
        <v>-1.071867861535758E-2</v>
      </c>
      <c r="AZ963" s="60">
        <f>IF(ISNUMBER(AX963),AX963/MAX(AX$22:AX963)-1,"")</f>
        <v>-0.16017154577661763</v>
      </c>
      <c r="BB963" s="62">
        <v>48.81</v>
      </c>
      <c r="BC963" s="60">
        <f>IF(AND(ISNUMBER(BB962),ISNUMBER(BB963)),BB963/BB962-1,"")</f>
        <v>-1.432078559738148E-3</v>
      </c>
      <c r="BD963" s="60">
        <f>IF(ISNUMBER(BB963),BB963/MAX(BB$22:BB963)-1,"")</f>
        <v>-0.11751943590670766</v>
      </c>
      <c r="BF963" s="62">
        <v>53.51</v>
      </c>
      <c r="BG963" s="60">
        <f>IF(AND(ISNUMBER(BF962),ISNUMBER(BF963)),BF963/BF962-1,"")</f>
        <v>-7.4696545284780314E-4</v>
      </c>
      <c r="BH963" s="60">
        <f>IF(ISNUMBER(BF963),BF963/MAX(BF$22:BF963)-1,"")</f>
        <v>-1.1636497968230519E-2</v>
      </c>
      <c r="BK963" s="61">
        <f>BK962*(1+BL963)</f>
        <v>144.12871766676867</v>
      </c>
      <c r="BL963" s="60">
        <f>$L$12*N(AQ963)+$L$13*N(S963)+$L$14*N(AA963)+$L$15*N(AE963)+$L$16*N(AY963)+$L$17*N(BC963)+$L$18*N(AM963)+$L$19*N(AU963)+$L$20*N(W963)</f>
        <v>-1.290191394638706E-3</v>
      </c>
      <c r="BM963" s="60">
        <f>IF(ISNUMBER(BK963),BK963/MAX(BK$22:BK963)-1,"")</f>
        <v>-3.4665069523217573E-3</v>
      </c>
      <c r="BO963" s="61">
        <f>BO962*(1+BP963)</f>
        <v>145.50973619956636</v>
      </c>
      <c r="BP963" s="60">
        <f>$L$36*N(S963)+$L$37*N(AQ963)+$L$38*N(AA963)+$L$39*N(AE963)+$L$40*N(AM963)+$L$41*N(W963)+$L$42*N(AI963)+$L$43*N(BG963)+$L$44*N(AY963)</f>
        <v>3.4694574529955989E-5</v>
      </c>
      <c r="BQ963" s="60">
        <f>IF(ISNUMBER(BO963),BO963/MAX(BO$22:BO963)-1,"")</f>
        <v>-1.0658374912142499E-4</v>
      </c>
      <c r="BS963" s="61">
        <f>BS962*(1+BT963)</f>
        <v>139.08001516500724</v>
      </c>
      <c r="BT963" s="60">
        <f>$L$60*N(S963)+$L$61*N(AE963)+$L$62*N(AQ963)+$L$63*N(AM963)+$L$64*N(AI963)+$L$65*N(AA963)+$L$66*N(BG963)+$L$67*N(W963)+$L$68*N(AY963)</f>
        <v>3.1122609151246997E-4</v>
      </c>
      <c r="BU963" s="60">
        <f>IF(ISNUMBER(BS963),BS963/MAX(BS$22:BS963)-1,"")</f>
        <v>-1.7004614938668228E-3</v>
      </c>
    </row>
    <row r="964" spans="17:73" ht="16" customHeight="1">
      <c r="Q964" s="63">
        <v>44459</v>
      </c>
      <c r="R964" s="62">
        <v>606</v>
      </c>
      <c r="S964" s="60">
        <f>IF(AND(ISNUMBER(R963),ISNUMBER(R964)),R964/R963-1,"")</f>
        <v>-8.4267364804057054E-3</v>
      </c>
      <c r="T964" s="60">
        <f>IF(ISNUMBER(R964),R964/MAX(R$22:R964)-1,"")</f>
        <v>-2.6756175119647896E-2</v>
      </c>
      <c r="V964" s="62">
        <v>313.73</v>
      </c>
      <c r="W964" s="60">
        <f>IF(AND(ISNUMBER(V963),ISNUMBER(V964)),V964/V963-1,"")</f>
        <v>-8.4700230713314895E-3</v>
      </c>
      <c r="X964" s="60">
        <f>IF(ISNUMBER(V964),V964/MAX(V$22:V964)-1,"")</f>
        <v>-1.9532470779423661E-2</v>
      </c>
      <c r="Z964" s="62">
        <v>12.67</v>
      </c>
      <c r="AA964" s="60">
        <f>IF(AND(ISNUMBER(Z963),ISNUMBER(Z964)),Z964/Z963-1,"")</f>
        <v>-1.0156250000000089E-2</v>
      </c>
      <c r="AB964" s="60">
        <f>IF(ISNUMBER(Z964),Z964/MAX(Z$22:Z964)-1,"")</f>
        <v>-1.8590240123934954E-2</v>
      </c>
      <c r="AD964" s="62">
        <v>16.579999999999998</v>
      </c>
      <c r="AE964" s="60">
        <f>IF(AND(ISNUMBER(AD963),ISNUMBER(AD964)),AD964/AD963-1,"")</f>
        <v>-1.2507444907683185E-2</v>
      </c>
      <c r="AF964" s="60">
        <f>IF(ISNUMBER(AD964),AD964/MAX(AD$22:AD964)-1,"")</f>
        <v>-1.7772511848341277E-2</v>
      </c>
      <c r="AH964" s="62">
        <v>20.350000000000001</v>
      </c>
      <c r="AI964" s="60">
        <f>IF(AND(ISNUMBER(AH963),ISNUMBER(AH964)),AH964/AH963-1,"")</f>
        <v>-1.6908212560386326E-2</v>
      </c>
      <c r="AJ964" s="60">
        <f>IF(ISNUMBER(AH964),AH964/MAX(AH$22:AH964)-1,"")</f>
        <v>-3.1413612565445059E-2</v>
      </c>
      <c r="AL964" s="62">
        <v>21.04</v>
      </c>
      <c r="AM964" s="60">
        <f>IF(AND(ISNUMBER(AL963),ISNUMBER(AL964)),AL964/AL963-1,"")</f>
        <v>-1.0813352139163124E-2</v>
      </c>
      <c r="AN964" s="60">
        <f>IF(ISNUMBER(AL964),AL964/MAX(AL$22:AL964)-1,"")</f>
        <v>-0.10733983877810782</v>
      </c>
      <c r="AP964" s="62">
        <v>100.24</v>
      </c>
      <c r="AQ964" s="60">
        <f>IF(AND(ISNUMBER(AP963),ISNUMBER(AP964)),AP964/AP963-1,"")</f>
        <v>0</v>
      </c>
      <c r="AR964" s="60">
        <f>IF(ISNUMBER(AP964),AP964/MAX(AP$22:AP964)-1,"")</f>
        <v>-1.6930584603127574E-3</v>
      </c>
      <c r="AT964" s="62">
        <v>50.07</v>
      </c>
      <c r="AU964" s="60">
        <f>IF(AND(ISNUMBER(AT963),ISNUMBER(AT964)),AT964/AT963-1,"")</f>
        <v>0</v>
      </c>
      <c r="AV964" s="60">
        <f>IF(ISNUMBER(AT964),AT964/MAX(AT$22:AT964)-1,"")</f>
        <v>-2.1921084097249466E-3</v>
      </c>
      <c r="AX964" s="62">
        <v>22.56</v>
      </c>
      <c r="AY964" s="60">
        <f>IF(AND(ISNUMBER(AX963),ISNUMBER(AX964)),AX964/AX963-1,"")</f>
        <v>1.7761989342806039E-3</v>
      </c>
      <c r="AZ964" s="60">
        <f>IF(ISNUMBER(AX964),AX964/MAX(AX$22:AX964)-1,"")</f>
        <v>-0.15867984337124752</v>
      </c>
      <c r="BB964" s="62">
        <v>48.75</v>
      </c>
      <c r="BC964" s="60">
        <f>IF(AND(ISNUMBER(BB963),ISNUMBER(BB964)),BB964/BB963-1,"")</f>
        <v>-1.2292562999385304E-3</v>
      </c>
      <c r="BD964" s="60">
        <f>IF(ISNUMBER(BB964),BB964/MAX(BB$22:BB964)-1,"")</f>
        <v>-0.11860423069969273</v>
      </c>
      <c r="BF964" s="62">
        <v>53.53</v>
      </c>
      <c r="BG964" s="60">
        <f>IF(AND(ISNUMBER(BF963),ISNUMBER(BF964)),BF964/BF963-1,"")</f>
        <v>3.7376191366100819E-4</v>
      </c>
      <c r="BH964" s="60">
        <f>IF(ISNUMBER(BF964),BF964/MAX(BF$22:BF964)-1,"")</f>
        <v>-1.1267085334318416E-2</v>
      </c>
      <c r="BK964" s="61">
        <f>BK963*(1+BL964)</f>
        <v>143.31825989758104</v>
      </c>
      <c r="BL964" s="60">
        <f>$L$12*N(AQ964)+$L$13*N(S964)+$L$14*N(AA964)+$L$15*N(AE964)+$L$16*N(AY964)+$L$17*N(BC964)+$L$18*N(AM964)+$L$19*N(AU964)+$L$20*N(W964)</f>
        <v>-5.6231525702005901E-3</v>
      </c>
      <c r="BM964" s="60">
        <f>IF(ISNUMBER(BK964),BK964/MAX(BK$22:BK964)-1,"")</f>
        <v>-9.0701668250438017E-3</v>
      </c>
      <c r="BO964" s="61">
        <f>BO963*(1+BP964)</f>
        <v>144.50201592236849</v>
      </c>
      <c r="BP964" s="60">
        <f>$L$36*N(S964)+$L$37*N(AQ964)+$L$38*N(AA964)+$L$39*N(AE964)+$L$40*N(AM964)+$L$41*N(W964)+$L$42*N(AI964)+$L$43*N(BG964)+$L$44*N(AY964)</f>
        <v>-6.9254491384395968E-3</v>
      </c>
      <c r="BQ964" s="60">
        <f>IF(ISNUMBER(BO964),BO964/MAX(BO$22:BO964)-1,"")</f>
        <v>-7.0312947472276344E-3</v>
      </c>
      <c r="BS964" s="61">
        <f>BS963*(1+BT964)</f>
        <v>137.84971942801761</v>
      </c>
      <c r="BT964" s="60">
        <f>$L$60*N(S964)+$L$61*N(AE964)+$L$62*N(AQ964)+$L$63*N(AM964)+$L$64*N(AI964)+$L$65*N(AA964)+$L$66*N(BG964)+$L$67*N(W964)+$L$68*N(AY964)</f>
        <v>-8.8459563045775475E-3</v>
      </c>
      <c r="BU964" s="60">
        <f>IF(ISNUMBER(BS964),BS964/MAX(BS$22:BS964)-1,"")</f>
        <v>-1.0531375590371983E-2</v>
      </c>
    </row>
    <row r="965" spans="17:73" ht="16" customHeight="1">
      <c r="Q965" s="63">
        <v>44460</v>
      </c>
      <c r="R965" s="62">
        <v>600.61</v>
      </c>
      <c r="S965" s="60">
        <f>IF(AND(ISNUMBER(R964),ISNUMBER(R965)),R965/R964-1,"")</f>
        <v>-8.8943894389438283E-3</v>
      </c>
      <c r="T965" s="60">
        <f>IF(ISNUMBER(R965),R965/MAX(R$22:R965)-1,"")</f>
        <v>-3.5412584717181006E-2</v>
      </c>
      <c r="V965" s="62">
        <v>311.20999999999998</v>
      </c>
      <c r="W965" s="60">
        <f>IF(AND(ISNUMBER(V964),ISNUMBER(V965)),V965/V964-1,"")</f>
        <v>-8.0323845344724143E-3</v>
      </c>
      <c r="X965" s="60">
        <f>IF(ISNUMBER(V965),V965/MAX(V$22:V965)-1,"")</f>
        <v>-2.7407962997687441E-2</v>
      </c>
      <c r="Z965" s="62">
        <v>12.56</v>
      </c>
      <c r="AA965" s="60">
        <f>IF(AND(ISNUMBER(Z964),ISNUMBER(Z965)),Z965/Z964-1,"")</f>
        <v>-8.6819258089976259E-3</v>
      </c>
      <c r="AB965" s="60">
        <f>IF(ISNUMBER(Z965),Z965/MAX(Z$22:Z965)-1,"")</f>
        <v>-2.7110766847405099E-2</v>
      </c>
      <c r="AD965" s="62">
        <v>16.53</v>
      </c>
      <c r="AE965" s="60">
        <f>IF(AND(ISNUMBER(AD964),ISNUMBER(AD965)),AD965/AD964-1,"")</f>
        <v>-3.0156815440287588E-3</v>
      </c>
      <c r="AF965" s="60">
        <f>IF(ISNUMBER(AD965),AD965/MAX(AD$22:AD965)-1,"")</f>
        <v>-2.0734597156398027E-2</v>
      </c>
      <c r="AH965" s="62">
        <v>20.45</v>
      </c>
      <c r="AI965" s="60">
        <f>IF(AND(ISNUMBER(AH964),ISNUMBER(AH965)),AH965/AH964-1,"")</f>
        <v>4.9140049140048436E-3</v>
      </c>
      <c r="AJ965" s="60">
        <f>IF(ISNUMBER(AH965),AH965/MAX(AH$22:AH965)-1,"")</f>
        <v>-2.6653974297953464E-2</v>
      </c>
      <c r="AL965" s="62">
        <v>21.17</v>
      </c>
      <c r="AM965" s="60">
        <f>IF(AND(ISNUMBER(AL964),ISNUMBER(AL965)),AL965/AL964-1,"")</f>
        <v>6.1787072243346675E-3</v>
      </c>
      <c r="AN965" s="60">
        <f>IF(ISNUMBER(AL965),AL965/MAX(AL$22:AL965)-1,"")</f>
        <v>-0.10182435299109027</v>
      </c>
      <c r="AP965" s="62">
        <v>100.24</v>
      </c>
      <c r="AQ965" s="60">
        <f>IF(AND(ISNUMBER(AP964),ISNUMBER(AP965)),AP965/AP964-1,"")</f>
        <v>0</v>
      </c>
      <c r="AR965" s="60">
        <f>IF(ISNUMBER(AP965),AP965/MAX(AP$22:AP965)-1,"")</f>
        <v>-1.6930584603127574E-3</v>
      </c>
      <c r="AT965" s="62">
        <v>50.07</v>
      </c>
      <c r="AU965" s="60">
        <f>IF(AND(ISNUMBER(AT964),ISNUMBER(AT965)),AT965/AT964-1,"")</f>
        <v>0</v>
      </c>
      <c r="AV965" s="60">
        <f>IF(ISNUMBER(AT965),AT965/MAX(AT$22:AT965)-1,"")</f>
        <v>-2.1921084097249466E-3</v>
      </c>
      <c r="AX965" s="62">
        <v>22.617999999999999</v>
      </c>
      <c r="AY965" s="60">
        <f>IF(AND(ISNUMBER(AX964),ISNUMBER(AX965)),AX965/AX964-1,"")</f>
        <v>2.5709219858156551E-3</v>
      </c>
      <c r="AZ965" s="60">
        <f>IF(ISNUMBER(AX965),AX965/MAX(AX$22:AX965)-1,"")</f>
        <v>-0.15651687488346089</v>
      </c>
      <c r="BB965" s="62">
        <v>48.81</v>
      </c>
      <c r="BC965" s="60">
        <f>IF(AND(ISNUMBER(BB964),ISNUMBER(BB965)),BB965/BB964-1,"")</f>
        <v>1.2307692307693685E-3</v>
      </c>
      <c r="BD965" s="60">
        <f>IF(ISNUMBER(BB965),BB965/MAX(BB$22:BB965)-1,"")</f>
        <v>-0.11751943590670766</v>
      </c>
      <c r="BF965" s="62">
        <v>53.5</v>
      </c>
      <c r="BG965" s="60">
        <f>IF(AND(ISNUMBER(BF964),ISNUMBER(BF965)),BF965/BF964-1,"")</f>
        <v>-5.6043340183076218E-4</v>
      </c>
      <c r="BH965" s="60">
        <f>IF(ISNUMBER(BF965),BF965/MAX(BF$22:BF965)-1,"")</f>
        <v>-1.1821204285186515E-2</v>
      </c>
      <c r="BK965" s="61">
        <f>BK964*(1+BL965)</f>
        <v>142.80444442085749</v>
      </c>
      <c r="BL965" s="60">
        <f>$L$12*N(AQ965)+$L$13*N(S965)+$L$14*N(AA965)+$L$15*N(AE965)+$L$16*N(AY965)+$L$17*N(BC965)+$L$18*N(AM965)+$L$19*N(AU965)+$L$20*N(W965)</f>
        <v>-3.5851361654177603E-3</v>
      </c>
      <c r="BM965" s="60">
        <f>IF(ISNUMBER(BK965),BK965/MAX(BK$22:BK965)-1,"")</f>
        <v>-1.2622785207350717E-2</v>
      </c>
      <c r="BO965" s="61">
        <f>BO964*(1+BP965)</f>
        <v>143.87321543737551</v>
      </c>
      <c r="BP965" s="60">
        <f>$L$36*N(S965)+$L$37*N(AQ965)+$L$38*N(AA965)+$L$39*N(AE965)+$L$40*N(AM965)+$L$41*N(W965)+$L$42*N(AI965)+$L$43*N(BG965)+$L$44*N(AY965)</f>
        <v>-4.3514997419192214E-3</v>
      </c>
      <c r="BQ965" s="60">
        <f>IF(ISNUMBER(BO965),BO965/MAX(BO$22:BO965)-1,"")</f>
        <v>-1.1352197811868803E-2</v>
      </c>
      <c r="BS965" s="61">
        <f>BS964*(1+BT965)</f>
        <v>137.46799299003541</v>
      </c>
      <c r="BT965" s="60">
        <f>$L$60*N(S965)+$L$61*N(AE965)+$L$62*N(AQ965)+$L$63*N(AM965)+$L$64*N(AI965)+$L$65*N(AA965)+$L$66*N(BG965)+$L$67*N(W965)+$L$68*N(AY965)</f>
        <v>-2.7691491833723076E-3</v>
      </c>
      <c r="BU965" s="60">
        <f>IF(ISNUMBER(BS965),BS965/MAX(BS$22:BS965)-1,"")</f>
        <v>-1.3271361823628425E-2</v>
      </c>
    </row>
    <row r="966" spans="17:73" ht="16" customHeight="1">
      <c r="Q966" s="63">
        <v>44461</v>
      </c>
      <c r="R966" s="62">
        <v>601</v>
      </c>
      <c r="S966" s="60">
        <f>IF(AND(ISNUMBER(R965),ISNUMBER(R966)),R966/R965-1,"")</f>
        <v>6.4933983783155291E-4</v>
      </c>
      <c r="T966" s="60">
        <f>IF(ISNUMBER(R966),R966/MAX(R$22:R966)-1,"")</f>
        <v>-3.4786239681366959E-2</v>
      </c>
      <c r="V966" s="62">
        <v>311.33999999999997</v>
      </c>
      <c r="W966" s="60">
        <f>IF(AND(ISNUMBER(V965),ISNUMBER(V966)),V966/V965-1,"")</f>
        <v>4.1772436618359166E-4</v>
      </c>
      <c r="X966" s="60">
        <f>IF(ISNUMBER(V966),V966/MAX(V$22:V966)-1,"")</f>
        <v>-2.70016876054755E-2</v>
      </c>
      <c r="Z966" s="62">
        <v>12.59</v>
      </c>
      <c r="AA966" s="60">
        <f>IF(AND(ISNUMBER(Z965),ISNUMBER(Z966)),Z966/Z965-1,"")</f>
        <v>2.3885350318471055E-3</v>
      </c>
      <c r="AB966" s="60">
        <f>IF(ISNUMBER(Z966),Z966/MAX(Z$22:Z966)-1,"")</f>
        <v>-2.4786986831913271E-2</v>
      </c>
      <c r="AD966" s="62">
        <v>16.329999999999998</v>
      </c>
      <c r="AE966" s="60">
        <f>IF(AND(ISNUMBER(AD965),ISNUMBER(AD966)),AD966/AD965-1,"")</f>
        <v>-1.2099213551119314E-2</v>
      </c>
      <c r="AF966" s="60">
        <f>IF(ISNUMBER(AD966),AD966/MAX(AD$22:AD966)-1,"")</f>
        <v>-3.2582938388625582E-2</v>
      </c>
      <c r="AH966" s="62">
        <v>20.49</v>
      </c>
      <c r="AI966" s="60">
        <f>IF(AND(ISNUMBER(AH965),ISNUMBER(AH966)),AH966/AH965-1,"")</f>
        <v>1.9559902200487755E-3</v>
      </c>
      <c r="AJ966" s="60">
        <f>IF(ISNUMBER(AH966),AH966/MAX(AH$22:AH966)-1,"")</f>
        <v>-2.4750118990956804E-2</v>
      </c>
      <c r="AL966" s="62">
        <v>21.23</v>
      </c>
      <c r="AM966" s="60">
        <f>IF(AND(ISNUMBER(AL965),ISNUMBER(AL966)),AL966/AL965-1,"")</f>
        <v>2.8341993386866715E-3</v>
      </c>
      <c r="AN966" s="60">
        <f>IF(ISNUMBER(AL966),AL966/MAX(AL$22:AL966)-1,"")</f>
        <v>-9.9278744166313104E-2</v>
      </c>
      <c r="AP966" s="62">
        <v>100.26</v>
      </c>
      <c r="AQ966" s="60">
        <f>IF(AND(ISNUMBER(AP965),ISNUMBER(AP966)),AP966/AP965-1,"")</f>
        <v>1.995211492418214E-4</v>
      </c>
      <c r="AR966" s="60">
        <f>IF(ISNUMBER(AP966),AP966/MAX(AP$22:AP966)-1,"")</f>
        <v>-1.4938751120405769E-3</v>
      </c>
      <c r="AT966" s="62">
        <v>50.07</v>
      </c>
      <c r="AU966" s="60">
        <f>IF(AND(ISNUMBER(AT965),ISNUMBER(AT966)),AT966/AT965-1,"")</f>
        <v>0</v>
      </c>
      <c r="AV966" s="60">
        <f>IF(ISNUMBER(AT966),AT966/MAX(AT$22:AT966)-1,"")</f>
        <v>-2.1921084097249466E-3</v>
      </c>
      <c r="AX966" s="62">
        <v>22.887</v>
      </c>
      <c r="AY966" s="60">
        <f>IF(AND(ISNUMBER(AX965),ISNUMBER(AX966)),AX966/AX965-1,"")</f>
        <v>1.1893182421080617E-2</v>
      </c>
      <c r="AZ966" s="60">
        <f>IF(ISNUMBER(AX966),AX966/MAX(AX$22:AX966)-1,"")</f>
        <v>-0.14648517620734669</v>
      </c>
      <c r="BB966" s="62">
        <v>48.8</v>
      </c>
      <c r="BC966" s="60">
        <f>IF(AND(ISNUMBER(BB965),ISNUMBER(BB966)),BB966/BB965-1,"")</f>
        <v>-2.0487604998986608E-4</v>
      </c>
      <c r="BD966" s="60">
        <f>IF(ISNUMBER(BB966),BB966/MAX(BB$22:BB966)-1,"")</f>
        <v>-0.11770023503887195</v>
      </c>
      <c r="BF966" s="62">
        <v>53.53</v>
      </c>
      <c r="BG966" s="60">
        <f>IF(AND(ISNUMBER(BF965),ISNUMBER(BF966)),BF966/BF965-1,"")</f>
        <v>5.6074766355140859E-4</v>
      </c>
      <c r="BH966" s="60">
        <f>IF(ISNUMBER(BF966),BF966/MAX(BF$22:BF966)-1,"")</f>
        <v>-1.1267085334318416E-2</v>
      </c>
      <c r="BK966" s="61">
        <f>BK965*(1+BL966)</f>
        <v>142.98955900766933</v>
      </c>
      <c r="BL966" s="60">
        <f>$L$12*N(AQ966)+$L$13*N(S966)+$L$14*N(AA966)+$L$15*N(AE966)+$L$16*N(AY966)+$L$17*N(BC966)+$L$18*N(AM966)+$L$19*N(AU966)+$L$20*N(W966)</f>
        <v>1.2962802912932221E-3</v>
      </c>
      <c r="BM966" s="60">
        <f>IF(ISNUMBER(BK966),BK966/MAX(BK$22:BK966)-1,"")</f>
        <v>-1.1342867583743033E-2</v>
      </c>
      <c r="BO966" s="61">
        <f>BO965*(1+BP966)</f>
        <v>143.83742393258996</v>
      </c>
      <c r="BP966" s="60">
        <f>$L$36*N(S966)+$L$37*N(AQ966)+$L$38*N(AA966)+$L$39*N(AE966)+$L$40*N(AM966)+$L$41*N(W966)+$L$42*N(AI966)+$L$43*N(BG966)+$L$44*N(AY966)</f>
        <v>-2.4877114671227E-4</v>
      </c>
      <c r="BQ966" s="60">
        <f>IF(ISNUMBER(BO966),BO966/MAX(BO$22:BO966)-1,"")</f>
        <v>-1.1598144859313875E-2</v>
      </c>
      <c r="BS966" s="61">
        <f>BS965*(1+BT966)</f>
        <v>137.30350484376925</v>
      </c>
      <c r="BT966" s="60">
        <f>$L$60*N(S966)+$L$61*N(AE966)+$L$62*N(AQ966)+$L$63*N(AM966)+$L$64*N(AI966)+$L$65*N(AA966)+$L$66*N(BG966)+$L$67*N(W966)+$L$68*N(AY966)</f>
        <v>-1.1965559595977936E-3</v>
      </c>
      <c r="BU966" s="60">
        <f>IF(ISNUMBER(BS966),BS966/MAX(BS$22:BS966)-1,"")</f>
        <v>-1.4452037856144018E-2</v>
      </c>
    </row>
    <row r="967" spans="17:73" ht="16" customHeight="1">
      <c r="Q967" s="63">
        <v>44462</v>
      </c>
      <c r="R967" s="62">
        <v>606.33000000000004</v>
      </c>
      <c r="S967" s="60">
        <f>IF(AND(ISNUMBER(R966),ISNUMBER(R967)),R967/R966-1,"")</f>
        <v>8.8685524126457249E-3</v>
      </c>
      <c r="T967" s="60">
        <f>IF(ISNUMBER(R967),R967/MAX(R$22:R967)-1,"")</f>
        <v>-2.6226190858574361E-2</v>
      </c>
      <c r="V967" s="62">
        <v>314.82</v>
      </c>
      <c r="W967" s="60">
        <f>IF(AND(ISNUMBER(V966),ISNUMBER(V967)),V967/V966-1,"")</f>
        <v>1.1177490846020488E-2</v>
      </c>
      <c r="X967" s="60">
        <f>IF(ISNUMBER(V967),V967/MAX(V$22:V967)-1,"")</f>
        <v>-1.6126007875492343E-2</v>
      </c>
      <c r="Z967" s="62">
        <v>12.74</v>
      </c>
      <c r="AA967" s="60">
        <f>IF(AND(ISNUMBER(Z966),ISNUMBER(Z967)),Z967/Z966-1,"")</f>
        <v>1.1914217633042234E-2</v>
      </c>
      <c r="AB967" s="60">
        <f>IF(ISNUMBER(Z967),Z967/MAX(Z$22:Z967)-1,"")</f>
        <v>-1.3168086754453912E-2</v>
      </c>
      <c r="AD967" s="62">
        <v>16.52</v>
      </c>
      <c r="AE967" s="60">
        <f>IF(AND(ISNUMBER(AD966),ISNUMBER(AD967)),AD967/AD966-1,"")</f>
        <v>1.1635027556644362E-2</v>
      </c>
      <c r="AF967" s="60">
        <f>IF(ISNUMBER(AD967),AD967/MAX(AD$22:AD967)-1,"")</f>
        <v>-2.1327014218009421E-2</v>
      </c>
      <c r="AH967" s="62">
        <v>20.7</v>
      </c>
      <c r="AI967" s="60">
        <f>IF(AND(ISNUMBER(AH966),ISNUMBER(AH967)),AH967/AH966-1,"")</f>
        <v>1.024890190336758E-2</v>
      </c>
      <c r="AJ967" s="60">
        <f>IF(ISNUMBER(AH967),AH967/MAX(AH$22:AH967)-1,"")</f>
        <v>-1.4754878629224311E-2</v>
      </c>
      <c r="AL967" s="62">
        <v>21.21</v>
      </c>
      <c r="AM967" s="60">
        <f>IF(AND(ISNUMBER(AL966),ISNUMBER(AL967)),AL967/AL966-1,"")</f>
        <v>-9.4206311822886413E-4</v>
      </c>
      <c r="AN967" s="60">
        <f>IF(ISNUMBER(AL967),AL967/MAX(AL$22:AL967)-1,"")</f>
        <v>-0.10012728044123886</v>
      </c>
      <c r="AP967" s="62">
        <v>100.24</v>
      </c>
      <c r="AQ967" s="60">
        <f>IF(AND(ISNUMBER(AP966),ISNUMBER(AP967)),AP967/AP966-1,"")</f>
        <v>-1.9948134849401278E-4</v>
      </c>
      <c r="AR967" s="60">
        <f>IF(ISNUMBER(AP967),AP967/MAX(AP$22:AP967)-1,"")</f>
        <v>-1.6930584603127574E-3</v>
      </c>
      <c r="AT967" s="62">
        <v>50.07</v>
      </c>
      <c r="AU967" s="60">
        <f>IF(AND(ISNUMBER(AT966),ISNUMBER(AT967)),AT967/AT966-1,"")</f>
        <v>0</v>
      </c>
      <c r="AV967" s="60">
        <f>IF(ISNUMBER(AT967),AT967/MAX(AT$22:AT967)-1,"")</f>
        <v>-2.1921084097249466E-3</v>
      </c>
      <c r="AX967" s="62">
        <v>22.707999999999998</v>
      </c>
      <c r="AY967" s="60">
        <f>IF(AND(ISNUMBER(AX966),ISNUMBER(AX967)),AX967/AX966-1,"")</f>
        <v>-7.8210337746319469E-3</v>
      </c>
      <c r="AZ967" s="60">
        <f>IF(ISNUMBER(AX967),AX967/MAX(AX$22:AX967)-1,"")</f>
        <v>-0.15316054447137806</v>
      </c>
      <c r="BB967" s="62">
        <v>48.86</v>
      </c>
      <c r="BC967" s="60">
        <f>IF(AND(ISNUMBER(BB966),ISNUMBER(BB967)),BB967/BB966-1,"")</f>
        <v>1.2295081967212962E-3</v>
      </c>
      <c r="BD967" s="60">
        <f>IF(ISNUMBER(BB967),BB967/MAX(BB$22:BB967)-1,"")</f>
        <v>-0.11661544024588688</v>
      </c>
      <c r="BF967" s="62">
        <v>53.53</v>
      </c>
      <c r="BG967" s="60">
        <f>IF(AND(ISNUMBER(BF966),ISNUMBER(BF967)),BF967/BF966-1,"")</f>
        <v>0</v>
      </c>
      <c r="BH967" s="60">
        <f>IF(ISNUMBER(BF967),BF967/MAX(BF$22:BF967)-1,"")</f>
        <v>-1.1267085334318416E-2</v>
      </c>
      <c r="BK967" s="61">
        <f>BK966*(1+BL967)</f>
        <v>143.63013564239188</v>
      </c>
      <c r="BL967" s="60">
        <f>$L$12*N(AQ967)+$L$13*N(S967)+$L$14*N(AA967)+$L$15*N(AE967)+$L$16*N(AY967)+$L$17*N(BC967)+$L$18*N(AM967)+$L$19*N(AU967)+$L$20*N(W967)</f>
        <v>4.4798839801176429E-3</v>
      </c>
      <c r="BM967" s="60">
        <f>IF(ISNUMBER(BK967),BK967/MAX(BK$22:BK967)-1,"")</f>
        <v>-6.9137983344023102E-3</v>
      </c>
      <c r="BO967" s="61">
        <f>BO966*(1+BP967)</f>
        <v>144.74114207264955</v>
      </c>
      <c r="BP967" s="60">
        <f>$L$36*N(S967)+$L$37*N(AQ967)+$L$38*N(AA967)+$L$39*N(AE967)+$L$40*N(AM967)+$L$41*N(W967)+$L$42*N(AI967)+$L$43*N(BG967)+$L$44*N(AY967)</f>
        <v>6.2829138297355366E-3</v>
      </c>
      <c r="BQ967" s="60">
        <f>IF(ISNUMBER(BO967),BO967/MAX(BO$22:BO967)-1,"")</f>
        <v>-5.3881011743142082E-3</v>
      </c>
      <c r="BS967" s="61">
        <f>BS966*(1+BT967)</f>
        <v>138.24677122680944</v>
      </c>
      <c r="BT967" s="60">
        <f>$L$60*N(S967)+$L$61*N(AE967)+$L$62*N(AQ967)+$L$63*N(AM967)+$L$64*N(AI967)+$L$65*N(AA967)+$L$66*N(BG967)+$L$67*N(W967)+$L$68*N(AY967)</f>
        <v>6.8699366714162742E-3</v>
      </c>
      <c r="BU967" s="60">
        <f>IF(ISNUMBER(BS967),BS967/MAX(BS$22:BS967)-1,"")</f>
        <v>-7.6813857695723353E-3</v>
      </c>
    </row>
    <row r="968" spans="17:73" ht="16" customHeight="1">
      <c r="Q968" s="63">
        <v>44463</v>
      </c>
      <c r="R968" s="62">
        <v>607.82000000000005</v>
      </c>
      <c r="S968" s="60">
        <f>IF(AND(ISNUMBER(R967),ISNUMBER(R968)),R968/R967-1,"")</f>
        <v>2.4574076822851953E-3</v>
      </c>
      <c r="T968" s="60">
        <f>IF(ISNUMBER(R968),R968/MAX(R$22:R968)-1,"")</f>
        <v>-2.3833231619182049E-2</v>
      </c>
      <c r="V968" s="62">
        <v>315.42</v>
      </c>
      <c r="W968" s="60">
        <f>IF(AND(ISNUMBER(V967),ISNUMBER(V968)),V968/V967-1,"")</f>
        <v>1.9058509624547693E-3</v>
      </c>
      <c r="X968" s="60">
        <f>IF(ISNUMBER(V968),V968/MAX(V$22:V968)-1,"")</f>
        <v>-1.4250890680667538E-2</v>
      </c>
      <c r="Z968" s="62">
        <v>12.77</v>
      </c>
      <c r="AA968" s="60">
        <f>IF(AND(ISNUMBER(Z967),ISNUMBER(Z968)),Z968/Z967-1,"")</f>
        <v>2.3547880690737433E-3</v>
      </c>
      <c r="AB968" s="60">
        <f>IF(ISNUMBER(Z968),Z968/MAX(Z$22:Z968)-1,"")</f>
        <v>-1.0844306738962084E-2</v>
      </c>
      <c r="AD968" s="62">
        <v>16.64</v>
      </c>
      <c r="AE968" s="60">
        <f>IF(AND(ISNUMBER(AD967),ISNUMBER(AD968)),AD968/AD967-1,"")</f>
        <v>7.2639225181598821E-3</v>
      </c>
      <c r="AF968" s="60">
        <f>IF(ISNUMBER(AD968),AD968/MAX(AD$22:AD968)-1,"")</f>
        <v>-1.4218009478672911E-2</v>
      </c>
      <c r="AH968" s="62">
        <v>20.399999999999999</v>
      </c>
      <c r="AI968" s="60">
        <f>IF(AND(ISNUMBER(AH967),ISNUMBER(AH968)),AH968/AH967-1,"")</f>
        <v>-1.449275362318847E-2</v>
      </c>
      <c r="AJ968" s="60">
        <f>IF(ISNUMBER(AH968),AH968/MAX(AH$22:AH968)-1,"")</f>
        <v>-2.9033793431699317E-2</v>
      </c>
      <c r="AL968" s="62">
        <v>21.11</v>
      </c>
      <c r="AM968" s="60">
        <f>IF(AND(ISNUMBER(AL967),ISNUMBER(AL968)),AL968/AL967-1,"")</f>
        <v>-4.7147571900048035E-3</v>
      </c>
      <c r="AN968" s="60">
        <f>IF(ISNUMBER(AL968),AL968/MAX(AL$22:AL968)-1,"")</f>
        <v>-0.10436996181586766</v>
      </c>
      <c r="AP968" s="62">
        <v>100.26</v>
      </c>
      <c r="AQ968" s="60">
        <f>IF(AND(ISNUMBER(AP967),ISNUMBER(AP968)),AP968/AP967-1,"")</f>
        <v>1.995211492418214E-4</v>
      </c>
      <c r="AR968" s="60">
        <f>IF(ISNUMBER(AP968),AP968/MAX(AP$22:AP968)-1,"")</f>
        <v>-1.4938751120405769E-3</v>
      </c>
      <c r="AT968" s="62">
        <v>50.07</v>
      </c>
      <c r="AU968" s="60">
        <f>IF(AND(ISNUMBER(AT967),ISNUMBER(AT968)),AT968/AT967-1,"")</f>
        <v>0</v>
      </c>
      <c r="AV968" s="60">
        <f>IF(ISNUMBER(AT968),AT968/MAX(AT$22:AT968)-1,"")</f>
        <v>-2.1921084097249466E-3</v>
      </c>
      <c r="AX968" s="62">
        <v>22.42</v>
      </c>
      <c r="AY968" s="60">
        <f>IF(AND(ISNUMBER(AX967),ISNUMBER(AX968)),AX968/AX967-1,"")</f>
        <v>-1.2682754976219734E-2</v>
      </c>
      <c r="AZ968" s="60">
        <f>IF(ISNUMBER(AX968),AX968/MAX(AX$22:AX968)-1,"")</f>
        <v>-0.16390080179004285</v>
      </c>
      <c r="BB968" s="62">
        <v>48.57</v>
      </c>
      <c r="BC968" s="60">
        <f>IF(AND(ISNUMBER(BB967),ISNUMBER(BB968)),BB968/BB967-1,"")</f>
        <v>-5.9353254195660954E-3</v>
      </c>
      <c r="BD968" s="60">
        <f>IF(ISNUMBER(BB968),BB968/MAX(BB$22:BB968)-1,"")</f>
        <v>-0.1218586150786477</v>
      </c>
      <c r="BF968" s="62">
        <v>53.3</v>
      </c>
      <c r="BG968" s="60">
        <f>IF(AND(ISNUMBER(BF967),ISNUMBER(BF968)),BF968/BF967-1,"")</f>
        <v>-4.29665608070251E-3</v>
      </c>
      <c r="BH968" s="60">
        <f>IF(ISNUMBER(BF968),BF968/MAX(BF$22:BF968)-1,"")</f>
        <v>-1.5515330624307433E-2</v>
      </c>
      <c r="BK968" s="61">
        <f>BK967*(1+BL968)</f>
        <v>143.55929198911977</v>
      </c>
      <c r="BL968" s="60">
        <f>$L$12*N(AQ968)+$L$13*N(S968)+$L$14*N(AA968)+$L$15*N(AE968)+$L$16*N(AY968)+$L$17*N(BC968)+$L$18*N(AM968)+$L$19*N(AU968)+$L$20*N(W968)</f>
        <v>-4.9323669406322994E-4</v>
      </c>
      <c r="BM968" s="60">
        <f>IF(ISNUMBER(BK968),BK968/MAX(BK$22:BK968)-1,"")</f>
        <v>-7.4036248894316925E-3</v>
      </c>
      <c r="BO968" s="61">
        <f>BO967*(1+BP968)</f>
        <v>144.89532159329829</v>
      </c>
      <c r="BP968" s="60">
        <f>$L$36*N(S968)+$L$37*N(AQ968)+$L$38*N(AA968)+$L$39*N(AE968)+$L$40*N(AM968)+$L$41*N(W968)+$L$42*N(AI968)+$L$43*N(BG968)+$L$44*N(AY968)</f>
        <v>1.0652086783407531E-3</v>
      </c>
      <c r="BQ968" s="60">
        <f>IF(ISNUMBER(BO968),BO968/MAX(BO$22:BO968)-1,"")</f>
        <v>-4.3286319481040669E-3</v>
      </c>
      <c r="BS968" s="61">
        <f>BS967*(1+BT968)</f>
        <v>138.25659879012434</v>
      </c>
      <c r="BT968" s="60">
        <f>$L$60*N(S968)+$L$61*N(AE968)+$L$62*N(AQ968)+$L$63*N(AM968)+$L$64*N(AI968)+$L$65*N(AA968)+$L$66*N(BG968)+$L$67*N(W968)+$L$68*N(AY968)</f>
        <v>7.1087109143231595E-5</v>
      </c>
      <c r="BU968" s="60">
        <f>IF(ISNUMBER(BS968),BS968/MAX(BS$22:BS968)-1,"")</f>
        <v>-7.6108447079377139E-3</v>
      </c>
    </row>
    <row r="969" spans="17:73" ht="16" customHeight="1">
      <c r="Q969" s="63">
        <v>44466</v>
      </c>
      <c r="R969" s="62">
        <v>613.01</v>
      </c>
      <c r="S969" s="60">
        <f>IF(AND(ISNUMBER(R968),ISNUMBER(R969)),R969/R968-1,"")</f>
        <v>8.5387121187192605E-3</v>
      </c>
      <c r="T969" s="60">
        <f>IF(ISNUMBER(R969),R969/MAX(R$22:R969)-1,"")</f>
        <v>-1.5498024604117755E-2</v>
      </c>
      <c r="V969" s="62">
        <v>316.95</v>
      </c>
      <c r="W969" s="60">
        <f>IF(AND(ISNUMBER(V968),ISNUMBER(V969)),V969/V968-1,"")</f>
        <v>4.8506752900894234E-3</v>
      </c>
      <c r="X969" s="60">
        <f>IF(ISNUMBER(V969),V969/MAX(V$22:V969)-1,"")</f>
        <v>-9.4693418338647195E-3</v>
      </c>
      <c r="Z969" s="62">
        <v>12.85</v>
      </c>
      <c r="AA969" s="60">
        <f>IF(AND(ISNUMBER(Z968),ISNUMBER(Z969)),Z969/Z968-1,"")</f>
        <v>6.2646828504306917E-3</v>
      </c>
      <c r="AB969" s="60">
        <f>IF(ISNUMBER(Z969),Z969/MAX(Z$22:Z969)-1,"")</f>
        <v>-4.6475600309837661E-3</v>
      </c>
      <c r="AD969" s="62">
        <v>16.62</v>
      </c>
      <c r="AE969" s="60">
        <f>IF(AND(ISNUMBER(AD968),ISNUMBER(AD969)),AD969/AD968-1,"")</f>
        <v>-1.2019230769230171E-3</v>
      </c>
      <c r="AF969" s="60">
        <f>IF(ISNUMBER(AD969),AD969/MAX(AD$22:AD969)-1,"")</f>
        <v>-1.5402843601895588E-2</v>
      </c>
      <c r="AH969" s="62">
        <v>20.51</v>
      </c>
      <c r="AI969" s="60">
        <f>IF(AND(ISNUMBER(AH968),ISNUMBER(AH969)),AH969/AH968-1,"")</f>
        <v>5.3921568627453009E-3</v>
      </c>
      <c r="AJ969" s="60">
        <f>IF(ISNUMBER(AH969),AH969/MAX(AH$22:AH969)-1,"")</f>
        <v>-2.3798191337458308E-2</v>
      </c>
      <c r="AL969" s="62">
        <v>21.08</v>
      </c>
      <c r="AM969" s="60">
        <f>IF(AND(ISNUMBER(AL968),ISNUMBER(AL969)),AL969/AL968-1,"")</f>
        <v>-1.421127427759461E-3</v>
      </c>
      <c r="AN969" s="60">
        <f>IF(ISNUMBER(AL969),AL969/MAX(AL$22:AL969)-1,"")</f>
        <v>-0.1056427662282563</v>
      </c>
      <c r="AP969" s="62">
        <v>100.25</v>
      </c>
      <c r="AQ969" s="60">
        <f>IF(AND(ISNUMBER(AP968),ISNUMBER(AP969)),AP969/AP968-1,"")</f>
        <v>-9.9740674247006389E-5</v>
      </c>
      <c r="AR969" s="60">
        <f>IF(ISNUMBER(AP969),AP969/MAX(AP$22:AP969)-1,"")</f>
        <v>-1.5934667861766671E-3</v>
      </c>
      <c r="AT969" s="62">
        <v>50.07</v>
      </c>
      <c r="AU969" s="60">
        <f>IF(AND(ISNUMBER(AT968),ISNUMBER(AT969)),AT969/AT968-1,"")</f>
        <v>0</v>
      </c>
      <c r="AV969" s="60">
        <f>IF(ISNUMBER(AT969),AT969/MAX(AT$22:AT969)-1,"")</f>
        <v>-2.1921084097249466E-3</v>
      </c>
      <c r="AX969" s="62">
        <v>22.501000000000001</v>
      </c>
      <c r="AY969" s="60">
        <f>IF(AND(ISNUMBER(AX968),ISNUMBER(AX969)),AX969/AX968-1,"")</f>
        <v>3.6128456735058379E-3</v>
      </c>
      <c r="AZ969" s="60">
        <f>IF(ISNUMBER(AX969),AX969/MAX(AX$22:AX969)-1,"")</f>
        <v>-0.16088010441916833</v>
      </c>
      <c r="BB969" s="62">
        <v>48.56</v>
      </c>
      <c r="BC969" s="60">
        <f>IF(AND(ISNUMBER(BB968),ISNUMBER(BB969)),BB969/BB968-1,"")</f>
        <v>-2.0588840848256851E-4</v>
      </c>
      <c r="BD969" s="60">
        <f>IF(ISNUMBER(BB969),BB969/MAX(BB$22:BB969)-1,"")</f>
        <v>-0.12203941421081177</v>
      </c>
      <c r="BF969" s="62">
        <v>53.25</v>
      </c>
      <c r="BG969" s="60">
        <f>IF(AND(ISNUMBER(BF968),ISNUMBER(BF969)),BF969/BF968-1,"")</f>
        <v>-9.3808630393987791E-4</v>
      </c>
      <c r="BH969" s="60">
        <f>IF(ISNUMBER(BF969),BF969/MAX(BF$22:BF969)-1,"")</f>
        <v>-1.6438862209087524E-2</v>
      </c>
      <c r="BK969" s="61">
        <f>BK968*(1+BL969)</f>
        <v>144.10779583253998</v>
      </c>
      <c r="BL969" s="60">
        <f>$L$12*N(AQ969)+$L$13*N(S969)+$L$14*N(AA969)+$L$15*N(AE969)+$L$16*N(AY969)+$L$17*N(BC969)+$L$18*N(AM969)+$L$19*N(AU969)+$L$20*N(W969)</f>
        <v>3.8207477608750168E-3</v>
      </c>
      <c r="BM969" s="60">
        <f>IF(ISNUMBER(BK969),BK969/MAX(BK$22:BK969)-1,"")</f>
        <v>-3.6111645117754554E-3</v>
      </c>
      <c r="BO969" s="61">
        <f>BO968*(1+BP969)</f>
        <v>145.44300130336399</v>
      </c>
      <c r="BP969" s="60">
        <f>$L$36*N(S969)+$L$37*N(AQ969)+$L$38*N(AA969)+$L$39*N(AE969)+$L$40*N(AM969)+$L$41*N(W969)+$L$42*N(AI969)+$L$43*N(BG969)+$L$44*N(AY969)</f>
        <v>3.7798301839100023E-3</v>
      </c>
      <c r="BQ969" s="60">
        <f>IF(ISNUMBER(BO969),BO969/MAX(BO$22:BO969)-1,"")</f>
        <v>-5.6516325788658062E-4</v>
      </c>
      <c r="BS969" s="61">
        <f>BS968*(1+BT969)</f>
        <v>138.71363186559398</v>
      </c>
      <c r="BT969" s="60">
        <f>$L$60*N(S969)+$L$61*N(AE969)+$L$62*N(AQ969)+$L$63*N(AM969)+$L$64*N(AI969)+$L$65*N(AA969)+$L$66*N(BG969)+$L$67*N(W969)+$L$68*N(AY969)</f>
        <v>3.3056872472570914E-3</v>
      </c>
      <c r="BU969" s="60">
        <f>IF(ISNUMBER(BS969),BS969/MAX(BS$22:BS969)-1,"")</f>
        <v>-4.3303165329726667E-3</v>
      </c>
    </row>
    <row r="970" spans="17:73" ht="16" customHeight="1">
      <c r="Q970" s="63">
        <v>44467</v>
      </c>
      <c r="R970" s="62">
        <v>606.34</v>
      </c>
      <c r="S970" s="60">
        <f>IF(AND(ISNUMBER(R969),ISNUMBER(R970)),R970/R969-1,"")</f>
        <v>-1.0880736040195016E-2</v>
      </c>
      <c r="T970" s="60">
        <f>IF(ISNUMBER(R970),R970/MAX(R$22:R970)-1,"")</f>
        <v>-2.6210130729450998E-2</v>
      </c>
      <c r="V970" s="62">
        <v>314.14999999999998</v>
      </c>
      <c r="W970" s="60">
        <f>IF(AND(ISNUMBER(V969),ISNUMBER(V970)),V970/V969-1,"")</f>
        <v>-8.8342009780723041E-3</v>
      </c>
      <c r="X970" s="60">
        <f>IF(ISNUMBER(V970),V970/MAX(V$22:V970)-1,"")</f>
        <v>-1.8219888743046586E-2</v>
      </c>
      <c r="Z970" s="62">
        <v>12.66</v>
      </c>
      <c r="AA970" s="60">
        <f>IF(AND(ISNUMBER(Z969),ISNUMBER(Z970)),Z970/Z969-1,"")</f>
        <v>-1.478599221789878E-2</v>
      </c>
      <c r="AB970" s="60">
        <f>IF(ISNUMBER(Z970),Z970/MAX(Z$22:Z970)-1,"")</f>
        <v>-1.9364833462432229E-2</v>
      </c>
      <c r="AD970" s="62">
        <v>16.510000000000002</v>
      </c>
      <c r="AE970" s="60">
        <f>IF(AND(ISNUMBER(AD969),ISNUMBER(AD970)),AD970/AD969-1,"")</f>
        <v>-6.6185318892899581E-3</v>
      </c>
      <c r="AF970" s="60">
        <f>IF(ISNUMBER(AD970),AD970/MAX(AD$22:AD970)-1,"")</f>
        <v>-2.1919431279620705E-2</v>
      </c>
      <c r="AH970" s="62">
        <v>20.03</v>
      </c>
      <c r="AI970" s="60">
        <f>IF(AND(ISNUMBER(AH969),ISNUMBER(AH970)),AH970/AH969-1,"")</f>
        <v>-2.3403217942467136E-2</v>
      </c>
      <c r="AJ970" s="60">
        <f>IF(ISNUMBER(AH970),AH970/MAX(AH$22:AH970)-1,"")</f>
        <v>-4.6644455021418341E-2</v>
      </c>
      <c r="AL970" s="62">
        <v>21.03</v>
      </c>
      <c r="AM970" s="60">
        <f>IF(AND(ISNUMBER(AL969),ISNUMBER(AL970)),AL970/AL969-1,"")</f>
        <v>-2.3719165085387406E-3</v>
      </c>
      <c r="AN970" s="60">
        <f>IF(ISNUMBER(AL970),AL970/MAX(AL$22:AL970)-1,"")</f>
        <v>-0.10776410691557059</v>
      </c>
      <c r="AP970" s="62">
        <v>100.26</v>
      </c>
      <c r="AQ970" s="60">
        <f>IF(AND(ISNUMBER(AP969),ISNUMBER(AP970)),AP970/AP969-1,"")</f>
        <v>9.9750623441474673E-5</v>
      </c>
      <c r="AR970" s="60">
        <f>IF(ISNUMBER(AP970),AP970/MAX(AP$22:AP970)-1,"")</f>
        <v>-1.4938751120405769E-3</v>
      </c>
      <c r="AT970" s="62">
        <v>50.07</v>
      </c>
      <c r="AU970" s="60">
        <f>IF(AND(ISNUMBER(AT969),ISNUMBER(AT970)),AT970/AT969-1,"")</f>
        <v>0</v>
      </c>
      <c r="AV970" s="60">
        <f>IF(ISNUMBER(AT970),AT970/MAX(AT$22:AT970)-1,"")</f>
        <v>-2.1921084097249466E-3</v>
      </c>
      <c r="AX970" s="62">
        <v>22.318999999999999</v>
      </c>
      <c r="AY970" s="60">
        <f>IF(AND(ISNUMBER(AX969),ISNUMBER(AX970)),AX970/AX969-1,"")</f>
        <v>-8.0885293986935336E-3</v>
      </c>
      <c r="AZ970" s="60">
        <f>IF(ISNUMBER(AX970),AX970/MAX(AX$22:AX970)-1,"")</f>
        <v>-0.16766735036360259</v>
      </c>
      <c r="BB970" s="62">
        <v>48.39</v>
      </c>
      <c r="BC970" s="60">
        <f>IF(AND(ISNUMBER(BB969),ISNUMBER(BB970)),BB970/BB969-1,"")</f>
        <v>-3.5008237232290185E-3</v>
      </c>
      <c r="BD970" s="60">
        <f>IF(ISNUMBER(BB970),BB970/MAX(BB$22:BB970)-1,"")</f>
        <v>-0.12511299945760268</v>
      </c>
      <c r="BF970" s="62">
        <v>53.17</v>
      </c>
      <c r="BG970" s="60">
        <f>IF(AND(ISNUMBER(BF969),ISNUMBER(BF970)),BF970/BF969-1,"")</f>
        <v>-1.5023474178403884E-3</v>
      </c>
      <c r="BH970" s="60">
        <f>IF(ISNUMBER(BF970),BF970/MAX(BF$22:BF970)-1,"")</f>
        <v>-1.7916512744735824E-2</v>
      </c>
      <c r="BK970" s="61">
        <f>BK969*(1+BL970)</f>
        <v>143.00824074441545</v>
      </c>
      <c r="BL970" s="60">
        <f>$L$12*N(AQ970)+$L$13*N(S970)+$L$14*N(AA970)+$L$15*N(AE970)+$L$16*N(AY970)+$L$17*N(BC970)+$L$18*N(AM970)+$L$19*N(AU970)+$L$20*N(W970)</f>
        <v>-7.6300874756441072E-3</v>
      </c>
      <c r="BM970" s="60">
        <f>IF(ISNUMBER(BK970),BK970/MAX(BK$22:BK970)-1,"")</f>
        <v>-1.1213698486305712E-2</v>
      </c>
      <c r="BO970" s="61">
        <f>BO969*(1+BP970)</f>
        <v>144.263745016586</v>
      </c>
      <c r="BP970" s="60">
        <f>$L$36*N(S970)+$L$37*N(AQ970)+$L$38*N(AA970)+$L$39*N(AE970)+$L$40*N(AM970)+$L$41*N(W970)+$L$42*N(AI970)+$L$43*N(BG970)+$L$44*N(AY970)</f>
        <v>-8.1080304738644204E-3</v>
      </c>
      <c r="BQ970" s="60">
        <f>IF(ISNUMBER(BO970),BO970/MAX(BO$22:BO970)-1,"")</f>
        <v>-8.6686113708334123E-3</v>
      </c>
      <c r="BS970" s="61">
        <f>BS969*(1+BT970)</f>
        <v>137.50084319082265</v>
      </c>
      <c r="BT970" s="60">
        <f>$L$60*N(S970)+$L$61*N(AE970)+$L$62*N(AQ970)+$L$63*N(AM970)+$L$64*N(AI970)+$L$65*N(AA970)+$L$66*N(BG970)+$L$67*N(W970)+$L$68*N(AY970)</f>
        <v>-8.7431109578794044E-3</v>
      </c>
      <c r="BU970" s="60">
        <f>IF(ISNUMBER(BS970),BS970/MAX(BS$22:BS970)-1,"")</f>
        <v>-1.3035567052921526E-2</v>
      </c>
    </row>
    <row r="971" spans="17:73" ht="16" customHeight="1">
      <c r="Q971" s="63">
        <v>44468</v>
      </c>
      <c r="R971" s="62">
        <v>601.49</v>
      </c>
      <c r="S971" s="60">
        <f>IF(AND(ISNUMBER(R970),ISNUMBER(R971)),R971/R970-1,"")</f>
        <v>-7.9988125474156346E-3</v>
      </c>
      <c r="T971" s="60">
        <f>IF(ISNUMBER(R971),R971/MAX(R$22:R971)-1,"")</f>
        <v>-3.3999293354318505E-2</v>
      </c>
      <c r="V971" s="62">
        <v>310.95</v>
      </c>
      <c r="W971" s="60">
        <f>IF(AND(ISNUMBER(V970),ISNUMBER(V971)),V971/V970-1,"")</f>
        <v>-1.0186216775425749E-2</v>
      </c>
      <c r="X971" s="60">
        <f>IF(ISNUMBER(V971),V971/MAX(V$22:V971)-1,"")</f>
        <v>-2.8220513782111434E-2</v>
      </c>
      <c r="Z971" s="62">
        <v>12.5</v>
      </c>
      <c r="AA971" s="60">
        <f>IF(AND(ISNUMBER(Z970),ISNUMBER(Z971)),Z971/Z970-1,"")</f>
        <v>-1.2638230647709303E-2</v>
      </c>
      <c r="AB971" s="60">
        <f>IF(ISNUMBER(Z971),Z971/MAX(Z$22:Z971)-1,"")</f>
        <v>-3.1758326878388865E-2</v>
      </c>
      <c r="AD971" s="62">
        <v>16.2</v>
      </c>
      <c r="AE971" s="60">
        <f>IF(AND(ISNUMBER(AD970),ISNUMBER(AD971)),AD971/AD970-1,"")</f>
        <v>-1.8776499091459842E-2</v>
      </c>
      <c r="AF971" s="60">
        <f>IF(ISNUMBER(AD971),AD971/MAX(AD$22:AD971)-1,"")</f>
        <v>-4.0284360189573487E-2</v>
      </c>
      <c r="AH971" s="62">
        <v>19.79</v>
      </c>
      <c r="AI971" s="60">
        <f>IF(AND(ISNUMBER(AH970),ISNUMBER(AH971)),AH971/AH970-1,"")</f>
        <v>-1.1982026959560743E-2</v>
      </c>
      <c r="AJ971" s="60">
        <f>IF(ISNUMBER(AH971),AH971/MAX(AH$22:AH971)-1,"")</f>
        <v>-5.8067586863398524E-2</v>
      </c>
      <c r="AL971" s="62">
        <v>20.92</v>
      </c>
      <c r="AM971" s="60">
        <f>IF(AND(ISNUMBER(AL970),ISNUMBER(AL971)),AL971/AL970-1,"")</f>
        <v>-5.2306229196386056E-3</v>
      </c>
      <c r="AN971" s="60">
        <f>IF(ISNUMBER(AL971),AL971/MAX(AL$22:AL971)-1,"")</f>
        <v>-0.11243105642766227</v>
      </c>
      <c r="AP971" s="62">
        <v>100.24</v>
      </c>
      <c r="AQ971" s="60">
        <f>IF(AND(ISNUMBER(AP970),ISNUMBER(AP971)),AP971/AP970-1,"")</f>
        <v>-1.9948134849401278E-4</v>
      </c>
      <c r="AR971" s="60">
        <f>IF(ISNUMBER(AP971),AP971/MAX(AP$22:AP971)-1,"")</f>
        <v>-1.6930584603127574E-3</v>
      </c>
      <c r="AT971" s="62">
        <v>50.07</v>
      </c>
      <c r="AU971" s="60">
        <f>IF(AND(ISNUMBER(AT970),ISNUMBER(AT971)),AT971/AT970-1,"")</f>
        <v>0</v>
      </c>
      <c r="AV971" s="60">
        <f>IF(ISNUMBER(AT971),AT971/MAX(AT$22:AT971)-1,"")</f>
        <v>-2.1921084097249466E-3</v>
      </c>
      <c r="AX971" s="62">
        <v>22.414999999999999</v>
      </c>
      <c r="AY971" s="60">
        <f>IF(AND(ISNUMBER(AX970),ISNUMBER(AX971)),AX971/AX970-1,"")</f>
        <v>4.301267977955936E-3</v>
      </c>
      <c r="AZ971" s="60">
        <f>IF(ISNUMBER(AX971),AX971/MAX(AX$22:AX971)-1,"")</f>
        <v>-0.16408726459071421</v>
      </c>
      <c r="BB971" s="62">
        <v>48.37</v>
      </c>
      <c r="BC971" s="60">
        <f>IF(AND(ISNUMBER(BB970),ISNUMBER(BB971)),BB971/BB970-1,"")</f>
        <v>-4.1330853482135499E-4</v>
      </c>
      <c r="BD971" s="60">
        <f>IF(ISNUMBER(BB971),BB971/MAX(BB$22:BB971)-1,"")</f>
        <v>-0.12547459772193104</v>
      </c>
      <c r="BF971" s="62">
        <v>53.19</v>
      </c>
      <c r="BG971" s="60">
        <f>IF(AND(ISNUMBER(BF970),ISNUMBER(BF971)),BF971/BF970-1,"")</f>
        <v>3.7615196539397822E-4</v>
      </c>
      <c r="BH971" s="60">
        <f>IF(ISNUMBER(BF971),BF971/MAX(BF$22:BF971)-1,"")</f>
        <v>-1.7547100110823832E-2</v>
      </c>
      <c r="BK971" s="61">
        <f>BK970*(1+BL971)</f>
        <v>142.16445417718845</v>
      </c>
      <c r="BL971" s="60">
        <f>$L$12*N(AQ971)+$L$13*N(S971)+$L$14*N(AA971)+$L$15*N(AE971)+$L$16*N(AY971)+$L$17*N(BC971)+$L$18*N(AM971)+$L$19*N(AU971)+$L$20*N(W971)</f>
        <v>-5.9002653471908802E-3</v>
      </c>
      <c r="BM971" s="60">
        <f>IF(ISNUMBER(BK971),BK971/MAX(BK$22:BK971)-1,"")</f>
        <v>-1.7047800036903982E-2</v>
      </c>
      <c r="BO971" s="61">
        <f>BO970*(1+BP971)</f>
        <v>143.1193404517584</v>
      </c>
      <c r="BP971" s="60">
        <f>$L$36*N(S971)+$L$37*N(AQ971)+$L$38*N(AA971)+$L$39*N(AE971)+$L$40*N(AM971)+$L$41*N(W971)+$L$42*N(AI971)+$L$43*N(BG971)+$L$44*N(AY971)</f>
        <v>-7.9327246405257248E-3</v>
      </c>
      <c r="BQ971" s="60">
        <f>IF(ISNUMBER(BO971),BO971/MAX(BO$22:BO971)-1,"")</f>
        <v>-1.6532570304338634E-2</v>
      </c>
      <c r="BS971" s="61">
        <f>BS970*(1+BT971)</f>
        <v>136.26302699739941</v>
      </c>
      <c r="BT971" s="60">
        <f>$L$60*N(S971)+$L$61*N(AE971)+$L$62*N(AQ971)+$L$63*N(AM971)+$L$64*N(AI971)+$L$65*N(AA971)+$L$66*N(BG971)+$L$67*N(W971)+$L$68*N(AY971)</f>
        <v>-9.0022443840974391E-3</v>
      </c>
      <c r="BU971" s="60">
        <f>IF(ISNUMBER(BS971),BS971/MAX(BS$22:BS971)-1,"")</f>
        <v>-2.1920462076723268E-2</v>
      </c>
    </row>
    <row r="972" spans="17:73" ht="16" customHeight="1">
      <c r="Q972" s="63">
        <v>44469</v>
      </c>
      <c r="R972" s="62">
        <v>606.91</v>
      </c>
      <c r="S972" s="60">
        <f>IF(AND(ISNUMBER(R971),ISNUMBER(R972)),R972/R971-1,"")</f>
        <v>9.0109561256213055E-3</v>
      </c>
      <c r="T972" s="60">
        <f>IF(ISNUMBER(R972),R972/MAX(R$22:R972)-1,"")</f>
        <v>-2.5294703369415084E-2</v>
      </c>
      <c r="V972" s="62">
        <v>313.45999999999998</v>
      </c>
      <c r="W972" s="60">
        <f>IF(AND(ISNUMBER(V971),ISNUMBER(V972)),V972/V971-1,"")</f>
        <v>8.0720373050329197E-3</v>
      </c>
      <c r="X972" s="60">
        <f>IF(ISNUMBER(V972),V972/MAX(V$22:V972)-1,"")</f>
        <v>-2.0376273517094923E-2</v>
      </c>
      <c r="Z972" s="62">
        <v>12.6</v>
      </c>
      <c r="AA972" s="60">
        <f>IF(AND(ISNUMBER(Z971),ISNUMBER(Z972)),Z972/Z971-1,"")</f>
        <v>8.0000000000000071E-3</v>
      </c>
      <c r="AB972" s="60">
        <f>IF(ISNUMBER(Z972),Z972/MAX(Z$22:Z972)-1,"")</f>
        <v>-2.4012393493415995E-2</v>
      </c>
      <c r="AD972" s="62">
        <v>16.2</v>
      </c>
      <c r="AE972" s="60">
        <f>IF(AND(ISNUMBER(AD971),ISNUMBER(AD972)),AD972/AD971-1,"")</f>
        <v>0</v>
      </c>
      <c r="AF972" s="60">
        <f>IF(ISNUMBER(AD972),AD972/MAX(AD$22:AD972)-1,"")</f>
        <v>-4.0284360189573487E-2</v>
      </c>
      <c r="AH972" s="62">
        <v>20.02</v>
      </c>
      <c r="AI972" s="60">
        <f>IF(AND(ISNUMBER(AH971),ISNUMBER(AH972)),AH972/AH971-1,"")</f>
        <v>1.1622031328954119E-2</v>
      </c>
      <c r="AJ972" s="60">
        <f>IF(ISNUMBER(AH972),AH972/MAX(AH$22:AH972)-1,"")</f>
        <v>-4.7120418848167644E-2</v>
      </c>
      <c r="AL972" s="62">
        <v>21.11</v>
      </c>
      <c r="AM972" s="60">
        <f>IF(AND(ISNUMBER(AL971),ISNUMBER(AL972)),AL972/AL971-1,"")</f>
        <v>9.0822179732312769E-3</v>
      </c>
      <c r="AN972" s="60">
        <f>IF(ISNUMBER(AL972),AL972/MAX(AL$22:AL972)-1,"")</f>
        <v>-0.10436996181586766</v>
      </c>
      <c r="AP972" s="62">
        <v>100.24</v>
      </c>
      <c r="AQ972" s="60">
        <f>IF(AND(ISNUMBER(AP971),ISNUMBER(AP972)),AP972/AP971-1,"")</f>
        <v>0</v>
      </c>
      <c r="AR972" s="60">
        <f>IF(ISNUMBER(AP972),AP972/MAX(AP$22:AP972)-1,"")</f>
        <v>-1.6930584603127574E-3</v>
      </c>
      <c r="AT972" s="62">
        <v>50.08</v>
      </c>
      <c r="AU972" s="60">
        <f>IF(AND(ISNUMBER(AT971),ISNUMBER(AT972)),AT972/AT971-1,"")</f>
        <v>1.9972039145188525E-4</v>
      </c>
      <c r="AV972" s="60">
        <f>IF(ISNUMBER(AT972),AT972/MAX(AT$22:AT972)-1,"")</f>
        <v>-1.9928258270227595E-3</v>
      </c>
      <c r="AX972" s="62">
        <v>22.393999999999998</v>
      </c>
      <c r="AY972" s="60">
        <f>IF(AND(ISNUMBER(AX971),ISNUMBER(AX972)),AX972/AX971-1,"")</f>
        <v>-9.3687262993535914E-4</v>
      </c>
      <c r="AZ972" s="60">
        <f>IF(ISNUMBER(AX972),AX972/MAX(AX$22:AX972)-1,"")</f>
        <v>-0.16487040835353362</v>
      </c>
      <c r="BB972" s="62">
        <v>48.35</v>
      </c>
      <c r="BC972" s="60">
        <f>IF(AND(ISNUMBER(BB971),ISNUMBER(BB972)),BB972/BB971-1,"")</f>
        <v>-4.1347942939828908E-4</v>
      </c>
      <c r="BD972" s="60">
        <f>IF(ISNUMBER(BB972),BB972/MAX(BB$22:BB972)-1,"")</f>
        <v>-0.12583619598625928</v>
      </c>
      <c r="BF972" s="62">
        <v>53.15</v>
      </c>
      <c r="BG972" s="60">
        <f>IF(AND(ISNUMBER(BF971),ISNUMBER(BF972)),BF972/BF971-1,"")</f>
        <v>-7.5202105658955798E-4</v>
      </c>
      <c r="BH972" s="60">
        <f>IF(ISNUMBER(BF972),BF972/MAX(BF$22:BF972)-1,"")</f>
        <v>-1.8285925378648038E-2</v>
      </c>
      <c r="BK972" s="61">
        <f>BK971*(1+BL972)</f>
        <v>142.75986363671035</v>
      </c>
      <c r="BL972" s="60">
        <f>$L$12*N(AQ972)+$L$13*N(S972)+$L$14*N(AA972)+$L$15*N(AE972)+$L$16*N(AY972)+$L$17*N(BC972)+$L$18*N(AM972)+$L$19*N(AU972)+$L$20*N(W972)</f>
        <v>4.1881739213081399E-3</v>
      </c>
      <c r="BM972" s="60">
        <f>IF(ISNUMBER(BK972),BK972/MAX(BK$22:BK972)-1,"")</f>
        <v>-1.2931025267126084E-2</v>
      </c>
      <c r="BO972" s="61">
        <f>BO971*(1+BP972)</f>
        <v>143.77132563512654</v>
      </c>
      <c r="BP972" s="60">
        <f>$L$36*N(S972)+$L$37*N(AQ972)+$L$38*N(AA972)+$L$39*N(AE972)+$L$40*N(AM972)+$L$41*N(W972)+$L$42*N(AI972)+$L$43*N(BG972)+$L$44*N(AY972)</f>
        <v>4.5555351311018667E-3</v>
      </c>
      <c r="BQ972" s="60">
        <f>IF(ISNUMBER(BO972),BO972/MAX(BO$22:BO972)-1,"")</f>
        <v>-1.205234987806536E-2</v>
      </c>
      <c r="BS972" s="61">
        <f>BS971*(1+BT972)</f>
        <v>137.03686707755205</v>
      </c>
      <c r="BT972" s="60">
        <f>$L$60*N(S972)+$L$61*N(AE972)+$L$62*N(AQ972)+$L$63*N(AM972)+$L$64*N(AI972)+$L$65*N(AA972)+$L$66*N(BG972)+$L$67*N(W972)+$L$68*N(AY972)</f>
        <v>5.6790172448422686E-3</v>
      </c>
      <c r="BU972" s="60">
        <f>IF(ISNUMBER(BS972),BS972/MAX(BS$22:BS972)-1,"")</f>
        <v>-1.6365931514029652E-2</v>
      </c>
    </row>
    <row r="973" spans="17:73" ht="16" customHeight="1">
      <c r="Q973" s="63">
        <v>44470</v>
      </c>
      <c r="R973" s="62">
        <v>593</v>
      </c>
      <c r="S973" s="60">
        <f>IF(AND(ISNUMBER(R972),ISNUMBER(R973)),R973/R972-1,"")</f>
        <v>-2.2919378491044751E-2</v>
      </c>
      <c r="T973" s="60">
        <f>IF(ISNUMBER(R973),R973/MAX(R$22:R973)-1,"")</f>
        <v>-4.7634342980117483E-2</v>
      </c>
      <c r="V973" s="62">
        <v>306.83</v>
      </c>
      <c r="W973" s="60">
        <f>IF(AND(ISNUMBER(V972),ISNUMBER(V973)),V973/V972-1,"")</f>
        <v>-2.1151024054105738E-2</v>
      </c>
      <c r="X973" s="60">
        <f>IF(ISNUMBER(V973),V973/MAX(V$22:V973)-1,"")</f>
        <v>-4.1096318519907582E-2</v>
      </c>
      <c r="Z973" s="62">
        <v>12.33</v>
      </c>
      <c r="AA973" s="60">
        <f>IF(AND(ISNUMBER(Z972),ISNUMBER(Z973)),Z973/Z972-1,"")</f>
        <v>-2.1428571428571352E-2</v>
      </c>
      <c r="AB973" s="60">
        <f>IF(ISNUMBER(Z973),Z973/MAX(Z$22:Z973)-1,"")</f>
        <v>-4.4926413632842777E-2</v>
      </c>
      <c r="AD973" s="62">
        <v>15.78</v>
      </c>
      <c r="AE973" s="60">
        <f>IF(AND(ISNUMBER(AD972),ISNUMBER(AD973)),AD973/AD972-1,"")</f>
        <v>-2.5925925925925908E-2</v>
      </c>
      <c r="AF973" s="60">
        <f>IF(ISNUMBER(AD973),AD973/MAX(AD$22:AD973)-1,"")</f>
        <v>-6.5165876777251164E-2</v>
      </c>
      <c r="AH973" s="62">
        <v>19.8</v>
      </c>
      <c r="AI973" s="60">
        <f>IF(AND(ISNUMBER(AH972),ISNUMBER(AH973)),AH973/AH972-1,"")</f>
        <v>-1.098901098901095E-2</v>
      </c>
      <c r="AJ973" s="60">
        <f>IF(ISNUMBER(AH973),AH973/MAX(AH$22:AH973)-1,"")</f>
        <v>-5.759162303664922E-2</v>
      </c>
      <c r="AL973" s="62">
        <v>20.65</v>
      </c>
      <c r="AM973" s="60">
        <f>IF(AND(ISNUMBER(AL972),ISNUMBER(AL973)),AL973/AL972-1,"")</f>
        <v>-2.1790620558976848E-2</v>
      </c>
      <c r="AN973" s="60">
        <f>IF(ISNUMBER(AL973),AL973/MAX(AL$22:AL973)-1,"")</f>
        <v>-0.12388629613916002</v>
      </c>
      <c r="AP973" s="62">
        <v>100.26</v>
      </c>
      <c r="AQ973" s="60">
        <f>IF(AND(ISNUMBER(AP972),ISNUMBER(AP973)),AP973/AP972-1,"")</f>
        <v>1.995211492418214E-4</v>
      </c>
      <c r="AR973" s="60">
        <f>IF(ISNUMBER(AP973),AP973/MAX(AP$22:AP973)-1,"")</f>
        <v>-1.4938751120405769E-3</v>
      </c>
      <c r="AT973" s="62">
        <v>50.06</v>
      </c>
      <c r="AU973" s="60">
        <f>IF(AND(ISNUMBER(AT972),ISNUMBER(AT973)),AT973/AT972-1,"")</f>
        <v>-3.9936102236415305E-4</v>
      </c>
      <c r="AV973" s="60">
        <f>IF(ISNUMBER(AT973),AT973/MAX(AT$22:AT973)-1,"")</f>
        <v>-2.3913909924272447E-3</v>
      </c>
      <c r="AX973" s="62">
        <v>22.648</v>
      </c>
      <c r="AY973" s="60">
        <f>IF(AND(ISNUMBER(AX972),ISNUMBER(AX973)),AX973/AX972-1,"")</f>
        <v>1.1342323836742052E-2</v>
      </c>
      <c r="AZ973" s="60">
        <f>IF(ISNUMBER(AX973),AX973/MAX(AX$22:AX973)-1,"")</f>
        <v>-0.15539809807943317</v>
      </c>
      <c r="BB973" s="62">
        <v>48.35</v>
      </c>
      <c r="BC973" s="60">
        <f>IF(AND(ISNUMBER(BB972),ISNUMBER(BB973)),BB973/BB972-1,"")</f>
        <v>0</v>
      </c>
      <c r="BD973" s="60">
        <f>IF(ISNUMBER(BB973),BB973/MAX(BB$22:BB973)-1,"")</f>
        <v>-0.12583619598625928</v>
      </c>
      <c r="BF973" s="62">
        <v>52.94</v>
      </c>
      <c r="BG973" s="60">
        <f>IF(AND(ISNUMBER(BF972),ISNUMBER(BF973)),BF973/BF972-1,"")</f>
        <v>-3.9510818438381889E-3</v>
      </c>
      <c r="BH973" s="60">
        <f>IF(ISNUMBER(BF973),BF973/MAX(BF$22:BF973)-1,"")</f>
        <v>-2.2164758034724841E-2</v>
      </c>
      <c r="BK973" s="61">
        <f>BK972*(1+BL973)</f>
        <v>141.04450578103535</v>
      </c>
      <c r="BL973" s="60">
        <f>$L$12*N(AQ973)+$L$13*N(S973)+$L$14*N(AA973)+$L$15*N(AE973)+$L$16*N(AY973)+$L$17*N(BC973)+$L$18*N(AM973)+$L$19*N(AU973)+$L$20*N(W973)</f>
        <v>-1.2015687126461356E-2</v>
      </c>
      <c r="BM973" s="60">
        <f>IF(ISNUMBER(BK973),BK973/MAX(BK$22:BK973)-1,"")</f>
        <v>-2.4791337239753242E-2</v>
      </c>
      <c r="BO973" s="61">
        <f>BO972*(1+BP973)</f>
        <v>141.58964285549584</v>
      </c>
      <c r="BP973" s="60">
        <f>$L$36*N(S973)+$L$37*N(AQ973)+$L$38*N(AA973)+$L$39*N(AE973)+$L$40*N(AM973)+$L$41*N(W973)+$L$42*N(AI973)+$L$43*N(BG973)+$L$44*N(AY973)</f>
        <v>-1.5174672487666546E-2</v>
      </c>
      <c r="BQ973" s="60">
        <f>IF(ISNUMBER(BO973),BO973/MAX(BO$22:BO973)-1,"")</f>
        <v>-2.7044131903625535E-2</v>
      </c>
      <c r="BS973" s="61">
        <f>BS972*(1+BT973)</f>
        <v>134.67894319053269</v>
      </c>
      <c r="BT973" s="60">
        <f>$L$60*N(S973)+$L$61*N(AE973)+$L$62*N(AQ973)+$L$63*N(AM973)+$L$64*N(AI973)+$L$65*N(AA973)+$L$66*N(BG973)+$L$67*N(W973)+$L$68*N(AY973)</f>
        <v>-1.7206492948243994E-2</v>
      </c>
      <c r="BU973" s="60">
        <f>IF(ISNUMBER(BS973),BS973/MAX(BS$22:BS973)-1,"")</f>
        <v>-3.3290824177086065E-2</v>
      </c>
    </row>
    <row r="974" spans="17:73" ht="16" customHeight="1">
      <c r="Q974" s="63">
        <v>44473</v>
      </c>
      <c r="R974" s="62">
        <v>596.54999999999995</v>
      </c>
      <c r="S974" s="60">
        <f>IF(AND(ISNUMBER(R973),ISNUMBER(R974)),R974/R973-1,"")</f>
        <v>5.9865092748734305E-3</v>
      </c>
      <c r="T974" s="60">
        <f>IF(ISNUMBER(R974),R974/MAX(R$22:R974)-1,"")</f>
        <v>-4.1932997141297057E-2</v>
      </c>
      <c r="V974" s="62">
        <v>308.77</v>
      </c>
      <c r="W974" s="60">
        <f>IF(AND(ISNUMBER(V973),ISNUMBER(V974)),V974/V973-1,"")</f>
        <v>6.3227194211779025E-3</v>
      </c>
      <c r="X974" s="60">
        <f>IF(ISNUMBER(V974),V974/MAX(V$22:V974)-1,"")</f>
        <v>-3.5033439589974513E-2</v>
      </c>
      <c r="Z974" s="62">
        <v>12.36</v>
      </c>
      <c r="AA974" s="60">
        <f>IF(AND(ISNUMBER(Z973),ISNUMBER(Z974)),Z974/Z973-1,"")</f>
        <v>2.4330900243307862E-3</v>
      </c>
      <c r="AB974" s="60">
        <f>IF(ISNUMBER(Z974),Z974/MAX(Z$22:Z974)-1,"")</f>
        <v>-4.2602633617350949E-2</v>
      </c>
      <c r="AD974" s="62">
        <v>15.57</v>
      </c>
      <c r="AE974" s="60">
        <f>IF(AND(ISNUMBER(AD973),ISNUMBER(AD974)),AD974/AD973-1,"")</f>
        <v>-1.3307984790874472E-2</v>
      </c>
      <c r="AF974" s="60">
        <f>IF(ISNUMBER(AD974),AD974/MAX(AD$22:AD974)-1,"")</f>
        <v>-7.7606635071090002E-2</v>
      </c>
      <c r="AH974" s="62">
        <v>19.91</v>
      </c>
      <c r="AI974" s="60">
        <f>IF(AND(ISNUMBER(AH973),ISNUMBER(AH974)),AH974/AH973-1,"")</f>
        <v>5.5555555555555358E-3</v>
      </c>
      <c r="AJ974" s="60">
        <f>IF(ISNUMBER(AH974),AH974/MAX(AH$22:AH974)-1,"")</f>
        <v>-5.2356020942408432E-2</v>
      </c>
      <c r="AL974" s="62">
        <v>20.64</v>
      </c>
      <c r="AM974" s="60">
        <f>IF(AND(ISNUMBER(AL973),ISNUMBER(AL974)),AL974/AL973-1,"")</f>
        <v>-4.8426150121050338E-4</v>
      </c>
      <c r="AN974" s="60">
        <f>IF(ISNUMBER(AL974),AL974/MAX(AL$22:AL974)-1,"")</f>
        <v>-0.12431056427662279</v>
      </c>
      <c r="AP974" s="62">
        <v>100.26</v>
      </c>
      <c r="AQ974" s="60">
        <f>IF(AND(ISNUMBER(AP973),ISNUMBER(AP974)),AP974/AP973-1,"")</f>
        <v>0</v>
      </c>
      <c r="AR974" s="60">
        <f>IF(ISNUMBER(AP974),AP974/MAX(AP$22:AP974)-1,"")</f>
        <v>-1.4938751120405769E-3</v>
      </c>
      <c r="AT974" s="62">
        <v>50.06</v>
      </c>
      <c r="AU974" s="60">
        <f>IF(AND(ISNUMBER(AT973),ISNUMBER(AT974)),AT974/AT973-1,"")</f>
        <v>0</v>
      </c>
      <c r="AV974" s="60">
        <f>IF(ISNUMBER(AT974),AT974/MAX(AT$22:AT974)-1,"")</f>
        <v>-2.3913909924272447E-3</v>
      </c>
      <c r="AX974" s="62">
        <v>22.582000000000001</v>
      </c>
      <c r="AY974" s="60">
        <f>IF(AND(ISNUMBER(AX973),ISNUMBER(AX974)),AX974/AX973-1,"")</f>
        <v>-2.9141646061462412E-3</v>
      </c>
      <c r="AZ974" s="60">
        <f>IF(ISNUMBER(AX974),AX974/MAX(AX$22:AX974)-1,"")</f>
        <v>-0.15785940704829393</v>
      </c>
      <c r="BB974" s="62">
        <v>48.22</v>
      </c>
      <c r="BC974" s="60">
        <f>IF(AND(ISNUMBER(BB973),ISNUMBER(BB974)),BB974/BB973-1,"")</f>
        <v>-2.6887280248191203E-3</v>
      </c>
      <c r="BD974" s="60">
        <f>IF(ISNUMBER(BB974),BB974/MAX(BB$22:BB974)-1,"")</f>
        <v>-0.12818658470439348</v>
      </c>
      <c r="BF974" s="62">
        <v>52.95</v>
      </c>
      <c r="BG974" s="60">
        <f>IF(AND(ISNUMBER(BF973),ISNUMBER(BF974)),BF974/BF973-1,"")</f>
        <v>1.8889308651304226E-4</v>
      </c>
      <c r="BH974" s="60">
        <f>IF(ISNUMBER(BF974),BF974/MAX(BF$22:BF974)-1,"")</f>
        <v>-2.1980051717768734E-2</v>
      </c>
      <c r="BK974" s="61">
        <f>BK973*(1+BL974)</f>
        <v>141.08363566916572</v>
      </c>
      <c r="BL974" s="60">
        <f>$L$12*N(AQ974)+$L$13*N(S974)+$L$14*N(AA974)+$L$15*N(AE974)+$L$16*N(AY974)+$L$17*N(BC974)+$L$18*N(AM974)+$L$19*N(AU974)+$L$20*N(W974)</f>
        <v>2.7742936822440023E-4</v>
      </c>
      <c r="BM974" s="60">
        <f>IF(ISNUMBER(BK974),BK974/MAX(BK$22:BK974)-1,"")</f>
        <v>-2.4520785716556692E-2</v>
      </c>
      <c r="BO974" s="61">
        <f>BO973*(1+BP974)</f>
        <v>141.56968445983659</v>
      </c>
      <c r="BP974" s="60">
        <f>$L$36*N(S974)+$L$37*N(AQ974)+$L$38*N(AA974)+$L$39*N(AE974)+$L$40*N(AM974)+$L$41*N(W974)+$L$42*N(AI974)+$L$43*N(BG974)+$L$44*N(AY974)</f>
        <v>-1.4095943217837644E-4</v>
      </c>
      <c r="BQ974" s="60">
        <f>IF(ISNUMBER(BO974),BO974/MAX(BO$22:BO974)-1,"")</f>
        <v>-2.7181279210326981E-2</v>
      </c>
      <c r="BS974" s="61">
        <f>BS973*(1+BT974)</f>
        <v>134.68254953819343</v>
      </c>
      <c r="BT974" s="60">
        <f>$L$60*N(S974)+$L$61*N(AE974)+$L$62*N(AQ974)+$L$63*N(AM974)+$L$64*N(AI974)+$L$65*N(AA974)+$L$66*N(BG974)+$L$67*N(W974)+$L$68*N(AY974)</f>
        <v>2.6777368275148551E-5</v>
      </c>
      <c r="BU974" s="60">
        <f>IF(ISNUMBER(BS974),BS974/MAX(BS$22:BS974)-1,"")</f>
        <v>-3.3264938249469966E-2</v>
      </c>
    </row>
    <row r="975" spans="17:73" ht="16" customHeight="1">
      <c r="Q975" s="63">
        <v>44474</v>
      </c>
      <c r="R975" s="62">
        <v>590.66999999999996</v>
      </c>
      <c r="S975" s="60">
        <f>IF(AND(ISNUMBER(R974),ISNUMBER(R975)),R975/R974-1,"")</f>
        <v>-9.8566758863465331E-3</v>
      </c>
      <c r="T975" s="60">
        <f>IF(ISNUMBER(R975),R975/MAX(R$22:R975)-1,"")</f>
        <v>-5.1376353065878622E-2</v>
      </c>
      <c r="V975" s="62">
        <v>305.58999999999997</v>
      </c>
      <c r="W975" s="60">
        <f>IF(AND(ISNUMBER(V974),ISNUMBER(V975)),V975/V974-1,"")</f>
        <v>-1.0298928004663699E-2</v>
      </c>
      <c r="X975" s="60">
        <f>IF(ISNUMBER(V975),V975/MAX(V$22:V975)-1,"")</f>
        <v>-4.4971560722545267E-2</v>
      </c>
      <c r="Z975" s="62">
        <v>12.17</v>
      </c>
      <c r="AA975" s="60">
        <f>IF(AND(ISNUMBER(Z974),ISNUMBER(Z975)),Z975/Z974-1,"")</f>
        <v>-1.53721682847896E-2</v>
      </c>
      <c r="AB975" s="60">
        <f>IF(ISNUMBER(Z975),Z975/MAX(Z$22:Z975)-1,"")</f>
        <v>-5.7319907048799412E-2</v>
      </c>
      <c r="AD975" s="62">
        <v>15.26</v>
      </c>
      <c r="AE975" s="60">
        <f>IF(AND(ISNUMBER(AD974),ISNUMBER(AD975)),AD975/AD974-1,"")</f>
        <v>-1.9910083493898556E-2</v>
      </c>
      <c r="AF975" s="60">
        <f>IF(ISNUMBER(AD975),AD975/MAX(AD$22:AD975)-1,"")</f>
        <v>-9.5971563981042562E-2</v>
      </c>
      <c r="AH975" s="62">
        <v>19.649999999999999</v>
      </c>
      <c r="AI975" s="60">
        <f>IF(AND(ISNUMBER(AH974),ISNUMBER(AH975)),AH975/AH974-1,"")</f>
        <v>-1.3058764439979997E-2</v>
      </c>
      <c r="AJ975" s="60">
        <f>IF(ISNUMBER(AH975),AH975/MAX(AH$22:AH975)-1,"")</f>
        <v>-6.473108043788689E-2</v>
      </c>
      <c r="AL975" s="62">
        <v>20.89</v>
      </c>
      <c r="AM975" s="60">
        <f>IF(AND(ISNUMBER(AL974),ISNUMBER(AL975)),AL975/AL974-1,"")</f>
        <v>1.2112403100775104E-2</v>
      </c>
      <c r="AN975" s="60">
        <f>IF(ISNUMBER(AL975),AL975/MAX(AL$22:AL975)-1,"")</f>
        <v>-0.11370386084005091</v>
      </c>
      <c r="AP975" s="62">
        <v>100.26</v>
      </c>
      <c r="AQ975" s="60">
        <f>IF(AND(ISNUMBER(AP974),ISNUMBER(AP975)),AP975/AP974-1,"")</f>
        <v>0</v>
      </c>
      <c r="AR975" s="60">
        <f>IF(ISNUMBER(AP975),AP975/MAX(AP$22:AP975)-1,"")</f>
        <v>-1.4938751120405769E-3</v>
      </c>
      <c r="AT975" s="62">
        <v>50.07</v>
      </c>
      <c r="AU975" s="60">
        <f>IF(AND(ISNUMBER(AT974),ISNUMBER(AT975)),AT975/AT974-1,"")</f>
        <v>1.9976028765467113E-4</v>
      </c>
      <c r="AV975" s="60">
        <f>IF(ISNUMBER(AT975),AT975/MAX(AT$22:AT975)-1,"")</f>
        <v>-2.1921084097249466E-3</v>
      </c>
      <c r="AX975" s="62">
        <v>22.574999999999999</v>
      </c>
      <c r="AY975" s="60">
        <f>IF(AND(ISNUMBER(AX974),ISNUMBER(AX975)),AX975/AX974-1,"")</f>
        <v>-3.09981401116044E-4</v>
      </c>
      <c r="AZ975" s="60">
        <f>IF(ISNUMBER(AX975),AX975/MAX(AX$22:AX975)-1,"")</f>
        <v>-0.15812045496923366</v>
      </c>
      <c r="BB975" s="62">
        <v>48.16</v>
      </c>
      <c r="BC975" s="60">
        <f>IF(AND(ISNUMBER(BB974),ISNUMBER(BB975)),BB975/BB974-1,"")</f>
        <v>-1.2442969722107344E-3</v>
      </c>
      <c r="BD975" s="60">
        <f>IF(ISNUMBER(BB975),BB975/MAX(BB$22:BB975)-1,"")</f>
        <v>-0.12927137949737855</v>
      </c>
      <c r="BF975" s="62">
        <v>52.89</v>
      </c>
      <c r="BG975" s="60">
        <f>IF(AND(ISNUMBER(BF974),ISNUMBER(BF975)),BF975/BF974-1,"")</f>
        <v>-1.1331444759207221E-3</v>
      </c>
      <c r="BH975" s="60">
        <f>IF(ISNUMBER(BF975),BF975/MAX(BF$22:BF975)-1,"")</f>
        <v>-2.3088289619504931E-2</v>
      </c>
      <c r="BK975" s="61">
        <f>BK974*(1+BL975)</f>
        <v>140.11469550483221</v>
      </c>
      <c r="BL975" s="60">
        <f>$L$12*N(AQ975)+$L$13*N(S975)+$L$14*N(AA975)+$L$15*N(AE975)+$L$16*N(AY975)+$L$17*N(BC975)+$L$18*N(AM975)+$L$19*N(AU975)+$L$20*N(W975)</f>
        <v>-6.8678423244324478E-3</v>
      </c>
      <c r="BM975" s="60">
        <f>IF(ISNUMBER(BK975),BK975/MAX(BK$22:BK975)-1,"")</f>
        <v>-3.1220223151016691E-2</v>
      </c>
      <c r="BO975" s="61">
        <f>BO974*(1+BP975)</f>
        <v>140.30329984970064</v>
      </c>
      <c r="BP975" s="60">
        <f>$L$36*N(S975)+$L$37*N(AQ975)+$L$38*N(AA975)+$L$39*N(AE975)+$L$40*N(AM975)+$L$41*N(W975)+$L$42*N(AI975)+$L$43*N(BG975)+$L$44*N(AY975)</f>
        <v>-8.9453092656657206E-3</v>
      </c>
      <c r="BQ975" s="60">
        <f>IF(ISNUMBER(BO975),BO975/MAX(BO$22:BO975)-1,"")</f>
        <v>-3.5883443527219949E-2</v>
      </c>
      <c r="BS975" s="61">
        <f>BS974*(1+BT975)</f>
        <v>133.57406420051379</v>
      </c>
      <c r="BT975" s="60">
        <f>$L$60*N(S975)+$L$61*N(AE975)+$L$62*N(AQ975)+$L$63*N(AM975)+$L$64*N(AI975)+$L$65*N(AA975)+$L$66*N(BG975)+$L$67*N(W975)+$L$68*N(AY975)</f>
        <v>-8.2303560593444888E-3</v>
      </c>
      <c r="BU975" s="60">
        <f>IF(ISNUMBER(BS975),BS975/MAX(BS$22:BS975)-1,"")</f>
        <v>-4.1221512022729279E-2</v>
      </c>
    </row>
    <row r="976" spans="17:73" ht="16" customHeight="1">
      <c r="Q976" s="63">
        <v>44475</v>
      </c>
      <c r="R976" s="62">
        <v>593.26</v>
      </c>
      <c r="S976" s="60">
        <f>IF(AND(ISNUMBER(R975),ISNUMBER(R976)),R976/R975-1,"")</f>
        <v>4.3848511012918312E-3</v>
      </c>
      <c r="T976" s="60">
        <f>IF(ISNUMBER(R976),R976/MAX(R$22:R976)-1,"")</f>
        <v>-4.7216779622908156E-2</v>
      </c>
      <c r="V976" s="62">
        <v>306.75</v>
      </c>
      <c r="W976" s="60">
        <f>IF(AND(ISNUMBER(V975),ISNUMBER(V976)),V976/V975-1,"")</f>
        <v>3.795935730881439E-3</v>
      </c>
      <c r="X976" s="60">
        <f>IF(ISNUMBER(V976),V976/MAX(V$22:V976)-1,"")</f>
        <v>-4.1346334145884178E-2</v>
      </c>
      <c r="Z976" s="62">
        <v>12.2</v>
      </c>
      <c r="AA976" s="60">
        <f>IF(AND(ISNUMBER(Z975),ISNUMBER(Z976)),Z976/Z975-1,"")</f>
        <v>2.4650780608053147E-3</v>
      </c>
      <c r="AB976" s="60">
        <f>IF(ISNUMBER(Z976),Z976/MAX(Z$22:Z976)-1,"")</f>
        <v>-5.4996127033307585E-2</v>
      </c>
      <c r="AD976" s="62">
        <v>15.18</v>
      </c>
      <c r="AE976" s="60">
        <f>IF(AND(ISNUMBER(AD975),ISNUMBER(AD976)),AD976/AD975-1,"")</f>
        <v>-5.2424639580602728E-3</v>
      </c>
      <c r="AF976" s="60">
        <f>IF(ISNUMBER(AD976),AD976/MAX(AD$22:AD976)-1,"")</f>
        <v>-0.10071090047393361</v>
      </c>
      <c r="AH976" s="62">
        <v>19.53</v>
      </c>
      <c r="AI976" s="60">
        <f>IF(AND(ISNUMBER(AH975),ISNUMBER(AH976)),AH976/AH975-1,"")</f>
        <v>-6.1068702290074661E-3</v>
      </c>
      <c r="AJ976" s="60">
        <f>IF(ISNUMBER(AH976),AH976/MAX(AH$22:AH976)-1,"")</f>
        <v>-7.0442646358876759E-2</v>
      </c>
      <c r="AL976" s="62">
        <v>20.78</v>
      </c>
      <c r="AM976" s="60">
        <f>IF(AND(ISNUMBER(AL975),ISNUMBER(AL976)),AL976/AL975-1,"")</f>
        <v>-5.2656773575873173E-3</v>
      </c>
      <c r="AN976" s="60">
        <f>IF(ISNUMBER(AL976),AL976/MAX(AL$22:AL976)-1,"")</f>
        <v>-0.11837081035214247</v>
      </c>
      <c r="AP976" s="62">
        <v>100.24</v>
      </c>
      <c r="AQ976" s="60">
        <f>IF(AND(ISNUMBER(AP975),ISNUMBER(AP976)),AP976/AP975-1,"")</f>
        <v>-1.9948134849401278E-4</v>
      </c>
      <c r="AR976" s="60">
        <f>IF(ISNUMBER(AP976),AP976/MAX(AP$22:AP976)-1,"")</f>
        <v>-1.6930584603127574E-3</v>
      </c>
      <c r="AT976" s="62">
        <v>50.07</v>
      </c>
      <c r="AU976" s="60">
        <f>IF(AND(ISNUMBER(AT975),ISNUMBER(AT976)),AT976/AT975-1,"")</f>
        <v>0</v>
      </c>
      <c r="AV976" s="60">
        <f>IF(ISNUMBER(AT976),AT976/MAX(AT$22:AT976)-1,"")</f>
        <v>-2.1921084097249466E-3</v>
      </c>
      <c r="AX976" s="62">
        <v>22.521999999999998</v>
      </c>
      <c r="AY976" s="60">
        <f>IF(AND(ISNUMBER(AX975),ISNUMBER(AX976)),AX976/AX975-1,"")</f>
        <v>-2.3477297895903027E-3</v>
      </c>
      <c r="AZ976" s="60">
        <f>IF(ISNUMBER(AX976),AX976/MAX(AX$22:AX976)-1,"")</f>
        <v>-0.16009696065634915</v>
      </c>
      <c r="BB976" s="62">
        <v>48.01</v>
      </c>
      <c r="BC976" s="60">
        <f>IF(AND(ISNUMBER(BB975),ISNUMBER(BB976)),BB976/BB975-1,"")</f>
        <v>-3.1146179401992935E-3</v>
      </c>
      <c r="BD976" s="60">
        <f>IF(ISNUMBER(BB976),BB976/MAX(BB$22:BB976)-1,"")</f>
        <v>-0.13198336647984099</v>
      </c>
      <c r="BF976" s="62">
        <v>52.81</v>
      </c>
      <c r="BG976" s="60">
        <f>IF(AND(ISNUMBER(BF975),ISNUMBER(BF976)),BF976/BF975-1,"")</f>
        <v>-1.5125732652675472E-3</v>
      </c>
      <c r="BH976" s="60">
        <f>IF(ISNUMBER(BF976),BF976/MAX(BF$22:BF976)-1,"")</f>
        <v>-2.4565940155153232E-2</v>
      </c>
      <c r="BK976" s="61">
        <f>BK975*(1+BL976)</f>
        <v>140.17202658370755</v>
      </c>
      <c r="BL976" s="60">
        <f>$L$12*N(AQ976)+$L$13*N(S976)+$L$14*N(AA976)+$L$15*N(AE976)+$L$16*N(AY976)+$L$17*N(BC976)+$L$18*N(AM976)+$L$19*N(AU976)+$L$20*N(W976)</f>
        <v>4.091724902144571E-4</v>
      </c>
      <c r="BM976" s="60">
        <f>IF(ISNUMBER(BK976),BK976/MAX(BK$22:BK976)-1,"")</f>
        <v>-3.0823825117254011E-2</v>
      </c>
      <c r="BO976" s="61">
        <f>BO975*(1+BP976)</f>
        <v>140.36261270226993</v>
      </c>
      <c r="BP976" s="60">
        <f>$L$36*N(S976)+$L$37*N(AQ976)+$L$38*N(AA976)+$L$39*N(AE976)+$L$40*N(AM976)+$L$41*N(W976)+$L$42*N(AI976)+$L$43*N(BG976)+$L$44*N(AY976)</f>
        <v>4.2274738108671672E-4</v>
      </c>
      <c r="BQ976" s="60">
        <f>IF(ISNUMBER(BO976),BO976/MAX(BO$22:BO976)-1,"")</f>
        <v>-3.5475865777908733E-2</v>
      </c>
      <c r="BS976" s="61">
        <f>BS975*(1+BT976)</f>
        <v>133.46852112595312</v>
      </c>
      <c r="BT976" s="60">
        <f>$L$60*N(S976)+$L$61*N(AE976)+$L$62*N(AQ976)+$L$63*N(AM976)+$L$64*N(AI976)+$L$65*N(AA976)+$L$66*N(BG976)+$L$67*N(W976)+$L$68*N(AY976)</f>
        <v>-7.9014646437821853E-4</v>
      </c>
      <c r="BU976" s="60">
        <f>IF(ISNUMBER(BS976),BS976/MAX(BS$22:BS976)-1,"")</f>
        <v>-4.1979087455126463E-2</v>
      </c>
    </row>
    <row r="977" spans="17:73" ht="16" customHeight="1">
      <c r="Q977" s="63">
        <v>44476</v>
      </c>
      <c r="R977" s="62">
        <v>600.76</v>
      </c>
      <c r="S977" s="60">
        <f>IF(AND(ISNUMBER(R976),ISNUMBER(R977)),R977/R976-1,"")</f>
        <v>1.2642011934059338E-2</v>
      </c>
      <c r="T977" s="60">
        <f>IF(ISNUMBER(R977),R977/MAX(R$22:R977)-1,"")</f>
        <v>-3.5171682780329561E-2</v>
      </c>
      <c r="V977" s="62">
        <v>309.91000000000003</v>
      </c>
      <c r="W977" s="60">
        <f>IF(AND(ISNUMBER(V976),ISNUMBER(V977)),V977/V976-1,"")</f>
        <v>1.0301548492257728E-2</v>
      </c>
      <c r="X977" s="60">
        <f>IF(ISNUMBER(V977),V977/MAX(V$22:V977)-1,"")</f>
        <v>-3.1470716919807518E-2</v>
      </c>
      <c r="Z977" s="62">
        <v>12.31</v>
      </c>
      <c r="AA977" s="60">
        <f>IF(AND(ISNUMBER(Z976),ISNUMBER(Z977)),Z977/Z976-1,"")</f>
        <v>9.0163934426230607E-3</v>
      </c>
      <c r="AB977" s="60">
        <f>IF(ISNUMBER(Z977),Z977/MAX(Z$22:Z977)-1,"")</f>
        <v>-4.6475600309837328E-2</v>
      </c>
      <c r="AD977" s="62">
        <v>15.22</v>
      </c>
      <c r="AE977" s="60">
        <f>IF(AND(ISNUMBER(AD976),ISNUMBER(AD977)),AD977/AD976-1,"")</f>
        <v>2.6350461133071157E-3</v>
      </c>
      <c r="AF977" s="60">
        <f>IF(ISNUMBER(AD977),AD977/MAX(AD$22:AD977)-1,"")</f>
        <v>-9.8341232227488029E-2</v>
      </c>
      <c r="AH977" s="62">
        <v>19.760000000000002</v>
      </c>
      <c r="AI977" s="60">
        <f>IF(AND(ISNUMBER(AH976),ISNUMBER(AH977)),AH977/AH976-1,"")</f>
        <v>1.177675371223752E-2</v>
      </c>
      <c r="AJ977" s="60">
        <f>IF(ISNUMBER(AH977),AH977/MAX(AH$22:AH977)-1,"")</f>
        <v>-5.949547834364588E-2</v>
      </c>
      <c r="AL977" s="62">
        <v>21.04</v>
      </c>
      <c r="AM977" s="60">
        <f>IF(AND(ISNUMBER(AL976),ISNUMBER(AL977)),AL977/AL976-1,"")</f>
        <v>1.2512030798844886E-2</v>
      </c>
      <c r="AN977" s="60">
        <f>IF(ISNUMBER(AL977),AL977/MAX(AL$22:AL977)-1,"")</f>
        <v>-0.10733983877810782</v>
      </c>
      <c r="AP977" s="62">
        <v>100.26</v>
      </c>
      <c r="AQ977" s="60">
        <f>IF(AND(ISNUMBER(AP976),ISNUMBER(AP977)),AP977/AP976-1,"")</f>
        <v>1.995211492418214E-4</v>
      </c>
      <c r="AR977" s="60">
        <f>IF(ISNUMBER(AP977),AP977/MAX(AP$22:AP977)-1,"")</f>
        <v>-1.4938751120405769E-3</v>
      </c>
      <c r="AT977" s="62">
        <v>50.07</v>
      </c>
      <c r="AU977" s="60">
        <f>IF(AND(ISNUMBER(AT976),ISNUMBER(AT977)),AT977/AT976-1,"")</f>
        <v>0</v>
      </c>
      <c r="AV977" s="60">
        <f>IF(ISNUMBER(AT977),AT977/MAX(AT$22:AT977)-1,"")</f>
        <v>-2.1921084097249466E-3</v>
      </c>
      <c r="AX977" s="62">
        <v>22.529</v>
      </c>
      <c r="AY977" s="60">
        <f>IF(AND(ISNUMBER(AX976),ISNUMBER(AX977)),AX977/AX976-1,"")</f>
        <v>3.1080721072740403E-4</v>
      </c>
      <c r="AZ977" s="60">
        <f>IF(ISNUMBER(AX977),AX977/MAX(AX$22:AX977)-1,"")</f>
        <v>-0.15983591273540931</v>
      </c>
      <c r="BB977" s="62">
        <v>48.13</v>
      </c>
      <c r="BC977" s="60">
        <f>IF(AND(ISNUMBER(BB976),ISNUMBER(BB977)),BB977/BB976-1,"")</f>
        <v>2.4994792751511508E-3</v>
      </c>
      <c r="BD977" s="60">
        <f>IF(ISNUMBER(BB977),BB977/MAX(BB$22:BB977)-1,"")</f>
        <v>-0.12981377689387086</v>
      </c>
      <c r="BF977" s="62">
        <v>52.9</v>
      </c>
      <c r="BG977" s="60">
        <f>IF(AND(ISNUMBER(BF976),ISNUMBER(BF977)),BF977/BF976-1,"")</f>
        <v>1.7042226850974007E-3</v>
      </c>
      <c r="BH977" s="60">
        <f>IF(ISNUMBER(BF977),BF977/MAX(BF$22:BF977)-1,"")</f>
        <v>-2.2903583302548935E-2</v>
      </c>
      <c r="BK977" s="61">
        <f>BK976*(1+BL977)</f>
        <v>141.03855432356391</v>
      </c>
      <c r="BL977" s="60">
        <f>$L$12*N(AQ977)+$L$13*N(S977)+$L$14*N(AA977)+$L$15*N(AE977)+$L$16*N(AY977)+$L$17*N(BC977)+$L$18*N(AM977)+$L$19*N(AU977)+$L$20*N(W977)</f>
        <v>6.1818877915623439E-3</v>
      </c>
      <c r="BM977" s="60">
        <f>IF(ISNUMBER(BK977),BK977/MAX(BK$22:BK977)-1,"")</f>
        <v>-2.4832486753873395E-2</v>
      </c>
      <c r="BO977" s="61">
        <f>BO976*(1+BP977)</f>
        <v>141.28138797381922</v>
      </c>
      <c r="BP977" s="60">
        <f>$L$36*N(S977)+$L$37*N(AQ977)+$L$38*N(AA977)+$L$39*N(AE977)+$L$40*N(AM977)+$L$41*N(W977)+$L$42*N(AI977)+$L$43*N(BG977)+$L$44*N(AY977)</f>
        <v>6.5457264855716445E-3</v>
      </c>
      <c r="BQ977" s="60">
        <f>IF(ISNUMBER(BO977),BO977/MAX(BO$22:BO977)-1,"")</f>
        <v>-2.9162354606558027E-2</v>
      </c>
      <c r="BS977" s="61">
        <f>BS976*(1+BT977)</f>
        <v>134.51145776536174</v>
      </c>
      <c r="BT977" s="60">
        <f>$L$60*N(S977)+$L$61*N(AE977)+$L$62*N(AQ977)+$L$63*N(AM977)+$L$64*N(AI977)+$L$65*N(AA977)+$L$66*N(BG977)+$L$67*N(W977)+$L$68*N(AY977)</f>
        <v>7.8141020115478216E-3</v>
      </c>
      <c r="BU977" s="60">
        <f>IF(ISNUMBER(BS977),BS977/MAX(BS$22:BS977)-1,"")</f>
        <v>-3.4493014315304715E-2</v>
      </c>
    </row>
    <row r="978" spans="17:73" ht="16" customHeight="1">
      <c r="Q978" s="63">
        <v>44477</v>
      </c>
      <c r="R978" s="62">
        <v>600.74</v>
      </c>
      <c r="S978" s="60">
        <f>IF(AND(ISNUMBER(R977),ISNUMBER(R978)),R978/R977-1,"")</f>
        <v>-3.3291164524884564E-5</v>
      </c>
      <c r="T978" s="60">
        <f>IF(ISNUMBER(R978),R978/MAX(R$22:R978)-1,"")</f>
        <v>-3.5203803038576398E-2</v>
      </c>
      <c r="V978" s="62">
        <v>310.91000000000003</v>
      </c>
      <c r="W978" s="60">
        <f>IF(AND(ISNUMBER(V977),ISNUMBER(V978)),V978/V977-1,"")</f>
        <v>3.2267432480397318E-3</v>
      </c>
      <c r="X978" s="60">
        <f>IF(ISNUMBER(V978),V978/MAX(V$22:V978)-1,"")</f>
        <v>-2.8345521595099621E-2</v>
      </c>
      <c r="Z978" s="62">
        <v>12.38</v>
      </c>
      <c r="AA978" s="60">
        <f>IF(AND(ISNUMBER(Z977),ISNUMBER(Z978)),Z978/Z977-1,"")</f>
        <v>5.6864337936637366E-3</v>
      </c>
      <c r="AB978" s="60">
        <f>IF(ISNUMBER(Z978),Z978/MAX(Z$22:Z978)-1,"")</f>
        <v>-4.1053446940356286E-2</v>
      </c>
      <c r="AD978" s="62">
        <v>15.5</v>
      </c>
      <c r="AE978" s="60">
        <f>IF(AND(ISNUMBER(AD977),ISNUMBER(AD978)),AD978/AD977-1,"")</f>
        <v>1.8396846254927768E-2</v>
      </c>
      <c r="AF978" s="60">
        <f>IF(ISNUMBER(AD978),AD978/MAX(AD$22:AD978)-1,"")</f>
        <v>-8.1753554502369652E-2</v>
      </c>
      <c r="AH978" s="62">
        <v>19.829999999999998</v>
      </c>
      <c r="AI978" s="60">
        <f>IF(AND(ISNUMBER(AH977),ISNUMBER(AH978)),AH978/AH977-1,"")</f>
        <v>3.5425101214572319E-3</v>
      </c>
      <c r="AJ978" s="60">
        <f>IF(ISNUMBER(AH978),AH978/MAX(AH$22:AH978)-1,"")</f>
        <v>-5.6163731556401864E-2</v>
      </c>
      <c r="AL978" s="62">
        <v>20.94</v>
      </c>
      <c r="AM978" s="60">
        <f>IF(AND(ISNUMBER(AL977),ISNUMBER(AL978)),AL978/AL977-1,"")</f>
        <v>-4.7528517110264623E-3</v>
      </c>
      <c r="AN978" s="60">
        <f>IF(ISNUMBER(AL978),AL978/MAX(AL$22:AL978)-1,"")</f>
        <v>-0.11158252015273651</v>
      </c>
      <c r="AP978" s="62">
        <v>100.26</v>
      </c>
      <c r="AQ978" s="60">
        <f>IF(AND(ISNUMBER(AP977),ISNUMBER(AP978)),AP978/AP977-1,"")</f>
        <v>0</v>
      </c>
      <c r="AR978" s="60">
        <f>IF(ISNUMBER(AP978),AP978/MAX(AP$22:AP978)-1,"")</f>
        <v>-1.4938751120405769E-3</v>
      </c>
      <c r="AT978" s="62">
        <v>50.07</v>
      </c>
      <c r="AU978" s="60">
        <f>IF(AND(ISNUMBER(AT977),ISNUMBER(AT978)),AT978/AT977-1,"")</f>
        <v>0</v>
      </c>
      <c r="AV978" s="60">
        <f>IF(ISNUMBER(AT978),AT978/MAX(AT$22:AT978)-1,"")</f>
        <v>-2.1921084097249466E-3</v>
      </c>
      <c r="AX978" s="62">
        <v>22.51</v>
      </c>
      <c r="AY978" s="60">
        <f>IF(AND(ISNUMBER(AX977),ISNUMBER(AX978)),AX978/AX977-1,"")</f>
        <v>-8.4335745039720855E-4</v>
      </c>
      <c r="AZ978" s="60">
        <f>IF(ISNUMBER(AX978),AX978/MAX(AX$22:AX978)-1,"")</f>
        <v>-0.16054447137796013</v>
      </c>
      <c r="BB978" s="62">
        <v>47.97</v>
      </c>
      <c r="BC978" s="60">
        <f>IF(AND(ISNUMBER(BB977),ISNUMBER(BB978)),BB978/BB977-1,"")</f>
        <v>-3.3243299397466286E-3</v>
      </c>
      <c r="BD978" s="60">
        <f>IF(ISNUMBER(BB978),BB978/MAX(BB$22:BB978)-1,"")</f>
        <v>-0.13270656300849759</v>
      </c>
      <c r="BF978" s="62">
        <v>52.73</v>
      </c>
      <c r="BG978" s="60">
        <f>IF(AND(ISNUMBER(BF977),ISNUMBER(BF978)),BF978/BF977-1,"")</f>
        <v>-3.2136105860113284E-3</v>
      </c>
      <c r="BH978" s="60">
        <f>IF(ISNUMBER(BF978),BF978/MAX(BF$22:BF978)-1,"")</f>
        <v>-2.6043590690801643E-2</v>
      </c>
      <c r="BK978" s="61">
        <f>BK977*(1+BL978)</f>
        <v>141.35787634990928</v>
      </c>
      <c r="BL978" s="60">
        <f>$L$12*N(AQ978)+$L$13*N(S978)+$L$14*N(AA978)+$L$15*N(AE978)+$L$16*N(AY978)+$L$17*N(BC978)+$L$18*N(AM978)+$L$19*N(AU978)+$L$20*N(W978)</f>
        <v>2.2640761448303854E-3</v>
      </c>
      <c r="BM978" s="60">
        <f>IF(ISNUMBER(BK978),BK978/MAX(BK$22:BK978)-1,"")</f>
        <v>-2.2624633249919146E-2</v>
      </c>
      <c r="BO978" s="61">
        <f>BO977*(1+BP978)</f>
        <v>141.83711129241118</v>
      </c>
      <c r="BP978" s="60">
        <f>$L$36*N(S978)+$L$37*N(AQ978)+$L$38*N(AA978)+$L$39*N(AE978)+$L$40*N(AM978)+$L$41*N(W978)+$L$42*N(AI978)+$L$43*N(BG978)+$L$44*N(AY978)</f>
        <v>3.9334503048266784E-3</v>
      </c>
      <c r="BQ978" s="60">
        <f>IF(ISNUMBER(BO978),BO978/MAX(BO$22:BO978)-1,"")</f>
        <v>-2.5343612974347951E-2</v>
      </c>
      <c r="BS978" s="61">
        <f>BS977*(1+BT978)</f>
        <v>135.02858850676196</v>
      </c>
      <c r="BT978" s="60">
        <f>$L$60*N(S978)+$L$61*N(AE978)+$L$62*N(AQ978)+$L$63*N(AM978)+$L$64*N(AI978)+$L$65*N(AA978)+$L$66*N(BG978)+$L$67*N(W978)+$L$68*N(AY978)</f>
        <v>3.8445107204345152E-3</v>
      </c>
      <c r="BU978" s="60">
        <f>IF(ISNUMBER(BS978),BS978/MAX(BS$22:BS978)-1,"")</f>
        <v>-3.078111235818537E-2</v>
      </c>
    </row>
    <row r="979" spans="17:73" ht="16" customHeight="1">
      <c r="Q979" s="63">
        <v>44480</v>
      </c>
      <c r="R979" s="62">
        <v>596.49</v>
      </c>
      <c r="S979" s="60">
        <f>IF(AND(ISNUMBER(R978),ISNUMBER(R979)),R979/R978-1,"")</f>
        <v>-7.0746079834870246E-3</v>
      </c>
      <c r="T979" s="60">
        <f>IF(ISNUMBER(R979),R979/MAX(R$22:R979)-1,"")</f>
        <v>-4.2029357916037569E-2</v>
      </c>
      <c r="V979" s="62">
        <v>309.01</v>
      </c>
      <c r="W979" s="60">
        <f>IF(AND(ISNUMBER(V978),ISNUMBER(V979)),V979/V978-1,"")</f>
        <v>-6.1110932424175424E-3</v>
      </c>
      <c r="X979" s="60">
        <f>IF(ISNUMBER(V979),V979/MAX(V$22:V979)-1,"")</f>
        <v>-3.4283392712044614E-2</v>
      </c>
      <c r="Z979" s="62">
        <v>12.3</v>
      </c>
      <c r="AA979" s="60">
        <f>IF(AND(ISNUMBER(Z978),ISNUMBER(Z979)),Z979/Z978-1,"")</f>
        <v>-6.4620355411955099E-3</v>
      </c>
      <c r="AB979" s="60">
        <f>IF(ISNUMBER(Z979),Z979/MAX(Z$22:Z979)-1,"")</f>
        <v>-4.7250193648334604E-2</v>
      </c>
      <c r="AD979" s="62">
        <v>15.75</v>
      </c>
      <c r="AE979" s="60">
        <f>IF(AND(ISNUMBER(AD978),ISNUMBER(AD979)),AD979/AD978-1,"")</f>
        <v>1.6129032258064502E-2</v>
      </c>
      <c r="AF979" s="60">
        <f>IF(ISNUMBER(AD979),AD979/MAX(AD$22:AD979)-1,"")</f>
        <v>-6.6943127962085236E-2</v>
      </c>
      <c r="AH979" s="62">
        <v>19.62</v>
      </c>
      <c r="AI979" s="60">
        <f>IF(AND(ISNUMBER(AH978),ISNUMBER(AH979)),AH979/AH978-1,"")</f>
        <v>-1.0590015128592922E-2</v>
      </c>
      <c r="AJ979" s="60">
        <f>IF(ISNUMBER(AH979),AH979/MAX(AH$22:AH979)-1,"")</f>
        <v>-6.6158971918134246E-2</v>
      </c>
      <c r="AL979" s="62">
        <v>20.83</v>
      </c>
      <c r="AM979" s="60">
        <f>IF(AND(ISNUMBER(AL978),ISNUMBER(AL979)),AL979/AL978-1,"")</f>
        <v>-5.2531041069724393E-3</v>
      </c>
      <c r="AN979" s="60">
        <f>IF(ISNUMBER(AL979),AL979/MAX(AL$22:AL979)-1,"")</f>
        <v>-0.1162494696648283</v>
      </c>
      <c r="AP979" s="62">
        <v>100.24</v>
      </c>
      <c r="AQ979" s="60">
        <f>IF(AND(ISNUMBER(AP978),ISNUMBER(AP979)),AP979/AP978-1,"")</f>
        <v>-1.9948134849401278E-4</v>
      </c>
      <c r="AR979" s="60">
        <f>IF(ISNUMBER(AP979),AP979/MAX(AP$22:AP979)-1,"")</f>
        <v>-1.6930584603127574E-3</v>
      </c>
      <c r="AT979" s="62">
        <v>50.08</v>
      </c>
      <c r="AU979" s="60">
        <f>IF(AND(ISNUMBER(AT978),ISNUMBER(AT979)),AT979/AT978-1,"")</f>
        <v>1.9972039145188525E-4</v>
      </c>
      <c r="AV979" s="60">
        <f>IF(ISNUMBER(AT979),AT979/MAX(AT$22:AT979)-1,"")</f>
        <v>-1.9928258270227595E-3</v>
      </c>
      <c r="AX979" s="62">
        <v>22.37</v>
      </c>
      <c r="AY979" s="60">
        <f>IF(AND(ISNUMBER(AX978),ISNUMBER(AX979)),AX979/AX978-1,"")</f>
        <v>-6.2194580186584192E-3</v>
      </c>
      <c r="AZ979" s="60">
        <f>IF(ISNUMBER(AX979),AX979/MAX(AX$22:AX979)-1,"")</f>
        <v>-0.16576542979675557</v>
      </c>
      <c r="BB979" s="62">
        <v>47.93</v>
      </c>
      <c r="BC979" s="60">
        <f>IF(AND(ISNUMBER(BB978),ISNUMBER(BB979)),BB979/BB978-1,"")</f>
        <v>-8.3385449239103959E-4</v>
      </c>
      <c r="BD979" s="60">
        <f>IF(ISNUMBER(BB979),BB979/MAX(BB$22:BB979)-1,"")</f>
        <v>-0.1334297595371543</v>
      </c>
      <c r="BF979" s="62">
        <v>52.68</v>
      </c>
      <c r="BG979" s="60">
        <f>IF(AND(ISNUMBER(BF978),ISNUMBER(BF979)),BF979/BF978-1,"")</f>
        <v>-9.4822681585426949E-4</v>
      </c>
      <c r="BH979" s="60">
        <f>IF(ISNUMBER(BF979),BF979/MAX(BF$22:BF979)-1,"")</f>
        <v>-2.6967122275581845E-2</v>
      </c>
      <c r="BK979" s="61">
        <f>BK978*(1+BL979)</f>
        <v>140.97037259647516</v>
      </c>
      <c r="BL979" s="60">
        <f>$L$12*N(AQ979)+$L$13*N(S979)+$L$14*N(AA979)+$L$15*N(AE979)+$L$16*N(AY979)+$L$17*N(BC979)+$L$18*N(AM979)+$L$19*N(AU979)+$L$20*N(W979)</f>
        <v>-2.7412958049461795E-3</v>
      </c>
      <c r="BM979" s="60">
        <f>IF(ISNUMBER(BK979),BK979/MAX(BK$22:BK979)-1,"")</f>
        <v>-2.5303908242648943E-2</v>
      </c>
      <c r="BO979" s="61">
        <f>BO978*(1+BP979)</f>
        <v>141.62514819483349</v>
      </c>
      <c r="BP979" s="60">
        <f>$L$36*N(S979)+$L$37*N(AQ979)+$L$38*N(AA979)+$L$39*N(AE979)+$L$40*N(AM979)+$L$41*N(W979)+$L$42*N(AI979)+$L$43*N(BG979)+$L$44*N(AY979)</f>
        <v>-1.4944121157452995E-3</v>
      </c>
      <c r="BQ979" s="60">
        <f>IF(ISNUMBER(BO979),BO979/MAX(BO$22:BO979)-1,"")</f>
        <v>-2.6800151287807661E-2</v>
      </c>
      <c r="BS979" s="61">
        <f>BS978*(1+BT979)</f>
        <v>134.82728356711675</v>
      </c>
      <c r="BT979" s="60">
        <f>$L$60*N(S979)+$L$61*N(AE979)+$L$62*N(AQ979)+$L$63*N(AM979)+$L$64*N(AI979)+$L$65*N(AA979)+$L$66*N(BG979)+$L$67*N(W979)+$L$68*N(AY979)</f>
        <v>-1.4908319924795104E-3</v>
      </c>
      <c r="BU979" s="60">
        <f>IF(ISNUMBER(BS979),BS979/MAX(BS$22:BS979)-1,"")</f>
        <v>-3.2226054883596977E-2</v>
      </c>
    </row>
    <row r="980" spans="17:73" ht="16" customHeight="1">
      <c r="Q980" s="63">
        <v>44481</v>
      </c>
      <c r="R980" s="62">
        <v>589.21</v>
      </c>
      <c r="S980" s="60">
        <f>IF(AND(ISNUMBER(R979),ISNUMBER(R980)),R980/R979-1,"")</f>
        <v>-1.2204731009740288E-2</v>
      </c>
      <c r="T980" s="60">
        <f>IF(ISNUMBER(R980),R980/MAX(R$22:R980)-1,"")</f>
        <v>-5.3721131917900511E-2</v>
      </c>
      <c r="V980" s="62">
        <v>304.45</v>
      </c>
      <c r="W980" s="60">
        <f>IF(AND(ISNUMBER(V979),ISNUMBER(V980)),V980/V979-1,"")</f>
        <v>-1.4756803986926026E-2</v>
      </c>
      <c r="X980" s="60">
        <f>IF(ISNUMBER(V980),V980/MAX(V$22:V980)-1,"")</f>
        <v>-4.8534283392712152E-2</v>
      </c>
      <c r="Z980" s="62">
        <v>12.11</v>
      </c>
      <c r="AA980" s="60">
        <f>IF(AND(ISNUMBER(Z979),ISNUMBER(Z980)),Z980/Z979-1,"")</f>
        <v>-1.5447154471544766E-2</v>
      </c>
      <c r="AB980" s="60">
        <f>IF(ISNUMBER(Z980),Z980/MAX(Z$22:Z980)-1,"")</f>
        <v>-6.1967467079783178E-2</v>
      </c>
      <c r="AD980" s="62">
        <v>15.7</v>
      </c>
      <c r="AE980" s="60">
        <f>IF(AND(ISNUMBER(AD979),ISNUMBER(AD980)),AD980/AD979-1,"")</f>
        <v>-3.1746031746032743E-3</v>
      </c>
      <c r="AF980" s="60">
        <f>IF(ISNUMBER(AD980),AD980/MAX(AD$22:AD980)-1,"")</f>
        <v>-6.9905213270142208E-2</v>
      </c>
      <c r="AH980" s="62">
        <v>19.559999999999999</v>
      </c>
      <c r="AI980" s="60">
        <f>IF(AND(ISNUMBER(AH979),ISNUMBER(AH980)),AH980/AH979-1,"")</f>
        <v>-3.0581039755352979E-3</v>
      </c>
      <c r="AJ980" s="60">
        <f>IF(ISNUMBER(AH980),AH980/MAX(AH$22:AH980)-1,"")</f>
        <v>-6.9014754878629403E-2</v>
      </c>
      <c r="AL980" s="62">
        <v>20.68</v>
      </c>
      <c r="AM980" s="60">
        <f>IF(AND(ISNUMBER(AL979),ISNUMBER(AL980)),AL980/AL979-1,"")</f>
        <v>-7.2011521843494686E-3</v>
      </c>
      <c r="AN980" s="60">
        <f>IF(ISNUMBER(AL980),AL980/MAX(AL$22:AL980)-1,"")</f>
        <v>-0.12261349172677138</v>
      </c>
      <c r="AP980" s="62">
        <v>100.24</v>
      </c>
      <c r="AQ980" s="60">
        <f>IF(AND(ISNUMBER(AP979),ISNUMBER(AP980)),AP980/AP979-1,"")</f>
        <v>0</v>
      </c>
      <c r="AR980" s="60">
        <f>IF(ISNUMBER(AP980),AP980/MAX(AP$22:AP980)-1,"")</f>
        <v>-1.6930584603127574E-3</v>
      </c>
      <c r="AT980" s="62">
        <v>50.08</v>
      </c>
      <c r="AU980" s="60">
        <f>IF(AND(ISNUMBER(AT979),ISNUMBER(AT980)),AT980/AT979-1,"")</f>
        <v>0</v>
      </c>
      <c r="AV980" s="60">
        <f>IF(ISNUMBER(AT980),AT980/MAX(AT$22:AT980)-1,"")</f>
        <v>-1.9928258270227595E-3</v>
      </c>
      <c r="AX980" s="62">
        <v>22.324999999999999</v>
      </c>
      <c r="AY980" s="60">
        <f>IF(AND(ISNUMBER(AX979),ISNUMBER(AX980)),AX980/AX979-1,"")</f>
        <v>-2.0116227089853611E-3</v>
      </c>
      <c r="AZ980" s="60">
        <f>IF(ISNUMBER(AX980),AX980/MAX(AX$22:AX980)-1,"")</f>
        <v>-0.16744359500279704</v>
      </c>
      <c r="BB980" s="62">
        <v>47.84</v>
      </c>
      <c r="BC980" s="60">
        <f>IF(AND(ISNUMBER(BB979),ISNUMBER(BB980)),BB980/BB979-1,"")</f>
        <v>-1.8777383684539517E-3</v>
      </c>
      <c r="BD980" s="60">
        <f>IF(ISNUMBER(BB980),BB980/MAX(BB$22:BB980)-1,"")</f>
        <v>-0.13505695172663168</v>
      </c>
      <c r="BF980" s="62">
        <v>52.52</v>
      </c>
      <c r="BG980" s="60">
        <f>IF(AND(ISNUMBER(BF979),ISNUMBER(BF980)),BF980/BF979-1,"")</f>
        <v>-3.0372057706908873E-3</v>
      </c>
      <c r="BH980" s="60">
        <f>IF(ISNUMBER(BF980),BF980/MAX(BF$22:BF980)-1,"")</f>
        <v>-2.9922423346878446E-2</v>
      </c>
      <c r="BK980" s="61">
        <f>BK979*(1+BL980)</f>
        <v>139.97023481916517</v>
      </c>
      <c r="BL980" s="60">
        <f>$L$12*N(AQ980)+$L$13*N(S980)+$L$14*N(AA980)+$L$15*N(AE980)+$L$16*N(AY980)+$L$17*N(BC980)+$L$18*N(AM980)+$L$19*N(AU980)+$L$20*N(W980)</f>
        <v>-7.094666481253082E-3</v>
      </c>
      <c r="BM980" s="60">
        <f>IF(ISNUMBER(BK980),BK980/MAX(BK$22:BK980)-1,"")</f>
        <v>-3.2219051934248344E-2</v>
      </c>
      <c r="BO980" s="61">
        <f>BO979*(1+BP980)</f>
        <v>140.54664394952292</v>
      </c>
      <c r="BP980" s="60">
        <f>$L$36*N(S980)+$L$37*N(AQ980)+$L$38*N(AA980)+$L$39*N(AE980)+$L$40*N(AM980)+$L$41*N(W980)+$L$42*N(AI980)+$L$43*N(BG980)+$L$44*N(AY980)</f>
        <v>-7.6152029428195904E-3</v>
      </c>
      <c r="BQ980" s="60">
        <f>IF(ISNUMBER(BO980),BO980/MAX(BO$22:BO980)-1,"")</f>
        <v>-3.4211265639672472E-2</v>
      </c>
      <c r="BS980" s="61">
        <f>BS979*(1+BT980)</f>
        <v>133.90218257274557</v>
      </c>
      <c r="BT980" s="60">
        <f>$L$60*N(S980)+$L$61*N(AE980)+$L$62*N(AQ980)+$L$63*N(AM980)+$L$64*N(AI980)+$L$65*N(AA980)+$L$66*N(BG980)+$L$67*N(W980)+$L$68*N(AY980)</f>
        <v>-6.8613782751965544E-3</v>
      </c>
      <c r="BU980" s="60">
        <f>IF(ISNUMBER(BS980),BS980/MAX(BS$22:BS980)-1,"")</f>
        <v>-3.8866318005919998E-2</v>
      </c>
    </row>
    <row r="981" spans="17:73" ht="16" customHeight="1">
      <c r="Q981" s="63">
        <v>44482</v>
      </c>
      <c r="R981" s="62">
        <v>590.5</v>
      </c>
      <c r="S981" s="60">
        <f>IF(AND(ISNUMBER(R980),ISNUMBER(R981)),R981/R980-1,"")</f>
        <v>2.1893722102475088E-3</v>
      </c>
      <c r="T981" s="60">
        <f>IF(ISNUMBER(R981),R981/MAX(R$22:R981)-1,"")</f>
        <v>-5.1649375260977015E-2</v>
      </c>
      <c r="V981" s="62">
        <v>305.89999999999998</v>
      </c>
      <c r="W981" s="60">
        <f>IF(AND(ISNUMBER(V980),ISNUMBER(V981)),V981/V980-1,"")</f>
        <v>4.7626868122843113E-3</v>
      </c>
      <c r="X981" s="60">
        <f>IF(ISNUMBER(V981),V981/MAX(V$22:V981)-1,"")</f>
        <v>-4.4002750171885818E-2</v>
      </c>
      <c r="Z981" s="62">
        <v>12.21</v>
      </c>
      <c r="AA981" s="60">
        <f>IF(AND(ISNUMBER(Z980),ISNUMBER(Z981)),Z981/Z980-1,"")</f>
        <v>8.2576383154417954E-3</v>
      </c>
      <c r="AB981" s="60">
        <f>IF(ISNUMBER(Z981),Z981/MAX(Z$22:Z981)-1,"")</f>
        <v>-5.4221533694810198E-2</v>
      </c>
      <c r="AD981" s="62">
        <v>15.64</v>
      </c>
      <c r="AE981" s="60">
        <f>IF(AND(ISNUMBER(AD980),ISNUMBER(AD981)),AD981/AD980-1,"")</f>
        <v>-3.8216560509553021E-3</v>
      </c>
      <c r="AF981" s="60">
        <f>IF(ISNUMBER(AD981),AD981/MAX(AD$22:AD981)-1,"")</f>
        <v>-7.3459715639810352E-2</v>
      </c>
      <c r="AH981" s="62">
        <v>19.66</v>
      </c>
      <c r="AI981" s="60">
        <f>IF(AND(ISNUMBER(AH980),ISNUMBER(AH981)),AH981/AH980-1,"")</f>
        <v>5.1124744376278564E-3</v>
      </c>
      <c r="AJ981" s="60">
        <f>IF(ISNUMBER(AH981),AH981/MAX(AH$22:AH981)-1,"")</f>
        <v>-6.4255116611137586E-2</v>
      </c>
      <c r="AL981" s="62">
        <v>20.84</v>
      </c>
      <c r="AM981" s="60">
        <f>IF(AND(ISNUMBER(AL980),ISNUMBER(AL981)),AL981/AL980-1,"")</f>
        <v>7.7369439071566237E-3</v>
      </c>
      <c r="AN981" s="60">
        <f>IF(ISNUMBER(AL981),AL981/MAX(AL$22:AL981)-1,"")</f>
        <v>-0.11582520152736531</v>
      </c>
      <c r="AP981" s="62">
        <v>100.24</v>
      </c>
      <c r="AQ981" s="60">
        <f>IF(AND(ISNUMBER(AP980),ISNUMBER(AP981)),AP981/AP980-1,"")</f>
        <v>0</v>
      </c>
      <c r="AR981" s="60">
        <f>IF(ISNUMBER(AP981),AP981/MAX(AP$22:AP981)-1,"")</f>
        <v>-1.6930584603127574E-3</v>
      </c>
      <c r="AT981" s="62">
        <v>50.07</v>
      </c>
      <c r="AU981" s="60">
        <f>IF(AND(ISNUMBER(AT980),ISNUMBER(AT981)),AT981/AT980-1,"")</f>
        <v>-1.9968051118202101E-4</v>
      </c>
      <c r="AV981" s="60">
        <f>IF(ISNUMBER(AT981),AT981/MAX(AT$22:AT981)-1,"")</f>
        <v>-2.1921084097249466E-3</v>
      </c>
      <c r="AX981" s="62">
        <v>22.37</v>
      </c>
      <c r="AY981" s="60">
        <f>IF(AND(ISNUMBER(AX980),ISNUMBER(AX981)),AX981/AX980-1,"")</f>
        <v>2.0156774916013642E-3</v>
      </c>
      <c r="AZ981" s="60">
        <f>IF(ISNUMBER(AX981),AX981/MAX(AX$22:AX981)-1,"")</f>
        <v>-0.16576542979675557</v>
      </c>
      <c r="BB981" s="62">
        <v>47.95</v>
      </c>
      <c r="BC981" s="60">
        <f>IF(AND(ISNUMBER(BB980),ISNUMBER(BB981)),BB981/BB980-1,"")</f>
        <v>2.2993311036789699E-3</v>
      </c>
      <c r="BD981" s="60">
        <f>IF(ISNUMBER(BB981),BB981/MAX(BB$22:BB981)-1,"")</f>
        <v>-0.13306816127282584</v>
      </c>
      <c r="BF981" s="62">
        <v>52.68</v>
      </c>
      <c r="BG981" s="60">
        <f>IF(AND(ISNUMBER(BF980),ISNUMBER(BF981)),BF981/BF980-1,"")</f>
        <v>3.0464584920029125E-3</v>
      </c>
      <c r="BH981" s="60">
        <f>IF(ISNUMBER(BF981),BF981/MAX(BF$22:BF981)-1,"")</f>
        <v>-2.6967122275581845E-2</v>
      </c>
      <c r="BK981" s="61">
        <f>BK980*(1+BL981)</f>
        <v>140.29503452640137</v>
      </c>
      <c r="BL981" s="60">
        <f>$L$12*N(AQ981)+$L$13*N(S981)+$L$14*N(AA981)+$L$15*N(AE981)+$L$16*N(AY981)+$L$17*N(BC981)+$L$18*N(AM981)+$L$19*N(AU981)+$L$20*N(W981)</f>
        <v>2.3204912648451888E-3</v>
      </c>
      <c r="BM981" s="60">
        <f>IF(ISNUMBER(BK981),BK981/MAX(BK$22:BK981)-1,"")</f>
        <v>-2.9973324697978199E-2</v>
      </c>
      <c r="BO981" s="61">
        <f>BO980*(1+BP981)</f>
        <v>140.84486213567035</v>
      </c>
      <c r="BP981" s="60">
        <f>$L$36*N(S981)+$L$37*N(AQ981)+$L$38*N(AA981)+$L$39*N(AE981)+$L$40*N(AM981)+$L$41*N(W981)+$L$42*N(AI981)+$L$43*N(BG981)+$L$44*N(AY981)</f>
        <v>2.1218449460419127E-3</v>
      </c>
      <c r="BQ981" s="60">
        <f>IF(ISNUMBER(BO981),BO981/MAX(BO$22:BO981)-1,"")</f>
        <v>-3.2162011694725878E-2</v>
      </c>
      <c r="BS981" s="61">
        <f>BS980*(1+BT981)</f>
        <v>134.19267723657174</v>
      </c>
      <c r="BT981" s="60">
        <f>$L$60*N(S981)+$L$61*N(AE981)+$L$62*N(AQ981)+$L$63*N(AM981)+$L$64*N(AI981)+$L$65*N(AA981)+$L$66*N(BG981)+$L$67*N(W981)+$L$68*N(AY981)</f>
        <v>2.1694542855442661E-3</v>
      </c>
      <c r="BU981" s="60">
        <f>IF(ISNUMBER(BS981),BS981/MAX(BS$22:BS981)-1,"")</f>
        <v>-3.6781182420536962E-2</v>
      </c>
    </row>
    <row r="982" spans="17:73" ht="16" customHeight="1">
      <c r="Q982" s="63">
        <v>44483</v>
      </c>
      <c r="R982" s="62">
        <v>591.29</v>
      </c>
      <c r="S982" s="60">
        <f>IF(AND(ISNUMBER(R981),ISNUMBER(R982)),R982/R981-1,"")</f>
        <v>1.3378492802709196E-3</v>
      </c>
      <c r="T982" s="60">
        <f>IF(ISNUMBER(R982),R982/MAX(R$22:R982)-1,"")</f>
        <v>-5.0380625060225448E-2</v>
      </c>
      <c r="V982" s="62">
        <v>306.48</v>
      </c>
      <c r="W982" s="60">
        <f>IF(AND(ISNUMBER(V981),ISNUMBER(V982)),V982/V981-1,"")</f>
        <v>1.8960444589737335E-3</v>
      </c>
      <c r="X982" s="60">
        <f>IF(ISNUMBER(V982),V982/MAX(V$22:V982)-1,"")</f>
        <v>-4.2190136883555218E-2</v>
      </c>
      <c r="Z982" s="62">
        <v>12.22</v>
      </c>
      <c r="AA982" s="60">
        <f>IF(AND(ISNUMBER(Z981),ISNUMBER(Z982)),Z982/Z981-1,"")</f>
        <v>8.1900081900077026E-4</v>
      </c>
      <c r="AB982" s="60">
        <f>IF(ISNUMBER(Z982),Z982/MAX(Z$22:Z982)-1,"")</f>
        <v>-5.3446940356312922E-2</v>
      </c>
      <c r="AD982" s="62">
        <v>15.8</v>
      </c>
      <c r="AE982" s="60">
        <f>IF(AND(ISNUMBER(AD981),ISNUMBER(AD982)),AD982/AD981-1,"")</f>
        <v>1.0230179028132946E-2</v>
      </c>
      <c r="AF982" s="60">
        <f>IF(ISNUMBER(AD982),AD982/MAX(AD$22:AD982)-1,"")</f>
        <v>-6.3981042654028375E-2</v>
      </c>
      <c r="AH982" s="62">
        <v>19.850000000000001</v>
      </c>
      <c r="AI982" s="60">
        <f>IF(AND(ISNUMBER(AH981),ISNUMBER(AH982)),AH982/AH981-1,"")</f>
        <v>9.6642929806713962E-3</v>
      </c>
      <c r="AJ982" s="60">
        <f>IF(ISNUMBER(AH982),AH982/MAX(AH$22:AH982)-1,"")</f>
        <v>-5.5211803902903367E-2</v>
      </c>
      <c r="AL982" s="62">
        <v>20.97</v>
      </c>
      <c r="AM982" s="60">
        <f>IF(AND(ISNUMBER(AL981),ISNUMBER(AL982)),AL982/AL981-1,"")</f>
        <v>6.2380038387714887E-3</v>
      </c>
      <c r="AN982" s="60">
        <f>IF(ISNUMBER(AL982),AL982/MAX(AL$22:AL982)-1,"")</f>
        <v>-0.11030971574034798</v>
      </c>
      <c r="AP982" s="62">
        <v>100.24</v>
      </c>
      <c r="AQ982" s="60">
        <f>IF(AND(ISNUMBER(AP981),ISNUMBER(AP982)),AP982/AP981-1,"")</f>
        <v>0</v>
      </c>
      <c r="AR982" s="60">
        <f>IF(ISNUMBER(AP982),AP982/MAX(AP$22:AP982)-1,"")</f>
        <v>-1.6930584603127574E-3</v>
      </c>
      <c r="AT982" s="62">
        <v>50.07</v>
      </c>
      <c r="AU982" s="60">
        <f>IF(AND(ISNUMBER(AT981),ISNUMBER(AT982)),AT982/AT981-1,"")</f>
        <v>0</v>
      </c>
      <c r="AV982" s="60">
        <f>IF(ISNUMBER(AT982),AT982/MAX(AT$22:AT982)-1,"")</f>
        <v>-2.1921084097249466E-3</v>
      </c>
      <c r="AX982" s="62">
        <v>22.619</v>
      </c>
      <c r="AY982" s="60">
        <f>IF(AND(ISNUMBER(AX981),ISNUMBER(AX982)),AX982/AX981-1,"")</f>
        <v>1.1130978989718265E-2</v>
      </c>
      <c r="AZ982" s="60">
        <f>IF(ISNUMBER(AX982),AX982/MAX(AX$22:AX982)-1,"")</f>
        <v>-0.15647958232332659</v>
      </c>
      <c r="BB982" s="62">
        <v>48.04</v>
      </c>
      <c r="BC982" s="60">
        <f>IF(AND(ISNUMBER(BB981),ISNUMBER(BB982)),BB982/BB981-1,"")</f>
        <v>1.87695516162667E-3</v>
      </c>
      <c r="BD982" s="60">
        <f>IF(ISNUMBER(BB982),BB982/MAX(BB$22:BB982)-1,"")</f>
        <v>-0.13144096908334846</v>
      </c>
      <c r="BF982" s="62">
        <v>52.67</v>
      </c>
      <c r="BG982" s="60">
        <f>IF(AND(ISNUMBER(BF981),ISNUMBER(BF982)),BF982/BF981-1,"")</f>
        <v>-1.8982536066813882E-4</v>
      </c>
      <c r="BH982" s="60">
        <f>IF(ISNUMBER(BF982),BF982/MAX(BF$22:BF982)-1,"")</f>
        <v>-2.7151828592537841E-2</v>
      </c>
      <c r="BK982" s="61">
        <f>BK981*(1+BL982)</f>
        <v>140.7980744935002</v>
      </c>
      <c r="BL982" s="60">
        <f>$L$12*N(AQ982)+$L$13*N(S982)+$L$14*N(AA982)+$L$15*N(AE982)+$L$16*N(AY982)+$L$17*N(BC982)+$L$18*N(AM982)+$L$19*N(AU982)+$L$20*N(W982)</f>
        <v>3.5855863951061041E-3</v>
      </c>
      <c r="BM982" s="60">
        <f>IF(ISNUMBER(BK982),BK982/MAX(BK$22:BK982)-1,"")</f>
        <v>-2.6495210248125067E-2</v>
      </c>
      <c r="BO982" s="61">
        <f>BO981*(1+BP982)</f>
        <v>141.33197000032519</v>
      </c>
      <c r="BP982" s="60">
        <f>$L$36*N(S982)+$L$37*N(AQ982)+$L$38*N(AA982)+$L$39*N(AE982)+$L$40*N(AM982)+$L$41*N(W982)+$L$42*N(AI982)+$L$43*N(BG982)+$L$44*N(AY982)</f>
        <v>3.4584709535631798E-3</v>
      </c>
      <c r="BQ982" s="60">
        <f>IF(ISNUMBER(BO982),BO982/MAX(BO$22:BO982)-1,"")</f>
        <v>-2.8814772124416965E-2</v>
      </c>
      <c r="BS982" s="61">
        <f>BS981*(1+BT982)</f>
        <v>134.76716265303159</v>
      </c>
      <c r="BT982" s="60">
        <f>$L$60*N(S982)+$L$61*N(AE982)+$L$62*N(AQ982)+$L$63*N(AM982)+$L$64*N(AI982)+$L$65*N(AA982)+$L$66*N(BG982)+$L$67*N(W982)+$L$68*N(AY982)</f>
        <v>4.2810489237581724E-3</v>
      </c>
      <c r="BU982" s="60">
        <f>IF(ISNUMBER(BS982),BS982/MAX(BS$22:BS982)-1,"")</f>
        <v>-3.2657595538194806E-2</v>
      </c>
    </row>
    <row r="983" spans="17:73" ht="16" customHeight="1">
      <c r="Q983" s="63">
        <v>44484</v>
      </c>
      <c r="R983" s="62">
        <v>599</v>
      </c>
      <c r="S983" s="60">
        <f>IF(AND(ISNUMBER(R982),ISNUMBER(R983)),R983/R982-1,"")</f>
        <v>1.3039286982698961E-2</v>
      </c>
      <c r="T983" s="60">
        <f>IF(ISNUMBER(R983),R983/MAX(R$22:R983)-1,"")</f>
        <v>-3.7998265506054674E-2</v>
      </c>
      <c r="V983" s="62">
        <v>310.26</v>
      </c>
      <c r="W983" s="60">
        <f>IF(AND(ISNUMBER(V982),ISNUMBER(V983)),V983/V982-1,"")</f>
        <v>1.2333594361785272E-2</v>
      </c>
      <c r="X983" s="60">
        <f>IF(ISNUMBER(V983),V983/MAX(V$22:V983)-1,"")</f>
        <v>-3.0376898556159881E-2</v>
      </c>
      <c r="Z983" s="62">
        <v>12.39</v>
      </c>
      <c r="AA983" s="60">
        <f>IF(AND(ISNUMBER(Z982),ISNUMBER(Z983)),Z983/Z982-1,"")</f>
        <v>1.3911620294599025E-2</v>
      </c>
      <c r="AB983" s="60">
        <f>IF(ISNUMBER(Z983),Z983/MAX(Z$22:Z983)-1,"")</f>
        <v>-4.027885360185901E-2</v>
      </c>
      <c r="AD983" s="62">
        <v>16.079999999999998</v>
      </c>
      <c r="AE983" s="60">
        <f>IF(AND(ISNUMBER(AD982),ISNUMBER(AD983)),AD983/AD982-1,"")</f>
        <v>1.7721518987341645E-2</v>
      </c>
      <c r="AF983" s="60">
        <f>IF(ISNUMBER(AD983),AD983/MAX(AD$22:AD983)-1,"")</f>
        <v>-4.7393364928909998E-2</v>
      </c>
      <c r="AH983" s="62">
        <v>19.920000000000002</v>
      </c>
      <c r="AI983" s="60">
        <f>IF(AND(ISNUMBER(AH982),ISNUMBER(AH983)),AH983/AH982-1,"")</f>
        <v>3.5264483627204246E-3</v>
      </c>
      <c r="AJ983" s="60">
        <f>IF(ISNUMBER(AH983),AH983/MAX(AH$22:AH983)-1,"")</f>
        <v>-5.1880057115659239E-2</v>
      </c>
      <c r="AL983" s="62">
        <v>21.17</v>
      </c>
      <c r="AM983" s="60">
        <f>IF(AND(ISNUMBER(AL982),ISNUMBER(AL983)),AL983/AL982-1,"")</f>
        <v>9.5374344301384362E-3</v>
      </c>
      <c r="AN983" s="60">
        <f>IF(ISNUMBER(AL983),AL983/MAX(AL$22:AL983)-1,"")</f>
        <v>-0.10182435299109027</v>
      </c>
      <c r="AP983" s="62">
        <v>100.26</v>
      </c>
      <c r="AQ983" s="60">
        <f>IF(AND(ISNUMBER(AP982),ISNUMBER(AP983)),AP983/AP982-1,"")</f>
        <v>1.995211492418214E-4</v>
      </c>
      <c r="AR983" s="60">
        <f>IF(ISNUMBER(AP983),AP983/MAX(AP$22:AP983)-1,"")</f>
        <v>-1.4938751120405769E-3</v>
      </c>
      <c r="AT983" s="62">
        <v>50.07</v>
      </c>
      <c r="AU983" s="60">
        <f>IF(AND(ISNUMBER(AT982),ISNUMBER(AT983)),AT983/AT982-1,"")</f>
        <v>0</v>
      </c>
      <c r="AV983" s="60">
        <f>IF(ISNUMBER(AT983),AT983/MAX(AT$22:AT983)-1,"")</f>
        <v>-2.1921084097249466E-3</v>
      </c>
      <c r="AX983" s="62">
        <v>22.568000000000001</v>
      </c>
      <c r="AY983" s="60">
        <f>IF(AND(ISNUMBER(AX982),ISNUMBER(AX983)),AX983/AX982-1,"")</f>
        <v>-2.2547415889295763E-3</v>
      </c>
      <c r="AZ983" s="60">
        <f>IF(ISNUMBER(AX983),AX983/MAX(AX$22:AX983)-1,"")</f>
        <v>-0.15838150289017339</v>
      </c>
      <c r="BB983" s="62">
        <v>48.15</v>
      </c>
      <c r="BC983" s="60">
        <f>IF(AND(ISNUMBER(BB982),ISNUMBER(BB983)),BB983/BB982-1,"")</f>
        <v>2.2897585345544869E-3</v>
      </c>
      <c r="BD983" s="60">
        <f>IF(ISNUMBER(BB983),BB983/MAX(BB$22:BB983)-1,"")</f>
        <v>-0.12945217862954261</v>
      </c>
      <c r="BF983" s="62">
        <v>52.75</v>
      </c>
      <c r="BG983" s="60">
        <f>IF(AND(ISNUMBER(BF982),ISNUMBER(BF983)),BF983/BF982-1,"")</f>
        <v>1.5188912094170615E-3</v>
      </c>
      <c r="BH983" s="60">
        <f>IF(ISNUMBER(BF983),BF983/MAX(BF$22:BF983)-1,"")</f>
        <v>-2.5674178056889541E-2</v>
      </c>
      <c r="BK983" s="61">
        <f>BK982*(1+BL983)</f>
        <v>141.93192498953573</v>
      </c>
      <c r="BL983" s="60">
        <f>$L$12*N(AQ983)+$L$13*N(S983)+$L$14*N(AA983)+$L$15*N(AE983)+$L$16*N(AY983)+$L$17*N(BC983)+$L$18*N(AM983)+$L$19*N(AU983)+$L$20*N(W983)</f>
        <v>8.0530255837262255E-3</v>
      </c>
      <c r="BM983" s="60">
        <f>IF(ISNUMBER(BK983),BK983/MAX(BK$22:BK983)-1,"")</f>
        <v>-1.8655551270373327E-2</v>
      </c>
      <c r="BO983" s="61">
        <f>BO982*(1+BP983)</f>
        <v>142.70667411248417</v>
      </c>
      <c r="BP983" s="60">
        <f>$L$36*N(S983)+$L$37*N(AQ983)+$L$38*N(AA983)+$L$39*N(AE983)+$L$40*N(AM983)+$L$41*N(W983)+$L$42*N(AI983)+$L$43*N(BG983)+$L$44*N(AY983)</f>
        <v>9.7267738655012967E-3</v>
      </c>
      <c r="BQ983" s="60">
        <f>IF(ISNUMBER(BO983),BO983/MAX(BO$22:BO983)-1,"")</f>
        <v>-1.9368273031355798E-2</v>
      </c>
      <c r="BS983" s="61">
        <f>BS982*(1+BT983)</f>
        <v>136.11286047575084</v>
      </c>
      <c r="BT983" s="60">
        <f>$L$60*N(S983)+$L$61*N(AE983)+$L$62*N(AQ983)+$L$63*N(AM983)+$L$64*N(AI983)+$L$65*N(AA983)+$L$66*N(BG983)+$L$67*N(W983)+$L$68*N(AY983)</f>
        <v>9.9853539707136507E-3</v>
      </c>
      <c r="BU983" s="60">
        <f>IF(ISNUMBER(BS983),BS983/MAX(BS$22:BS983)-1,"")</f>
        <v>-2.2998339218762598E-2</v>
      </c>
    </row>
    <row r="984" spans="17:73" ht="16" customHeight="1">
      <c r="Q984" s="63">
        <v>44487</v>
      </c>
      <c r="R984" s="62">
        <v>601.57000000000005</v>
      </c>
      <c r="S984" s="60">
        <f>IF(AND(ISNUMBER(R983),ISNUMBER(R984)),R984/R983-1,"")</f>
        <v>4.2904841402338079E-3</v>
      </c>
      <c r="T984" s="60">
        <f>IF(ISNUMBER(R984),R984/MAX(R$22:R984)-1,"")</f>
        <v>-3.3870812321330934E-2</v>
      </c>
      <c r="V984" s="62">
        <v>311.44</v>
      </c>
      <c r="W984" s="60">
        <f>IF(AND(ISNUMBER(V983),ISNUMBER(V984)),V984/V983-1,"")</f>
        <v>3.8032617804422131E-3</v>
      </c>
      <c r="X984" s="60">
        <f>IF(ISNUMBER(V984),V984/MAX(V$22:V984)-1,"")</f>
        <v>-2.6689168073004588E-2</v>
      </c>
      <c r="Z984" s="62">
        <v>12.46</v>
      </c>
      <c r="AA984" s="60">
        <f>IF(AND(ISNUMBER(Z983),ISNUMBER(Z984)),Z984/Z983-1,"")</f>
        <v>5.6497175141243527E-3</v>
      </c>
      <c r="AB984" s="60">
        <f>IF(ISNUMBER(Z984),Z984/MAX(Z$22:Z984)-1,"")</f>
        <v>-3.4856700232377968E-2</v>
      </c>
      <c r="AD984" s="62">
        <v>16.13</v>
      </c>
      <c r="AE984" s="60">
        <f>IF(AND(ISNUMBER(AD983),ISNUMBER(AD984)),AD984/AD983-1,"")</f>
        <v>3.1094527363184632E-3</v>
      </c>
      <c r="AF984" s="60">
        <f>IF(ISNUMBER(AD984),AD984/MAX(AD$22:AD984)-1,"")</f>
        <v>-4.4431279620853137E-2</v>
      </c>
      <c r="AH984" s="62">
        <v>19.829999999999998</v>
      </c>
      <c r="AI984" s="60">
        <f>IF(AND(ISNUMBER(AH983),ISNUMBER(AH984)),AH984/AH983-1,"")</f>
        <v>-4.5180722891567937E-3</v>
      </c>
      <c r="AJ984" s="60">
        <f>IF(ISNUMBER(AH984),AH984/MAX(AH$22:AH984)-1,"")</f>
        <v>-5.6163731556401864E-2</v>
      </c>
      <c r="AL984" s="62">
        <v>21.14</v>
      </c>
      <c r="AM984" s="60">
        <f>IF(AND(ISNUMBER(AL983),ISNUMBER(AL984)),AL984/AL983-1,"")</f>
        <v>-1.4170996693434468E-3</v>
      </c>
      <c r="AN984" s="60">
        <f>IF(ISNUMBER(AL984),AL984/MAX(AL$22:AL984)-1,"")</f>
        <v>-0.10309715740347902</v>
      </c>
      <c r="AP984" s="62">
        <v>100.26</v>
      </c>
      <c r="AQ984" s="60">
        <f>IF(AND(ISNUMBER(AP983),ISNUMBER(AP984)),AP984/AP983-1,"")</f>
        <v>0</v>
      </c>
      <c r="AR984" s="60">
        <f>IF(ISNUMBER(AP984),AP984/MAX(AP$22:AP984)-1,"")</f>
        <v>-1.4938751120405769E-3</v>
      </c>
      <c r="AT984" s="62">
        <v>50.08</v>
      </c>
      <c r="AU984" s="60">
        <f>IF(AND(ISNUMBER(AT983),ISNUMBER(AT984)),AT984/AT983-1,"")</f>
        <v>1.9972039145188525E-4</v>
      </c>
      <c r="AV984" s="60">
        <f>IF(ISNUMBER(AT984),AT984/MAX(AT$22:AT984)-1,"")</f>
        <v>-1.9928258270227595E-3</v>
      </c>
      <c r="AX984" s="62">
        <v>22.273</v>
      </c>
      <c r="AY984" s="60">
        <f>IF(AND(ISNUMBER(AX983),ISNUMBER(AX984)),AX984/AX983-1,"")</f>
        <v>-1.3071605813541387E-2</v>
      </c>
      <c r="AZ984" s="60">
        <f>IF(ISNUMBER(AX984),AX984/MAX(AX$22:AX984)-1,"")</f>
        <v>-0.16938280812977813</v>
      </c>
      <c r="BB984" s="62">
        <v>48.03</v>
      </c>
      <c r="BC984" s="60">
        <f>IF(AND(ISNUMBER(BB983),ISNUMBER(BB984)),BB984/BB983-1,"")</f>
        <v>-2.4922118380061864E-3</v>
      </c>
      <c r="BD984" s="60">
        <f>IF(ISNUMBER(BB984),BB984/MAX(BB$22:BB984)-1,"")</f>
        <v>-0.13162176821551264</v>
      </c>
      <c r="BF984" s="62">
        <v>52.49</v>
      </c>
      <c r="BG984" s="60">
        <f>IF(AND(ISNUMBER(BF983),ISNUMBER(BF984)),BF984/BF983-1,"")</f>
        <v>-4.9289099526066416E-3</v>
      </c>
      <c r="BH984" s="60">
        <f>IF(ISNUMBER(BF984),BF984/MAX(BF$22:BF984)-1,"")</f>
        <v>-3.0476542297746545E-2</v>
      </c>
      <c r="BK984" s="61">
        <f>BK983*(1+BL984)</f>
        <v>141.98053423115729</v>
      </c>
      <c r="BL984" s="60">
        <f>$L$12*N(AQ984)+$L$13*N(S984)+$L$14*N(AA984)+$L$15*N(AE984)+$L$16*N(AY984)+$L$17*N(BC984)+$L$18*N(AM984)+$L$19*N(AU984)+$L$20*N(W984)</f>
        <v>3.424827897258751E-4</v>
      </c>
      <c r="BM984" s="60">
        <f>IF(ISNUMBER(BK984),BK984/MAX(BK$22:BK984)-1,"")</f>
        <v>-1.8319457685890495E-2</v>
      </c>
      <c r="BO984" s="61">
        <f>BO983*(1+BP984)</f>
        <v>142.94698665453811</v>
      </c>
      <c r="BP984" s="60">
        <f>$L$36*N(S984)+$L$37*N(AQ984)+$L$38*N(AA984)+$L$39*N(AE984)+$L$40*N(AM984)+$L$41*N(W984)+$L$42*N(AI984)+$L$43*N(BG984)+$L$44*N(AY984)</f>
        <v>1.6839614793666621E-3</v>
      </c>
      <c r="BQ984" s="60">
        <f>IF(ISNUMBER(BO984),BO984/MAX(BO$22:BO984)-1,"")</f>
        <v>-1.771692697769589E-2</v>
      </c>
      <c r="BS984" s="61">
        <f>BS983*(1+BT984)</f>
        <v>136.32334625598449</v>
      </c>
      <c r="BT984" s="60">
        <f>$L$60*N(S984)+$L$61*N(AE984)+$L$62*N(AQ984)+$L$63*N(AM984)+$L$64*N(AI984)+$L$65*N(AA984)+$L$66*N(BG984)+$L$67*N(W984)+$L$68*N(AY984)</f>
        <v>1.5464062653445885E-3</v>
      </c>
      <c r="BU984" s="60">
        <f>IF(ISNUMBER(BS984),BS984/MAX(BS$22:BS984)-1,"")</f>
        <v>-2.1487497729278604E-2</v>
      </c>
    </row>
    <row r="985" spans="17:73" ht="16" customHeight="1">
      <c r="Q985" s="63">
        <v>44488</v>
      </c>
      <c r="R985" s="62">
        <v>600.29999999999995</v>
      </c>
      <c r="S985" s="60">
        <f>IF(AND(ISNUMBER(R984),ISNUMBER(R985)),R985/R984-1,"")</f>
        <v>-2.1111425104312076E-3</v>
      </c>
      <c r="T985" s="60">
        <f>IF(ISNUMBER(R985),R985/MAX(R$22:R985)-1,"")</f>
        <v>-3.5910448720007704E-2</v>
      </c>
      <c r="V985" s="62">
        <v>310.67</v>
      </c>
      <c r="W985" s="60">
        <f>IF(AND(ISNUMBER(V984),ISNUMBER(V985)),V985/V984-1,"")</f>
        <v>-2.4723863344463526E-3</v>
      </c>
      <c r="X985" s="60">
        <f>IF(ISNUMBER(V985),V985/MAX(V$22:V985)-1,"")</f>
        <v>-2.9095568473029521E-2</v>
      </c>
      <c r="Z985" s="62">
        <v>12.44</v>
      </c>
      <c r="AA985" s="60">
        <f>IF(AND(ISNUMBER(Z984),ISNUMBER(Z985)),Z985/Z984-1,"")</f>
        <v>-1.6051364365972098E-3</v>
      </c>
      <c r="AB985" s="60">
        <f>IF(ISNUMBER(Z985),Z985/MAX(Z$22:Z985)-1,"")</f>
        <v>-3.6405886909372631E-2</v>
      </c>
      <c r="AD985" s="62">
        <v>16.18</v>
      </c>
      <c r="AE985" s="60">
        <f>IF(AND(ISNUMBER(AD984),ISNUMBER(AD985)),AD985/AD984-1,"")</f>
        <v>3.0998140111593298E-3</v>
      </c>
      <c r="AF985" s="60">
        <f>IF(ISNUMBER(AD985),AD985/MAX(AD$22:AD985)-1,"")</f>
        <v>-4.1469194312796165E-2</v>
      </c>
      <c r="AH985" s="62">
        <v>19.97</v>
      </c>
      <c r="AI985" s="60">
        <f>IF(AND(ISNUMBER(AH984),ISNUMBER(AH985)),AH985/AH984-1,"")</f>
        <v>7.0600100857287629E-3</v>
      </c>
      <c r="AJ985" s="60">
        <f>IF(ISNUMBER(AH985),AH985/MAX(AH$22:AH985)-1,"")</f>
        <v>-4.9500237981913497E-2</v>
      </c>
      <c r="AL985" s="62">
        <v>21.06</v>
      </c>
      <c r="AM985" s="60">
        <f>IF(AND(ISNUMBER(AL984),ISNUMBER(AL985)),AL985/AL984-1,"")</f>
        <v>-3.7842951750237663E-3</v>
      </c>
      <c r="AN985" s="60">
        <f>IF(ISNUMBER(AL985),AL985/MAX(AL$22:AL985)-1,"")</f>
        <v>-0.10649130250318206</v>
      </c>
      <c r="AP985" s="62">
        <v>100.26</v>
      </c>
      <c r="AQ985" s="60">
        <f>IF(AND(ISNUMBER(AP984),ISNUMBER(AP985)),AP985/AP984-1,"")</f>
        <v>0</v>
      </c>
      <c r="AR985" s="60">
        <f>IF(ISNUMBER(AP985),AP985/MAX(AP$22:AP985)-1,"")</f>
        <v>-1.4938751120405769E-3</v>
      </c>
      <c r="AT985" s="62">
        <v>50.08</v>
      </c>
      <c r="AU985" s="60">
        <f>IF(AND(ISNUMBER(AT984),ISNUMBER(AT985)),AT985/AT984-1,"")</f>
        <v>0</v>
      </c>
      <c r="AV985" s="60">
        <f>IF(ISNUMBER(AT985),AT985/MAX(AT$22:AT985)-1,"")</f>
        <v>-1.9928258270227595E-3</v>
      </c>
      <c r="AX985" s="62">
        <v>22.202000000000002</v>
      </c>
      <c r="AY985" s="60">
        <f>IF(AND(ISNUMBER(AX984),ISNUMBER(AX985)),AX985/AX984-1,"")</f>
        <v>-3.1877160687827644E-3</v>
      </c>
      <c r="AZ985" s="60">
        <f>IF(ISNUMBER(AX985),AX985/MAX(AX$22:AX985)-1,"")</f>
        <v>-0.17203057989931003</v>
      </c>
      <c r="BB985" s="62">
        <v>48.02</v>
      </c>
      <c r="BC985" s="60">
        <f>IF(AND(ISNUMBER(BB984),ISNUMBER(BB985)),BB985/BB984-1,"")</f>
        <v>-2.0820320632930489E-4</v>
      </c>
      <c r="BD985" s="60">
        <f>IF(ISNUMBER(BB985),BB985/MAX(BB$22:BB985)-1,"")</f>
        <v>-0.1318025673476767</v>
      </c>
      <c r="BF985" s="62">
        <v>52.33</v>
      </c>
      <c r="BG985" s="60">
        <f>IF(AND(ISNUMBER(BF984),ISNUMBER(BF985)),BF985/BF984-1,"")</f>
        <v>-3.0481996570775882E-3</v>
      </c>
      <c r="BH985" s="60">
        <f>IF(ISNUMBER(BF985),BF985/MAX(BF$22:BF985)-1,"")</f>
        <v>-3.3431843369043257E-2</v>
      </c>
      <c r="BK985" s="61">
        <f>BK984*(1+BL985)</f>
        <v>141.80535066096249</v>
      </c>
      <c r="BL985" s="60">
        <f>$L$12*N(AQ985)+$L$13*N(S985)+$L$14*N(AA985)+$L$15*N(AE985)+$L$16*N(AY985)+$L$17*N(BC985)+$L$18*N(AM985)+$L$19*N(AU985)+$L$20*N(W985)</f>
        <v>-1.2338562546158605E-3</v>
      </c>
      <c r="BM985" s="60">
        <f>IF(ISNUMBER(BK985),BK985/MAX(BK$22:BK985)-1,"")</f>
        <v>-1.9530710363059423E-2</v>
      </c>
      <c r="BO985" s="61">
        <f>BO984*(1+BP985)</f>
        <v>142.83688333982863</v>
      </c>
      <c r="BP985" s="60">
        <f>$L$36*N(S985)+$L$37*N(AQ985)+$L$38*N(AA985)+$L$39*N(AE985)+$L$40*N(AM985)+$L$41*N(W985)+$L$42*N(AI985)+$L$43*N(BG985)+$L$44*N(AY985)</f>
        <v>-7.7023879471883416E-4</v>
      </c>
      <c r="BQ985" s="60">
        <f>IF(ISNUMBER(BO985),BO985/MAX(BO$22:BO985)-1,"")</f>
        <v>-1.84735195079333E-2</v>
      </c>
      <c r="BS985" s="61">
        <f>BS984*(1+BT985)</f>
        <v>136.33726140972109</v>
      </c>
      <c r="BT985" s="60">
        <f>$L$60*N(S985)+$L$61*N(AE985)+$L$62*N(AQ985)+$L$63*N(AM985)+$L$64*N(AI985)+$L$65*N(AA985)+$L$66*N(BG985)+$L$67*N(W985)+$L$68*N(AY985)</f>
        <v>1.0207461978286468E-4</v>
      </c>
      <c r="BU985" s="60">
        <f>IF(ISNUMBER(BS985),BS985/MAX(BS$22:BS985)-1,"")</f>
        <v>-2.138761643765652E-2</v>
      </c>
    </row>
    <row r="986" spans="17:73" ht="16" customHeight="1">
      <c r="Q986" s="63">
        <v>44489</v>
      </c>
      <c r="R986" s="62">
        <v>600.65</v>
      </c>
      <c r="S986" s="60">
        <f>IF(AND(ISNUMBER(R985),ISNUMBER(R986)),R986/R985-1,"")</f>
        <v>5.8304181242707642E-4</v>
      </c>
      <c r="T986" s="60">
        <f>IF(ISNUMBER(R986),R986/MAX(R$22:R986)-1,"")</f>
        <v>-3.5348344200687332E-2</v>
      </c>
      <c r="V986" s="62">
        <v>310.87</v>
      </c>
      <c r="W986" s="60">
        <f>IF(AND(ISNUMBER(V985),ISNUMBER(V986)),V986/V985-1,"")</f>
        <v>6.4376991663173122E-4</v>
      </c>
      <c r="X986" s="60">
        <f>IF(ISNUMBER(V986),V986/MAX(V$22:V986)-1,"")</f>
        <v>-2.847052940808803E-2</v>
      </c>
      <c r="Z986" s="62">
        <v>12.46</v>
      </c>
      <c r="AA986" s="60">
        <f>IF(AND(ISNUMBER(Z985),ISNUMBER(Z986)),Z986/Z985-1,"")</f>
        <v>1.607717041800738E-3</v>
      </c>
      <c r="AB986" s="60">
        <f>IF(ISNUMBER(Z986),Z986/MAX(Z$22:Z986)-1,"")</f>
        <v>-3.4856700232377968E-2</v>
      </c>
      <c r="AD986" s="62">
        <v>16.21</v>
      </c>
      <c r="AE986" s="60">
        <f>IF(AND(ISNUMBER(AD985),ISNUMBER(AD986)),AD986/AD985-1,"")</f>
        <v>1.8541409147094789E-3</v>
      </c>
      <c r="AF986" s="60">
        <f>IF(ISNUMBER(AD986),AD986/MAX(AD$22:AD986)-1,"")</f>
        <v>-3.9691943127961982E-2</v>
      </c>
      <c r="AH986" s="62">
        <v>20.09</v>
      </c>
      <c r="AI986" s="60">
        <f>IF(AND(ISNUMBER(AH985),ISNUMBER(AH986)),AH986/AH985-1,"")</f>
        <v>6.0090135202803818E-3</v>
      </c>
      <c r="AJ986" s="60">
        <f>IF(ISNUMBER(AH986),AH986/MAX(AH$22:AH986)-1,"")</f>
        <v>-4.3788672060923406E-2</v>
      </c>
      <c r="AL986" s="62">
        <v>21.22</v>
      </c>
      <c r="AM986" s="60">
        <f>IF(AND(ISNUMBER(AL985),ISNUMBER(AL986)),AL986/AL985-1,"")</f>
        <v>7.5973409306742123E-3</v>
      </c>
      <c r="AN986" s="60">
        <f>IF(ISNUMBER(AL986),AL986/MAX(AL$22:AL986)-1,"")</f>
        <v>-9.9703012303776095E-2</v>
      </c>
      <c r="AP986" s="62">
        <v>100.25</v>
      </c>
      <c r="AQ986" s="60">
        <f>IF(AND(ISNUMBER(AP985),ISNUMBER(AP986)),AP986/AP985-1,"")</f>
        <v>-9.9740674247006389E-5</v>
      </c>
      <c r="AR986" s="60">
        <f>IF(ISNUMBER(AP986),AP986/MAX(AP$22:AP986)-1,"")</f>
        <v>-1.5934667861766671E-3</v>
      </c>
      <c r="AT986" s="62">
        <v>50.07</v>
      </c>
      <c r="AU986" s="60">
        <f>IF(AND(ISNUMBER(AT985),ISNUMBER(AT986)),AT986/AT985-1,"")</f>
        <v>-1.9968051118202101E-4</v>
      </c>
      <c r="AV986" s="60">
        <f>IF(ISNUMBER(AT986),AT986/MAX(AT$22:AT986)-1,"")</f>
        <v>-2.1921084097249466E-3</v>
      </c>
      <c r="AX986" s="62">
        <v>22.055</v>
      </c>
      <c r="AY986" s="60">
        <f>IF(AND(ISNUMBER(AX985),ISNUMBER(AX986)),AX986/AX985-1,"")</f>
        <v>-6.6210251328709946E-3</v>
      </c>
      <c r="AZ986" s="60">
        <f>IF(ISNUMBER(AX986),AX986/MAX(AX$22:AX986)-1,"")</f>
        <v>-0.17751258623904531</v>
      </c>
      <c r="BB986" s="62">
        <v>47.85</v>
      </c>
      <c r="BC986" s="60">
        <f>IF(AND(ISNUMBER(BB985),ISNUMBER(BB986)),BB986/BB985-1,"")</f>
        <v>-3.5401915868388256E-3</v>
      </c>
      <c r="BD986" s="60">
        <f>IF(ISNUMBER(BB986),BB986/MAX(BB$22:BB986)-1,"")</f>
        <v>-0.1348761525944675</v>
      </c>
      <c r="BF986" s="62">
        <v>52.38</v>
      </c>
      <c r="BG986" s="60">
        <f>IF(AND(ISNUMBER(BF985),ISNUMBER(BF986)),BF986/BF985-1,"")</f>
        <v>9.5547487101099726E-4</v>
      </c>
      <c r="BH986" s="60">
        <f>IF(ISNUMBER(BF986),BF986/MAX(BF$22:BF986)-1,"")</f>
        <v>-3.2508311784262944E-2</v>
      </c>
      <c r="BK986" s="61">
        <f>BK985*(1+BL986)</f>
        <v>141.77683329305341</v>
      </c>
      <c r="BL986" s="60">
        <f>$L$12*N(AQ986)+$L$13*N(S986)+$L$14*N(AA986)+$L$15*N(AE986)+$L$16*N(AY986)+$L$17*N(BC986)+$L$18*N(AM986)+$L$19*N(AU986)+$L$20*N(W986)</f>
        <v>-2.0110219943152805E-4</v>
      </c>
      <c r="BM986" s="60">
        <f>IF(ISNUMBER(BK986),BK986/MAX(BK$22:BK986)-1,"")</f>
        <v>-1.9727884893680381E-2</v>
      </c>
      <c r="BO986" s="61">
        <f>BO985*(1+BP986)</f>
        <v>142.91766131938462</v>
      </c>
      <c r="BP986" s="60">
        <f>$L$36*N(S986)+$L$37*N(AQ986)+$L$38*N(AA986)+$L$39*N(AE986)+$L$40*N(AM986)+$L$41*N(W986)+$L$42*N(AI986)+$L$43*N(BG986)+$L$44*N(AY986)</f>
        <v>5.6552605788677275E-4</v>
      </c>
      <c r="BQ986" s="60">
        <f>IF(ISNUMBER(BO986),BO986/MAX(BO$22:BO986)-1,"")</f>
        <v>-1.7918440706709227E-2</v>
      </c>
      <c r="BS986" s="61">
        <f>BS985*(1+BT986)</f>
        <v>136.62322375713703</v>
      </c>
      <c r="BT986" s="60">
        <f>$L$60*N(S986)+$L$61*N(AE986)+$L$62*N(AQ986)+$L$63*N(AM986)+$L$64*N(AI986)+$L$65*N(AA986)+$L$66*N(BG986)+$L$67*N(W986)+$L$68*N(AY986)</f>
        <v>2.097462897956964E-3</v>
      </c>
      <c r="BU986" s="60">
        <f>IF(ISNUMBER(BS986),BS986/MAX(BS$22:BS986)-1,"")</f>
        <v>-1.9335013271653434E-2</v>
      </c>
    </row>
    <row r="987" spans="17:73" ht="16" customHeight="1">
      <c r="Q987" s="63">
        <v>44490</v>
      </c>
      <c r="R987" s="62">
        <v>599.41</v>
      </c>
      <c r="S987" s="60">
        <f>IF(AND(ISNUMBER(R986),ISNUMBER(R987)),R987/R986-1,"")</f>
        <v>-2.0644302006159743E-3</v>
      </c>
      <c r="T987" s="60">
        <f>IF(ISNUMBER(R987),R987/MAX(R$22:R987)-1,"")</f>
        <v>-3.7339800211993679E-2</v>
      </c>
      <c r="V987" s="62">
        <v>311.2</v>
      </c>
      <c r="W987" s="60">
        <f>IF(AND(ISNUMBER(V986),ISNUMBER(V987)),V987/V986-1,"")</f>
        <v>1.0615369768713911E-3</v>
      </c>
      <c r="X987" s="60">
        <f>IF(ISNUMBER(V987),V987/MAX(V$22:V987)-1,"")</f>
        <v>-2.7439214950934487E-2</v>
      </c>
      <c r="Z987" s="62">
        <v>12.41</v>
      </c>
      <c r="AA987" s="60">
        <f>IF(AND(ISNUMBER(Z986),ISNUMBER(Z987)),Z987/Z986-1,"")</f>
        <v>-4.0128410914928025E-3</v>
      </c>
      <c r="AB987" s="60">
        <f>IF(ISNUMBER(Z987),Z987/MAX(Z$22:Z987)-1,"")</f>
        <v>-3.8729666924864459E-2</v>
      </c>
      <c r="AD987" s="62">
        <v>15.95</v>
      </c>
      <c r="AE987" s="60">
        <f>IF(AND(ISNUMBER(AD986),ISNUMBER(AD987)),AD987/AD986-1,"")</f>
        <v>-1.603948180135728E-2</v>
      </c>
      <c r="AF987" s="60">
        <f>IF(ISNUMBER(AD987),AD987/MAX(AD$22:AD987)-1,"")</f>
        <v>-5.5094786729857792E-2</v>
      </c>
      <c r="AH987" s="62">
        <v>20.190000000000001</v>
      </c>
      <c r="AI987" s="60">
        <f>IF(AND(ISNUMBER(AH986),ISNUMBER(AH987)),AH987/AH986-1,"")</f>
        <v>4.9776007964161817E-3</v>
      </c>
      <c r="AJ987" s="60">
        <f>IF(ISNUMBER(AH987),AH987/MAX(AH$22:AH987)-1,"")</f>
        <v>-3.90290337934317E-2</v>
      </c>
      <c r="AL987" s="62">
        <v>21.34</v>
      </c>
      <c r="AM987" s="60">
        <f>IF(AND(ISNUMBER(AL986),ISNUMBER(AL987)),AL987/AL986-1,"")</f>
        <v>5.655042412818112E-3</v>
      </c>
      <c r="AN987" s="60">
        <f>IF(ISNUMBER(AL987),AL987/MAX(AL$22:AL987)-1,"")</f>
        <v>-9.4611794654221537E-2</v>
      </c>
      <c r="AP987" s="62">
        <v>100.26</v>
      </c>
      <c r="AQ987" s="60">
        <f>IF(AND(ISNUMBER(AP986),ISNUMBER(AP987)),AP987/AP986-1,"")</f>
        <v>9.9750623441474673E-5</v>
      </c>
      <c r="AR987" s="60">
        <f>IF(ISNUMBER(AP987),AP987/MAX(AP$22:AP987)-1,"")</f>
        <v>-1.4938751120405769E-3</v>
      </c>
      <c r="AT987" s="62">
        <v>50.08</v>
      </c>
      <c r="AU987" s="60">
        <f>IF(AND(ISNUMBER(AT986),ISNUMBER(AT987)),AT987/AT986-1,"")</f>
        <v>1.9972039145188525E-4</v>
      </c>
      <c r="AV987" s="60">
        <f>IF(ISNUMBER(AT987),AT987/MAX(AT$22:AT987)-1,"")</f>
        <v>-1.9928258270227595E-3</v>
      </c>
      <c r="AX987" s="62">
        <v>22.17</v>
      </c>
      <c r="AY987" s="60">
        <f>IF(AND(ISNUMBER(AX986),ISNUMBER(AX987)),AX987/AX986-1,"")</f>
        <v>5.2142371344368055E-3</v>
      </c>
      <c r="AZ987" s="60">
        <f>IF(ISNUMBER(AX987),AX987/MAX(AX$22:AX987)-1,"")</f>
        <v>-0.17322394182360612</v>
      </c>
      <c r="BB987" s="62">
        <v>47.81</v>
      </c>
      <c r="BC987" s="60">
        <f>IF(AND(ISNUMBER(BB986),ISNUMBER(BB987)),BB987/BB986-1,"")</f>
        <v>-8.3594566353184518E-4</v>
      </c>
      <c r="BD987" s="60">
        <f>IF(ISNUMBER(BB987),BB987/MAX(BB$22:BB987)-1,"")</f>
        <v>-0.13559934912312421</v>
      </c>
      <c r="BF987" s="62">
        <v>52.39</v>
      </c>
      <c r="BG987" s="60">
        <f>IF(AND(ISNUMBER(BF986),ISNUMBER(BF987)),BF987/BF986-1,"")</f>
        <v>1.9091256204650797E-4</v>
      </c>
      <c r="BH987" s="60">
        <f>IF(ISNUMBER(BF987),BF987/MAX(BF$22:BF987)-1,"")</f>
        <v>-3.2323605467306948E-2</v>
      </c>
      <c r="BK987" s="61">
        <f>BK986*(1+BL987)</f>
        <v>141.52403311610317</v>
      </c>
      <c r="BL987" s="60">
        <f>$L$12*N(AQ987)+$L$13*N(S987)+$L$14*N(AA987)+$L$15*N(AE987)+$L$16*N(AY987)+$L$17*N(BC987)+$L$18*N(AM987)+$L$19*N(AU987)+$L$20*N(W987)</f>
        <v>-1.7830852268205684E-3</v>
      </c>
      <c r="BM987" s="60">
        <f>IF(ISNUMBER(BK987),BK987/MAX(BK$22:BK987)-1,"")</f>
        <v>-2.1475793620390649E-2</v>
      </c>
      <c r="BO987" s="61">
        <f>BO986*(1+BP987)</f>
        <v>142.44128967846444</v>
      </c>
      <c r="BP987" s="60">
        <f>$L$36*N(S987)+$L$37*N(AQ987)+$L$38*N(AA987)+$L$39*N(AE987)+$L$40*N(AM987)+$L$41*N(W987)+$L$42*N(AI987)+$L$43*N(BG987)+$L$44*N(AY987)</f>
        <v>-3.3331894499421806E-3</v>
      </c>
      <c r="BQ987" s="60">
        <f>IF(ISNUMBER(BO987),BO987/MAX(BO$22:BO987)-1,"")</f>
        <v>-2.1191904599128342E-2</v>
      </c>
      <c r="BS987" s="61">
        <f>BS986*(1+BT987)</f>
        <v>136.24829110277057</v>
      </c>
      <c r="BT987" s="60">
        <f>$L$60*N(S987)+$L$61*N(AE987)+$L$62*N(AQ987)+$L$63*N(AM987)+$L$64*N(AI987)+$L$65*N(AA987)+$L$66*N(BG987)+$L$67*N(W987)+$L$68*N(AY987)</f>
        <v>-2.7442820045949956E-3</v>
      </c>
      <c r="BU987" s="60">
        <f>IF(ISNUMBER(BS987),BS987/MAX(BS$22:BS987)-1,"")</f>
        <v>-2.2026234547268375E-2</v>
      </c>
    </row>
    <row r="988" spans="17:73" ht="16" customHeight="1">
      <c r="Q988" s="63">
        <v>44491</v>
      </c>
      <c r="R988" s="62">
        <v>606.70000000000005</v>
      </c>
      <c r="S988" s="60">
        <f>IF(AND(ISNUMBER(R987),ISNUMBER(R988)),R988/R987-1,"")</f>
        <v>1.2161959259939126E-2</v>
      </c>
      <c r="T988" s="60">
        <f>IF(ISNUMBER(R988),R988/MAX(R$22:R988)-1,"")</f>
        <v>-2.5631966081007151E-2</v>
      </c>
      <c r="V988" s="62">
        <v>313.88</v>
      </c>
      <c r="W988" s="60">
        <f>IF(AND(ISNUMBER(V987),ISNUMBER(V988)),V988/V987-1,"")</f>
        <v>8.611825192802014E-3</v>
      </c>
      <c r="X988" s="60">
        <f>IF(ISNUMBER(V988),V988/MAX(V$22:V988)-1,"")</f>
        <v>-1.9063691480717626E-2</v>
      </c>
      <c r="Z988" s="62">
        <v>12.54</v>
      </c>
      <c r="AA988" s="60">
        <f>IF(AND(ISNUMBER(Z987),ISNUMBER(Z988)),Z988/Z987-1,"")</f>
        <v>1.0475423045930521E-2</v>
      </c>
      <c r="AB988" s="60">
        <f>IF(ISNUMBER(Z988),Z988/MAX(Z$22:Z988)-1,"")</f>
        <v>-2.8659953524399762E-2</v>
      </c>
      <c r="AD988" s="62">
        <v>16.399999999999999</v>
      </c>
      <c r="AE988" s="60">
        <f>IF(AND(ISNUMBER(AD987),ISNUMBER(AD988)),AD988/AD987-1,"")</f>
        <v>2.8213166144200663E-2</v>
      </c>
      <c r="AF988" s="60">
        <f>IF(ISNUMBER(AD988),AD988/MAX(AD$22:AD988)-1,"")</f>
        <v>-2.8436018957346043E-2</v>
      </c>
      <c r="AH988" s="62">
        <v>20.27</v>
      </c>
      <c r="AI988" s="60">
        <f>IF(AND(ISNUMBER(AH987),ISNUMBER(AH988)),AH988/AH987-1,"")</f>
        <v>3.9623576027736362E-3</v>
      </c>
      <c r="AJ988" s="60">
        <f>IF(ISNUMBER(AH988),AH988/MAX(AH$22:AH988)-1,"")</f>
        <v>-3.5221323179438491E-2</v>
      </c>
      <c r="AL988" s="62">
        <v>21.45</v>
      </c>
      <c r="AM988" s="60">
        <f>IF(AND(ISNUMBER(AL987),ISNUMBER(AL988)),AL988/AL987-1,"")</f>
        <v>5.1546391752577136E-3</v>
      </c>
      <c r="AN988" s="60">
        <f>IF(ISNUMBER(AL988),AL988/MAX(AL$22:AL988)-1,"")</f>
        <v>-8.9944845142129859E-2</v>
      </c>
      <c r="AP988" s="62">
        <v>100.24</v>
      </c>
      <c r="AQ988" s="60">
        <f>IF(AND(ISNUMBER(AP987),ISNUMBER(AP988)),AP988/AP987-1,"")</f>
        <v>-1.9948134849401278E-4</v>
      </c>
      <c r="AR988" s="60">
        <f>IF(ISNUMBER(AP988),AP988/MAX(AP$22:AP988)-1,"")</f>
        <v>-1.6930584603127574E-3</v>
      </c>
      <c r="AT988" s="62">
        <v>50.07</v>
      </c>
      <c r="AU988" s="60">
        <f>IF(AND(ISNUMBER(AT987),ISNUMBER(AT988)),AT988/AT987-1,"")</f>
        <v>-1.9968051118202101E-4</v>
      </c>
      <c r="AV988" s="60">
        <f>IF(ISNUMBER(AT988),AT988/MAX(AT$22:AT988)-1,"")</f>
        <v>-2.1921084097249466E-3</v>
      </c>
      <c r="AX988" s="62">
        <v>22.265999999999998</v>
      </c>
      <c r="AY988" s="60">
        <f>IF(AND(ISNUMBER(AX987),ISNUMBER(AX988)),AX988/AX987-1,"")</f>
        <v>4.3301759133962392E-3</v>
      </c>
      <c r="AZ988" s="60">
        <f>IF(ISNUMBER(AX988),AX988/MAX(AX$22:AX988)-1,"")</f>
        <v>-0.16964385605071797</v>
      </c>
      <c r="BB988" s="62">
        <v>47.85</v>
      </c>
      <c r="BC988" s="60">
        <f>IF(AND(ISNUMBER(BB987),ISNUMBER(BB988)),BB988/BB987-1,"")</f>
        <v>8.3664505333613803E-4</v>
      </c>
      <c r="BD988" s="60">
        <f>IF(ISNUMBER(BB988),BB988/MAX(BB$22:BB988)-1,"")</f>
        <v>-0.1348761525944675</v>
      </c>
      <c r="BF988" s="62">
        <v>52.31</v>
      </c>
      <c r="BG988" s="60">
        <f>IF(AND(ISNUMBER(BF987),ISNUMBER(BF988)),BF988/BF987-1,"")</f>
        <v>-1.5270089711776347E-3</v>
      </c>
      <c r="BH988" s="60">
        <f>IF(ISNUMBER(BF988),BF988/MAX(BF$22:BF988)-1,"")</f>
        <v>-3.3801256002955249E-2</v>
      </c>
      <c r="BK988" s="61">
        <f>BK987*(1+BL988)</f>
        <v>142.78755388562968</v>
      </c>
      <c r="BL988" s="60">
        <f>$L$12*N(AQ988)+$L$13*N(S988)+$L$14*N(AA988)+$L$15*N(AE988)+$L$16*N(AY988)+$L$17*N(BC988)+$L$18*N(AM988)+$L$19*N(AU988)+$L$20*N(W988)</f>
        <v>8.9279590307461167E-3</v>
      </c>
      <c r="BM988" s="60">
        <f>IF(ISNUMBER(BK988),BK988/MAX(BK$22:BK988)-1,"")</f>
        <v>-1.2739569595240252E-2</v>
      </c>
      <c r="BO988" s="61">
        <f>BO987*(1+BP988)</f>
        <v>143.97869305382824</v>
      </c>
      <c r="BP988" s="60">
        <f>$L$36*N(S988)+$L$37*N(AQ988)+$L$38*N(AA988)+$L$39*N(AE988)+$L$40*N(AM988)+$L$41*N(W988)+$L$42*N(AI988)+$L$43*N(BG988)+$L$44*N(AY988)</f>
        <v>1.079324245683405E-2</v>
      </c>
      <c r="BQ988" s="60">
        <f>IF(ISNUMBER(BO988),BO988/MAX(BO$22:BO988)-1,"")</f>
        <v>-1.0627391506754846E-2</v>
      </c>
      <c r="BS988" s="61">
        <f>BS987*(1+BT988)</f>
        <v>137.73337587875184</v>
      </c>
      <c r="BT988" s="60">
        <f>$L$60*N(S988)+$L$61*N(AE988)+$L$62*N(AQ988)+$L$63*N(AM988)+$L$64*N(AI988)+$L$65*N(AA988)+$L$66*N(BG988)+$L$67*N(W988)+$L$68*N(AY988)</f>
        <v>1.089984148763448E-2</v>
      </c>
      <c r="BU988" s="60">
        <f>IF(ISNUMBER(BS988),BS988/MAX(BS$22:BS988)-1,"")</f>
        <v>-1.1366475524768549E-2</v>
      </c>
    </row>
    <row r="989" spans="17:73" ht="16" customHeight="1">
      <c r="Q989" s="63">
        <v>44494</v>
      </c>
      <c r="R989" s="62">
        <v>606</v>
      </c>
      <c r="S989" s="60">
        <f>IF(AND(ISNUMBER(R988),ISNUMBER(R989)),R989/R988-1,"")</f>
        <v>-1.1537827591890926E-3</v>
      </c>
      <c r="T989" s="60">
        <f>IF(ISNUMBER(R989),R989/MAX(R$22:R989)-1,"")</f>
        <v>-2.6756175119647896E-2</v>
      </c>
      <c r="V989" s="62">
        <v>313.41000000000003</v>
      </c>
      <c r="W989" s="60">
        <f>IF(AND(ISNUMBER(V988),ISNUMBER(V989)),V989/V988-1,"")</f>
        <v>-1.497387536638084E-3</v>
      </c>
      <c r="X989" s="60">
        <f>IF(ISNUMBER(V989),V989/MAX(V$22:V989)-1,"")</f>
        <v>-2.0532533283330157E-2</v>
      </c>
      <c r="Z989" s="62">
        <v>12.56</v>
      </c>
      <c r="AA989" s="60">
        <f>IF(AND(ISNUMBER(Z988),ISNUMBER(Z989)),Z989/Z988-1,"")</f>
        <v>1.5948963317384823E-3</v>
      </c>
      <c r="AB989" s="60">
        <f>IF(ISNUMBER(Z989),Z989/MAX(Z$22:Z989)-1,"")</f>
        <v>-2.7110766847405099E-2</v>
      </c>
      <c r="AD989" s="62">
        <v>15.88</v>
      </c>
      <c r="AE989" s="60">
        <f>IF(AND(ISNUMBER(AD988),ISNUMBER(AD989)),AD989/AD988-1,"")</f>
        <v>-3.1707317073170649E-2</v>
      </c>
      <c r="AF989" s="60">
        <f>IF(ISNUMBER(AD989),AD989/MAX(AD$22:AD989)-1,"")</f>
        <v>-5.9241706161137331E-2</v>
      </c>
      <c r="AH989" s="62">
        <v>20.27</v>
      </c>
      <c r="AI989" s="60">
        <f>IF(AND(ISNUMBER(AH988),ISNUMBER(AH989)),AH989/AH988-1,"")</f>
        <v>0</v>
      </c>
      <c r="AJ989" s="60">
        <f>IF(ISNUMBER(AH989),AH989/MAX(AH$22:AH989)-1,"")</f>
        <v>-3.5221323179438491E-2</v>
      </c>
      <c r="AL989" s="62">
        <v>21.48</v>
      </c>
      <c r="AM989" s="60">
        <f>IF(AND(ISNUMBER(AL988),ISNUMBER(AL989)),AL989/AL988-1,"")</f>
        <v>1.3986013986013734E-3</v>
      </c>
      <c r="AN989" s="60">
        <f>IF(ISNUMBER(AL989),AL989/MAX(AL$22:AL989)-1,"")</f>
        <v>-8.8672040729741219E-2</v>
      </c>
      <c r="AP989" s="62">
        <v>100.24</v>
      </c>
      <c r="AQ989" s="60">
        <f>IF(AND(ISNUMBER(AP988),ISNUMBER(AP989)),AP989/AP988-1,"")</f>
        <v>0</v>
      </c>
      <c r="AR989" s="60">
        <f>IF(ISNUMBER(AP989),AP989/MAX(AP$22:AP989)-1,"")</f>
        <v>-1.6930584603127574E-3</v>
      </c>
      <c r="AT989" s="62">
        <v>50.07</v>
      </c>
      <c r="AU989" s="60">
        <f>IF(AND(ISNUMBER(AT988),ISNUMBER(AT989)),AT989/AT988-1,"")</f>
        <v>0</v>
      </c>
      <c r="AV989" s="60">
        <f>IF(ISNUMBER(AT989),AT989/MAX(AT$22:AT989)-1,"")</f>
        <v>-2.1921084097249466E-3</v>
      </c>
      <c r="AX989" s="62">
        <v>22.498000000000001</v>
      </c>
      <c r="AY989" s="60">
        <f>IF(AND(ISNUMBER(AX988),ISNUMBER(AX989)),AX989/AX988-1,"")</f>
        <v>1.0419473636935406E-2</v>
      </c>
      <c r="AZ989" s="60">
        <f>IF(ISNUMBER(AX989),AX989/MAX(AX$22:AX989)-1,"")</f>
        <v>-0.16099198209957111</v>
      </c>
      <c r="BB989" s="62">
        <v>47.94</v>
      </c>
      <c r="BC989" s="60">
        <f>IF(AND(ISNUMBER(BB988),ISNUMBER(BB989)),BB989/BB988-1,"")</f>
        <v>1.8808777429466517E-3</v>
      </c>
      <c r="BD989" s="60">
        <f>IF(ISNUMBER(BB989),BB989/MAX(BB$22:BB989)-1,"")</f>
        <v>-0.13324896040499012</v>
      </c>
      <c r="BF989" s="62">
        <v>52.36</v>
      </c>
      <c r="BG989" s="60">
        <f>IF(AND(ISNUMBER(BF988),ISNUMBER(BF989)),BF989/BF988-1,"")</f>
        <v>9.5584018352123934E-4</v>
      </c>
      <c r="BH989" s="60">
        <f>IF(ISNUMBER(BF989),BF989/MAX(BF$22:BF989)-1,"")</f>
        <v>-3.2877724418175158E-2</v>
      </c>
      <c r="BK989" s="61">
        <f>BK988*(1+BL989)</f>
        <v>142.5630749719771</v>
      </c>
      <c r="BL989" s="60">
        <f>$L$12*N(AQ989)+$L$13*N(S989)+$L$14*N(AA989)+$L$15*N(AE989)+$L$16*N(AY989)+$L$17*N(BC989)+$L$18*N(AM989)+$L$19*N(AU989)+$L$20*N(W989)</f>
        <v>-1.572118210193462E-3</v>
      </c>
      <c r="BM989" s="60">
        <f>IF(ISNUMBER(BK989),BK989/MAX(BK$22:BK989)-1,"")</f>
        <v>-1.4291659696083037E-2</v>
      </c>
      <c r="BO989" s="61">
        <f>BO988*(1+BP989)</f>
        <v>143.34193330949182</v>
      </c>
      <c r="BP989" s="60">
        <f>$L$36*N(S989)+$L$37*N(AQ989)+$L$38*N(AA989)+$L$39*N(AE989)+$L$40*N(AM989)+$L$41*N(W989)+$L$42*N(AI989)+$L$43*N(BG989)+$L$44*N(AY989)</f>
        <v>-4.4225970581519194E-3</v>
      </c>
      <c r="BQ989" s="60">
        <f>IF(ISNUMBER(BO989),BO989/MAX(BO$22:BO989)-1,"")</f>
        <v>-1.5002987894493169E-2</v>
      </c>
      <c r="BS989" s="61">
        <f>BS988*(1+BT989)</f>
        <v>136.91437628592081</v>
      </c>
      <c r="BT989" s="60">
        <f>$L$60*N(S989)+$L$61*N(AE989)+$L$62*N(AQ989)+$L$63*N(AM989)+$L$64*N(AI989)+$L$65*N(AA989)+$L$66*N(BG989)+$L$67*N(W989)+$L$68*N(AY989)</f>
        <v>-5.9462681982905751E-3</v>
      </c>
      <c r="BU989" s="60">
        <f>IF(ISNUMBER(BS989),BS989/MAX(BS$22:BS989)-1,"")</f>
        <v>-1.7245155611119611E-2</v>
      </c>
    </row>
    <row r="990" spans="17:73" ht="16" customHeight="1">
      <c r="Q990" s="63">
        <v>44495</v>
      </c>
      <c r="R990" s="62">
        <v>607.79999999999995</v>
      </c>
      <c r="S990" s="60">
        <f>IF(AND(ISNUMBER(R989),ISNUMBER(R990)),R990/R989-1,"")</f>
        <v>2.9702970297029729E-3</v>
      </c>
      <c r="T990" s="60">
        <f>IF(ISNUMBER(R990),R990/MAX(R$22:R990)-1,"")</f>
        <v>-2.3865351877429108E-2</v>
      </c>
      <c r="V990" s="62">
        <v>314.49</v>
      </c>
      <c r="W990" s="60">
        <f>IF(AND(ISNUMBER(V989),ISNUMBER(V990)),V990/V989-1,"")</f>
        <v>3.4459653489038455E-3</v>
      </c>
      <c r="X990" s="60">
        <f>IF(ISNUMBER(V990),V990/MAX(V$22:V990)-1,"")</f>
        <v>-1.7157322332645775E-2</v>
      </c>
      <c r="Z990" s="62">
        <v>12.58</v>
      </c>
      <c r="AA990" s="60">
        <f>IF(AND(ISNUMBER(Z989),ISNUMBER(Z990)),Z990/Z989-1,"")</f>
        <v>1.5923566878981443E-3</v>
      </c>
      <c r="AB990" s="60">
        <f>IF(ISNUMBER(Z990),Z990/MAX(Z$22:Z990)-1,"")</f>
        <v>-2.5561580170410547E-2</v>
      </c>
      <c r="AD990" s="62">
        <v>16.149999999999999</v>
      </c>
      <c r="AE990" s="60">
        <f>IF(AND(ISNUMBER(AD989),ISNUMBER(AD990)),AD990/AD989-1,"")</f>
        <v>1.7002518891687579E-2</v>
      </c>
      <c r="AF990" s="60">
        <f>IF(ISNUMBER(AD990),AD990/MAX(AD$22:AD990)-1,"")</f>
        <v>-4.3246445497630348E-2</v>
      </c>
      <c r="AH990" s="62">
        <v>20.309999999999999</v>
      </c>
      <c r="AI990" s="60">
        <f>IF(AND(ISNUMBER(AH989),ISNUMBER(AH990)),AH990/AH989-1,"")</f>
        <v>1.9733596447952806E-3</v>
      </c>
      <c r="AJ990" s="60">
        <f>IF(ISNUMBER(AH990),AH990/MAX(AH$22:AH990)-1,"")</f>
        <v>-3.3317467872441831E-2</v>
      </c>
      <c r="AL990" s="62">
        <v>21.39</v>
      </c>
      <c r="AM990" s="60">
        <f>IF(AND(ISNUMBER(AL989),ISNUMBER(AL990)),AL990/AL989-1,"")</f>
        <v>-4.1899441340782495E-3</v>
      </c>
      <c r="AN990" s="60">
        <f>IF(ISNUMBER(AL990),AL990/MAX(AL$22:AL990)-1,"")</f>
        <v>-9.2490453966907027E-2</v>
      </c>
      <c r="AP990" s="62">
        <v>100.24</v>
      </c>
      <c r="AQ990" s="60">
        <f>IF(AND(ISNUMBER(AP989),ISNUMBER(AP990)),AP990/AP989-1,"")</f>
        <v>0</v>
      </c>
      <c r="AR990" s="60">
        <f>IF(ISNUMBER(AP990),AP990/MAX(AP$22:AP990)-1,"")</f>
        <v>-1.6930584603127574E-3</v>
      </c>
      <c r="AT990" s="62">
        <v>50.07</v>
      </c>
      <c r="AU990" s="60">
        <f>IF(AND(ISNUMBER(AT989),ISNUMBER(AT990)),AT990/AT989-1,"")</f>
        <v>0</v>
      </c>
      <c r="AV990" s="60">
        <f>IF(ISNUMBER(AT990),AT990/MAX(AT$22:AT990)-1,"")</f>
        <v>-2.1921084097249466E-3</v>
      </c>
      <c r="AX990" s="62">
        <v>22.390999999999998</v>
      </c>
      <c r="AY990" s="60">
        <f>IF(AND(ISNUMBER(AX989),ISNUMBER(AX990)),AX990/AX989-1,"")</f>
        <v>-4.7559783091831731E-3</v>
      </c>
      <c r="AZ990" s="60">
        <f>IF(ISNUMBER(AX990),AX990/MAX(AX$22:AX990)-1,"")</f>
        <v>-0.16498228603393639</v>
      </c>
      <c r="BB990" s="62">
        <v>47.89</v>
      </c>
      <c r="BC990" s="60">
        <f>IF(AND(ISNUMBER(BB989),ISNUMBER(BB990)),BB990/BB989-1,"")</f>
        <v>-1.0429703796411838E-3</v>
      </c>
      <c r="BD990" s="60">
        <f>IF(ISNUMBER(BB990),BB990/MAX(BB$22:BB990)-1,"")</f>
        <v>-0.1341529560658109</v>
      </c>
      <c r="BF990" s="62">
        <v>52.32</v>
      </c>
      <c r="BG990" s="60">
        <f>IF(AND(ISNUMBER(BF989),ISNUMBER(BF990)),BF990/BF989-1,"")</f>
        <v>-7.6394194041251584E-4</v>
      </c>
      <c r="BH990" s="60">
        <f>IF(ISNUMBER(BF990),BF990/MAX(BF$22:BF990)-1,"")</f>
        <v>-3.3616549685999253E-2</v>
      </c>
      <c r="BK990" s="61">
        <f>BK989*(1+BL990)</f>
        <v>142.8333432752039</v>
      </c>
      <c r="BL990" s="60">
        <f>$L$12*N(AQ990)+$L$13*N(S990)+$L$14*N(AA990)+$L$15*N(AE990)+$L$16*N(AY990)+$L$17*N(BC990)+$L$18*N(AM990)+$L$19*N(AU990)+$L$20*N(W990)</f>
        <v>1.8957805398060403E-3</v>
      </c>
      <c r="BM990" s="60">
        <f>IF(ISNUMBER(BK990),BK990/MAX(BK$22:BK990)-1,"")</f>
        <v>-1.2422973006610216E-2</v>
      </c>
      <c r="BO990" s="61">
        <f>BO989*(1+BP990)</f>
        <v>143.84536290185704</v>
      </c>
      <c r="BP990" s="60">
        <f>$L$36*N(S990)+$L$37*N(AQ990)+$L$38*N(AA990)+$L$39*N(AE990)+$L$40*N(AM990)+$L$41*N(W990)+$L$42*N(AI990)+$L$43*N(BG990)+$L$44*N(AY990)</f>
        <v>3.5120887568767752E-3</v>
      </c>
      <c r="BQ990" s="60">
        <f>IF(ISNUMBER(BO990),BO990/MAX(BO$22:BO990)-1,"")</f>
        <v>-1.1543590962720396E-2</v>
      </c>
      <c r="BS990" s="61">
        <f>BS989*(1+BT990)</f>
        <v>137.45655951009618</v>
      </c>
      <c r="BT990" s="60">
        <f>$L$60*N(S990)+$L$61*N(AE990)+$L$62*N(AQ990)+$L$63*N(AM990)+$L$64*N(AI990)+$L$65*N(AA990)+$L$66*N(BG990)+$L$67*N(W990)+$L$68*N(AY990)</f>
        <v>3.9600167556044065E-3</v>
      </c>
      <c r="BU990" s="60">
        <f>IF(ISNUMBER(BS990),BS990/MAX(BS$22:BS990)-1,"")</f>
        <v>-1.3353429960688223E-2</v>
      </c>
    </row>
    <row r="991" spans="17:73" ht="16" customHeight="1">
      <c r="Q991" s="63">
        <v>44496</v>
      </c>
      <c r="R991" s="62">
        <v>607.02</v>
      </c>
      <c r="S991" s="60">
        <f>IF(AND(ISNUMBER(R990),ISNUMBER(R991)),R991/R990-1,"")</f>
        <v>-1.2833168805527206E-3</v>
      </c>
      <c r="T991" s="60">
        <f>IF(ISNUMBER(R991),R991/MAX(R$22:R991)-1,"")</f>
        <v>-2.5118041949057202E-2</v>
      </c>
      <c r="V991" s="62">
        <v>313.44</v>
      </c>
      <c r="W991" s="60">
        <f>IF(AND(ISNUMBER(V990),ISNUMBER(V991)),V991/V990-1,"")</f>
        <v>-3.3387389106172005E-3</v>
      </c>
      <c r="X991" s="60">
        <f>IF(ISNUMBER(V991),V991/MAX(V$22:V991)-1,"")</f>
        <v>-2.0438777423589016E-2</v>
      </c>
      <c r="Z991" s="62">
        <v>12.56</v>
      </c>
      <c r="AA991" s="60">
        <f>IF(AND(ISNUMBER(Z990),ISNUMBER(Z991)),Z991/Z990-1,"")</f>
        <v>-1.5898251192368873E-3</v>
      </c>
      <c r="AB991" s="60">
        <f>IF(ISNUMBER(Z991),Z991/MAX(Z$22:Z991)-1,"")</f>
        <v>-2.7110766847405099E-2</v>
      </c>
      <c r="AD991" s="62">
        <v>16.059999999999999</v>
      </c>
      <c r="AE991" s="60">
        <f>IF(AND(ISNUMBER(AD990),ISNUMBER(AD991)),AD991/AD990-1,"")</f>
        <v>-5.5727554179566541E-3</v>
      </c>
      <c r="AF991" s="60">
        <f>IF(ISNUMBER(AD991),AD991/MAX(AD$22:AD991)-1,"")</f>
        <v>-4.8578199052132676E-2</v>
      </c>
      <c r="AH991" s="62">
        <v>20.36</v>
      </c>
      <c r="AI991" s="60">
        <f>IF(AND(ISNUMBER(AH990),ISNUMBER(AH991)),AH991/AH990-1,"")</f>
        <v>2.461841457410241E-3</v>
      </c>
      <c r="AJ991" s="60">
        <f>IF(ISNUMBER(AH991),AH991/MAX(AH$22:AH991)-1,"")</f>
        <v>-3.0937648738695978E-2</v>
      </c>
      <c r="AL991" s="62">
        <v>21.55</v>
      </c>
      <c r="AM991" s="60">
        <f>IF(AND(ISNUMBER(AL990),ISNUMBER(AL991)),AL991/AL990-1,"")</f>
        <v>7.4801309022907159E-3</v>
      </c>
      <c r="AN991" s="60">
        <f>IF(ISNUMBER(AL991),AL991/MAX(AL$22:AL991)-1,"")</f>
        <v>-8.5702163767501061E-2</v>
      </c>
      <c r="AP991" s="62">
        <v>100.26</v>
      </c>
      <c r="AQ991" s="60">
        <f>IF(AND(ISNUMBER(AP990),ISNUMBER(AP991)),AP991/AP990-1,"")</f>
        <v>1.995211492418214E-4</v>
      </c>
      <c r="AR991" s="60">
        <f>IF(ISNUMBER(AP991),AP991/MAX(AP$22:AP991)-1,"")</f>
        <v>-1.4938751120405769E-3</v>
      </c>
      <c r="AT991" s="62">
        <v>50.07</v>
      </c>
      <c r="AU991" s="60">
        <f>IF(AND(ISNUMBER(AT990),ISNUMBER(AT991)),AT991/AT990-1,"")</f>
        <v>0</v>
      </c>
      <c r="AV991" s="60">
        <f>IF(ISNUMBER(AT991),AT991/MAX(AT$22:AT991)-1,"")</f>
        <v>-2.1921084097249466E-3</v>
      </c>
      <c r="AX991" s="62">
        <v>22.157</v>
      </c>
      <c r="AY991" s="60">
        <f>IF(AND(ISNUMBER(AX990),ISNUMBER(AX991)),AX991/AX990-1,"")</f>
        <v>-1.0450627484256958E-2</v>
      </c>
      <c r="AZ991" s="60">
        <f>IF(ISNUMBER(AX991),AX991/MAX(AX$22:AX991)-1,"")</f>
        <v>-0.1737087451053515</v>
      </c>
      <c r="BB991" s="62">
        <v>47.97</v>
      </c>
      <c r="BC991" s="60">
        <f>IF(AND(ISNUMBER(BB990),ISNUMBER(BB991)),BB991/BB990-1,"")</f>
        <v>1.6704948841093081E-3</v>
      </c>
      <c r="BD991" s="60">
        <f>IF(ISNUMBER(BB991),BB991/MAX(BB$22:BB991)-1,"")</f>
        <v>-0.13270656300849759</v>
      </c>
      <c r="BF991" s="62">
        <v>52.03</v>
      </c>
      <c r="BG991" s="60">
        <f>IF(AND(ISNUMBER(BF990),ISNUMBER(BF991)),BF991/BF990-1,"")</f>
        <v>-5.542813455657436E-3</v>
      </c>
      <c r="BH991" s="60">
        <f>IF(ISNUMBER(BF991),BF991/MAX(BF$22:BF991)-1,"")</f>
        <v>-3.8973032877724356E-2</v>
      </c>
      <c r="BK991" s="61">
        <f>BK990*(1+BL991)</f>
        <v>142.50081726044499</v>
      </c>
      <c r="BL991" s="60">
        <f>$L$12*N(AQ991)+$L$13*N(S991)+$L$14*N(AA991)+$L$15*N(AE991)+$L$16*N(AY991)+$L$17*N(BC991)+$L$18*N(AM991)+$L$19*N(AU991)+$L$20*N(W991)</f>
        <v>-2.3280699529536516E-3</v>
      </c>
      <c r="BM991" s="60">
        <f>IF(ISNUMBER(BK991),BK991/MAX(BK$22:BK991)-1,"")</f>
        <v>-1.4722121409380784E-2</v>
      </c>
      <c r="BO991" s="61">
        <f>BO990*(1+BP991)</f>
        <v>143.52823641303587</v>
      </c>
      <c r="BP991" s="60">
        <f>$L$36*N(S991)+$L$37*N(AQ991)+$L$38*N(AA991)+$L$39*N(AE991)+$L$40*N(AM991)+$L$41*N(W991)+$L$42*N(AI991)+$L$43*N(BG991)+$L$44*N(AY991)</f>
        <v>-2.2046347718386607E-3</v>
      </c>
      <c r="BQ991" s="60">
        <f>IF(ISNUMBER(BO991),BO991/MAX(BO$22:BO991)-1,"")</f>
        <v>-1.3722776332530606E-2</v>
      </c>
      <c r="BS991" s="61">
        <f>BS990*(1+BT991)</f>
        <v>137.3697784728339</v>
      </c>
      <c r="BT991" s="60">
        <f>$L$60*N(S991)+$L$61*N(AE991)+$L$62*N(AQ991)+$L$63*N(AM991)+$L$64*N(AI991)+$L$65*N(AA991)+$L$66*N(BG991)+$L$67*N(W991)+$L$68*N(AY991)</f>
        <v>-6.3133427441793217E-4</v>
      </c>
      <c r="BU991" s="60">
        <f>IF(ISNUMBER(BS991),BS991/MAX(BS$22:BS991)-1,"")</f>
        <v>-1.3976333757090953E-2</v>
      </c>
    </row>
    <row r="992" spans="17:73" ht="16" customHeight="1">
      <c r="Q992" s="63">
        <v>44497</v>
      </c>
      <c r="R992" s="62">
        <v>606</v>
      </c>
      <c r="S992" s="60">
        <f>IF(AND(ISNUMBER(R991),ISNUMBER(R992)),R992/R991-1,"")</f>
        <v>-1.6803400217455522E-3</v>
      </c>
      <c r="T992" s="60">
        <f>IF(ISNUMBER(R992),R992/MAX(R$22:R992)-1,"")</f>
        <v>-2.6756175119647896E-2</v>
      </c>
      <c r="V992" s="62">
        <v>312.27</v>
      </c>
      <c r="W992" s="60">
        <f>IF(AND(ISNUMBER(V991),ISNUMBER(V992)),V992/V991-1,"")</f>
        <v>-3.7327718223584272E-3</v>
      </c>
      <c r="X992" s="60">
        <f>IF(ISNUMBER(V992),V992/MAX(V$22:V992)-1,"")</f>
        <v>-2.4095255953497152E-2</v>
      </c>
      <c r="Z992" s="62">
        <v>12.48</v>
      </c>
      <c r="AA992" s="60">
        <f>IF(AND(ISNUMBER(Z991),ISNUMBER(Z992)),Z992/Z991-1,"")</f>
        <v>-6.3694267515923553E-3</v>
      </c>
      <c r="AB992" s="60">
        <f>IF(ISNUMBER(Z992),Z992/MAX(Z$22:Z992)-1,"")</f>
        <v>-3.3307513555383417E-2</v>
      </c>
      <c r="AD992" s="62">
        <v>16.059999999999999</v>
      </c>
      <c r="AE992" s="60">
        <f>IF(AND(ISNUMBER(AD991),ISNUMBER(AD992)),AD992/AD991-1,"")</f>
        <v>0</v>
      </c>
      <c r="AF992" s="60">
        <f>IF(ISNUMBER(AD992),AD992/MAX(AD$22:AD992)-1,"")</f>
        <v>-4.8578199052132676E-2</v>
      </c>
      <c r="AH992" s="62">
        <v>20.32</v>
      </c>
      <c r="AI992" s="60">
        <f>IF(AND(ISNUMBER(AH991),ISNUMBER(AH992)),AH992/AH991-1,"")</f>
        <v>-1.9646365422396617E-3</v>
      </c>
      <c r="AJ992" s="60">
        <f>IF(ISNUMBER(AH992),AH992/MAX(AH$22:AH992)-1,"")</f>
        <v>-3.2841504045692638E-2</v>
      </c>
      <c r="AL992" s="62">
        <v>21.37</v>
      </c>
      <c r="AM992" s="60">
        <f>IF(AND(ISNUMBER(AL991),ISNUMBER(AL992)),AL992/AL991-1,"")</f>
        <v>-8.3526682134570374E-3</v>
      </c>
      <c r="AN992" s="60">
        <f>IF(ISNUMBER(AL992),AL992/MAX(AL$22:AL992)-1,"")</f>
        <v>-9.3338990241832787E-2</v>
      </c>
      <c r="AP992" s="62">
        <v>100.26</v>
      </c>
      <c r="AQ992" s="60">
        <f>IF(AND(ISNUMBER(AP991),ISNUMBER(AP992)),AP992/AP991-1,"")</f>
        <v>0</v>
      </c>
      <c r="AR992" s="60">
        <f>IF(ISNUMBER(AP992),AP992/MAX(AP$22:AP992)-1,"")</f>
        <v>-1.4938751120405769E-3</v>
      </c>
      <c r="AT992" s="62">
        <v>50.07</v>
      </c>
      <c r="AU992" s="60">
        <f>IF(AND(ISNUMBER(AT991),ISNUMBER(AT992)),AT992/AT991-1,"")</f>
        <v>0</v>
      </c>
      <c r="AV992" s="60">
        <f>IF(ISNUMBER(AT992),AT992/MAX(AT$22:AT992)-1,"")</f>
        <v>-2.1921084097249466E-3</v>
      </c>
      <c r="AX992" s="62">
        <v>22.364999999999998</v>
      </c>
      <c r="AY992" s="60">
        <f>IF(AND(ISNUMBER(AX991),ISNUMBER(AX992)),AX992/AX991-1,"")</f>
        <v>9.3875524664890353E-3</v>
      </c>
      <c r="AZ992" s="60">
        <f>IF(ISNUMBER(AX992),AX992/MAX(AX$22:AX992)-1,"")</f>
        <v>-0.16595189259742693</v>
      </c>
      <c r="BB992" s="62">
        <v>48.07</v>
      </c>
      <c r="BC992" s="60">
        <f>IF(AND(ISNUMBER(BB991),ISNUMBER(BB992)),BB992/BB991-1,"")</f>
        <v>2.0846362309776545E-3</v>
      </c>
      <c r="BD992" s="60">
        <f>IF(ISNUMBER(BB992),BB992/MAX(BB$22:BB992)-1,"")</f>
        <v>-0.13089857168685592</v>
      </c>
      <c r="BF992" s="62">
        <v>51.78</v>
      </c>
      <c r="BG992" s="60">
        <f>IF(AND(ISNUMBER(BF991),ISNUMBER(BF992)),BF992/BF991-1,"")</f>
        <v>-4.8049202383240175E-3</v>
      </c>
      <c r="BH992" s="60">
        <f>IF(ISNUMBER(BF992),BF992/MAX(BF$22:BF992)-1,"")</f>
        <v>-4.3590690801625365E-2</v>
      </c>
      <c r="BK992" s="61">
        <f>BK991*(1+BL992)</f>
        <v>142.44418327944456</v>
      </c>
      <c r="BL992" s="60">
        <f>$L$12*N(AQ992)+$L$13*N(S992)+$L$14*N(AA992)+$L$15*N(AE992)+$L$16*N(AY992)+$L$17*N(BC992)+$L$18*N(AM992)+$L$19*N(AU992)+$L$20*N(W992)</f>
        <v>-3.974291662968336E-4</v>
      </c>
      <c r="BM992" s="60">
        <f>IF(ISNUMBER(BK992),BK992/MAX(BK$22:BK992)-1,"")</f>
        <v>-1.5113699575239781E-2</v>
      </c>
      <c r="BO992" s="61">
        <f>BO991*(1+BP992)</f>
        <v>143.3366744098638</v>
      </c>
      <c r="BP992" s="60">
        <f>$L$36*N(S992)+$L$37*N(AQ992)+$L$38*N(AA992)+$L$39*N(AE992)+$L$40*N(AM992)+$L$41*N(W992)+$L$42*N(AI992)+$L$43*N(BG992)+$L$44*N(AY992)</f>
        <v>-1.3346642302550491E-3</v>
      </c>
      <c r="BQ992" s="60">
        <f>IF(ISNUMBER(BO992),BO992/MAX(BO$22:BO992)-1,"")</f>
        <v>-1.5039125264074804E-2</v>
      </c>
      <c r="BS992" s="61">
        <f>BS991*(1+BT992)</f>
        <v>137.06878366817338</v>
      </c>
      <c r="BT992" s="60">
        <f>$L$60*N(S992)+$L$61*N(AE992)+$L$62*N(AQ992)+$L$63*N(AM992)+$L$64*N(AI992)+$L$65*N(AA992)+$L$66*N(BG992)+$L$67*N(W992)+$L$68*N(AY992)</f>
        <v>-2.191128267124821E-3</v>
      </c>
      <c r="BU992" s="60">
        <f>IF(ISNUMBER(BS992),BS992/MAX(BS$22:BS992)-1,"")</f>
        <v>-1.6136838084249927E-2</v>
      </c>
    </row>
    <row r="993" spans="17:73" ht="16" customHeight="1">
      <c r="Q993" s="63">
        <v>44498</v>
      </c>
      <c r="R993" s="62">
        <v>605</v>
      </c>
      <c r="S993" s="60">
        <f>IF(AND(ISNUMBER(R992),ISNUMBER(R993)),R993/R992-1,"")</f>
        <v>-1.6501650165016146E-3</v>
      </c>
      <c r="T993" s="60">
        <f>IF(ISNUMBER(R993),R993/MAX(R$22:R993)-1,"")</f>
        <v>-2.8362188031991753E-2</v>
      </c>
      <c r="V993" s="62">
        <v>312.38</v>
      </c>
      <c r="W993" s="60">
        <f>IF(AND(ISNUMBER(V992),ISNUMBER(V993)),V993/V992-1,"")</f>
        <v>3.5225926281756692E-4</v>
      </c>
      <c r="X993" s="60">
        <f>IF(ISNUMBER(V993),V993/MAX(V$22:V993)-1,"")</f>
        <v>-2.3751484467779305E-2</v>
      </c>
      <c r="Z993" s="62">
        <v>12.45</v>
      </c>
      <c r="AA993" s="60">
        <f>IF(AND(ISNUMBER(Z992),ISNUMBER(Z993)),Z993/Z992-1,"")</f>
        <v>-2.4038461538462563E-3</v>
      </c>
      <c r="AB993" s="60">
        <f>IF(ISNUMBER(Z993),Z993/MAX(Z$22:Z993)-1,"")</f>
        <v>-3.5631293570875355E-2</v>
      </c>
      <c r="AD993" s="62">
        <v>16.04</v>
      </c>
      <c r="AE993" s="60">
        <f>IF(AND(ISNUMBER(AD992),ISNUMBER(AD993)),AD993/AD992-1,"")</f>
        <v>-1.2453300124533051E-3</v>
      </c>
      <c r="AF993" s="60">
        <f>IF(ISNUMBER(AD993),AD993/MAX(AD$22:AD993)-1,"")</f>
        <v>-4.9763033175355464E-2</v>
      </c>
      <c r="AH993" s="62">
        <v>20.07</v>
      </c>
      <c r="AI993" s="60">
        <f>IF(AND(ISNUMBER(AH992),ISNUMBER(AH993)),AH993/AH992-1,"")</f>
        <v>-1.2303149606299191E-2</v>
      </c>
      <c r="AJ993" s="60">
        <f>IF(ISNUMBER(AH993),AH993/MAX(AH$22:AH993)-1,"")</f>
        <v>-4.4740599714421792E-2</v>
      </c>
      <c r="AL993" s="62">
        <v>21.45</v>
      </c>
      <c r="AM993" s="60">
        <f>IF(AND(ISNUMBER(AL992),ISNUMBER(AL993)),AL993/AL992-1,"")</f>
        <v>3.7435657463733563E-3</v>
      </c>
      <c r="AN993" s="60">
        <f>IF(ISNUMBER(AL993),AL993/MAX(AL$22:AL993)-1,"")</f>
        <v>-8.9944845142129859E-2</v>
      </c>
      <c r="AP993" s="62">
        <v>100.24</v>
      </c>
      <c r="AQ993" s="60">
        <f>IF(AND(ISNUMBER(AP992),ISNUMBER(AP993)),AP993/AP992-1,"")</f>
        <v>-1.9948134849401278E-4</v>
      </c>
      <c r="AR993" s="60">
        <f>IF(ISNUMBER(AP993),AP993/MAX(AP$22:AP993)-1,"")</f>
        <v>-1.6930584603127574E-3</v>
      </c>
      <c r="AT993" s="62">
        <v>50.07</v>
      </c>
      <c r="AU993" s="60">
        <f>IF(AND(ISNUMBER(AT992),ISNUMBER(AT993)),AT993/AT992-1,"")</f>
        <v>0</v>
      </c>
      <c r="AV993" s="60">
        <f>IF(ISNUMBER(AT993),AT993/MAX(AT$22:AT993)-1,"")</f>
        <v>-2.1921084097249466E-3</v>
      </c>
      <c r="AX993" s="62">
        <v>22.154</v>
      </c>
      <c r="AY993" s="60">
        <f>IF(AND(ISNUMBER(AX992),ISNUMBER(AX993)),AX993/AX992-1,"")</f>
        <v>-9.4343840822713743E-3</v>
      </c>
      <c r="AZ993" s="60">
        <f>IF(ISNUMBER(AX993),AX993/MAX(AX$22:AX993)-1,"")</f>
        <v>-0.17382062278575428</v>
      </c>
      <c r="BB993" s="62">
        <v>48.05</v>
      </c>
      <c r="BC993" s="60">
        <f>IF(AND(ISNUMBER(BB992),ISNUMBER(BB993)),BB993/BB992-1,"")</f>
        <v>-4.1605991262749775E-4</v>
      </c>
      <c r="BD993" s="60">
        <f>IF(ISNUMBER(BB993),BB993/MAX(BB$22:BB993)-1,"")</f>
        <v>-0.13126016995118428</v>
      </c>
      <c r="BF993" s="62">
        <v>51.53</v>
      </c>
      <c r="BG993" s="60">
        <f>IF(AND(ISNUMBER(BF992),ISNUMBER(BF993)),BF993/BF992-1,"")</f>
        <v>-4.8281189648512468E-3</v>
      </c>
      <c r="BH993" s="60">
        <f>IF(ISNUMBER(BF993),BF993/MAX(BF$22:BF993)-1,"")</f>
        <v>-4.8208348725526373E-2</v>
      </c>
      <c r="BK993" s="61">
        <f>BK992*(1+BL993)</f>
        <v>142.12059257330409</v>
      </c>
      <c r="BL993" s="60">
        <f>$L$12*N(AQ993)+$L$13*N(S993)+$L$14*N(AA993)+$L$15*N(AE993)+$L$16*N(AY993)+$L$17*N(BC993)+$L$18*N(AM993)+$L$19*N(AU993)+$L$20*N(W993)</f>
        <v>-2.2717017900664685E-3</v>
      </c>
      <c r="BM993" s="60">
        <f>IF(ISNUMBER(BK993),BK993/MAX(BK$22:BK993)-1,"")</f>
        <v>-1.7351067546926613E-2</v>
      </c>
      <c r="BO993" s="61">
        <f>BO992*(1+BP993)</f>
        <v>143.05291753764291</v>
      </c>
      <c r="BP993" s="60">
        <f>$L$36*N(S993)+$L$37*N(AQ993)+$L$38*N(AA993)+$L$39*N(AE993)+$L$40*N(AM993)+$L$41*N(W993)+$L$42*N(AI993)+$L$43*N(BG993)+$L$44*N(AY993)</f>
        <v>-1.9796529631314753E-3</v>
      </c>
      <c r="BQ993" s="60">
        <f>IF(ISNUMBER(BO993),BO993/MAX(BO$22:BO993)-1,"")</f>
        <v>-1.698900597831432E-2</v>
      </c>
      <c r="BS993" s="61">
        <f>BS992*(1+BT993)</f>
        <v>136.78839911312761</v>
      </c>
      <c r="BT993" s="60">
        <f>$L$60*N(S993)+$L$61*N(AE993)+$L$62*N(AQ993)+$L$63*N(AM993)+$L$64*N(AI993)+$L$65*N(AA993)+$L$66*N(BG993)+$L$67*N(W993)+$L$68*N(AY993)</f>
        <v>-2.0455755682821609E-3</v>
      </c>
      <c r="BU993" s="60">
        <f>IF(ISNUMBER(BS993),BS993/MAX(BS$22:BS993)-1,"")</f>
        <v>-1.8149404530797608E-2</v>
      </c>
    </row>
    <row r="994" spans="17:73" ht="16" customHeight="1">
      <c r="Q994" s="63">
        <v>44501</v>
      </c>
      <c r="R994" s="62">
        <v>613.34</v>
      </c>
      <c r="S994" s="60">
        <f>IF(AND(ISNUMBER(R993),ISNUMBER(R994)),R994/R993-1,"")</f>
        <v>1.3785123966942203E-2</v>
      </c>
      <c r="T994" s="60">
        <f>IF(ISNUMBER(R994),R994/MAX(R$22:R994)-1,"")</f>
        <v>-1.496804034304422E-2</v>
      </c>
      <c r="V994" s="62">
        <v>316.41000000000003</v>
      </c>
      <c r="W994" s="60">
        <f>IF(AND(ISNUMBER(V993),ISNUMBER(V994)),V994/V993-1,"")</f>
        <v>1.2900953966323181E-2</v>
      </c>
      <c r="X994" s="60">
        <f>IF(ISNUMBER(V994),V994/MAX(V$22:V994)-1,"")</f>
        <v>-1.1156947309206799E-2</v>
      </c>
      <c r="Z994" s="62">
        <v>12.6</v>
      </c>
      <c r="AA994" s="60">
        <f>IF(AND(ISNUMBER(Z993),ISNUMBER(Z994)),Z994/Z993-1,"")</f>
        <v>1.2048192771084265E-2</v>
      </c>
      <c r="AB994" s="60">
        <f>IF(ISNUMBER(Z994),Z994/MAX(Z$22:Z994)-1,"")</f>
        <v>-2.4012393493415995E-2</v>
      </c>
      <c r="AD994" s="62">
        <v>16.46</v>
      </c>
      <c r="AE994" s="60">
        <f>IF(AND(ISNUMBER(AD993),ISNUMBER(AD994)),AD994/AD993-1,"")</f>
        <v>2.6184538653366785E-2</v>
      </c>
      <c r="AF994" s="60">
        <f>IF(ISNUMBER(AD994),AD994/MAX(AD$22:AD994)-1,"")</f>
        <v>-2.4881516587677566E-2</v>
      </c>
      <c r="AH994" s="62">
        <v>20.36</v>
      </c>
      <c r="AI994" s="60">
        <f>IF(AND(ISNUMBER(AH993),ISNUMBER(AH994)),AH994/AH993-1,"")</f>
        <v>1.4449427005480686E-2</v>
      </c>
      <c r="AJ994" s="60">
        <f>IF(ISNUMBER(AH994),AH994/MAX(AH$22:AH994)-1,"")</f>
        <v>-3.0937648738695978E-2</v>
      </c>
      <c r="AL994" s="62">
        <v>21.39</v>
      </c>
      <c r="AM994" s="60">
        <f>IF(AND(ISNUMBER(AL993),ISNUMBER(AL994)),AL994/AL993-1,"")</f>
        <v>-2.7972027972027469E-3</v>
      </c>
      <c r="AN994" s="60">
        <f>IF(ISNUMBER(AL994),AL994/MAX(AL$22:AL994)-1,"")</f>
        <v>-9.2490453966907027E-2</v>
      </c>
      <c r="AP994" s="62">
        <v>100.23</v>
      </c>
      <c r="AQ994" s="60">
        <f>IF(AND(ISNUMBER(AP993),ISNUMBER(AP994)),AP994/AP993-1,"")</f>
        <v>-9.976057462079968E-5</v>
      </c>
      <c r="AR994" s="60">
        <f>IF(ISNUMBER(AP994),AP994/MAX(AP$22:AP994)-1,"")</f>
        <v>-1.7926501344487367E-3</v>
      </c>
      <c r="AT994" s="62">
        <v>50.06</v>
      </c>
      <c r="AU994" s="60">
        <f>IF(AND(ISNUMBER(AT993),ISNUMBER(AT994)),AT994/AT993-1,"")</f>
        <v>-1.9972039145188525E-4</v>
      </c>
      <c r="AV994" s="60">
        <f>IF(ISNUMBER(AT994),AT994/MAX(AT$22:AT994)-1,"")</f>
        <v>-2.3913909924272447E-3</v>
      </c>
      <c r="AX994" s="62">
        <v>22.16</v>
      </c>
      <c r="AY994" s="60">
        <f>IF(AND(ISNUMBER(AX993),ISNUMBER(AX994)),AX994/AX993-1,"")</f>
        <v>2.7083145255946128E-4</v>
      </c>
      <c r="AZ994" s="60">
        <f>IF(ISNUMBER(AX994),AX994/MAX(AX$22:AX994)-1,"")</f>
        <v>-0.17359686742494873</v>
      </c>
      <c r="BB994" s="62">
        <v>48.08</v>
      </c>
      <c r="BC994" s="60">
        <f>IF(AND(ISNUMBER(BB993),ISNUMBER(BB994)),BB994/BB993-1,"")</f>
        <v>6.2434963579605096E-4</v>
      </c>
      <c r="BD994" s="60">
        <f>IF(ISNUMBER(BB994),BB994/MAX(BB$22:BB994)-1,"")</f>
        <v>-0.13071777255469186</v>
      </c>
      <c r="BF994" s="62">
        <v>51.81</v>
      </c>
      <c r="BG994" s="60">
        <f>IF(AND(ISNUMBER(BF993),ISNUMBER(BF994)),BF994/BF993-1,"")</f>
        <v>5.4337279254803583E-3</v>
      </c>
      <c r="BH994" s="60">
        <f>IF(ISNUMBER(BF994),BF994/MAX(BF$22:BF994)-1,"")</f>
        <v>-4.3036571850757266E-2</v>
      </c>
      <c r="BK994" s="61">
        <f>BK993*(1+BL994)</f>
        <v>143.33167139176012</v>
      </c>
      <c r="BL994" s="60">
        <f>$L$12*N(AQ994)+$L$13*N(S994)+$L$14*N(AA994)+$L$15*N(AE994)+$L$16*N(AY994)+$L$17*N(BC994)+$L$18*N(AM994)+$L$19*N(AU994)+$L$20*N(W994)</f>
        <v>8.5214872561931946E-3</v>
      </c>
      <c r="BM994" s="60">
        <f>IF(ISNUMBER(BK994),BK994/MAX(BK$22:BK994)-1,"")</f>
        <v>-8.9774371917158424E-3</v>
      </c>
      <c r="BO994" s="61">
        <f>BO993*(1+BP994)</f>
        <v>144.60787802557104</v>
      </c>
      <c r="BP994" s="60">
        <f>$L$36*N(S994)+$L$37*N(AQ994)+$L$38*N(AA994)+$L$39*N(AE994)+$L$40*N(AM994)+$L$41*N(W994)+$L$42*N(AI994)+$L$43*N(BG994)+$L$44*N(AY994)</f>
        <v>1.0869827156925528E-2</v>
      </c>
      <c r="BQ994" s="60">
        <f>IF(ISNUMBER(BO994),BO994/MAX(BO$22:BO994)-1,"")</f>
        <v>-6.3038463799408584E-3</v>
      </c>
      <c r="BS994" s="61">
        <f>BS993*(1+BT994)</f>
        <v>138.36043126338734</v>
      </c>
      <c r="BT994" s="60">
        <f>$L$60*N(S994)+$L$61*N(AE994)+$L$62*N(AQ994)+$L$63*N(AM994)+$L$64*N(AI994)+$L$65*N(AA994)+$L$66*N(BG994)+$L$67*N(W994)+$L$68*N(AY994)</f>
        <v>1.1492437666147687E-2</v>
      </c>
      <c r="BU994" s="60">
        <f>IF(ISNUMBER(BS994),BS994/MAX(BS$22:BS994)-1,"")</f>
        <v>-6.8655477648980057E-3</v>
      </c>
    </row>
    <row r="995" spans="17:73" ht="16" customHeight="1">
      <c r="Q995" s="63">
        <v>44502</v>
      </c>
      <c r="R995" s="62">
        <v>613.16999999999996</v>
      </c>
      <c r="S995" s="60">
        <f>IF(AND(ISNUMBER(R994),ISNUMBER(R995)),R995/R994-1,"")</f>
        <v>-2.7717090031642577E-4</v>
      </c>
      <c r="T995" s="60">
        <f>IF(ISNUMBER(R995),R995/MAX(R$22:R995)-1,"")</f>
        <v>-1.5241062538142836E-2</v>
      </c>
      <c r="V995" s="62">
        <v>316.92</v>
      </c>
      <c r="W995" s="60">
        <f>IF(AND(ISNUMBER(V994),ISNUMBER(V995)),V995/V994-1,"")</f>
        <v>1.6118327486489559E-3</v>
      </c>
      <c r="X995" s="60">
        <f>IF(ISNUMBER(V995),V995/MAX(V$22:V995)-1,"")</f>
        <v>-9.5630976936058598E-3</v>
      </c>
      <c r="Z995" s="62">
        <v>12.62</v>
      </c>
      <c r="AA995" s="60">
        <f>IF(AND(ISNUMBER(Z994),ISNUMBER(Z995)),Z995/Z994-1,"")</f>
        <v>1.5873015873015817E-3</v>
      </c>
      <c r="AB995" s="60">
        <f>IF(ISNUMBER(Z995),Z995/MAX(Z$22:Z995)-1,"")</f>
        <v>-2.2463206816421444E-2</v>
      </c>
      <c r="AD995" s="62">
        <v>16.39</v>
      </c>
      <c r="AE995" s="60">
        <f>IF(AND(ISNUMBER(AD994),ISNUMBER(AD995)),AD995/AD994-1,"")</f>
        <v>-4.2527339003645137E-3</v>
      </c>
      <c r="AF995" s="60">
        <f>IF(ISNUMBER(AD995),AD995/MAX(AD$22:AD995)-1,"")</f>
        <v>-2.9028436018957215E-2</v>
      </c>
      <c r="AH995" s="62">
        <v>20.29</v>
      </c>
      <c r="AI995" s="60">
        <f>IF(AND(ISNUMBER(AH994),ISNUMBER(AH995)),AH995/AH994-1,"")</f>
        <v>-3.4381139489194634E-3</v>
      </c>
      <c r="AJ995" s="60">
        <f>IF(ISNUMBER(AH995),AH995/MAX(AH$22:AH995)-1,"")</f>
        <v>-3.4269395525940105E-2</v>
      </c>
      <c r="AL995" s="62">
        <v>21.49</v>
      </c>
      <c r="AM995" s="60">
        <f>IF(AND(ISNUMBER(AL994),ISNUMBER(AL995)),AL995/AL994-1,"")</f>
        <v>4.6750818139316141E-3</v>
      </c>
      <c r="AN995" s="60">
        <f>IF(ISNUMBER(AL995),AL995/MAX(AL$22:AL995)-1,"")</f>
        <v>-8.8247772592278451E-2</v>
      </c>
      <c r="AP995" s="62">
        <v>100.25</v>
      </c>
      <c r="AQ995" s="60">
        <f>IF(AND(ISNUMBER(AP994),ISNUMBER(AP995)),AP995/AP994-1,"")</f>
        <v>1.9954105557218327E-4</v>
      </c>
      <c r="AR995" s="60">
        <f>IF(ISNUMBER(AP995),AP995/MAX(AP$22:AP995)-1,"")</f>
        <v>-1.5934667861766671E-3</v>
      </c>
      <c r="AT995" s="62">
        <v>50.06</v>
      </c>
      <c r="AU995" s="60">
        <f>IF(AND(ISNUMBER(AT994),ISNUMBER(AT995)),AT995/AT994-1,"")</f>
        <v>0</v>
      </c>
      <c r="AV995" s="60">
        <f>IF(ISNUMBER(AT995),AT995/MAX(AT$22:AT995)-1,"")</f>
        <v>-2.3913909924272447E-3</v>
      </c>
      <c r="AX995" s="62">
        <v>22.302</v>
      </c>
      <c r="AY995" s="60">
        <f>IF(AND(ISNUMBER(AX994),ISNUMBER(AX995)),AX995/AX994-1,"")</f>
        <v>6.407942238267017E-3</v>
      </c>
      <c r="AZ995" s="60">
        <f>IF(ISNUMBER(AX995),AX995/MAX(AX$22:AX995)-1,"")</f>
        <v>-0.16830132388588481</v>
      </c>
      <c r="BB995" s="62">
        <v>48.1</v>
      </c>
      <c r="BC995" s="60">
        <f>IF(AND(ISNUMBER(BB994),ISNUMBER(BB995)),BB995/BB994-1,"")</f>
        <v>4.1597337770382659E-4</v>
      </c>
      <c r="BD995" s="60">
        <f>IF(ISNUMBER(BB995),BB995/MAX(BB$22:BB995)-1,"")</f>
        <v>-0.13035617429036339</v>
      </c>
      <c r="BF995" s="62">
        <v>51.84</v>
      </c>
      <c r="BG995" s="60">
        <f>IF(AND(ISNUMBER(BF994),ISNUMBER(BF995)),BF995/BF994-1,"")</f>
        <v>5.7903879559928484E-4</v>
      </c>
      <c r="BH995" s="60">
        <f>IF(ISNUMBER(BF995),BF995/MAX(BF$22:BF995)-1,"")</f>
        <v>-4.2482452899889167E-2</v>
      </c>
      <c r="BK995" s="61">
        <f>BK994*(1+BL995)</f>
        <v>143.47306334906625</v>
      </c>
      <c r="BL995" s="60">
        <f>$L$12*N(AQ995)+$L$13*N(S995)+$L$14*N(AA995)+$L$15*N(AE995)+$L$16*N(AY995)+$L$17*N(BC995)+$L$18*N(AM995)+$L$19*N(AU995)+$L$20*N(W995)</f>
        <v>9.8646695411556289E-4</v>
      </c>
      <c r="BM995" s="60">
        <f>IF(ISNUMBER(BK995),BK995/MAX(BK$22:BK995)-1,"")</f>
        <v>-7.999826182722547E-3</v>
      </c>
      <c r="BO995" s="61">
        <f>BO994*(1+BP995)</f>
        <v>144.63902374117234</v>
      </c>
      <c r="BP995" s="60">
        <f>$L$36*N(S995)+$L$37*N(AQ995)+$L$38*N(AA995)+$L$39*N(AE995)+$L$40*N(AM995)+$L$41*N(W995)+$L$42*N(AI995)+$L$43*N(BG995)+$L$44*N(AY995)</f>
        <v>2.1538048982208072E-4</v>
      </c>
      <c r="BQ995" s="60">
        <f>IF(ISNUMBER(BO995),BO995/MAX(BO$22:BO995)-1,"")</f>
        <v>-6.0898236156397001E-3</v>
      </c>
      <c r="BS995" s="61">
        <f>BS994*(1+BT995)</f>
        <v>138.29358851462791</v>
      </c>
      <c r="BT995" s="60">
        <f>$L$60*N(S995)+$L$61*N(AE995)+$L$62*N(AQ995)+$L$63*N(AM995)+$L$64*N(AI995)+$L$65*N(AA995)+$L$66*N(BG995)+$L$67*N(W995)+$L$68*N(AY995)</f>
        <v>-4.8310595846724844E-4</v>
      </c>
      <c r="BU995" s="60">
        <f>IF(ISNUMBER(BS995),BS995/MAX(BS$22:BS995)-1,"")</f>
        <v>-7.34533693633177E-3</v>
      </c>
    </row>
    <row r="996" spans="17:73" ht="16" customHeight="1">
      <c r="Q996" s="63">
        <v>44503</v>
      </c>
      <c r="R996" s="62">
        <v>620.63</v>
      </c>
      <c r="S996" s="60">
        <f>IF(AND(ISNUMBER(R995),ISNUMBER(R996)),R996/R995-1,"")</f>
        <v>1.2166283412430534E-2</v>
      </c>
      <c r="T996" s="60">
        <f>IF(ISNUMBER(R996),R996/MAX(R$22:R996)-1,"")</f>
        <v>-3.2602062120579145E-3</v>
      </c>
      <c r="V996" s="62">
        <v>320.83999999999997</v>
      </c>
      <c r="W996" s="60">
        <f>IF(AND(ISNUMBER(V995),ISNUMBER(V996)),V996/V995-1,"")</f>
        <v>1.236905212671946E-2</v>
      </c>
      <c r="X996" s="60">
        <f>IF(ISNUMBER(V996),V996/MAX(V$22:V996)-1,"")</f>
        <v>0</v>
      </c>
      <c r="Z996" s="62">
        <v>12.77</v>
      </c>
      <c r="AA996" s="60">
        <f>IF(AND(ISNUMBER(Z995),ISNUMBER(Z996)),Z996/Z995-1,"")</f>
        <v>1.188589540412055E-2</v>
      </c>
      <c r="AB996" s="60">
        <f>IF(ISNUMBER(Z996),Z996/MAX(Z$22:Z996)-1,"")</f>
        <v>-1.0844306738962084E-2</v>
      </c>
      <c r="AD996" s="62">
        <v>16.420000000000002</v>
      </c>
      <c r="AE996" s="60">
        <f>IF(AND(ISNUMBER(AD995),ISNUMBER(AD996)),AD996/AD995-1,"")</f>
        <v>1.8303843807199183E-3</v>
      </c>
      <c r="AF996" s="60">
        <f>IF(ISNUMBER(AD996),AD996/MAX(AD$22:AD996)-1,"")</f>
        <v>-2.7251184834123032E-2</v>
      </c>
      <c r="AH996" s="62">
        <v>20.43</v>
      </c>
      <c r="AI996" s="60">
        <f>IF(AND(ISNUMBER(AH995),ISNUMBER(AH996)),AH996/AH995-1,"")</f>
        <v>6.8999507146376704E-3</v>
      </c>
      <c r="AJ996" s="60">
        <f>IF(ISNUMBER(AH996),AH996/MAX(AH$22:AH996)-1,"")</f>
        <v>-2.7605901951451739E-2</v>
      </c>
      <c r="AL996" s="62">
        <v>21.51</v>
      </c>
      <c r="AM996" s="60">
        <f>IF(AND(ISNUMBER(AL995),ISNUMBER(AL996)),AL996/AL995-1,"")</f>
        <v>9.3066542577968647E-4</v>
      </c>
      <c r="AN996" s="60">
        <f>IF(ISNUMBER(AL996),AL996/MAX(AL$22:AL996)-1,"")</f>
        <v>-8.7399236317352469E-2</v>
      </c>
      <c r="AP996" s="62">
        <v>100.23</v>
      </c>
      <c r="AQ996" s="60">
        <f>IF(AND(ISNUMBER(AP995),ISNUMBER(AP996)),AP996/AP995-1,"")</f>
        <v>-1.995012468827273E-4</v>
      </c>
      <c r="AR996" s="60">
        <f>IF(ISNUMBER(AP996),AP996/MAX(AP$22:AP996)-1,"")</f>
        <v>-1.7926501344487367E-3</v>
      </c>
      <c r="AT996" s="62">
        <v>50.07</v>
      </c>
      <c r="AU996" s="60">
        <f>IF(AND(ISNUMBER(AT995),ISNUMBER(AT996)),AT996/AT995-1,"")</f>
        <v>1.9976028765467113E-4</v>
      </c>
      <c r="AV996" s="60">
        <f>IF(ISNUMBER(AT996),AT996/MAX(AT$22:AT996)-1,"")</f>
        <v>-2.1921084097249466E-3</v>
      </c>
      <c r="AX996" s="62">
        <v>22.332000000000001</v>
      </c>
      <c r="AY996" s="60">
        <f>IF(AND(ISNUMBER(AX995),ISNUMBER(AX996)),AX996/AX995-1,"")</f>
        <v>1.3451708366962745E-3</v>
      </c>
      <c r="AZ996" s="60">
        <f>IF(ISNUMBER(AX996),AX996/MAX(AX$22:AX996)-1,"")</f>
        <v>-0.1671825470818572</v>
      </c>
      <c r="BB996" s="62">
        <v>48.12</v>
      </c>
      <c r="BC996" s="60">
        <f>IF(AND(ISNUMBER(BB995),ISNUMBER(BB996)),BB996/BB995-1,"")</f>
        <v>4.1580041580036031E-4</v>
      </c>
      <c r="BD996" s="60">
        <f>IF(ISNUMBER(BB996),BB996/MAX(BB$22:BB996)-1,"")</f>
        <v>-0.12999457602603515</v>
      </c>
      <c r="BF996" s="62">
        <v>52.04</v>
      </c>
      <c r="BG996" s="60">
        <f>IF(AND(ISNUMBER(BF995),ISNUMBER(BF996)),BF996/BF995-1,"")</f>
        <v>3.8580246913579863E-3</v>
      </c>
      <c r="BH996" s="60">
        <f>IF(ISNUMBER(BF996),BF996/MAX(BF$22:BF996)-1,"")</f>
        <v>-3.878832656076836E-2</v>
      </c>
      <c r="BK996" s="61">
        <f>BK995*(1+BL996)</f>
        <v>144.31856112127451</v>
      </c>
      <c r="BL996" s="60">
        <f>$L$12*N(AQ996)+$L$13*N(S996)+$L$14*N(AA996)+$L$15*N(AE996)+$L$16*N(AY996)+$L$17*N(BC996)+$L$18*N(AM996)+$L$19*N(AU996)+$L$20*N(W996)</f>
        <v>5.8930767383922637E-3</v>
      </c>
      <c r="BM996" s="60">
        <f>IF(ISNUMBER(BK996),BK996/MAX(BK$22:BK996)-1,"")</f>
        <v>-2.1538930339188855E-3</v>
      </c>
      <c r="BO996" s="61">
        <f>BO995*(1+BP996)</f>
        <v>145.56747716885258</v>
      </c>
      <c r="BP996" s="60">
        <f>$L$36*N(S996)+$L$37*N(AQ996)+$L$38*N(AA996)+$L$39*N(AE996)+$L$40*N(AM996)+$L$41*N(W996)+$L$42*N(AI996)+$L$43*N(BG996)+$L$44*N(AY996)</f>
        <v>6.4191074003767494E-3</v>
      </c>
      <c r="BQ996" s="60">
        <f>IF(ISNUMBER(BO996),BO996/MAX(BO$22:BO996)-1,"")</f>
        <v>0</v>
      </c>
      <c r="BS996" s="61">
        <f>BS995*(1+BT996)</f>
        <v>139.1159452505471</v>
      </c>
      <c r="BT996" s="60">
        <f>$L$60*N(S996)+$L$61*N(AE996)+$L$62*N(AQ996)+$L$63*N(AM996)+$L$64*N(AI996)+$L$65*N(AA996)+$L$66*N(BG996)+$L$67*N(W996)+$L$68*N(AY996)</f>
        <v>5.9464559763897744E-3</v>
      </c>
      <c r="BU996" s="60">
        <f>IF(ISNUMBER(BS996),BS996/MAX(BS$22:BS996)-1,"")</f>
        <v>-1.4425596826657117E-3</v>
      </c>
    </row>
    <row r="997" spans="17:73" ht="16" customHeight="1">
      <c r="Q997" s="63">
        <v>44504</v>
      </c>
      <c r="R997" s="62">
        <v>624.15</v>
      </c>
      <c r="S997" s="60">
        <f>IF(AND(ISNUMBER(R996),ISNUMBER(R997)),R997/R996-1,"")</f>
        <v>5.6716562202923093E-3</v>
      </c>
      <c r="T997" s="60">
        <f>IF(ISNUMBER(R997),R997/MAX(R$22:R997)-1,"")</f>
        <v>0</v>
      </c>
      <c r="V997" s="62">
        <v>323.11</v>
      </c>
      <c r="W997" s="60">
        <f>IF(AND(ISNUMBER(V996),ISNUMBER(V997)),V997/V996-1,"")</f>
        <v>7.0751776586461812E-3</v>
      </c>
      <c r="X997" s="60">
        <f>IF(ISNUMBER(V997),V997/MAX(V$22:V997)-1,"")</f>
        <v>0</v>
      </c>
      <c r="Z997" s="62">
        <v>12.88</v>
      </c>
      <c r="AA997" s="60">
        <f>IF(AND(ISNUMBER(Z996),ISNUMBER(Z997)),Z997/Z996-1,"")</f>
        <v>8.6139389193422566E-3</v>
      </c>
      <c r="AB997" s="60">
        <f>IF(ISNUMBER(Z997),Z997/MAX(Z$22:Z997)-1,"")</f>
        <v>-2.3237800154918276E-3</v>
      </c>
      <c r="AD997" s="62">
        <v>16.63</v>
      </c>
      <c r="AE997" s="60">
        <f>IF(AND(ISNUMBER(AD996),ISNUMBER(AD997)),AD997/AD996-1,"")</f>
        <v>1.2789281364189886E-2</v>
      </c>
      <c r="AF997" s="60">
        <f>IF(ISNUMBER(AD997),AD997/MAX(AD$22:AD997)-1,"")</f>
        <v>-1.4810426540284416E-2</v>
      </c>
      <c r="AH997" s="62">
        <v>20.66</v>
      </c>
      <c r="AI997" s="60">
        <f>IF(AND(ISNUMBER(AH996),ISNUMBER(AH997)),AH997/AH996-1,"")</f>
        <v>1.1257953989231462E-2</v>
      </c>
      <c r="AJ997" s="60">
        <f>IF(ISNUMBER(AH997),AH997/MAX(AH$22:AH997)-1,"")</f>
        <v>-1.665873393622086E-2</v>
      </c>
      <c r="AL997" s="62">
        <v>21.45</v>
      </c>
      <c r="AM997" s="60">
        <f>IF(AND(ISNUMBER(AL996),ISNUMBER(AL997)),AL997/AL996-1,"")</f>
        <v>-2.7894002789401462E-3</v>
      </c>
      <c r="AN997" s="60">
        <f>IF(ISNUMBER(AL997),AL997/MAX(AL$22:AL997)-1,"")</f>
        <v>-8.9944845142129859E-2</v>
      </c>
      <c r="AP997" s="62">
        <v>100.23</v>
      </c>
      <c r="AQ997" s="60">
        <f>IF(AND(ISNUMBER(AP996),ISNUMBER(AP997)),AP997/AP996-1,"")</f>
        <v>0</v>
      </c>
      <c r="AR997" s="60">
        <f>IF(ISNUMBER(AP997),AP997/MAX(AP$22:AP997)-1,"")</f>
        <v>-1.7926501344487367E-3</v>
      </c>
      <c r="AT997" s="62">
        <v>50.07</v>
      </c>
      <c r="AU997" s="60">
        <f>IF(AND(ISNUMBER(AT996),ISNUMBER(AT997)),AT997/AT996-1,"")</f>
        <v>0</v>
      </c>
      <c r="AV997" s="60">
        <f>IF(ISNUMBER(AT997),AT997/MAX(AT$22:AT997)-1,"")</f>
        <v>-2.1921084097249466E-3</v>
      </c>
      <c r="AX997" s="62">
        <v>22.212</v>
      </c>
      <c r="AY997" s="60">
        <f>IF(AND(ISNUMBER(AX996),ISNUMBER(AX997)),AX997/AX996-1,"")</f>
        <v>-5.3734551316496626E-3</v>
      </c>
      <c r="AZ997" s="60">
        <f>IF(ISNUMBER(AX997),AX997/MAX(AX$22:AX997)-1,"")</f>
        <v>-0.17165765429796764</v>
      </c>
      <c r="BB997" s="62">
        <v>48.07</v>
      </c>
      <c r="BC997" s="60">
        <f>IF(AND(ISNUMBER(BB996),ISNUMBER(BB997)),BB997/BB996-1,"")</f>
        <v>-1.0390689941811582E-3</v>
      </c>
      <c r="BD997" s="60">
        <f>IF(ISNUMBER(BB997),BB997/MAX(BB$22:BB997)-1,"")</f>
        <v>-0.13089857168685592</v>
      </c>
      <c r="BF997" s="62">
        <v>51.89</v>
      </c>
      <c r="BG997" s="60">
        <f>IF(AND(ISNUMBER(BF996),ISNUMBER(BF997)),BF997/BF996-1,"")</f>
        <v>-2.8823981552651423E-3</v>
      </c>
      <c r="BH997" s="60">
        <f>IF(ISNUMBER(BF997),BF997/MAX(BF$22:BF997)-1,"")</f>
        <v>-4.1558921315108965E-2</v>
      </c>
      <c r="BK997" s="61">
        <f>BK996*(1+BL997)</f>
        <v>144.80198135475158</v>
      </c>
      <c r="BL997" s="60">
        <f>$L$12*N(AQ997)+$L$13*N(S997)+$L$14*N(AA997)+$L$15*N(AE997)+$L$16*N(AY997)+$L$17*N(BC997)+$L$18*N(AM997)+$L$19*N(AU997)+$L$20*N(W997)</f>
        <v>3.3496747038022981E-3</v>
      </c>
      <c r="BM997" s="60">
        <f>IF(ISNUMBER(BK997),BK997/MAX(BK$22:BK997)-1,"")</f>
        <v>0</v>
      </c>
      <c r="BO997" s="61">
        <f>BO996*(1+BP997)</f>
        <v>146.30052566485128</v>
      </c>
      <c r="BP997" s="60">
        <f>$L$36*N(S997)+$L$37*N(AQ997)+$L$38*N(AA997)+$L$39*N(AE997)+$L$40*N(AM997)+$L$41*N(W997)+$L$42*N(AI997)+$L$43*N(BG997)+$L$44*N(AY997)</f>
        <v>5.0357985880898201E-3</v>
      </c>
      <c r="BQ997" s="60">
        <f>IF(ISNUMBER(BO997),BO997/MAX(BO$22:BO997)-1,"")</f>
        <v>0</v>
      </c>
      <c r="BS997" s="61">
        <f>BS996*(1+BT997)</f>
        <v>139.91752340816285</v>
      </c>
      <c r="BT997" s="60">
        <f>$L$60*N(S997)+$L$61*N(AE997)+$L$62*N(AQ997)+$L$63*N(AM997)+$L$64*N(AI997)+$L$65*N(AA997)+$L$66*N(BG997)+$L$67*N(W997)+$L$68*N(AY997)</f>
        <v>5.7619430768494446E-3</v>
      </c>
      <c r="BU997" s="60">
        <f>IF(ISNUMBER(BS997),BS997/MAX(BS$22:BS997)-1,"")</f>
        <v>0</v>
      </c>
    </row>
    <row r="998" spans="17:73" ht="16" customHeight="1">
      <c r="Q998" s="63">
        <v>44505</v>
      </c>
      <c r="R998" s="62">
        <v>631.48</v>
      </c>
      <c r="S998" s="60">
        <f>IF(AND(ISNUMBER(R997),ISNUMBER(R998)),R998/R997-1,"")</f>
        <v>1.1743971801650321E-2</v>
      </c>
      <c r="T998" s="60">
        <f>IF(ISNUMBER(R998),R998/MAX(R$22:R998)-1,"")</f>
        <v>0</v>
      </c>
      <c r="V998" s="62">
        <v>326.5</v>
      </c>
      <c r="W998" s="60">
        <f>IF(AND(ISNUMBER(V997),ISNUMBER(V998)),V998/V997-1,"")</f>
        <v>1.0491782984123121E-2</v>
      </c>
      <c r="X998" s="60">
        <f>IF(ISNUMBER(V998),V998/MAX(V$22:V998)-1,"")</f>
        <v>0</v>
      </c>
      <c r="Z998" s="62">
        <v>13.02</v>
      </c>
      <c r="AA998" s="60">
        <f>IF(AND(ISNUMBER(Z997),ISNUMBER(Z998)),Z998/Z997-1,"")</f>
        <v>1.0869565217391131E-2</v>
      </c>
      <c r="AB998" s="60">
        <f>IF(ISNUMBER(Z998),Z998/MAX(Z$22:Z998)-1,"")</f>
        <v>0</v>
      </c>
      <c r="AD998" s="62">
        <v>16.54</v>
      </c>
      <c r="AE998" s="60">
        <f>IF(AND(ISNUMBER(AD997),ISNUMBER(AD998)),AD998/AD997-1,"")</f>
        <v>-5.4119061936259705E-3</v>
      </c>
      <c r="AF998" s="60">
        <f>IF(ISNUMBER(AD998),AD998/MAX(AD$22:AD998)-1,"")</f>
        <v>-2.0142180094786744E-2</v>
      </c>
      <c r="AH998" s="62">
        <v>20.74</v>
      </c>
      <c r="AI998" s="60">
        <f>IF(AND(ISNUMBER(AH997),ISNUMBER(AH998)),AH998/AH997-1,"")</f>
        <v>3.8722168441431837E-3</v>
      </c>
      <c r="AJ998" s="60">
        <f>IF(ISNUMBER(AH998),AH998/MAX(AH$22:AH998)-1,"")</f>
        <v>-1.285102332222765E-2</v>
      </c>
      <c r="AL998" s="62">
        <v>21.43</v>
      </c>
      <c r="AM998" s="60">
        <f>IF(AND(ISNUMBER(AL997),ISNUMBER(AL998)),AL998/AL997-1,"")</f>
        <v>-9.3240093240087862E-4</v>
      </c>
      <c r="AN998" s="60">
        <f>IF(ISNUMBER(AL998),AL998/MAX(AL$22:AL998)-1,"")</f>
        <v>-9.0793381417055619E-2</v>
      </c>
      <c r="AP998" s="62">
        <v>100.25</v>
      </c>
      <c r="AQ998" s="60">
        <f>IF(AND(ISNUMBER(AP997),ISNUMBER(AP998)),AP998/AP997-1,"")</f>
        <v>1.9954105557218327E-4</v>
      </c>
      <c r="AR998" s="60">
        <f>IF(ISNUMBER(AP998),AP998/MAX(AP$22:AP998)-1,"")</f>
        <v>-1.5934667861766671E-3</v>
      </c>
      <c r="AT998" s="62">
        <v>50.08</v>
      </c>
      <c r="AU998" s="60">
        <f>IF(AND(ISNUMBER(AT997),ISNUMBER(AT998)),AT998/AT997-1,"")</f>
        <v>1.9972039145188525E-4</v>
      </c>
      <c r="AV998" s="60">
        <f>IF(ISNUMBER(AT998),AT998/MAX(AT$22:AT998)-1,"")</f>
        <v>-1.9928258270227595E-3</v>
      </c>
      <c r="AX998" s="62">
        <v>22.634</v>
      </c>
      <c r="AY998" s="60">
        <f>IF(AND(ISNUMBER(AX997),ISNUMBER(AX998)),AX998/AX997-1,"")</f>
        <v>1.8998739420133193E-2</v>
      </c>
      <c r="AZ998" s="60">
        <f>IF(ISNUMBER(AX998),AX998/MAX(AX$22:AX998)-1,"")</f>
        <v>-0.15592019392131273</v>
      </c>
      <c r="BB998" s="62">
        <v>48.22</v>
      </c>
      <c r="BC998" s="60">
        <f>IF(AND(ISNUMBER(BB997),ISNUMBER(BB998)),BB998/BB997-1,"")</f>
        <v>3.120449344705678E-3</v>
      </c>
      <c r="BD998" s="60">
        <f>IF(ISNUMBER(BB998),BB998/MAX(BB$22:BB998)-1,"")</f>
        <v>-0.12818658470439348</v>
      </c>
      <c r="BF998" s="62">
        <v>52.04</v>
      </c>
      <c r="BG998" s="60">
        <f>IF(AND(ISNUMBER(BF997),ISNUMBER(BF998)),BF998/BF997-1,"")</f>
        <v>2.8907303912122373E-3</v>
      </c>
      <c r="BH998" s="60">
        <f>IF(ISNUMBER(BF998),BF998/MAX(BF$22:BF998)-1,"")</f>
        <v>-3.878832656076836E-2</v>
      </c>
      <c r="BK998" s="61">
        <f>BK997*(1+BL998)</f>
        <v>145.90562682947822</v>
      </c>
      <c r="BL998" s="60">
        <f>$L$12*N(AQ998)+$L$13*N(S998)+$L$14*N(AA998)+$L$15*N(AE998)+$L$16*N(AY998)+$L$17*N(BC998)+$L$18*N(AM998)+$L$19*N(AU998)+$L$20*N(W998)</f>
        <v>7.6217567218421003E-3</v>
      </c>
      <c r="BM998" s="60">
        <f>IF(ISNUMBER(BK998),BK998/MAX(BK$22:BK998)-1,"")</f>
        <v>0</v>
      </c>
      <c r="BO998" s="61">
        <f>BO997*(1+BP998)</f>
        <v>147.21853122028361</v>
      </c>
      <c r="BP998" s="60">
        <f>$L$36*N(S998)+$L$37*N(AQ998)+$L$38*N(AA998)+$L$39*N(AE998)+$L$40*N(AM998)+$L$41*N(W998)+$L$42*N(AI998)+$L$43*N(BG998)+$L$44*N(AY998)</f>
        <v>6.2747932808888433E-3</v>
      </c>
      <c r="BQ998" s="60">
        <f>IF(ISNUMBER(BO998),BO998/MAX(BO$22:BO998)-1,"")</f>
        <v>0</v>
      </c>
      <c r="BS998" s="61">
        <f>BS997*(1+BT998)</f>
        <v>140.48294410307173</v>
      </c>
      <c r="BT998" s="60">
        <f>$L$60*N(S998)+$L$61*N(AE998)+$L$62*N(AQ998)+$L$63*N(AM998)+$L$64*N(AI998)+$L$65*N(AA998)+$L$66*N(BG998)+$L$67*N(W998)+$L$68*N(AY998)</f>
        <v>4.0410999361348053E-3</v>
      </c>
      <c r="BU998" s="60">
        <f>IF(ISNUMBER(BS998),BS998/MAX(BS$22:BS998)-1,"")</f>
        <v>0</v>
      </c>
    </row>
    <row r="999" spans="17:73" ht="16" customHeight="1">
      <c r="Q999" s="63">
        <v>44508</v>
      </c>
      <c r="R999" s="62">
        <v>631.76</v>
      </c>
      <c r="S999" s="60">
        <f>IF(AND(ISNUMBER(R998),ISNUMBER(R999)),R999/R998-1,"")</f>
        <v>4.4340279977195252E-4</v>
      </c>
      <c r="T999" s="60">
        <f>IF(ISNUMBER(R999),R999/MAX(R$22:R999)-1,"")</f>
        <v>0</v>
      </c>
      <c r="V999" s="62">
        <v>326.91000000000003</v>
      </c>
      <c r="W999" s="60">
        <f>IF(AND(ISNUMBER(V998),ISNUMBER(V999)),V999/V998-1,"")</f>
        <v>1.255742725880582E-3</v>
      </c>
      <c r="X999" s="60">
        <f>IF(ISNUMBER(V999),V999/MAX(V$22:V999)-1,"")</f>
        <v>0</v>
      </c>
      <c r="Z999" s="62">
        <v>13.05</v>
      </c>
      <c r="AA999" s="60">
        <f>IF(AND(ISNUMBER(Z998),ISNUMBER(Z999)),Z999/Z998-1,"")</f>
        <v>2.3041474654379446E-3</v>
      </c>
      <c r="AB999" s="60">
        <f>IF(ISNUMBER(Z999),Z999/MAX(Z$22:Z999)-1,"")</f>
        <v>0</v>
      </c>
      <c r="AD999" s="62">
        <v>16.52</v>
      </c>
      <c r="AE999" s="60">
        <f>IF(AND(ISNUMBER(AD998),ISNUMBER(AD999)),AD999/AD998-1,"")</f>
        <v>-1.2091898428052694E-3</v>
      </c>
      <c r="AF999" s="60">
        <f>IF(ISNUMBER(AD999),AD999/MAX(AD$22:AD999)-1,"")</f>
        <v>-2.1327014218009421E-2</v>
      </c>
      <c r="AH999" s="62">
        <v>20.59</v>
      </c>
      <c r="AI999" s="60">
        <f>IF(AND(ISNUMBER(AH998),ISNUMBER(AH999)),AH999/AH998-1,"")</f>
        <v>-7.232401157184154E-3</v>
      </c>
      <c r="AJ999" s="60">
        <f>IF(ISNUMBER(AH999),AH999/MAX(AH$22:AH999)-1,"")</f>
        <v>-1.9990480723465098E-2</v>
      </c>
      <c r="AL999" s="62">
        <v>21.65</v>
      </c>
      <c r="AM999" s="60">
        <f>IF(AND(ISNUMBER(AL998),ISNUMBER(AL999)),AL999/AL998-1,"")</f>
        <v>1.0265982267848806E-2</v>
      </c>
      <c r="AN999" s="60">
        <f>IF(ISNUMBER(AL999),AL999/MAX(AL$22:AL999)-1,"")</f>
        <v>-8.1459482392872373E-2</v>
      </c>
      <c r="AP999" s="62">
        <v>100.24</v>
      </c>
      <c r="AQ999" s="60">
        <f>IF(AND(ISNUMBER(AP998),ISNUMBER(AP999)),AP999/AP998-1,"")</f>
        <v>-9.9750623441474673E-5</v>
      </c>
      <c r="AR999" s="60">
        <f>IF(ISNUMBER(AP999),AP999/MAX(AP$22:AP999)-1,"")</f>
        <v>-1.6930584603127574E-3</v>
      </c>
      <c r="AT999" s="62">
        <v>50.07</v>
      </c>
      <c r="AU999" s="60">
        <f>IF(AND(ISNUMBER(AT998),ISNUMBER(AT999)),AT999/AT998-1,"")</f>
        <v>-1.9968051118202101E-4</v>
      </c>
      <c r="AV999" s="60">
        <f>IF(ISNUMBER(AT999),AT999/MAX(AT$22:AT999)-1,"")</f>
        <v>-2.1921084097249466E-3</v>
      </c>
      <c r="AX999" s="62">
        <v>22.946000000000002</v>
      </c>
      <c r="AY999" s="60">
        <f>IF(AND(ISNUMBER(AX998),ISNUMBER(AX999)),AX999/AX998-1,"")</f>
        <v>1.3784571883007857E-2</v>
      </c>
      <c r="AZ999" s="60">
        <f>IF(ISNUMBER(AX999),AX999/MAX(AX$22:AX999)-1,"")</f>
        <v>-0.14428491515942565</v>
      </c>
      <c r="BB999" s="62">
        <v>48.42</v>
      </c>
      <c r="BC999" s="60">
        <f>IF(AND(ISNUMBER(BB998),ISNUMBER(BB999)),BB999/BB998-1,"")</f>
        <v>4.1476565740357074E-3</v>
      </c>
      <c r="BD999" s="60">
        <f>IF(ISNUMBER(BB999),BB999/MAX(BB$22:BB999)-1,"")</f>
        <v>-0.12457060206111015</v>
      </c>
      <c r="BF999" s="62">
        <v>52.15</v>
      </c>
      <c r="BG999" s="60">
        <f>IF(AND(ISNUMBER(BF998),ISNUMBER(BF999)),BF999/BF998-1,"")</f>
        <v>2.1137586471944303E-3</v>
      </c>
      <c r="BH999" s="60">
        <f>IF(ISNUMBER(BF999),BF999/MAX(BF$22:BF999)-1,"")</f>
        <v>-3.6756557074251961E-2</v>
      </c>
      <c r="BK999" s="61">
        <f>BK998*(1+BL999)</f>
        <v>146.35147933923091</v>
      </c>
      <c r="BL999" s="60">
        <f>$L$12*N(AQ999)+$L$13*N(S999)+$L$14*N(AA999)+$L$15*N(AE999)+$L$16*N(AY999)+$L$17*N(BC999)+$L$18*N(AM999)+$L$19*N(AU999)+$L$20*N(W999)</f>
        <v>3.0557595306021611E-3</v>
      </c>
      <c r="BM999" s="60">
        <f>IF(ISNUMBER(BK999),BK999/MAX(BK$22:BK999)-1,"")</f>
        <v>0</v>
      </c>
      <c r="BO999" s="61">
        <f>BO998*(1+BP999)</f>
        <v>147.47715506635831</v>
      </c>
      <c r="BP999" s="60">
        <f>$L$36*N(S999)+$L$37*N(AQ999)+$L$38*N(AA999)+$L$39*N(AE999)+$L$40*N(AM999)+$L$41*N(W999)+$L$42*N(AI999)+$L$43*N(BG999)+$L$44*N(AY999)</f>
        <v>1.7567343182340223E-3</v>
      </c>
      <c r="BQ999" s="60">
        <f>IF(ISNUMBER(BO999),BO999/MAX(BO$22:BO999)-1,"")</f>
        <v>0</v>
      </c>
      <c r="BS999" s="61">
        <f>BS998*(1+BT999)</f>
        <v>140.56712585813466</v>
      </c>
      <c r="BT999" s="60">
        <f>$L$60*N(S999)+$L$61*N(AE999)+$L$62*N(AQ999)+$L$63*N(AM999)+$L$64*N(AI999)+$L$65*N(AA999)+$L$66*N(BG999)+$L$67*N(W999)+$L$68*N(AY999)</f>
        <v>5.9923114226008206E-4</v>
      </c>
      <c r="BU999" s="60">
        <f>IF(ISNUMBER(BS999),BS999/MAX(BS$22:BS999)-1,"")</f>
        <v>0</v>
      </c>
    </row>
    <row r="1000" spans="17:73" ht="16" customHeight="1">
      <c r="Q1000" s="63">
        <v>44509</v>
      </c>
      <c r="R1000" s="62">
        <v>631.48</v>
      </c>
      <c r="S1000" s="60">
        <f>IF(AND(ISNUMBER(R999),ISNUMBER(R1000)),R1000/R999-1,"")</f>
        <v>-4.4320628086613745E-4</v>
      </c>
      <c r="T1000" s="60">
        <f>IF(ISNUMBER(R1000),R1000/MAX(R$22:R1000)-1,"")</f>
        <v>-4.4320628086613745E-4</v>
      </c>
      <c r="V1000" s="62">
        <v>326.66000000000003</v>
      </c>
      <c r="W1000" s="60">
        <f>IF(AND(ISNUMBER(V999),ISNUMBER(V1000)),V1000/V999-1,"")</f>
        <v>-7.6473647181185544E-4</v>
      </c>
      <c r="X1000" s="60">
        <f>IF(ISNUMBER(V1000),V1000/MAX(V$22:V1000)-1,"")</f>
        <v>-7.6473647181185544E-4</v>
      </c>
      <c r="Z1000" s="62">
        <v>13.07</v>
      </c>
      <c r="AA1000" s="60">
        <f>IF(AND(ISNUMBER(Z999),ISNUMBER(Z1000)),Z1000/Z999-1,"")</f>
        <v>1.5325670498083088E-3</v>
      </c>
      <c r="AB1000" s="60">
        <f>IF(ISNUMBER(Z1000),Z1000/MAX(Z$22:Z1000)-1,"")</f>
        <v>0</v>
      </c>
      <c r="AD1000" s="62">
        <v>16.36</v>
      </c>
      <c r="AE1000" s="60">
        <f>IF(AND(ISNUMBER(AD999),ISNUMBER(AD1000)),AD1000/AD999-1,"")</f>
        <v>-9.6852300242130651E-3</v>
      </c>
      <c r="AF1000" s="60">
        <f>IF(ISNUMBER(AD1000),AD1000/MAX(AD$22:AD1000)-1,"")</f>
        <v>-3.0805687203791399E-2</v>
      </c>
      <c r="AH1000" s="62">
        <v>20.6</v>
      </c>
      <c r="AI1000" s="60">
        <f>IF(AND(ISNUMBER(AH999),ISNUMBER(AH1000)),AH1000/AH999-1,"")</f>
        <v>4.8567265662957659E-4</v>
      </c>
      <c r="AJ1000" s="60">
        <f>IF(ISNUMBER(AH1000),AH1000/MAX(AH$22:AH1000)-1,"")</f>
        <v>-1.9514516896715906E-2</v>
      </c>
      <c r="AL1000" s="62">
        <v>21.49</v>
      </c>
      <c r="AM1000" s="60">
        <f>IF(AND(ISNUMBER(AL999),ISNUMBER(AL1000)),AL1000/AL999-1,"")</f>
        <v>-7.390300230946889E-3</v>
      </c>
      <c r="AN1000" s="60">
        <f>IF(ISNUMBER(AL1000),AL1000/MAX(AL$22:AL1000)-1,"")</f>
        <v>-8.8247772592278451E-2</v>
      </c>
      <c r="AP1000" s="62">
        <v>100.24</v>
      </c>
      <c r="AQ1000" s="60">
        <f>IF(AND(ISNUMBER(AP999),ISNUMBER(AP1000)),AP1000/AP999-1,"")</f>
        <v>0</v>
      </c>
      <c r="AR1000" s="60">
        <f>IF(ISNUMBER(AP1000),AP1000/MAX(AP$22:AP1000)-1,"")</f>
        <v>-1.6930584603127574E-3</v>
      </c>
      <c r="AT1000" s="62">
        <v>50.07</v>
      </c>
      <c r="AU1000" s="60">
        <f>IF(AND(ISNUMBER(AT999),ISNUMBER(AT1000)),AT1000/AT999-1,"")</f>
        <v>0</v>
      </c>
      <c r="AV1000" s="60">
        <f>IF(ISNUMBER(AT1000),AT1000/MAX(AT$22:AT1000)-1,"")</f>
        <v>-2.1921084097249466E-3</v>
      </c>
      <c r="AX1000" s="62">
        <v>22.936</v>
      </c>
      <c r="AY1000" s="60">
        <f>IF(AND(ISNUMBER(AX999),ISNUMBER(AX1000)),AX1000/AX999-1,"")</f>
        <v>-4.3580580493340904E-4</v>
      </c>
      <c r="AZ1000" s="60">
        <f>IF(ISNUMBER(AX1000),AX1000/MAX(AX$22:AX1000)-1,"")</f>
        <v>-0.14465784076076826</v>
      </c>
      <c r="BB1000" s="62">
        <v>48.44</v>
      </c>
      <c r="BC1000" s="60">
        <f>IF(AND(ISNUMBER(BB999),ISNUMBER(BB1000)),BB1000/BB999-1,"")</f>
        <v>4.1305245766198873E-4</v>
      </c>
      <c r="BD1000" s="60">
        <f>IF(ISNUMBER(BB1000),BB1000/MAX(BB$22:BB1000)-1,"")</f>
        <v>-0.1242090037967819</v>
      </c>
      <c r="BF1000" s="62">
        <v>52</v>
      </c>
      <c r="BG1000" s="60">
        <f>IF(AND(ISNUMBER(BF999),ISNUMBER(BF1000)),BF1000/BF999-1,"")</f>
        <v>-2.8763183125598557E-3</v>
      </c>
      <c r="BH1000" s="60">
        <f>IF(ISNUMBER(BF1000),BF1000/MAX(BF$22:BF1000)-1,"")</f>
        <v>-3.9527151828592566E-2</v>
      </c>
      <c r="BK1000" s="61">
        <f>BK999*(1+BL1000)</f>
        <v>146.16796654119221</v>
      </c>
      <c r="BL1000" s="60">
        <f>$L$12*N(AQ1000)+$L$13*N(S1000)+$L$14*N(AA1000)+$L$15*N(AE1000)+$L$16*N(AY1000)+$L$17*N(BC1000)+$L$18*N(AM1000)+$L$19*N(AU1000)+$L$20*N(W1000)</f>
        <v>-1.2539182990649119E-3</v>
      </c>
      <c r="BM1000" s="60">
        <f>IF(ISNUMBER(BK1000),BK1000/MAX(BK$22:BK1000)-1,"")</f>
        <v>-1.25391829906496E-3</v>
      </c>
      <c r="BO1000" s="61">
        <f>BO999*(1+BP1000)</f>
        <v>147.21715162491952</v>
      </c>
      <c r="BP1000" s="60">
        <f>$L$36*N(S1000)+$L$37*N(AQ1000)+$L$38*N(AA1000)+$L$39*N(AE1000)+$L$40*N(AM1000)+$L$41*N(W1000)+$L$42*N(AI1000)+$L$43*N(BG1000)+$L$44*N(AY1000)</f>
        <v>-1.7630082525105849E-3</v>
      </c>
      <c r="BQ1000" s="60">
        <f>IF(ISNUMBER(BO1000),BO1000/MAX(BO$22:BO1000)-1,"")</f>
        <v>-1.7630082525106339E-3</v>
      </c>
      <c r="BS1000" s="61">
        <f>BS999*(1+BT1000)</f>
        <v>140.19744518778239</v>
      </c>
      <c r="BT1000" s="60">
        <f>$L$60*N(S1000)+$L$61*N(AE1000)+$L$62*N(AQ1000)+$L$63*N(AM1000)+$L$64*N(AI1000)+$L$65*N(AA1000)+$L$66*N(BG1000)+$L$67*N(W1000)+$L$68*N(AY1000)</f>
        <v>-2.6299226657402366E-3</v>
      </c>
      <c r="BU1000" s="60">
        <f>IF(ISNUMBER(BS1000),BS1000/MAX(BS$22:BS1000)-1,"")</f>
        <v>-2.6299226657402475E-3</v>
      </c>
    </row>
    <row r="1001" spans="17:73" ht="16" customHeight="1">
      <c r="Q1001" s="63">
        <v>44510</v>
      </c>
      <c r="R1001" s="62">
        <v>632.87</v>
      </c>
      <c r="S1001" s="60">
        <f>IF(AND(ISNUMBER(R1000),ISNUMBER(R1001)),R1001/R1000-1,"")</f>
        <v>2.2011781845823197E-3</v>
      </c>
      <c r="T1001" s="60">
        <f>IF(ISNUMBER(R1001),R1001/MAX(R$22:R1001)-1,"")</f>
        <v>0</v>
      </c>
      <c r="V1001" s="62">
        <v>327.48</v>
      </c>
      <c r="W1001" s="60">
        <f>IF(AND(ISNUMBER(V1000),ISNUMBER(V1001)),V1001/V1000-1,"")</f>
        <v>2.5102553113327541E-3</v>
      </c>
      <c r="X1001" s="60">
        <f>IF(ISNUMBER(V1001),V1001/MAX(V$22:V1001)-1,"")</f>
        <v>0</v>
      </c>
      <c r="Z1001" s="62">
        <v>13.07</v>
      </c>
      <c r="AA1001" s="60">
        <f>IF(AND(ISNUMBER(Z1000),ISNUMBER(Z1001)),Z1001/Z1000-1,"")</f>
        <v>0</v>
      </c>
      <c r="AB1001" s="60">
        <f>IF(ISNUMBER(Z1001),Z1001/MAX(Z$22:Z1001)-1,"")</f>
        <v>0</v>
      </c>
      <c r="AD1001" s="62">
        <v>16.29</v>
      </c>
      <c r="AE1001" s="60">
        <f>IF(AND(ISNUMBER(AD1000),ISNUMBER(AD1001)),AD1001/AD1000-1,"")</f>
        <v>-4.2787286063570296E-3</v>
      </c>
      <c r="AF1001" s="60">
        <f>IF(ISNUMBER(AD1001),AD1001/MAX(AD$22:AD1001)-1,"")</f>
        <v>-3.4952606635071048E-2</v>
      </c>
      <c r="AH1001" s="62">
        <v>20.48</v>
      </c>
      <c r="AI1001" s="60">
        <f>IF(AND(ISNUMBER(AH1000),ISNUMBER(AH1001)),AH1001/AH1000-1,"")</f>
        <v>-5.8252427184466438E-3</v>
      </c>
      <c r="AJ1001" s="60">
        <f>IF(ISNUMBER(AH1001),AH1001/MAX(AH$22:AH1001)-1,"")</f>
        <v>-2.5226082817705886E-2</v>
      </c>
      <c r="AL1001" s="62">
        <v>21.45</v>
      </c>
      <c r="AM1001" s="60">
        <f>IF(AND(ISNUMBER(AL1000),ISNUMBER(AL1001)),AL1001/AL1000-1,"")</f>
        <v>-1.8613308515588178E-3</v>
      </c>
      <c r="AN1001" s="60">
        <f>IF(ISNUMBER(AL1001),AL1001/MAX(AL$22:AL1001)-1,"")</f>
        <v>-8.9944845142129859E-2</v>
      </c>
      <c r="AP1001" s="62">
        <v>100.24</v>
      </c>
      <c r="AQ1001" s="60">
        <f>IF(AND(ISNUMBER(AP1000),ISNUMBER(AP1001)),AP1001/AP1000-1,"")</f>
        <v>0</v>
      </c>
      <c r="AR1001" s="60">
        <f>IF(ISNUMBER(AP1001),AP1001/MAX(AP$22:AP1001)-1,"")</f>
        <v>-1.6930584603127574E-3</v>
      </c>
      <c r="AT1001" s="62">
        <v>50.07</v>
      </c>
      <c r="AU1001" s="60">
        <f>IF(AND(ISNUMBER(AT1000),ISNUMBER(AT1001)),AT1001/AT1000-1,"")</f>
        <v>0</v>
      </c>
      <c r="AV1001" s="60">
        <f>IF(ISNUMBER(AT1001),AT1001/MAX(AT$22:AT1001)-1,"")</f>
        <v>-2.1921084097249466E-3</v>
      </c>
      <c r="AX1001" s="62">
        <v>23.109000000000002</v>
      </c>
      <c r="AY1001" s="60">
        <f>IF(AND(ISNUMBER(AX1000),ISNUMBER(AX1001)),AX1001/AX1000-1,"")</f>
        <v>7.5427275898152235E-3</v>
      </c>
      <c r="AZ1001" s="60">
        <f>IF(ISNUMBER(AX1001),AX1001/MAX(AX$22:AX1001)-1,"")</f>
        <v>-0.13820622785754244</v>
      </c>
      <c r="BB1001" s="62">
        <v>48.44</v>
      </c>
      <c r="BC1001" s="60">
        <f>IF(AND(ISNUMBER(BB1000),ISNUMBER(BB1001)),BB1001/BB1000-1,"")</f>
        <v>0</v>
      </c>
      <c r="BD1001" s="60">
        <f>IF(ISNUMBER(BB1001),BB1001/MAX(BB$22:BB1001)-1,"")</f>
        <v>-0.1242090037967819</v>
      </c>
      <c r="BF1001" s="62">
        <v>52.1</v>
      </c>
      <c r="BG1001" s="60">
        <f>IF(AND(ISNUMBER(BF1000),ISNUMBER(BF1001)),BF1001/BF1000-1,"")</f>
        <v>1.9230769230769162E-3</v>
      </c>
      <c r="BH1001" s="60">
        <f>IF(ISNUMBER(BF1001),BF1001/MAX(BF$22:BF1001)-1,"")</f>
        <v>-3.7680088659032163E-2</v>
      </c>
      <c r="BK1001" s="61">
        <f>BK1000*(1+BL1001)</f>
        <v>146.35536904911245</v>
      </c>
      <c r="BL1001" s="60">
        <f>$L$12*N(AQ1001)+$L$13*N(S1001)+$L$14*N(AA1001)+$L$15*N(AE1001)+$L$16*N(AY1001)+$L$17*N(BC1001)+$L$18*N(AM1001)+$L$19*N(AU1001)+$L$20*N(W1001)</f>
        <v>1.2821038176476988E-3</v>
      </c>
      <c r="BM1001" s="60">
        <f>IF(ISNUMBER(BK1001),BK1001/MAX(BK$22:BK1001)-1,"")</f>
        <v>0</v>
      </c>
      <c r="BO1001" s="61">
        <f>BO1000*(1+BP1001)</f>
        <v>147.28399481275201</v>
      </c>
      <c r="BP1001" s="60">
        <f>$L$36*N(S1001)+$L$37*N(AQ1001)+$L$38*N(AA1001)+$L$39*N(AE1001)+$L$40*N(AM1001)+$L$41*N(W1001)+$L$42*N(AI1001)+$L$43*N(BG1001)+$L$44*N(AY1001)</f>
        <v>4.540448384899743E-4</v>
      </c>
      <c r="BQ1001" s="60">
        <f>IF(ISNUMBER(BO1001),BO1001/MAX(BO$22:BO1001)-1,"")</f>
        <v>-1.3097638988179838E-3</v>
      </c>
      <c r="BS1001" s="61">
        <f>BS1000*(1+BT1001)</f>
        <v>140.07138377286648</v>
      </c>
      <c r="BT1001" s="60">
        <f>$L$60*N(S1001)+$L$61*N(AE1001)+$L$62*N(AQ1001)+$L$63*N(AM1001)+$L$64*N(AI1001)+$L$65*N(AA1001)+$L$66*N(BG1001)+$L$67*N(W1001)+$L$68*N(AY1001)</f>
        <v>-8.9917055725991565E-4</v>
      </c>
      <c r="BU1001" s="60">
        <f>IF(ISNUMBER(BS1001),BS1001/MAX(BS$22:BS1001)-1,"")</f>
        <v>-3.5267284739711746E-3</v>
      </c>
    </row>
    <row r="1002" spans="17:73" ht="16" customHeight="1">
      <c r="Q1002" s="63">
        <v>44511</v>
      </c>
      <c r="R1002" s="62">
        <v>635.80999999999995</v>
      </c>
      <c r="S1002" s="60">
        <f>IF(AND(ISNUMBER(R1001),ISNUMBER(R1002)),R1002/R1001-1,"")</f>
        <v>4.6455038159494144E-3</v>
      </c>
      <c r="T1002" s="60">
        <f>IF(ISNUMBER(R1002),R1002/MAX(R$22:R1002)-1,"")</f>
        <v>0</v>
      </c>
      <c r="V1002" s="62">
        <v>328.36</v>
      </c>
      <c r="W1002" s="60">
        <f>IF(AND(ISNUMBER(V1001),ISNUMBER(V1002)),V1002/V1001-1,"")</f>
        <v>2.6871870037865619E-3</v>
      </c>
      <c r="X1002" s="60">
        <f>IF(ISNUMBER(V1002),V1002/MAX(V$22:V1002)-1,"")</f>
        <v>0</v>
      </c>
      <c r="Z1002" s="62">
        <v>13.13</v>
      </c>
      <c r="AA1002" s="60">
        <f>IF(AND(ISNUMBER(Z1001),ISNUMBER(Z1002)),Z1002/Z1001-1,"")</f>
        <v>4.5906656465188878E-3</v>
      </c>
      <c r="AB1002" s="60">
        <f>IF(ISNUMBER(Z1002),Z1002/MAX(Z$22:Z1002)-1,"")</f>
        <v>0</v>
      </c>
      <c r="AD1002" s="62">
        <v>16.329999999999998</v>
      </c>
      <c r="AE1002" s="60">
        <f>IF(AND(ISNUMBER(AD1001),ISNUMBER(AD1002)),AD1002/AD1001-1,"")</f>
        <v>2.4554941682013443E-3</v>
      </c>
      <c r="AF1002" s="60">
        <f>IF(ISNUMBER(AD1002),AD1002/MAX(AD$22:AD1002)-1,"")</f>
        <v>-3.2582938388625582E-2</v>
      </c>
      <c r="AH1002" s="62">
        <v>20.260000000000002</v>
      </c>
      <c r="AI1002" s="60">
        <f>IF(AND(ISNUMBER(AH1001),ISNUMBER(AH1002)),AH1002/AH1001-1,"")</f>
        <v>-1.0742187499999889E-2</v>
      </c>
      <c r="AJ1002" s="60">
        <f>IF(ISNUMBER(AH1002),AH1002/MAX(AH$22:AH1002)-1,"")</f>
        <v>-3.5697287006187572E-2</v>
      </c>
      <c r="AL1002" s="62">
        <v>21.51</v>
      </c>
      <c r="AM1002" s="60">
        <f>IF(AND(ISNUMBER(AL1001),ISNUMBER(AL1002)),AL1002/AL1001-1,"")</f>
        <v>2.7972027972029689E-3</v>
      </c>
      <c r="AN1002" s="60">
        <f>IF(ISNUMBER(AL1002),AL1002/MAX(AL$22:AL1002)-1,"")</f>
        <v>-8.7399236317352469E-2</v>
      </c>
      <c r="AP1002" s="62">
        <v>100.24</v>
      </c>
      <c r="AQ1002" s="60">
        <f>IF(AND(ISNUMBER(AP1001),ISNUMBER(AP1002)),AP1002/AP1001-1,"")</f>
        <v>0</v>
      </c>
      <c r="AR1002" s="60">
        <f>IF(ISNUMBER(AP1002),AP1002/MAX(AP$22:AP1002)-1,"")</f>
        <v>-1.6930584603127574E-3</v>
      </c>
      <c r="AT1002" s="62">
        <v>50.07</v>
      </c>
      <c r="AU1002" s="60">
        <f>IF(AND(ISNUMBER(AT1001),ISNUMBER(AT1002)),AT1002/AT1001-1,"")</f>
        <v>0</v>
      </c>
      <c r="AV1002" s="60">
        <f>IF(ISNUMBER(AT1002),AT1002/MAX(AT$22:AT1002)-1,"")</f>
        <v>-2.1921084097249466E-3</v>
      </c>
      <c r="AX1002" s="62">
        <v>23.626999999999999</v>
      </c>
      <c r="AY1002" s="60">
        <f>IF(AND(ISNUMBER(AX1001),ISNUMBER(AX1002)),AX1002/AX1001-1,"")</f>
        <v>2.2415509109005027E-2</v>
      </c>
      <c r="AZ1002" s="60">
        <f>IF(ISNUMBER(AX1002),AX1002/MAX(AX$22:AX1002)-1,"")</f>
        <v>-0.11888868170799938</v>
      </c>
      <c r="BB1002" s="62">
        <v>48.16</v>
      </c>
      <c r="BC1002" s="60">
        <f>IF(AND(ISNUMBER(BB1001),ISNUMBER(BB1002)),BB1002/BB1001-1,"")</f>
        <v>-5.7803468208093012E-3</v>
      </c>
      <c r="BD1002" s="60">
        <f>IF(ISNUMBER(BB1002),BB1002/MAX(BB$22:BB1002)-1,"")</f>
        <v>-0.12927137949737855</v>
      </c>
      <c r="BF1002" s="62">
        <v>51.89</v>
      </c>
      <c r="BG1002" s="60">
        <f>IF(AND(ISNUMBER(BF1001),ISNUMBER(BF1002)),BF1002/BF1001-1,"")</f>
        <v>-4.0307101727447003E-3</v>
      </c>
      <c r="BH1002" s="60">
        <f>IF(ISNUMBER(BF1002),BF1002/MAX(BF$22:BF1002)-1,"")</f>
        <v>-4.1558921315108965E-2</v>
      </c>
      <c r="BK1002" s="61">
        <f>BK1001*(1+BL1002)</f>
        <v>147.17306836692896</v>
      </c>
      <c r="BL1002" s="60">
        <f>$L$12*N(AQ1002)+$L$13*N(S1002)+$L$14*N(AA1002)+$L$15*N(AE1002)+$L$16*N(AY1002)+$L$17*N(BC1002)+$L$18*N(AM1002)+$L$19*N(AU1002)+$L$20*N(W1002)</f>
        <v>5.5870811103766842E-3</v>
      </c>
      <c r="BM1002" s="60">
        <f>IF(ISNUMBER(BK1002),BK1002/MAX(BK$22:BK1002)-1,"")</f>
        <v>0</v>
      </c>
      <c r="BO1002" s="61">
        <f>BO1001*(1+BP1002)</f>
        <v>147.93123270159643</v>
      </c>
      <c r="BP1002" s="60">
        <f>$L$36*N(S1002)+$L$37*N(AQ1002)+$L$38*N(AA1002)+$L$39*N(AE1002)+$L$40*N(AM1002)+$L$41*N(W1002)+$L$42*N(AI1002)+$L$43*N(BG1002)+$L$44*N(AY1002)</f>
        <v>4.3944889576581639E-3</v>
      </c>
      <c r="BQ1002" s="60">
        <f>IF(ISNUMBER(BO1002),BO1002/MAX(BO$22:BO1002)-1,"")</f>
        <v>0</v>
      </c>
      <c r="BS1002" s="61">
        <f>BS1001*(1+BT1002)</f>
        <v>140.29043332827513</v>
      </c>
      <c r="BT1002" s="60">
        <f>$L$60*N(S1002)+$L$61*N(AE1002)+$L$62*N(AQ1002)+$L$63*N(AM1002)+$L$64*N(AI1002)+$L$65*N(AA1002)+$L$66*N(BG1002)+$L$67*N(W1002)+$L$68*N(AY1002)</f>
        <v>1.5638423031775935E-3</v>
      </c>
      <c r="BU1002" s="60">
        <f>IF(ISNUMBER(BS1002),BS1002/MAX(BS$22:BS1002)-1,"")</f>
        <v>-1.9684014179729425E-3</v>
      </c>
    </row>
    <row r="1003" spans="17:73" ht="16" customHeight="1">
      <c r="Q1003" s="63">
        <v>44512</v>
      </c>
      <c r="R1003" s="62">
        <v>637.4</v>
      </c>
      <c r="S1003" s="60">
        <f>IF(AND(ISNUMBER(R1002),ISNUMBER(R1003)),R1003/R1002-1,"")</f>
        <v>2.5007470785298747E-3</v>
      </c>
      <c r="T1003" s="60">
        <f>IF(ISNUMBER(R1003),R1003/MAX(R$22:R1003)-1,"")</f>
        <v>0</v>
      </c>
      <c r="V1003" s="62">
        <v>329.65</v>
      </c>
      <c r="W1003" s="60">
        <f>IF(AND(ISNUMBER(V1002),ISNUMBER(V1003)),V1003/V1002-1,"")</f>
        <v>3.9286149348274346E-3</v>
      </c>
      <c r="X1003" s="60">
        <f>IF(ISNUMBER(V1003),V1003/MAX(V$22:V1003)-1,"")</f>
        <v>0</v>
      </c>
      <c r="Z1003" s="62">
        <v>13.22</v>
      </c>
      <c r="AA1003" s="60">
        <f>IF(AND(ISNUMBER(Z1002),ISNUMBER(Z1003)),Z1003/Z1002-1,"")</f>
        <v>6.8545316070067752E-3</v>
      </c>
      <c r="AB1003" s="60">
        <f>IF(ISNUMBER(Z1003),Z1003/MAX(Z$22:Z1003)-1,"")</f>
        <v>0</v>
      </c>
      <c r="AD1003" s="62">
        <v>16.559999999999999</v>
      </c>
      <c r="AE1003" s="60">
        <f>IF(AND(ISNUMBER(AD1002),ISNUMBER(AD1003)),AD1003/AD1002-1,"")</f>
        <v>1.4084507042253502E-2</v>
      </c>
      <c r="AF1003" s="60">
        <f>IF(ISNUMBER(AD1003),AD1003/MAX(AD$22:AD1003)-1,"")</f>
        <v>-1.8957345971563955E-2</v>
      </c>
      <c r="AH1003" s="62">
        <v>20.3</v>
      </c>
      <c r="AI1003" s="60">
        <f>IF(AND(ISNUMBER(AH1002),ISNUMBER(AH1003)),AH1003/AH1002-1,"")</f>
        <v>1.9743336623889718E-3</v>
      </c>
      <c r="AJ1003" s="60">
        <f>IF(ISNUMBER(AH1003),AH1003/MAX(AH$22:AH1003)-1,"")</f>
        <v>-3.3793431699190912E-2</v>
      </c>
      <c r="AL1003" s="62">
        <v>21.47</v>
      </c>
      <c r="AM1003" s="60">
        <f>IF(AND(ISNUMBER(AL1002),ISNUMBER(AL1003)),AL1003/AL1002-1,"")</f>
        <v>-1.8596001859600975E-3</v>
      </c>
      <c r="AN1003" s="60">
        <f>IF(ISNUMBER(AL1003),AL1003/MAX(AL$22:AL1003)-1,"")</f>
        <v>-8.9096308867204099E-2</v>
      </c>
      <c r="AP1003" s="62">
        <v>100.12</v>
      </c>
      <c r="AQ1003" s="60">
        <f>IF(AND(ISNUMBER(AP1002),ISNUMBER(AP1003)),AP1003/AP1002-1,"")</f>
        <v>-1.1971268954508174E-3</v>
      </c>
      <c r="AR1003" s="60">
        <f>IF(ISNUMBER(AP1003),AP1003/MAX(AP$22:AP1003)-1,"")</f>
        <v>-2.8881585499451745E-3</v>
      </c>
      <c r="AT1003" s="62">
        <v>50.07</v>
      </c>
      <c r="AU1003" s="60">
        <f>IF(AND(ISNUMBER(AT1002),ISNUMBER(AT1003)),AT1003/AT1002-1,"")</f>
        <v>0</v>
      </c>
      <c r="AV1003" s="60">
        <f>IF(ISNUMBER(AT1003),AT1003/MAX(AT$22:AT1003)-1,"")</f>
        <v>-2.1921084097249466E-3</v>
      </c>
      <c r="AX1003" s="62">
        <v>23.773</v>
      </c>
      <c r="AY1003" s="60">
        <f>IF(AND(ISNUMBER(AX1002),ISNUMBER(AX1003)),AX1003/AX1002-1,"")</f>
        <v>6.1793710585347217E-3</v>
      </c>
      <c r="AZ1003" s="60">
        <f>IF(ISNUMBER(AX1003),AX1003/MAX(AX$22:AX1003)-1,"")</f>
        <v>-0.11344396792839839</v>
      </c>
      <c r="BB1003" s="62">
        <v>48.2</v>
      </c>
      <c r="BC1003" s="60">
        <f>IF(AND(ISNUMBER(BB1002),ISNUMBER(BB1003)),BB1003/BB1002-1,"")</f>
        <v>8.3056478405318934E-4</v>
      </c>
      <c r="BD1003" s="60">
        <f>IF(ISNUMBER(BB1003),BB1003/MAX(BB$22:BB1003)-1,"")</f>
        <v>-0.12854818296872172</v>
      </c>
      <c r="BF1003" s="62">
        <v>51.81</v>
      </c>
      <c r="BG1003" s="60">
        <f>IF(AND(ISNUMBER(BF1002),ISNUMBER(BF1003)),BF1003/BF1002-1,"")</f>
        <v>-1.5417228753131784E-3</v>
      </c>
      <c r="BH1003" s="60">
        <f>IF(ISNUMBER(BF1003),BF1003/MAX(BF$22:BF1003)-1,"")</f>
        <v>-4.3036571850757266E-2</v>
      </c>
      <c r="BK1003" s="61">
        <f>BK1002*(1+BL1003)</f>
        <v>147.74221580511053</v>
      </c>
      <c r="BL1003" s="60">
        <f>$L$12*N(AQ1003)+$L$13*N(S1003)+$L$14*N(AA1003)+$L$15*N(AE1003)+$L$16*N(AY1003)+$L$17*N(BC1003)+$L$18*N(AM1003)+$L$19*N(AU1003)+$L$20*N(W1003)</f>
        <v>3.8671982890415269E-3</v>
      </c>
      <c r="BM1003" s="60">
        <f>IF(ISNUMBER(BK1003),BK1003/MAX(BK$22:BK1003)-1,"")</f>
        <v>0</v>
      </c>
      <c r="BO1003" s="61">
        <f>BO1002*(1+BP1003)</f>
        <v>148.61031681317829</v>
      </c>
      <c r="BP1003" s="60">
        <f>$L$36*N(S1003)+$L$37*N(AQ1003)+$L$38*N(AA1003)+$L$39*N(AE1003)+$L$40*N(AM1003)+$L$41*N(W1003)+$L$42*N(AI1003)+$L$43*N(BG1003)+$L$44*N(AY1003)</f>
        <v>4.5905391253763493E-3</v>
      </c>
      <c r="BQ1003" s="60">
        <f>IF(ISNUMBER(BO1003),BO1003/MAX(BO$22:BO1003)-1,"")</f>
        <v>0</v>
      </c>
      <c r="BS1003" s="61">
        <f>BS1002*(1+BT1003)</f>
        <v>140.83658528350131</v>
      </c>
      <c r="BT1003" s="60">
        <f>$L$60*N(S1003)+$L$61*N(AE1003)+$L$62*N(AQ1003)+$L$63*N(AM1003)+$L$64*N(AI1003)+$L$65*N(AA1003)+$L$66*N(BG1003)+$L$67*N(W1003)+$L$68*N(AY1003)</f>
        <v>3.893009254224851E-3</v>
      </c>
      <c r="BU1003" s="60">
        <f>IF(ISNUMBER(BS1003),BS1003/MAX(BS$22:BS1003)-1,"")</f>
        <v>0</v>
      </c>
    </row>
    <row r="1004" spans="17:73" ht="16" customHeight="1">
      <c r="Q1004" s="63">
        <v>44515</v>
      </c>
      <c r="R1004" s="62">
        <v>637.02</v>
      </c>
      <c r="S1004" s="60">
        <f>IF(AND(ISNUMBER(R1003),ISNUMBER(R1004)),R1004/R1003-1,"")</f>
        <v>-5.9617194854089117E-4</v>
      </c>
      <c r="T1004" s="60">
        <f>IF(ISNUMBER(R1004),R1004/MAX(R$22:R1004)-1,"")</f>
        <v>-5.9617194854089117E-4</v>
      </c>
      <c r="V1004" s="62">
        <v>329.3</v>
      </c>
      <c r="W1004" s="60">
        <f>IF(AND(ISNUMBER(V1003),ISNUMBER(V1004)),V1004/V1003-1,"")</f>
        <v>-1.0617321401484858E-3</v>
      </c>
      <c r="X1004" s="60">
        <f>IF(ISNUMBER(V1004),V1004/MAX(V$22:V1004)-1,"")</f>
        <v>-1.0617321401484858E-3</v>
      </c>
      <c r="Z1004" s="62">
        <v>13.2</v>
      </c>
      <c r="AA1004" s="60">
        <f>IF(AND(ISNUMBER(Z1003),ISNUMBER(Z1004)),Z1004/Z1003-1,"")</f>
        <v>-1.5128593040848459E-3</v>
      </c>
      <c r="AB1004" s="60">
        <f>IF(ISNUMBER(Z1004),Z1004/MAX(Z$22:Z1004)-1,"")</f>
        <v>-1.5128593040848459E-3</v>
      </c>
      <c r="AD1004" s="62">
        <v>16.66</v>
      </c>
      <c r="AE1004" s="60">
        <f>IF(AND(ISNUMBER(AD1003),ISNUMBER(AD1004)),AD1004/AD1003-1,"")</f>
        <v>6.0386473429951959E-3</v>
      </c>
      <c r="AF1004" s="60">
        <f>IF(ISNUMBER(AD1004),AD1004/MAX(AD$22:AD1004)-1,"")</f>
        <v>-1.3033175355450122E-2</v>
      </c>
      <c r="AH1004" s="62">
        <v>20.48</v>
      </c>
      <c r="AI1004" s="60">
        <f>IF(AND(ISNUMBER(AH1003),ISNUMBER(AH1004)),AH1004/AH1003-1,"")</f>
        <v>8.8669950738915482E-3</v>
      </c>
      <c r="AJ1004" s="60">
        <f>IF(ISNUMBER(AH1004),AH1004/MAX(AH$22:AH1004)-1,"")</f>
        <v>-2.5226082817705886E-2</v>
      </c>
      <c r="AL1004" s="62">
        <v>21.47</v>
      </c>
      <c r="AM1004" s="60">
        <f>IF(AND(ISNUMBER(AL1003),ISNUMBER(AL1004)),AL1004/AL1003-1,"")</f>
        <v>0</v>
      </c>
      <c r="AN1004" s="60">
        <f>IF(ISNUMBER(AL1004),AL1004/MAX(AL$22:AL1004)-1,"")</f>
        <v>-8.9096308867204099E-2</v>
      </c>
      <c r="AP1004" s="62">
        <v>100.12</v>
      </c>
      <c r="AQ1004" s="60">
        <f>IF(AND(ISNUMBER(AP1003),ISNUMBER(AP1004)),AP1004/AP1003-1,"")</f>
        <v>0</v>
      </c>
      <c r="AR1004" s="60">
        <f>IF(ISNUMBER(AP1004),AP1004/MAX(AP$22:AP1004)-1,"")</f>
        <v>-2.8881585499451745E-3</v>
      </c>
      <c r="AT1004" s="62">
        <v>50.07</v>
      </c>
      <c r="AU1004" s="60">
        <f>IF(AND(ISNUMBER(AT1003),ISNUMBER(AT1004)),AT1004/AT1003-1,"")</f>
        <v>0</v>
      </c>
      <c r="AV1004" s="60">
        <f>IF(ISNUMBER(AT1004),AT1004/MAX(AT$22:AT1004)-1,"")</f>
        <v>-2.1921084097249466E-3</v>
      </c>
      <c r="AX1004" s="62">
        <v>23.591999999999999</v>
      </c>
      <c r="AY1004" s="60">
        <f>IF(AND(ISNUMBER(AX1003),ISNUMBER(AX1004)),AX1004/AX1003-1,"")</f>
        <v>-7.6136793841753425E-3</v>
      </c>
      <c r="AZ1004" s="60">
        <f>IF(ISNUMBER(AX1004),AX1004/MAX(AX$22:AX1004)-1,"")</f>
        <v>-0.12019392131269824</v>
      </c>
      <c r="BB1004" s="62">
        <v>48.3</v>
      </c>
      <c r="BC1004" s="60">
        <f>IF(AND(ISNUMBER(BB1003),ISNUMBER(BB1004)),BB1004/BB1003-1,"")</f>
        <v>2.0746887966804906E-3</v>
      </c>
      <c r="BD1004" s="60">
        <f>IF(ISNUMBER(BB1004),BB1004/MAX(BB$22:BB1004)-1,"")</f>
        <v>-0.12674019164708017</v>
      </c>
      <c r="BF1004" s="62">
        <v>51.91</v>
      </c>
      <c r="BG1004" s="60">
        <f>IF(AND(ISNUMBER(BF1003),ISNUMBER(BF1004)),BF1004/BF1003-1,"")</f>
        <v>1.9301293186642088E-3</v>
      </c>
      <c r="BH1004" s="60">
        <f>IF(ISNUMBER(BF1004),BF1004/MAX(BF$22:BF1004)-1,"")</f>
        <v>-4.1189508681196974E-2</v>
      </c>
      <c r="BK1004" s="61">
        <f>BK1003*(1+BL1004)</f>
        <v>147.61334141017048</v>
      </c>
      <c r="BL1004" s="60">
        <f>$L$12*N(AQ1004)+$L$13*N(S1004)+$L$14*N(AA1004)+$L$15*N(AE1004)+$L$16*N(AY1004)+$L$17*N(BC1004)+$L$18*N(AM1004)+$L$19*N(AU1004)+$L$20*N(W1004)</f>
        <v>-8.7229228448860562E-4</v>
      </c>
      <c r="BM1004" s="60">
        <f>IF(ISNUMBER(BK1004),BK1004/MAX(BK$22:BK1004)-1,"")</f>
        <v>-8.722922844887071E-4</v>
      </c>
      <c r="BO1004" s="61">
        <f>BO1003*(1+BP1004)</f>
        <v>148.61491567276357</v>
      </c>
      <c r="BP1004" s="60">
        <f>$L$36*N(S1004)+$L$37*N(AQ1004)+$L$38*N(AA1004)+$L$39*N(AE1004)+$L$40*N(AM1004)+$L$41*N(W1004)+$L$42*N(AI1004)+$L$43*N(BG1004)+$L$44*N(AY1004)</f>
        <v>3.0945762608568196E-5</v>
      </c>
      <c r="BQ1004" s="60">
        <f>IF(ISNUMBER(BO1004),BO1004/MAX(BO$22:BO1004)-1,"")</f>
        <v>0</v>
      </c>
      <c r="BS1004" s="61">
        <f>BS1003*(1+BT1004)</f>
        <v>141.0820906479168</v>
      </c>
      <c r="BT1004" s="60">
        <f>$L$60*N(S1004)+$L$61*N(AE1004)+$L$62*N(AQ1004)+$L$63*N(AM1004)+$L$64*N(AI1004)+$L$65*N(AA1004)+$L$66*N(BG1004)+$L$67*N(W1004)+$L$68*N(AY1004)</f>
        <v>1.7431931051245689E-3</v>
      </c>
      <c r="BU1004" s="60">
        <f>IF(ISNUMBER(BS1004),BS1004/MAX(BS$22:BS1004)-1,"")</f>
        <v>0</v>
      </c>
    </row>
    <row r="1005" spans="17:73" ht="16" customHeight="1">
      <c r="Q1005" s="63">
        <v>44516</v>
      </c>
      <c r="R1005" s="62">
        <v>635.64</v>
      </c>
      <c r="S1005" s="60">
        <f>IF(AND(ISNUMBER(R1004),ISNUMBER(R1005)),R1005/R1004-1,"")</f>
        <v>-2.1663370066873355E-3</v>
      </c>
      <c r="T1005" s="60">
        <f>IF(ISNUMBER(R1005),R1005/MAX(R$22:R1005)-1,"")</f>
        <v>-2.7612174458738759E-3</v>
      </c>
      <c r="V1005" s="62">
        <v>328.78</v>
      </c>
      <c r="W1005" s="60">
        <f>IF(AND(ISNUMBER(V1004),ISNUMBER(V1005)),V1005/V1004-1,"")</f>
        <v>-1.5791071970848725E-3</v>
      </c>
      <c r="X1005" s="60">
        <f>IF(ISNUMBER(V1005),V1005/MAX(V$22:V1005)-1,"")</f>
        <v>-2.6391627483695057E-3</v>
      </c>
      <c r="Z1005" s="62">
        <v>13.17</v>
      </c>
      <c r="AA1005" s="60">
        <f>IF(AND(ISNUMBER(Z1004),ISNUMBER(Z1005)),Z1005/Z1004-1,"")</f>
        <v>-2.2727272727272041E-3</v>
      </c>
      <c r="AB1005" s="60">
        <f>IF(ISNUMBER(Z1005),Z1005/MAX(Z$22:Z1005)-1,"")</f>
        <v>-3.7821482602118373E-3</v>
      </c>
      <c r="AD1005" s="62">
        <v>16.75</v>
      </c>
      <c r="AE1005" s="60">
        <f>IF(AND(ISNUMBER(AD1004),ISNUMBER(AD1005)),AD1005/AD1004-1,"")</f>
        <v>5.4021608643457508E-3</v>
      </c>
      <c r="AF1005" s="60">
        <f>IF(ISNUMBER(AD1005),AD1005/MAX(AD$22:AD1005)-1,"")</f>
        <v>-7.7014218009477942E-3</v>
      </c>
      <c r="AH1005" s="62">
        <v>20.350000000000001</v>
      </c>
      <c r="AI1005" s="60">
        <f>IF(AND(ISNUMBER(AH1004),ISNUMBER(AH1005)),AH1005/AH1004-1,"")</f>
        <v>-6.34765625E-3</v>
      </c>
      <c r="AJ1005" s="60">
        <f>IF(ISNUMBER(AH1005),AH1005/MAX(AH$22:AH1005)-1,"")</f>
        <v>-3.1413612565445059E-2</v>
      </c>
      <c r="AL1005" s="62">
        <v>21.57</v>
      </c>
      <c r="AM1005" s="60">
        <f>IF(AND(ISNUMBER(AL1004),ISNUMBER(AL1005)),AL1005/AL1004-1,"")</f>
        <v>4.6576618537494952E-3</v>
      </c>
      <c r="AN1005" s="60">
        <f>IF(ISNUMBER(AL1005),AL1005/MAX(AL$22:AL1005)-1,"")</f>
        <v>-8.4853627492575301E-2</v>
      </c>
      <c r="AP1005" s="62">
        <v>100.24</v>
      </c>
      <c r="AQ1005" s="60">
        <f>IF(AND(ISNUMBER(AP1004),ISNUMBER(AP1005)),AP1005/AP1004-1,"")</f>
        <v>1.1985617259286929E-3</v>
      </c>
      <c r="AR1005" s="60">
        <f>IF(ISNUMBER(AP1005),AP1005/MAX(AP$22:AP1005)-1,"")</f>
        <v>-1.6930584603127574E-3</v>
      </c>
      <c r="AT1005" s="62">
        <v>50.07</v>
      </c>
      <c r="AU1005" s="60">
        <f>IF(AND(ISNUMBER(AT1004),ISNUMBER(AT1005)),AT1005/AT1004-1,"")</f>
        <v>0</v>
      </c>
      <c r="AV1005" s="60">
        <f>IF(ISNUMBER(AT1005),AT1005/MAX(AT$22:AT1005)-1,"")</f>
        <v>-2.1921084097249466E-3</v>
      </c>
      <c r="AX1005" s="62">
        <v>23.638999999999999</v>
      </c>
      <c r="AY1005" s="60">
        <f>IF(AND(ISNUMBER(AX1004),ISNUMBER(AX1005)),AX1005/AX1004-1,"")</f>
        <v>1.9922007460155822E-3</v>
      </c>
      <c r="AZ1005" s="60">
        <f>IF(ISNUMBER(AX1005),AX1005/MAX(AX$22:AX1005)-1,"")</f>
        <v>-0.11844117098638829</v>
      </c>
      <c r="BB1005" s="62">
        <v>48.13</v>
      </c>
      <c r="BC1005" s="60">
        <f>IF(AND(ISNUMBER(BB1004),ISNUMBER(BB1005)),BB1005/BB1004-1,"")</f>
        <v>-3.5196687370598889E-3</v>
      </c>
      <c r="BD1005" s="60">
        <f>IF(ISNUMBER(BB1005),BB1005/MAX(BB$22:BB1005)-1,"")</f>
        <v>-0.12981377689387086</v>
      </c>
      <c r="BF1005" s="62">
        <v>51.85</v>
      </c>
      <c r="BG1005" s="60">
        <f>IF(AND(ISNUMBER(BF1004),ISNUMBER(BF1005)),BF1005/BF1004-1,"")</f>
        <v>-1.1558466576766513E-3</v>
      </c>
      <c r="BH1005" s="60">
        <f>IF(ISNUMBER(BF1005),BF1005/MAX(BF$22:BF1005)-1,"")</f>
        <v>-4.2297746582933171E-2</v>
      </c>
      <c r="BK1005" s="61">
        <f>BK1004*(1+BL1005)</f>
        <v>147.63628395982761</v>
      </c>
      <c r="BL1005" s="60">
        <f>$L$12*N(AQ1005)+$L$13*N(S1005)+$L$14*N(AA1005)+$L$15*N(AE1005)+$L$16*N(AY1005)+$L$17*N(BC1005)+$L$18*N(AM1005)+$L$19*N(AU1005)+$L$20*N(W1005)</f>
        <v>1.5542327975197611E-4</v>
      </c>
      <c r="BM1005" s="60">
        <f>IF(ISNUMBER(BK1005),BK1005/MAX(BK$22:BK1005)-1,"")</f>
        <v>-7.1700457926437977E-4</v>
      </c>
      <c r="BO1005" s="61">
        <f>BO1004*(1+BP1005)</f>
        <v>148.66178668658335</v>
      </c>
      <c r="BP1005" s="60">
        <f>$L$36*N(S1005)+$L$37*N(AQ1005)+$L$38*N(AA1005)+$L$39*N(AE1005)+$L$40*N(AM1005)+$L$41*N(W1005)+$L$42*N(AI1005)+$L$43*N(BG1005)+$L$44*N(AY1005)</f>
        <v>3.153856637310977E-4</v>
      </c>
      <c r="BQ1005" s="60">
        <f>IF(ISNUMBER(BO1005),BO1005/MAX(BO$22:BO1005)-1,"")</f>
        <v>0</v>
      </c>
      <c r="BS1005" s="61">
        <f>BS1004*(1+BT1005)</f>
        <v>141.11251772706746</v>
      </c>
      <c r="BT1005" s="60">
        <f>$L$60*N(S1005)+$L$61*N(AE1005)+$L$62*N(AQ1005)+$L$63*N(AM1005)+$L$64*N(AI1005)+$L$65*N(AA1005)+$L$66*N(BG1005)+$L$67*N(W1005)+$L$68*N(AY1005)</f>
        <v>2.1566932422776875E-4</v>
      </c>
      <c r="BU1005" s="60">
        <f>IF(ISNUMBER(BS1005),BS1005/MAX(BS$22:BS1005)-1,"")</f>
        <v>0</v>
      </c>
    </row>
    <row r="1006" spans="17:73" ht="16" customHeight="1">
      <c r="Q1006" s="63">
        <v>44517</v>
      </c>
      <c r="R1006" s="62">
        <v>644.37</v>
      </c>
      <c r="S1006" s="60">
        <f>IF(AND(ISNUMBER(R1005),ISNUMBER(R1006)),R1006/R1005-1,"")</f>
        <v>1.3734189163677524E-2</v>
      </c>
      <c r="T1006" s="60">
        <f>IF(ISNUMBER(R1006),R1006/MAX(R$22:R1006)-1,"")</f>
        <v>0</v>
      </c>
      <c r="V1006" s="62">
        <v>333.12</v>
      </c>
      <c r="W1006" s="60">
        <f>IF(AND(ISNUMBER(V1005),ISNUMBER(V1006)),V1006/V1005-1,"")</f>
        <v>1.3200316320944205E-2</v>
      </c>
      <c r="X1006" s="60">
        <f>IF(ISNUMBER(V1006),V1006/MAX(V$22:V1006)-1,"")</f>
        <v>0</v>
      </c>
      <c r="Z1006" s="62">
        <v>13.34</v>
      </c>
      <c r="AA1006" s="60">
        <f>IF(AND(ISNUMBER(Z1005),ISNUMBER(Z1006)),Z1006/Z1005-1,"")</f>
        <v>1.2908124525436548E-2</v>
      </c>
      <c r="AB1006" s="60">
        <f>IF(ISNUMBER(Z1006),Z1006/MAX(Z$22:Z1006)-1,"")</f>
        <v>0</v>
      </c>
      <c r="AD1006" s="62">
        <v>16.760000000000002</v>
      </c>
      <c r="AE1006" s="60">
        <f>IF(AND(ISNUMBER(AD1005),ISNUMBER(AD1006)),AD1006/AD1005-1,"")</f>
        <v>5.9701492537311829E-4</v>
      </c>
      <c r="AF1006" s="60">
        <f>IF(ISNUMBER(AD1006),AD1006/MAX(AD$22:AD1006)-1,"")</f>
        <v>-7.1090047393362887E-3</v>
      </c>
      <c r="AH1006" s="62">
        <v>20.46</v>
      </c>
      <c r="AI1006" s="60">
        <f>IF(AND(ISNUMBER(AH1005),ISNUMBER(AH1006)),AH1006/AH1005-1,"")</f>
        <v>5.4054054054053502E-3</v>
      </c>
      <c r="AJ1006" s="60">
        <f>IF(ISNUMBER(AH1006),AH1006/MAX(AH$22:AH1006)-1,"")</f>
        <v>-2.6178010471204272E-2</v>
      </c>
      <c r="AL1006" s="62">
        <v>21.42</v>
      </c>
      <c r="AM1006" s="60">
        <f>IF(AND(ISNUMBER(AL1005),ISNUMBER(AL1006)),AL1006/AL1005-1,"")</f>
        <v>-6.9541029207231819E-3</v>
      </c>
      <c r="AN1006" s="60">
        <f>IF(ISNUMBER(AL1006),AL1006/MAX(AL$22:AL1006)-1,"")</f>
        <v>-9.1217649554518387E-2</v>
      </c>
      <c r="AP1006" s="62">
        <v>100.25</v>
      </c>
      <c r="AQ1006" s="60">
        <f>IF(AND(ISNUMBER(AP1005),ISNUMBER(AP1006)),AP1006/AP1005-1,"")</f>
        <v>9.9760574620910702E-5</v>
      </c>
      <c r="AR1006" s="60">
        <f>IF(ISNUMBER(AP1006),AP1006/MAX(AP$22:AP1006)-1,"")</f>
        <v>-1.5934667861766671E-3</v>
      </c>
      <c r="AT1006" s="62">
        <v>50.07</v>
      </c>
      <c r="AU1006" s="60">
        <f>IF(AND(ISNUMBER(AT1005),ISNUMBER(AT1006)),AT1006/AT1005-1,"")</f>
        <v>0</v>
      </c>
      <c r="AV1006" s="60">
        <f>IF(ISNUMBER(AT1006),AT1006/MAX(AT$22:AT1006)-1,"")</f>
        <v>-2.1921084097249466E-3</v>
      </c>
      <c r="AX1006" s="62">
        <v>23.728000000000002</v>
      </c>
      <c r="AY1006" s="60">
        <f>IF(AND(ISNUMBER(AX1005),ISNUMBER(AX1006)),AX1006/AX1005-1,"")</f>
        <v>3.7649646770168133E-3</v>
      </c>
      <c r="AZ1006" s="60">
        <f>IF(ISNUMBER(AX1006),AX1006/MAX(AX$22:AX1006)-1,"")</f>
        <v>-0.11512213313443964</v>
      </c>
      <c r="BB1006" s="62">
        <v>48.08</v>
      </c>
      <c r="BC1006" s="60">
        <f>IF(AND(ISNUMBER(BB1005),ISNUMBER(BB1006)),BB1006/BB1005-1,"")</f>
        <v>-1.0388531061709116E-3</v>
      </c>
      <c r="BD1006" s="60">
        <f>IF(ISNUMBER(BB1006),BB1006/MAX(BB$22:BB1006)-1,"")</f>
        <v>-0.13071777255469186</v>
      </c>
      <c r="BF1006" s="62">
        <v>51.84</v>
      </c>
      <c r="BG1006" s="60">
        <f>IF(AND(ISNUMBER(BF1005),ISNUMBER(BF1006)),BF1006/BF1005-1,"")</f>
        <v>-1.9286403085816417E-4</v>
      </c>
      <c r="BH1006" s="60">
        <f>IF(ISNUMBER(BF1006),BF1006/MAX(BF$22:BF1006)-1,"")</f>
        <v>-4.2482452899889167E-2</v>
      </c>
      <c r="BK1006" s="61">
        <f>BK1005*(1+BL1006)</f>
        <v>148.58022157143057</v>
      </c>
      <c r="BL1006" s="60">
        <f>$L$12*N(AQ1006)+$L$13*N(S1006)+$L$14*N(AA1006)+$L$15*N(AE1006)+$L$16*N(AY1006)+$L$17*N(BC1006)+$L$18*N(AM1006)+$L$19*N(AU1006)+$L$20*N(W1006)</f>
        <v>6.3936695389855283E-3</v>
      </c>
      <c r="BM1006" s="60">
        <f>IF(ISNUMBER(BK1006),BK1006/MAX(BK$22:BK1006)-1,"")</f>
        <v>0</v>
      </c>
      <c r="BO1006" s="61">
        <f>BO1005*(1+BP1006)</f>
        <v>149.67345305067144</v>
      </c>
      <c r="BP1006" s="60">
        <f>$L$36*N(S1006)+$L$37*N(AQ1006)+$L$38*N(AA1006)+$L$39*N(AE1006)+$L$40*N(AM1006)+$L$41*N(W1006)+$L$42*N(AI1006)+$L$43*N(BG1006)+$L$44*N(AY1006)</f>
        <v>6.8051540791780347E-3</v>
      </c>
      <c r="BQ1006" s="60">
        <f>IF(ISNUMBER(BO1006),BO1006/MAX(BO$22:BO1006)-1,"")</f>
        <v>0</v>
      </c>
      <c r="BS1006" s="61">
        <f>BS1005*(1+BT1006)</f>
        <v>141.8561281576155</v>
      </c>
      <c r="BT1006" s="60">
        <f>$L$60*N(S1006)+$L$61*N(AE1006)+$L$62*N(AQ1006)+$L$63*N(AM1006)+$L$64*N(AI1006)+$L$65*N(AA1006)+$L$66*N(BG1006)+$L$67*N(W1006)+$L$68*N(AY1006)</f>
        <v>5.269627688071446E-3</v>
      </c>
      <c r="BU1006" s="60">
        <f>IF(ISNUMBER(BS1006),BS1006/MAX(BS$22:BS1006)-1,"")</f>
        <v>0</v>
      </c>
    </row>
    <row r="1007" spans="17:73" ht="16" customHeight="1">
      <c r="Q1007" s="63">
        <v>44518</v>
      </c>
      <c r="R1007" s="62">
        <v>644.1</v>
      </c>
      <c r="S1007" s="60">
        <f>IF(AND(ISNUMBER(R1006),ISNUMBER(R1007)),R1007/R1006-1,"")</f>
        <v>-4.1901392057352993E-4</v>
      </c>
      <c r="T1007" s="60">
        <f>IF(ISNUMBER(R1007),R1007/MAX(R$22:R1007)-1,"")</f>
        <v>-4.1901392057352993E-4</v>
      </c>
      <c r="V1007" s="62">
        <v>332.71</v>
      </c>
      <c r="W1007" s="60">
        <f>IF(AND(ISNUMBER(V1006),ISNUMBER(V1007)),V1007/V1006-1,"")</f>
        <v>-1.2307877041307647E-3</v>
      </c>
      <c r="X1007" s="60">
        <f>IF(ISNUMBER(V1007),V1007/MAX(V$22:V1007)-1,"")</f>
        <v>-1.2307877041307647E-3</v>
      </c>
      <c r="Z1007" s="62">
        <v>13.34</v>
      </c>
      <c r="AA1007" s="60">
        <f>IF(AND(ISNUMBER(Z1006),ISNUMBER(Z1007)),Z1007/Z1006-1,"")</f>
        <v>0</v>
      </c>
      <c r="AB1007" s="60">
        <f>IF(ISNUMBER(Z1007),Z1007/MAX(Z$22:Z1007)-1,"")</f>
        <v>0</v>
      </c>
      <c r="AD1007" s="62">
        <v>16.809999999999999</v>
      </c>
      <c r="AE1007" s="60">
        <f>IF(AND(ISNUMBER(AD1006),ISNUMBER(AD1007)),AD1007/AD1006-1,"")</f>
        <v>2.983293556085842E-3</v>
      </c>
      <c r="AF1007" s="60">
        <f>IF(ISNUMBER(AD1007),AD1007/MAX(AD$22:AD1007)-1,"")</f>
        <v>-4.1469194312796498E-3</v>
      </c>
      <c r="AH1007" s="62">
        <v>20.64</v>
      </c>
      <c r="AI1007" s="60">
        <f>IF(AND(ISNUMBER(AH1006),ISNUMBER(AH1007)),AH1007/AH1006-1,"")</f>
        <v>8.7976539589442737E-3</v>
      </c>
      <c r="AJ1007" s="60">
        <f>IF(ISNUMBER(AH1007),AH1007/MAX(AH$22:AH1007)-1,"")</f>
        <v>-1.7610661589719245E-2</v>
      </c>
      <c r="AL1007" s="62">
        <v>21.43</v>
      </c>
      <c r="AM1007" s="60">
        <f>IF(AND(ISNUMBER(AL1006),ISNUMBER(AL1007)),AL1007/AL1006-1,"")</f>
        <v>4.6685340802987696E-4</v>
      </c>
      <c r="AN1007" s="60">
        <f>IF(ISNUMBER(AL1007),AL1007/MAX(AL$22:AL1007)-1,"")</f>
        <v>-9.0793381417055619E-2</v>
      </c>
      <c r="AP1007" s="62">
        <v>100.24</v>
      </c>
      <c r="AQ1007" s="60">
        <f>IF(AND(ISNUMBER(AP1006),ISNUMBER(AP1007)),AP1007/AP1006-1,"")</f>
        <v>-9.9750623441474673E-5</v>
      </c>
      <c r="AR1007" s="60">
        <f>IF(ISNUMBER(AP1007),AP1007/MAX(AP$22:AP1007)-1,"")</f>
        <v>-1.6930584603127574E-3</v>
      </c>
      <c r="AT1007" s="62">
        <v>50.07</v>
      </c>
      <c r="AU1007" s="60">
        <f>IF(AND(ISNUMBER(AT1006),ISNUMBER(AT1007)),AT1007/AT1006-1,"")</f>
        <v>0</v>
      </c>
      <c r="AV1007" s="60">
        <f>IF(ISNUMBER(AT1007),AT1007/MAX(AT$22:AT1007)-1,"")</f>
        <v>-2.1921084097249466E-3</v>
      </c>
      <c r="AX1007" s="62">
        <v>23.896999999999998</v>
      </c>
      <c r="AY1007" s="60">
        <f>IF(AND(ISNUMBER(AX1006),ISNUMBER(AX1007)),AX1007/AX1006-1,"")</f>
        <v>7.1223870532701739E-3</v>
      </c>
      <c r="AZ1007" s="60">
        <f>IF(ISNUMBER(AX1007),AX1007/MAX(AX$22:AX1007)-1,"")</f>
        <v>-0.108819690471751</v>
      </c>
      <c r="BB1007" s="62">
        <v>48.16</v>
      </c>
      <c r="BC1007" s="60">
        <f>IF(AND(ISNUMBER(BB1006),ISNUMBER(BB1007)),BB1007/BB1006-1,"")</f>
        <v>1.6638935108153063E-3</v>
      </c>
      <c r="BD1007" s="60">
        <f>IF(ISNUMBER(BB1007),BB1007/MAX(BB$22:BB1007)-1,"")</f>
        <v>-0.12927137949737855</v>
      </c>
      <c r="BF1007" s="62">
        <v>51.86</v>
      </c>
      <c r="BG1007" s="60">
        <f>IF(AND(ISNUMBER(BF1006),ISNUMBER(BF1007)),BF1007/BF1006-1,"")</f>
        <v>3.858024691356654E-4</v>
      </c>
      <c r="BH1007" s="60">
        <f>IF(ISNUMBER(BF1007),BF1007/MAX(BF$22:BF1007)-1,"")</f>
        <v>-4.2113040265977064E-2</v>
      </c>
      <c r="BK1007" s="61">
        <f>BK1006*(1+BL1007)</f>
        <v>148.77348872557738</v>
      </c>
      <c r="BL1007" s="60">
        <f>$L$12*N(AQ1007)+$L$13*N(S1007)+$L$14*N(AA1007)+$L$15*N(AE1007)+$L$16*N(AY1007)+$L$17*N(BC1007)+$L$18*N(AM1007)+$L$19*N(AU1007)+$L$20*N(W1007)</f>
        <v>1.3007596307419583E-3</v>
      </c>
      <c r="BM1007" s="60">
        <f>IF(ISNUMBER(BK1007),BK1007/MAX(BK$22:BK1007)-1,"")</f>
        <v>0</v>
      </c>
      <c r="BO1007" s="61">
        <f>BO1006*(1+BP1007)</f>
        <v>149.82585166423127</v>
      </c>
      <c r="BP1007" s="60">
        <f>$L$36*N(S1007)+$L$37*N(AQ1007)+$L$38*N(AA1007)+$L$39*N(AE1007)+$L$40*N(AM1007)+$L$41*N(W1007)+$L$42*N(AI1007)+$L$43*N(BG1007)+$L$44*N(AY1007)</f>
        <v>1.0182073738101436E-3</v>
      </c>
      <c r="BQ1007" s="60">
        <f>IF(ISNUMBER(BO1007),BO1007/MAX(BO$22:BO1007)-1,"")</f>
        <v>0</v>
      </c>
      <c r="BS1007" s="61">
        <f>BS1006*(1+BT1007)</f>
        <v>142.07004269280966</v>
      </c>
      <c r="BT1007" s="60">
        <f>$L$60*N(S1007)+$L$61*N(AE1007)+$L$62*N(AQ1007)+$L$63*N(AM1007)+$L$64*N(AI1007)+$L$65*N(AA1007)+$L$66*N(BG1007)+$L$67*N(W1007)+$L$68*N(AY1007)</f>
        <v>1.5079682349464002E-3</v>
      </c>
      <c r="BU1007" s="60">
        <f>IF(ISNUMBER(BS1007),BS1007/MAX(BS$22:BS1007)-1,"")</f>
        <v>0</v>
      </c>
    </row>
    <row r="1008" spans="17:73" ht="16" customHeight="1">
      <c r="Q1008" s="63">
        <v>44519</v>
      </c>
      <c r="R1008" s="62">
        <v>648.53</v>
      </c>
      <c r="S1008" s="60">
        <f>IF(AND(ISNUMBER(R1007),ISNUMBER(R1008)),R1008/R1007-1,"")</f>
        <v>6.877814004036642E-3</v>
      </c>
      <c r="T1008" s="60">
        <f>IF(ISNUMBER(R1008),R1008/MAX(R$22:R1008)-1,"")</f>
        <v>0</v>
      </c>
      <c r="V1008" s="62">
        <v>334.25</v>
      </c>
      <c r="W1008" s="60">
        <f>IF(AND(ISNUMBER(V1007),ISNUMBER(V1008)),V1008/V1007-1,"")</f>
        <v>4.6286555859458289E-3</v>
      </c>
      <c r="X1008" s="60">
        <f>IF(ISNUMBER(V1008),V1008/MAX(V$22:V1008)-1,"")</f>
        <v>0</v>
      </c>
      <c r="Z1008" s="62">
        <v>13.39</v>
      </c>
      <c r="AA1008" s="60">
        <f>IF(AND(ISNUMBER(Z1007),ISNUMBER(Z1008)),Z1008/Z1007-1,"")</f>
        <v>3.7481259370315545E-3</v>
      </c>
      <c r="AB1008" s="60">
        <f>IF(ISNUMBER(Z1008),Z1008/MAX(Z$22:Z1008)-1,"")</f>
        <v>0</v>
      </c>
      <c r="AD1008" s="62">
        <v>16.920000000000002</v>
      </c>
      <c r="AE1008" s="60">
        <f>IF(AND(ISNUMBER(AD1007),ISNUMBER(AD1008)),AD1008/AD1007-1,"")</f>
        <v>6.5437239738252995E-3</v>
      </c>
      <c r="AF1008" s="60">
        <f>IF(ISNUMBER(AD1008),AD1008/MAX(AD$22:AD1008)-1,"")</f>
        <v>0</v>
      </c>
      <c r="AH1008" s="62">
        <v>20.64</v>
      </c>
      <c r="AI1008" s="60">
        <f>IF(AND(ISNUMBER(AH1007),ISNUMBER(AH1008)),AH1008/AH1007-1,"")</f>
        <v>0</v>
      </c>
      <c r="AJ1008" s="60">
        <f>IF(ISNUMBER(AH1008),AH1008/MAX(AH$22:AH1008)-1,"")</f>
        <v>-1.7610661589719245E-2</v>
      </c>
      <c r="AL1008" s="62">
        <v>21.31</v>
      </c>
      <c r="AM1008" s="60">
        <f>IF(AND(ISNUMBER(AL1007),ISNUMBER(AL1008)),AL1008/AL1007-1,"")</f>
        <v>-5.5996266915538939E-3</v>
      </c>
      <c r="AN1008" s="60">
        <f>IF(ISNUMBER(AL1008),AL1008/MAX(AL$22:AL1008)-1,"")</f>
        <v>-9.5884599066610177E-2</v>
      </c>
      <c r="AP1008" s="62">
        <v>100.24</v>
      </c>
      <c r="AQ1008" s="60">
        <f>IF(AND(ISNUMBER(AP1007),ISNUMBER(AP1008)),AP1008/AP1007-1,"")</f>
        <v>0</v>
      </c>
      <c r="AR1008" s="60">
        <f>IF(ISNUMBER(AP1008),AP1008/MAX(AP$22:AP1008)-1,"")</f>
        <v>-1.6930584603127574E-3</v>
      </c>
      <c r="AT1008" s="62">
        <v>50.07</v>
      </c>
      <c r="AU1008" s="60">
        <f>IF(AND(ISNUMBER(AT1007),ISNUMBER(AT1008)),AT1008/AT1007-1,"")</f>
        <v>0</v>
      </c>
      <c r="AV1008" s="60">
        <f>IF(ISNUMBER(AT1008),AT1008/MAX(AT$22:AT1008)-1,"")</f>
        <v>-2.1921084097249466E-3</v>
      </c>
      <c r="AX1008" s="62">
        <v>23.856000000000002</v>
      </c>
      <c r="AY1008" s="60">
        <f>IF(AND(ISNUMBER(AX1007),ISNUMBER(AX1008)),AX1008/AX1007-1,"")</f>
        <v>-1.7156965309451655E-3</v>
      </c>
      <c r="AZ1008" s="60">
        <f>IF(ISNUMBER(AX1008),AX1008/MAX(AX$22:AX1008)-1,"")</f>
        <v>-0.11034868543725529</v>
      </c>
      <c r="BB1008" s="62">
        <v>48.14</v>
      </c>
      <c r="BC1008" s="60">
        <f>IF(AND(ISNUMBER(BB1007),ISNUMBER(BB1008)),BB1008/BB1007-1,"")</f>
        <v>-4.1528239202648365E-4</v>
      </c>
      <c r="BD1008" s="60">
        <f>IF(ISNUMBER(BB1008),BB1008/MAX(BB$22:BB1008)-1,"")</f>
        <v>-0.12963297776170679</v>
      </c>
      <c r="BF1008" s="62">
        <v>51.77</v>
      </c>
      <c r="BG1008" s="60">
        <f>IF(AND(ISNUMBER(BF1007),ISNUMBER(BF1008)),BF1008/BF1007-1,"")</f>
        <v>-1.7354415734669448E-3</v>
      </c>
      <c r="BH1008" s="60">
        <f>IF(ISNUMBER(BF1008),BF1008/MAX(BF$22:BF1008)-1,"")</f>
        <v>-4.3775397118581361E-2</v>
      </c>
      <c r="BK1008" s="61">
        <f>BK1007*(1+BL1008)</f>
        <v>149.18181644572721</v>
      </c>
      <c r="BL1008" s="60">
        <f>$L$12*N(AQ1008)+$L$13*N(S1008)+$L$14*N(AA1008)+$L$15*N(AE1008)+$L$16*N(AY1008)+$L$17*N(BC1008)+$L$18*N(AM1008)+$L$19*N(AU1008)+$L$20*N(W1008)</f>
        <v>2.744626906632595E-3</v>
      </c>
      <c r="BM1008" s="60">
        <f>IF(ISNUMBER(BK1008),BK1008/MAX(BK$22:BK1008)-1,"")</f>
        <v>0</v>
      </c>
      <c r="BO1008" s="61">
        <f>BO1007*(1+BP1008)</f>
        <v>150.34956367577664</v>
      </c>
      <c r="BP1008" s="60">
        <f>$L$36*N(S1008)+$L$37*N(AQ1008)+$L$38*N(AA1008)+$L$39*N(AE1008)+$L$40*N(AM1008)+$L$41*N(W1008)+$L$42*N(AI1008)+$L$43*N(BG1008)+$L$44*N(AY1008)</f>
        <v>3.4954716140645019E-3</v>
      </c>
      <c r="BQ1008" s="60">
        <f>IF(ISNUMBER(BO1008),BO1008/MAX(BO$22:BO1008)-1,"")</f>
        <v>0</v>
      </c>
      <c r="BS1008" s="61">
        <f>BS1007*(1+BT1008)</f>
        <v>142.49127319683743</v>
      </c>
      <c r="BT1008" s="60">
        <f>$L$60*N(S1008)+$L$61*N(AE1008)+$L$62*N(AQ1008)+$L$63*N(AM1008)+$L$64*N(AI1008)+$L$65*N(AA1008)+$L$66*N(BG1008)+$L$67*N(W1008)+$L$68*N(AY1008)</f>
        <v>2.964949513941992E-3</v>
      </c>
      <c r="BU1008" s="60">
        <f>IF(ISNUMBER(BS1008),BS1008/MAX(BS$22:BS1008)-1,"")</f>
        <v>0</v>
      </c>
    </row>
    <row r="1009" spans="17:73" ht="16" customHeight="1">
      <c r="Q1009" s="63">
        <v>44522</v>
      </c>
      <c r="R1009" s="62">
        <v>648.57000000000005</v>
      </c>
      <c r="S1009" s="60">
        <f>IF(AND(ISNUMBER(R1008),ISNUMBER(R1009)),R1009/R1008-1,"")</f>
        <v>6.1677948591576381E-5</v>
      </c>
      <c r="T1009" s="60">
        <f>IF(ISNUMBER(R1009),R1009/MAX(R$22:R1009)-1,"")</f>
        <v>0</v>
      </c>
      <c r="V1009" s="62">
        <v>334.08</v>
      </c>
      <c r="W1009" s="60">
        <f>IF(AND(ISNUMBER(V1008),ISNUMBER(V1009)),V1009/V1008-1,"")</f>
        <v>-5.0860134629771014E-4</v>
      </c>
      <c r="X1009" s="60">
        <f>IF(ISNUMBER(V1009),V1009/MAX(V$22:V1009)-1,"")</f>
        <v>-5.0860134629771014E-4</v>
      </c>
      <c r="Z1009" s="62">
        <v>13.4</v>
      </c>
      <c r="AA1009" s="60">
        <f>IF(AND(ISNUMBER(Z1008),ISNUMBER(Z1009)),Z1009/Z1008-1,"")</f>
        <v>7.468259895444529E-4</v>
      </c>
      <c r="AB1009" s="60">
        <f>IF(ISNUMBER(Z1009),Z1009/MAX(Z$22:Z1009)-1,"")</f>
        <v>0</v>
      </c>
      <c r="AD1009" s="62">
        <v>16.87</v>
      </c>
      <c r="AE1009" s="60">
        <f>IF(AND(ISNUMBER(AD1008),ISNUMBER(AD1009)),AD1009/AD1008-1,"")</f>
        <v>-2.9550827423168169E-3</v>
      </c>
      <c r="AF1009" s="60">
        <f>IF(ISNUMBER(AD1009),AD1009/MAX(AD$22:AD1009)-1,"")</f>
        <v>-2.9550827423168169E-3</v>
      </c>
      <c r="AH1009" s="62">
        <v>20.59</v>
      </c>
      <c r="AI1009" s="60">
        <f>IF(AND(ISNUMBER(AH1008),ISNUMBER(AH1009)),AH1009/AH1008-1,"")</f>
        <v>-2.4224806201550431E-3</v>
      </c>
      <c r="AJ1009" s="60">
        <f>IF(ISNUMBER(AH1009),AH1009/MAX(AH$22:AH1009)-1,"")</f>
        <v>-1.9990480723465098E-2</v>
      </c>
      <c r="AL1009" s="62">
        <v>21.31</v>
      </c>
      <c r="AM1009" s="60">
        <f>IF(AND(ISNUMBER(AL1008),ISNUMBER(AL1009)),AL1009/AL1008-1,"")</f>
        <v>0</v>
      </c>
      <c r="AN1009" s="60">
        <f>IF(ISNUMBER(AL1009),AL1009/MAX(AL$22:AL1009)-1,"")</f>
        <v>-9.5884599066610177E-2</v>
      </c>
      <c r="AP1009" s="62">
        <v>100.23</v>
      </c>
      <c r="AQ1009" s="60">
        <f>IF(AND(ISNUMBER(AP1008),ISNUMBER(AP1009)),AP1009/AP1008-1,"")</f>
        <v>-9.976057462079968E-5</v>
      </c>
      <c r="AR1009" s="60">
        <f>IF(ISNUMBER(AP1009),AP1009/MAX(AP$22:AP1009)-1,"")</f>
        <v>-1.7926501344487367E-3</v>
      </c>
      <c r="AT1009" s="62">
        <v>50.07</v>
      </c>
      <c r="AU1009" s="60">
        <f>IF(AND(ISNUMBER(AT1008),ISNUMBER(AT1009)),AT1009/AT1008-1,"")</f>
        <v>0</v>
      </c>
      <c r="AV1009" s="60">
        <f>IF(ISNUMBER(AT1009),AT1009/MAX(AT$22:AT1009)-1,"")</f>
        <v>-2.1921084097249466E-3</v>
      </c>
      <c r="AX1009" s="62">
        <v>23.760999999999999</v>
      </c>
      <c r="AY1009" s="60">
        <f>IF(AND(ISNUMBER(AX1008),ISNUMBER(AX1009)),AX1009/AX1008-1,"")</f>
        <v>-3.9822266934943507E-3</v>
      </c>
      <c r="AZ1009" s="60">
        <f>IF(ISNUMBER(AX1009),AX1009/MAX(AX$22:AX1009)-1,"")</f>
        <v>-0.11389147865000937</v>
      </c>
      <c r="BB1009" s="62">
        <v>48.31</v>
      </c>
      <c r="BC1009" s="60">
        <f>IF(AND(ISNUMBER(BB1008),ISNUMBER(BB1009)),BB1009/BB1008-1,"")</f>
        <v>3.5313668466971926E-3</v>
      </c>
      <c r="BD1009" s="60">
        <f>IF(ISNUMBER(BB1009),BB1009/MAX(BB$22:BB1009)-1,"")</f>
        <v>-0.12655939251491588</v>
      </c>
      <c r="BF1009" s="62">
        <v>51.73</v>
      </c>
      <c r="BG1009" s="60">
        <f>IF(AND(ISNUMBER(BF1008),ISNUMBER(BF1009)),BF1009/BF1008-1,"")</f>
        <v>-7.7264825188350095E-4</v>
      </c>
      <c r="BH1009" s="60">
        <f>IF(ISNUMBER(BF1009),BF1009/MAX(BF$22:BF1009)-1,"")</f>
        <v>-4.4514222386405677E-2</v>
      </c>
      <c r="BK1009" s="61">
        <f>BK1008*(1+BL1009)</f>
        <v>149.08582850967812</v>
      </c>
      <c r="BL1009" s="60">
        <f>$L$12*N(AQ1009)+$L$13*N(S1009)+$L$14*N(AA1009)+$L$15*N(AE1009)+$L$16*N(AY1009)+$L$17*N(BC1009)+$L$18*N(AM1009)+$L$19*N(AU1009)+$L$20*N(W1009)</f>
        <v>-6.4342919489786309E-4</v>
      </c>
      <c r="BM1009" s="60">
        <f>IF(ISNUMBER(BK1009),BK1009/MAX(BK$22:BK1009)-1,"")</f>
        <v>-6.4342919489790429E-4</v>
      </c>
      <c r="BO1009" s="61">
        <f>BO1008*(1+BP1009)</f>
        <v>150.24317318841915</v>
      </c>
      <c r="BP1009" s="60">
        <f>$L$36*N(S1009)+$L$37*N(AQ1009)+$L$38*N(AA1009)+$L$39*N(AE1009)+$L$40*N(AM1009)+$L$41*N(W1009)+$L$42*N(AI1009)+$L$43*N(BG1009)+$L$44*N(AY1009)</f>
        <v>-7.0762085872709871E-4</v>
      </c>
      <c r="BQ1009" s="60">
        <f>IF(ISNUMBER(BO1009),BO1009/MAX(BO$22:BO1009)-1,"")</f>
        <v>-7.0762085872699831E-4</v>
      </c>
      <c r="BS1009" s="61">
        <f>BS1008*(1+BT1009)</f>
        <v>142.37557715534371</v>
      </c>
      <c r="BT1009" s="60">
        <f>$L$60*N(S1009)+$L$61*N(AE1009)+$L$62*N(AQ1009)+$L$63*N(AM1009)+$L$64*N(AI1009)+$L$65*N(AA1009)+$L$66*N(BG1009)+$L$67*N(W1009)+$L$68*N(AY1009)</f>
        <v>-8.1195177008403343E-4</v>
      </c>
      <c r="BU1009" s="60">
        <f>IF(ISNUMBER(BS1009),BS1009/MAX(BS$22:BS1009)-1,"")</f>
        <v>-8.1195177008419606E-4</v>
      </c>
    </row>
    <row r="1010" spans="17:73" ht="16" customHeight="1">
      <c r="Q1010" s="63">
        <v>44523</v>
      </c>
      <c r="R1010" s="62">
        <v>647.48</v>
      </c>
      <c r="S1010" s="60">
        <f>IF(AND(ISNUMBER(R1009),ISNUMBER(R1010)),R1010/R1009-1,"")</f>
        <v>-1.6806204418953197E-3</v>
      </c>
      <c r="T1010" s="60">
        <f>IF(ISNUMBER(R1010),R1010/MAX(R$22:R1010)-1,"")</f>
        <v>-1.6806204418953197E-3</v>
      </c>
      <c r="V1010" s="62">
        <v>332.99</v>
      </c>
      <c r="W1010" s="60">
        <f>IF(AND(ISNUMBER(V1009),ISNUMBER(V1010)),V1010/V1009-1,"")</f>
        <v>-3.2626915708811044E-3</v>
      </c>
      <c r="X1010" s="60">
        <f>IF(ISNUMBER(V1010),V1010/MAX(V$22:V1010)-1,"")</f>
        <v>-3.7696335078534204E-3</v>
      </c>
      <c r="Z1010" s="62">
        <v>13.3</v>
      </c>
      <c r="AA1010" s="60">
        <f>IF(AND(ISNUMBER(Z1009),ISNUMBER(Z1010)),Z1010/Z1009-1,"")</f>
        <v>-7.4626865671642006E-3</v>
      </c>
      <c r="AB1010" s="60">
        <f>IF(ISNUMBER(Z1010),Z1010/MAX(Z$22:Z1010)-1,"")</f>
        <v>-7.4626865671642006E-3</v>
      </c>
      <c r="AD1010" s="62">
        <v>16.86</v>
      </c>
      <c r="AE1010" s="60">
        <f>IF(AND(ISNUMBER(AD1009),ISNUMBER(AD1010)),AD1010/AD1009-1,"")</f>
        <v>-5.9276822762310832E-4</v>
      </c>
      <c r="AF1010" s="60">
        <f>IF(ISNUMBER(AD1010),AD1010/MAX(AD$22:AD1010)-1,"")</f>
        <v>-3.5460992907803135E-3</v>
      </c>
      <c r="AH1010" s="62">
        <v>20.68</v>
      </c>
      <c r="AI1010" s="60">
        <f>IF(AND(ISNUMBER(AH1009),ISNUMBER(AH1010)),AH1010/AH1009-1,"")</f>
        <v>4.3710539096648571E-3</v>
      </c>
      <c r="AJ1010" s="60">
        <f>IF(ISNUMBER(AH1010),AH1010/MAX(AH$22:AH1010)-1,"")</f>
        <v>-1.5706806282722585E-2</v>
      </c>
      <c r="AL1010" s="62">
        <v>21.36</v>
      </c>
      <c r="AM1010" s="60">
        <f>IF(AND(ISNUMBER(AL1009),ISNUMBER(AL1010)),AL1010/AL1009-1,"")</f>
        <v>2.3463162834349571E-3</v>
      </c>
      <c r="AN1010" s="60">
        <f>IF(ISNUMBER(AL1010),AL1010/MAX(AL$22:AL1010)-1,"")</f>
        <v>-9.3763258379295777E-2</v>
      </c>
      <c r="AP1010" s="62">
        <v>100.25</v>
      </c>
      <c r="AQ1010" s="60">
        <f>IF(AND(ISNUMBER(AP1009),ISNUMBER(AP1010)),AP1010/AP1009-1,"")</f>
        <v>1.9954105557218327E-4</v>
      </c>
      <c r="AR1010" s="60">
        <f>IF(ISNUMBER(AP1010),AP1010/MAX(AP$22:AP1010)-1,"")</f>
        <v>-1.5934667861766671E-3</v>
      </c>
      <c r="AT1010" s="62">
        <v>50.07</v>
      </c>
      <c r="AU1010" s="60">
        <f>IF(AND(ISNUMBER(AT1009),ISNUMBER(AT1010)),AT1010/AT1009-1,"")</f>
        <v>0</v>
      </c>
      <c r="AV1010" s="60">
        <f>IF(ISNUMBER(AT1010),AT1010/MAX(AT$22:AT1010)-1,"")</f>
        <v>-2.1921084097249466E-3</v>
      </c>
      <c r="AX1010" s="62">
        <v>23.337</v>
      </c>
      <c r="AY1010" s="60">
        <f>IF(AND(ISNUMBER(AX1009),ISNUMBER(AX1010)),AX1010/AX1009-1,"")</f>
        <v>-1.7844366819578239E-2</v>
      </c>
      <c r="AZ1010" s="60">
        <f>IF(ISNUMBER(AX1010),AX1010/MAX(AX$22:AX1010)-1,"")</f>
        <v>-0.12970352414693276</v>
      </c>
      <c r="BB1010" s="62">
        <v>48.05</v>
      </c>
      <c r="BC1010" s="60">
        <f>IF(AND(ISNUMBER(BB1009),ISNUMBER(BB1010)),BB1010/BB1009-1,"")</f>
        <v>-5.3819085075554884E-3</v>
      </c>
      <c r="BD1010" s="60">
        <f>IF(ISNUMBER(BB1010),BB1010/MAX(BB$22:BB1010)-1,"")</f>
        <v>-0.13126016995118428</v>
      </c>
      <c r="BF1010" s="62">
        <v>51.61</v>
      </c>
      <c r="BG1010" s="60">
        <f>IF(AND(ISNUMBER(BF1009),ISNUMBER(BF1010)),BF1010/BF1009-1,"")</f>
        <v>-2.319737096462382E-3</v>
      </c>
      <c r="BH1010" s="60">
        <f>IF(ISNUMBER(BF1010),BF1010/MAX(BF$22:BF1010)-1,"")</f>
        <v>-4.6730698189878073E-2</v>
      </c>
      <c r="BK1010" s="61">
        <f>BK1009*(1+BL1010)</f>
        <v>148.41843780702752</v>
      </c>
      <c r="BL1010" s="60">
        <f>$L$12*N(AQ1010)+$L$13*N(S1010)+$L$14*N(AA1010)+$L$15*N(AE1010)+$L$16*N(AY1010)+$L$17*N(BC1010)+$L$18*N(AM1010)+$L$19*N(AU1010)+$L$20*N(W1010)</f>
        <v>-4.4765536021908019E-3</v>
      </c>
      <c r="BM1010" s="60">
        <f>IF(ISNUMBER(BK1010),BK1010/MAX(BK$22:BK1010)-1,"")</f>
        <v>-5.1171024518086305E-3</v>
      </c>
      <c r="BO1010" s="61">
        <f>BO1009*(1+BP1010)</f>
        <v>149.74407009554284</v>
      </c>
      <c r="BP1010" s="60">
        <f>$L$36*N(S1010)+$L$37*N(AQ1010)+$L$38*N(AA1010)+$L$39*N(AE1010)+$L$40*N(AM1010)+$L$41*N(W1010)+$L$42*N(AI1010)+$L$43*N(BG1010)+$L$44*N(AY1010)</f>
        <v>-3.321968527983481E-3</v>
      </c>
      <c r="BQ1010" s="60">
        <f>IF(ISNUMBER(BO1010),BO1010/MAX(BO$22:BO1010)-1,"")</f>
        <v>-4.0272386924881109E-3</v>
      </c>
      <c r="BS1010" s="61">
        <f>BS1009*(1+BT1010)</f>
        <v>142.27169737379549</v>
      </c>
      <c r="BT1010" s="60">
        <f>$L$60*N(S1010)+$L$61*N(AE1010)+$L$62*N(AQ1010)+$L$63*N(AM1010)+$L$64*N(AI1010)+$L$65*N(AA1010)+$L$66*N(BG1010)+$L$67*N(W1010)+$L$68*N(AY1010)</f>
        <v>-7.2961798381252689E-4</v>
      </c>
      <c r="BU1010" s="60">
        <f>IF(ISNUMBER(BS1010),BS1010/MAX(BS$22:BS1010)-1,"")</f>
        <v>-1.5409773392831561E-3</v>
      </c>
    </row>
    <row r="1011" spans="17:73" ht="16" customHeight="1">
      <c r="Q1011" s="63">
        <v>44524</v>
      </c>
      <c r="R1011" s="62">
        <v>648.72</v>
      </c>
      <c r="S1011" s="60">
        <f>IF(AND(ISNUMBER(R1010),ISNUMBER(R1011)),R1011/R1010-1,"")</f>
        <v>1.9151170692530695E-3</v>
      </c>
      <c r="T1011" s="60">
        <f>IF(ISNUMBER(R1011),R1011/MAX(R$22:R1011)-1,"")</f>
        <v>0</v>
      </c>
      <c r="V1011" s="62">
        <v>332.98</v>
      </c>
      <c r="W1011" s="60">
        <f>IF(AND(ISNUMBER(V1010),ISNUMBER(V1011)),V1011/V1010-1,"")</f>
        <v>-3.0030931859825749E-5</v>
      </c>
      <c r="X1011" s="60">
        <f>IF(ISNUMBER(V1011),V1011/MAX(V$22:V1011)-1,"")</f>
        <v>-3.7995512341061355E-3</v>
      </c>
      <c r="Z1011" s="62">
        <v>13.24</v>
      </c>
      <c r="AA1011" s="60">
        <f>IF(AND(ISNUMBER(Z1010),ISNUMBER(Z1011)),Z1011/Z1010-1,"")</f>
        <v>-4.5112781954887993E-3</v>
      </c>
      <c r="AB1011" s="60">
        <f>IF(ISNUMBER(Z1011),Z1011/MAX(Z$22:Z1011)-1,"")</f>
        <v>-1.1940298507462699E-2</v>
      </c>
      <c r="AD1011" s="62">
        <v>16.63</v>
      </c>
      <c r="AE1011" s="60">
        <f>IF(AND(ISNUMBER(AD1010),ISNUMBER(AD1011)),AD1011/AD1010-1,"")</f>
        <v>-1.3641755634638209E-2</v>
      </c>
      <c r="AF1011" s="60">
        <f>IF(ISNUMBER(AD1011),AD1011/MAX(AD$22:AD1011)-1,"")</f>
        <v>-1.7139479905437516E-2</v>
      </c>
      <c r="AH1011" s="62">
        <v>20.57</v>
      </c>
      <c r="AI1011" s="60">
        <f>IF(AND(ISNUMBER(AH1010),ISNUMBER(AH1011)),AH1011/AH1010-1,"")</f>
        <v>-5.3191489361701372E-3</v>
      </c>
      <c r="AJ1011" s="60">
        <f>IF(ISNUMBER(AH1011),AH1011/MAX(AH$22:AH1011)-1,"")</f>
        <v>-2.0942408376963373E-2</v>
      </c>
      <c r="AL1011" s="62">
        <v>21.49</v>
      </c>
      <c r="AM1011" s="60">
        <f>IF(AND(ISNUMBER(AL1010),ISNUMBER(AL1011)),AL1011/AL1010-1,"")</f>
        <v>6.0861423220972544E-3</v>
      </c>
      <c r="AN1011" s="60">
        <f>IF(ISNUMBER(AL1011),AL1011/MAX(AL$22:AL1011)-1,"")</f>
        <v>-8.8247772592278451E-2</v>
      </c>
      <c r="AP1011" s="62">
        <v>100.23</v>
      </c>
      <c r="AQ1011" s="60">
        <f>IF(AND(ISNUMBER(AP1010),ISNUMBER(AP1011)),AP1011/AP1010-1,"")</f>
        <v>-1.995012468827273E-4</v>
      </c>
      <c r="AR1011" s="60">
        <f>IF(ISNUMBER(AP1011),AP1011/MAX(AP$22:AP1011)-1,"")</f>
        <v>-1.7926501344487367E-3</v>
      </c>
      <c r="AT1011" s="62">
        <v>50.07</v>
      </c>
      <c r="AU1011" s="60">
        <f>IF(AND(ISNUMBER(AT1010),ISNUMBER(AT1011)),AT1011/AT1010-1,"")</f>
        <v>0</v>
      </c>
      <c r="AV1011" s="60">
        <f>IF(ISNUMBER(AT1011),AT1011/MAX(AT$22:AT1011)-1,"")</f>
        <v>-2.1921084097249466E-3</v>
      </c>
      <c r="AX1011" s="62">
        <v>23.201000000000001</v>
      </c>
      <c r="AY1011" s="60">
        <f>IF(AND(ISNUMBER(AX1010),ISNUMBER(AX1011)),AX1011/AX1010-1,"")</f>
        <v>-5.8276556541114743E-3</v>
      </c>
      <c r="AZ1011" s="60">
        <f>IF(ISNUMBER(AX1011),AX1011/MAX(AX$22:AX1011)-1,"")</f>
        <v>-0.13477531232519113</v>
      </c>
      <c r="BB1011" s="62">
        <v>48.1</v>
      </c>
      <c r="BC1011" s="60">
        <f>IF(AND(ISNUMBER(BB1010),ISNUMBER(BB1011)),BB1011/BB1010-1,"")</f>
        <v>1.0405827263268996E-3</v>
      </c>
      <c r="BD1011" s="60">
        <f>IF(ISNUMBER(BB1011),BB1011/MAX(BB$22:BB1011)-1,"")</f>
        <v>-0.13035617429036339</v>
      </c>
      <c r="BF1011" s="62">
        <v>51.64</v>
      </c>
      <c r="BG1011" s="60">
        <f>IF(AND(ISNUMBER(BF1010),ISNUMBER(BF1011)),BF1011/BF1010-1,"")</f>
        <v>5.812826971516305E-4</v>
      </c>
      <c r="BH1011" s="60">
        <f>IF(ISNUMBER(BF1011),BF1011/MAX(BF$22:BF1011)-1,"")</f>
        <v>-4.6176579239009974E-2</v>
      </c>
      <c r="BK1011" s="61">
        <f>BK1010*(1+BL1011)</f>
        <v>148.10668035541613</v>
      </c>
      <c r="BL1011" s="60">
        <f>$L$12*N(AQ1011)+$L$13*N(S1011)+$L$14*N(AA1011)+$L$15*N(AE1011)+$L$16*N(AY1011)+$L$17*N(BC1011)+$L$18*N(AM1011)+$L$19*N(AU1011)+$L$20*N(W1011)</f>
        <v>-2.1005304746350563E-3</v>
      </c>
      <c r="BM1011" s="60">
        <f>IF(ISNUMBER(BK1011),BK1011/MAX(BK$22:BK1011)-1,"")</f>
        <v>-7.2068842968018298E-3</v>
      </c>
      <c r="BO1011" s="61">
        <f>BO1010*(1+BP1011)</f>
        <v>149.3072485271658</v>
      </c>
      <c r="BP1011" s="60">
        <f>$L$36*N(S1011)+$L$37*N(AQ1011)+$L$38*N(AA1011)+$L$39*N(AE1011)+$L$40*N(AM1011)+$L$41*N(W1011)+$L$42*N(AI1011)+$L$43*N(BG1011)+$L$44*N(AY1011)</f>
        <v>-2.9171209791368654E-3</v>
      </c>
      <c r="BQ1011" s="60">
        <f>IF(ISNUMBER(BO1011),BO1011/MAX(BO$22:BO1011)-1,"")</f>
        <v>-6.9326117291471645E-3</v>
      </c>
      <c r="BS1011" s="61">
        <f>BS1010*(1+BT1011)</f>
        <v>141.92498043634851</v>
      </c>
      <c r="BT1011" s="60">
        <f>$L$60*N(S1011)+$L$61*N(AE1011)+$L$62*N(AQ1011)+$L$63*N(AM1011)+$L$64*N(AI1011)+$L$65*N(AA1011)+$L$66*N(BG1011)+$L$67*N(W1011)+$L$68*N(AY1011)</f>
        <v>-2.4370056999885982E-3</v>
      </c>
      <c r="BU1011" s="60">
        <f>IF(ISNUMBER(BS1011),BS1011/MAX(BS$22:BS1011)-1,"")</f>
        <v>-3.9742276687123601E-3</v>
      </c>
    </row>
    <row r="1012" spans="17:73" ht="16" customHeight="1">
      <c r="Q1012" s="63">
        <v>44525</v>
      </c>
      <c r="R1012" s="62">
        <v>654.15</v>
      </c>
      <c r="S1012" s="60">
        <f>IF(AND(ISNUMBER(R1011),ISNUMBER(R1012)),R1012/R1011-1,"")</f>
        <v>8.3703292637808957E-3</v>
      </c>
      <c r="T1012" s="60">
        <f>IF(ISNUMBER(R1012),R1012/MAX(R$22:R1012)-1,"")</f>
        <v>0</v>
      </c>
      <c r="V1012" s="62">
        <v>335.98</v>
      </c>
      <c r="W1012" s="60">
        <f>IF(AND(ISNUMBER(V1011),ISNUMBER(V1012)),V1012/V1011-1,"")</f>
        <v>9.0095501231304276E-3</v>
      </c>
      <c r="X1012" s="60">
        <f>IF(ISNUMBER(V1012),V1012/MAX(V$22:V1012)-1,"")</f>
        <v>0</v>
      </c>
      <c r="Z1012" s="62">
        <v>13.4</v>
      </c>
      <c r="AA1012" s="60">
        <f>IF(AND(ISNUMBER(Z1011),ISNUMBER(Z1012)),Z1012/Z1011-1,"")</f>
        <v>1.2084592145015227E-2</v>
      </c>
      <c r="AB1012" s="60">
        <f>IF(ISNUMBER(Z1012),Z1012/MAX(Z$22:Z1012)-1,"")</f>
        <v>0</v>
      </c>
      <c r="AD1012" s="62">
        <v>16.71</v>
      </c>
      <c r="AE1012" s="60">
        <f>IF(AND(ISNUMBER(AD1011),ISNUMBER(AD1012)),AD1012/AD1011-1,"")</f>
        <v>4.8105832832232576E-3</v>
      </c>
      <c r="AF1012" s="60">
        <f>IF(ISNUMBER(AD1012),AD1012/MAX(AD$22:AD1012)-1,"")</f>
        <v>-1.2411347517730542E-2</v>
      </c>
      <c r="AH1012" s="62">
        <v>20.65</v>
      </c>
      <c r="AI1012" s="60">
        <f>IF(AND(ISNUMBER(AH1011),ISNUMBER(AH1012)),AH1012/AH1011-1,"")</f>
        <v>3.8891589693728079E-3</v>
      </c>
      <c r="AJ1012" s="60">
        <f>IF(ISNUMBER(AH1012),AH1012/MAX(AH$22:AH1012)-1,"")</f>
        <v>-1.7134697762970164E-2</v>
      </c>
      <c r="AL1012" s="62">
        <v>21.61</v>
      </c>
      <c r="AM1012" s="60">
        <f>IF(AND(ISNUMBER(AL1011),ISNUMBER(AL1012)),AL1012/AL1011-1,"")</f>
        <v>5.5839925546765645E-3</v>
      </c>
      <c r="AN1012" s="60">
        <f>IF(ISNUMBER(AL1012),AL1012/MAX(AL$22:AL1012)-1,"")</f>
        <v>-8.3156554942723782E-2</v>
      </c>
      <c r="AP1012" s="62">
        <v>100.23</v>
      </c>
      <c r="AQ1012" s="60">
        <f>IF(AND(ISNUMBER(AP1011),ISNUMBER(AP1012)),AP1012/AP1011-1,"")</f>
        <v>0</v>
      </c>
      <c r="AR1012" s="60">
        <f>IF(ISNUMBER(AP1012),AP1012/MAX(AP$22:AP1012)-1,"")</f>
        <v>-1.7926501344487367E-3</v>
      </c>
      <c r="AT1012" s="62">
        <v>50.07</v>
      </c>
      <c r="AU1012" s="60">
        <f>IF(AND(ISNUMBER(AT1011),ISNUMBER(AT1012)),AT1012/AT1011-1,"")</f>
        <v>0</v>
      </c>
      <c r="AV1012" s="60">
        <f>IF(ISNUMBER(AT1012),AT1012/MAX(AT$22:AT1012)-1,"")</f>
        <v>-2.1921084097249466E-3</v>
      </c>
      <c r="AX1012" s="62">
        <v>23.204999999999998</v>
      </c>
      <c r="AY1012" s="60">
        <f>IF(AND(ISNUMBER(AX1011),ISNUMBER(AX1012)),AX1012/AX1011-1,"")</f>
        <v>1.7240636179471913E-4</v>
      </c>
      <c r="AZ1012" s="60">
        <f>IF(ISNUMBER(AX1012),AX1012/MAX(AX$22:AX1012)-1,"")</f>
        <v>-0.13462614208465418</v>
      </c>
      <c r="BB1012" s="62">
        <v>48.01</v>
      </c>
      <c r="BC1012" s="60">
        <f>IF(AND(ISNUMBER(BB1011),ISNUMBER(BB1012)),BB1012/BB1011-1,"")</f>
        <v>-1.8711018711019545E-3</v>
      </c>
      <c r="BD1012" s="60">
        <f>IF(ISNUMBER(BB1012),BB1012/MAX(BB$22:BB1012)-1,"")</f>
        <v>-0.13198336647984099</v>
      </c>
      <c r="BF1012" s="62">
        <v>51.65</v>
      </c>
      <c r="BG1012" s="60">
        <f>IF(AND(ISNUMBER(BF1011),ISNUMBER(BF1012)),BF1012/BF1011-1,"")</f>
        <v>1.9364833462431896E-4</v>
      </c>
      <c r="BH1012" s="60">
        <f>IF(ISNUMBER(BF1012),BF1012/MAX(BF$22:BF1012)-1,"")</f>
        <v>-4.5991872922053978E-2</v>
      </c>
      <c r="BK1012" s="61">
        <f>BK1011*(1+BL1012)</f>
        <v>148.85758970883657</v>
      </c>
      <c r="BL1012" s="60">
        <f>$L$12*N(AQ1012)+$L$13*N(S1012)+$L$14*N(AA1012)+$L$15*N(AE1012)+$L$16*N(AY1012)+$L$17*N(BC1012)+$L$18*N(AM1012)+$L$19*N(AU1012)+$L$20*N(W1012)</f>
        <v>5.0700572831588213E-3</v>
      </c>
      <c r="BM1012" s="60">
        <f>IF(ISNUMBER(BK1012),BK1012/MAX(BK$22:BK1012)-1,"")</f>
        <v>-2.1733663298609818E-3</v>
      </c>
      <c r="BO1012" s="61">
        <f>BO1011*(1+BP1012)</f>
        <v>150.18166931102104</v>
      </c>
      <c r="BP1012" s="60">
        <f>$L$36*N(S1012)+$L$37*N(AQ1012)+$L$38*N(AA1012)+$L$39*N(AE1012)+$L$40*N(AM1012)+$L$41*N(W1012)+$L$42*N(AI1012)+$L$43*N(BG1012)+$L$44*N(AY1012)</f>
        <v>5.8565193082111243E-3</v>
      </c>
      <c r="BQ1012" s="60">
        <f>IF(ISNUMBER(BO1012),BO1012/MAX(BO$22:BO1012)-1,"")</f>
        <v>-1.1166933953838942E-3</v>
      </c>
      <c r="BS1012" s="61">
        <f>BS1011*(1+BT1012)</f>
        <v>142.71482261818076</v>
      </c>
      <c r="BT1012" s="60">
        <f>$L$60*N(S1012)+$L$61*N(AE1012)+$L$62*N(AQ1012)+$L$63*N(AM1012)+$L$64*N(AI1012)+$L$65*N(AA1012)+$L$66*N(BG1012)+$L$67*N(W1012)+$L$68*N(AY1012)</f>
        <v>5.565209023836901E-3</v>
      </c>
      <c r="BU1012" s="60">
        <f>IF(ISNUMBER(BS1012),BS1012/MAX(BS$22:BS1012)-1,"")</f>
        <v>0</v>
      </c>
    </row>
    <row r="1013" spans="17:73" ht="16" customHeight="1">
      <c r="Q1013" s="63">
        <v>44526</v>
      </c>
      <c r="R1013" s="62">
        <v>651.23</v>
      </c>
      <c r="S1013" s="60">
        <f>IF(AND(ISNUMBER(R1012),ISNUMBER(R1013)),R1013/R1012-1,"")</f>
        <v>-4.4638079951080378E-3</v>
      </c>
      <c r="T1013" s="60">
        <f>IF(ISNUMBER(R1013),R1013/MAX(R$22:R1013)-1,"")</f>
        <v>-4.4638079951080378E-3</v>
      </c>
      <c r="V1013" s="62">
        <v>334.15</v>
      </c>
      <c r="W1013" s="60">
        <f>IF(AND(ISNUMBER(V1012),ISNUMBER(V1013)),V1013/V1012-1,"")</f>
        <v>-5.446752782903852E-3</v>
      </c>
      <c r="X1013" s="60">
        <f>IF(ISNUMBER(V1013),V1013/MAX(V$22:V1013)-1,"")</f>
        <v>-5.446752782903852E-3</v>
      </c>
      <c r="Z1013" s="62">
        <v>13.31</v>
      </c>
      <c r="AA1013" s="60">
        <f>IF(AND(ISNUMBER(Z1012),ISNUMBER(Z1013)),Z1013/Z1012-1,"")</f>
        <v>-6.7164179104477473E-3</v>
      </c>
      <c r="AB1013" s="60">
        <f>IF(ISNUMBER(Z1013),Z1013/MAX(Z$22:Z1013)-1,"")</f>
        <v>-6.7164179104477473E-3</v>
      </c>
      <c r="AD1013" s="62">
        <v>16.32</v>
      </c>
      <c r="AE1013" s="60">
        <f>IF(AND(ISNUMBER(AD1012),ISNUMBER(AD1013)),AD1013/AD1012-1,"")</f>
        <v>-2.3339317773788171E-2</v>
      </c>
      <c r="AF1013" s="60">
        <f>IF(ISNUMBER(AD1013),AD1013/MAX(AD$22:AD1013)-1,"")</f>
        <v>-3.546099290780147E-2</v>
      </c>
      <c r="AH1013" s="62">
        <v>20.329999999999998</v>
      </c>
      <c r="AI1013" s="60">
        <f>IF(AND(ISNUMBER(AH1012),ISNUMBER(AH1013)),AH1013/AH1012-1,"")</f>
        <v>-1.5496368038740882E-2</v>
      </c>
      <c r="AJ1013" s="60">
        <f>IF(ISNUMBER(AH1013),AH1013/MAX(AH$22:AH1013)-1,"")</f>
        <v>-3.2365540218943556E-2</v>
      </c>
      <c r="AL1013" s="62">
        <v>21.47</v>
      </c>
      <c r="AM1013" s="60">
        <f>IF(AND(ISNUMBER(AL1012),ISNUMBER(AL1013)),AL1013/AL1012-1,"")</f>
        <v>-6.478482184174017E-3</v>
      </c>
      <c r="AN1013" s="60">
        <f>IF(ISNUMBER(AL1013),AL1013/MAX(AL$22:AL1013)-1,"")</f>
        <v>-8.9096308867204099E-2</v>
      </c>
      <c r="AP1013" s="62">
        <v>100.25</v>
      </c>
      <c r="AQ1013" s="60">
        <f>IF(AND(ISNUMBER(AP1012),ISNUMBER(AP1013)),AP1013/AP1012-1,"")</f>
        <v>1.9954105557218327E-4</v>
      </c>
      <c r="AR1013" s="60">
        <f>IF(ISNUMBER(AP1013),AP1013/MAX(AP$22:AP1013)-1,"")</f>
        <v>-1.5934667861766671E-3</v>
      </c>
      <c r="AT1013" s="62">
        <v>50.07</v>
      </c>
      <c r="AU1013" s="60">
        <f>IF(AND(ISNUMBER(AT1012),ISNUMBER(AT1013)),AT1013/AT1012-1,"")</f>
        <v>0</v>
      </c>
      <c r="AV1013" s="60">
        <f>IF(ISNUMBER(AT1013),AT1013/MAX(AT$22:AT1013)-1,"")</f>
        <v>-2.1921084097249466E-3</v>
      </c>
      <c r="AX1013" s="62">
        <v>23.474</v>
      </c>
      <c r="AY1013" s="60">
        <f>IF(AND(ISNUMBER(AX1012),ISNUMBER(AX1013)),AX1013/AX1012-1,"")</f>
        <v>1.1592329239388244E-2</v>
      </c>
      <c r="AZ1013" s="60">
        <f>IF(ISNUMBER(AX1013),AX1013/MAX(AX$22:AX1013)-1,"")</f>
        <v>-0.12459444340853998</v>
      </c>
      <c r="BB1013" s="62">
        <v>48.21</v>
      </c>
      <c r="BC1013" s="60">
        <f>IF(AND(ISNUMBER(BB1012),ISNUMBER(BB1013)),BB1013/BB1012-1,"")</f>
        <v>4.1657987919183626E-3</v>
      </c>
      <c r="BD1013" s="60">
        <f>IF(ISNUMBER(BB1013),BB1013/MAX(BB$22:BB1013)-1,"")</f>
        <v>-0.12836738383655766</v>
      </c>
      <c r="BF1013" s="62">
        <v>51.85</v>
      </c>
      <c r="BG1013" s="60">
        <f>IF(AND(ISNUMBER(BF1012),ISNUMBER(BF1013)),BF1013/BF1012-1,"")</f>
        <v>3.8722168441434057E-3</v>
      </c>
      <c r="BH1013" s="60">
        <f>IF(ISNUMBER(BF1013),BF1013/MAX(BF$22:BF1013)-1,"")</f>
        <v>-4.2297746582933171E-2</v>
      </c>
      <c r="BK1013" s="61">
        <f>BK1012*(1+BL1013)</f>
        <v>148.40060468057379</v>
      </c>
      <c r="BL1013" s="60">
        <f>$L$12*N(AQ1013)+$L$13*N(S1013)+$L$14*N(AA1013)+$L$15*N(AE1013)+$L$16*N(AY1013)+$L$17*N(BC1013)+$L$18*N(AM1013)+$L$19*N(AU1013)+$L$20*N(W1013)</f>
        <v>-3.069947788061246E-3</v>
      </c>
      <c r="BM1013" s="60">
        <f>IF(ISNUMBER(BK1013),BK1013/MAX(BK$22:BK1013)-1,"")</f>
        <v>-5.2366419967652122E-3</v>
      </c>
      <c r="BO1013" s="61">
        <f>BO1012*(1+BP1013)</f>
        <v>149.30035461231941</v>
      </c>
      <c r="BP1013" s="60">
        <f>$L$36*N(S1013)+$L$37*N(AQ1013)+$L$38*N(AA1013)+$L$39*N(AE1013)+$L$40*N(AM1013)+$L$41*N(W1013)+$L$42*N(AI1013)+$L$43*N(BG1013)+$L$44*N(AY1013)</f>
        <v>-5.8683240287899117E-3</v>
      </c>
      <c r="BQ1013" s="60">
        <f>IF(ISNUMBER(BO1013),BO1013/MAX(BO$22:BO1013)-1,"")</f>
        <v>-6.978464305488874E-3</v>
      </c>
      <c r="BS1013" s="61">
        <f>BS1012*(1+BT1013)</f>
        <v>141.48659600733322</v>
      </c>
      <c r="BT1013" s="60">
        <f>$L$60*N(S1013)+$L$61*N(AE1013)+$L$62*N(AQ1013)+$L$63*N(AM1013)+$L$64*N(AI1013)+$L$65*N(AA1013)+$L$66*N(BG1013)+$L$67*N(W1013)+$L$68*N(AY1013)</f>
        <v>-8.606160091257942E-3</v>
      </c>
      <c r="BU1013" s="60">
        <f>IF(ISNUMBER(BS1013),BS1013/MAX(BS$22:BS1013)-1,"")</f>
        <v>-8.6061600912579195E-3</v>
      </c>
    </row>
    <row r="1014" spans="17:73" ht="16" customHeight="1">
      <c r="Q1014" s="63">
        <v>44529</v>
      </c>
      <c r="R1014" s="62">
        <v>648.42999999999995</v>
      </c>
      <c r="S1014" s="60">
        <f>IF(AND(ISNUMBER(R1013),ISNUMBER(R1014)),R1014/R1013-1,"")</f>
        <v>-4.2995562243755003E-3</v>
      </c>
      <c r="T1014" s="60">
        <f>IF(ISNUMBER(R1014),R1014/MAX(R$22:R1014)-1,"")</f>
        <v>-8.7441718260338197E-3</v>
      </c>
      <c r="V1014" s="62">
        <v>332.9</v>
      </c>
      <c r="W1014" s="60">
        <f>IF(AND(ISNUMBER(V1013),ISNUMBER(V1014)),V1014/V1013-1,"")</f>
        <v>-3.740834954361838E-3</v>
      </c>
      <c r="X1014" s="60">
        <f>IF(ISNUMBER(V1014),V1014/MAX(V$22:V1014)-1,"")</f>
        <v>-9.1672123340675871E-3</v>
      </c>
      <c r="Z1014" s="62">
        <v>13.23</v>
      </c>
      <c r="AA1014" s="60">
        <f>IF(AND(ISNUMBER(Z1013),ISNUMBER(Z1014)),Z1014/Z1013-1,"")</f>
        <v>-6.0105184072126727E-3</v>
      </c>
      <c r="AB1014" s="60">
        <f>IF(ISNUMBER(Z1014),Z1014/MAX(Z$22:Z1014)-1,"")</f>
        <v>-1.2686567164179152E-2</v>
      </c>
      <c r="AD1014" s="62">
        <v>16.2</v>
      </c>
      <c r="AE1014" s="60">
        <f>IF(AND(ISNUMBER(AD1013),ISNUMBER(AD1014)),AD1014/AD1013-1,"")</f>
        <v>-7.3529411764706731E-3</v>
      </c>
      <c r="AF1014" s="60">
        <f>IF(ISNUMBER(AD1014),AD1014/MAX(AD$22:AD1014)-1,"")</f>
        <v>-4.2553191489361875E-2</v>
      </c>
      <c r="AH1014" s="62">
        <v>20.28</v>
      </c>
      <c r="AI1014" s="60">
        <f>IF(AND(ISNUMBER(AH1013),ISNUMBER(AH1014)),AH1014/AH1013-1,"")</f>
        <v>-2.4594195769797045E-3</v>
      </c>
      <c r="AJ1014" s="60">
        <f>IF(ISNUMBER(AH1014),AH1014/MAX(AH$22:AH1014)-1,"")</f>
        <v>-3.4745359352689187E-2</v>
      </c>
      <c r="AL1014" s="62">
        <v>21.08</v>
      </c>
      <c r="AM1014" s="60">
        <f>IF(AND(ISNUMBER(AL1013),ISNUMBER(AL1014)),AL1014/AL1013-1,"")</f>
        <v>-1.8164881229622787E-2</v>
      </c>
      <c r="AN1014" s="60">
        <f>IF(ISNUMBER(AL1014),AL1014/MAX(AL$22:AL1014)-1,"")</f>
        <v>-0.1056427662282563</v>
      </c>
      <c r="AP1014" s="62">
        <v>100.25</v>
      </c>
      <c r="AQ1014" s="60">
        <f>IF(AND(ISNUMBER(AP1013),ISNUMBER(AP1014)),AP1014/AP1013-1,"")</f>
        <v>0</v>
      </c>
      <c r="AR1014" s="60">
        <f>IF(ISNUMBER(AP1014),AP1014/MAX(AP$22:AP1014)-1,"")</f>
        <v>-1.5934667861766671E-3</v>
      </c>
      <c r="AT1014" s="62">
        <v>50.07</v>
      </c>
      <c r="AU1014" s="60">
        <f>IF(AND(ISNUMBER(AT1013),ISNUMBER(AT1014)),AT1014/AT1013-1,"")</f>
        <v>0</v>
      </c>
      <c r="AV1014" s="60">
        <f>IF(ISNUMBER(AT1014),AT1014/MAX(AT$22:AT1014)-1,"")</f>
        <v>-2.1921084097249466E-3</v>
      </c>
      <c r="AX1014" s="62">
        <v>23.395</v>
      </c>
      <c r="AY1014" s="60">
        <f>IF(AND(ISNUMBER(AX1013),ISNUMBER(AX1014)),AX1014/AX1013-1,"")</f>
        <v>-3.3654255772344044E-3</v>
      </c>
      <c r="AZ1014" s="60">
        <f>IF(ISNUMBER(AX1014),AX1014/MAX(AX$22:AX1014)-1,"")</f>
        <v>-0.12754055565914602</v>
      </c>
      <c r="BB1014" s="62">
        <v>48.32</v>
      </c>
      <c r="BC1014" s="60">
        <f>IF(AND(ISNUMBER(BB1013),ISNUMBER(BB1014)),BB1014/BB1013-1,"")</f>
        <v>2.2816842978634622E-3</v>
      </c>
      <c r="BD1014" s="60">
        <f>IF(ISNUMBER(BB1014),BB1014/MAX(BB$22:BB1014)-1,"")</f>
        <v>-0.12637859338275181</v>
      </c>
      <c r="BF1014" s="62">
        <v>51.87</v>
      </c>
      <c r="BG1014" s="60">
        <f>IF(AND(ISNUMBER(BF1013),ISNUMBER(BF1014)),BF1014/BF1013-1,"")</f>
        <v>3.8572806171632834E-4</v>
      </c>
      <c r="BH1014" s="60">
        <f>IF(ISNUMBER(BF1014),BF1014/MAX(BF$22:BF1014)-1,"")</f>
        <v>-4.1928333949021068E-2</v>
      </c>
      <c r="BK1014" s="61">
        <f>BK1013*(1+BL1014)</f>
        <v>147.77888585840671</v>
      </c>
      <c r="BL1014" s="60">
        <f>$L$12*N(AQ1014)+$L$13*N(S1014)+$L$14*N(AA1014)+$L$15*N(AE1014)+$L$16*N(AY1014)+$L$17*N(BC1014)+$L$18*N(AM1014)+$L$19*N(AU1014)+$L$20*N(W1014)</f>
        <v>-4.1894628630746384E-3</v>
      </c>
      <c r="BM1014" s="60">
        <f>IF(ISNUMBER(BK1014),BK1014/MAX(BK$22:BK1014)-1,"")</f>
        <v>-9.4041661426671475E-3</v>
      </c>
      <c r="BO1014" s="61">
        <f>BO1013*(1+BP1014)</f>
        <v>148.62053603366104</v>
      </c>
      <c r="BP1014" s="60">
        <f>$L$36*N(S1014)+$L$37*N(AQ1014)+$L$38*N(AA1014)+$L$39*N(AE1014)+$L$40*N(AM1014)+$L$41*N(W1014)+$L$42*N(AI1014)+$L$43*N(BG1014)+$L$44*N(AY1014)</f>
        <v>-4.5533621164102981E-3</v>
      </c>
      <c r="BQ1014" s="60">
        <f>IF(ISNUMBER(BO1014),BO1014/MAX(BO$22:BO1014)-1,"")</f>
        <v>-1.1500050946899876E-2</v>
      </c>
      <c r="BS1014" s="61">
        <f>BS1013*(1+BT1014)</f>
        <v>140.70471827458607</v>
      </c>
      <c r="BT1014" s="60">
        <f>$L$60*N(S1014)+$L$61*N(AE1014)+$L$62*N(AQ1014)+$L$63*N(AM1014)+$L$64*N(AI1014)+$L$65*N(AA1014)+$L$66*N(BG1014)+$L$67*N(W1014)+$L$68*N(AY1014)</f>
        <v>-5.5261611686991128E-3</v>
      </c>
      <c r="BU1014" s="60">
        <f>IF(ISNUMBER(BS1014),BS1014/MAX(BS$22:BS1014)-1,"")</f>
        <v>-1.4084762232249193E-2</v>
      </c>
    </row>
    <row r="1015" spans="17:73" ht="16" customHeight="1">
      <c r="Q1015" s="63">
        <v>44530</v>
      </c>
      <c r="R1015" s="62">
        <v>651.76</v>
      </c>
      <c r="S1015" s="60">
        <f>IF(AND(ISNUMBER(R1014),ISNUMBER(R1015)),R1015/R1014-1,"")</f>
        <v>5.1354810850825494E-3</v>
      </c>
      <c r="T1015" s="60">
        <f>IF(ISNUMBER(R1015),R1015/MAX(R$22:R1015)-1,"")</f>
        <v>-3.6535962699686397E-3</v>
      </c>
      <c r="V1015" s="62">
        <v>333.96</v>
      </c>
      <c r="W1015" s="60">
        <f>IF(AND(ISNUMBER(V1014),ISNUMBER(V1015)),V1015/V1014-1,"")</f>
        <v>3.1841393811955498E-3</v>
      </c>
      <c r="X1015" s="60">
        <f>IF(ISNUMBER(V1015),V1015/MAX(V$22:V1015)-1,"")</f>
        <v>-6.0122626346807984E-3</v>
      </c>
      <c r="Z1015" s="62">
        <v>13.32</v>
      </c>
      <c r="AA1015" s="60">
        <f>IF(AND(ISNUMBER(Z1014),ISNUMBER(Z1015)),Z1015/Z1014-1,"")</f>
        <v>6.8027210884353817E-3</v>
      </c>
      <c r="AB1015" s="60">
        <f>IF(ISNUMBER(Z1015),Z1015/MAX(Z$22:Z1015)-1,"")</f>
        <v>-5.9701492537312939E-3</v>
      </c>
      <c r="AD1015" s="62">
        <v>16.260000000000002</v>
      </c>
      <c r="AE1015" s="60">
        <f>IF(AND(ISNUMBER(AD1014),ISNUMBER(AD1015)),AD1015/AD1014-1,"")</f>
        <v>3.7037037037037646E-3</v>
      </c>
      <c r="AF1015" s="60">
        <f>IF(ISNUMBER(AD1015),AD1015/MAX(AD$22:AD1015)-1,"")</f>
        <v>-3.9007092198581561E-2</v>
      </c>
      <c r="AH1015" s="62">
        <v>20.46</v>
      </c>
      <c r="AI1015" s="60">
        <f>IF(AND(ISNUMBER(AH1014),ISNUMBER(AH1015)),AH1015/AH1014-1,"")</f>
        <v>8.8757396449703485E-3</v>
      </c>
      <c r="AJ1015" s="60">
        <f>IF(ISNUMBER(AH1015),AH1015/MAX(AH$22:AH1015)-1,"")</f>
        <v>-2.6178010471204272E-2</v>
      </c>
      <c r="AL1015" s="62">
        <v>21.28</v>
      </c>
      <c r="AM1015" s="60">
        <f>IF(AND(ISNUMBER(AL1014),ISNUMBER(AL1015)),AL1015/AL1014-1,"")</f>
        <v>9.4876660341556285E-3</v>
      </c>
      <c r="AN1015" s="60">
        <f>IF(ISNUMBER(AL1015),AL1015/MAX(AL$22:AL1015)-1,"")</f>
        <v>-9.7157403478998705E-2</v>
      </c>
      <c r="AP1015" s="62">
        <v>100.23</v>
      </c>
      <c r="AQ1015" s="60">
        <f>IF(AND(ISNUMBER(AP1014),ISNUMBER(AP1015)),AP1015/AP1014-1,"")</f>
        <v>-1.995012468827273E-4</v>
      </c>
      <c r="AR1015" s="60">
        <f>IF(ISNUMBER(AP1015),AP1015/MAX(AP$22:AP1015)-1,"")</f>
        <v>-1.7926501344487367E-3</v>
      </c>
      <c r="AT1015" s="62">
        <v>50.07</v>
      </c>
      <c r="AU1015" s="60">
        <f>IF(AND(ISNUMBER(AT1014),ISNUMBER(AT1015)),AT1015/AT1014-1,"")</f>
        <v>0</v>
      </c>
      <c r="AV1015" s="60">
        <f>IF(ISNUMBER(AT1015),AT1015/MAX(AT$22:AT1015)-1,"")</f>
        <v>-2.1921084097249466E-3</v>
      </c>
      <c r="AX1015" s="62">
        <v>23.39</v>
      </c>
      <c r="AY1015" s="60">
        <f>IF(AND(ISNUMBER(AX1014),ISNUMBER(AX1015)),AX1015/AX1014-1,"")</f>
        <v>-2.1372088052995508E-4</v>
      </c>
      <c r="AZ1015" s="60">
        <f>IF(ISNUMBER(AX1015),AX1015/MAX(AX$22:AX1015)-1,"")</f>
        <v>-0.12772701845981727</v>
      </c>
      <c r="BB1015" s="62">
        <v>48.31</v>
      </c>
      <c r="BC1015" s="60">
        <f>IF(AND(ISNUMBER(BB1014),ISNUMBER(BB1015)),BB1015/BB1014-1,"")</f>
        <v>-2.0695364238410008E-4</v>
      </c>
      <c r="BD1015" s="60">
        <f>IF(ISNUMBER(BB1015),BB1015/MAX(BB$22:BB1015)-1,"")</f>
        <v>-0.12655939251491588</v>
      </c>
      <c r="BF1015" s="62">
        <v>51.92</v>
      </c>
      <c r="BG1015" s="60">
        <f>IF(AND(ISNUMBER(BF1014),ISNUMBER(BF1015)),BF1015/BF1014-1,"")</f>
        <v>9.6394833236956856E-4</v>
      </c>
      <c r="BH1015" s="60">
        <f>IF(ISNUMBER(BF1015),BF1015/MAX(BF$22:BF1015)-1,"")</f>
        <v>-4.1004802364240867E-2</v>
      </c>
      <c r="BK1015" s="61">
        <f>BK1014*(1+BL1015)</f>
        <v>148.26570533873291</v>
      </c>
      <c r="BL1015" s="60">
        <f>$L$12*N(AQ1015)+$L$13*N(S1015)+$L$14*N(AA1015)+$L$15*N(AE1015)+$L$16*N(AY1015)+$L$17*N(BC1015)+$L$18*N(AM1015)+$L$19*N(AU1015)+$L$20*N(W1015)</f>
        <v>3.294242458916788E-3</v>
      </c>
      <c r="BM1015" s="60">
        <f>IF(ISNUMBER(BK1015),BK1015/MAX(BK$22:BK1015)-1,"")</f>
        <v>-6.140903287148114E-3</v>
      </c>
      <c r="BO1015" s="61">
        <f>BO1014*(1+BP1015)</f>
        <v>149.18378838501735</v>
      </c>
      <c r="BP1015" s="60">
        <f>$L$36*N(S1015)+$L$37*N(AQ1015)+$L$38*N(AA1015)+$L$39*N(AE1015)+$L$40*N(AM1015)+$L$41*N(W1015)+$L$42*N(AI1015)+$L$43*N(BG1015)+$L$44*N(AY1015)</f>
        <v>3.7898689265173187E-3</v>
      </c>
      <c r="BQ1015" s="60">
        <f>IF(ISNUMBER(BO1015),BO1015/MAX(BO$22:BO1015)-1,"")</f>
        <v>-7.7537657061196308E-3</v>
      </c>
      <c r="BS1015" s="61">
        <f>BS1014*(1+BT1015)</f>
        <v>141.38453849107972</v>
      </c>
      <c r="BT1015" s="60">
        <f>$L$60*N(S1015)+$L$61*N(AE1015)+$L$62*N(AQ1015)+$L$63*N(AM1015)+$L$64*N(AI1015)+$L$65*N(AA1015)+$L$66*N(BG1015)+$L$67*N(W1015)+$L$68*N(AY1015)</f>
        <v>4.831538166097383E-3</v>
      </c>
      <c r="BU1015" s="60">
        <f>IF(ISNUMBER(BS1015),BS1015/MAX(BS$22:BS1015)-1,"")</f>
        <v>-9.3212751324371901E-3</v>
      </c>
    </row>
    <row r="1016" spans="17:73" ht="16" customHeight="1">
      <c r="Q1016" s="63">
        <v>44531</v>
      </c>
      <c r="R1016" s="62">
        <v>642.75</v>
      </c>
      <c r="S1016" s="60">
        <f>IF(AND(ISNUMBER(R1015),ISNUMBER(R1016)),R1016/R1015-1,"")</f>
        <v>-1.3824107033263755E-2</v>
      </c>
      <c r="T1016" s="60">
        <f>IF(ISNUMBER(R1016),R1016/MAX(R$22:R1016)-1,"")</f>
        <v>-1.7427195597340073E-2</v>
      </c>
      <c r="V1016" s="62">
        <v>328.97</v>
      </c>
      <c r="W1016" s="60">
        <f>IF(AND(ISNUMBER(V1015),ISNUMBER(V1016)),V1016/V1015-1,"")</f>
        <v>-1.4941909210683724E-2</v>
      </c>
      <c r="X1016" s="60">
        <f>IF(ISNUMBER(V1016),V1016/MAX(V$22:V1016)-1,"")</f>
        <v>-2.086433716292635E-2</v>
      </c>
      <c r="Z1016" s="62">
        <v>13.18</v>
      </c>
      <c r="AA1016" s="60">
        <f>IF(AND(ISNUMBER(Z1015),ISNUMBER(Z1016)),Z1016/Z1015-1,"")</f>
        <v>-1.0510510510510551E-2</v>
      </c>
      <c r="AB1016" s="60">
        <f>IF(ISNUMBER(Z1016),Z1016/MAX(Z$22:Z1016)-1,"")</f>
        <v>-1.6417910447761197E-2</v>
      </c>
      <c r="AD1016" s="62">
        <v>16.07</v>
      </c>
      <c r="AE1016" s="60">
        <f>IF(AND(ISNUMBER(AD1015),ISNUMBER(AD1016)),AD1016/AD1015-1,"")</f>
        <v>-1.1685116851168575E-2</v>
      </c>
      <c r="AF1016" s="60">
        <f>IF(ISNUMBER(AD1016),AD1016/MAX(AD$22:AD1016)-1,"")</f>
        <v>-5.0236406619385443E-2</v>
      </c>
      <c r="AH1016" s="62">
        <v>20.28</v>
      </c>
      <c r="AI1016" s="60">
        <f>IF(AND(ISNUMBER(AH1015),ISNUMBER(AH1016)),AH1016/AH1015-1,"")</f>
        <v>-8.7976539589442737E-3</v>
      </c>
      <c r="AJ1016" s="60">
        <f>IF(ISNUMBER(AH1016),AH1016/MAX(AH$22:AH1016)-1,"")</f>
        <v>-3.4745359352689187E-2</v>
      </c>
      <c r="AL1016" s="62">
        <v>20.84</v>
      </c>
      <c r="AM1016" s="60">
        <f>IF(AND(ISNUMBER(AL1015),ISNUMBER(AL1016)),AL1016/AL1015-1,"")</f>
        <v>-2.0676691729323404E-2</v>
      </c>
      <c r="AN1016" s="60">
        <f>IF(ISNUMBER(AL1016),AL1016/MAX(AL$22:AL1016)-1,"")</f>
        <v>-0.11582520152736531</v>
      </c>
      <c r="AP1016" s="62">
        <v>100.23</v>
      </c>
      <c r="AQ1016" s="60">
        <f>IF(AND(ISNUMBER(AP1015),ISNUMBER(AP1016)),AP1016/AP1015-1,"")</f>
        <v>0</v>
      </c>
      <c r="AR1016" s="60">
        <f>IF(ISNUMBER(AP1016),AP1016/MAX(AP$22:AP1016)-1,"")</f>
        <v>-1.7926501344487367E-3</v>
      </c>
      <c r="AT1016" s="62">
        <v>50.06</v>
      </c>
      <c r="AU1016" s="60">
        <f>IF(AND(ISNUMBER(AT1015),ISNUMBER(AT1016)),AT1016/AT1015-1,"")</f>
        <v>-1.9972039145188525E-4</v>
      </c>
      <c r="AV1016" s="60">
        <f>IF(ISNUMBER(AT1016),AT1016/MAX(AT$22:AT1016)-1,"")</f>
        <v>-2.3913909924272447E-3</v>
      </c>
      <c r="AX1016" s="62">
        <v>23.152000000000001</v>
      </c>
      <c r="AY1016" s="60">
        <f>IF(AND(ISNUMBER(AX1015),ISNUMBER(AX1016)),AX1016/AX1015-1,"")</f>
        <v>-1.0175288584865272E-2</v>
      </c>
      <c r="AZ1016" s="60">
        <f>IF(ISNUMBER(AX1016),AX1016/MAX(AX$22:AX1016)-1,"")</f>
        <v>-0.13660264777176956</v>
      </c>
      <c r="BB1016" s="62">
        <v>48.28</v>
      </c>
      <c r="BC1016" s="60">
        <f>IF(AND(ISNUMBER(BB1015),ISNUMBER(BB1016)),BB1016/BB1015-1,"")</f>
        <v>-6.2098944317945381E-4</v>
      </c>
      <c r="BD1016" s="60">
        <f>IF(ISNUMBER(BB1016),BB1016/MAX(BB$22:BB1016)-1,"")</f>
        <v>-0.12710178991140841</v>
      </c>
      <c r="BF1016" s="62">
        <v>51.84</v>
      </c>
      <c r="BG1016" s="60">
        <f>IF(AND(ISNUMBER(BF1015),ISNUMBER(BF1016)),BF1016/BF1015-1,"")</f>
        <v>-1.5408320493065508E-3</v>
      </c>
      <c r="BH1016" s="60">
        <f>IF(ISNUMBER(BF1016),BF1016/MAX(BF$22:BF1016)-1,"")</f>
        <v>-4.2482452899889167E-2</v>
      </c>
      <c r="BK1016" s="61">
        <f>BK1015*(1+BL1016)</f>
        <v>146.86522724326721</v>
      </c>
      <c r="BL1016" s="60">
        <f>$L$12*N(AQ1016)+$L$13*N(S1016)+$L$14*N(AA1016)+$L$15*N(AE1016)+$L$16*N(AY1016)+$L$17*N(BC1016)+$L$18*N(AM1016)+$L$19*N(AU1016)+$L$20*N(W1016)</f>
        <v>-9.4457318519216484E-3</v>
      </c>
      <c r="BM1016" s="60">
        <f>IF(ISNUMBER(BK1016),BK1016/MAX(BK$22:BK1016)-1,"")</f>
        <v>-1.552862981329084E-2</v>
      </c>
      <c r="BO1016" s="61">
        <f>BO1015*(1+BP1016)</f>
        <v>147.73451967236238</v>
      </c>
      <c r="BP1016" s="60">
        <f>$L$36*N(S1016)+$L$37*N(AQ1016)+$L$38*N(AA1016)+$L$39*N(AE1016)+$L$40*N(AM1016)+$L$41*N(W1016)+$L$42*N(AI1016)+$L$43*N(BG1016)+$L$44*N(AY1016)</f>
        <v>-9.7146528342252243E-3</v>
      </c>
      <c r="BQ1016" s="60">
        <f>IF(ISNUMBER(BO1016),BO1016/MAX(BO$22:BO1016)-1,"")</f>
        <v>-1.7393093398352044E-2</v>
      </c>
      <c r="BS1016" s="61">
        <f>BS1015*(1+BT1016)</f>
        <v>139.87336917883812</v>
      </c>
      <c r="BT1016" s="60">
        <f>$L$60*N(S1016)+$L$61*N(AE1016)+$L$62*N(AQ1016)+$L$63*N(AM1016)+$L$64*N(AI1016)+$L$65*N(AA1016)+$L$66*N(BG1016)+$L$67*N(W1016)+$L$68*N(AY1016)</f>
        <v>-1.0688363298911546E-2</v>
      </c>
      <c r="BU1016" s="60">
        <f>IF(ISNUMBER(BS1016),BS1016/MAX(BS$22:BS1016)-1,"")</f>
        <v>-1.9910009256324135E-2</v>
      </c>
    </row>
    <row r="1017" spans="17:73" ht="16" customHeight="1">
      <c r="Q1017" s="63">
        <v>44532</v>
      </c>
      <c r="R1017" s="62">
        <v>638.5</v>
      </c>
      <c r="S1017" s="60">
        <f>IF(AND(ISNUMBER(R1016),ISNUMBER(R1017)),R1017/R1016-1,"")</f>
        <v>-6.612213146635515E-3</v>
      </c>
      <c r="T1017" s="60">
        <f>IF(ISNUMBER(R1017),R1017/MAX(R$22:R1017)-1,"")</f>
        <v>-2.3924176412137843E-2</v>
      </c>
      <c r="V1017" s="62">
        <v>326.10000000000002</v>
      </c>
      <c r="W1017" s="60">
        <f>IF(AND(ISNUMBER(V1016),ISNUMBER(V1017)),V1017/V1016-1,"")</f>
        <v>-8.7241997750554523E-3</v>
      </c>
      <c r="X1017" s="60">
        <f>IF(ISNUMBER(V1017),V1017/MAX(V$22:V1017)-1,"")</f>
        <v>-2.9406512292398324E-2</v>
      </c>
      <c r="Z1017" s="62">
        <v>13.12</v>
      </c>
      <c r="AA1017" s="60">
        <f>IF(AND(ISNUMBER(Z1016),ISNUMBER(Z1017)),Z1017/Z1016-1,"")</f>
        <v>-4.5523520485584168E-3</v>
      </c>
      <c r="AB1017" s="60">
        <f>IF(ISNUMBER(Z1017),Z1017/MAX(Z$22:Z1017)-1,"")</f>
        <v>-2.0895522388059806E-2</v>
      </c>
      <c r="AD1017" s="62">
        <v>15.96</v>
      </c>
      <c r="AE1017" s="60">
        <f>IF(AND(ISNUMBER(AD1016),ISNUMBER(AD1017)),AD1017/AD1016-1,"")</f>
        <v>-6.8450528935904975E-3</v>
      </c>
      <c r="AF1017" s="60">
        <f>IF(ISNUMBER(AD1017),AD1017/MAX(AD$22:AD1017)-1,"")</f>
        <v>-5.6737588652482351E-2</v>
      </c>
      <c r="AH1017" s="62">
        <v>20.13</v>
      </c>
      <c r="AI1017" s="60">
        <f>IF(AND(ISNUMBER(AH1016),ISNUMBER(AH1017)),AH1017/AH1016-1,"")</f>
        <v>-7.3964497041421051E-3</v>
      </c>
      <c r="AJ1017" s="60">
        <f>IF(ISNUMBER(AH1017),AH1017/MAX(AH$22:AH1017)-1,"")</f>
        <v>-4.1884816753926857E-2</v>
      </c>
      <c r="AL1017" s="62">
        <v>20.88</v>
      </c>
      <c r="AM1017" s="60">
        <f>IF(AND(ISNUMBER(AL1016),ISNUMBER(AL1017)),AL1017/AL1016-1,"")</f>
        <v>1.9193857965451588E-3</v>
      </c>
      <c r="AN1017" s="60">
        <f>IF(ISNUMBER(AL1017),AL1017/MAX(AL$22:AL1017)-1,"")</f>
        <v>-0.11412812897751379</v>
      </c>
      <c r="AP1017" s="62">
        <v>100.23</v>
      </c>
      <c r="AQ1017" s="60">
        <f>IF(AND(ISNUMBER(AP1016),ISNUMBER(AP1017)),AP1017/AP1016-1,"")</f>
        <v>0</v>
      </c>
      <c r="AR1017" s="60">
        <f>IF(ISNUMBER(AP1017),AP1017/MAX(AP$22:AP1017)-1,"")</f>
        <v>-1.7926501344487367E-3</v>
      </c>
      <c r="AT1017" s="62">
        <v>50.06</v>
      </c>
      <c r="AU1017" s="60">
        <f>IF(AND(ISNUMBER(AT1016),ISNUMBER(AT1017)),AT1017/AT1016-1,"")</f>
        <v>0</v>
      </c>
      <c r="AV1017" s="60">
        <f>IF(ISNUMBER(AT1017),AT1017/MAX(AT$22:AT1017)-1,"")</f>
        <v>-2.3913909924272447E-3</v>
      </c>
      <c r="AX1017" s="62">
        <v>23.303000000000001</v>
      </c>
      <c r="AY1017" s="60">
        <f>IF(AND(ISNUMBER(AX1016),ISNUMBER(AX1017)),AX1017/AX1016-1,"")</f>
        <v>6.5221147201106611E-3</v>
      </c>
      <c r="AZ1017" s="60">
        <f>IF(ISNUMBER(AX1017),AX1017/MAX(AX$22:AX1017)-1,"")</f>
        <v>-0.13097147119149732</v>
      </c>
      <c r="BB1017" s="62">
        <v>48.36</v>
      </c>
      <c r="BC1017" s="60">
        <f>IF(AND(ISNUMBER(BB1016),ISNUMBER(BB1017)),BB1017/BB1016-1,"")</f>
        <v>1.657000828500399E-3</v>
      </c>
      <c r="BD1017" s="60">
        <f>IF(ISNUMBER(BB1017),BB1017/MAX(BB$22:BB1017)-1,"")</f>
        <v>-0.1256553968540951</v>
      </c>
      <c r="BF1017" s="62">
        <v>51.94</v>
      </c>
      <c r="BG1017" s="60">
        <f>IF(AND(ISNUMBER(BF1016),ISNUMBER(BF1017)),BF1017/BF1016-1,"")</f>
        <v>1.9290123456789932E-3</v>
      </c>
      <c r="BH1017" s="60">
        <f>IF(ISNUMBER(BF1017),BF1017/MAX(BF$22:BF1017)-1,"")</f>
        <v>-4.0635389730328875E-2</v>
      </c>
      <c r="BK1017" s="61">
        <f>BK1016*(1+BL1017)</f>
        <v>146.53330433627337</v>
      </c>
      <c r="BL1017" s="60">
        <f>$L$12*N(AQ1017)+$L$13*N(S1017)+$L$14*N(AA1017)+$L$15*N(AE1017)+$L$16*N(AY1017)+$L$17*N(BC1017)+$L$18*N(AM1017)+$L$19*N(AU1017)+$L$20*N(W1017)</f>
        <v>-2.2600510224522487E-3</v>
      </c>
      <c r="BM1017" s="60">
        <f>IF(ISNUMBER(BK1017),BK1017/MAX(BK$22:BK1017)-1,"")</f>
        <v>-1.7753585340056333E-2</v>
      </c>
      <c r="BO1017" s="61">
        <f>BO1016*(1+BP1017)</f>
        <v>147.22121135587213</v>
      </c>
      <c r="BP1017" s="60">
        <f>$L$36*N(S1017)+$L$37*N(AQ1017)+$L$38*N(AA1017)+$L$39*N(AE1017)+$L$40*N(AM1017)+$L$41*N(W1017)+$L$42*N(AI1017)+$L$43*N(BG1017)+$L$44*N(AY1017)</f>
        <v>-3.4745320025992323E-3</v>
      </c>
      <c r="BQ1017" s="60">
        <f>IF(ISNUMBER(BO1017),BO1017/MAX(BO$22:BO1017)-1,"")</f>
        <v>-2.0807192541314468E-2</v>
      </c>
      <c r="BS1017" s="61">
        <f>BS1016*(1+BT1017)</f>
        <v>139.28189518308136</v>
      </c>
      <c r="BT1017" s="60">
        <f>$L$60*N(S1017)+$L$61*N(AE1017)+$L$62*N(AQ1017)+$L$63*N(AM1017)+$L$64*N(AI1017)+$L$65*N(AA1017)+$L$66*N(BG1017)+$L$67*N(W1017)+$L$68*N(AY1017)</f>
        <v>-4.2286390842600054E-3</v>
      </c>
      <c r="BU1017" s="60">
        <f>IF(ISNUMBER(BS1017),BS1017/MAX(BS$22:BS1017)-1,"")</f>
        <v>-2.4054456097274857E-2</v>
      </c>
    </row>
    <row r="1018" spans="17:73" ht="16" customHeight="1">
      <c r="Q1018" s="63">
        <v>44533</v>
      </c>
      <c r="R1018" s="62">
        <v>646.05999999999995</v>
      </c>
      <c r="S1018" s="60">
        <f>IF(AND(ISNUMBER(R1017),ISNUMBER(R1018)),R1018/R1017-1,"")</f>
        <v>1.1840250587313861E-2</v>
      </c>
      <c r="T1018" s="60">
        <f>IF(ISNUMBER(R1018),R1018/MAX(R$22:R1018)-1,"")</f>
        <v>-1.2367194068638732E-2</v>
      </c>
      <c r="V1018" s="62">
        <v>330.42</v>
      </c>
      <c r="W1018" s="60">
        <f>IF(AND(ISNUMBER(V1017),ISNUMBER(V1018)),V1018/V1017-1,"")</f>
        <v>1.3247470101195979E-2</v>
      </c>
      <c r="X1018" s="60">
        <f>IF(ISNUMBER(V1018),V1018/MAX(V$22:V1018)-1,"")</f>
        <v>-1.654860408357639E-2</v>
      </c>
      <c r="Z1018" s="62">
        <v>13.26</v>
      </c>
      <c r="AA1018" s="60">
        <f>IF(AND(ISNUMBER(Z1017),ISNUMBER(Z1018)),Z1018/Z1017-1,"")</f>
        <v>1.0670731707317138E-2</v>
      </c>
      <c r="AB1018" s="60">
        <f>IF(ISNUMBER(Z1018),Z1018/MAX(Z$22:Z1018)-1,"")</f>
        <v>-1.0447761194029903E-2</v>
      </c>
      <c r="AD1018" s="62">
        <v>16.02</v>
      </c>
      <c r="AE1018" s="60">
        <f>IF(AND(ISNUMBER(AD1017),ISNUMBER(AD1018)),AD1018/AD1017-1,"")</f>
        <v>3.759398496240518E-3</v>
      </c>
      <c r="AF1018" s="60">
        <f>IF(ISNUMBER(AD1018),AD1018/MAX(AD$22:AD1018)-1,"")</f>
        <v>-5.319148936170226E-2</v>
      </c>
      <c r="AH1018" s="62">
        <v>20.13</v>
      </c>
      <c r="AI1018" s="60">
        <f>IF(AND(ISNUMBER(AH1017),ISNUMBER(AH1018)),AH1018/AH1017-1,"")</f>
        <v>0</v>
      </c>
      <c r="AJ1018" s="60">
        <f>IF(ISNUMBER(AH1018),AH1018/MAX(AH$22:AH1018)-1,"")</f>
        <v>-4.1884816753926857E-2</v>
      </c>
      <c r="AL1018" s="62">
        <v>21.09</v>
      </c>
      <c r="AM1018" s="60">
        <f>IF(AND(ISNUMBER(AL1017),ISNUMBER(AL1018)),AL1018/AL1017-1,"")</f>
        <v>1.0057471264367956E-2</v>
      </c>
      <c r="AN1018" s="60">
        <f>IF(ISNUMBER(AL1018),AL1018/MAX(AL$22:AL1018)-1,"")</f>
        <v>-0.10521849809079342</v>
      </c>
      <c r="AP1018" s="62">
        <v>100.25</v>
      </c>
      <c r="AQ1018" s="60">
        <f>IF(AND(ISNUMBER(AP1017),ISNUMBER(AP1018)),AP1018/AP1017-1,"")</f>
        <v>1.9954105557218327E-4</v>
      </c>
      <c r="AR1018" s="60">
        <f>IF(ISNUMBER(AP1018),AP1018/MAX(AP$22:AP1018)-1,"")</f>
        <v>-1.5934667861766671E-3</v>
      </c>
      <c r="AT1018" s="62">
        <v>50.06</v>
      </c>
      <c r="AU1018" s="60">
        <f>IF(AND(ISNUMBER(AT1017),ISNUMBER(AT1018)),AT1018/AT1017-1,"")</f>
        <v>0</v>
      </c>
      <c r="AV1018" s="60">
        <f>IF(ISNUMBER(AT1018),AT1018/MAX(AT$22:AT1018)-1,"")</f>
        <v>-2.3913909924272447E-3</v>
      </c>
      <c r="AX1018" s="62">
        <v>23.318999999999999</v>
      </c>
      <c r="AY1018" s="60">
        <f>IF(AND(ISNUMBER(AX1017),ISNUMBER(AX1018)),AX1018/AX1017-1,"")</f>
        <v>6.8660687465116332E-4</v>
      </c>
      <c r="AZ1018" s="60">
        <f>IF(ISNUMBER(AX1018),AX1018/MAX(AX$22:AX1018)-1,"")</f>
        <v>-0.13037479022934928</v>
      </c>
      <c r="BB1018" s="62">
        <v>48.49</v>
      </c>
      <c r="BC1018" s="60">
        <f>IF(AND(ISNUMBER(BB1017),ISNUMBER(BB1018)),BB1018/BB1017-1,"")</f>
        <v>2.6881720430107503E-3</v>
      </c>
      <c r="BD1018" s="60">
        <f>IF(ISNUMBER(BB1018),BB1018/MAX(BB$22:BB1018)-1,"")</f>
        <v>-0.1233050081359609</v>
      </c>
      <c r="BF1018" s="62">
        <v>52.01</v>
      </c>
      <c r="BG1018" s="60">
        <f>IF(AND(ISNUMBER(BF1017),ISNUMBER(BF1018)),BF1018/BF1017-1,"")</f>
        <v>1.3477088948787852E-3</v>
      </c>
      <c r="BH1018" s="60">
        <f>IF(ISNUMBER(BF1018),BF1018/MAX(BF$22:BF1018)-1,"")</f>
        <v>-3.934244551163657E-2</v>
      </c>
      <c r="BK1018" s="61">
        <f>BK1017*(1+BL1018)</f>
        <v>147.45627292913238</v>
      </c>
      <c r="BL1018" s="60">
        <f>$L$12*N(AQ1018)+$L$13*N(S1018)+$L$14*N(AA1018)+$L$15*N(AE1018)+$L$16*N(AY1018)+$L$17*N(BC1018)+$L$18*N(AM1018)+$L$19*N(AU1018)+$L$20*N(W1018)</f>
        <v>6.2986950102545186E-3</v>
      </c>
      <c r="BM1018" s="60">
        <f>IF(ISNUMBER(BK1018),BK1018/MAX(BK$22:BK1018)-1,"")</f>
        <v>-1.1566714749197238E-2</v>
      </c>
      <c r="BO1018" s="61">
        <f>BO1017*(1+BP1018)</f>
        <v>148.20307083964167</v>
      </c>
      <c r="BP1018" s="60">
        <f>$L$36*N(S1018)+$L$37*N(AQ1018)+$L$38*N(AA1018)+$L$39*N(AE1018)+$L$40*N(AM1018)+$L$41*N(W1018)+$L$42*N(AI1018)+$L$43*N(BG1018)+$L$44*N(AY1018)</f>
        <v>6.6692800224018977E-3</v>
      </c>
      <c r="BQ1018" s="60">
        <f>IF(ISNUMBER(BO1018),BO1018/MAX(BO$22:BO1018)-1,"")</f>
        <v>-1.427668151245054E-2</v>
      </c>
      <c r="BS1018" s="61">
        <f>BS1017*(1+BT1018)</f>
        <v>140.17420887350997</v>
      </c>
      <c r="BT1018" s="60">
        <f>$L$60*N(S1018)+$L$61*N(AE1018)+$L$62*N(AQ1018)+$L$63*N(AM1018)+$L$64*N(AI1018)+$L$65*N(AA1018)+$L$66*N(BG1018)+$L$67*N(W1018)+$L$68*N(AY1018)</f>
        <v>6.4065303624400516E-3</v>
      </c>
      <c r="BU1018" s="60">
        <f>IF(ISNUMBER(BS1018),BS1018/MAX(BS$22:BS1018)-1,"")</f>
        <v>-1.7802031338173929E-2</v>
      </c>
    </row>
    <row r="1019" spans="17:73" ht="16" customHeight="1">
      <c r="Q1019" s="63">
        <v>44536</v>
      </c>
      <c r="R1019" s="62">
        <v>648.70000000000005</v>
      </c>
      <c r="S1019" s="60">
        <f>IF(AND(ISNUMBER(R1018),ISNUMBER(R1019)),R1019/R1018-1,"")</f>
        <v>4.0863077732720132E-3</v>
      </c>
      <c r="T1019" s="60">
        <f>IF(ISNUMBER(R1019),R1019/MAX(R$22:R1019)-1,"")</f>
        <v>-8.3314224566229944E-3</v>
      </c>
      <c r="V1019" s="62">
        <v>331</v>
      </c>
      <c r="W1019" s="60">
        <f>IF(AND(ISNUMBER(V1018),ISNUMBER(V1019)),V1019/V1018-1,"")</f>
        <v>1.7553416863385074E-3</v>
      </c>
      <c r="X1019" s="60">
        <f>IF(ISNUMBER(V1019),V1019/MAX(V$22:V1019)-1,"")</f>
        <v>-1.4822310851836495E-2</v>
      </c>
      <c r="Z1019" s="62">
        <v>13.27</v>
      </c>
      <c r="AA1019" s="60">
        <f>IF(AND(ISNUMBER(Z1018),ISNUMBER(Z1019)),Z1019/Z1018-1,"")</f>
        <v>7.541478129713397E-4</v>
      </c>
      <c r="AB1019" s="60">
        <f>IF(ISNUMBER(Z1019),Z1019/MAX(Z$22:Z1019)-1,"")</f>
        <v>-9.7014925373134497E-3</v>
      </c>
      <c r="AD1019" s="62">
        <v>16.03</v>
      </c>
      <c r="AE1019" s="60">
        <f>IF(AND(ISNUMBER(AD1018),ISNUMBER(AD1019)),AD1019/AD1018-1,"")</f>
        <v>6.242197253434334E-4</v>
      </c>
      <c r="AF1019" s="60">
        <f>IF(ISNUMBER(AD1019),AD1019/MAX(AD$22:AD1019)-1,"")</f>
        <v>-5.2600472813238763E-2</v>
      </c>
      <c r="AH1019" s="62">
        <v>20.09</v>
      </c>
      <c r="AI1019" s="60">
        <f>IF(AND(ISNUMBER(AH1018),ISNUMBER(AH1019)),AH1019/AH1018-1,"")</f>
        <v>-1.9870839542970309E-3</v>
      </c>
      <c r="AJ1019" s="60">
        <f>IF(ISNUMBER(AH1019),AH1019/MAX(AH$22:AH1019)-1,"")</f>
        <v>-4.3788672060923406E-2</v>
      </c>
      <c r="AL1019" s="62">
        <v>21.25</v>
      </c>
      <c r="AM1019" s="60">
        <f>IF(AND(ISNUMBER(AL1018),ISNUMBER(AL1019)),AL1019/AL1018-1,"")</f>
        <v>7.5865339023233336E-3</v>
      </c>
      <c r="AN1019" s="60">
        <f>IF(ISNUMBER(AL1019),AL1019/MAX(AL$22:AL1019)-1,"")</f>
        <v>-9.8430207891387345E-2</v>
      </c>
      <c r="AP1019" s="62">
        <v>100.25</v>
      </c>
      <c r="AQ1019" s="60">
        <f>IF(AND(ISNUMBER(AP1018),ISNUMBER(AP1019)),AP1019/AP1018-1,"")</f>
        <v>0</v>
      </c>
      <c r="AR1019" s="60">
        <f>IF(ISNUMBER(AP1019),AP1019/MAX(AP$22:AP1019)-1,"")</f>
        <v>-1.5934667861766671E-3</v>
      </c>
      <c r="AT1019" s="62">
        <v>50.07</v>
      </c>
      <c r="AU1019" s="60">
        <f>IF(AND(ISNUMBER(AT1018),ISNUMBER(AT1019)),AT1019/AT1018-1,"")</f>
        <v>1.9976028765467113E-4</v>
      </c>
      <c r="AV1019" s="60">
        <f>IF(ISNUMBER(AT1019),AT1019/MAX(AT$22:AT1019)-1,"")</f>
        <v>-2.1921084097249466E-3</v>
      </c>
      <c r="AX1019" s="62">
        <v>23.63</v>
      </c>
      <c r="AY1019" s="60">
        <f>IF(AND(ISNUMBER(AX1018),ISNUMBER(AX1019)),AX1019/AX1018-1,"")</f>
        <v>1.333676401217887E-2</v>
      </c>
      <c r="AZ1019" s="60">
        <f>IF(ISNUMBER(AX1019),AX1019/MAX(AX$22:AX1019)-1,"")</f>
        <v>-0.11877680402759661</v>
      </c>
      <c r="BB1019" s="62">
        <v>48.6</v>
      </c>
      <c r="BC1019" s="60">
        <f>IF(AND(ISNUMBER(BB1018),ISNUMBER(BB1019)),BB1019/BB1018-1,"")</f>
        <v>2.2685089709217898E-3</v>
      </c>
      <c r="BD1019" s="60">
        <f>IF(ISNUMBER(BB1019),BB1019/MAX(BB$22:BB1019)-1,"")</f>
        <v>-0.12131621768215517</v>
      </c>
      <c r="BF1019" s="62">
        <v>52.01</v>
      </c>
      <c r="BG1019" s="60">
        <f>IF(AND(ISNUMBER(BF1018),ISNUMBER(BF1019)),BF1019/BF1018-1,"")</f>
        <v>0</v>
      </c>
      <c r="BH1019" s="60">
        <f>IF(ISNUMBER(BF1019),BF1019/MAX(BF$22:BF1019)-1,"")</f>
        <v>-3.934244551163657E-2</v>
      </c>
      <c r="BK1019" s="61">
        <f>BK1018*(1+BL1019)</f>
        <v>148.0196507909597</v>
      </c>
      <c r="BL1019" s="60">
        <f>$L$12*N(AQ1019)+$L$13*N(S1019)+$L$14*N(AA1019)+$L$15*N(AE1019)+$L$16*N(AY1019)+$L$17*N(BC1019)+$L$18*N(AM1019)+$L$19*N(AU1019)+$L$20*N(W1019)</f>
        <v>3.8206435754555793E-3</v>
      </c>
      <c r="BM1019" s="60">
        <f>IF(ISNUMBER(BK1019),BK1019/MAX(BK$22:BK1019)-1,"")</f>
        <v>-7.7902634681372707E-3</v>
      </c>
      <c r="BO1019" s="61">
        <f>BO1018*(1+BP1019)</f>
        <v>148.61119355766536</v>
      </c>
      <c r="BP1019" s="60">
        <f>$L$36*N(S1019)+$L$37*N(AQ1019)+$L$38*N(AA1019)+$L$39*N(AE1019)+$L$40*N(AM1019)+$L$41*N(W1019)+$L$42*N(AI1019)+$L$43*N(BG1019)+$L$44*N(AY1019)</f>
        <v>2.753807432676468E-3</v>
      </c>
      <c r="BQ1019" s="60">
        <f>IF(ISNUMBER(BO1019),BO1019/MAX(BO$22:BO1019)-1,"")</f>
        <v>-1.1562189311436932E-2</v>
      </c>
      <c r="BS1019" s="61">
        <f>BS1018*(1+BT1019)</f>
        <v>140.47444044399356</v>
      </c>
      <c r="BT1019" s="60">
        <f>$L$60*N(S1019)+$L$61*N(AE1019)+$L$62*N(AQ1019)+$L$63*N(AM1019)+$L$64*N(AI1019)+$L$65*N(AA1019)+$L$66*N(BG1019)+$L$67*N(W1019)+$L$68*N(AY1019)</f>
        <v>2.1418460135881135E-3</v>
      </c>
      <c r="BU1019" s="60">
        <f>IF(ISNUMBER(BS1019),BS1019/MAX(BS$22:BS1019)-1,"")</f>
        <v>-1.5698314534441371E-2</v>
      </c>
    </row>
    <row r="1020" spans="17:73" ht="16" customHeight="1">
      <c r="Q1020" s="63">
        <v>44537</v>
      </c>
      <c r="R1020" s="62">
        <v>651.87</v>
      </c>
      <c r="S1020" s="60">
        <f>IF(AND(ISNUMBER(R1019),ISNUMBER(R1020)),R1020/R1019-1,"")</f>
        <v>4.886696469862839E-3</v>
      </c>
      <c r="T1020" s="60">
        <f>IF(ISNUMBER(R1020),R1020/MAX(R$22:R1020)-1,"")</f>
        <v>-3.4854391194679701E-3</v>
      </c>
      <c r="V1020" s="62">
        <v>332.29</v>
      </c>
      <c r="W1020" s="60">
        <f>IF(AND(ISNUMBER(V1019),ISNUMBER(V1020)),V1020/V1019-1,"")</f>
        <v>3.8972809667674468E-3</v>
      </c>
      <c r="X1020" s="60">
        <f>IF(ISNUMBER(V1020),V1020/MAX(V$22:V1020)-1,"")</f>
        <v>-1.0982796595035427E-2</v>
      </c>
      <c r="Z1020" s="62">
        <v>13.28</v>
      </c>
      <c r="AA1020" s="60">
        <f>IF(AND(ISNUMBER(Z1019),ISNUMBER(Z1020)),Z1020/Z1019-1,"")</f>
        <v>7.5357950263743589E-4</v>
      </c>
      <c r="AB1020" s="60">
        <f>IF(ISNUMBER(Z1020),Z1020/MAX(Z$22:Z1020)-1,"")</f>
        <v>-8.9552238805971074E-3</v>
      </c>
      <c r="AD1020" s="62">
        <v>16.32</v>
      </c>
      <c r="AE1020" s="60">
        <f>IF(AND(ISNUMBER(AD1019),ISNUMBER(AD1020)),AD1020/AD1019-1,"")</f>
        <v>1.8091079226450368E-2</v>
      </c>
      <c r="AF1020" s="60">
        <f>IF(ISNUMBER(AD1020),AD1020/MAX(AD$22:AD1020)-1,"")</f>
        <v>-3.546099290780147E-2</v>
      </c>
      <c r="AH1020" s="62">
        <v>20.28</v>
      </c>
      <c r="AI1020" s="60">
        <f>IF(AND(ISNUMBER(AH1019),ISNUMBER(AH1020)),AH1020/AH1019-1,"")</f>
        <v>9.457441513190723E-3</v>
      </c>
      <c r="AJ1020" s="60">
        <f>IF(ISNUMBER(AH1020),AH1020/MAX(AH$22:AH1020)-1,"")</f>
        <v>-3.4745359352689187E-2</v>
      </c>
      <c r="AL1020" s="62">
        <v>21.5</v>
      </c>
      <c r="AM1020" s="60">
        <f>IF(AND(ISNUMBER(AL1019),ISNUMBER(AL1020)),AL1020/AL1019-1,"")</f>
        <v>1.1764705882352899E-2</v>
      </c>
      <c r="AN1020" s="60">
        <f>IF(ISNUMBER(AL1020),AL1020/MAX(AL$22:AL1020)-1,"")</f>
        <v>-8.782350445481546E-2</v>
      </c>
      <c r="AP1020" s="62">
        <v>100.25</v>
      </c>
      <c r="AQ1020" s="60">
        <f>IF(AND(ISNUMBER(AP1019),ISNUMBER(AP1020)),AP1020/AP1019-1,"")</f>
        <v>0</v>
      </c>
      <c r="AR1020" s="60">
        <f>IF(ISNUMBER(AP1020),AP1020/MAX(AP$22:AP1020)-1,"")</f>
        <v>-1.5934667861766671E-3</v>
      </c>
      <c r="AT1020" s="62">
        <v>50.07</v>
      </c>
      <c r="AU1020" s="60">
        <f>IF(AND(ISNUMBER(AT1019),ISNUMBER(AT1020)),AT1020/AT1019-1,"")</f>
        <v>0</v>
      </c>
      <c r="AV1020" s="60">
        <f>IF(ISNUMBER(AT1020),AT1020/MAX(AT$22:AT1020)-1,"")</f>
        <v>-2.1921084097249466E-3</v>
      </c>
      <c r="AX1020" s="62">
        <v>23.434000000000001</v>
      </c>
      <c r="AY1020" s="60">
        <f>IF(AND(ISNUMBER(AX1019),ISNUMBER(AX1020)),AX1020/AX1019-1,"")</f>
        <v>-8.2945408379178076E-3</v>
      </c>
      <c r="AZ1020" s="60">
        <f>IF(ISNUMBER(AX1020),AX1020/MAX(AX$22:AX1020)-1,"")</f>
        <v>-0.12608614581391009</v>
      </c>
      <c r="BB1020" s="62">
        <v>48.48</v>
      </c>
      <c r="BC1020" s="60">
        <f>IF(AND(ISNUMBER(BB1019),ISNUMBER(BB1020)),BB1020/BB1019-1,"")</f>
        <v>-2.4691358024692134E-3</v>
      </c>
      <c r="BD1020" s="60">
        <f>IF(ISNUMBER(BB1020),BB1020/MAX(BB$22:BB1020)-1,"")</f>
        <v>-0.12348580726812519</v>
      </c>
      <c r="BF1020" s="62">
        <v>51.95</v>
      </c>
      <c r="BG1020" s="60">
        <f>IF(AND(ISNUMBER(BF1019),ISNUMBER(BF1020)),BF1020/BF1019-1,"")</f>
        <v>-1.1536243030185744E-3</v>
      </c>
      <c r="BH1020" s="60">
        <f>IF(ISNUMBER(BF1020),BF1020/MAX(BF$22:BF1020)-1,"")</f>
        <v>-4.0450683413372657E-2</v>
      </c>
      <c r="BK1020" s="61">
        <f>BK1019*(1+BL1020)</f>
        <v>148.40081610700588</v>
      </c>
      <c r="BL1020" s="60">
        <f>$L$12*N(AQ1020)+$L$13*N(S1020)+$L$14*N(AA1020)+$L$15*N(AE1020)+$L$16*N(AY1020)+$L$17*N(BC1020)+$L$18*N(AM1020)+$L$19*N(AU1020)+$L$20*N(W1020)</f>
        <v>2.5750994142290074E-3</v>
      </c>
      <c r="BM1020" s="60">
        <f>IF(ISNUMBER(BK1020),BK1020/MAX(BK$22:BK1020)-1,"")</f>
        <v>-5.2352247568017152E-3</v>
      </c>
      <c r="BO1020" s="61">
        <f>BO1019*(1+BP1020)</f>
        <v>149.26842976900954</v>
      </c>
      <c r="BP1020" s="60">
        <f>$L$36*N(S1020)+$L$37*N(AQ1020)+$L$38*N(AA1020)+$L$39*N(AE1020)+$L$40*N(AM1020)+$L$41*N(W1020)+$L$42*N(AI1020)+$L$43*N(BG1020)+$L$44*N(AY1020)</f>
        <v>4.4225215854224766E-3</v>
      </c>
      <c r="BQ1020" s="60">
        <f>IF(ISNUMBER(BO1020),BO1020/MAX(BO$22:BO1020)-1,"")</f>
        <v>-7.1908017578189432E-3</v>
      </c>
      <c r="BS1020" s="61">
        <f>BS1019*(1+BT1020)</f>
        <v>141.48558015388804</v>
      </c>
      <c r="BT1020" s="60">
        <f>$L$60*N(S1020)+$L$61*N(AE1020)+$L$62*N(AQ1020)+$L$63*N(AM1020)+$L$64*N(AI1020)+$L$65*N(AA1020)+$L$66*N(BG1020)+$L$67*N(W1020)+$L$68*N(AY1020)</f>
        <v>7.1980333696192236E-3</v>
      </c>
      <c r="BU1020" s="60">
        <f>IF(ISNUMBER(BS1020),BS1020/MAX(BS$22:BS1020)-1,"")</f>
        <v>-8.6132781566876648E-3</v>
      </c>
    </row>
    <row r="1021" spans="17:73" ht="16" customHeight="1">
      <c r="Q1021" s="63">
        <v>44538</v>
      </c>
      <c r="R1021" s="62">
        <v>658.72</v>
      </c>
      <c r="S1021" s="60">
        <f>IF(AND(ISNUMBER(R1020),ISNUMBER(R1021)),R1021/R1020-1,"")</f>
        <v>1.0508230168591925E-2</v>
      </c>
      <c r="T1021" s="60">
        <f>IF(ISNUMBER(R1021),R1021/MAX(R$22:R1021)-1,"")</f>
        <v>0</v>
      </c>
      <c r="V1021" s="62">
        <v>336.5</v>
      </c>
      <c r="W1021" s="60">
        <f>IF(AND(ISNUMBER(V1020),ISNUMBER(V1021)),V1021/V1020-1,"")</f>
        <v>1.2669656023353015E-2</v>
      </c>
      <c r="X1021" s="60">
        <f>IF(ISNUMBER(V1021),V1021/MAX(V$22:V1021)-1,"")</f>
        <v>0</v>
      </c>
      <c r="Z1021" s="62">
        <v>13.53</v>
      </c>
      <c r="AA1021" s="60">
        <f>IF(AND(ISNUMBER(Z1020),ISNUMBER(Z1021)),Z1021/Z1020-1,"")</f>
        <v>1.8825301204819178E-2</v>
      </c>
      <c r="AB1021" s="60">
        <f>IF(ISNUMBER(Z1021),Z1021/MAX(Z$22:Z1021)-1,"")</f>
        <v>0</v>
      </c>
      <c r="AD1021" s="62">
        <v>16.54</v>
      </c>
      <c r="AE1021" s="60">
        <f>IF(AND(ISNUMBER(AD1020),ISNUMBER(AD1021)),AD1021/AD1020-1,"")</f>
        <v>1.3480392156862697E-2</v>
      </c>
      <c r="AF1021" s="60">
        <f>IF(ISNUMBER(AD1021),AD1021/MAX(AD$22:AD1021)-1,"")</f>
        <v>-2.2458628841607764E-2</v>
      </c>
      <c r="AH1021" s="62">
        <v>20.52</v>
      </c>
      <c r="AI1021" s="60">
        <f>IF(AND(ISNUMBER(AH1020),ISNUMBER(AH1021)),AH1021/AH1020-1,"")</f>
        <v>1.1834319526627057E-2</v>
      </c>
      <c r="AJ1021" s="60">
        <f>IF(ISNUMBER(AH1021),AH1021/MAX(AH$22:AH1021)-1,"")</f>
        <v>-2.3322227510709226E-2</v>
      </c>
      <c r="AL1021" s="62">
        <v>21.65</v>
      </c>
      <c r="AM1021" s="60">
        <f>IF(AND(ISNUMBER(AL1020),ISNUMBER(AL1021)),AL1021/AL1020-1,"")</f>
        <v>6.9767441860464352E-3</v>
      </c>
      <c r="AN1021" s="60">
        <f>IF(ISNUMBER(AL1021),AL1021/MAX(AL$22:AL1021)-1,"")</f>
        <v>-8.1459482392872373E-2</v>
      </c>
      <c r="AP1021" s="62">
        <v>100.24</v>
      </c>
      <c r="AQ1021" s="60">
        <f>IF(AND(ISNUMBER(AP1020),ISNUMBER(AP1021)),AP1021/AP1020-1,"")</f>
        <v>-9.9750623441474673E-5</v>
      </c>
      <c r="AR1021" s="60">
        <f>IF(ISNUMBER(AP1021),AP1021/MAX(AP$22:AP1021)-1,"")</f>
        <v>-1.6930584603127574E-3</v>
      </c>
      <c r="AT1021" s="62">
        <v>50.07</v>
      </c>
      <c r="AU1021" s="60">
        <f>IF(AND(ISNUMBER(AT1020),ISNUMBER(AT1021)),AT1021/AT1020-1,"")</f>
        <v>0</v>
      </c>
      <c r="AV1021" s="60">
        <f>IF(ISNUMBER(AT1021),AT1021/MAX(AT$22:AT1021)-1,"")</f>
        <v>-2.1921084097249466E-3</v>
      </c>
      <c r="AX1021" s="62">
        <v>23.402999999999999</v>
      </c>
      <c r="AY1021" s="60">
        <f>IF(AND(ISNUMBER(AX1020),ISNUMBER(AX1021)),AX1021/AX1020-1,"")</f>
        <v>-1.3228642143894298E-3</v>
      </c>
      <c r="AZ1021" s="60">
        <f>IF(ISNUMBER(AX1021),AX1021/MAX(AX$22:AX1021)-1,"")</f>
        <v>-0.1272422151780721</v>
      </c>
      <c r="BB1021" s="62">
        <v>48.44</v>
      </c>
      <c r="BC1021" s="60">
        <f>IF(AND(ISNUMBER(BB1020),ISNUMBER(BB1021)),BB1021/BB1020-1,"")</f>
        <v>-8.2508250825086282E-4</v>
      </c>
      <c r="BD1021" s="60">
        <f>IF(ISNUMBER(BB1021),BB1021/MAX(BB$22:BB1021)-1,"")</f>
        <v>-0.1242090037967819</v>
      </c>
      <c r="BF1021" s="62">
        <v>51.99</v>
      </c>
      <c r="BG1021" s="60">
        <f>IF(AND(ISNUMBER(BF1020),ISNUMBER(BF1021)),BF1021/BF1020-1,"")</f>
        <v>7.6997112608268026E-4</v>
      </c>
      <c r="BH1021" s="60">
        <f>IF(ISNUMBER(BF1021),BF1021/MAX(BF$22:BF1021)-1,"")</f>
        <v>-3.9711858145548562E-2</v>
      </c>
      <c r="BK1021" s="61">
        <f>BK1020*(1+BL1021)</f>
        <v>149.51315524160816</v>
      </c>
      <c r="BL1021" s="60">
        <f>$L$12*N(AQ1021)+$L$13*N(S1021)+$L$14*N(AA1021)+$L$15*N(AE1021)+$L$16*N(AY1021)+$L$17*N(BC1021)+$L$18*N(AM1021)+$L$19*N(AU1021)+$L$20*N(W1021)</f>
        <v>7.4955055085425141E-3</v>
      </c>
      <c r="BM1021" s="60">
        <f>IF(ISNUMBER(BK1021),BK1021/MAX(BK$22:BK1021)-1,"")</f>
        <v>0</v>
      </c>
      <c r="BO1021" s="61">
        <f>BO1020*(1+BP1021)</f>
        <v>150.64554469282902</v>
      </c>
      <c r="BP1021" s="60">
        <f>$L$36*N(S1021)+$L$37*N(AQ1021)+$L$38*N(AA1021)+$L$39*N(AE1021)+$L$40*N(AM1021)+$L$41*N(W1021)+$L$42*N(AI1021)+$L$43*N(BG1021)+$L$44*N(AY1021)</f>
        <v>9.225761441655933E-3</v>
      </c>
      <c r="BQ1021" s="60">
        <f>IF(ISNUMBER(BO1021),BO1021/MAX(BO$22:BO1021)-1,"")</f>
        <v>0</v>
      </c>
      <c r="BS1021" s="61">
        <f>BS1020*(1+BT1021)</f>
        <v>142.82574799114863</v>
      </c>
      <c r="BT1021" s="60">
        <f>$L$60*N(S1021)+$L$61*N(AE1021)+$L$62*N(AQ1021)+$L$63*N(AM1021)+$L$64*N(AI1021)+$L$65*N(AA1021)+$L$66*N(BG1021)+$L$67*N(W1021)+$L$68*N(AY1021)</f>
        <v>9.4721160686689707E-3</v>
      </c>
      <c r="BU1021" s="60">
        <f>IF(ISNUMBER(BS1021),BS1021/MAX(BS$22:BS1021)-1,"")</f>
        <v>0</v>
      </c>
    </row>
    <row r="1022" spans="17:73" ht="16" customHeight="1">
      <c r="Q1022" s="63">
        <v>44539</v>
      </c>
      <c r="R1022" s="62">
        <v>654.16</v>
      </c>
      <c r="S1022" s="60">
        <f>IF(AND(ISNUMBER(R1021),ISNUMBER(R1022)),R1022/R1021-1,"")</f>
        <v>-6.92251639543362E-3</v>
      </c>
      <c r="T1022" s="60">
        <f>IF(ISNUMBER(R1022),R1022/MAX(R$22:R1022)-1,"")</f>
        <v>-6.92251639543362E-3</v>
      </c>
      <c r="V1022" s="62">
        <v>334.28</v>
      </c>
      <c r="W1022" s="60">
        <f>IF(AND(ISNUMBER(V1021),ISNUMBER(V1022)),V1022/V1021-1,"")</f>
        <v>-6.5973254086182376E-3</v>
      </c>
      <c r="X1022" s="60">
        <f>IF(ISNUMBER(V1022),V1022/MAX(V$22:V1022)-1,"")</f>
        <v>-6.5973254086182376E-3</v>
      </c>
      <c r="Z1022" s="62">
        <v>13.43</v>
      </c>
      <c r="AA1022" s="60">
        <f>IF(AND(ISNUMBER(Z1021),ISNUMBER(Z1022)),Z1022/Z1021-1,"")</f>
        <v>-7.3909830007390376E-3</v>
      </c>
      <c r="AB1022" s="60">
        <f>IF(ISNUMBER(Z1022),Z1022/MAX(Z$22:Z1022)-1,"")</f>
        <v>-7.3909830007390376E-3</v>
      </c>
      <c r="AD1022" s="62">
        <v>16.420000000000002</v>
      </c>
      <c r="AE1022" s="60">
        <f>IF(AND(ISNUMBER(AD1021),ISNUMBER(AD1022)),AD1022/AD1021-1,"")</f>
        <v>-7.2551390568317276E-3</v>
      </c>
      <c r="AF1022" s="60">
        <f>IF(ISNUMBER(AD1022),AD1022/MAX(AD$22:AD1022)-1,"")</f>
        <v>-2.9550827423167836E-2</v>
      </c>
      <c r="AH1022" s="62">
        <v>20.48</v>
      </c>
      <c r="AI1022" s="60">
        <f>IF(AND(ISNUMBER(AH1021),ISNUMBER(AH1022)),AH1022/AH1021-1,"")</f>
        <v>-1.9493177387913674E-3</v>
      </c>
      <c r="AJ1022" s="60">
        <f>IF(ISNUMBER(AH1022),AH1022/MAX(AH$22:AH1022)-1,"")</f>
        <v>-2.5226082817705886E-2</v>
      </c>
      <c r="AL1022" s="62">
        <v>21.55</v>
      </c>
      <c r="AM1022" s="60">
        <f>IF(AND(ISNUMBER(AL1021),ISNUMBER(AL1022)),AL1022/AL1021-1,"")</f>
        <v>-4.6189376443417363E-3</v>
      </c>
      <c r="AN1022" s="60">
        <f>IF(ISNUMBER(AL1022),AL1022/MAX(AL$22:AL1022)-1,"")</f>
        <v>-8.5702163767501061E-2</v>
      </c>
      <c r="AP1022" s="62">
        <v>100.26</v>
      </c>
      <c r="AQ1022" s="60">
        <f>IF(AND(ISNUMBER(AP1021),ISNUMBER(AP1022)),AP1022/AP1021-1,"")</f>
        <v>1.995211492418214E-4</v>
      </c>
      <c r="AR1022" s="60">
        <f>IF(ISNUMBER(AP1022),AP1022/MAX(AP$22:AP1022)-1,"")</f>
        <v>-1.4938751120405769E-3</v>
      </c>
      <c r="AT1022" s="62">
        <v>50.08</v>
      </c>
      <c r="AU1022" s="60">
        <f>IF(AND(ISNUMBER(AT1021),ISNUMBER(AT1022)),AT1022/AT1021-1,"")</f>
        <v>1.9972039145188525E-4</v>
      </c>
      <c r="AV1022" s="60">
        <f>IF(ISNUMBER(AT1022),AT1022/MAX(AT$22:AT1022)-1,"")</f>
        <v>-1.9928258270227595E-3</v>
      </c>
      <c r="AX1022" s="62">
        <v>23.206</v>
      </c>
      <c r="AY1022" s="60">
        <f>IF(AND(ISNUMBER(AX1021),ISNUMBER(AX1022)),AX1022/AX1021-1,"")</f>
        <v>-8.417724223390155E-3</v>
      </c>
      <c r="AZ1022" s="60">
        <f>IF(ISNUMBER(AX1022),AX1022/MAX(AX$22:AX1022)-1,"")</f>
        <v>-0.13458884952451988</v>
      </c>
      <c r="BB1022" s="62">
        <v>48.4</v>
      </c>
      <c r="BC1022" s="60">
        <f>IF(AND(ISNUMBER(BB1021),ISNUMBER(BB1022)),BB1022/BB1021-1,"")</f>
        <v>-8.2576383154420174E-4</v>
      </c>
      <c r="BD1022" s="60">
        <f>IF(ISNUMBER(BB1022),BB1022/MAX(BB$22:BB1022)-1,"")</f>
        <v>-0.1249322003254385</v>
      </c>
      <c r="BF1022" s="62">
        <v>52.04</v>
      </c>
      <c r="BG1022" s="60">
        <f>IF(AND(ISNUMBER(BF1021),ISNUMBER(BF1022)),BF1022/BF1021-1,"")</f>
        <v>9.617234083476589E-4</v>
      </c>
      <c r="BH1022" s="60">
        <f>IF(ISNUMBER(BF1022),BF1022/MAX(BF$22:BF1022)-1,"")</f>
        <v>-3.878832656076836E-2</v>
      </c>
      <c r="BK1022" s="61">
        <f>BK1021*(1+BL1022)</f>
        <v>148.70509704093936</v>
      </c>
      <c r="BL1022" s="60">
        <f>$L$12*N(AQ1022)+$L$13*N(S1022)+$L$14*N(AA1022)+$L$15*N(AE1022)+$L$16*N(AY1022)+$L$17*N(BC1022)+$L$18*N(AM1022)+$L$19*N(AU1022)+$L$20*N(W1022)</f>
        <v>-5.404595999348602E-3</v>
      </c>
      <c r="BM1022" s="60">
        <f>IF(ISNUMBER(BK1022),BK1022/MAX(BK$22:BK1022)-1,"")</f>
        <v>-5.4045959993487269E-3</v>
      </c>
      <c r="BO1022" s="61">
        <f>BO1021*(1+BP1022)</f>
        <v>149.81987984222172</v>
      </c>
      <c r="BP1022" s="60">
        <f>$L$36*N(S1022)+$L$37*N(AQ1022)+$L$38*N(AA1022)+$L$39*N(AE1022)+$L$40*N(AM1022)+$L$41*N(W1022)+$L$42*N(AI1022)+$L$43*N(BG1022)+$L$44*N(AY1022)</f>
        <v>-5.48084480222015E-3</v>
      </c>
      <c r="BQ1022" s="60">
        <f>IF(ISNUMBER(BO1022),BO1022/MAX(BO$22:BO1022)-1,"")</f>
        <v>-5.4808448022199974E-3</v>
      </c>
      <c r="BS1022" s="61">
        <f>BS1021*(1+BT1022)</f>
        <v>142.1291862337026</v>
      </c>
      <c r="BT1022" s="60">
        <f>$L$60*N(S1022)+$L$61*N(AE1022)+$L$62*N(AQ1022)+$L$63*N(AM1022)+$L$64*N(AI1022)+$L$65*N(AA1022)+$L$66*N(BG1022)+$L$67*N(W1022)+$L$68*N(AY1022)</f>
        <v>-4.8770040923517667E-3</v>
      </c>
      <c r="BU1022" s="60">
        <f>IF(ISNUMBER(BS1022),BS1022/MAX(BS$22:BS1022)-1,"")</f>
        <v>-4.877004092351811E-3</v>
      </c>
    </row>
    <row r="1023" spans="17:73" ht="16" customHeight="1">
      <c r="Q1023" s="63">
        <v>44540</v>
      </c>
      <c r="R1023" s="62">
        <v>652.47</v>
      </c>
      <c r="S1023" s="60">
        <f>IF(AND(ISNUMBER(R1022),ISNUMBER(R1023)),R1023/R1022-1,"")</f>
        <v>-2.5834658187599002E-3</v>
      </c>
      <c r="T1023" s="60">
        <f>IF(ISNUMBER(R1023),R1023/MAX(R$22:R1023)-1,"")</f>
        <v>-9.4880981297060796E-3</v>
      </c>
      <c r="V1023" s="62">
        <v>332.65</v>
      </c>
      <c r="W1023" s="60">
        <f>IF(AND(ISNUMBER(V1022),ISNUMBER(V1023)),V1023/V1022-1,"")</f>
        <v>-4.8761517290893952E-3</v>
      </c>
      <c r="X1023" s="60">
        <f>IF(ISNUMBER(V1023),V1023/MAX(V$22:V1023)-1,"")</f>
        <v>-1.1441307578008986E-2</v>
      </c>
      <c r="Z1023" s="62">
        <v>13.35</v>
      </c>
      <c r="AA1023" s="60">
        <f>IF(AND(ISNUMBER(Z1022),ISNUMBER(Z1023)),Z1023/Z1022-1,"")</f>
        <v>-5.9568131049888562E-3</v>
      </c>
      <c r="AB1023" s="60">
        <f>IF(ISNUMBER(Z1023),Z1023/MAX(Z$22:Z1023)-1,"")</f>
        <v>-1.3303769401330379E-2</v>
      </c>
      <c r="AD1023" s="62">
        <v>16.37</v>
      </c>
      <c r="AE1023" s="60">
        <f>IF(AND(ISNUMBER(AD1022),ISNUMBER(AD1023)),AD1023/AD1022-1,"")</f>
        <v>-3.0450669914738882E-3</v>
      </c>
      <c r="AF1023" s="60">
        <f>IF(ISNUMBER(AD1023),AD1023/MAX(AD$22:AD1023)-1,"")</f>
        <v>-3.2505910165484653E-2</v>
      </c>
      <c r="AH1023" s="62">
        <v>20.39</v>
      </c>
      <c r="AI1023" s="60">
        <f>IF(AND(ISNUMBER(AH1022),ISNUMBER(AH1023)),AH1023/AH1022-1,"")</f>
        <v>-4.39453125E-3</v>
      </c>
      <c r="AJ1023" s="60">
        <f>IF(ISNUMBER(AH1023),AH1023/MAX(AH$22:AH1023)-1,"")</f>
        <v>-2.9509757258448399E-2</v>
      </c>
      <c r="AL1023" s="62">
        <v>21.49</v>
      </c>
      <c r="AM1023" s="60">
        <f>IF(AND(ISNUMBER(AL1022),ISNUMBER(AL1023)),AL1023/AL1022-1,"")</f>
        <v>-2.7842227378190865E-3</v>
      </c>
      <c r="AN1023" s="60">
        <f>IF(ISNUMBER(AL1023),AL1023/MAX(AL$22:AL1023)-1,"")</f>
        <v>-8.8247772592278451E-2</v>
      </c>
      <c r="AP1023" s="62">
        <v>100.24</v>
      </c>
      <c r="AQ1023" s="60">
        <f>IF(AND(ISNUMBER(AP1022),ISNUMBER(AP1023)),AP1023/AP1022-1,"")</f>
        <v>-1.9948134849401278E-4</v>
      </c>
      <c r="AR1023" s="60">
        <f>IF(ISNUMBER(AP1023),AP1023/MAX(AP$22:AP1023)-1,"")</f>
        <v>-1.6930584603127574E-3</v>
      </c>
      <c r="AT1023" s="62">
        <v>50.07</v>
      </c>
      <c r="AU1023" s="60">
        <f>IF(AND(ISNUMBER(AT1022),ISNUMBER(AT1023)),AT1023/AT1022-1,"")</f>
        <v>-1.9968051118202101E-4</v>
      </c>
      <c r="AV1023" s="60">
        <f>IF(ISNUMBER(AT1023),AT1023/MAX(AT$22:AT1023)-1,"")</f>
        <v>-2.1921084097249466E-3</v>
      </c>
      <c r="AX1023" s="62">
        <v>23.155000000000001</v>
      </c>
      <c r="AY1023" s="60">
        <f>IF(AND(ISNUMBER(AX1022),ISNUMBER(AX1023)),AX1023/AX1022-1,"")</f>
        <v>-2.1977074894423687E-3</v>
      </c>
      <c r="AZ1023" s="60">
        <f>IF(ISNUMBER(AX1023),AX1023/MAX(AX$22:AX1023)-1,"")</f>
        <v>-0.13649077009136679</v>
      </c>
      <c r="BB1023" s="62">
        <v>48.36</v>
      </c>
      <c r="BC1023" s="60">
        <f>IF(AND(ISNUMBER(BB1022),ISNUMBER(BB1023)),BB1023/BB1022-1,"")</f>
        <v>-8.2644628099171058E-4</v>
      </c>
      <c r="BD1023" s="60">
        <f>IF(ISNUMBER(BB1023),BB1023/MAX(BB$22:BB1023)-1,"")</f>
        <v>-0.1256553968540951</v>
      </c>
      <c r="BF1023" s="62">
        <v>52.11</v>
      </c>
      <c r="BG1023" s="60">
        <f>IF(AND(ISNUMBER(BF1022),ISNUMBER(BF1023)),BF1023/BF1022-1,"")</f>
        <v>1.3451191391238293E-3</v>
      </c>
      <c r="BH1023" s="60">
        <f>IF(ISNUMBER(BF1023),BF1023/MAX(BF$22:BF1023)-1,"")</f>
        <v>-3.7495382342076167E-2</v>
      </c>
      <c r="BK1023" s="61">
        <f>BK1022*(1+BL1023)</f>
        <v>148.32533800092423</v>
      </c>
      <c r="BL1023" s="60">
        <f>$L$12*N(AQ1023)+$L$13*N(S1023)+$L$14*N(AA1023)+$L$15*N(AE1023)+$L$16*N(AY1023)+$L$17*N(BC1023)+$L$18*N(AM1023)+$L$19*N(AU1023)+$L$20*N(W1023)</f>
        <v>-2.5537728536001304E-3</v>
      </c>
      <c r="BM1023" s="60">
        <f>IF(ISNUMBER(BK1023),BK1023/MAX(BK$22:BK1023)-1,"")</f>
        <v>-7.9445667424010713E-3</v>
      </c>
      <c r="BO1023" s="61">
        <f>BO1022*(1+BP1023)</f>
        <v>149.40366018866436</v>
      </c>
      <c r="BP1023" s="60">
        <f>$L$36*N(S1023)+$L$37*N(AQ1023)+$L$38*N(AA1023)+$L$39*N(AE1023)+$L$40*N(AM1023)+$L$41*N(W1023)+$L$42*N(AI1023)+$L$43*N(BG1023)+$L$44*N(AY1023)</f>
        <v>-2.7781336762229213E-3</v>
      </c>
      <c r="BQ1023" s="60">
        <f>IF(ISNUMBER(BO1023),BO1023/MAX(BO$22:BO1023)-1,"")</f>
        <v>-8.2437519589237951E-3</v>
      </c>
      <c r="BS1023" s="61">
        <f>BS1022*(1+BT1023)</f>
        <v>141.73881313696083</v>
      </c>
      <c r="BT1023" s="60">
        <f>$L$60*N(S1023)+$L$61*N(AE1023)+$L$62*N(AQ1023)+$L$63*N(AM1023)+$L$64*N(AI1023)+$L$65*N(AA1023)+$L$66*N(BG1023)+$L$67*N(W1023)+$L$68*N(AY1023)</f>
        <v>-2.7466075553256807E-3</v>
      </c>
      <c r="BU1023" s="60">
        <f>IF(ISNUMBER(BS1023),BS1023/MAX(BS$22:BS1023)-1,"")</f>
        <v>-7.6102164313899268E-3</v>
      </c>
    </row>
    <row r="1024" spans="17:73" ht="16" customHeight="1">
      <c r="Q1024" s="63">
        <v>44543</v>
      </c>
      <c r="R1024" s="62">
        <v>659.51</v>
      </c>
      <c r="S1024" s="60">
        <f>IF(AND(ISNUMBER(R1023),ISNUMBER(R1024)),R1024/R1023-1,"")</f>
        <v>1.0789768111943765E-2</v>
      </c>
      <c r="T1024" s="60">
        <f>IF(ISNUMBER(R1024),R1024/MAX(R$22:R1024)-1,"")</f>
        <v>0</v>
      </c>
      <c r="V1024" s="62">
        <v>334.99</v>
      </c>
      <c r="W1024" s="60">
        <f>IF(AND(ISNUMBER(V1023),ISNUMBER(V1024)),V1024/V1023-1,"")</f>
        <v>7.0344205621524214E-3</v>
      </c>
      <c r="X1024" s="60">
        <f>IF(ISNUMBER(V1024),V1024/MAX(V$22:V1024)-1,"")</f>
        <v>-4.4873699851410986E-3</v>
      </c>
      <c r="Z1024" s="62">
        <v>13.41</v>
      </c>
      <c r="AA1024" s="60">
        <f>IF(AND(ISNUMBER(Z1023),ISNUMBER(Z1024)),Z1024/Z1023-1,"")</f>
        <v>4.4943820224718767E-3</v>
      </c>
      <c r="AB1024" s="60">
        <f>IF(ISNUMBER(Z1024),Z1024/MAX(Z$22:Z1024)-1,"")</f>
        <v>-8.8691796008868451E-3</v>
      </c>
      <c r="AD1024" s="62">
        <v>16.350000000000001</v>
      </c>
      <c r="AE1024" s="60">
        <f>IF(AND(ISNUMBER(AD1023),ISNUMBER(AD1024)),AD1024/AD1023-1,"")</f>
        <v>-1.2217470983506562E-3</v>
      </c>
      <c r="AF1024" s="60">
        <f>IF(ISNUMBER(AD1024),AD1024/MAX(AD$22:AD1024)-1,"")</f>
        <v>-3.3687943262411313E-2</v>
      </c>
      <c r="AH1024" s="62">
        <v>20.56</v>
      </c>
      <c r="AI1024" s="60">
        <f>IF(AND(ISNUMBER(AH1023),ISNUMBER(AH1024)),AH1024/AH1023-1,"")</f>
        <v>8.3374203040704753E-3</v>
      </c>
      <c r="AJ1024" s="60">
        <f>IF(ISNUMBER(AH1024),AH1024/MAX(AH$22:AH1024)-1,"")</f>
        <v>-2.1418372203712677E-2</v>
      </c>
      <c r="AL1024" s="62">
        <v>21.61</v>
      </c>
      <c r="AM1024" s="60">
        <f>IF(AND(ISNUMBER(AL1023),ISNUMBER(AL1024)),AL1024/AL1023-1,"")</f>
        <v>5.5839925546765645E-3</v>
      </c>
      <c r="AN1024" s="60">
        <f>IF(ISNUMBER(AL1024),AL1024/MAX(AL$22:AL1024)-1,"")</f>
        <v>-8.3156554942723782E-2</v>
      </c>
      <c r="AP1024" s="62">
        <v>100.25</v>
      </c>
      <c r="AQ1024" s="60">
        <f>IF(AND(ISNUMBER(AP1023),ISNUMBER(AP1024)),AP1024/AP1023-1,"")</f>
        <v>9.9760574620910702E-5</v>
      </c>
      <c r="AR1024" s="60">
        <f>IF(ISNUMBER(AP1024),AP1024/MAX(AP$22:AP1024)-1,"")</f>
        <v>-1.5934667861766671E-3</v>
      </c>
      <c r="AT1024" s="62">
        <v>50.07</v>
      </c>
      <c r="AU1024" s="60">
        <f>IF(AND(ISNUMBER(AT1023),ISNUMBER(AT1024)),AT1024/AT1023-1,"")</f>
        <v>0</v>
      </c>
      <c r="AV1024" s="60">
        <f>IF(ISNUMBER(AT1024),AT1024/MAX(AT$22:AT1024)-1,"")</f>
        <v>-2.1921084097249466E-3</v>
      </c>
      <c r="AX1024" s="62">
        <v>23.2</v>
      </c>
      <c r="AY1024" s="60">
        <f>IF(AND(ISNUMBER(AX1023),ISNUMBER(AX1024)),AX1024/AX1023-1,"")</f>
        <v>1.9434247462750687E-3</v>
      </c>
      <c r="AZ1024" s="60">
        <f>IF(ISNUMBER(AX1024),AX1024/MAX(AX$22:AX1024)-1,"")</f>
        <v>-0.13481260488532543</v>
      </c>
      <c r="BB1024" s="62">
        <v>48.4</v>
      </c>
      <c r="BC1024" s="60">
        <f>IF(AND(ISNUMBER(BB1023),ISNUMBER(BB1024)),BB1024/BB1023-1,"")</f>
        <v>8.2712985938782069E-4</v>
      </c>
      <c r="BD1024" s="60">
        <f>IF(ISNUMBER(BB1024),BB1024/MAX(BB$22:BB1024)-1,"")</f>
        <v>-0.1249322003254385</v>
      </c>
      <c r="BF1024" s="62">
        <v>52.1</v>
      </c>
      <c r="BG1024" s="60">
        <f>IF(AND(ISNUMBER(BF1023),ISNUMBER(BF1024)),BF1024/BF1023-1,"")</f>
        <v>-1.9190174630590029E-4</v>
      </c>
      <c r="BH1024" s="60">
        <f>IF(ISNUMBER(BF1024),BF1024/MAX(BF$22:BF1024)-1,"")</f>
        <v>-3.7680088659032163E-2</v>
      </c>
      <c r="BK1024" s="61">
        <f>BK1023*(1+BL1024)</f>
        <v>148.9735665860768</v>
      </c>
      <c r="BL1024" s="60">
        <f>$L$12*N(AQ1024)+$L$13*N(S1024)+$L$14*N(AA1024)+$L$15*N(AE1024)+$L$16*N(AY1024)+$L$17*N(BC1024)+$L$18*N(AM1024)+$L$19*N(AU1024)+$L$20*N(W1024)</f>
        <v>4.3703159142540141E-3</v>
      </c>
      <c r="BM1024" s="60">
        <f>IF(ISNUMBER(BK1024),BK1024/MAX(BK$22:BK1024)-1,"")</f>
        <v>-3.6089710946131115E-3</v>
      </c>
      <c r="BO1024" s="61">
        <f>BO1023*(1+BP1024)</f>
        <v>150.04573042380241</v>
      </c>
      <c r="BP1024" s="60">
        <f>$L$36*N(S1024)+$L$37*N(AQ1024)+$L$38*N(AA1024)+$L$39*N(AE1024)+$L$40*N(AM1024)+$L$41*N(W1024)+$L$42*N(AI1024)+$L$43*N(BG1024)+$L$44*N(AY1024)</f>
        <v>4.2975535828724066E-3</v>
      </c>
      <c r="BQ1024" s="60">
        <f>IF(ISNUMBER(BO1024),BO1024/MAX(BO$22:BO1024)-1,"")</f>
        <v>-3.9816263418187559E-3</v>
      </c>
      <c r="BS1024" s="61">
        <f>BS1023*(1+BT1024)</f>
        <v>142.43928207226722</v>
      </c>
      <c r="BT1024" s="60">
        <f>$L$60*N(S1024)+$L$61*N(AE1024)+$L$62*N(AQ1024)+$L$63*N(AM1024)+$L$64*N(AI1024)+$L$65*N(AA1024)+$L$66*N(BG1024)+$L$67*N(W1024)+$L$68*N(AY1024)</f>
        <v>4.9419698091412029E-3</v>
      </c>
      <c r="BU1024" s="60">
        <f>IF(ISNUMBER(BS1024),BS1024/MAX(BS$22:BS1024)-1,"")</f>
        <v>-2.7058560820936162E-3</v>
      </c>
    </row>
    <row r="1025" spans="17:73" ht="16" customHeight="1">
      <c r="Q1025" s="63">
        <v>44544</v>
      </c>
      <c r="R1025" s="62">
        <v>657.72</v>
      </c>
      <c r="S1025" s="60">
        <f>IF(AND(ISNUMBER(R1024),ISNUMBER(R1025)),R1025/R1024-1,"")</f>
        <v>-2.7141362526723611E-3</v>
      </c>
      <c r="T1025" s="60">
        <f>IF(ISNUMBER(R1025),R1025/MAX(R$22:R1025)-1,"")</f>
        <v>-2.7141362526723611E-3</v>
      </c>
      <c r="V1025" s="62">
        <v>334.43</v>
      </c>
      <c r="W1025" s="60">
        <f>IF(AND(ISNUMBER(V1024),ISNUMBER(V1025)),V1025/V1024-1,"")</f>
        <v>-1.6716916922893121E-3</v>
      </c>
      <c r="X1025" s="60">
        <f>IF(ISNUMBER(V1025),V1025/MAX(V$22:V1025)-1,"")</f>
        <v>-6.1515601783060925E-3</v>
      </c>
      <c r="Z1025" s="62">
        <v>13.36</v>
      </c>
      <c r="AA1025" s="60">
        <f>IF(AND(ISNUMBER(Z1024),ISNUMBER(Z1025)),Z1025/Z1024-1,"")</f>
        <v>-3.7285607755407346E-3</v>
      </c>
      <c r="AB1025" s="60">
        <f>IF(ISNUMBER(Z1025),Z1025/MAX(Z$22:Z1025)-1,"")</f>
        <v>-1.2564671101256475E-2</v>
      </c>
      <c r="AD1025" s="62">
        <v>16.25</v>
      </c>
      <c r="AE1025" s="60">
        <f>IF(AND(ISNUMBER(AD1024),ISNUMBER(AD1025)),AD1025/AD1024-1,"")</f>
        <v>-6.1162079510703737E-3</v>
      </c>
      <c r="AF1025" s="60">
        <f>IF(ISNUMBER(AD1025),AD1025/MAX(AD$22:AD1025)-1,"")</f>
        <v>-3.9598108747045058E-2</v>
      </c>
      <c r="AH1025" s="62">
        <v>20.74</v>
      </c>
      <c r="AI1025" s="60">
        <f>IF(AND(ISNUMBER(AH1024),ISNUMBER(AH1025)),AH1025/AH1024-1,"")</f>
        <v>8.7548638132295409E-3</v>
      </c>
      <c r="AJ1025" s="60">
        <f>IF(ISNUMBER(AH1025),AH1025/MAX(AH$22:AH1025)-1,"")</f>
        <v>-1.285102332222765E-2</v>
      </c>
      <c r="AL1025" s="62">
        <v>21.68</v>
      </c>
      <c r="AM1025" s="60">
        <f>IF(AND(ISNUMBER(AL1024),ISNUMBER(AL1025)),AL1025/AL1024-1,"")</f>
        <v>3.239241092086953E-3</v>
      </c>
      <c r="AN1025" s="60">
        <f>IF(ISNUMBER(AL1025),AL1025/MAX(AL$22:AL1025)-1,"")</f>
        <v>-8.0186677980483734E-2</v>
      </c>
      <c r="AP1025" s="62">
        <v>100.24</v>
      </c>
      <c r="AQ1025" s="60">
        <f>IF(AND(ISNUMBER(AP1024),ISNUMBER(AP1025)),AP1025/AP1024-1,"")</f>
        <v>-9.9750623441474673E-5</v>
      </c>
      <c r="AR1025" s="60">
        <f>IF(ISNUMBER(AP1025),AP1025/MAX(AP$22:AP1025)-1,"")</f>
        <v>-1.6930584603127574E-3</v>
      </c>
      <c r="AT1025" s="62">
        <v>50.07</v>
      </c>
      <c r="AU1025" s="60">
        <f>IF(AND(ISNUMBER(AT1024),ISNUMBER(AT1025)),AT1025/AT1024-1,"")</f>
        <v>0</v>
      </c>
      <c r="AV1025" s="60">
        <f>IF(ISNUMBER(AT1025),AT1025/MAX(AT$22:AT1025)-1,"")</f>
        <v>-2.1921084097249466E-3</v>
      </c>
      <c r="AX1025" s="62">
        <v>23.411000000000001</v>
      </c>
      <c r="AY1025" s="60">
        <f>IF(AND(ISNUMBER(AX1024),ISNUMBER(AX1025)),AX1025/AX1024-1,"")</f>
        <v>9.0948275862070549E-3</v>
      </c>
      <c r="AZ1025" s="60">
        <f>IF(ISNUMBER(AX1025),AX1025/MAX(AX$22:AX1025)-1,"")</f>
        <v>-0.12694387469699797</v>
      </c>
      <c r="BB1025" s="62">
        <v>48.57</v>
      </c>
      <c r="BC1025" s="60">
        <f>IF(AND(ISNUMBER(BB1024),ISNUMBER(BB1025)),BB1025/BB1024-1,"")</f>
        <v>3.512396694214992E-3</v>
      </c>
      <c r="BD1025" s="60">
        <f>IF(ISNUMBER(BB1025),BB1025/MAX(BB$22:BB1025)-1,"")</f>
        <v>-0.1218586150786477</v>
      </c>
      <c r="BF1025" s="62">
        <v>52.26</v>
      </c>
      <c r="BG1025" s="60">
        <f>IF(AND(ISNUMBER(BF1024),ISNUMBER(BF1025)),BF1025/BF1024-1,"")</f>
        <v>3.0710172744721209E-3</v>
      </c>
      <c r="BH1025" s="60">
        <f>IF(ISNUMBER(BF1025),BF1025/MAX(BF$22:BF1025)-1,"")</f>
        <v>-3.4724787587735562E-2</v>
      </c>
      <c r="BK1025" s="61">
        <f>BK1024*(1+BL1025)</f>
        <v>148.92013755395936</v>
      </c>
      <c r="BL1025" s="60">
        <f>$L$12*N(AQ1025)+$L$13*N(S1025)+$L$14*N(AA1025)+$L$15*N(AE1025)+$L$16*N(AY1025)+$L$17*N(BC1025)+$L$18*N(AM1025)+$L$19*N(AU1025)+$L$20*N(W1025)</f>
        <v>-3.5864773423787701E-4</v>
      </c>
      <c r="BM1025" s="60">
        <f>IF(ISNUMBER(BK1025),BK1025/MAX(BK$22:BK1025)-1,"")</f>
        <v>-3.9663244795449248E-3</v>
      </c>
      <c r="BO1025" s="61">
        <f>BO1024*(1+BP1025)</f>
        <v>149.80664193647951</v>
      </c>
      <c r="BP1025" s="60">
        <f>$L$36*N(S1025)+$L$37*N(AQ1025)+$L$38*N(AA1025)+$L$39*N(AE1025)+$L$40*N(AM1025)+$L$41*N(W1025)+$L$42*N(AI1025)+$L$43*N(BG1025)+$L$44*N(AY1025)</f>
        <v>-1.5934374583507877E-3</v>
      </c>
      <c r="BQ1025" s="60">
        <f>IF(ISNUMBER(BO1025),BO1025/MAX(BO$22:BO1025)-1,"")</f>
        <v>-5.5687193276114932E-3</v>
      </c>
      <c r="BS1025" s="61">
        <f>BS1024*(1+BT1025)</f>
        <v>142.31482805561919</v>
      </c>
      <c r="BT1025" s="60">
        <f>$L$60*N(S1025)+$L$61*N(AE1025)+$L$62*N(AQ1025)+$L$63*N(AM1025)+$L$64*N(AI1025)+$L$65*N(AA1025)+$L$66*N(BG1025)+$L$67*N(W1025)+$L$68*N(AY1025)</f>
        <v>-8.7373381020619556E-4</v>
      </c>
      <c r="BU1025" s="60">
        <f>IF(ISNUMBER(BS1025),BS1025/MAX(BS$22:BS1025)-1,"")</f>
        <v>-3.5772256943552572E-3</v>
      </c>
    </row>
    <row r="1026" spans="17:73" ht="16" customHeight="1">
      <c r="Q1026" s="63">
        <v>44545</v>
      </c>
      <c r="R1026" s="62">
        <v>652.11</v>
      </c>
      <c r="S1026" s="60">
        <f>IF(AND(ISNUMBER(R1025),ISNUMBER(R1026)),R1026/R1025-1,"")</f>
        <v>-8.5294654260171798E-3</v>
      </c>
      <c r="T1026" s="60">
        <f>IF(ISNUMBER(R1026),R1026/MAX(R$22:R1026)-1,"")</f>
        <v>-1.1220451547360843E-2</v>
      </c>
      <c r="V1026" s="62">
        <v>331.7</v>
      </c>
      <c r="W1026" s="60">
        <f>IF(AND(ISNUMBER(V1025),ISNUMBER(V1026)),V1026/V1025-1,"")</f>
        <v>-8.163143258678951E-3</v>
      </c>
      <c r="X1026" s="60">
        <f>IF(ISNUMBER(V1026),V1026/MAX(V$22:V1026)-1,"")</f>
        <v>-1.4264487369985202E-2</v>
      </c>
      <c r="Z1026" s="62">
        <v>13.27</v>
      </c>
      <c r="AA1026" s="60">
        <f>IF(AND(ISNUMBER(Z1025),ISNUMBER(Z1026)),Z1026/Z1025-1,"")</f>
        <v>-6.7365269461078237E-3</v>
      </c>
      <c r="AB1026" s="60">
        <f>IF(ISNUMBER(Z1026),Z1026/MAX(Z$22:Z1026)-1,"")</f>
        <v>-1.9216555801921609E-2</v>
      </c>
      <c r="AD1026" s="62">
        <v>16.36</v>
      </c>
      <c r="AE1026" s="60">
        <f>IF(AND(ISNUMBER(AD1025),ISNUMBER(AD1026)),AD1026/AD1025-1,"")</f>
        <v>6.7692307692306386E-3</v>
      </c>
      <c r="AF1026" s="60">
        <f>IF(ISNUMBER(AD1026),AD1026/MAX(AD$22:AD1026)-1,"")</f>
        <v>-3.3096926713948149E-2</v>
      </c>
      <c r="AH1026" s="62">
        <v>20.49</v>
      </c>
      <c r="AI1026" s="60">
        <f>IF(AND(ISNUMBER(AH1025),ISNUMBER(AH1026)),AH1026/AH1025-1,"")</f>
        <v>-1.2054001928640257E-2</v>
      </c>
      <c r="AJ1026" s="60">
        <f>IF(ISNUMBER(AH1026),AH1026/MAX(AH$22:AH1026)-1,"")</f>
        <v>-2.4750118990956804E-2</v>
      </c>
      <c r="AL1026" s="62">
        <v>21.65</v>
      </c>
      <c r="AM1026" s="60">
        <f>IF(AND(ISNUMBER(AL1025),ISNUMBER(AL1026)),AL1026/AL1025-1,"")</f>
        <v>-1.3837638376383854E-3</v>
      </c>
      <c r="AN1026" s="60">
        <f>IF(ISNUMBER(AL1026),AL1026/MAX(AL$22:AL1026)-1,"")</f>
        <v>-8.1459482392872373E-2</v>
      </c>
      <c r="AP1026" s="62">
        <v>100.26</v>
      </c>
      <c r="AQ1026" s="60">
        <f>IF(AND(ISNUMBER(AP1025),ISNUMBER(AP1026)),AP1026/AP1025-1,"")</f>
        <v>1.995211492418214E-4</v>
      </c>
      <c r="AR1026" s="60">
        <f>IF(ISNUMBER(AP1026),AP1026/MAX(AP$22:AP1026)-1,"")</f>
        <v>-1.4938751120405769E-3</v>
      </c>
      <c r="AT1026" s="62">
        <v>50.07</v>
      </c>
      <c r="AU1026" s="60">
        <f>IF(AND(ISNUMBER(AT1025),ISNUMBER(AT1026)),AT1026/AT1025-1,"")</f>
        <v>0</v>
      </c>
      <c r="AV1026" s="60">
        <f>IF(ISNUMBER(AT1026),AT1026/MAX(AT$22:AT1026)-1,"")</f>
        <v>-2.1921084097249466E-3</v>
      </c>
      <c r="AX1026" s="62">
        <v>23.196000000000002</v>
      </c>
      <c r="AY1026" s="60">
        <f>IF(AND(ISNUMBER(AX1025),ISNUMBER(AX1026)),AX1026/AX1025-1,"")</f>
        <v>-9.1837170560847836E-3</v>
      </c>
      <c r="AZ1026" s="60">
        <f>IF(ISNUMBER(AX1026),AX1026/MAX(AX$22:AX1026)-1,"")</f>
        <v>-0.13496177512586238</v>
      </c>
      <c r="BB1026" s="62">
        <v>48.45</v>
      </c>
      <c r="BC1026" s="60">
        <f>IF(AND(ISNUMBER(BB1025),ISNUMBER(BB1026)),BB1026/BB1025-1,"")</f>
        <v>-2.4706609017911552E-3</v>
      </c>
      <c r="BD1026" s="60">
        <f>IF(ISNUMBER(BB1026),BB1026/MAX(BB$22:BB1026)-1,"")</f>
        <v>-0.12402820466461761</v>
      </c>
      <c r="BF1026" s="62">
        <v>52.2</v>
      </c>
      <c r="BG1026" s="60">
        <f>IF(AND(ISNUMBER(BF1025),ISNUMBER(BF1026)),BF1026/BF1025-1,"")</f>
        <v>-1.1481056257174327E-3</v>
      </c>
      <c r="BH1026" s="60">
        <f>IF(ISNUMBER(BF1026),BF1026/MAX(BF$22:BF1026)-1,"")</f>
        <v>-3.5833025489471648E-2</v>
      </c>
      <c r="BK1026" s="61">
        <f>BK1025*(1+BL1026)</f>
        <v>148.26221546213864</v>
      </c>
      <c r="BL1026" s="60">
        <f>$L$12*N(AQ1026)+$L$13*N(S1026)+$L$14*N(AA1026)+$L$15*N(AE1026)+$L$16*N(AY1026)+$L$17*N(BC1026)+$L$18*N(AM1026)+$L$19*N(AU1026)+$L$20*N(W1026)</f>
        <v>-4.4179524853200664E-3</v>
      </c>
      <c r="BM1026" s="60">
        <f>IF(ISNUMBER(BK1026),BK1026/MAX(BK$22:BK1026)-1,"")</f>
        <v>-8.3667539317729966E-3</v>
      </c>
      <c r="BO1026" s="61">
        <f>BO1025*(1+BP1026)</f>
        <v>149.26996325389351</v>
      </c>
      <c r="BP1026" s="60">
        <f>$L$36*N(S1026)+$L$37*N(AQ1026)+$L$38*N(AA1026)+$L$39*N(AE1026)+$L$40*N(AM1026)+$L$41*N(W1026)+$L$42*N(AI1026)+$L$43*N(BG1026)+$L$44*N(AY1026)</f>
        <v>-3.5824758879085673E-3</v>
      </c>
      <c r="BQ1026" s="60">
        <f>IF(ISNUMBER(BO1026),BO1026/MAX(BO$22:BO1026)-1,"")</f>
        <v>-9.1312454128024134E-3</v>
      </c>
      <c r="BS1026" s="61">
        <f>BS1025*(1+BT1026)</f>
        <v>141.82740757739319</v>
      </c>
      <c r="BT1026" s="60">
        <f>$L$60*N(S1026)+$L$61*N(AE1026)+$L$62*N(AQ1026)+$L$63*N(AM1026)+$L$64*N(AI1026)+$L$65*N(AA1026)+$L$66*N(BG1026)+$L$67*N(W1026)+$L$68*N(AY1026)</f>
        <v>-3.4249451366762341E-3</v>
      </c>
      <c r="BU1026" s="60">
        <f>IF(ISNUMBER(BS1026),BS1026/MAX(BS$22:BS1026)-1,"")</f>
        <v>-6.9899190292866953E-3</v>
      </c>
    </row>
    <row r="1027" spans="17:73" ht="16" customHeight="1">
      <c r="Q1027" s="63">
        <v>44546</v>
      </c>
      <c r="R1027" s="62">
        <v>658.81</v>
      </c>
      <c r="S1027" s="60">
        <f>IF(AND(ISNUMBER(R1026),ISNUMBER(R1027)),R1027/R1026-1,"")</f>
        <v>1.0274340218674682E-2</v>
      </c>
      <c r="T1027" s="60">
        <f>IF(ISNUMBER(R1027),R1027/MAX(R$22:R1027)-1,"")</f>
        <v>-1.0613940652909326E-3</v>
      </c>
      <c r="V1027" s="62">
        <v>334.75</v>
      </c>
      <c r="W1027" s="60">
        <f>IF(AND(ISNUMBER(V1026),ISNUMBER(V1027)),V1027/V1026-1,"")</f>
        <v>9.1950557732891625E-3</v>
      </c>
      <c r="X1027" s="60">
        <f>IF(ISNUMBER(V1027),V1027/MAX(V$22:V1027)-1,"")</f>
        <v>-5.2005943536403976E-3</v>
      </c>
      <c r="Z1027" s="62">
        <v>13.45</v>
      </c>
      <c r="AA1027" s="60">
        <f>IF(AND(ISNUMBER(Z1026),ISNUMBER(Z1027)),Z1027/Z1026-1,"")</f>
        <v>1.35644310474754E-2</v>
      </c>
      <c r="AB1027" s="60">
        <f>IF(ISNUMBER(Z1027),Z1027/MAX(Z$22:Z1027)-1,"")</f>
        <v>-5.9127864005912301E-3</v>
      </c>
      <c r="AD1027" s="62">
        <v>16.63</v>
      </c>
      <c r="AE1027" s="60">
        <f>IF(AND(ISNUMBER(AD1026),ISNUMBER(AD1027)),AD1027/AD1026-1,"")</f>
        <v>1.6503667481662543E-2</v>
      </c>
      <c r="AF1027" s="60">
        <f>IF(ISNUMBER(AD1027),AD1027/MAX(AD$22:AD1027)-1,"")</f>
        <v>-1.7139479905437516E-2</v>
      </c>
      <c r="AH1027" s="62">
        <v>20.49</v>
      </c>
      <c r="AI1027" s="60">
        <f>IF(AND(ISNUMBER(AH1026),ISNUMBER(AH1027)),AH1027/AH1026-1,"")</f>
        <v>0</v>
      </c>
      <c r="AJ1027" s="60">
        <f>IF(ISNUMBER(AH1027),AH1027/MAX(AH$22:AH1027)-1,"")</f>
        <v>-2.4750118990956804E-2</v>
      </c>
      <c r="AL1027" s="62">
        <v>21.82</v>
      </c>
      <c r="AM1027" s="60">
        <f>IF(AND(ISNUMBER(AL1026),ISNUMBER(AL1027)),AL1027/AL1026-1,"")</f>
        <v>7.8521939953810627E-3</v>
      </c>
      <c r="AN1027" s="60">
        <f>IF(ISNUMBER(AL1027),AL1027/MAX(AL$22:AL1027)-1,"")</f>
        <v>-7.4246924056003416E-2</v>
      </c>
      <c r="AP1027" s="62">
        <v>100.24</v>
      </c>
      <c r="AQ1027" s="60">
        <f>IF(AND(ISNUMBER(AP1026),ISNUMBER(AP1027)),AP1027/AP1026-1,"")</f>
        <v>-1.9948134849401278E-4</v>
      </c>
      <c r="AR1027" s="60">
        <f>IF(ISNUMBER(AP1027),AP1027/MAX(AP$22:AP1027)-1,"")</f>
        <v>-1.6930584603127574E-3</v>
      </c>
      <c r="AT1027" s="62">
        <v>50.07</v>
      </c>
      <c r="AU1027" s="60">
        <f>IF(AND(ISNUMBER(AT1026),ISNUMBER(AT1027)),AT1027/AT1026-1,"")</f>
        <v>0</v>
      </c>
      <c r="AV1027" s="60">
        <f>IF(ISNUMBER(AT1027),AT1027/MAX(AT$22:AT1027)-1,"")</f>
        <v>-2.1921084097249466E-3</v>
      </c>
      <c r="AX1027" s="62">
        <v>23.210999999999999</v>
      </c>
      <c r="AY1027" s="60">
        <f>IF(AND(ISNUMBER(AX1026),ISNUMBER(AX1027)),AX1027/AX1026-1,"")</f>
        <v>6.4666321779593972E-4</v>
      </c>
      <c r="AZ1027" s="60">
        <f>IF(ISNUMBER(AX1027),AX1027/MAX(AX$22:AX1027)-1,"")</f>
        <v>-0.13440238672384874</v>
      </c>
      <c r="BB1027" s="62">
        <v>48.4</v>
      </c>
      <c r="BC1027" s="60">
        <f>IF(AND(ISNUMBER(BB1026),ISNUMBER(BB1027)),BB1027/BB1026-1,"")</f>
        <v>-1.0319917440660964E-3</v>
      </c>
      <c r="BD1027" s="60">
        <f>IF(ISNUMBER(BB1027),BB1027/MAX(BB$22:BB1027)-1,"")</f>
        <v>-0.1249322003254385</v>
      </c>
      <c r="BF1027" s="62">
        <v>52.19</v>
      </c>
      <c r="BG1027" s="60">
        <f>IF(AND(ISNUMBER(BF1026),ISNUMBER(BF1027)),BF1027/BF1026-1,"")</f>
        <v>-1.9157088122612187E-4</v>
      </c>
      <c r="BH1027" s="60">
        <f>IF(ISNUMBER(BF1027),BF1027/MAX(BF$22:BF1027)-1,"")</f>
        <v>-3.6017731806427866E-2</v>
      </c>
      <c r="BK1027" s="61">
        <f>BK1026*(1+BL1027)</f>
        <v>149.32823676099676</v>
      </c>
      <c r="BL1027" s="60">
        <f>$L$12*N(AQ1027)+$L$13*N(S1027)+$L$14*N(AA1027)+$L$15*N(AE1027)+$L$16*N(AY1027)+$L$17*N(BC1027)+$L$18*N(AM1027)+$L$19*N(AU1027)+$L$20*N(W1027)</f>
        <v>7.1901077124423259E-3</v>
      </c>
      <c r="BM1027" s="60">
        <f>IF(ISNUMBER(BK1027),BK1027/MAX(BK$22:BK1027)-1,"")</f>
        <v>-1.2368040813035552E-3</v>
      </c>
      <c r="BO1027" s="61">
        <f>BO1026*(1+BP1027)</f>
        <v>150.56325701320279</v>
      </c>
      <c r="BP1027" s="60">
        <f>$L$36*N(S1027)+$L$37*N(AQ1027)+$L$38*N(AA1027)+$L$39*N(AE1027)+$L$40*N(AM1027)+$L$41*N(W1027)+$L$42*N(AI1027)+$L$43*N(BG1027)+$L$44*N(AY1027)</f>
        <v>8.6641259307441137E-3</v>
      </c>
      <c r="BQ1027" s="60">
        <f>IF(ISNUMBER(BO1027),BO1027/MAX(BO$22:BO1027)-1,"")</f>
        <v>-5.4623374221929311E-4</v>
      </c>
      <c r="BS1027" s="61">
        <f>BS1026*(1+BT1027)</f>
        <v>142.99834383346774</v>
      </c>
      <c r="BT1027" s="60">
        <f>$L$60*N(S1027)+$L$61*N(AE1027)+$L$62*N(AQ1027)+$L$63*N(AM1027)+$L$64*N(AI1027)+$L$65*N(AA1027)+$L$66*N(BG1027)+$L$67*N(W1027)+$L$68*N(AY1027)</f>
        <v>8.2560647203227706E-3</v>
      </c>
      <c r="BU1027" s="60">
        <f>IF(ISNUMBER(BS1027),BS1027/MAX(BS$22:BS1027)-1,"")</f>
        <v>0</v>
      </c>
    </row>
    <row r="1028" spans="17:73" ht="16" customHeight="1">
      <c r="Q1028" s="63">
        <v>44547</v>
      </c>
      <c r="R1028" s="62">
        <v>647.85</v>
      </c>
      <c r="S1028" s="60">
        <f>IF(AND(ISNUMBER(R1027),ISNUMBER(R1028)),R1028/R1027-1,"")</f>
        <v>-1.663605591900541E-2</v>
      </c>
      <c r="T1028" s="60">
        <f>IF(ISNUMBER(R1028),R1028/MAX(R$22:R1028)-1,"")</f>
        <v>-1.7679792573274011E-2</v>
      </c>
      <c r="V1028" s="62">
        <v>329.68</v>
      </c>
      <c r="W1028" s="60">
        <f>IF(AND(ISNUMBER(V1027),ISNUMBER(V1028)),V1028/V1027-1,"")</f>
        <v>-1.5145631067961185E-2</v>
      </c>
      <c r="X1028" s="60">
        <f>IF(ISNUMBER(V1028),V1028/MAX(V$22:V1028)-1,"")</f>
        <v>-2.0267459138187172E-2</v>
      </c>
      <c r="Z1028" s="62">
        <v>13.2</v>
      </c>
      <c r="AA1028" s="60">
        <f>IF(AND(ISNUMBER(Z1027),ISNUMBER(Z1028)),Z1028/Z1027-1,"")</f>
        <v>-1.8587360594795488E-2</v>
      </c>
      <c r="AB1028" s="60">
        <f>IF(ISNUMBER(Z1028),Z1028/MAX(Z$22:Z1028)-1,"")</f>
        <v>-2.4390243902439046E-2</v>
      </c>
      <c r="AD1028" s="62">
        <v>16.420000000000002</v>
      </c>
      <c r="AE1028" s="60">
        <f>IF(AND(ISNUMBER(AD1027),ISNUMBER(AD1028)),AD1028/AD1027-1,"")</f>
        <v>-1.2627781118460413E-2</v>
      </c>
      <c r="AF1028" s="60">
        <f>IF(ISNUMBER(AD1028),AD1028/MAX(AD$22:AD1028)-1,"")</f>
        <v>-2.9550827423167836E-2</v>
      </c>
      <c r="AH1028" s="62">
        <v>20.36</v>
      </c>
      <c r="AI1028" s="60">
        <f>IF(AND(ISNUMBER(AH1027),ISNUMBER(AH1028)),AH1028/AH1027-1,"")</f>
        <v>-6.3445583211322321E-3</v>
      </c>
      <c r="AJ1028" s="60">
        <f>IF(ISNUMBER(AH1028),AH1028/MAX(AH$22:AH1028)-1,"")</f>
        <v>-3.0937648738695978E-2</v>
      </c>
      <c r="AL1028" s="62">
        <v>21.84</v>
      </c>
      <c r="AM1028" s="60">
        <f>IF(AND(ISNUMBER(AL1027),ISNUMBER(AL1028)),AL1028/AL1027-1,"")</f>
        <v>9.1659028414303734E-4</v>
      </c>
      <c r="AN1028" s="60">
        <f>IF(ISNUMBER(AL1028),AL1028/MAX(AL$22:AL1028)-1,"")</f>
        <v>-7.3398387781077656E-2</v>
      </c>
      <c r="AP1028" s="62">
        <v>100.24</v>
      </c>
      <c r="AQ1028" s="60">
        <f>IF(AND(ISNUMBER(AP1027),ISNUMBER(AP1028)),AP1028/AP1027-1,"")</f>
        <v>0</v>
      </c>
      <c r="AR1028" s="60">
        <f>IF(ISNUMBER(AP1028),AP1028/MAX(AP$22:AP1028)-1,"")</f>
        <v>-1.6930584603127574E-3</v>
      </c>
      <c r="AT1028" s="62">
        <v>50.07</v>
      </c>
      <c r="AU1028" s="60">
        <f>IF(AND(ISNUMBER(AT1027),ISNUMBER(AT1028)),AT1028/AT1027-1,"")</f>
        <v>0</v>
      </c>
      <c r="AV1028" s="60">
        <f>IF(ISNUMBER(AT1028),AT1028/MAX(AT$22:AT1028)-1,"")</f>
        <v>-2.1921084097249466E-3</v>
      </c>
      <c r="AX1028" s="62">
        <v>23.448</v>
      </c>
      <c r="AY1028" s="60">
        <f>IF(AND(ISNUMBER(AX1027),ISNUMBER(AX1028)),AX1028/AX1027-1,"")</f>
        <v>1.0210675972599281E-2</v>
      </c>
      <c r="AZ1028" s="60">
        <f>IF(ISNUMBER(AX1028),AX1028/MAX(AX$22:AX1028)-1,"")</f>
        <v>-0.12556404997203063</v>
      </c>
      <c r="BB1028" s="62">
        <v>48.51</v>
      </c>
      <c r="BC1028" s="60">
        <f>IF(AND(ISNUMBER(BB1027),ISNUMBER(BB1028)),BB1028/BB1027-1,"")</f>
        <v>2.2727272727272041E-3</v>
      </c>
      <c r="BD1028" s="60">
        <f>IF(ISNUMBER(BB1028),BB1028/MAX(BB$22:BB1028)-1,"")</f>
        <v>-0.12294340987163266</v>
      </c>
      <c r="BF1028" s="62">
        <v>52.13</v>
      </c>
      <c r="BG1028" s="60">
        <f>IF(AND(ISNUMBER(BF1027),ISNUMBER(BF1028)),BF1028/BF1027-1,"")</f>
        <v>-1.1496455259627503E-3</v>
      </c>
      <c r="BH1028" s="60">
        <f>IF(ISNUMBER(BF1028),BF1028/MAX(BF$22:BF1028)-1,"")</f>
        <v>-3.7125969708163953E-2</v>
      </c>
      <c r="BK1028" s="61">
        <f>BK1027*(1+BL1028)</f>
        <v>148.21659673267447</v>
      </c>
      <c r="BL1028" s="60">
        <f>$L$12*N(AQ1028)+$L$13*N(S1028)+$L$14*N(AA1028)+$L$15*N(AE1028)+$L$16*N(AY1028)+$L$17*N(BC1028)+$L$18*N(AM1028)+$L$19*N(AU1028)+$L$20*N(W1028)</f>
        <v>-7.4442721111177418E-3</v>
      </c>
      <c r="BM1028" s="60">
        <f>IF(ISNUMBER(BK1028),BK1028/MAX(BK$22:BK1028)-1,"")</f>
        <v>-8.6718690862920278E-3</v>
      </c>
      <c r="BO1028" s="61">
        <f>BO1027*(1+BP1028)</f>
        <v>149.0829189145652</v>
      </c>
      <c r="BP1028" s="60">
        <f>$L$36*N(S1028)+$L$37*N(AQ1028)+$L$38*N(AA1028)+$L$39*N(AE1028)+$L$40*N(AM1028)+$L$41*N(W1028)+$L$42*N(AI1028)+$L$43*N(BG1028)+$L$44*N(AY1028)</f>
        <v>-9.8320010340091565E-3</v>
      </c>
      <c r="BQ1028" s="60">
        <f>IF(ISNUMBER(BO1028),BO1028/MAX(BO$22:BO1028)-1,"")</f>
        <v>-1.0372864205510091E-2</v>
      </c>
      <c r="BS1028" s="61">
        <f>BS1027*(1+BT1028)</f>
        <v>141.63303176976763</v>
      </c>
      <c r="BT1028" s="60">
        <f>$L$60*N(S1028)+$L$61*N(AE1028)+$L$62*N(AQ1028)+$L$63*N(AM1028)+$L$64*N(AI1028)+$L$65*N(AA1028)+$L$66*N(BG1028)+$L$67*N(W1028)+$L$68*N(AY1028)</f>
        <v>-9.5477473871313952E-3</v>
      </c>
      <c r="BU1028" s="60">
        <f>IF(ISNUMBER(BS1028),BS1028/MAX(BS$22:BS1028)-1,"")</f>
        <v>-9.5477473871314888E-3</v>
      </c>
    </row>
    <row r="1029" spans="17:73" ht="16" customHeight="1">
      <c r="Q1029" s="63">
        <v>44550</v>
      </c>
      <c r="R1029" s="62">
        <v>641.62</v>
      </c>
      <c r="S1029" s="60">
        <f>IF(AND(ISNUMBER(R1028),ISNUMBER(R1029)),R1029/R1028-1,"")</f>
        <v>-9.6164235548352739E-3</v>
      </c>
      <c r="T1029" s="60">
        <f>IF(ISNUMBER(R1029),R1029/MAX(R$22:R1029)-1,"")</f>
        <v>-2.7126199754363034E-2</v>
      </c>
      <c r="V1029" s="62">
        <v>327.39999999999998</v>
      </c>
      <c r="W1029" s="60">
        <f>IF(AND(ISNUMBER(V1028),ISNUMBER(V1029)),V1029/V1028-1,"")</f>
        <v>-6.9157971366173854E-3</v>
      </c>
      <c r="X1029" s="60">
        <f>IF(ISNUMBER(V1029),V1029/MAX(V$22:V1029)-1,"")</f>
        <v>-2.7043090638930178E-2</v>
      </c>
      <c r="Z1029" s="62">
        <v>13.07</v>
      </c>
      <c r="AA1029" s="60">
        <f>IF(AND(ISNUMBER(Z1028),ISNUMBER(Z1029)),Z1029/Z1028-1,"")</f>
        <v>-9.8484848484847731E-3</v>
      </c>
      <c r="AB1029" s="60">
        <f>IF(ISNUMBER(Z1029),Z1029/MAX(Z$22:Z1029)-1,"")</f>
        <v>-3.3998521803399795E-2</v>
      </c>
      <c r="AD1029" s="62">
        <v>16.07</v>
      </c>
      <c r="AE1029" s="60">
        <f>IF(AND(ISNUMBER(AD1028),ISNUMBER(AD1029)),AD1029/AD1028-1,"")</f>
        <v>-2.1315468940316773E-2</v>
      </c>
      <c r="AF1029" s="60">
        <f>IF(ISNUMBER(AD1029),AD1029/MAX(AD$22:AD1029)-1,"")</f>
        <v>-5.0236406619385443E-2</v>
      </c>
      <c r="AH1029" s="62">
        <v>20.29</v>
      </c>
      <c r="AI1029" s="60">
        <f>IF(AND(ISNUMBER(AH1028),ISNUMBER(AH1029)),AH1029/AH1028-1,"")</f>
        <v>-3.4381139489194634E-3</v>
      </c>
      <c r="AJ1029" s="60">
        <f>IF(ISNUMBER(AH1029),AH1029/MAX(AH$22:AH1029)-1,"")</f>
        <v>-3.4269395525940105E-2</v>
      </c>
      <c r="AL1029" s="62">
        <v>21.65</v>
      </c>
      <c r="AM1029" s="60">
        <f>IF(AND(ISNUMBER(AL1028),ISNUMBER(AL1029)),AL1029/AL1028-1,"")</f>
        <v>-8.6996336996337797E-3</v>
      </c>
      <c r="AN1029" s="60">
        <f>IF(ISNUMBER(AL1029),AL1029/MAX(AL$22:AL1029)-1,"")</f>
        <v>-8.1459482392872373E-2</v>
      </c>
      <c r="AP1029" s="62">
        <v>100.24</v>
      </c>
      <c r="AQ1029" s="60">
        <f>IF(AND(ISNUMBER(AP1028),ISNUMBER(AP1029)),AP1029/AP1028-1,"")</f>
        <v>0</v>
      </c>
      <c r="AR1029" s="60">
        <f>IF(ISNUMBER(AP1029),AP1029/MAX(AP$22:AP1029)-1,"")</f>
        <v>-1.6930584603127574E-3</v>
      </c>
      <c r="AT1029" s="62">
        <v>50.07</v>
      </c>
      <c r="AU1029" s="60">
        <f>IF(AND(ISNUMBER(AT1028),ISNUMBER(AT1029)),AT1029/AT1028-1,"")</f>
        <v>0</v>
      </c>
      <c r="AV1029" s="60">
        <f>IF(ISNUMBER(AT1029),AT1029/MAX(AT$22:AT1029)-1,"")</f>
        <v>-2.1921084097249466E-3</v>
      </c>
      <c r="AX1029" s="62">
        <v>23.614999999999998</v>
      </c>
      <c r="AY1029" s="60">
        <f>IF(AND(ISNUMBER(AX1028),ISNUMBER(AX1029)),AX1029/AX1028-1,"")</f>
        <v>7.1221426134424615E-3</v>
      </c>
      <c r="AZ1029" s="60">
        <f>IF(ISNUMBER(AX1029),AX1029/MAX(AX$22:AX1029)-1,"")</f>
        <v>-0.11933619242961035</v>
      </c>
      <c r="BB1029" s="62">
        <v>48.54</v>
      </c>
      <c r="BC1029" s="60">
        <f>IF(AND(ISNUMBER(BB1028),ISNUMBER(BB1029)),BB1029/BB1028-1,"")</f>
        <v>6.1842918985788309E-4</v>
      </c>
      <c r="BD1029" s="60">
        <f>IF(ISNUMBER(BB1029),BB1029/MAX(BB$22:BB1029)-1,"")</f>
        <v>-0.12240101247514013</v>
      </c>
      <c r="BF1029" s="62">
        <v>52.16</v>
      </c>
      <c r="BG1029" s="60">
        <f>IF(AND(ISNUMBER(BF1028),ISNUMBER(BF1029)),BF1029/BF1028-1,"")</f>
        <v>5.7548436600796116E-4</v>
      </c>
      <c r="BH1029" s="60">
        <f>IF(ISNUMBER(BF1029),BF1029/MAX(BF$22:BF1029)-1,"")</f>
        <v>-3.6571850757295965E-2</v>
      </c>
      <c r="BK1029" s="61">
        <f>BK1028*(1+BL1029)</f>
        <v>147.35490716313217</v>
      </c>
      <c r="BL1029" s="60">
        <f>$L$12*N(AQ1029)+$L$13*N(S1029)+$L$14*N(AA1029)+$L$15*N(AE1029)+$L$16*N(AY1029)+$L$17*N(BC1029)+$L$18*N(AM1029)+$L$19*N(AU1029)+$L$20*N(W1029)</f>
        <v>-5.8137184939987454E-3</v>
      </c>
      <c r="BM1029" s="60">
        <f>IF(ISNUMBER(BK1029),BK1029/MAX(BK$22:BK1029)-1,"")</f>
        <v>-1.4435171774606292E-2</v>
      </c>
      <c r="BO1029" s="61">
        <f>BO1028*(1+BP1029)</f>
        <v>147.8867663097873</v>
      </c>
      <c r="BP1029" s="60">
        <f>$L$36*N(S1029)+$L$37*N(AQ1029)+$L$38*N(AA1029)+$L$39*N(AE1029)+$L$40*N(AM1029)+$L$41*N(W1029)+$L$42*N(AI1029)+$L$43*N(BG1029)+$L$44*N(AY1029)</f>
        <v>-8.0234047836384281E-3</v>
      </c>
      <c r="BQ1029" s="60">
        <f>IF(ISNUMBER(BO1029),BO1029/MAX(BO$22:BO1029)-1,"")</f>
        <v>-1.831304330086192E-2</v>
      </c>
      <c r="BS1029" s="61">
        <f>BS1028*(1+BT1029)</f>
        <v>140.35180639203639</v>
      </c>
      <c r="BT1029" s="60">
        <f>$L$60*N(S1029)+$L$61*N(AE1029)+$L$62*N(AQ1029)+$L$63*N(AM1029)+$L$64*N(AI1029)+$L$65*N(AA1029)+$L$66*N(BG1029)+$L$67*N(W1029)+$L$68*N(AY1029)</f>
        <v>-9.0460915912182298E-3</v>
      </c>
      <c r="BU1029" s="60">
        <f>IF(ISNUMBER(BS1029),BS1029/MAX(BS$22:BS1029)-1,"")</f>
        <v>-1.8507469180995773E-2</v>
      </c>
    </row>
    <row r="1030" spans="17:73" ht="16" customHeight="1">
      <c r="Q1030" s="63">
        <v>44551</v>
      </c>
      <c r="R1030" s="62">
        <v>644.14</v>
      </c>
      <c r="S1030" s="60">
        <f>IF(AND(ISNUMBER(R1029),ISNUMBER(R1030)),R1030/R1029-1,"")</f>
        <v>3.9275583678812787E-3</v>
      </c>
      <c r="T1030" s="60">
        <f>IF(ISNUMBER(R1030),R1030/MAX(R$22:R1030)-1,"")</f>
        <v>-2.3305181119315899E-2</v>
      </c>
      <c r="V1030" s="62">
        <v>328.55</v>
      </c>
      <c r="W1030" s="60">
        <f>IF(AND(ISNUMBER(V1029),ISNUMBER(V1030)),V1030/V1029-1,"")</f>
        <v>3.5125229077581643E-3</v>
      </c>
      <c r="X1030" s="60">
        <f>IF(ISNUMBER(V1030),V1030/MAX(V$22:V1030)-1,"")</f>
        <v>-2.3625557206537806E-2</v>
      </c>
      <c r="Z1030" s="62">
        <v>13.18</v>
      </c>
      <c r="AA1030" s="60">
        <f>IF(AND(ISNUMBER(Z1029),ISNUMBER(Z1030)),Z1030/Z1029-1,"")</f>
        <v>8.4162203519508871E-3</v>
      </c>
      <c r="AB1030" s="60">
        <f>IF(ISNUMBER(Z1030),Z1030/MAX(Z$22:Z1030)-1,"")</f>
        <v>-2.5868440502586854E-2</v>
      </c>
      <c r="AD1030" s="62">
        <v>16.28</v>
      </c>
      <c r="AE1030" s="60">
        <f>IF(AND(ISNUMBER(AD1029),ISNUMBER(AD1030)),AD1030/AD1029-1,"")</f>
        <v>1.3067828251400071E-2</v>
      </c>
      <c r="AF1030" s="60">
        <f>IF(ISNUMBER(AD1030),AD1030/MAX(AD$22:AD1030)-1,"")</f>
        <v>-3.7825059101654901E-2</v>
      </c>
      <c r="AH1030" s="62">
        <v>20.440000000000001</v>
      </c>
      <c r="AI1030" s="60">
        <f>IF(AND(ISNUMBER(AH1029),ISNUMBER(AH1030)),AH1030/AH1029-1,"")</f>
        <v>7.3928043371120911E-3</v>
      </c>
      <c r="AJ1030" s="60">
        <f>IF(ISNUMBER(AH1030),AH1030/MAX(AH$22:AH1030)-1,"")</f>
        <v>-2.7129938124702546E-2</v>
      </c>
      <c r="AL1030" s="62">
        <v>21.77</v>
      </c>
      <c r="AM1030" s="60">
        <f>IF(AND(ISNUMBER(AL1029),ISNUMBER(AL1030)),AL1030/AL1029-1,"")</f>
        <v>5.5427251732103056E-3</v>
      </c>
      <c r="AN1030" s="60">
        <f>IF(ISNUMBER(AL1030),AL1030/MAX(AL$22:AL1030)-1,"")</f>
        <v>-7.6368264743317815E-2</v>
      </c>
      <c r="AP1030" s="62">
        <v>100.26</v>
      </c>
      <c r="AQ1030" s="60">
        <f>IF(AND(ISNUMBER(AP1029),ISNUMBER(AP1030)),AP1030/AP1029-1,"")</f>
        <v>1.995211492418214E-4</v>
      </c>
      <c r="AR1030" s="60">
        <f>IF(ISNUMBER(AP1030),AP1030/MAX(AP$22:AP1030)-1,"")</f>
        <v>-1.4938751120405769E-3</v>
      </c>
      <c r="AT1030" s="62">
        <v>50.07</v>
      </c>
      <c r="AU1030" s="60">
        <f>IF(AND(ISNUMBER(AT1029),ISNUMBER(AT1030)),AT1030/AT1029-1,"")</f>
        <v>0</v>
      </c>
      <c r="AV1030" s="60">
        <f>IF(ISNUMBER(AT1030),AT1030/MAX(AT$22:AT1030)-1,"")</f>
        <v>-2.1921084097249466E-3</v>
      </c>
      <c r="AX1030" s="62">
        <v>23.474</v>
      </c>
      <c r="AY1030" s="60">
        <f>IF(AND(ISNUMBER(AX1029),ISNUMBER(AX1030)),AX1030/AX1029-1,"")</f>
        <v>-5.9707812830827045E-3</v>
      </c>
      <c r="AZ1030" s="60">
        <f>IF(ISNUMBER(AX1030),AX1030/MAX(AX$22:AX1030)-1,"")</f>
        <v>-0.12459444340853998</v>
      </c>
      <c r="BB1030" s="62">
        <v>48.47</v>
      </c>
      <c r="BC1030" s="60">
        <f>IF(AND(ISNUMBER(BB1029),ISNUMBER(BB1030)),BB1030/BB1029-1,"")</f>
        <v>-1.4421096003296441E-3</v>
      </c>
      <c r="BD1030" s="60">
        <f>IF(ISNUMBER(BB1030),BB1030/MAX(BB$22:BB1030)-1,"")</f>
        <v>-0.12366660640028937</v>
      </c>
      <c r="BF1030" s="62">
        <v>52.09</v>
      </c>
      <c r="BG1030" s="60">
        <f>IF(AND(ISNUMBER(BF1029),ISNUMBER(BF1030)),BF1030/BF1029-1,"")</f>
        <v>-1.3420245398771957E-3</v>
      </c>
      <c r="BH1030" s="60">
        <f>IF(ISNUMBER(BF1030),BF1030/MAX(BF$22:BF1030)-1,"")</f>
        <v>-3.7864794975988159E-2</v>
      </c>
      <c r="BK1030" s="61">
        <f>BK1029*(1+BL1030)</f>
        <v>147.81461252515155</v>
      </c>
      <c r="BL1030" s="60">
        <f>$L$12*N(AQ1030)+$L$13*N(S1030)+$L$14*N(AA1030)+$L$15*N(AE1030)+$L$16*N(AY1030)+$L$17*N(BC1030)+$L$18*N(AM1030)+$L$19*N(AU1030)+$L$20*N(W1030)</f>
        <v>3.1197153245155389E-3</v>
      </c>
      <c r="BM1030" s="60">
        <f>IF(ISNUMBER(BK1030),BK1030/MAX(BK$22:BK1030)-1,"")</f>
        <v>-1.1360490076688046E-2</v>
      </c>
      <c r="BO1030" s="61">
        <f>BO1029*(1+BP1030)</f>
        <v>148.59017616956427</v>
      </c>
      <c r="BP1030" s="60">
        <f>$L$36*N(S1030)+$L$37*N(AQ1030)+$L$38*N(AA1030)+$L$39*N(AE1030)+$L$40*N(AM1030)+$L$41*N(W1030)+$L$42*N(AI1030)+$L$43*N(BG1030)+$L$44*N(AY1030)</f>
        <v>4.756408415229718E-3</v>
      </c>
      <c r="BQ1030" s="60">
        <f>IF(ISNUMBER(BO1030),BO1030/MAX(BO$22:BO1030)-1,"")</f>
        <v>-1.3643739198897054E-2</v>
      </c>
      <c r="BS1030" s="61">
        <f>BS1029*(1+BT1030)</f>
        <v>141.16534101290998</v>
      </c>
      <c r="BT1030" s="60">
        <f>$L$60*N(S1030)+$L$61*N(AE1030)+$L$62*N(AQ1030)+$L$63*N(AM1030)+$L$64*N(AI1030)+$L$65*N(AA1030)+$L$66*N(BG1030)+$L$67*N(W1030)+$L$68*N(AY1030)</f>
        <v>5.7963957984350448E-3</v>
      </c>
      <c r="BU1030" s="60">
        <f>IF(ISNUMBER(BS1030),BS1030/MAX(BS$22:BS1030)-1,"")</f>
        <v>-1.2818349999161094E-2</v>
      </c>
    </row>
    <row r="1031" spans="17:73" ht="16" customHeight="1">
      <c r="Q1031" s="63">
        <v>44552</v>
      </c>
      <c r="R1031" s="62">
        <v>648.47</v>
      </c>
      <c r="S1031" s="60">
        <f>IF(AND(ISNUMBER(R1030),ISNUMBER(R1031)),R1031/R1030-1,"")</f>
        <v>6.7221411494395866E-3</v>
      </c>
      <c r="T1031" s="60">
        <f>IF(ISNUMBER(R1031),R1031/MAX(R$22:R1031)-1,"")</f>
        <v>-1.6739700686873582E-2</v>
      </c>
      <c r="V1031" s="62">
        <v>332.04</v>
      </c>
      <c r="W1031" s="60">
        <f>IF(AND(ISNUMBER(V1030),ISNUMBER(V1031)),V1031/V1030-1,"")</f>
        <v>1.0622431897732598E-2</v>
      </c>
      <c r="X1031" s="60">
        <f>IF(ISNUMBER(V1031),V1031/MAX(V$22:V1031)-1,"")</f>
        <v>-1.3254086181277769E-2</v>
      </c>
      <c r="Z1031" s="62">
        <v>13.3</v>
      </c>
      <c r="AA1031" s="60">
        <f>IF(AND(ISNUMBER(Z1030),ISNUMBER(Z1031)),Z1031/Z1030-1,"")</f>
        <v>9.1047040971168336E-3</v>
      </c>
      <c r="AB1031" s="60">
        <f>IF(ISNUMBER(Z1031),Z1031/MAX(Z$22:Z1031)-1,"")</f>
        <v>-1.6999260901699786E-2</v>
      </c>
      <c r="AD1031" s="62">
        <v>16.32</v>
      </c>
      <c r="AE1031" s="60">
        <f>IF(AND(ISNUMBER(AD1030),ISNUMBER(AD1031)),AD1031/AD1030-1,"")</f>
        <v>2.4570024570023108E-3</v>
      </c>
      <c r="AF1031" s="60">
        <f>IF(ISNUMBER(AD1031),AD1031/MAX(AD$22:AD1031)-1,"")</f>
        <v>-3.546099290780147E-2</v>
      </c>
      <c r="AH1031" s="62">
        <v>20.51</v>
      </c>
      <c r="AI1031" s="60">
        <f>IF(AND(ISNUMBER(AH1030),ISNUMBER(AH1031)),AH1031/AH1030-1,"")</f>
        <v>3.4246575342467001E-3</v>
      </c>
      <c r="AJ1031" s="60">
        <f>IF(ISNUMBER(AH1031),AH1031/MAX(AH$22:AH1031)-1,"")</f>
        <v>-2.3798191337458308E-2</v>
      </c>
      <c r="AL1031" s="62">
        <v>21.76</v>
      </c>
      <c r="AM1031" s="60">
        <f>IF(AND(ISNUMBER(AL1030),ISNUMBER(AL1031)),AL1031/AL1030-1,"")</f>
        <v>-4.5934772622868714E-4</v>
      </c>
      <c r="AN1031" s="60">
        <f>IF(ISNUMBER(AL1031),AL1031/MAX(AL$22:AL1031)-1,"")</f>
        <v>-7.6792532880780584E-2</v>
      </c>
      <c r="AP1031" s="62">
        <v>100.25</v>
      </c>
      <c r="AQ1031" s="60">
        <f>IF(AND(ISNUMBER(AP1030),ISNUMBER(AP1031)),AP1031/AP1030-1,"")</f>
        <v>-9.9740674247006389E-5</v>
      </c>
      <c r="AR1031" s="60">
        <f>IF(ISNUMBER(AP1031),AP1031/MAX(AP$22:AP1031)-1,"")</f>
        <v>-1.5934667861766671E-3</v>
      </c>
      <c r="AT1031" s="62">
        <v>50.07</v>
      </c>
      <c r="AU1031" s="60">
        <f>IF(AND(ISNUMBER(AT1030),ISNUMBER(AT1031)),AT1031/AT1030-1,"")</f>
        <v>0</v>
      </c>
      <c r="AV1031" s="60">
        <f>IF(ISNUMBER(AT1031),AT1031/MAX(AT$22:AT1031)-1,"")</f>
        <v>-2.1921084097249466E-3</v>
      </c>
      <c r="AX1031" s="62">
        <v>23.382999999999999</v>
      </c>
      <c r="AY1031" s="60">
        <f>IF(AND(ISNUMBER(AX1030),ISNUMBER(AX1031)),AX1031/AX1030-1,"")</f>
        <v>-3.8766294623839848E-3</v>
      </c>
      <c r="AZ1031" s="60">
        <f>IF(ISNUMBER(AX1031),AX1031/MAX(AX$22:AX1031)-1,"")</f>
        <v>-0.1279880663807571</v>
      </c>
      <c r="BB1031" s="62">
        <v>48.33</v>
      </c>
      <c r="BC1031" s="60">
        <f>IF(AND(ISNUMBER(BB1030),ISNUMBER(BB1031)),BB1031/BB1030-1,"")</f>
        <v>-2.8883845677738496E-3</v>
      </c>
      <c r="BD1031" s="60">
        <f>IF(ISNUMBER(BB1031),BB1031/MAX(BB$22:BB1031)-1,"")</f>
        <v>-0.12619779425058764</v>
      </c>
      <c r="BF1031" s="62">
        <v>52.14</v>
      </c>
      <c r="BG1031" s="60">
        <f>IF(AND(ISNUMBER(BF1030),ISNUMBER(BF1031)),BF1031/BF1030-1,"")</f>
        <v>9.5987713572665001E-4</v>
      </c>
      <c r="BH1031" s="60">
        <f>IF(ISNUMBER(BF1031),BF1031/MAX(BF$22:BF1031)-1,"")</f>
        <v>-3.6941263391207957E-2</v>
      </c>
      <c r="BK1031" s="61">
        <f>BK1030*(1+BL1031)</f>
        <v>148.25350184232843</v>
      </c>
      <c r="BL1031" s="60">
        <f>$L$12*N(AQ1031)+$L$13*N(S1031)+$L$14*N(AA1031)+$L$15*N(AE1031)+$L$16*N(AY1031)+$L$17*N(BC1031)+$L$18*N(AM1031)+$L$19*N(AU1031)+$L$20*N(W1031)</f>
        <v>2.9691876173758951E-3</v>
      </c>
      <c r="BM1031" s="60">
        <f>IF(ISNUMBER(BK1031),BK1031/MAX(BK$22:BK1031)-1,"")</f>
        <v>-8.4250338857753126E-3</v>
      </c>
      <c r="BO1031" s="61">
        <f>BO1030*(1+BP1031)</f>
        <v>149.16831746884796</v>
      </c>
      <c r="BP1031" s="60">
        <f>$L$36*N(S1031)+$L$37*N(AQ1031)+$L$38*N(AA1031)+$L$39*N(AE1031)+$L$40*N(AM1031)+$L$41*N(W1031)+$L$42*N(AI1031)+$L$43*N(BG1031)+$L$44*N(AY1031)</f>
        <v>3.8908446990730799E-3</v>
      </c>
      <c r="BQ1031" s="60">
        <f>IF(ISNUMBER(BO1031),BO1031/MAX(BO$22:BO1031)-1,"")</f>
        <v>-9.8059801701615434E-3</v>
      </c>
      <c r="BS1031" s="61">
        <f>BS1030*(1+BT1031)</f>
        <v>141.67628955012523</v>
      </c>
      <c r="BT1031" s="60">
        <f>$L$60*N(S1031)+$L$61*N(AE1031)+$L$62*N(AQ1031)+$L$63*N(AM1031)+$L$64*N(AI1031)+$L$65*N(AA1031)+$L$66*N(BG1031)+$L$67*N(W1031)+$L$68*N(AY1031)</f>
        <v>3.6195041470450918E-3</v>
      </c>
      <c r="BU1031" s="60">
        <f>IF(ISNUMBER(BS1031),BS1031/MAX(BS$22:BS1031)-1,"")</f>
        <v>-9.2452419230962812E-3</v>
      </c>
    </row>
    <row r="1032" spans="17:73" ht="16" customHeight="1">
      <c r="Q1032" s="63">
        <v>44553</v>
      </c>
      <c r="R1032" s="62">
        <v>649.25</v>
      </c>
      <c r="S1032" s="60">
        <f>IF(AND(ISNUMBER(R1031),ISNUMBER(R1032)),R1032/R1031-1,"")</f>
        <v>1.2028312797816021E-3</v>
      </c>
      <c r="T1032" s="60">
        <f>IF(ISNUMBER(R1032),R1032/MAX(R$22:R1032)-1,"")</f>
        <v>-1.5557004442692257E-2</v>
      </c>
      <c r="V1032" s="62">
        <v>331.77</v>
      </c>
      <c r="W1032" s="60">
        <f>IF(AND(ISNUMBER(V1031),ISNUMBER(V1032)),V1032/V1031-1,"")</f>
        <v>-8.1315504156131979E-4</v>
      </c>
      <c r="X1032" s="60">
        <f>IF(ISNUMBER(V1032),V1032/MAX(V$22:V1032)-1,"")</f>
        <v>-1.4056463595839563E-2</v>
      </c>
      <c r="Z1032" s="62">
        <v>13.3</v>
      </c>
      <c r="AA1032" s="60">
        <f>IF(AND(ISNUMBER(Z1031),ISNUMBER(Z1032)),Z1032/Z1031-1,"")</f>
        <v>0</v>
      </c>
      <c r="AB1032" s="60">
        <f>IF(ISNUMBER(Z1032),Z1032/MAX(Z$22:Z1032)-1,"")</f>
        <v>-1.6999260901699786E-2</v>
      </c>
      <c r="AD1032" s="62">
        <v>16.43</v>
      </c>
      <c r="AE1032" s="60">
        <f>IF(AND(ISNUMBER(AD1031),ISNUMBER(AD1032)),AD1032/AD1031-1,"")</f>
        <v>6.7401960784312376E-3</v>
      </c>
      <c r="AF1032" s="60">
        <f>IF(ISNUMBER(AD1032),AD1032/MAX(AD$22:AD1032)-1,"")</f>
        <v>-2.8959810874704561E-2</v>
      </c>
      <c r="AH1032" s="62">
        <v>20.56</v>
      </c>
      <c r="AI1032" s="60">
        <f>IF(AND(ISNUMBER(AH1031),ISNUMBER(AH1032)),AH1032/AH1031-1,"")</f>
        <v>2.4378352023401995E-3</v>
      </c>
      <c r="AJ1032" s="60">
        <f>IF(ISNUMBER(AH1032),AH1032/MAX(AH$22:AH1032)-1,"")</f>
        <v>-2.1418372203712677E-2</v>
      </c>
      <c r="AL1032" s="62">
        <v>21.86</v>
      </c>
      <c r="AM1032" s="60">
        <f>IF(AND(ISNUMBER(AL1031),ISNUMBER(AL1032)),AL1032/AL1031-1,"")</f>
        <v>4.5955882352939348E-3</v>
      </c>
      <c r="AN1032" s="60">
        <f>IF(ISNUMBER(AL1032),AL1032/MAX(AL$22:AL1032)-1,"")</f>
        <v>-7.2549851506151897E-2</v>
      </c>
      <c r="AP1032" s="62">
        <v>100.24</v>
      </c>
      <c r="AQ1032" s="60">
        <f>IF(AND(ISNUMBER(AP1031),ISNUMBER(AP1032)),AP1032/AP1031-1,"")</f>
        <v>-9.9750623441474673E-5</v>
      </c>
      <c r="AR1032" s="60">
        <f>IF(ISNUMBER(AP1032),AP1032/MAX(AP$22:AP1032)-1,"")</f>
        <v>-1.6930584603127574E-3</v>
      </c>
      <c r="AT1032" s="62">
        <v>50.07</v>
      </c>
      <c r="AU1032" s="60">
        <f>IF(AND(ISNUMBER(AT1031),ISNUMBER(AT1032)),AT1032/AT1031-1,"")</f>
        <v>0</v>
      </c>
      <c r="AV1032" s="60">
        <f>IF(ISNUMBER(AT1032),AT1032/MAX(AT$22:AT1032)-1,"")</f>
        <v>-2.1921084097249466E-3</v>
      </c>
      <c r="AX1032" s="62">
        <v>23.347999999999999</v>
      </c>
      <c r="AY1032" s="60">
        <f>IF(AND(ISNUMBER(AX1031),ISNUMBER(AX1032)),AX1032/AX1031-1,"")</f>
        <v>-1.4968139246460677E-3</v>
      </c>
      <c r="AZ1032" s="60">
        <f>IF(ISNUMBER(AX1032),AX1032/MAX(AX$22:AX1032)-1,"")</f>
        <v>-0.12929330598545596</v>
      </c>
      <c r="BB1032" s="62">
        <v>48.37</v>
      </c>
      <c r="BC1032" s="60">
        <f>IF(AND(ISNUMBER(BB1031),ISNUMBER(BB1032)),BB1032/BB1031-1,"")</f>
        <v>8.2764328574391755E-4</v>
      </c>
      <c r="BD1032" s="60">
        <f>IF(ISNUMBER(BB1032),BB1032/MAX(BB$22:BB1032)-1,"")</f>
        <v>-0.12547459772193104</v>
      </c>
      <c r="BF1032" s="62">
        <v>52.2</v>
      </c>
      <c r="BG1032" s="60">
        <f>IF(AND(ISNUMBER(BF1031),ISNUMBER(BF1032)),BF1032/BF1031-1,"")</f>
        <v>1.1507479861909697E-3</v>
      </c>
      <c r="BH1032" s="60">
        <f>IF(ISNUMBER(BF1032),BF1032/MAX(BF$22:BF1032)-1,"")</f>
        <v>-3.5833025489471648E-2</v>
      </c>
      <c r="BK1032" s="61">
        <f>BK1031*(1+BL1032)</f>
        <v>148.40366803229765</v>
      </c>
      <c r="BL1032" s="60">
        <f>$L$12*N(AQ1032)+$L$13*N(S1032)+$L$14*N(AA1032)+$L$15*N(AE1032)+$L$16*N(AY1032)+$L$17*N(BC1032)+$L$18*N(AM1032)+$L$19*N(AU1032)+$L$20*N(W1032)</f>
        <v>1.0129014701381303E-3</v>
      </c>
      <c r="BM1032" s="60">
        <f>IF(ISNUMBER(BK1032),BK1032/MAX(BK$22:BK1032)-1,"")</f>
        <v>-7.4206661448460443E-3</v>
      </c>
      <c r="BO1032" s="61">
        <f>BO1031*(1+BP1032)</f>
        <v>149.3937435565187</v>
      </c>
      <c r="BP1032" s="60">
        <f>$L$36*N(S1032)+$L$37*N(AQ1032)+$L$38*N(AA1032)+$L$39*N(AE1032)+$L$40*N(AM1032)+$L$41*N(W1032)+$L$42*N(AI1032)+$L$43*N(BG1032)+$L$44*N(AY1032)</f>
        <v>1.5112196175158608E-3</v>
      </c>
      <c r="BQ1032" s="60">
        <f>IF(ISNUMBER(BO1032),BO1032/MAX(BO$22:BO1032)-1,"")</f>
        <v>-8.3095795422478691E-3</v>
      </c>
      <c r="BS1032" s="61">
        <f>BS1031*(1+BT1032)</f>
        <v>142.01241871164686</v>
      </c>
      <c r="BT1032" s="60">
        <f>$L$60*N(S1032)+$L$61*N(AE1032)+$L$62*N(AQ1032)+$L$63*N(AM1032)+$L$64*N(AI1032)+$L$65*N(AA1032)+$L$66*N(BG1032)+$L$67*N(W1032)+$L$68*N(AY1032)</f>
        <v>2.3725152782371568E-3</v>
      </c>
      <c r="BU1032" s="60">
        <f>IF(ISNUMBER(BS1032),BS1032/MAX(BS$22:BS1032)-1,"")</f>
        <v>-6.8946611225726429E-3</v>
      </c>
    </row>
    <row r="1033" spans="17:73" ht="16" customHeight="1">
      <c r="Q1033" s="63">
        <v>44554</v>
      </c>
      <c r="R1033" s="62">
        <v>652</v>
      </c>
      <c r="S1033" s="60">
        <f>IF(AND(ISNUMBER(R1032),ISNUMBER(R1033)),R1033/R1032-1,"")</f>
        <v>4.2356565267616109E-3</v>
      </c>
      <c r="T1033" s="60">
        <f>IF(ISNUMBER(R1033),R1033/MAX(R$22:R1033)-1,"")</f>
        <v>-1.1387242043335188E-2</v>
      </c>
      <c r="V1033" s="62">
        <v>332.27</v>
      </c>
      <c r="W1033" s="60">
        <f>IF(AND(ISNUMBER(V1032),ISNUMBER(V1033)),V1033/V1032-1,"")</f>
        <v>1.5070681496216487E-3</v>
      </c>
      <c r="X1033" s="60">
        <f>IF(ISNUMBER(V1033),V1033/MAX(V$22:V1033)-1,"")</f>
        <v>-1.257057949479945E-2</v>
      </c>
      <c r="Z1033" s="62">
        <v>13.31</v>
      </c>
      <c r="AA1033" s="60">
        <f>IF(AND(ISNUMBER(Z1032),ISNUMBER(Z1033)),Z1033/Z1032-1,"")</f>
        <v>7.518796992480592E-4</v>
      </c>
      <c r="AB1033" s="60">
        <f>IF(ISNUMBER(Z1033),Z1033/MAX(Z$22:Z1033)-1,"")</f>
        <v>-1.6260162601625883E-2</v>
      </c>
      <c r="AD1033" s="62">
        <v>16.52</v>
      </c>
      <c r="AE1033" s="60">
        <f>IF(AND(ISNUMBER(AD1032),ISNUMBER(AD1033)),AD1033/AD1032-1,"")</f>
        <v>5.4777845404747616E-3</v>
      </c>
      <c r="AF1033" s="60">
        <f>IF(ISNUMBER(AD1033),AD1033/MAX(AD$22:AD1033)-1,"")</f>
        <v>-2.3640661938534424E-2</v>
      </c>
      <c r="AH1033" s="62">
        <v>20.69</v>
      </c>
      <c r="AI1033" s="60">
        <f>IF(AND(ISNUMBER(AH1032),ISNUMBER(AH1033)),AH1033/AH1032-1,"")</f>
        <v>6.3229571984437793E-3</v>
      </c>
      <c r="AJ1033" s="60">
        <f>IF(ISNUMBER(AH1033),AH1033/MAX(AH$22:AH1033)-1,"")</f>
        <v>-1.5230842455973392E-2</v>
      </c>
      <c r="AL1033" s="62">
        <v>22.03</v>
      </c>
      <c r="AM1033" s="60">
        <f>IF(AND(ISNUMBER(AL1032),ISNUMBER(AL1033)),AL1033/AL1032-1,"")</f>
        <v>7.7767612076853343E-3</v>
      </c>
      <c r="AN1033" s="60">
        <f>IF(ISNUMBER(AL1033),AL1033/MAX(AL$22:AL1033)-1,"")</f>
        <v>-6.533729316928294E-2</v>
      </c>
      <c r="AP1033" s="62">
        <v>100.26</v>
      </c>
      <c r="AQ1033" s="60">
        <f>IF(AND(ISNUMBER(AP1032),ISNUMBER(AP1033)),AP1033/AP1032-1,"")</f>
        <v>1.995211492418214E-4</v>
      </c>
      <c r="AR1033" s="60">
        <f>IF(ISNUMBER(AP1033),AP1033/MAX(AP$22:AP1033)-1,"")</f>
        <v>-1.4938751120405769E-3</v>
      </c>
      <c r="AT1033" s="62">
        <v>50.08</v>
      </c>
      <c r="AU1033" s="60">
        <f>IF(AND(ISNUMBER(AT1032),ISNUMBER(AT1033)),AT1033/AT1032-1,"")</f>
        <v>1.9972039145188525E-4</v>
      </c>
      <c r="AV1033" s="60">
        <f>IF(ISNUMBER(AT1033),AT1033/MAX(AT$22:AT1033)-1,"")</f>
        <v>-1.9928258270227595E-3</v>
      </c>
      <c r="AX1033" s="62">
        <v>23.343</v>
      </c>
      <c r="AY1033" s="60">
        <f>IF(AND(ISNUMBER(AX1032),ISNUMBER(AX1033)),AX1033/AX1032-1,"")</f>
        <v>-2.141511050196554E-4</v>
      </c>
      <c r="AZ1033" s="60">
        <f>IF(ISNUMBER(AX1033),AX1033/MAX(AX$22:AX1033)-1,"")</f>
        <v>-0.12947976878612721</v>
      </c>
      <c r="BB1033" s="62">
        <v>48.27</v>
      </c>
      <c r="BC1033" s="60">
        <f>IF(AND(ISNUMBER(BB1032),ISNUMBER(BB1033)),BB1033/BB1032-1,"")</f>
        <v>-2.0673971469917785E-3</v>
      </c>
      <c r="BD1033" s="60">
        <f>IF(ISNUMBER(BB1033),BB1033/MAX(BB$22:BB1033)-1,"")</f>
        <v>-0.12728258904357259</v>
      </c>
      <c r="BF1033" s="62">
        <v>52.25</v>
      </c>
      <c r="BG1033" s="60">
        <f>IF(AND(ISNUMBER(BF1032),ISNUMBER(BF1033)),BF1033/BF1032-1,"")</f>
        <v>9.5785440613016526E-4</v>
      </c>
      <c r="BH1033" s="60">
        <f>IF(ISNUMBER(BF1033),BF1033/MAX(BF$22:BF1033)-1,"")</f>
        <v>-3.4909493904691558E-2</v>
      </c>
      <c r="BK1033" s="61">
        <f>BK1032*(1+BL1033)</f>
        <v>148.72852113090286</v>
      </c>
      <c r="BL1033" s="60">
        <f>$L$12*N(AQ1033)+$L$13*N(S1033)+$L$14*N(AA1033)+$L$15*N(AE1033)+$L$16*N(AY1033)+$L$17*N(BC1033)+$L$18*N(AM1033)+$L$19*N(AU1033)+$L$20*N(W1033)</f>
        <v>2.1889829470691752E-3</v>
      </c>
      <c r="BM1033" s="60">
        <f>IF(ISNUMBER(BK1033),BK1033/MAX(BK$22:BK1033)-1,"")</f>
        <v>-5.2479269094238834E-3</v>
      </c>
      <c r="BO1033" s="61">
        <f>BO1032*(1+BP1033)</f>
        <v>149.79073291498676</v>
      </c>
      <c r="BP1033" s="60">
        <f>$L$36*N(S1033)+$L$37*N(AQ1033)+$L$38*N(AA1033)+$L$39*N(AE1033)+$L$40*N(AM1033)+$L$41*N(W1033)+$L$42*N(AI1033)+$L$43*N(BG1033)+$L$44*N(AY1033)</f>
        <v>2.6573359032125553E-3</v>
      </c>
      <c r="BQ1033" s="60">
        <f>IF(ISNUMBER(BO1033),BO1033/MAX(BO$22:BO1033)-1,"")</f>
        <v>-5.6743249830936149E-3</v>
      </c>
      <c r="BS1033" s="61">
        <f>BS1032*(1+BT1033)</f>
        <v>142.5729884024955</v>
      </c>
      <c r="BT1033" s="60">
        <f>$L$60*N(S1033)+$L$61*N(AE1033)+$L$62*N(AQ1033)+$L$63*N(AM1033)+$L$64*N(AI1033)+$L$65*N(AA1033)+$L$66*N(BG1033)+$L$67*N(W1033)+$L$68*N(AY1033)</f>
        <v>3.9473286627620535E-3</v>
      </c>
      <c r="BU1033" s="60">
        <f>IF(ISNUMBER(BS1033),BS1033/MAX(BS$22:BS1033)-1,"")</f>
        <v>-2.9745479532797825E-3</v>
      </c>
    </row>
    <row r="1034" spans="17:73" ht="16" customHeight="1">
      <c r="Q1034" s="63">
        <v>44559</v>
      </c>
      <c r="R1034" s="62">
        <v>660.42</v>
      </c>
      <c r="S1034" s="60">
        <f>IF(AND(ISNUMBER(R1033),ISNUMBER(R1034)),R1034/R1033-1,"")</f>
        <v>1.29141104294479E-2</v>
      </c>
      <c r="T1034" s="60">
        <f>IF(ISNUMBER(R1034),R1034/MAX(R$22:R1034)-1,"")</f>
        <v>0</v>
      </c>
      <c r="V1034" s="62">
        <v>335.05</v>
      </c>
      <c r="W1034" s="60">
        <f>IF(AND(ISNUMBER(V1033),ISNUMBER(V1034)),V1034/V1033-1,"")</f>
        <v>8.36668974027166E-3</v>
      </c>
      <c r="X1034" s="60">
        <f>IF(ISNUMBER(V1034),V1034/MAX(V$22:V1034)-1,"")</f>
        <v>-4.3090638930163294E-3</v>
      </c>
      <c r="Z1034" s="62">
        <v>13.5</v>
      </c>
      <c r="AA1034" s="60">
        <f>IF(AND(ISNUMBER(Z1033),ISNUMBER(Z1034)),Z1034/Z1033-1,"")</f>
        <v>1.427498121712989E-2</v>
      </c>
      <c r="AB1034" s="60">
        <f>IF(ISNUMBER(Z1034),Z1034/MAX(Z$22:Z1034)-1,"")</f>
        <v>-2.2172949002217113E-3</v>
      </c>
      <c r="AD1034" s="62">
        <v>16.579999999999998</v>
      </c>
      <c r="AE1034" s="60">
        <f>IF(AND(ISNUMBER(AD1033),ISNUMBER(AD1034)),AD1034/AD1033-1,"")</f>
        <v>3.63196125907983E-3</v>
      </c>
      <c r="AF1034" s="60">
        <f>IF(ISNUMBER(AD1034),AD1034/MAX(AD$22:AD1034)-1,"")</f>
        <v>-2.0094562647754333E-2</v>
      </c>
      <c r="AH1034" s="62">
        <v>20.95</v>
      </c>
      <c r="AI1034" s="60">
        <f>IF(AND(ISNUMBER(AH1033),ISNUMBER(AH1034)),AH1034/AH1033-1,"")</f>
        <v>1.2566457225712702E-2</v>
      </c>
      <c r="AJ1034" s="60">
        <f>IF(ISNUMBER(AH1034),AH1034/MAX(AH$22:AH1034)-1,"")</f>
        <v>-2.8557829604951568E-3</v>
      </c>
      <c r="AL1034" s="62">
        <v>22.16</v>
      </c>
      <c r="AM1034" s="60">
        <f>IF(AND(ISNUMBER(AL1033),ISNUMBER(AL1034)),AL1034/AL1033-1,"")</f>
        <v>5.9010440308668866E-3</v>
      </c>
      <c r="AN1034" s="60">
        <f>IF(ISNUMBER(AL1034),AL1034/MAX(AL$22:AL1034)-1,"")</f>
        <v>-5.9821807382265613E-2</v>
      </c>
      <c r="AP1034" s="62">
        <v>100.26</v>
      </c>
      <c r="AQ1034" s="60">
        <f>IF(AND(ISNUMBER(AP1033),ISNUMBER(AP1034)),AP1034/AP1033-1,"")</f>
        <v>0</v>
      </c>
      <c r="AR1034" s="60">
        <f>IF(ISNUMBER(AP1034),AP1034/MAX(AP$22:AP1034)-1,"")</f>
        <v>-1.4938751120405769E-3</v>
      </c>
      <c r="AT1034" s="62">
        <v>50.07</v>
      </c>
      <c r="AU1034" s="60">
        <f>IF(AND(ISNUMBER(AT1033),ISNUMBER(AT1034)),AT1034/AT1033-1,"")</f>
        <v>-1.9968051118202101E-4</v>
      </c>
      <c r="AV1034" s="60">
        <f>IF(ISNUMBER(AT1034),AT1034/MAX(AT$22:AT1034)-1,"")</f>
        <v>-2.1921084097249466E-3</v>
      </c>
      <c r="AX1034" s="62">
        <v>23.248999999999999</v>
      </c>
      <c r="AY1034" s="60">
        <f>IF(AND(ISNUMBER(AX1033),ISNUMBER(AX1034)),AX1034/AX1033-1,"")</f>
        <v>-4.0269031401276578E-3</v>
      </c>
      <c r="AZ1034" s="60">
        <f>IF(ISNUMBER(AX1034),AX1034/MAX(AX$22:AX1034)-1,"")</f>
        <v>-0.13298526943874711</v>
      </c>
      <c r="BB1034" s="62">
        <v>48.3</v>
      </c>
      <c r="BC1034" s="60">
        <f>IF(AND(ISNUMBER(BB1033),ISNUMBER(BB1034)),BB1034/BB1033-1,"")</f>
        <v>6.2150403977612179E-4</v>
      </c>
      <c r="BD1034" s="60">
        <f>IF(ISNUMBER(BB1034),BB1034/MAX(BB$22:BB1034)-1,"")</f>
        <v>-0.12674019164708017</v>
      </c>
      <c r="BF1034" s="62">
        <v>52.27</v>
      </c>
      <c r="BG1034" s="60">
        <f>IF(AND(ISNUMBER(BF1033),ISNUMBER(BF1034)),BF1034/BF1033-1,"")</f>
        <v>3.827751196172624E-4</v>
      </c>
      <c r="BH1034" s="60">
        <f>IF(ISNUMBER(BF1034),BF1034/MAX(BF$22:BF1034)-1,"")</f>
        <v>-3.4540081270779455E-2</v>
      </c>
      <c r="BK1034" s="61">
        <f>BK1033*(1+BL1034)</f>
        <v>149.63337469162263</v>
      </c>
      <c r="BL1034" s="60">
        <f>$L$12*N(AQ1034)+$L$13*N(S1034)+$L$14*N(AA1034)+$L$15*N(AE1034)+$L$16*N(AY1034)+$L$17*N(BC1034)+$L$18*N(AM1034)+$L$19*N(AU1034)+$L$20*N(W1034)</f>
        <v>6.0839276410430531E-3</v>
      </c>
      <c r="BM1034" s="60">
        <f>IF(ISNUMBER(BK1034),BK1034/MAX(BK$22:BK1034)-1,"")</f>
        <v>0</v>
      </c>
      <c r="BO1034" s="61">
        <f>BO1033*(1+BP1034)</f>
        <v>150.86198524551577</v>
      </c>
      <c r="BP1034" s="60">
        <f>$L$36*N(S1034)+$L$37*N(AQ1034)+$L$38*N(AA1034)+$L$39*N(AE1034)+$L$40*N(AM1034)+$L$41*N(W1034)+$L$42*N(AI1034)+$L$43*N(BG1034)+$L$44*N(AY1034)</f>
        <v>7.1516595832199206E-3</v>
      </c>
      <c r="BQ1034" s="60">
        <f>IF(ISNUMBER(BO1034),BO1034/MAX(BO$22:BO1034)-1,"")</f>
        <v>0</v>
      </c>
      <c r="BS1034" s="61">
        <f>BS1033*(1+BT1034)</f>
        <v>143.68501469350343</v>
      </c>
      <c r="BT1034" s="60">
        <f>$L$60*N(S1034)+$L$61*N(AE1034)+$L$62*N(AQ1034)+$L$63*N(AM1034)+$L$64*N(AI1034)+$L$65*N(AA1034)+$L$66*N(BG1034)+$L$67*N(W1034)+$L$68*N(AY1034)</f>
        <v>7.79969827011401E-3</v>
      </c>
      <c r="BU1034" s="60">
        <f>IF(ISNUMBER(BS1034),BS1034/MAX(BS$22:BS1034)-1,"")</f>
        <v>0</v>
      </c>
    </row>
    <row r="1035" spans="17:73" ht="16" customHeight="1">
      <c r="Q1035" s="63">
        <v>44560</v>
      </c>
      <c r="R1035" s="62">
        <v>657.7</v>
      </c>
      <c r="S1035" s="60">
        <f>IF(AND(ISNUMBER(R1034),ISNUMBER(R1035)),R1035/R1034-1,"")</f>
        <v>-4.1185911995395008E-3</v>
      </c>
      <c r="T1035" s="60">
        <f>IF(ISNUMBER(R1035),R1035/MAX(R$22:R1035)-1,"")</f>
        <v>-4.1185911995395008E-3</v>
      </c>
      <c r="V1035" s="62">
        <v>334.3</v>
      </c>
      <c r="W1035" s="60">
        <f>IF(AND(ISNUMBER(V1034),ISNUMBER(V1035)),V1035/V1034-1,"")</f>
        <v>-2.23847186987014E-3</v>
      </c>
      <c r="X1035" s="60">
        <f>IF(ISNUMBER(V1035),V1035/MAX(V$22:V1035)-1,"")</f>
        <v>-6.5378900445764998E-3</v>
      </c>
      <c r="Z1035" s="62">
        <v>13.45</v>
      </c>
      <c r="AA1035" s="60">
        <f>IF(AND(ISNUMBER(Z1034),ISNUMBER(Z1035)),Z1035/Z1034-1,"")</f>
        <v>-3.7037037037037646E-3</v>
      </c>
      <c r="AB1035" s="60">
        <f>IF(ISNUMBER(Z1035),Z1035/MAX(Z$22:Z1035)-1,"")</f>
        <v>-5.9127864005912301E-3</v>
      </c>
      <c r="AD1035" s="62">
        <v>16.57</v>
      </c>
      <c r="AE1035" s="60">
        <f>IF(AND(ISNUMBER(AD1034),ISNUMBER(AD1035)),AD1035/AD1034-1,"")</f>
        <v>-6.0313630880570734E-4</v>
      </c>
      <c r="AF1035" s="60">
        <f>IF(ISNUMBER(AD1035),AD1035/MAX(AD$22:AD1035)-1,"")</f>
        <v>-2.0685579196217607E-2</v>
      </c>
      <c r="AH1035" s="62">
        <v>21.04</v>
      </c>
      <c r="AI1035" s="60">
        <f>IF(AND(ISNUMBER(AH1034),ISNUMBER(AH1035)),AH1035/AH1034-1,"")</f>
        <v>4.2959427207636125E-3</v>
      </c>
      <c r="AJ1035" s="60">
        <f>IF(ISNUMBER(AH1035),AH1035/MAX(AH$22:AH1035)-1,"")</f>
        <v>0</v>
      </c>
      <c r="AL1035" s="62">
        <v>22.2</v>
      </c>
      <c r="AM1035" s="60">
        <f>IF(AND(ISNUMBER(AL1034),ISNUMBER(AL1035)),AL1035/AL1034-1,"")</f>
        <v>1.8050541516245744E-3</v>
      </c>
      <c r="AN1035" s="60">
        <f>IF(ISNUMBER(AL1035),AL1035/MAX(AL$22:AL1035)-1,"")</f>
        <v>-5.8124734832414093E-2</v>
      </c>
      <c r="AP1035" s="62">
        <v>100.24</v>
      </c>
      <c r="AQ1035" s="60">
        <f>IF(AND(ISNUMBER(AP1034),ISNUMBER(AP1035)),AP1035/AP1034-1,"")</f>
        <v>-1.9948134849401278E-4</v>
      </c>
      <c r="AR1035" s="60">
        <f>IF(ISNUMBER(AP1035),AP1035/MAX(AP$22:AP1035)-1,"")</f>
        <v>-1.6930584603127574E-3</v>
      </c>
      <c r="AT1035" s="62">
        <v>50.08</v>
      </c>
      <c r="AU1035" s="60">
        <f>IF(AND(ISNUMBER(AT1034),ISNUMBER(AT1035)),AT1035/AT1034-1,"")</f>
        <v>1.9972039145188525E-4</v>
      </c>
      <c r="AV1035" s="60">
        <f>IF(ISNUMBER(AT1035),AT1035/MAX(AT$22:AT1035)-1,"")</f>
        <v>-1.9928258270227595E-3</v>
      </c>
      <c r="AX1035" s="62">
        <v>23.125</v>
      </c>
      <c r="AY1035" s="60">
        <f>IF(AND(ISNUMBER(AX1034),ISNUMBER(AX1035)),AX1035/AX1034-1,"")</f>
        <v>-5.3335627338809699E-3</v>
      </c>
      <c r="AZ1035" s="60">
        <f>IF(ISNUMBER(AX1035),AX1035/MAX(AX$22:AX1035)-1,"")</f>
        <v>-0.1376095468953944</v>
      </c>
      <c r="BB1035" s="62">
        <v>48.1</v>
      </c>
      <c r="BC1035" s="60">
        <f>IF(AND(ISNUMBER(BB1034),ISNUMBER(BB1035)),BB1035/BB1034-1,"")</f>
        <v>-4.1407867494822614E-3</v>
      </c>
      <c r="BD1035" s="60">
        <f>IF(ISNUMBER(BB1035),BB1035/MAX(BB$22:BB1035)-1,"")</f>
        <v>-0.13035617429036339</v>
      </c>
      <c r="BF1035" s="62">
        <v>52.25</v>
      </c>
      <c r="BG1035" s="60">
        <f>IF(AND(ISNUMBER(BF1034),ISNUMBER(BF1035)),BF1035/BF1034-1,"")</f>
        <v>-3.8262865888660791E-4</v>
      </c>
      <c r="BH1035" s="60">
        <f>IF(ISNUMBER(BF1035),BF1035/MAX(BF$22:BF1035)-1,"")</f>
        <v>-3.4909493904691558E-2</v>
      </c>
      <c r="BK1035" s="61">
        <f>BK1034*(1+BL1035)</f>
        <v>149.21886089675715</v>
      </c>
      <c r="BL1035" s="60">
        <f>$L$12*N(AQ1035)+$L$13*N(S1035)+$L$14*N(AA1035)+$L$15*N(AE1035)+$L$16*N(AY1035)+$L$17*N(BC1035)+$L$18*N(AM1035)+$L$19*N(AU1035)+$L$20*N(W1035)</f>
        <v>-2.7701961258292276E-3</v>
      </c>
      <c r="BM1035" s="60">
        <f>IF(ISNUMBER(BK1035),BK1035/MAX(BK$22:BK1035)-1,"")</f>
        <v>-2.770196125829183E-3</v>
      </c>
      <c r="BO1035" s="61">
        <f>BO1034*(1+BP1035)</f>
        <v>150.50158917273797</v>
      </c>
      <c r="BP1035" s="60">
        <f>$L$36*N(S1035)+$L$37*N(AQ1035)+$L$38*N(AA1035)+$L$39*N(AE1035)+$L$40*N(AM1035)+$L$41*N(W1035)+$L$42*N(AI1035)+$L$43*N(BG1035)+$L$44*N(AY1035)</f>
        <v>-2.3889124366968774E-3</v>
      </c>
      <c r="BQ1035" s="60">
        <f>IF(ISNUMBER(BO1035),BO1035/MAX(BO$22:BO1035)-1,"")</f>
        <v>-2.3889124366969217E-3</v>
      </c>
      <c r="BS1035" s="61">
        <f>BS1034*(1+BT1035)</f>
        <v>143.52905032813743</v>
      </c>
      <c r="BT1035" s="60">
        <f>$L$60*N(S1035)+$L$61*N(AE1035)+$L$62*N(AQ1035)+$L$63*N(AM1035)+$L$64*N(AI1035)+$L$65*N(AA1035)+$L$66*N(BG1035)+$L$67*N(W1035)+$L$68*N(AY1035)</f>
        <v>-1.0854602040352619E-3</v>
      </c>
      <c r="BU1035" s="60">
        <f>IF(ISNUMBER(BS1035),BS1035/MAX(BS$22:BS1035)-1,"")</f>
        <v>-1.0854602040351047E-3</v>
      </c>
    </row>
    <row r="1036" spans="17:73" ht="16" customHeight="1">
      <c r="Q1036" s="63">
        <v>44561</v>
      </c>
      <c r="R1036" s="62">
        <v>655.9</v>
      </c>
      <c r="S1036" s="60">
        <f>IF(AND(ISNUMBER(R1035),ISNUMBER(R1036)),R1036/R1035-1,"")</f>
        <v>-2.7368100957884112E-3</v>
      </c>
      <c r="T1036" s="60">
        <f>IF(ISNUMBER(R1036),R1036/MAX(R$22:R1036)-1,"")</f>
        <v>-6.8441294933526686E-3</v>
      </c>
      <c r="V1036" s="62">
        <v>333.63</v>
      </c>
      <c r="W1036" s="60">
        <f>IF(AND(ISNUMBER(V1035),ISNUMBER(V1036)),V1036/V1035-1,"")</f>
        <v>-2.004187855219941E-3</v>
      </c>
      <c r="X1036" s="60">
        <f>IF(ISNUMBER(V1036),V1036/MAX(V$22:V1036)-1,"")</f>
        <v>-8.5289747399702742E-3</v>
      </c>
      <c r="Z1036" s="62">
        <v>13.41</v>
      </c>
      <c r="AA1036" s="60">
        <f>IF(AND(ISNUMBER(Z1035),ISNUMBER(Z1036)),Z1036/Z1035-1,"")</f>
        <v>-2.9739776951672736E-3</v>
      </c>
      <c r="AB1036" s="60">
        <f>IF(ISNUMBER(Z1036),Z1036/MAX(Z$22:Z1036)-1,"")</f>
        <v>-8.8691796008868451E-3</v>
      </c>
      <c r="AD1036" s="62">
        <v>16.559999999999999</v>
      </c>
      <c r="AE1036" s="60">
        <f>IF(AND(ISNUMBER(AD1035),ISNUMBER(AD1036)),AD1036/AD1035-1,"")</f>
        <v>-6.0350030175027047E-4</v>
      </c>
      <c r="AF1036" s="60">
        <f>IF(ISNUMBER(AD1036),AD1036/MAX(AD$22:AD1036)-1,"")</f>
        <v>-2.1276595744680993E-2</v>
      </c>
      <c r="AH1036" s="62">
        <v>20.87</v>
      </c>
      <c r="AI1036" s="60">
        <f>IF(AND(ISNUMBER(AH1035),ISNUMBER(AH1036)),AH1036/AH1035-1,"")</f>
        <v>-8.0798479087451636E-3</v>
      </c>
      <c r="AJ1036" s="60">
        <f>IF(ISNUMBER(AH1036),AH1036/MAX(AH$22:AH1036)-1,"")</f>
        <v>-8.0798479087451636E-3</v>
      </c>
      <c r="AL1036" s="62">
        <v>22.15</v>
      </c>
      <c r="AM1036" s="60">
        <f>IF(AND(ISNUMBER(AL1035),ISNUMBER(AL1036)),AL1036/AL1035-1,"")</f>
        <v>-2.2522522522522292E-3</v>
      </c>
      <c r="AN1036" s="60">
        <f>IF(ISNUMBER(AL1036),AL1036/MAX(AL$22:AL1036)-1,"")</f>
        <v>-6.0246075519728493E-2</v>
      </c>
      <c r="AP1036" s="62">
        <v>100.24</v>
      </c>
      <c r="AQ1036" s="60">
        <f>IF(AND(ISNUMBER(AP1035),ISNUMBER(AP1036)),AP1036/AP1035-1,"")</f>
        <v>0</v>
      </c>
      <c r="AR1036" s="60">
        <f>IF(ISNUMBER(AP1036),AP1036/MAX(AP$22:AP1036)-1,"")</f>
        <v>-1.6930584603127574E-3</v>
      </c>
      <c r="AT1036" s="62">
        <v>50.08</v>
      </c>
      <c r="AU1036" s="60">
        <f>IF(AND(ISNUMBER(AT1035),ISNUMBER(AT1036)),AT1036/AT1035-1,"")</f>
        <v>0</v>
      </c>
      <c r="AV1036" s="60">
        <f>IF(ISNUMBER(AT1036),AT1036/MAX(AT$22:AT1036)-1,"")</f>
        <v>-1.9928258270227595E-3</v>
      </c>
      <c r="AX1036" s="62">
        <v>23.37</v>
      </c>
      <c r="AY1036" s="60">
        <f>IF(AND(ISNUMBER(AX1035),ISNUMBER(AX1036)),AX1036/AX1035-1,"")</f>
        <v>1.0594594594594664E-2</v>
      </c>
      <c r="AZ1036" s="60">
        <f>IF(ISNUMBER(AX1036),AX1036/MAX(AX$22:AX1036)-1,"")</f>
        <v>-0.12847286966250238</v>
      </c>
      <c r="BB1036" s="62">
        <v>48.18</v>
      </c>
      <c r="BC1036" s="60">
        <f>IF(AND(ISNUMBER(BB1035),ISNUMBER(BB1036)),BB1036/BB1035-1,"")</f>
        <v>1.6632016632016633E-3</v>
      </c>
      <c r="BD1036" s="60">
        <f>IF(ISNUMBER(BB1036),BB1036/MAX(BB$22:BB1036)-1,"")</f>
        <v>-0.12890978123305008</v>
      </c>
      <c r="BF1036" s="62">
        <v>52.19</v>
      </c>
      <c r="BG1036" s="60">
        <f>IF(AND(ISNUMBER(BF1035),ISNUMBER(BF1036)),BF1036/BF1035-1,"")</f>
        <v>-1.1483253588516762E-3</v>
      </c>
      <c r="BH1036" s="60">
        <f>IF(ISNUMBER(BF1036),BF1036/MAX(BF$22:BF1036)-1,"")</f>
        <v>-3.6017731806427866E-2</v>
      </c>
      <c r="BK1036" s="61">
        <f>BK1035*(1+BL1036)</f>
        <v>149.25165406334062</v>
      </c>
      <c r="BL1036" s="60">
        <f>$L$12*N(AQ1036)+$L$13*N(S1036)+$L$14*N(AA1036)+$L$15*N(AE1036)+$L$16*N(AY1036)+$L$17*N(BC1036)+$L$18*N(AM1036)+$L$19*N(AU1036)+$L$20*N(W1036)</f>
        <v>2.1976556037487191E-4</v>
      </c>
      <c r="BM1036" s="60">
        <f>IF(ISNUMBER(BK1036),BK1036/MAX(BK$22:BK1036)-1,"")</f>
        <v>-2.5510393591583469E-3</v>
      </c>
      <c r="BO1036" s="61">
        <f>BO1035*(1+BP1036)</f>
        <v>150.38117593878201</v>
      </c>
      <c r="BP1036" s="60">
        <f>$L$36*N(S1036)+$L$37*N(AQ1036)+$L$38*N(AA1036)+$L$39*N(AE1036)+$L$40*N(AM1036)+$L$41*N(W1036)+$L$42*N(AI1036)+$L$43*N(BG1036)+$L$44*N(AY1036)</f>
        <v>-8.0007948499308636E-4</v>
      </c>
      <c r="BQ1036" s="60">
        <f>IF(ISNUMBER(BO1036),BO1036/MAX(BO$22:BO1036)-1,"")</f>
        <v>-3.1870806018579056E-3</v>
      </c>
      <c r="BS1036" s="61">
        <f>BS1035*(1+BT1036)</f>
        <v>143.20769846440265</v>
      </c>
      <c r="BT1036" s="60">
        <f>$L$60*N(S1036)+$L$61*N(AE1036)+$L$62*N(AQ1036)+$L$63*N(AM1036)+$L$64*N(AI1036)+$L$65*N(AA1036)+$L$66*N(BG1036)+$L$67*N(W1036)+$L$68*N(AY1036)</f>
        <v>-2.2389325575559787E-3</v>
      </c>
      <c r="BU1036" s="60">
        <f>IF(ISNUMBER(BS1036),BS1036/MAX(BS$22:BS1036)-1,"")</f>
        <v>-3.3219624894005317E-3</v>
      </c>
    </row>
    <row r="1037" spans="17:73" ht="16" customHeight="1">
      <c r="Q1037" s="63">
        <v>44565</v>
      </c>
      <c r="R1037" s="62">
        <v>663.5</v>
      </c>
      <c r="S1037" s="60">
        <f>IF(AND(ISNUMBER(R1036),ISNUMBER(R1037)),R1037/R1036-1,"")</f>
        <v>1.1587132184784243E-2</v>
      </c>
      <c r="T1037" s="60">
        <f>IF(ISNUMBER(R1037),R1037/MAX(R$22:R1037)-1,"")</f>
        <v>0</v>
      </c>
      <c r="V1037" s="62">
        <v>337.57</v>
      </c>
      <c r="W1037" s="60">
        <f>IF(AND(ISNUMBER(V1036),ISNUMBER(V1037)),V1037/V1036-1,"")</f>
        <v>1.1809489554296615E-2</v>
      </c>
      <c r="X1037" s="60">
        <f>IF(ISNUMBER(V1037),V1037/MAX(V$22:V1037)-1,"")</f>
        <v>0</v>
      </c>
      <c r="Z1037" s="62">
        <v>13.56</v>
      </c>
      <c r="AA1037" s="60">
        <f>IF(AND(ISNUMBER(Z1036),ISNUMBER(Z1037)),Z1037/Z1036-1,"")</f>
        <v>1.1185682326621871E-2</v>
      </c>
      <c r="AB1037" s="60">
        <f>IF(ISNUMBER(Z1037),Z1037/MAX(Z$22:Z1037)-1,"")</f>
        <v>0</v>
      </c>
      <c r="AD1037" s="62">
        <v>16.86</v>
      </c>
      <c r="AE1037" s="60">
        <f>IF(AND(ISNUMBER(AD1036),ISNUMBER(AD1037)),AD1037/AD1036-1,"")</f>
        <v>1.8115942028985588E-2</v>
      </c>
      <c r="AF1037" s="60">
        <f>IF(ISNUMBER(AD1037),AD1037/MAX(AD$22:AD1037)-1,"")</f>
        <v>-3.5460992907803135E-3</v>
      </c>
      <c r="AH1037" s="62">
        <v>21.03</v>
      </c>
      <c r="AI1037" s="60">
        <f>IF(AND(ISNUMBER(AH1036),ISNUMBER(AH1037)),AH1037/AH1036-1,"")</f>
        <v>7.6665069477719339E-3</v>
      </c>
      <c r="AJ1037" s="60">
        <f>IF(ISNUMBER(AH1037),AH1037/MAX(AH$22:AH1037)-1,"")</f>
        <v>-4.75285171102513E-4</v>
      </c>
      <c r="AL1037" s="62">
        <v>22.1</v>
      </c>
      <c r="AM1037" s="60">
        <f>IF(AND(ISNUMBER(AL1036),ISNUMBER(AL1037)),AL1037/AL1036-1,"")</f>
        <v>-2.2573363431149795E-3</v>
      </c>
      <c r="AN1037" s="60">
        <f>IF(ISNUMBER(AL1037),AL1037/MAX(AL$22:AL1037)-1,"")</f>
        <v>-6.2367416207042781E-2</v>
      </c>
      <c r="AP1037" s="62">
        <v>100.24</v>
      </c>
      <c r="AQ1037" s="60">
        <f>IF(AND(ISNUMBER(AP1036),ISNUMBER(AP1037)),AP1037/AP1036-1,"")</f>
        <v>0</v>
      </c>
      <c r="AR1037" s="60">
        <f>IF(ISNUMBER(AP1037),AP1037/MAX(AP$22:AP1037)-1,"")</f>
        <v>-1.6930584603127574E-3</v>
      </c>
      <c r="AT1037" s="62">
        <v>50.06</v>
      </c>
      <c r="AU1037" s="60">
        <f>IF(AND(ISNUMBER(AT1036),ISNUMBER(AT1037)),AT1037/AT1036-1,"")</f>
        <v>-3.9936102236415305E-4</v>
      </c>
      <c r="AV1037" s="60">
        <f>IF(ISNUMBER(AT1037),AT1037/MAX(AT$22:AT1037)-1,"")</f>
        <v>-2.3913909924272447E-3</v>
      </c>
      <c r="AX1037" s="62">
        <v>23.292999999999999</v>
      </c>
      <c r="AY1037" s="60">
        <f>IF(AND(ISNUMBER(AX1036),ISNUMBER(AX1037)),AX1037/AX1036-1,"")</f>
        <v>-3.2948224219084832E-3</v>
      </c>
      <c r="AZ1037" s="60">
        <f>IF(ISNUMBER(AX1037),AX1037/MAX(AX$22:AX1037)-1,"")</f>
        <v>-0.13134439679283993</v>
      </c>
      <c r="BB1037" s="62">
        <v>47.83</v>
      </c>
      <c r="BC1037" s="60">
        <f>IF(AND(ISNUMBER(BB1036),ISNUMBER(BB1037)),BB1037/BB1036-1,"")</f>
        <v>-7.2644250726442428E-3</v>
      </c>
      <c r="BD1037" s="60">
        <f>IF(ISNUMBER(BB1037),BB1037/MAX(BB$22:BB1037)-1,"")</f>
        <v>-0.13523775085879597</v>
      </c>
      <c r="BF1037" s="62">
        <v>51.8</v>
      </c>
      <c r="BG1037" s="60">
        <f>IF(AND(ISNUMBER(BF1036),ISNUMBER(BF1037)),BF1037/BF1036-1,"")</f>
        <v>-7.4726959187584319E-3</v>
      </c>
      <c r="BH1037" s="60">
        <f>IF(ISNUMBER(BF1037),BF1037/MAX(BF$22:BF1037)-1,"")</f>
        <v>-4.3221278167713373E-2</v>
      </c>
      <c r="BK1037" s="61">
        <f>BK1036*(1+BL1037)</f>
        <v>150.16586496170939</v>
      </c>
      <c r="BL1037" s="60">
        <f>$L$12*N(AQ1037)+$L$13*N(S1037)+$L$14*N(AA1037)+$L$15*N(AE1037)+$L$16*N(AY1037)+$L$17*N(BC1037)+$L$18*N(AM1037)+$L$19*N(AU1037)+$L$20*N(W1037)</f>
        <v>6.1252982695976449E-3</v>
      </c>
      <c r="BM1037" s="60">
        <f>IF(ISNUMBER(BK1037),BK1037/MAX(BK$22:BK1037)-1,"")</f>
        <v>0</v>
      </c>
      <c r="BO1037" s="61">
        <f>BO1036*(1+BP1037)</f>
        <v>151.62550940882198</v>
      </c>
      <c r="BP1037" s="60">
        <f>$L$36*N(S1037)+$L$37*N(AQ1037)+$L$38*N(AA1037)+$L$39*N(AE1037)+$L$40*N(AM1037)+$L$41*N(W1037)+$L$42*N(AI1037)+$L$43*N(BG1037)+$L$44*N(AY1037)</f>
        <v>8.2745294567089147E-3</v>
      </c>
      <c r="BQ1037" s="60">
        <f>IF(ISNUMBER(BO1037),BO1037/MAX(BO$22:BO1037)-1,"")</f>
        <v>0</v>
      </c>
      <c r="BS1037" s="61">
        <f>BS1036*(1+BT1037)</f>
        <v>144.41125184555736</v>
      </c>
      <c r="BT1037" s="60">
        <f>$L$60*N(S1037)+$L$61*N(AE1037)+$L$62*N(AQ1037)+$L$63*N(AM1037)+$L$64*N(AI1037)+$L$65*N(AA1037)+$L$66*N(BG1037)+$L$67*N(W1037)+$L$68*N(AY1037)</f>
        <v>8.4042505679531709E-3</v>
      </c>
      <c r="BU1037" s="60">
        <f>IF(ISNUMBER(BS1037),BS1037/MAX(BS$22:BS1037)-1,"")</f>
        <v>0</v>
      </c>
    </row>
    <row r="1038" spans="17:73" ht="16" customHeight="1">
      <c r="Q1038" s="63">
        <v>44566</v>
      </c>
      <c r="R1038" s="62">
        <v>659.3</v>
      </c>
      <c r="S1038" s="60">
        <f>IF(AND(ISNUMBER(R1037),ISNUMBER(R1038)),R1038/R1037-1,"")</f>
        <v>-6.3300678221552831E-3</v>
      </c>
      <c r="T1038" s="60">
        <f>IF(ISNUMBER(R1038),R1038/MAX(R$22:R1038)-1,"")</f>
        <v>-6.3300678221552831E-3</v>
      </c>
      <c r="V1038" s="62">
        <v>334.35</v>
      </c>
      <c r="W1038" s="60">
        <f>IF(AND(ISNUMBER(V1037),ISNUMBER(V1038)),V1038/V1037-1,"")</f>
        <v>-9.5387623307757741E-3</v>
      </c>
      <c r="X1038" s="60">
        <f>IF(ISNUMBER(V1038),V1038/MAX(V$22:V1038)-1,"")</f>
        <v>-9.5387623307757741E-3</v>
      </c>
      <c r="Z1038" s="62">
        <v>13.41</v>
      </c>
      <c r="AA1038" s="60">
        <f>IF(AND(ISNUMBER(Z1037),ISNUMBER(Z1038)),Z1038/Z1037-1,"")</f>
        <v>-1.106194690265494E-2</v>
      </c>
      <c r="AB1038" s="60">
        <f>IF(ISNUMBER(Z1038),Z1038/MAX(Z$22:Z1038)-1,"")</f>
        <v>-1.106194690265494E-2</v>
      </c>
      <c r="AD1038" s="62">
        <v>16.97</v>
      </c>
      <c r="AE1038" s="60">
        <f>IF(AND(ISNUMBER(AD1037),ISNUMBER(AD1038)),AD1038/AD1037-1,"")</f>
        <v>6.5243179122183026E-3</v>
      </c>
      <c r="AF1038" s="60">
        <f>IF(ISNUMBER(AD1038),AD1038/MAX(AD$22:AD1038)-1,"")</f>
        <v>0</v>
      </c>
      <c r="AH1038" s="62">
        <v>20.82</v>
      </c>
      <c r="AI1038" s="60">
        <f>IF(AND(ISNUMBER(AH1037),ISNUMBER(AH1038)),AH1038/AH1037-1,"")</f>
        <v>-9.9857346647647116E-3</v>
      </c>
      <c r="AJ1038" s="60">
        <f>IF(ISNUMBER(AH1038),AH1038/MAX(AH$22:AH1038)-1,"")</f>
        <v>-1.0456273764258506E-2</v>
      </c>
      <c r="AL1038" s="62">
        <v>22.08</v>
      </c>
      <c r="AM1038" s="60">
        <f>IF(AND(ISNUMBER(AL1037),ISNUMBER(AL1038)),AL1038/AL1037-1,"")</f>
        <v>-9.0497737556571867E-4</v>
      </c>
      <c r="AN1038" s="60">
        <f>IF(ISNUMBER(AL1038),AL1038/MAX(AL$22:AL1038)-1,"")</f>
        <v>-6.3215952481968651E-2</v>
      </c>
      <c r="AP1038" s="62">
        <v>100.26</v>
      </c>
      <c r="AQ1038" s="60">
        <f>IF(AND(ISNUMBER(AP1037),ISNUMBER(AP1038)),AP1038/AP1037-1,"")</f>
        <v>1.995211492418214E-4</v>
      </c>
      <c r="AR1038" s="60">
        <f>IF(ISNUMBER(AP1038),AP1038/MAX(AP$22:AP1038)-1,"")</f>
        <v>-1.4938751120405769E-3</v>
      </c>
      <c r="AT1038" s="62">
        <v>50.06</v>
      </c>
      <c r="AU1038" s="60">
        <f>IF(AND(ISNUMBER(AT1037),ISNUMBER(AT1038)),AT1038/AT1037-1,"")</f>
        <v>0</v>
      </c>
      <c r="AV1038" s="60">
        <f>IF(ISNUMBER(AT1038),AT1038/MAX(AT$22:AT1038)-1,"")</f>
        <v>-2.3913909924272447E-3</v>
      </c>
      <c r="AX1038" s="62">
        <v>23.39</v>
      </c>
      <c r="AY1038" s="60">
        <f>IF(AND(ISNUMBER(AX1037),ISNUMBER(AX1038)),AX1038/AX1037-1,"")</f>
        <v>4.1643412183918205E-3</v>
      </c>
      <c r="AZ1038" s="60">
        <f>IF(ISNUMBER(AX1038),AX1038/MAX(AX$22:AX1038)-1,"")</f>
        <v>-0.12772701845981727</v>
      </c>
      <c r="BB1038" s="62">
        <v>47.74</v>
      </c>
      <c r="BC1038" s="60">
        <f>IF(AND(ISNUMBER(BB1037),ISNUMBER(BB1038)),BB1038/BB1037-1,"")</f>
        <v>-1.8816642274722684E-3</v>
      </c>
      <c r="BD1038" s="60">
        <f>IF(ISNUMBER(BB1038),BB1038/MAX(BB$22:BB1038)-1,"")</f>
        <v>-0.13686494304827335</v>
      </c>
      <c r="BF1038" s="62">
        <v>51.82</v>
      </c>
      <c r="BG1038" s="60">
        <f>IF(AND(ISNUMBER(BF1037),ISNUMBER(BF1038)),BF1038/BF1037-1,"")</f>
        <v>3.8610038610054076E-4</v>
      </c>
      <c r="BH1038" s="60">
        <f>IF(ISNUMBER(BF1038),BF1038/MAX(BF$22:BF1038)-1,"")</f>
        <v>-4.285186553380127E-2</v>
      </c>
      <c r="BK1038" s="61">
        <f>BK1037*(1+BL1038)</f>
        <v>149.79966774632575</v>
      </c>
      <c r="BL1038" s="60">
        <f>$L$12*N(AQ1038)+$L$13*N(S1038)+$L$14*N(AA1038)+$L$15*N(AE1038)+$L$16*N(AY1038)+$L$17*N(BC1038)+$L$18*N(AM1038)+$L$19*N(AU1038)+$L$20*N(W1038)</f>
        <v>-2.4386182270984321E-3</v>
      </c>
      <c r="BM1038" s="60">
        <f>IF(ISNUMBER(BK1038),BK1038/MAX(BK$22:BK1038)-1,"")</f>
        <v>-2.4386182270984547E-3</v>
      </c>
      <c r="BO1038" s="61">
        <f>BO1037*(1+BP1038)</f>
        <v>151.21599675620431</v>
      </c>
      <c r="BP1038" s="60">
        <f>$L$36*N(S1038)+$L$37*N(AQ1038)+$L$38*N(AA1038)+$L$39*N(AE1038)+$L$40*N(AM1038)+$L$41*N(W1038)+$L$42*N(AI1038)+$L$43*N(BG1038)+$L$44*N(AY1038)</f>
        <v>-2.7008163350239604E-3</v>
      </c>
      <c r="BQ1038" s="60">
        <f>IF(ISNUMBER(BO1038),BO1038/MAX(BO$22:BO1038)-1,"")</f>
        <v>-2.7008163350239478E-3</v>
      </c>
      <c r="BS1038" s="61">
        <f>BS1037*(1+BT1038)</f>
        <v>144.00584081542269</v>
      </c>
      <c r="BT1038" s="60">
        <f>$L$60*N(S1038)+$L$61*N(AE1038)+$L$62*N(AQ1038)+$L$63*N(AM1038)+$L$64*N(AI1038)+$L$65*N(AA1038)+$L$66*N(BG1038)+$L$67*N(W1038)+$L$68*N(AY1038)</f>
        <v>-2.8073368588220444E-3</v>
      </c>
      <c r="BU1038" s="60">
        <f>IF(ISNUMBER(BS1038),BS1038/MAX(BS$22:BS1038)-1,"")</f>
        <v>-2.8073368588220626E-3</v>
      </c>
    </row>
    <row r="1039" spans="17:73" ht="16" customHeight="1">
      <c r="Q1039" s="63">
        <v>44567</v>
      </c>
      <c r="R1039" s="62">
        <v>650.04</v>
      </c>
      <c r="S1039" s="60">
        <f>IF(AND(ISNUMBER(R1038),ISNUMBER(R1039)),R1039/R1038-1,"")</f>
        <v>-1.4045199453966317E-2</v>
      </c>
      <c r="T1039" s="60">
        <f>IF(ISNUMBER(R1039),R1039/MAX(R$22:R1039)-1,"")</f>
        <v>-2.0286360211002274E-2</v>
      </c>
      <c r="V1039" s="62">
        <v>329.14</v>
      </c>
      <c r="W1039" s="60">
        <f>IF(AND(ISNUMBER(V1038),ISNUMBER(V1039)),V1039/V1038-1,"")</f>
        <v>-1.5582473455959422E-2</v>
      </c>
      <c r="X1039" s="60">
        <f>IF(ISNUMBER(V1039),V1039/MAX(V$22:V1039)-1,"")</f>
        <v>-2.4972598275913138E-2</v>
      </c>
      <c r="Z1039" s="62">
        <v>13.2</v>
      </c>
      <c r="AA1039" s="60">
        <f>IF(AND(ISNUMBER(Z1038),ISNUMBER(Z1039)),Z1039/Z1038-1,"")</f>
        <v>-1.5659955257270708E-2</v>
      </c>
      <c r="AB1039" s="60">
        <f>IF(ISNUMBER(Z1039),Z1039/MAX(Z$22:Z1039)-1,"")</f>
        <v>-2.6548672566371723E-2</v>
      </c>
      <c r="AD1039" s="62">
        <v>16.670000000000002</v>
      </c>
      <c r="AE1039" s="60">
        <f>IF(AND(ISNUMBER(AD1038),ISNUMBER(AD1039)),AD1039/AD1038-1,"")</f>
        <v>-1.7678255745432914E-2</v>
      </c>
      <c r="AF1039" s="60">
        <f>IF(ISNUMBER(AD1039),AD1039/MAX(AD$22:AD1039)-1,"")</f>
        <v>-1.7678255745432914E-2</v>
      </c>
      <c r="AH1039" s="62">
        <v>20.059999999999999</v>
      </c>
      <c r="AI1039" s="60">
        <f>IF(AND(ISNUMBER(AH1038),ISNUMBER(AH1039)),AH1039/AH1038-1,"")</f>
        <v>-3.6503362151777186E-2</v>
      </c>
      <c r="AJ1039" s="60">
        <f>IF(ISNUMBER(AH1039),AH1039/MAX(AH$22:AH1039)-1,"")</f>
        <v>-4.6577946768060818E-2</v>
      </c>
      <c r="AL1039" s="62">
        <v>21.83</v>
      </c>
      <c r="AM1039" s="60">
        <f>IF(AND(ISNUMBER(AL1038),ISNUMBER(AL1039)),AL1039/AL1038-1,"")</f>
        <v>-1.1322463768115965E-2</v>
      </c>
      <c r="AN1039" s="60">
        <f>IF(ISNUMBER(AL1039),AL1039/MAX(AL$22:AL1039)-1,"")</f>
        <v>-7.3822655918540647E-2</v>
      </c>
      <c r="AP1039" s="62">
        <v>100.24</v>
      </c>
      <c r="AQ1039" s="60">
        <f>IF(AND(ISNUMBER(AP1038),ISNUMBER(AP1039)),AP1039/AP1038-1,"")</f>
        <v>-1.9948134849401278E-4</v>
      </c>
      <c r="AR1039" s="60">
        <f>IF(ISNUMBER(AP1039),AP1039/MAX(AP$22:AP1039)-1,"")</f>
        <v>-1.6930584603127574E-3</v>
      </c>
      <c r="AT1039" s="62">
        <v>50.08</v>
      </c>
      <c r="AU1039" s="60">
        <f>IF(AND(ISNUMBER(AT1038),ISNUMBER(AT1039)),AT1039/AT1038-1,"")</f>
        <v>3.9952057530956431E-4</v>
      </c>
      <c r="AV1039" s="60">
        <f>IF(ISNUMBER(AT1039),AT1039/MAX(AT$22:AT1039)-1,"")</f>
        <v>-1.9928258270227595E-3</v>
      </c>
      <c r="AX1039" s="62">
        <v>23.454999999999998</v>
      </c>
      <c r="AY1039" s="60">
        <f>IF(AND(ISNUMBER(AX1038),ISNUMBER(AX1039)),AX1039/AX1038-1,"")</f>
        <v>2.7789653698160333E-3</v>
      </c>
      <c r="AZ1039" s="60">
        <f>IF(ISNUMBER(AX1039),AX1039/MAX(AX$22:AX1039)-1,"")</f>
        <v>-0.12530300205109091</v>
      </c>
      <c r="BB1039" s="62">
        <v>47.61</v>
      </c>
      <c r="BC1039" s="60">
        <f>IF(AND(ISNUMBER(BB1038),ISNUMBER(BB1039)),BB1039/BB1038-1,"")</f>
        <v>-2.723083368244672E-3</v>
      </c>
      <c r="BD1039" s="60">
        <f>IF(ISNUMBER(BB1039),BB1039/MAX(BB$22:BB1039)-1,"")</f>
        <v>-0.13921533176640755</v>
      </c>
      <c r="BF1039" s="62">
        <v>51.75</v>
      </c>
      <c r="BG1039" s="60">
        <f>IF(AND(ISNUMBER(BF1038),ISNUMBER(BF1039)),BF1039/BF1038-1,"")</f>
        <v>-1.3508297954457626E-3</v>
      </c>
      <c r="BH1039" s="60">
        <f>IF(ISNUMBER(BF1039),BF1039/MAX(BF$22:BF1039)-1,"")</f>
        <v>-4.4144809752493575E-2</v>
      </c>
      <c r="BK1039" s="61">
        <f>BK1038*(1+BL1039)</f>
        <v>148.50256153360107</v>
      </c>
      <c r="BL1039" s="60">
        <f>$L$12*N(AQ1039)+$L$13*N(S1039)+$L$14*N(AA1039)+$L$15*N(AE1039)+$L$16*N(AY1039)+$L$17*N(BC1039)+$L$18*N(AM1039)+$L$19*N(AU1039)+$L$20*N(W1039)</f>
        <v>-8.6589391835048928E-3</v>
      </c>
      <c r="BM1039" s="60">
        <f>IF(ISNUMBER(BK1039),BK1039/MAX(BK$22:BK1039)-1,"")</f>
        <v>-1.1076441563683259E-2</v>
      </c>
      <c r="BO1039" s="61">
        <f>BO1038*(1+BP1039)</f>
        <v>149.59456362595026</v>
      </c>
      <c r="BP1039" s="60">
        <f>$L$36*N(S1039)+$L$37*N(AQ1039)+$L$38*N(AA1039)+$L$39*N(AE1039)+$L$40*N(AM1039)+$L$41*N(W1039)+$L$42*N(AI1039)+$L$43*N(BG1039)+$L$44*N(AY1039)</f>
        <v>-1.0722629649217486E-2</v>
      </c>
      <c r="BQ1039" s="60">
        <f>IF(ISNUMBER(BO1039),BO1039/MAX(BO$22:BO1039)-1,"")</f>
        <v>-1.3394486130930416E-2</v>
      </c>
      <c r="BS1039" s="61">
        <f>BS1038*(1+BT1039)</f>
        <v>141.94994353392858</v>
      </c>
      <c r="BT1039" s="60">
        <f>$L$60*N(S1039)+$L$61*N(AE1039)+$L$62*N(AQ1039)+$L$63*N(AM1039)+$L$64*N(AI1039)+$L$65*N(AA1039)+$L$66*N(BG1039)+$L$67*N(W1039)+$L$68*N(AY1039)</f>
        <v>-1.4276485383181249E-2</v>
      </c>
      <c r="BU1039" s="60">
        <f>IF(ISNUMBER(BS1039),BS1039/MAX(BS$22:BS1039)-1,"")</f>
        <v>-1.7043743338372774E-2</v>
      </c>
    </row>
    <row r="1040" spans="17:73" ht="16" customHeight="1">
      <c r="Q1040" s="63">
        <v>44568</v>
      </c>
      <c r="R1040" s="62">
        <v>655.03</v>
      </c>
      <c r="S1040" s="60">
        <f>IF(AND(ISNUMBER(R1039),ISNUMBER(R1040)),R1040/R1039-1,"")</f>
        <v>7.6764506799582577E-3</v>
      </c>
      <c r="T1040" s="60">
        <f>IF(ISNUMBER(R1040),R1040/MAX(R$22:R1040)-1,"")</f>
        <v>-1.2765636774679789E-2</v>
      </c>
      <c r="V1040" s="62">
        <v>332</v>
      </c>
      <c r="W1040" s="60">
        <f>IF(AND(ISNUMBER(V1039),ISNUMBER(V1040)),V1040/V1039-1,"")</f>
        <v>8.6893115391626363E-3</v>
      </c>
      <c r="X1040" s="60">
        <f>IF(ISNUMBER(V1040),V1040/MAX(V$22:V1040)-1,"")</f>
        <v>-1.6500281423112217E-2</v>
      </c>
      <c r="Z1040" s="62">
        <v>13.31</v>
      </c>
      <c r="AA1040" s="60">
        <f>IF(AND(ISNUMBER(Z1039),ISNUMBER(Z1040)),Z1040/Z1039-1,"")</f>
        <v>8.3333333333335258E-3</v>
      </c>
      <c r="AB1040" s="60">
        <f>IF(ISNUMBER(Z1040),Z1040/MAX(Z$22:Z1040)-1,"")</f>
        <v>-1.8436578171091456E-2</v>
      </c>
      <c r="AD1040" s="62">
        <v>16.48</v>
      </c>
      <c r="AE1040" s="60">
        <f>IF(AND(ISNUMBER(AD1039),ISNUMBER(AD1040)),AD1040/AD1039-1,"")</f>
        <v>-1.1397720455908922E-2</v>
      </c>
      <c r="AF1040" s="60">
        <f>IF(ISNUMBER(AD1040),AD1040/MAX(AD$22:AD1040)-1,"")</f>
        <v>-2.8874484384207366E-2</v>
      </c>
      <c r="AH1040" s="62">
        <v>20.260000000000002</v>
      </c>
      <c r="AI1040" s="60">
        <f>IF(AND(ISNUMBER(AH1039),ISNUMBER(AH1040)),AH1040/AH1039-1,"")</f>
        <v>9.9700897308077074E-3</v>
      </c>
      <c r="AJ1040" s="60">
        <f>IF(ISNUMBER(AH1040),AH1040/MAX(AH$22:AH1040)-1,"")</f>
        <v>-3.707224334600745E-2</v>
      </c>
      <c r="AL1040" s="62">
        <v>21.7</v>
      </c>
      <c r="AM1040" s="60">
        <f>IF(AND(ISNUMBER(AL1039),ISNUMBER(AL1040)),AL1040/AL1039-1,"")</f>
        <v>-5.9551076500228284E-3</v>
      </c>
      <c r="AN1040" s="60">
        <f>IF(ISNUMBER(AL1040),AL1040/MAX(AL$22:AL1040)-1,"")</f>
        <v>-7.9338141705557974E-2</v>
      </c>
      <c r="AP1040" s="62">
        <v>100.24</v>
      </c>
      <c r="AQ1040" s="60">
        <f>IF(AND(ISNUMBER(AP1039),ISNUMBER(AP1040)),AP1040/AP1039-1,"")</f>
        <v>0</v>
      </c>
      <c r="AR1040" s="60">
        <f>IF(ISNUMBER(AP1040),AP1040/MAX(AP$22:AP1040)-1,"")</f>
        <v>-1.6930584603127574E-3</v>
      </c>
      <c r="AT1040" s="62">
        <v>50.07</v>
      </c>
      <c r="AU1040" s="60">
        <f>IF(AND(ISNUMBER(AT1039),ISNUMBER(AT1040)),AT1040/AT1039-1,"")</f>
        <v>-1.9968051118202101E-4</v>
      </c>
      <c r="AV1040" s="60">
        <f>IF(ISNUMBER(AT1040),AT1040/MAX(AT$22:AT1040)-1,"")</f>
        <v>-2.1921084097249466E-3</v>
      </c>
      <c r="AX1040" s="62">
        <v>23.329000000000001</v>
      </c>
      <c r="AY1040" s="60">
        <f>IF(AND(ISNUMBER(AX1039),ISNUMBER(AX1040)),AX1040/AX1039-1,"")</f>
        <v>-5.371988914943393E-3</v>
      </c>
      <c r="AZ1040" s="60">
        <f>IF(ISNUMBER(AX1040),AX1040/MAX(AX$22:AX1040)-1,"")</f>
        <v>-0.13000186462800678</v>
      </c>
      <c r="BB1040" s="62">
        <v>47.58</v>
      </c>
      <c r="BC1040" s="60">
        <f>IF(AND(ISNUMBER(BB1039),ISNUMBER(BB1040)),BB1040/BB1039-1,"")</f>
        <v>-6.30119722747291E-4</v>
      </c>
      <c r="BD1040" s="60">
        <f>IF(ISNUMBER(BB1040),BB1040/MAX(BB$22:BB1040)-1,"")</f>
        <v>-0.13975772916290008</v>
      </c>
      <c r="BF1040" s="62">
        <v>51.75</v>
      </c>
      <c r="BG1040" s="60">
        <f>IF(AND(ISNUMBER(BF1039),ISNUMBER(BF1040)),BF1040/BF1039-1,"")</f>
        <v>0</v>
      </c>
      <c r="BH1040" s="60">
        <f>IF(ISNUMBER(BF1040),BF1040/MAX(BF$22:BF1040)-1,"")</f>
        <v>-4.4144809752493575E-2</v>
      </c>
      <c r="BK1040" s="61">
        <f>BK1039*(1+BL1040)</f>
        <v>148.70384273616037</v>
      </c>
      <c r="BL1040" s="60">
        <f>$L$12*N(AQ1040)+$L$13*N(S1040)+$L$14*N(AA1040)+$L$15*N(AE1040)+$L$16*N(AY1040)+$L$17*N(BC1040)+$L$18*N(AM1040)+$L$19*N(AU1040)+$L$20*N(W1040)</f>
        <v>1.3554055935510634E-3</v>
      </c>
      <c r="BM1040" s="60">
        <f>IF(ISNUMBER(BK1040),BK1040/MAX(BK$22:BK1040)-1,"")</f>
        <v>-9.7360490409842404E-3</v>
      </c>
      <c r="BO1040" s="61">
        <f>BO1039*(1+BP1040)</f>
        <v>149.81466201959563</v>
      </c>
      <c r="BP1040" s="60">
        <f>$L$36*N(S1040)+$L$37*N(AQ1040)+$L$38*N(AA1040)+$L$39*N(AE1040)+$L$40*N(AM1040)+$L$41*N(W1040)+$L$42*N(AI1040)+$L$43*N(BG1040)+$L$44*N(AY1040)</f>
        <v>1.4712994129632505E-3</v>
      </c>
      <c r="BQ1040" s="60">
        <f>IF(ISNUMBER(BO1040),BO1040/MAX(BO$22:BO1040)-1,"")</f>
        <v>-1.1942894017548444E-2</v>
      </c>
      <c r="BS1040" s="61">
        <f>BS1039*(1+BT1040)</f>
        <v>142.13279583871113</v>
      </c>
      <c r="BT1040" s="60">
        <f>$L$60*N(S1040)+$L$61*N(AE1040)+$L$62*N(AQ1040)+$L$63*N(AM1040)+$L$64*N(AI1040)+$L$65*N(AA1040)+$L$66*N(BG1040)+$L$67*N(W1040)+$L$68*N(AY1040)</f>
        <v>1.2881463720966887E-3</v>
      </c>
      <c r="BU1040" s="60">
        <f>IF(ISNUMBER(BS1040),BS1040/MAX(BS$22:BS1040)-1,"")</f>
        <v>-1.577755180242435E-2</v>
      </c>
    </row>
    <row r="1041" spans="17:73" ht="16" customHeight="1">
      <c r="Q1041" s="63">
        <v>44571</v>
      </c>
      <c r="R1041" s="62">
        <v>647.98</v>
      </c>
      <c r="S1041" s="60">
        <f>IF(AND(ISNUMBER(R1040),ISNUMBER(R1041)),R1041/R1040-1,"")</f>
        <v>-1.0762865822939394E-2</v>
      </c>
      <c r="T1041" s="60">
        <f>IF(ISNUMBER(R1041),R1041/MAX(R$22:R1041)-1,"")</f>
        <v>-2.3391107761868812E-2</v>
      </c>
      <c r="V1041" s="62">
        <v>328.62</v>
      </c>
      <c r="W1041" s="60">
        <f>IF(AND(ISNUMBER(V1040),ISNUMBER(V1041)),V1041/V1040-1,"")</f>
        <v>-1.0180722891566241E-2</v>
      </c>
      <c r="X1041" s="60">
        <f>IF(ISNUMBER(V1041),V1041/MAX(V$22:V1041)-1,"")</f>
        <v>-2.6513019521876902E-2</v>
      </c>
      <c r="Z1041" s="62">
        <v>13.16</v>
      </c>
      <c r="AA1041" s="60">
        <f>IF(AND(ISNUMBER(Z1040),ISNUMBER(Z1041)),Z1041/Z1040-1,"")</f>
        <v>-1.126972201352372E-2</v>
      </c>
      <c r="AB1041" s="60">
        <f>IF(ISNUMBER(Z1041),Z1041/MAX(Z$22:Z1041)-1,"")</f>
        <v>-2.9498525073746285E-2</v>
      </c>
      <c r="AD1041" s="62">
        <v>16.53</v>
      </c>
      <c r="AE1041" s="60">
        <f>IF(AND(ISNUMBER(AD1040),ISNUMBER(AD1041)),AD1041/AD1040-1,"")</f>
        <v>3.0339805825243538E-3</v>
      </c>
      <c r="AF1041" s="60">
        <f>IF(ISNUMBER(AD1041),AD1041/MAX(AD$22:AD1041)-1,"")</f>
        <v>-2.5928108426635066E-2</v>
      </c>
      <c r="AH1041" s="62">
        <v>20.100000000000001</v>
      </c>
      <c r="AI1041" s="60">
        <f>IF(AND(ISNUMBER(AH1040),ISNUMBER(AH1041)),AH1041/AH1040-1,"")</f>
        <v>-7.8973346495557761E-3</v>
      </c>
      <c r="AJ1041" s="60">
        <f>IF(ISNUMBER(AH1041),AH1041/MAX(AH$22:AH1041)-1,"")</f>
        <v>-4.46768060836501E-2</v>
      </c>
      <c r="AL1041" s="62">
        <v>21.88</v>
      </c>
      <c r="AM1041" s="60">
        <f>IF(AND(ISNUMBER(AL1040),ISNUMBER(AL1041)),AL1041/AL1040-1,"")</f>
        <v>8.2949308755759787E-3</v>
      </c>
      <c r="AN1041" s="60">
        <f>IF(ISNUMBER(AL1041),AL1041/MAX(AL$22:AL1041)-1,"")</f>
        <v>-7.1701315231226137E-2</v>
      </c>
      <c r="AP1041" s="62">
        <v>100.25</v>
      </c>
      <c r="AQ1041" s="60">
        <f>IF(AND(ISNUMBER(AP1040),ISNUMBER(AP1041)),AP1041/AP1040-1,"")</f>
        <v>9.9760574620910702E-5</v>
      </c>
      <c r="AR1041" s="60">
        <f>IF(ISNUMBER(AP1041),AP1041/MAX(AP$22:AP1041)-1,"")</f>
        <v>-1.5934667861766671E-3</v>
      </c>
      <c r="AT1041" s="62">
        <v>50.07</v>
      </c>
      <c r="AU1041" s="60">
        <f>IF(AND(ISNUMBER(AT1040),ISNUMBER(AT1041)),AT1041/AT1040-1,"")</f>
        <v>0</v>
      </c>
      <c r="AV1041" s="60">
        <f>IF(ISNUMBER(AT1041),AT1041/MAX(AT$22:AT1041)-1,"")</f>
        <v>-2.1921084097249466E-3</v>
      </c>
      <c r="AX1041" s="62">
        <v>23.21</v>
      </c>
      <c r="AY1041" s="60">
        <f>IF(AND(ISNUMBER(AX1040),ISNUMBER(AX1041)),AX1041/AX1040-1,"")</f>
        <v>-5.1009473187877408E-3</v>
      </c>
      <c r="AZ1041" s="60">
        <f>IF(ISNUMBER(AX1041),AX1041/MAX(AX$22:AX1041)-1,"")</f>
        <v>-0.13443967928398282</v>
      </c>
      <c r="BB1041" s="62">
        <v>47.43</v>
      </c>
      <c r="BC1041" s="60">
        <f>IF(AND(ISNUMBER(BB1040),ISNUMBER(BB1041)),BB1041/BB1040-1,"")</f>
        <v>-3.1525851197982124E-3</v>
      </c>
      <c r="BD1041" s="60">
        <f>IF(ISNUMBER(BB1041),BB1041/MAX(BB$22:BB1041)-1,"")</f>
        <v>-0.14246971614536252</v>
      </c>
      <c r="BF1041" s="62">
        <v>51.68</v>
      </c>
      <c r="BG1041" s="60">
        <f>IF(AND(ISNUMBER(BF1040),ISNUMBER(BF1041)),BF1041/BF1040-1,"")</f>
        <v>-1.3526570048308928E-3</v>
      </c>
      <c r="BH1041" s="60">
        <f>IF(ISNUMBER(BF1041),BF1041/MAX(BF$22:BF1041)-1,"")</f>
        <v>-4.5437753971185879E-2</v>
      </c>
      <c r="BK1041" s="61">
        <f>BK1040*(1+BL1041)</f>
        <v>147.93761200272579</v>
      </c>
      <c r="BL1041" s="60">
        <f>$L$12*N(AQ1041)+$L$13*N(S1041)+$L$14*N(AA1041)+$L$15*N(AE1041)+$L$16*N(AY1041)+$L$17*N(BC1041)+$L$18*N(AM1041)+$L$19*N(AU1041)+$L$20*N(W1041)</f>
        <v>-5.1527298779633557E-3</v>
      </c>
      <c r="BM1041" s="60">
        <f>IF(ISNUMBER(BK1041),BK1041/MAX(BK$22:BK1041)-1,"")</f>
        <v>-1.4838611688160808E-2</v>
      </c>
      <c r="BO1041" s="61">
        <f>BO1040*(1+BP1041)</f>
        <v>149.05678422914201</v>
      </c>
      <c r="BP1041" s="60">
        <f>$L$36*N(S1041)+$L$37*N(AQ1041)+$L$38*N(AA1041)+$L$39*N(AE1041)+$L$40*N(AM1041)+$L$41*N(W1041)+$L$42*N(AI1041)+$L$43*N(BG1041)+$L$44*N(AY1041)</f>
        <v>-5.0587691500747663E-3</v>
      </c>
      <c r="BQ1041" s="60">
        <f>IF(ISNUMBER(BO1041),BO1041/MAX(BO$22:BO1041)-1,"")</f>
        <v>-1.6941246823804712E-2</v>
      </c>
      <c r="BS1041" s="61">
        <f>BS1040*(1+BT1041)</f>
        <v>141.6124377141989</v>
      </c>
      <c r="BT1041" s="60">
        <f>$L$60*N(S1041)+$L$61*N(AE1041)+$L$62*N(AQ1041)+$L$63*N(AM1041)+$L$64*N(AI1041)+$L$65*N(AA1041)+$L$66*N(BG1041)+$L$67*N(W1041)+$L$68*N(AY1041)</f>
        <v>-3.6610700679012673E-3</v>
      </c>
      <c r="BU1041" s="60">
        <f>IF(ISNUMBER(BS1041),BS1041/MAX(BS$22:BS1041)-1,"")</f>
        <v>-1.9380859147676954E-2</v>
      </c>
    </row>
    <row r="1042" spans="17:73" ht="16" customHeight="1">
      <c r="Q1042" s="63">
        <v>44572</v>
      </c>
      <c r="R1042" s="62">
        <v>647.75</v>
      </c>
      <c r="S1042" s="60">
        <f>IF(AND(ISNUMBER(R1041),ISNUMBER(R1042)),R1042/R1041-1,"")</f>
        <v>-3.5494922682799412E-4</v>
      </c>
      <c r="T1042" s="60">
        <f>IF(ISNUMBER(R1042),R1042/MAX(R$22:R1042)-1,"")</f>
        <v>-2.3737754333082117E-2</v>
      </c>
      <c r="V1042" s="62">
        <v>328.21</v>
      </c>
      <c r="W1042" s="60">
        <f>IF(AND(ISNUMBER(V1041),ISNUMBER(V1042)),V1042/V1041-1,"")</f>
        <v>-1.247641652973086E-3</v>
      </c>
      <c r="X1042" s="60">
        <f>IF(ISNUMBER(V1042),V1042/MAX(V$22:V1042)-1,"")</f>
        <v>-2.7727582427348407E-2</v>
      </c>
      <c r="Z1042" s="62">
        <v>13.11</v>
      </c>
      <c r="AA1042" s="60">
        <f>IF(AND(ISNUMBER(Z1041),ISNUMBER(Z1042)),Z1042/Z1041-1,"")</f>
        <v>-3.7993920972645423E-3</v>
      </c>
      <c r="AB1042" s="60">
        <f>IF(ISNUMBER(Z1042),Z1042/MAX(Z$22:Z1042)-1,"")</f>
        <v>-3.3185840707964709E-2</v>
      </c>
      <c r="AD1042" s="62">
        <v>16.36</v>
      </c>
      <c r="AE1042" s="60">
        <f>IF(AND(ISNUMBER(AD1041),ISNUMBER(AD1042)),AD1042/AD1041-1,"")</f>
        <v>-1.0284331518451428E-2</v>
      </c>
      <c r="AF1042" s="60">
        <f>IF(ISNUMBER(AD1042),AD1042/MAX(AD$22:AD1042)-1,"")</f>
        <v>-3.5945786682380687E-2</v>
      </c>
      <c r="AH1042" s="62">
        <v>19.940000000000001</v>
      </c>
      <c r="AI1042" s="60">
        <f>IF(AND(ISNUMBER(AH1041),ISNUMBER(AH1042)),AH1042/AH1041-1,"")</f>
        <v>-7.9601990049751326E-3</v>
      </c>
      <c r="AJ1042" s="60">
        <f>IF(ISNUMBER(AH1042),AH1042/MAX(AH$22:AH1042)-1,"")</f>
        <v>-5.228136882129264E-2</v>
      </c>
      <c r="AL1042" s="62">
        <v>21.81</v>
      </c>
      <c r="AM1042" s="60">
        <f>IF(AND(ISNUMBER(AL1041),ISNUMBER(AL1042)),AL1042/AL1041-1,"")</f>
        <v>-3.1992687385740126E-3</v>
      </c>
      <c r="AN1042" s="60">
        <f>IF(ISNUMBER(AL1042),AL1042/MAX(AL$22:AL1042)-1,"")</f>
        <v>-7.4671192193466296E-2</v>
      </c>
      <c r="AP1042" s="62">
        <v>100.26</v>
      </c>
      <c r="AQ1042" s="60">
        <f>IF(AND(ISNUMBER(AP1041),ISNUMBER(AP1042)),AP1042/AP1041-1,"")</f>
        <v>9.9750623441474673E-5</v>
      </c>
      <c r="AR1042" s="60">
        <f>IF(ISNUMBER(AP1042),AP1042/MAX(AP$22:AP1042)-1,"")</f>
        <v>-1.4938751120405769E-3</v>
      </c>
      <c r="AT1042" s="62">
        <v>50.07</v>
      </c>
      <c r="AU1042" s="60">
        <f>IF(AND(ISNUMBER(AT1041),ISNUMBER(AT1042)),AT1042/AT1041-1,"")</f>
        <v>0</v>
      </c>
      <c r="AV1042" s="60">
        <f>IF(ISNUMBER(AT1042),AT1042/MAX(AT$22:AT1042)-1,"")</f>
        <v>-2.1921084097249466E-3</v>
      </c>
      <c r="AX1042" s="62">
        <v>23.42</v>
      </c>
      <c r="AY1042" s="60">
        <f>IF(AND(ISNUMBER(AX1041),ISNUMBER(AX1042)),AX1042/AX1041-1,"")</f>
        <v>9.0478242137010945E-3</v>
      </c>
      <c r="AZ1042" s="60">
        <f>IF(ISNUMBER(AX1042),AX1042/MAX(AX$22:AX1042)-1,"")</f>
        <v>-0.12660824165578966</v>
      </c>
      <c r="BB1042" s="62">
        <v>47.46</v>
      </c>
      <c r="BC1042" s="60">
        <f>IF(AND(ISNUMBER(BB1041),ISNUMBER(BB1042)),BB1042/BB1041-1,"")</f>
        <v>6.3251106894379738E-4</v>
      </c>
      <c r="BD1042" s="60">
        <f>IF(ISNUMBER(BB1042),BB1042/MAX(BB$22:BB1042)-1,"")</f>
        <v>-0.14192731874886999</v>
      </c>
      <c r="BF1042" s="62">
        <v>51.72</v>
      </c>
      <c r="BG1042" s="60">
        <f>IF(AND(ISNUMBER(BF1041),ISNUMBER(BF1042)),BF1042/BF1041-1,"")</f>
        <v>7.7399380804954454E-4</v>
      </c>
      <c r="BH1042" s="60">
        <f>IF(ISNUMBER(BF1042),BF1042/MAX(BF$22:BF1042)-1,"")</f>
        <v>-4.4698928703361673E-2</v>
      </c>
      <c r="BK1042" s="61">
        <f>BK1041*(1+BL1042)</f>
        <v>147.86749942151923</v>
      </c>
      <c r="BL1042" s="60">
        <f>$L$12*N(AQ1042)+$L$13*N(S1042)+$L$14*N(AA1042)+$L$15*N(AE1042)+$L$16*N(AY1042)+$L$17*N(BC1042)+$L$18*N(AM1042)+$L$19*N(AU1042)+$L$20*N(W1042)</f>
        <v>-4.739334389504012E-4</v>
      </c>
      <c r="BM1042" s="60">
        <f>IF(ISNUMBER(BK1042),BK1042/MAX(BK$22:BK1042)-1,"")</f>
        <v>-1.5305512612844629E-2</v>
      </c>
      <c r="BO1042" s="61">
        <f>BO1041*(1+BP1042)</f>
        <v>148.7614927005809</v>
      </c>
      <c r="BP1042" s="60">
        <f>$L$36*N(S1042)+$L$37*N(AQ1042)+$L$38*N(AA1042)+$L$39*N(AE1042)+$L$40*N(AM1042)+$L$41*N(W1042)+$L$42*N(AI1042)+$L$43*N(BG1042)+$L$44*N(AY1042)</f>
        <v>-1.9810673501930122E-3</v>
      </c>
      <c r="BQ1042" s="60">
        <f>IF(ISNUMBER(BO1042),BO1042/MAX(BO$22:BO1042)-1,"")</f>
        <v>-1.8888752423043442E-2</v>
      </c>
      <c r="BS1042" s="61">
        <f>BS1041*(1+BT1042)</f>
        <v>141.11407443071482</v>
      </c>
      <c r="BT1042" s="60">
        <f>$L$60*N(S1042)+$L$61*N(AE1042)+$L$62*N(AQ1042)+$L$63*N(AM1042)+$L$64*N(AI1042)+$L$65*N(AA1042)+$L$66*N(BG1042)+$L$67*N(W1042)+$L$68*N(AY1042)</f>
        <v>-3.5192055975329243E-3</v>
      </c>
      <c r="BU1042" s="60">
        <f>IF(ISNUMBER(BS1042),BS1042/MAX(BS$22:BS1042)-1,"")</f>
        <v>-2.2831859517212338E-2</v>
      </c>
    </row>
    <row r="1043" spans="17:73" ht="16" customHeight="1">
      <c r="Q1043" s="63">
        <v>44573</v>
      </c>
      <c r="R1043" s="62">
        <v>651.19000000000005</v>
      </c>
      <c r="S1043" s="60">
        <f>IF(AND(ISNUMBER(R1042),ISNUMBER(R1043)),R1043/R1042-1,"")</f>
        <v>5.3106908529525487E-3</v>
      </c>
      <c r="T1043" s="60">
        <f>IF(ISNUMBER(R1043),R1043/MAX(R$22:R1043)-1,"")</f>
        <v>-1.8553127354935861E-2</v>
      </c>
      <c r="V1043" s="62">
        <v>330.38</v>
      </c>
      <c r="W1043" s="60">
        <f>IF(AND(ISNUMBER(V1042),ISNUMBER(V1043)),V1043/V1042-1,"")</f>
        <v>6.6116206087565299E-3</v>
      </c>
      <c r="X1043" s="60">
        <f>IF(ISNUMBER(V1043),V1043/MAX(V$22:V1043)-1,"")</f>
        <v>-2.1299286073999446E-2</v>
      </c>
      <c r="Z1043" s="62">
        <v>13.21</v>
      </c>
      <c r="AA1043" s="60">
        <f>IF(AND(ISNUMBER(Z1042),ISNUMBER(Z1043)),Z1043/Z1042-1,"")</f>
        <v>7.6277650648362005E-3</v>
      </c>
      <c r="AB1043" s="60">
        <f>IF(ISNUMBER(Z1043),Z1043/MAX(Z$22:Z1043)-1,"")</f>
        <v>-2.5811209439527971E-2</v>
      </c>
      <c r="AD1043" s="62">
        <v>16.63</v>
      </c>
      <c r="AE1043" s="60">
        <f>IF(AND(ISNUMBER(AD1042),ISNUMBER(AD1043)),AD1043/AD1042-1,"")</f>
        <v>1.6503667481662543E-2</v>
      </c>
      <c r="AF1043" s="60">
        <f>IF(ISNUMBER(AD1043),AD1043/MAX(AD$22:AD1043)-1,"")</f>
        <v>-2.0035356511490909E-2</v>
      </c>
      <c r="AH1043" s="62">
        <v>20.04</v>
      </c>
      <c r="AI1043" s="60">
        <f>IF(AND(ISNUMBER(AH1042),ISNUMBER(AH1043)),AH1043/AH1042-1,"")</f>
        <v>5.015045135406071E-3</v>
      </c>
      <c r="AJ1043" s="60">
        <f>IF(ISNUMBER(AH1043),AH1043/MAX(AH$22:AH1043)-1,"")</f>
        <v>-4.7528517110266177E-2</v>
      </c>
      <c r="AL1043" s="62">
        <v>21.75</v>
      </c>
      <c r="AM1043" s="60">
        <f>IF(AND(ISNUMBER(AL1042),ISNUMBER(AL1043)),AL1043/AL1042-1,"")</f>
        <v>-2.7510316368637433E-3</v>
      </c>
      <c r="AN1043" s="60">
        <f>IF(ISNUMBER(AL1043),AL1043/MAX(AL$22:AL1043)-1,"")</f>
        <v>-7.7216801018243575E-2</v>
      </c>
      <c r="AP1043" s="62">
        <v>100.24</v>
      </c>
      <c r="AQ1043" s="60">
        <f>IF(AND(ISNUMBER(AP1042),ISNUMBER(AP1043)),AP1043/AP1042-1,"")</f>
        <v>-1.9948134849401278E-4</v>
      </c>
      <c r="AR1043" s="60">
        <f>IF(ISNUMBER(AP1043),AP1043/MAX(AP$22:AP1043)-1,"")</f>
        <v>-1.6930584603127574E-3</v>
      </c>
      <c r="AT1043" s="62">
        <v>50.07</v>
      </c>
      <c r="AU1043" s="60">
        <f>IF(AND(ISNUMBER(AT1042),ISNUMBER(AT1043)),AT1043/AT1042-1,"")</f>
        <v>0</v>
      </c>
      <c r="AV1043" s="60">
        <f>IF(ISNUMBER(AT1043),AT1043/MAX(AT$22:AT1043)-1,"")</f>
        <v>-2.1921084097249466E-3</v>
      </c>
      <c r="AX1043" s="62">
        <v>23.457999999999998</v>
      </c>
      <c r="AY1043" s="60">
        <f>IF(AND(ISNUMBER(AX1042),ISNUMBER(AX1043)),AX1043/AX1042-1,"")</f>
        <v>1.6225448334754589E-3</v>
      </c>
      <c r="AZ1043" s="60">
        <f>IF(ISNUMBER(AX1043),AX1043/MAX(AX$22:AX1043)-1,"")</f>
        <v>-0.12519112437068813</v>
      </c>
      <c r="BB1043" s="62">
        <v>47.5</v>
      </c>
      <c r="BC1043" s="60">
        <f>IF(AND(ISNUMBER(BB1042),ISNUMBER(BB1043)),BB1043/BB1042-1,"")</f>
        <v>8.4281500210692251E-4</v>
      </c>
      <c r="BD1043" s="60">
        <f>IF(ISNUMBER(BB1043),BB1043/MAX(BB$22:BB1043)-1,"")</f>
        <v>-0.14120412222021339</v>
      </c>
      <c r="BF1043" s="62">
        <v>51.78</v>
      </c>
      <c r="BG1043" s="60">
        <f>IF(AND(ISNUMBER(BF1042),ISNUMBER(BF1043)),BF1043/BF1042-1,"")</f>
        <v>1.1600928074246841E-3</v>
      </c>
      <c r="BH1043" s="60">
        <f>IF(ISNUMBER(BF1043),BF1043/MAX(BF$22:BF1043)-1,"")</f>
        <v>-4.3590690801625365E-2</v>
      </c>
      <c r="BK1043" s="61">
        <f>BK1042*(1+BL1043)</f>
        <v>148.53971412935226</v>
      </c>
      <c r="BL1043" s="60">
        <f>$L$12*N(AQ1043)+$L$13*N(S1043)+$L$14*N(AA1043)+$L$15*N(AE1043)+$L$16*N(AY1043)+$L$17*N(BC1043)+$L$18*N(AM1043)+$L$19*N(AU1043)+$L$20*N(W1043)</f>
        <v>4.546061240386574E-3</v>
      </c>
      <c r="BM1043" s="60">
        <f>IF(ISNUMBER(BK1043),BK1043/MAX(BK$22:BK1043)-1,"")</f>
        <v>-1.0829031170111691E-2</v>
      </c>
      <c r="BO1043" s="61">
        <f>BO1042*(1+BP1043)</f>
        <v>149.63221677463005</v>
      </c>
      <c r="BP1043" s="60">
        <f>$L$36*N(S1043)+$L$37*N(AQ1043)+$L$38*N(AA1043)+$L$39*N(AE1043)+$L$40*N(AM1043)+$L$41*N(W1043)+$L$42*N(AI1043)+$L$43*N(BG1043)+$L$44*N(AY1043)</f>
        <v>5.8531549948997513E-3</v>
      </c>
      <c r="BQ1043" s="60">
        <f>IF(ISNUMBER(BO1043),BO1043/MAX(BO$22:BO1043)-1,"")</f>
        <v>-1.314615622373605E-2</v>
      </c>
      <c r="BS1043" s="61">
        <f>BS1042*(1+BT1043)</f>
        <v>141.91274426309465</v>
      </c>
      <c r="BT1043" s="60">
        <f>$L$60*N(S1043)+$L$61*N(AE1043)+$L$62*N(AQ1043)+$L$63*N(AM1043)+$L$64*N(AI1043)+$L$65*N(AA1043)+$L$66*N(BG1043)+$L$67*N(W1043)+$L$68*N(AY1043)</f>
        <v>5.6597460997554177E-3</v>
      </c>
      <c r="BU1043" s="60">
        <f>IF(ISNUMBER(BS1043),BS1043/MAX(BS$22:BS1043)-1,"")</f>
        <v>-1.7301335945309693E-2</v>
      </c>
    </row>
    <row r="1044" spans="17:73" ht="16" customHeight="1">
      <c r="Q1044" s="63">
        <v>44574</v>
      </c>
      <c r="R1044" s="62">
        <v>645</v>
      </c>
      <c r="S1044" s="60">
        <f>IF(AND(ISNUMBER(R1043),ISNUMBER(R1044)),R1044/R1043-1,"")</f>
        <v>-9.5056742271841799E-3</v>
      </c>
      <c r="T1044" s="60">
        <f>IF(ISNUMBER(R1044),R1044/MAX(R$22:R1044)-1,"")</f>
        <v>-2.788244159758857E-2</v>
      </c>
      <c r="V1044" s="62">
        <v>326.38</v>
      </c>
      <c r="W1044" s="60">
        <f>IF(AND(ISNUMBER(V1043),ISNUMBER(V1044)),V1044/V1043-1,"")</f>
        <v>-1.2107270415884774E-2</v>
      </c>
      <c r="X1044" s="60">
        <f>IF(ISNUMBER(V1044),V1044/MAX(V$22:V1044)-1,"")</f>
        <v>-3.3148680273720976E-2</v>
      </c>
      <c r="Z1044" s="62">
        <v>13.09</v>
      </c>
      <c r="AA1044" s="60">
        <f>IF(AND(ISNUMBER(Z1043),ISNUMBER(Z1044)),Z1044/Z1043-1,"")</f>
        <v>-9.0840272520817944E-3</v>
      </c>
      <c r="AB1044" s="60">
        <f>IF(ISNUMBER(Z1044),Z1044/MAX(Z$22:Z1044)-1,"")</f>
        <v>-3.466076696165199E-2</v>
      </c>
      <c r="AD1044" s="62">
        <v>16.55</v>
      </c>
      <c r="AE1044" s="60">
        <f>IF(AND(ISNUMBER(AD1043),ISNUMBER(AD1044)),AD1044/AD1043-1,"")</f>
        <v>-4.8105832832230355E-3</v>
      </c>
      <c r="AF1044" s="60">
        <f>IF(ISNUMBER(AD1044),AD1044/MAX(AD$22:AD1044)-1,"")</f>
        <v>-2.4749558043606235E-2</v>
      </c>
      <c r="AH1044" s="62">
        <v>19.899999999999999</v>
      </c>
      <c r="AI1044" s="60">
        <f>IF(AND(ISNUMBER(AH1043),ISNUMBER(AH1044)),AH1044/AH1043-1,"")</f>
        <v>-6.98602794411185E-3</v>
      </c>
      <c r="AJ1044" s="60">
        <f>IF(ISNUMBER(AH1044),AH1044/MAX(AH$22:AH1044)-1,"")</f>
        <v>-5.4182509505703469E-2</v>
      </c>
      <c r="AL1044" s="62">
        <v>21.7</v>
      </c>
      <c r="AM1044" s="60">
        <f>IF(AND(ISNUMBER(AL1043),ISNUMBER(AL1044)),AL1044/AL1043-1,"")</f>
        <v>-2.2988505747126853E-3</v>
      </c>
      <c r="AN1044" s="60">
        <f>IF(ISNUMBER(AL1044),AL1044/MAX(AL$22:AL1044)-1,"")</f>
        <v>-7.9338141705557974E-2</v>
      </c>
      <c r="AP1044" s="62">
        <v>100.24</v>
      </c>
      <c r="AQ1044" s="60">
        <f>IF(AND(ISNUMBER(AP1043),ISNUMBER(AP1044)),AP1044/AP1043-1,"")</f>
        <v>0</v>
      </c>
      <c r="AR1044" s="60">
        <f>IF(ISNUMBER(AP1044),AP1044/MAX(AP$22:AP1044)-1,"")</f>
        <v>-1.6930584603127574E-3</v>
      </c>
      <c r="AT1044" s="62">
        <v>50.07</v>
      </c>
      <c r="AU1044" s="60">
        <f>IF(AND(ISNUMBER(AT1043),ISNUMBER(AT1044)),AT1044/AT1043-1,"")</f>
        <v>0</v>
      </c>
      <c r="AV1044" s="60">
        <f>IF(ISNUMBER(AT1044),AT1044/MAX(AT$22:AT1044)-1,"")</f>
        <v>-2.1921084097249466E-3</v>
      </c>
      <c r="AX1044" s="62">
        <v>23.334</v>
      </c>
      <c r="AY1044" s="60">
        <f>IF(AND(ISNUMBER(AX1043),ISNUMBER(AX1044)),AX1044/AX1043-1,"")</f>
        <v>-5.286043140932728E-3</v>
      </c>
      <c r="AZ1044" s="60">
        <f>IF(ISNUMBER(AX1044),AX1044/MAX(AX$22:AX1044)-1,"")</f>
        <v>-0.12981540182733553</v>
      </c>
      <c r="BB1044" s="62">
        <v>47.5</v>
      </c>
      <c r="BC1044" s="60">
        <f>IF(AND(ISNUMBER(BB1043),ISNUMBER(BB1044)),BB1044/BB1043-1,"")</f>
        <v>0</v>
      </c>
      <c r="BD1044" s="60">
        <f>IF(ISNUMBER(BB1044),BB1044/MAX(BB$22:BB1044)-1,"")</f>
        <v>-0.14120412222021339</v>
      </c>
      <c r="BF1044" s="62">
        <v>51.77</v>
      </c>
      <c r="BG1044" s="60">
        <f>IF(AND(ISNUMBER(BF1043),ISNUMBER(BF1044)),BF1044/BF1043-1,"")</f>
        <v>-1.931247585940099E-4</v>
      </c>
      <c r="BH1044" s="60">
        <f>IF(ISNUMBER(BF1044),BF1044/MAX(BF$22:BF1044)-1,"")</f>
        <v>-4.3775397118581361E-2</v>
      </c>
      <c r="BK1044" s="61">
        <f>BK1043*(1+BL1044)</f>
        <v>147.69911534686167</v>
      </c>
      <c r="BL1044" s="60">
        <f>$L$12*N(AQ1044)+$L$13*N(S1044)+$L$14*N(AA1044)+$L$15*N(AE1044)+$L$16*N(AY1044)+$L$17*N(BC1044)+$L$18*N(AM1044)+$L$19*N(AU1044)+$L$20*N(W1044)</f>
        <v>-5.6590844234328001E-3</v>
      </c>
      <c r="BM1044" s="60">
        <f>IF(ISNUMBER(BK1044),BK1044/MAX(BK$22:BK1044)-1,"")</f>
        <v>-1.6426833191928836E-2</v>
      </c>
      <c r="BO1044" s="61">
        <f>BO1043*(1+BP1044)</f>
        <v>148.73811530416876</v>
      </c>
      <c r="BP1044" s="60">
        <f>$L$36*N(S1044)+$L$37*N(AQ1044)+$L$38*N(AA1044)+$L$39*N(AE1044)+$L$40*N(AM1044)+$L$41*N(W1044)+$L$42*N(AI1044)+$L$43*N(BG1044)+$L$44*N(AY1044)</f>
        <v>-5.9753273040655834E-3</v>
      </c>
      <c r="BQ1044" s="60">
        <f>IF(ISNUMBER(BO1044),BO1044/MAX(BO$22:BO1044)-1,"")</f>
        <v>-1.9042930941574276E-2</v>
      </c>
      <c r="BS1044" s="61">
        <f>BS1043*(1+BT1044)</f>
        <v>141.10608895722132</v>
      </c>
      <c r="BT1044" s="60">
        <f>$L$60*N(S1044)+$L$61*N(AE1044)+$L$62*N(AQ1044)+$L$63*N(AM1044)+$L$64*N(AI1044)+$L$65*N(AA1044)+$L$66*N(BG1044)+$L$67*N(W1044)+$L$68*N(AY1044)</f>
        <v>-5.6841639562537089E-3</v>
      </c>
      <c r="BU1044" s="60">
        <f>IF(ISNUMBER(BS1044),BS1044/MAX(BS$22:BS1044)-1,"")</f>
        <v>-2.2887156271388043E-2</v>
      </c>
    </row>
    <row r="1045" spans="17:73" ht="16" customHeight="1">
      <c r="Q1045" s="63">
        <v>44575</v>
      </c>
      <c r="R1045" s="62">
        <v>639.61</v>
      </c>
      <c r="S1045" s="60">
        <f>IF(AND(ISNUMBER(R1044),ISNUMBER(R1045)),R1045/R1044-1,"")</f>
        <v>-8.3565891472867637E-3</v>
      </c>
      <c r="T1045" s="60">
        <f>IF(ISNUMBER(R1045),R1045/MAX(R$22:R1045)-1,"")</f>
        <v>-3.6006028636021092E-2</v>
      </c>
      <c r="V1045" s="62">
        <v>323</v>
      </c>
      <c r="W1045" s="60">
        <f>IF(AND(ISNUMBER(V1044),ISNUMBER(V1045)),V1045/V1044-1,"")</f>
        <v>-1.0356026717323386E-2</v>
      </c>
      <c r="X1045" s="60">
        <f>IF(ISNUMBER(V1045),V1045/MAX(V$22:V1045)-1,"")</f>
        <v>-4.316141837248566E-2</v>
      </c>
      <c r="Z1045" s="62">
        <v>12.97</v>
      </c>
      <c r="AA1045" s="60">
        <f>IF(AND(ISNUMBER(Z1044),ISNUMBER(Z1045)),Z1045/Z1044-1,"")</f>
        <v>-9.1673032849503011E-3</v>
      </c>
      <c r="AB1045" s="60">
        <f>IF(ISNUMBER(Z1045),Z1045/MAX(Z$22:Z1045)-1,"")</f>
        <v>-4.3510324483775786E-2</v>
      </c>
      <c r="AD1045" s="62">
        <v>16.260000000000002</v>
      </c>
      <c r="AE1045" s="60">
        <f>IF(AND(ISNUMBER(AD1044),ISNUMBER(AD1045)),AD1045/AD1044-1,"")</f>
        <v>-1.7522658610271802E-2</v>
      </c>
      <c r="AF1045" s="60">
        <f>IF(ISNUMBER(AD1045),AD1045/MAX(AD$22:AD1045)-1,"")</f>
        <v>-4.1838538597524844E-2</v>
      </c>
      <c r="AH1045" s="62">
        <v>19.72</v>
      </c>
      <c r="AI1045" s="60">
        <f>IF(AND(ISNUMBER(AH1044),ISNUMBER(AH1045)),AH1045/AH1044-1,"")</f>
        <v>-9.0452261306532833E-3</v>
      </c>
      <c r="AJ1045" s="60">
        <f>IF(ISNUMBER(AH1045),AH1045/MAX(AH$22:AH1045)-1,"")</f>
        <v>-6.2737642585551368E-2</v>
      </c>
      <c r="AL1045" s="62">
        <v>21.8</v>
      </c>
      <c r="AM1045" s="60">
        <f>IF(AND(ISNUMBER(AL1044),ISNUMBER(AL1045)),AL1045/AL1044-1,"")</f>
        <v>4.6082949308756671E-3</v>
      </c>
      <c r="AN1045" s="60">
        <f>IF(ISNUMBER(AL1045),AL1045/MAX(AL$22:AL1045)-1,"")</f>
        <v>-7.5095460330929176E-2</v>
      </c>
      <c r="AP1045" s="62">
        <v>100.24</v>
      </c>
      <c r="AQ1045" s="60">
        <f>IF(AND(ISNUMBER(AP1044),ISNUMBER(AP1045)),AP1045/AP1044-1,"")</f>
        <v>0</v>
      </c>
      <c r="AR1045" s="60">
        <f>IF(ISNUMBER(AP1045),AP1045/MAX(AP$22:AP1045)-1,"")</f>
        <v>-1.6930584603127574E-3</v>
      </c>
      <c r="AT1045" s="62">
        <v>50.07</v>
      </c>
      <c r="AU1045" s="60">
        <f>IF(AND(ISNUMBER(AT1044),ISNUMBER(AT1045)),AT1045/AT1044-1,"")</f>
        <v>0</v>
      </c>
      <c r="AV1045" s="60">
        <f>IF(ISNUMBER(AT1045),AT1045/MAX(AT$22:AT1045)-1,"")</f>
        <v>-2.1921084097249466E-3</v>
      </c>
      <c r="AX1045" s="62">
        <v>23.356000000000002</v>
      </c>
      <c r="AY1045" s="60">
        <f>IF(AND(ISNUMBER(AX1044),ISNUMBER(AX1045)),AX1045/AX1044-1,"")</f>
        <v>9.428302048513082E-4</v>
      </c>
      <c r="AZ1045" s="60">
        <f>IF(ISNUMBER(AX1045),AX1045/MAX(AX$22:AX1045)-1,"")</f>
        <v>-0.12899496550438183</v>
      </c>
      <c r="BB1045" s="62">
        <v>47.76</v>
      </c>
      <c r="BC1045" s="60">
        <f>IF(AND(ISNUMBER(BB1044),ISNUMBER(BB1045)),BB1045/BB1044-1,"")</f>
        <v>5.4736842105262973E-3</v>
      </c>
      <c r="BD1045" s="60">
        <f>IF(ISNUMBER(BB1045),BB1045/MAX(BB$22:BB1045)-1,"")</f>
        <v>-0.1365033447839451</v>
      </c>
      <c r="BF1045" s="62">
        <v>51.79</v>
      </c>
      <c r="BG1045" s="60">
        <f>IF(AND(ISNUMBER(BF1044),ISNUMBER(BF1045)),BF1045/BF1044-1,"")</f>
        <v>3.8632412594163945E-4</v>
      </c>
      <c r="BH1045" s="60">
        <f>IF(ISNUMBER(BF1045),BF1045/MAX(BF$22:BF1045)-1,"")</f>
        <v>-4.3405984484669369E-2</v>
      </c>
      <c r="BK1045" s="61">
        <f>BK1044*(1+BL1045)</f>
        <v>146.94228167540581</v>
      </c>
      <c r="BL1045" s="60">
        <f>$L$12*N(AQ1045)+$L$13*N(S1045)+$L$14*N(AA1045)+$L$15*N(AE1045)+$L$16*N(AY1045)+$L$17*N(BC1045)+$L$18*N(AM1045)+$L$19*N(AU1045)+$L$20*N(W1045)</f>
        <v>-5.1241584601132237E-3</v>
      </c>
      <c r="BM1045" s="60">
        <f>IF(ISNUMBER(BK1045),BK1045/MAX(BK$22:BK1045)-1,"")</f>
        <v>-2.1466817955768769E-2</v>
      </c>
      <c r="BO1045" s="61">
        <f>BO1044*(1+BP1045)</f>
        <v>147.69185960913609</v>
      </c>
      <c r="BP1045" s="60">
        <f>$L$36*N(S1045)+$L$37*N(AQ1045)+$L$38*N(AA1045)+$L$39*N(AE1045)+$L$40*N(AM1045)+$L$41*N(W1045)+$L$42*N(AI1045)+$L$43*N(BG1045)+$L$44*N(AY1045)</f>
        <v>-7.0342137446954252E-3</v>
      </c>
      <c r="BQ1045" s="60">
        <f>IF(ISNUMBER(BO1045),BO1045/MAX(BO$22:BO1045)-1,"")</f>
        <v>-2.594319263970124E-2</v>
      </c>
      <c r="BS1045" s="61">
        <f>BS1044*(1+BT1045)</f>
        <v>140.09788045365173</v>
      </c>
      <c r="BT1045" s="60">
        <f>$L$60*N(S1045)+$L$61*N(AE1045)+$L$62*N(AQ1045)+$L$63*N(AM1045)+$L$64*N(AI1045)+$L$65*N(AA1045)+$L$66*N(BG1045)+$L$67*N(W1045)+$L$68*N(AY1045)</f>
        <v>-7.1450389633805986E-3</v>
      </c>
      <c r="BU1045" s="60">
        <f>IF(ISNUMBER(BS1045),BS1045/MAX(BS$22:BS1045)-1,"")</f>
        <v>-2.9868665611448519E-2</v>
      </c>
    </row>
    <row r="1046" spans="17:73" ht="16" customHeight="1">
      <c r="Q1046" s="63">
        <v>44578</v>
      </c>
      <c r="R1046" s="62">
        <v>643.21</v>
      </c>
      <c r="S1046" s="60">
        <f>IF(AND(ISNUMBER(R1045),ISNUMBER(R1046)),R1046/R1045-1,"")</f>
        <v>5.6284298244242414E-3</v>
      </c>
      <c r="T1046" s="60">
        <f>IF(ISNUMBER(R1046),R1046/MAX(R$22:R1046)-1,"")</f>
        <v>-3.0580256217030866E-2</v>
      </c>
      <c r="V1046" s="62">
        <v>325.5</v>
      </c>
      <c r="W1046" s="60">
        <f>IF(AND(ISNUMBER(V1045),ISNUMBER(V1046)),V1046/V1045-1,"")</f>
        <v>7.7399380804954454E-3</v>
      </c>
      <c r="X1046" s="60">
        <f>IF(ISNUMBER(V1046),V1046/MAX(V$22:V1046)-1,"")</f>
        <v>-3.5755546997659704E-2</v>
      </c>
      <c r="Z1046" s="62">
        <v>13.05</v>
      </c>
      <c r="AA1046" s="60">
        <f>IF(AND(ISNUMBER(Z1045),ISNUMBER(Z1046)),Z1046/Z1045-1,"")</f>
        <v>6.168080185042335E-3</v>
      </c>
      <c r="AB1046" s="60">
        <f>IF(ISNUMBER(Z1046),Z1046/MAX(Z$22:Z1046)-1,"")</f>
        <v>-3.7610619469026552E-2</v>
      </c>
      <c r="AD1046" s="62">
        <v>16.37</v>
      </c>
      <c r="AE1046" s="60">
        <f>IF(AND(ISNUMBER(AD1045),ISNUMBER(AD1046)),AD1046/AD1045-1,"")</f>
        <v>6.7650676506765262E-3</v>
      </c>
      <c r="AF1046" s="60">
        <f>IF(ISNUMBER(AD1046),AD1046/MAX(AD$22:AD1046)-1,"")</f>
        <v>-3.535651149086616E-2</v>
      </c>
      <c r="AH1046" s="62">
        <v>19.829999999999998</v>
      </c>
      <c r="AI1046" s="60">
        <f>IF(AND(ISNUMBER(AH1045),ISNUMBER(AH1046)),AH1046/AH1045-1,"")</f>
        <v>5.5780933062881122E-3</v>
      </c>
      <c r="AJ1046" s="60">
        <f>IF(ISNUMBER(AH1046),AH1046/MAX(AH$22:AH1046)-1,"")</f>
        <v>-5.7509505703422059E-2</v>
      </c>
      <c r="AL1046" s="62">
        <v>21.77</v>
      </c>
      <c r="AM1046" s="60">
        <f>IF(AND(ISNUMBER(AL1045),ISNUMBER(AL1046)),AL1046/AL1045-1,"")</f>
        <v>-1.3761467889908952E-3</v>
      </c>
      <c r="AN1046" s="60">
        <f>IF(ISNUMBER(AL1046),AL1046/MAX(AL$22:AL1046)-1,"")</f>
        <v>-7.6368264743317815E-2</v>
      </c>
      <c r="AP1046" s="62">
        <v>100.26</v>
      </c>
      <c r="AQ1046" s="60">
        <f>IF(AND(ISNUMBER(AP1045),ISNUMBER(AP1046)),AP1046/AP1045-1,"")</f>
        <v>1.995211492418214E-4</v>
      </c>
      <c r="AR1046" s="60">
        <f>IF(ISNUMBER(AP1046),AP1046/MAX(AP$22:AP1046)-1,"")</f>
        <v>-1.4938751120405769E-3</v>
      </c>
      <c r="AT1046" s="62">
        <v>50.07</v>
      </c>
      <c r="AU1046" s="60">
        <f>IF(AND(ISNUMBER(AT1045),ISNUMBER(AT1046)),AT1046/AT1045-1,"")</f>
        <v>0</v>
      </c>
      <c r="AV1046" s="60">
        <f>IF(ISNUMBER(AT1046),AT1046/MAX(AT$22:AT1046)-1,"")</f>
        <v>-2.1921084097249466E-3</v>
      </c>
      <c r="AX1046" s="62">
        <v>23.518000000000001</v>
      </c>
      <c r="AY1046" s="60">
        <f>IF(AND(ISNUMBER(AX1045),ISNUMBER(AX1046)),AX1046/AX1045-1,"")</f>
        <v>6.9361191984929071E-3</v>
      </c>
      <c r="AZ1046" s="60">
        <f>IF(ISNUMBER(AX1046),AX1046/MAX(AX$22:AX1046)-1,"")</f>
        <v>-0.12295357076263291</v>
      </c>
      <c r="BB1046" s="62">
        <v>47.43</v>
      </c>
      <c r="BC1046" s="60">
        <f>IF(AND(ISNUMBER(BB1045),ISNUMBER(BB1046)),BB1046/BB1045-1,"")</f>
        <v>-6.9095477386934556E-3</v>
      </c>
      <c r="BD1046" s="60">
        <f>IF(ISNUMBER(BB1046),BB1046/MAX(BB$22:BB1046)-1,"")</f>
        <v>-0.14246971614536252</v>
      </c>
      <c r="BF1046" s="62">
        <v>51.67</v>
      </c>
      <c r="BG1046" s="60">
        <f>IF(AND(ISNUMBER(BF1045),ISNUMBER(BF1046)),BF1046/BF1045-1,"")</f>
        <v>-2.3170496234793392E-3</v>
      </c>
      <c r="BH1046" s="60">
        <f>IF(ISNUMBER(BF1046),BF1046/MAX(BF$22:BF1046)-1,"")</f>
        <v>-4.5622460288141875E-2</v>
      </c>
      <c r="BK1046" s="61">
        <f>BK1045*(1+BL1046)</f>
        <v>147.54176067397523</v>
      </c>
      <c r="BL1046" s="60">
        <f>$L$12*N(AQ1046)+$L$13*N(S1046)+$L$14*N(AA1046)+$L$15*N(AE1046)+$L$16*N(AY1046)+$L$17*N(BC1046)+$L$18*N(AM1046)+$L$19*N(AU1046)+$L$20*N(W1046)</f>
        <v>4.0796902820227502E-3</v>
      </c>
      <c r="BM1046" s="60">
        <f>IF(ISNUMBER(BK1046),BK1046/MAX(BK$22:BK1046)-1,"")</f>
        <v>-1.7474705642345989E-2</v>
      </c>
      <c r="BO1046" s="61">
        <f>BO1045*(1+BP1046)</f>
        <v>148.36947060534914</v>
      </c>
      <c r="BP1046" s="60">
        <f>$L$36*N(S1046)+$L$37*N(AQ1046)+$L$38*N(AA1046)+$L$39*N(AE1046)+$L$40*N(AM1046)+$L$41*N(W1046)+$L$42*N(AI1046)+$L$43*N(BG1046)+$L$44*N(AY1046)</f>
        <v>4.58800503972491E-3</v>
      </c>
      <c r="BQ1046" s="60">
        <f>IF(ISNUMBER(BO1046),BO1046/MAX(BO$22:BO1046)-1,"")</f>
        <v>-2.147421509855385E-2</v>
      </c>
      <c r="BS1046" s="61">
        <f>BS1045*(1+BT1046)</f>
        <v>140.67093431785386</v>
      </c>
      <c r="BT1046" s="60">
        <f>$L$60*N(S1046)+$L$61*N(AE1046)+$L$62*N(AQ1046)+$L$63*N(AM1046)+$L$64*N(AI1046)+$L$65*N(AA1046)+$L$66*N(BG1046)+$L$67*N(W1046)+$L$68*N(AY1046)</f>
        <v>4.0903821124668579E-3</v>
      </c>
      <c r="BU1046" s="60">
        <f>IF(ISNUMBER(BS1046),BS1046/MAX(BS$22:BS1046)-1,"")</f>
        <v>-2.5900457754521988E-2</v>
      </c>
    </row>
    <row r="1047" spans="17:73" ht="16" customHeight="1">
      <c r="Q1047" s="63">
        <v>44579</v>
      </c>
      <c r="R1047" s="62">
        <v>643.61</v>
      </c>
      <c r="S1047" s="60">
        <f>IF(AND(ISNUMBER(R1046),ISNUMBER(R1047)),R1047/R1046-1,"")</f>
        <v>6.2188087871772879E-4</v>
      </c>
      <c r="T1047" s="60">
        <f>IF(ISNUMBER(R1047),R1047/MAX(R$22:R1047)-1,"")</f>
        <v>-2.9977392614920828E-2</v>
      </c>
      <c r="V1047" s="62">
        <v>325.49</v>
      </c>
      <c r="W1047" s="60">
        <f>IF(AND(ISNUMBER(V1046),ISNUMBER(V1047)),V1047/V1046-1,"")</f>
        <v>-3.0721966205793372E-5</v>
      </c>
      <c r="X1047" s="60">
        <f>IF(ISNUMBER(V1047),V1047/MAX(V$22:V1047)-1,"")</f>
        <v>-3.578517048315899E-2</v>
      </c>
      <c r="Z1047" s="62">
        <v>13.06</v>
      </c>
      <c r="AA1047" s="60">
        <f>IF(AND(ISNUMBER(Z1046),ISNUMBER(Z1047)),Z1047/Z1046-1,"")</f>
        <v>7.6628352490426543E-4</v>
      </c>
      <c r="AB1047" s="60">
        <f>IF(ISNUMBER(Z1047),Z1047/MAX(Z$22:Z1047)-1,"")</f>
        <v>-3.6873156342182911E-2</v>
      </c>
      <c r="AD1047" s="62">
        <v>16.329999999999998</v>
      </c>
      <c r="AE1047" s="60">
        <f>IF(AND(ISNUMBER(AD1046),ISNUMBER(AD1047)),AD1047/AD1046-1,"")</f>
        <v>-2.4434941967014234E-3</v>
      </c>
      <c r="AF1047" s="60">
        <f>IF(ISNUMBER(AD1047),AD1047/MAX(AD$22:AD1047)-1,"")</f>
        <v>-3.7713612256924045E-2</v>
      </c>
      <c r="AH1047" s="62">
        <v>19.8</v>
      </c>
      <c r="AI1047" s="60">
        <f>IF(AND(ISNUMBER(AH1046),ISNUMBER(AH1047)),AH1047/AH1046-1,"")</f>
        <v>-1.5128593040846239E-3</v>
      </c>
      <c r="AJ1047" s="60">
        <f>IF(ISNUMBER(AH1047),AH1047/MAX(AH$22:AH1047)-1,"")</f>
        <v>-5.8935361216729931E-2</v>
      </c>
      <c r="AL1047" s="62">
        <v>21.73</v>
      </c>
      <c r="AM1047" s="60">
        <f>IF(AND(ISNUMBER(AL1046),ISNUMBER(AL1047)),AL1047/AL1046-1,"")</f>
        <v>-1.8373909049149706E-3</v>
      </c>
      <c r="AN1047" s="60">
        <f>IF(ISNUMBER(AL1047),AL1047/MAX(AL$22:AL1047)-1,"")</f>
        <v>-7.8065337293169224E-2</v>
      </c>
      <c r="AP1047" s="62">
        <v>100.26</v>
      </c>
      <c r="AQ1047" s="60">
        <f>IF(AND(ISNUMBER(AP1046),ISNUMBER(AP1047)),AP1047/AP1046-1,"")</f>
        <v>0</v>
      </c>
      <c r="AR1047" s="60">
        <f>IF(ISNUMBER(AP1047),AP1047/MAX(AP$22:AP1047)-1,"")</f>
        <v>-1.4938751120405769E-3</v>
      </c>
      <c r="AT1047" s="62">
        <v>50.07</v>
      </c>
      <c r="AU1047" s="60">
        <f>IF(AND(ISNUMBER(AT1046),ISNUMBER(AT1047)),AT1047/AT1046-1,"")</f>
        <v>0</v>
      </c>
      <c r="AV1047" s="60">
        <f>IF(ISNUMBER(AT1047),AT1047/MAX(AT$22:AT1047)-1,"")</f>
        <v>-2.1921084097249466E-3</v>
      </c>
      <c r="AX1047" s="62">
        <v>23.518000000000001</v>
      </c>
      <c r="AY1047" s="60">
        <f>IF(AND(ISNUMBER(AX1046),ISNUMBER(AX1047)),AX1047/AX1046-1,"")</f>
        <v>0</v>
      </c>
      <c r="AZ1047" s="60">
        <f>IF(ISNUMBER(AX1047),AX1047/MAX(AX$22:AX1047)-1,"")</f>
        <v>-0.12295357076263291</v>
      </c>
      <c r="BB1047" s="62">
        <v>47.3</v>
      </c>
      <c r="BC1047" s="60">
        <f>IF(AND(ISNUMBER(BB1046),ISNUMBER(BB1047)),BB1047/BB1046-1,"")</f>
        <v>-2.7408812987561593E-3</v>
      </c>
      <c r="BD1047" s="60">
        <f>IF(ISNUMBER(BB1047),BB1047/MAX(BB$22:BB1047)-1,"")</f>
        <v>-0.14482010486349672</v>
      </c>
      <c r="BF1047" s="62">
        <v>51.6</v>
      </c>
      <c r="BG1047" s="60">
        <f>IF(AND(ISNUMBER(BF1046),ISNUMBER(BF1047)),BF1047/BF1046-1,"")</f>
        <v>-1.3547513063673078E-3</v>
      </c>
      <c r="BH1047" s="60">
        <f>IF(ISNUMBER(BF1047),BF1047/MAX(BF$22:BF1047)-1,"")</f>
        <v>-4.6915404506834069E-2</v>
      </c>
      <c r="BK1047" s="61">
        <f>BK1046*(1+BL1047)</f>
        <v>147.52119080220814</v>
      </c>
      <c r="BL1047" s="60">
        <f>$L$12*N(AQ1047)+$L$13*N(S1047)+$L$14*N(AA1047)+$L$15*N(AE1047)+$L$16*N(AY1047)+$L$17*N(BC1047)+$L$18*N(AM1047)+$L$19*N(AU1047)+$L$20*N(W1047)</f>
        <v>-1.3941728547320936E-4</v>
      </c>
      <c r="BM1047" s="60">
        <f>IF(ISNUMBER(BK1047),BK1047/MAX(BK$22:BK1047)-1,"")</f>
        <v>-1.7611686651794134E-2</v>
      </c>
      <c r="BO1047" s="61">
        <f>BO1046*(1+BP1047)</f>
        <v>148.34407035451656</v>
      </c>
      <c r="BP1047" s="60">
        <f>$L$36*N(S1047)+$L$37*N(AQ1047)+$L$38*N(AA1047)+$L$39*N(AE1047)+$L$40*N(AM1047)+$L$41*N(W1047)+$L$42*N(AI1047)+$L$43*N(BG1047)+$L$44*N(AY1047)</f>
        <v>-1.7119593895534942E-4</v>
      </c>
      <c r="BQ1047" s="60">
        <f>IF(ISNUMBER(BO1047),BO1047/MAX(BO$22:BO1047)-1,"")</f>
        <v>-2.1641734739092033E-2</v>
      </c>
      <c r="BS1047" s="61">
        <f>BS1046*(1+BT1047)</f>
        <v>140.58694925039711</v>
      </c>
      <c r="BT1047" s="60">
        <f>$L$60*N(S1047)+$L$61*N(AE1047)+$L$62*N(AQ1047)+$L$63*N(AM1047)+$L$64*N(AI1047)+$L$65*N(AA1047)+$L$66*N(BG1047)+$L$67*N(W1047)+$L$68*N(AY1047)</f>
        <v>-5.970321293735383E-4</v>
      </c>
      <c r="BU1047" s="60">
        <f>IF(ISNUMBER(BS1047),BS1047/MAX(BS$22:BS1047)-1,"")</f>
        <v>-2.6482026478450549E-2</v>
      </c>
    </row>
    <row r="1048" spans="17:73" ht="16" customHeight="1">
      <c r="Q1048" s="63">
        <v>44580</v>
      </c>
      <c r="R1048" s="62">
        <v>632</v>
      </c>
      <c r="S1048" s="60">
        <f>IF(AND(ISNUMBER(R1047),ISNUMBER(R1048)),R1048/R1047-1,"")</f>
        <v>-1.8038874473671918E-2</v>
      </c>
      <c r="T1048" s="60">
        <f>IF(ISNUMBER(R1048),R1048/MAX(R$22:R1048)-1,"")</f>
        <v>-4.7475508666164234E-2</v>
      </c>
      <c r="V1048" s="62">
        <v>318.7</v>
      </c>
      <c r="W1048" s="60">
        <f>IF(AND(ISNUMBER(V1047),ISNUMBER(V1048)),V1048/V1047-1,"")</f>
        <v>-2.0860855940274758E-2</v>
      </c>
      <c r="X1048" s="60">
        <f>IF(ISNUMBER(V1048),V1048/MAX(V$22:V1048)-1,"")</f>
        <v>-5.5899517137186328E-2</v>
      </c>
      <c r="Z1048" s="62">
        <v>12.8</v>
      </c>
      <c r="AA1048" s="60">
        <f>IF(AND(ISNUMBER(Z1047),ISNUMBER(Z1048)),Z1048/Z1047-1,"")</f>
        <v>-1.9908116385911168E-2</v>
      </c>
      <c r="AB1048" s="60">
        <f>IF(ISNUMBER(Z1048),Z1048/MAX(Z$22:Z1048)-1,"")</f>
        <v>-5.6047197640118007E-2</v>
      </c>
      <c r="AD1048" s="62">
        <v>15.73</v>
      </c>
      <c r="AE1048" s="60">
        <f>IF(AND(ISNUMBER(AD1047),ISNUMBER(AD1048)),AD1048/AD1047-1,"")</f>
        <v>-3.6742192284139441E-2</v>
      </c>
      <c r="AF1048" s="60">
        <f>IF(ISNUMBER(AD1048),AD1048/MAX(AD$22:AD1048)-1,"")</f>
        <v>-7.3070123747790094E-2</v>
      </c>
      <c r="AH1048" s="62">
        <v>19.52</v>
      </c>
      <c r="AI1048" s="60">
        <f>IF(AND(ISNUMBER(AH1047),ISNUMBER(AH1048)),AH1048/AH1047-1,"")</f>
        <v>-1.4141414141414232E-2</v>
      </c>
      <c r="AJ1048" s="60">
        <f>IF(ISNUMBER(AH1048),AH1048/MAX(AH$22:AH1048)-1,"")</f>
        <v>-7.2243346007604514E-2</v>
      </c>
      <c r="AL1048" s="62">
        <v>21.5</v>
      </c>
      <c r="AM1048" s="60">
        <f>IF(AND(ISNUMBER(AL1047),ISNUMBER(AL1048)),AL1048/AL1047-1,"")</f>
        <v>-1.0584445467096248E-2</v>
      </c>
      <c r="AN1048" s="60">
        <f>IF(ISNUMBER(AL1048),AL1048/MAX(AL$22:AL1048)-1,"")</f>
        <v>-8.782350445481546E-2</v>
      </c>
      <c r="AP1048" s="62">
        <v>100.26</v>
      </c>
      <c r="AQ1048" s="60">
        <f>IF(AND(ISNUMBER(AP1047),ISNUMBER(AP1048)),AP1048/AP1047-1,"")</f>
        <v>0</v>
      </c>
      <c r="AR1048" s="60">
        <f>IF(ISNUMBER(AP1048),AP1048/MAX(AP$22:AP1048)-1,"")</f>
        <v>-1.4938751120405769E-3</v>
      </c>
      <c r="AT1048" s="62">
        <v>50.07</v>
      </c>
      <c r="AU1048" s="60">
        <f>IF(AND(ISNUMBER(AT1047),ISNUMBER(AT1048)),AT1048/AT1047-1,"")</f>
        <v>0</v>
      </c>
      <c r="AV1048" s="60">
        <f>IF(ISNUMBER(AT1048),AT1048/MAX(AT$22:AT1048)-1,"")</f>
        <v>-2.1921084097249466E-3</v>
      </c>
      <c r="AX1048" s="62">
        <v>23.47</v>
      </c>
      <c r="AY1048" s="60">
        <f>IF(AND(ISNUMBER(AX1047),ISNUMBER(AX1048)),AX1048/AX1047-1,"")</f>
        <v>-2.0409898800919368E-3</v>
      </c>
      <c r="AZ1048" s="60">
        <f>IF(ISNUMBER(AX1048),AX1048/MAX(AX$22:AX1048)-1,"")</f>
        <v>-0.12474361364907705</v>
      </c>
      <c r="BB1048" s="62">
        <v>47.2</v>
      </c>
      <c r="BC1048" s="60">
        <f>IF(AND(ISNUMBER(BB1047),ISNUMBER(BB1048)),BB1048/BB1047-1,"")</f>
        <v>-2.1141649048624922E-3</v>
      </c>
      <c r="BD1048" s="60">
        <f>IF(ISNUMBER(BB1048),BB1048/MAX(BB$22:BB1048)-1,"")</f>
        <v>-0.14662809618513828</v>
      </c>
      <c r="BF1048" s="62">
        <v>51.5</v>
      </c>
      <c r="BG1048" s="60">
        <f>IF(AND(ISNUMBER(BF1047),ISNUMBER(BF1048)),BF1048/BF1047-1,"")</f>
        <v>-1.9379844961240345E-3</v>
      </c>
      <c r="BH1048" s="60">
        <f>IF(ISNUMBER(BF1048),BF1048/MAX(BF$22:BF1048)-1,"")</f>
        <v>-4.8762467676394583E-2</v>
      </c>
      <c r="BK1048" s="61">
        <f>BK1047*(1+BL1048)</f>
        <v>145.5943751720653</v>
      </c>
      <c r="BL1048" s="60">
        <f>$L$12*N(AQ1048)+$L$13*N(S1048)+$L$14*N(AA1048)+$L$15*N(AE1048)+$L$16*N(AY1048)+$L$17*N(BC1048)+$L$18*N(AM1048)+$L$19*N(AU1048)+$L$20*N(W1048)</f>
        <v>-1.3061280346674111E-2</v>
      </c>
      <c r="BM1048" s="60">
        <f>IF(ISNUMBER(BK1048),BK1048/MAX(BK$22:BK1048)-1,"")</f>
        <v>-3.0442935821731298E-2</v>
      </c>
      <c r="BO1048" s="61">
        <f>BO1047*(1+BP1048)</f>
        <v>145.96935054508029</v>
      </c>
      <c r="BP1048" s="60">
        <f>$L$36*N(S1048)+$L$37*N(AQ1048)+$L$38*N(AA1048)+$L$39*N(AE1048)+$L$40*N(AM1048)+$L$41*N(W1048)+$L$42*N(AI1048)+$L$43*N(BG1048)+$L$44*N(AY1048)</f>
        <v>-1.6008188286603588E-2</v>
      </c>
      <c r="BQ1048" s="60">
        <f>IF(ISNUMBER(BO1048),BO1048/MAX(BO$22:BO1048)-1,"")</f>
        <v>-3.7303478061143425E-2</v>
      </c>
      <c r="BS1048" s="61">
        <f>BS1047*(1+BT1048)</f>
        <v>138.20270922672441</v>
      </c>
      <c r="BT1048" s="60">
        <f>$L$60*N(S1048)+$L$61*N(AE1048)+$L$62*N(AQ1048)+$L$63*N(AM1048)+$L$64*N(AI1048)+$L$65*N(AA1048)+$L$66*N(BG1048)+$L$67*N(W1048)+$L$68*N(AY1048)</f>
        <v>-1.695918459277589E-2</v>
      </c>
      <c r="BU1048" s="60">
        <f>IF(ISNUMBER(BS1048),BS1048/MAX(BS$22:BS1048)-1,"")</f>
        <v>-4.2992097495787696E-2</v>
      </c>
    </row>
    <row r="1049" spans="17:73" ht="16" customHeight="1">
      <c r="Q1049" s="63">
        <v>44581</v>
      </c>
      <c r="R1049" s="62">
        <v>627.36</v>
      </c>
      <c r="S1049" s="60">
        <f>IF(AND(ISNUMBER(R1048),ISNUMBER(R1049)),R1049/R1048-1,"")</f>
        <v>-7.3417721518986845E-3</v>
      </c>
      <c r="T1049" s="60">
        <f>IF(ISNUMBER(R1049),R1049/MAX(R$22:R1049)-1,"")</f>
        <v>-5.4468726450640492E-2</v>
      </c>
      <c r="V1049" s="62">
        <v>316.47000000000003</v>
      </c>
      <c r="W1049" s="60">
        <f>IF(AND(ISNUMBER(V1048),ISNUMBER(V1049)),V1049/V1048-1,"")</f>
        <v>-6.9971760276120731E-3</v>
      </c>
      <c r="X1049" s="60">
        <f>IF(ISNUMBER(V1049),V1049/MAX(V$22:V1049)-1,"")</f>
        <v>-6.2505554403531005E-2</v>
      </c>
      <c r="Z1049" s="62">
        <v>12.73</v>
      </c>
      <c r="AA1049" s="60">
        <f>IF(AND(ISNUMBER(Z1048),ISNUMBER(Z1049)),Z1049/Z1048-1,"")</f>
        <v>-5.4687500000000222E-3</v>
      </c>
      <c r="AB1049" s="60">
        <f>IF(ISNUMBER(Z1049),Z1049/MAX(Z$22:Z1049)-1,"")</f>
        <v>-6.1209439528023601E-2</v>
      </c>
      <c r="AD1049" s="62">
        <v>15.85</v>
      </c>
      <c r="AE1049" s="60">
        <f>IF(AND(ISNUMBER(AD1048),ISNUMBER(AD1049)),AD1049/AD1048-1,"")</f>
        <v>7.6287349014620975E-3</v>
      </c>
      <c r="AF1049" s="60">
        <f>IF(ISNUMBER(AD1049),AD1049/MAX(AD$22:AD1049)-1,"")</f>
        <v>-6.5998821449616885E-2</v>
      </c>
      <c r="AH1049" s="62">
        <v>19.41</v>
      </c>
      <c r="AI1049" s="60">
        <f>IF(AND(ISNUMBER(AH1048),ISNUMBER(AH1049)),AH1049/AH1048-1,"")</f>
        <v>-5.6352459016393297E-3</v>
      </c>
      <c r="AJ1049" s="60">
        <f>IF(ISNUMBER(AH1049),AH1049/MAX(AH$22:AH1049)-1,"")</f>
        <v>-7.7471482889733823E-2</v>
      </c>
      <c r="AL1049" s="62">
        <v>21.57</v>
      </c>
      <c r="AM1049" s="60">
        <f>IF(AND(ISNUMBER(AL1048),ISNUMBER(AL1049)),AL1049/AL1048-1,"")</f>
        <v>3.2558139534883956E-3</v>
      </c>
      <c r="AN1049" s="60">
        <f>IF(ISNUMBER(AL1049),AL1049/MAX(AL$22:AL1049)-1,"")</f>
        <v>-8.4853627492575301E-2</v>
      </c>
      <c r="AP1049" s="62">
        <v>100.25</v>
      </c>
      <c r="AQ1049" s="60">
        <f>IF(AND(ISNUMBER(AP1048),ISNUMBER(AP1049)),AP1049/AP1048-1,"")</f>
        <v>-9.9740674247006389E-5</v>
      </c>
      <c r="AR1049" s="60">
        <f>IF(ISNUMBER(AP1049),AP1049/MAX(AP$22:AP1049)-1,"")</f>
        <v>-1.5934667861766671E-3</v>
      </c>
      <c r="AT1049" s="62">
        <v>50.07</v>
      </c>
      <c r="AU1049" s="60">
        <f>IF(AND(ISNUMBER(AT1048),ISNUMBER(AT1049)),AT1049/AT1048-1,"")</f>
        <v>0</v>
      </c>
      <c r="AV1049" s="60">
        <f>IF(ISNUMBER(AT1049),AT1049/MAX(AT$22:AT1049)-1,"")</f>
        <v>-2.1921084097249466E-3</v>
      </c>
      <c r="AX1049" s="62">
        <v>23.68</v>
      </c>
      <c r="AY1049" s="60">
        <f>IF(AND(ISNUMBER(AX1048),ISNUMBER(AX1049)),AX1049/AX1048-1,"")</f>
        <v>8.9475926714954745E-3</v>
      </c>
      <c r="AZ1049" s="60">
        <f>IF(ISNUMBER(AX1049),AX1049/MAX(AX$22:AX1049)-1,"")</f>
        <v>-0.11691217602088388</v>
      </c>
      <c r="BB1049" s="62">
        <v>47.19</v>
      </c>
      <c r="BC1049" s="60">
        <f>IF(AND(ISNUMBER(BB1048),ISNUMBER(BB1049)),BB1049/BB1048-1,"")</f>
        <v>-2.1186440677978258E-4</v>
      </c>
      <c r="BD1049" s="60">
        <f>IF(ISNUMBER(BB1049),BB1049/MAX(BB$22:BB1049)-1,"")</f>
        <v>-0.14680889531730257</v>
      </c>
      <c r="BF1049" s="62">
        <v>51.48</v>
      </c>
      <c r="BG1049" s="60">
        <f>IF(AND(ISNUMBER(BF1048),ISNUMBER(BF1049)),BF1049/BF1048-1,"")</f>
        <v>-3.8834951456312439E-4</v>
      </c>
      <c r="BH1049" s="60">
        <f>IF(ISNUMBER(BF1049),BF1049/MAX(BF$22:BF1049)-1,"")</f>
        <v>-4.9131880310306686E-2</v>
      </c>
      <c r="BK1049" s="61">
        <f>BK1048*(1+BL1049)</f>
        <v>145.47521987812146</v>
      </c>
      <c r="BL1049" s="60">
        <f>$L$12*N(AQ1049)+$L$13*N(S1049)+$L$14*N(AA1049)+$L$15*N(AE1049)+$L$16*N(AY1049)+$L$17*N(BC1049)+$L$18*N(AM1049)+$L$19*N(AU1049)+$L$20*N(W1049)</f>
        <v>-8.1840588829773324E-4</v>
      </c>
      <c r="BM1049" s="60">
        <f>IF(ISNUMBER(BK1049),BK1049/MAX(BK$22:BK1049)-1,"")</f>
        <v>-3.1236427032095393E-2</v>
      </c>
      <c r="BO1049" s="61">
        <f>BO1048*(1+BP1049)</f>
        <v>145.79038959513653</v>
      </c>
      <c r="BP1049" s="60">
        <f>$L$36*N(S1049)+$L$37*N(AQ1049)+$L$38*N(AA1049)+$L$39*N(AE1049)+$L$40*N(AM1049)+$L$41*N(W1049)+$L$42*N(AI1049)+$L$43*N(BG1049)+$L$44*N(AY1049)</f>
        <v>-1.2260173062048894E-3</v>
      </c>
      <c r="BQ1049" s="60">
        <f>IF(ISNUMBER(BO1049),BO1049/MAX(BO$22:BO1049)-1,"")</f>
        <v>-3.848376065766379E-2</v>
      </c>
      <c r="BS1049" s="61">
        <f>BS1048*(1+BT1049)</f>
        <v>138.00396012927538</v>
      </c>
      <c r="BT1049" s="60">
        <f>$L$60*N(S1049)+$L$61*N(AE1049)+$L$62*N(AQ1049)+$L$63*N(AM1049)+$L$64*N(AI1049)+$L$65*N(AA1049)+$L$66*N(BG1049)+$L$67*N(W1049)+$L$68*N(AY1049)</f>
        <v>-1.4380984176146697E-3</v>
      </c>
      <c r="BU1049" s="60">
        <f>IF(ISNUMBER(BS1049),BS1049/MAX(BS$22:BS1049)-1,"")</f>
        <v>-4.4368369046023814E-2</v>
      </c>
    </row>
    <row r="1050" spans="17:73" ht="16" customHeight="1">
      <c r="Q1050" s="63">
        <v>44582</v>
      </c>
      <c r="R1050" s="62">
        <v>617.25</v>
      </c>
      <c r="S1050" s="60">
        <f>IF(AND(ISNUMBER(R1049),ISNUMBER(R1050)),R1050/R1049-1,"")</f>
        <v>-1.6115149196633483E-2</v>
      </c>
      <c r="T1050" s="60">
        <f>IF(ISNUMBER(R1050),R1050/MAX(R$22:R1050)-1,"")</f>
        <v>-6.9706103993971369E-2</v>
      </c>
      <c r="V1050" s="62">
        <v>311.5</v>
      </c>
      <c r="W1050" s="60">
        <f>IF(AND(ISNUMBER(V1049),ISNUMBER(V1050)),V1050/V1049-1,"")</f>
        <v>-1.5704490157045004E-2</v>
      </c>
      <c r="X1050" s="60">
        <f>IF(ISNUMBER(V1050),V1050/MAX(V$22:V1050)-1,"")</f>
        <v>-7.722842669668506E-2</v>
      </c>
      <c r="Z1050" s="62">
        <v>12.54</v>
      </c>
      <c r="AA1050" s="60">
        <f>IF(AND(ISNUMBER(Z1049),ISNUMBER(Z1050)),Z1050/Z1049-1,"")</f>
        <v>-1.4925373134328512E-2</v>
      </c>
      <c r="AB1050" s="60">
        <f>IF(ISNUMBER(Z1050),Z1050/MAX(Z$22:Z1050)-1,"")</f>
        <v>-7.5221238938053214E-2</v>
      </c>
      <c r="AD1050" s="62">
        <v>15.57</v>
      </c>
      <c r="AE1050" s="60">
        <f>IF(AND(ISNUMBER(AD1049),ISNUMBER(AD1050)),AD1050/AD1049-1,"")</f>
        <v>-1.7665615141955748E-2</v>
      </c>
      <c r="AF1050" s="60">
        <f>IF(ISNUMBER(AD1050),AD1050/MAX(AD$22:AD1050)-1,"")</f>
        <v>-8.2498526812021189E-2</v>
      </c>
      <c r="AH1050" s="62">
        <v>18.95</v>
      </c>
      <c r="AI1050" s="60">
        <f>IF(AND(ISNUMBER(AH1049),ISNUMBER(AH1050)),AH1050/AH1049-1,"")</f>
        <v>-2.3699124162802732E-2</v>
      </c>
      <c r="AJ1050" s="60">
        <f>IF(ISNUMBER(AH1050),AH1050/MAX(AH$22:AH1050)-1,"")</f>
        <v>-9.9334600760456304E-2</v>
      </c>
      <c r="AL1050" s="62">
        <v>21.53</v>
      </c>
      <c r="AM1050" s="60">
        <f>IF(AND(ISNUMBER(AL1049),ISNUMBER(AL1050)),AL1050/AL1049-1,"")</f>
        <v>-1.8544274455261078E-3</v>
      </c>
      <c r="AN1050" s="60">
        <f>IF(ISNUMBER(AL1050),AL1050/MAX(AL$22:AL1050)-1,"")</f>
        <v>-8.655070004242682E-2</v>
      </c>
      <c r="AP1050" s="62">
        <v>100.26</v>
      </c>
      <c r="AQ1050" s="60">
        <f>IF(AND(ISNUMBER(AP1049),ISNUMBER(AP1050)),AP1050/AP1049-1,"")</f>
        <v>9.9750623441474673E-5</v>
      </c>
      <c r="AR1050" s="60">
        <f>IF(ISNUMBER(AP1050),AP1050/MAX(AP$22:AP1050)-1,"")</f>
        <v>-1.4938751120405769E-3</v>
      </c>
      <c r="AT1050" s="62">
        <v>50.07</v>
      </c>
      <c r="AU1050" s="60">
        <f>IF(AND(ISNUMBER(AT1049),ISNUMBER(AT1050)),AT1050/AT1049-1,"")</f>
        <v>0</v>
      </c>
      <c r="AV1050" s="60">
        <f>IF(ISNUMBER(AT1050),AT1050/MAX(AT$22:AT1050)-1,"")</f>
        <v>-2.1921084097249466E-3</v>
      </c>
      <c r="AX1050" s="62">
        <v>23.832000000000001</v>
      </c>
      <c r="AY1050" s="60">
        <f>IF(AND(ISNUMBER(AX1049),ISNUMBER(AX1050)),AX1050/AX1049-1,"")</f>
        <v>6.4189189189189921E-3</v>
      </c>
      <c r="AZ1050" s="60">
        <f>IF(ISNUMBER(AX1050),AX1050/MAX(AX$22:AX1050)-1,"")</f>
        <v>-0.11124370688047736</v>
      </c>
      <c r="BB1050" s="62">
        <v>47.41</v>
      </c>
      <c r="BC1050" s="60">
        <f>IF(AND(ISNUMBER(BB1049),ISNUMBER(BB1050)),BB1050/BB1049-1,"")</f>
        <v>4.6620046620047262E-3</v>
      </c>
      <c r="BD1050" s="60">
        <f>IF(ISNUMBER(BB1050),BB1050/MAX(BB$22:BB1050)-1,"")</f>
        <v>-0.14283131440969088</v>
      </c>
      <c r="BF1050" s="62">
        <v>51.64</v>
      </c>
      <c r="BG1050" s="60">
        <f>IF(AND(ISNUMBER(BF1049),ISNUMBER(BF1050)),BF1050/BF1049-1,"")</f>
        <v>3.1080031080030768E-3</v>
      </c>
      <c r="BH1050" s="60">
        <f>IF(ISNUMBER(BF1050),BF1050/MAX(BF$22:BF1050)-1,"")</f>
        <v>-4.6176579239009974E-2</v>
      </c>
      <c r="BK1050" s="61">
        <f>BK1049*(1+BL1050)</f>
        <v>144.33807339274207</v>
      </c>
      <c r="BL1050" s="60">
        <f>$L$12*N(AQ1050)+$L$13*N(S1050)+$L$14*N(AA1050)+$L$15*N(AE1050)+$L$16*N(AY1050)+$L$17*N(BC1050)+$L$18*N(AM1050)+$L$19*N(AU1050)+$L$20*N(W1050)</f>
        <v>-7.8167710372397149E-3</v>
      </c>
      <c r="BM1050" s="60">
        <f>IF(ISNUMBER(BK1050),BK1050/MAX(BK$22:BK1050)-1,"")</f>
        <v>-3.8809030071203843E-2</v>
      </c>
      <c r="BO1050" s="61">
        <f>BO1049*(1+BP1050)</f>
        <v>144.28367028087024</v>
      </c>
      <c r="BP1050" s="60">
        <f>$L$36*N(S1050)+$L$37*N(AQ1050)+$L$38*N(AA1050)+$L$39*N(AE1050)+$L$40*N(AM1050)+$L$41*N(W1050)+$L$42*N(AI1050)+$L$43*N(BG1050)+$L$44*N(AY1050)</f>
        <v>-1.033483289571053E-2</v>
      </c>
      <c r="BQ1050" s="60">
        <f>IF(ISNUMBER(BO1050),BO1050/MAX(BO$22:BO1050)-1,"")</f>
        <v>-4.8420870317778975E-2</v>
      </c>
      <c r="BS1050" s="61">
        <f>BS1049*(1+BT1050)</f>
        <v>136.31755872249974</v>
      </c>
      <c r="BT1050" s="60">
        <f>$L$60*N(S1050)+$L$61*N(AE1050)+$L$62*N(AQ1050)+$L$63*N(AM1050)+$L$64*N(AI1050)+$L$65*N(AA1050)+$L$66*N(BG1050)+$L$67*N(W1050)+$L$68*N(AY1050)</f>
        <v>-1.2219949378234592E-2</v>
      </c>
      <c r="BU1050" s="60">
        <f>IF(ISNUMBER(BS1050),BS1050/MAX(BS$22:BS1050)-1,"")</f>
        <v>-5.604613920052115E-2</v>
      </c>
    </row>
    <row r="1051" spans="17:73" ht="16" customHeight="1">
      <c r="Q1051" s="63">
        <v>44585</v>
      </c>
      <c r="R1051" s="62">
        <v>614.94000000000005</v>
      </c>
      <c r="S1051" s="60">
        <f>IF(AND(ISNUMBER(R1050),ISNUMBER(R1051)),R1051/R1050-1,"")</f>
        <v>-3.742405832320661E-3</v>
      </c>
      <c r="T1051" s="60">
        <f>IF(ISNUMBER(R1051),R1051/MAX(R$22:R1051)-1,"")</f>
        <v>-7.3187641296156625E-2</v>
      </c>
      <c r="V1051" s="62">
        <v>310.01</v>
      </c>
      <c r="W1051" s="60">
        <f>IF(AND(ISNUMBER(V1050),ISNUMBER(V1051)),V1051/V1050-1,"")</f>
        <v>-4.78330658105941E-3</v>
      </c>
      <c r="X1051" s="60">
        <f>IF(ISNUMBER(V1051),V1051/MAX(V$22:V1051)-1,"")</f>
        <v>-8.1642326036081458E-2</v>
      </c>
      <c r="Z1051" s="62">
        <v>12.5</v>
      </c>
      <c r="AA1051" s="60">
        <f>IF(AND(ISNUMBER(Z1050),ISNUMBER(Z1051)),Z1051/Z1050-1,"")</f>
        <v>-3.1897926634768536E-3</v>
      </c>
      <c r="AB1051" s="60">
        <f>IF(ISNUMBER(Z1051),Z1051/MAX(Z$22:Z1051)-1,"")</f>
        <v>-7.8171091445427776E-2</v>
      </c>
      <c r="AD1051" s="62">
        <v>15.59</v>
      </c>
      <c r="AE1051" s="60">
        <f>IF(AND(ISNUMBER(AD1050),ISNUMBER(AD1051)),AD1051/AD1050-1,"")</f>
        <v>1.2845215157353262E-3</v>
      </c>
      <c r="AF1051" s="60">
        <f>IF(ISNUMBER(AD1051),AD1051/MAX(AD$22:AD1051)-1,"")</f>
        <v>-8.1319976428992247E-2</v>
      </c>
      <c r="AH1051" s="62">
        <v>18.940000000000001</v>
      </c>
      <c r="AI1051" s="60">
        <f>IF(AND(ISNUMBER(AH1050),ISNUMBER(AH1051)),AH1051/AH1050-1,"")</f>
        <v>-5.2770448548800086E-4</v>
      </c>
      <c r="AJ1051" s="60">
        <f>IF(ISNUMBER(AH1051),AH1051/MAX(AH$22:AH1051)-1,"")</f>
        <v>-9.9809885931558817E-2</v>
      </c>
      <c r="AL1051" s="62">
        <v>21.44</v>
      </c>
      <c r="AM1051" s="60">
        <f>IF(AND(ISNUMBER(AL1050),ISNUMBER(AL1051)),AL1051/AL1050-1,"")</f>
        <v>-4.1802136553645841E-3</v>
      </c>
      <c r="AN1051" s="60">
        <f>IF(ISNUMBER(AL1051),AL1051/MAX(AL$22:AL1051)-1,"")</f>
        <v>-9.0369113279592628E-2</v>
      </c>
      <c r="AP1051" s="62">
        <v>100.24</v>
      </c>
      <c r="AQ1051" s="60">
        <f>IF(AND(ISNUMBER(AP1050),ISNUMBER(AP1051)),AP1051/AP1050-1,"")</f>
        <v>-1.9948134849401278E-4</v>
      </c>
      <c r="AR1051" s="60">
        <f>IF(ISNUMBER(AP1051),AP1051/MAX(AP$22:AP1051)-1,"")</f>
        <v>-1.6930584603127574E-3</v>
      </c>
      <c r="AT1051" s="62">
        <v>50.07</v>
      </c>
      <c r="AU1051" s="60">
        <f>IF(AND(ISNUMBER(AT1050),ISNUMBER(AT1051)),AT1051/AT1050-1,"")</f>
        <v>0</v>
      </c>
      <c r="AV1051" s="60">
        <f>IF(ISNUMBER(AT1051),AT1051/MAX(AT$22:AT1051)-1,"")</f>
        <v>-2.1921084097249466E-3</v>
      </c>
      <c r="AX1051" s="62">
        <v>23.849</v>
      </c>
      <c r="AY1051" s="60">
        <f>IF(AND(ISNUMBER(AX1050),ISNUMBER(AX1051)),AX1051/AX1050-1,"")</f>
        <v>7.1332661967105082E-4</v>
      </c>
      <c r="AZ1051" s="60">
        <f>IF(ISNUMBER(AX1051),AX1051/MAX(AX$22:AX1051)-1,"")</f>
        <v>-0.11060973335819513</v>
      </c>
      <c r="BB1051" s="62">
        <v>47.36</v>
      </c>
      <c r="BC1051" s="60">
        <f>IF(AND(ISNUMBER(BB1050),ISNUMBER(BB1051)),BB1051/BB1050-1,"")</f>
        <v>-1.0546298249314301E-3</v>
      </c>
      <c r="BD1051" s="60">
        <f>IF(ISNUMBER(BB1051),BB1051/MAX(BB$22:BB1051)-1,"")</f>
        <v>-0.14373531007051166</v>
      </c>
      <c r="BF1051" s="62">
        <v>51.54</v>
      </c>
      <c r="BG1051" s="60">
        <f>IF(AND(ISNUMBER(BF1050),ISNUMBER(BF1051)),BF1051/BF1050-1,"")</f>
        <v>-1.9364833462433007E-3</v>
      </c>
      <c r="BH1051" s="60">
        <f>IF(ISNUMBER(BF1051),BF1051/MAX(BF$22:BF1051)-1,"")</f>
        <v>-4.8023642408570377E-2</v>
      </c>
      <c r="BK1051" s="61">
        <f>BK1050*(1+BL1051)</f>
        <v>144.09805609234991</v>
      </c>
      <c r="BL1051" s="60">
        <f>$L$12*N(AQ1051)+$L$13*N(S1051)+$L$14*N(AA1051)+$L$15*N(AE1051)+$L$16*N(AY1051)+$L$17*N(BC1051)+$L$18*N(AM1051)+$L$19*N(AU1051)+$L$20*N(W1051)</f>
        <v>-1.6628828052809067E-3</v>
      </c>
      <c r="BM1051" s="60">
        <f>IF(ISNUMBER(BK1051),BK1051/MAX(BK$22:BK1051)-1,"")</f>
        <v>-4.0407378007689676E-2</v>
      </c>
      <c r="BO1051" s="61">
        <f>BO1050*(1+BP1051)</f>
        <v>144.04170535175956</v>
      </c>
      <c r="BP1051" s="60">
        <f>$L$36*N(S1051)+$L$37*N(AQ1051)+$L$38*N(AA1051)+$L$39*N(AE1051)+$L$40*N(AM1051)+$L$41*N(W1051)+$L$42*N(AI1051)+$L$43*N(BG1051)+$L$44*N(AY1051)</f>
        <v>-1.6770084143247813E-3</v>
      </c>
      <c r="BQ1051" s="60">
        <f>IF(ISNUMBER(BO1051),BO1051/MAX(BO$22:BO1051)-1,"")</f>
        <v>-5.0016676525151849E-2</v>
      </c>
      <c r="BS1051" s="61">
        <f>BS1050*(1+BT1051)</f>
        <v>136.07969895285601</v>
      </c>
      <c r="BT1051" s="60">
        <f>$L$60*N(S1051)+$L$61*N(AE1051)+$L$62*N(AQ1051)+$L$63*N(AM1051)+$L$64*N(AI1051)+$L$65*N(AA1051)+$L$66*N(BG1051)+$L$67*N(W1051)+$L$68*N(AY1051)</f>
        <v>-1.7448945819807699E-3</v>
      </c>
      <c r="BU1051" s="60">
        <f>IF(ISNUMBER(BS1051),BS1051/MAX(BS$22:BS1051)-1,"")</f>
        <v>-5.7693239177869948E-2</v>
      </c>
    </row>
    <row r="1052" spans="17:73" ht="16" customHeight="1">
      <c r="Q1052" s="63">
        <v>44586</v>
      </c>
      <c r="R1052" s="62">
        <v>608.98</v>
      </c>
      <c r="S1052" s="60">
        <f>IF(AND(ISNUMBER(R1051),ISNUMBER(R1052)),R1052/R1051-1,"")</f>
        <v>-9.692002471785921E-3</v>
      </c>
      <c r="T1052" s="60">
        <f>IF(ISNUMBER(R1052),R1052/MAX(R$22:R1052)-1,"")</f>
        <v>-8.2170308967596029E-2</v>
      </c>
      <c r="V1052" s="62">
        <v>307.66000000000003</v>
      </c>
      <c r="W1052" s="60">
        <f>IF(AND(ISNUMBER(V1051),ISNUMBER(V1052)),V1052/V1051-1,"")</f>
        <v>-7.5804006322375272E-3</v>
      </c>
      <c r="X1052" s="60">
        <f>IF(ISNUMBER(V1052),V1052/MAX(V$22:V1052)-1,"")</f>
        <v>-8.860384512841768E-2</v>
      </c>
      <c r="Z1052" s="62">
        <v>12.32</v>
      </c>
      <c r="AA1052" s="60">
        <f>IF(AND(ISNUMBER(Z1051),ISNUMBER(Z1052)),Z1052/Z1051-1,"")</f>
        <v>-1.4399999999999968E-2</v>
      </c>
      <c r="AB1052" s="60">
        <f>IF(ISNUMBER(Z1052),Z1052/MAX(Z$22:Z1052)-1,"")</f>
        <v>-9.1445427728613526E-2</v>
      </c>
      <c r="AD1052" s="62">
        <v>15.25</v>
      </c>
      <c r="AE1052" s="60">
        <f>IF(AND(ISNUMBER(AD1051),ISNUMBER(AD1052)),AD1052/AD1051-1,"")</f>
        <v>-2.1808851828094888E-2</v>
      </c>
      <c r="AF1052" s="60">
        <f>IF(ISNUMBER(AD1052),AD1052/MAX(AD$22:AD1052)-1,"")</f>
        <v>-0.10135533294048316</v>
      </c>
      <c r="AH1052" s="62">
        <v>18.46</v>
      </c>
      <c r="AI1052" s="60">
        <f>IF(AND(ISNUMBER(AH1051),ISNUMBER(AH1052)),AH1052/AH1051-1,"")</f>
        <v>-2.5343189017951406E-2</v>
      </c>
      <c r="AJ1052" s="60">
        <f>IF(ISNUMBER(AH1052),AH1052/MAX(AH$22:AH1052)-1,"")</f>
        <v>-0.12262357414448666</v>
      </c>
      <c r="AL1052" s="62">
        <v>21.15</v>
      </c>
      <c r="AM1052" s="60">
        <f>IF(AND(ISNUMBER(AL1051),ISNUMBER(AL1052)),AL1052/AL1051-1,"")</f>
        <v>-1.3526119402985204E-2</v>
      </c>
      <c r="AN1052" s="60">
        <f>IF(ISNUMBER(AL1052),AL1052/MAX(AL$22:AL1052)-1,"")</f>
        <v>-0.10267288926601614</v>
      </c>
      <c r="AP1052" s="62">
        <v>100.24</v>
      </c>
      <c r="AQ1052" s="60">
        <f>IF(AND(ISNUMBER(AP1051),ISNUMBER(AP1052)),AP1052/AP1051-1,"")</f>
        <v>0</v>
      </c>
      <c r="AR1052" s="60">
        <f>IF(ISNUMBER(AP1052),AP1052/MAX(AP$22:AP1052)-1,"")</f>
        <v>-1.6930584603127574E-3</v>
      </c>
      <c r="AT1052" s="62">
        <v>50.07</v>
      </c>
      <c r="AU1052" s="60">
        <f>IF(AND(ISNUMBER(AT1051),ISNUMBER(AT1052)),AT1052/AT1051-1,"")</f>
        <v>0</v>
      </c>
      <c r="AV1052" s="60">
        <f>IF(ISNUMBER(AT1052),AT1052/MAX(AT$22:AT1052)-1,"")</f>
        <v>-2.1921084097249466E-3</v>
      </c>
      <c r="AX1052" s="62">
        <v>24.053000000000001</v>
      </c>
      <c r="AY1052" s="60">
        <f>IF(AND(ISNUMBER(AX1051),ISNUMBER(AX1052)),AX1052/AX1051-1,"")</f>
        <v>8.5538177701371954E-3</v>
      </c>
      <c r="AZ1052" s="60">
        <f>IF(ISNUMBER(AX1052),AX1052/MAX(AX$22:AX1052)-1,"")</f>
        <v>-0.1030020510908074</v>
      </c>
      <c r="BB1052" s="62">
        <v>47.34</v>
      </c>
      <c r="BC1052" s="60">
        <f>IF(AND(ISNUMBER(BB1051),ISNUMBER(BB1052)),BB1052/BB1051-1,"")</f>
        <v>-4.2229729729725829E-4</v>
      </c>
      <c r="BD1052" s="60">
        <f>IF(ISNUMBER(BB1052),BB1052/MAX(BB$22:BB1052)-1,"")</f>
        <v>-0.14409690833484001</v>
      </c>
      <c r="BF1052" s="62">
        <v>51.51</v>
      </c>
      <c r="BG1052" s="60">
        <f>IF(AND(ISNUMBER(BF1051),ISNUMBER(BF1052)),BF1052/BF1051-1,"")</f>
        <v>-5.8207217694994373E-4</v>
      </c>
      <c r="BH1052" s="60">
        <f>IF(ISNUMBER(BF1052),BF1052/MAX(BF$22:BF1052)-1,"")</f>
        <v>-4.8577761359438587E-2</v>
      </c>
      <c r="BK1052" s="61">
        <f>BK1051*(1+BL1052)</f>
        <v>143.14105188298217</v>
      </c>
      <c r="BL1052" s="60">
        <f>$L$12*N(AQ1052)+$L$13*N(S1052)+$L$14*N(AA1052)+$L$15*N(AE1052)+$L$16*N(AY1052)+$L$17*N(BC1052)+$L$18*N(AM1052)+$L$19*N(AU1052)+$L$20*N(W1052)</f>
        <v>-6.6413401770972127E-3</v>
      </c>
      <c r="BM1052" s="60">
        <f>IF(ISNUMBER(BK1052),BK1052/MAX(BK$22:BK1052)-1,"")</f>
        <v>-4.6780359041773356E-2</v>
      </c>
      <c r="BO1052" s="61">
        <f>BO1051*(1+BP1052)</f>
        <v>142.7052262505041</v>
      </c>
      <c r="BP1052" s="60">
        <f>$L$36*N(S1052)+$L$37*N(AQ1052)+$L$38*N(AA1052)+$L$39*N(AE1052)+$L$40*N(AM1052)+$L$41*N(W1052)+$L$42*N(AI1052)+$L$43*N(BG1052)+$L$44*N(AY1052)</f>
        <v>-9.2784176498860848E-3</v>
      </c>
      <c r="BQ1052" s="60">
        <f>IF(ISNUMBER(BO1052),BO1052/MAX(BO$22:BO1052)-1,"")</f>
        <v>-5.8831018560778436E-2</v>
      </c>
      <c r="BS1052" s="61">
        <f>BS1051*(1+BT1052)</f>
        <v>134.37626257905899</v>
      </c>
      <c r="BT1052" s="60">
        <f>$L$60*N(S1052)+$L$61*N(AE1052)+$L$62*N(AQ1052)+$L$63*N(AM1052)+$L$64*N(AI1052)+$L$65*N(AA1052)+$L$66*N(BG1052)+$L$67*N(W1052)+$L$68*N(AY1052)</f>
        <v>-1.2517931674636919E-2</v>
      </c>
      <c r="BU1052" s="60">
        <f>IF(ISNUMBER(BS1052),BS1052/MAX(BS$22:BS1052)-1,"")</f>
        <v>-6.9488970826389829E-2</v>
      </c>
    </row>
    <row r="1053" spans="17:73" ht="16" customHeight="1">
      <c r="Q1053" s="63">
        <v>44588</v>
      </c>
      <c r="R1053" s="62">
        <v>603.38</v>
      </c>
      <c r="S1053" s="60">
        <f>IF(AND(ISNUMBER(R1052),ISNUMBER(R1053)),R1053/R1052-1,"")</f>
        <v>-9.1957042924234456E-3</v>
      </c>
      <c r="T1053" s="60">
        <f>IF(ISNUMBER(R1053),R1053/MAX(R$22:R1053)-1,"")</f>
        <v>-9.0610399397136443E-2</v>
      </c>
      <c r="V1053" s="62">
        <v>304.31</v>
      </c>
      <c r="W1053" s="60">
        <f>IF(AND(ISNUMBER(V1052),ISNUMBER(V1053)),V1053/V1052-1,"")</f>
        <v>-1.0888643307547352E-2</v>
      </c>
      <c r="X1053" s="60">
        <f>IF(ISNUMBER(V1053),V1053/MAX(V$22:V1053)-1,"")</f>
        <v>-9.8527712770684617E-2</v>
      </c>
      <c r="Z1053" s="62">
        <v>12.19</v>
      </c>
      <c r="AA1053" s="60">
        <f>IF(AND(ISNUMBER(Z1052),ISNUMBER(Z1053)),Z1053/Z1052-1,"")</f>
        <v>-1.0551948051948146E-2</v>
      </c>
      <c r="AB1053" s="60">
        <f>IF(ISNUMBER(Z1053),Z1053/MAX(Z$22:Z1053)-1,"")</f>
        <v>-0.10103244837758119</v>
      </c>
      <c r="AD1053" s="62">
        <v>14.79</v>
      </c>
      <c r="AE1053" s="60">
        <f>IF(AND(ISNUMBER(AD1052),ISNUMBER(AD1053)),AD1053/AD1052-1,"")</f>
        <v>-3.0163934426229555E-2</v>
      </c>
      <c r="AF1053" s="60">
        <f>IF(ISNUMBER(AD1053),AD1053/MAX(AD$22:AD1053)-1,"")</f>
        <v>-0.12846199175014728</v>
      </c>
      <c r="AH1053" s="62">
        <v>17.899999999999999</v>
      </c>
      <c r="AI1053" s="60">
        <f>IF(AND(ISNUMBER(AH1052),ISNUMBER(AH1053)),AH1053/AH1052-1,"")</f>
        <v>-3.0335861321776902E-2</v>
      </c>
      <c r="AJ1053" s="60">
        <f>IF(ISNUMBER(AH1053),AH1053/MAX(AH$22:AH1053)-1,"")</f>
        <v>-0.14923954372623582</v>
      </c>
      <c r="AL1053" s="62">
        <v>20.83</v>
      </c>
      <c r="AM1053" s="60">
        <f>IF(AND(ISNUMBER(AL1052),ISNUMBER(AL1053)),AL1053/AL1052-1,"")</f>
        <v>-1.513002364066196E-2</v>
      </c>
      <c r="AN1053" s="60">
        <f>IF(ISNUMBER(AL1053),AL1053/MAX(AL$22:AL1053)-1,"")</f>
        <v>-0.1162494696648283</v>
      </c>
      <c r="AP1053" s="62">
        <v>100.24</v>
      </c>
      <c r="AQ1053" s="60">
        <f>IF(AND(ISNUMBER(AP1052),ISNUMBER(AP1053)),AP1053/AP1052-1,"")</f>
        <v>0</v>
      </c>
      <c r="AR1053" s="60">
        <f>IF(ISNUMBER(AP1053),AP1053/MAX(AP$22:AP1053)-1,"")</f>
        <v>-1.6930584603127574E-3</v>
      </c>
      <c r="AT1053" s="62">
        <v>50.08</v>
      </c>
      <c r="AU1053" s="60">
        <f>IF(AND(ISNUMBER(AT1052),ISNUMBER(AT1053)),AT1053/AT1052-1,"")</f>
        <v>1.9972039145188525E-4</v>
      </c>
      <c r="AV1053" s="60">
        <f>IF(ISNUMBER(AT1053),AT1053/MAX(AT$22:AT1053)-1,"")</f>
        <v>-1.9928258270227595E-3</v>
      </c>
      <c r="AX1053" s="62">
        <v>23.88</v>
      </c>
      <c r="AY1053" s="60">
        <f>IF(AND(ISNUMBER(AX1052),ISNUMBER(AX1053)),AX1053/AX1052-1,"")</f>
        <v>-7.1924500062362506E-3</v>
      </c>
      <c r="AZ1053" s="60">
        <f>IF(ISNUMBER(AX1053),AX1053/MAX(AX$22:AX1053)-1,"")</f>
        <v>-0.10945366399403322</v>
      </c>
      <c r="BB1053" s="62">
        <v>47.05</v>
      </c>
      <c r="BC1053" s="60">
        <f>IF(AND(ISNUMBER(BB1052),ISNUMBER(BB1053)),BB1053/BB1052-1,"")</f>
        <v>-6.1258977608789067E-3</v>
      </c>
      <c r="BD1053" s="60">
        <f>IF(ISNUMBER(BB1053),BB1053/MAX(BB$22:BB1053)-1,"")</f>
        <v>-0.14934008316760083</v>
      </c>
      <c r="BF1053" s="62">
        <v>51.4</v>
      </c>
      <c r="BG1053" s="60">
        <f>IF(AND(ISNUMBER(BF1052),ISNUMBER(BF1053)),BF1053/BF1052-1,"")</f>
        <v>-2.1355076684138607E-3</v>
      </c>
      <c r="BH1053" s="60">
        <f>IF(ISNUMBER(BF1053),BF1053/MAX(BF$22:BF1053)-1,"")</f>
        <v>-5.0609530845954986E-2</v>
      </c>
      <c r="BK1053" s="61">
        <f>BK1052*(1+BL1053)</f>
        <v>141.7907894313667</v>
      </c>
      <c r="BL1053" s="60">
        <f>$L$12*N(AQ1053)+$L$13*N(S1053)+$L$14*N(AA1053)+$L$15*N(AE1053)+$L$16*N(AY1053)+$L$17*N(BC1053)+$L$18*N(AM1053)+$L$19*N(AU1053)+$L$20*N(W1053)</f>
        <v>-9.4330901851922815E-3</v>
      </c>
      <c r="BM1053" s="60">
        <f>IF(ISNUMBER(BK1053),BK1053/MAX(BK$22:BK1053)-1,"")</f>
        <v>-5.5772165881229019E-2</v>
      </c>
      <c r="BO1053" s="61">
        <f>BO1052*(1+BP1053)</f>
        <v>141.10639145769122</v>
      </c>
      <c r="BP1053" s="60">
        <f>$L$36*N(S1053)+$L$37*N(AQ1053)+$L$38*N(AA1053)+$L$39*N(AE1053)+$L$40*N(AM1053)+$L$41*N(W1053)+$L$42*N(AI1053)+$L$43*N(BG1053)+$L$44*N(AY1053)</f>
        <v>-1.1203757807764397E-2</v>
      </c>
      <c r="BQ1053" s="60">
        <f>IF(ISNUMBER(BO1053),BO1053/MAX(BO$22:BO1053)-1,"")</f>
        <v>-6.9375647885003833E-2</v>
      </c>
      <c r="BS1053" s="61">
        <f>BS1052*(1+BT1053)</f>
        <v>132.42196496376562</v>
      </c>
      <c r="BT1053" s="60">
        <f>$L$60*N(S1053)+$L$61*N(AE1053)+$L$62*N(AQ1053)+$L$63*N(AM1053)+$L$64*N(AI1053)+$L$65*N(AA1053)+$L$66*N(BG1053)+$L$67*N(W1053)+$L$68*N(AY1053)</f>
        <v>-1.4543473510759212E-2</v>
      </c>
      <c r="BU1053" s="60">
        <f>IF(ISNUMBER(BS1053),BS1053/MAX(BS$22:BS1053)-1,"")</f>
        <v>-8.30218333306455E-2</v>
      </c>
    </row>
    <row r="1054" spans="17:73" ht="16" customHeight="1">
      <c r="Q1054" s="63">
        <v>44589</v>
      </c>
      <c r="R1054" s="62">
        <v>616.45000000000005</v>
      </c>
      <c r="S1054" s="60">
        <f>IF(AND(ISNUMBER(R1053),ISNUMBER(R1054)),R1054/R1053-1,"")</f>
        <v>2.1661307965129772E-2</v>
      </c>
      <c r="T1054" s="60">
        <f>IF(ISNUMBER(R1054),R1054/MAX(R$22:R1054)-1,"")</f>
        <v>-7.0911831198191333E-2</v>
      </c>
      <c r="V1054" s="62">
        <v>309.52</v>
      </c>
      <c r="W1054" s="60">
        <f>IF(AND(ISNUMBER(V1053),ISNUMBER(V1054)),V1054/V1053-1,"")</f>
        <v>1.712069928691129E-2</v>
      </c>
      <c r="X1054" s="60">
        <f>IF(ISNUMBER(V1054),V1054/MAX(V$22:V1054)-1,"")</f>
        <v>-8.3093876825547364E-2</v>
      </c>
      <c r="Z1054" s="62">
        <v>12.46</v>
      </c>
      <c r="AA1054" s="60">
        <f>IF(AND(ISNUMBER(Z1053),ISNUMBER(Z1054)),Z1054/Z1053-1,"")</f>
        <v>2.2149302707137108E-2</v>
      </c>
      <c r="AB1054" s="60">
        <f>IF(ISNUMBER(Z1054),Z1054/MAX(Z$22:Z1054)-1,"")</f>
        <v>-8.1120943952802338E-2</v>
      </c>
      <c r="AD1054" s="62">
        <v>15.12</v>
      </c>
      <c r="AE1054" s="60">
        <f>IF(AND(ISNUMBER(AD1053),ISNUMBER(AD1054)),AD1054/AD1053-1,"")</f>
        <v>2.2312373225152227E-2</v>
      </c>
      <c r="AF1054" s="60">
        <f>IF(ISNUMBER(AD1054),AD1054/MAX(AD$22:AD1054)-1,"")</f>
        <v>-0.10901591043017089</v>
      </c>
      <c r="AH1054" s="62">
        <v>18.29</v>
      </c>
      <c r="AI1054" s="60">
        <f>IF(AND(ISNUMBER(AH1053),ISNUMBER(AH1054)),AH1054/AH1053-1,"")</f>
        <v>2.1787709497206764E-2</v>
      </c>
      <c r="AJ1054" s="60">
        <f>IF(ISNUMBER(AH1054),AH1054/MAX(AH$22:AH1054)-1,"")</f>
        <v>-0.13070342205323193</v>
      </c>
      <c r="AL1054" s="62">
        <v>21.03</v>
      </c>
      <c r="AM1054" s="60">
        <f>IF(AND(ISNUMBER(AL1053),ISNUMBER(AL1054)),AL1054/AL1053-1,"")</f>
        <v>9.6015362457995135E-3</v>
      </c>
      <c r="AN1054" s="60">
        <f>IF(ISNUMBER(AL1054),AL1054/MAX(AL$22:AL1054)-1,"")</f>
        <v>-0.10776410691557059</v>
      </c>
      <c r="AP1054" s="62">
        <v>100.24</v>
      </c>
      <c r="AQ1054" s="60">
        <f>IF(AND(ISNUMBER(AP1053),ISNUMBER(AP1054)),AP1054/AP1053-1,"")</f>
        <v>0</v>
      </c>
      <c r="AR1054" s="60">
        <f>IF(ISNUMBER(AP1054),AP1054/MAX(AP$22:AP1054)-1,"")</f>
        <v>-1.6930584603127574E-3</v>
      </c>
      <c r="AT1054" s="62">
        <v>50.07</v>
      </c>
      <c r="AU1054" s="60">
        <f>IF(AND(ISNUMBER(AT1053),ISNUMBER(AT1054)),AT1054/AT1053-1,"")</f>
        <v>-1.9968051118202101E-4</v>
      </c>
      <c r="AV1054" s="60">
        <f>IF(ISNUMBER(AT1054),AT1054/MAX(AT$22:AT1054)-1,"")</f>
        <v>-2.1921084097249466E-3</v>
      </c>
      <c r="AX1054" s="62">
        <v>23.841999999999999</v>
      </c>
      <c r="AY1054" s="60">
        <f>IF(AND(ISNUMBER(AX1053),ISNUMBER(AX1054)),AX1054/AX1053-1,"")</f>
        <v>-1.5912897822445426E-3</v>
      </c>
      <c r="AZ1054" s="60">
        <f>IF(ISNUMBER(AX1054),AX1054/MAX(AX$22:AX1054)-1,"")</f>
        <v>-0.11087078127913486</v>
      </c>
      <c r="BB1054" s="62">
        <v>47.1</v>
      </c>
      <c r="BC1054" s="60">
        <f>IF(AND(ISNUMBER(BB1053),ISNUMBER(BB1054)),BB1054/BB1053-1,"")</f>
        <v>1.0626992561106885E-3</v>
      </c>
      <c r="BD1054" s="60">
        <f>IF(ISNUMBER(BB1054),BB1054/MAX(BB$22:BB1054)-1,"")</f>
        <v>-0.14843608750677995</v>
      </c>
      <c r="BF1054" s="62">
        <v>51.53</v>
      </c>
      <c r="BG1054" s="60">
        <f>IF(AND(ISNUMBER(BF1053),ISNUMBER(BF1054)),BF1054/BF1053-1,"")</f>
        <v>2.5291828793774229E-3</v>
      </c>
      <c r="BH1054" s="60">
        <f>IF(ISNUMBER(BF1054),BF1054/MAX(BF$22:BF1054)-1,"")</f>
        <v>-4.8208348725526373E-2</v>
      </c>
      <c r="BK1054" s="61">
        <f>BK1053*(1+BL1054)</f>
        <v>143.54101576127738</v>
      </c>
      <c r="BL1054" s="60">
        <f>$L$12*N(AQ1054)+$L$13*N(S1054)+$L$14*N(AA1054)+$L$15*N(AE1054)+$L$16*N(AY1054)+$L$17*N(BC1054)+$L$18*N(AM1054)+$L$19*N(AU1054)+$L$20*N(W1054)</f>
        <v>1.2343723713858324E-2</v>
      </c>
      <c r="BM1054" s="60">
        <f>IF(ISNUMBER(BK1054),BK1054/MAX(BK$22:BK1054)-1,"")</f>
        <v>-4.4116878373931856E-2</v>
      </c>
      <c r="BO1054" s="61">
        <f>BO1053*(1+BP1054)</f>
        <v>143.19600734016444</v>
      </c>
      <c r="BP1054" s="60">
        <f>$L$36*N(S1054)+$L$37*N(AQ1054)+$L$38*N(AA1054)+$L$39*N(AE1054)+$L$40*N(AM1054)+$L$41*N(W1054)+$L$42*N(AI1054)+$L$43*N(BG1054)+$L$44*N(AY1054)</f>
        <v>1.4808796829729465E-2</v>
      </c>
      <c r="BQ1054" s="60">
        <f>IF(ISNUMBER(BO1054),BO1054/MAX(BO$22:BO1054)-1,"")</f>
        <v>-5.5594220929734206E-2</v>
      </c>
      <c r="BS1054" s="61">
        <f>BS1053*(1+BT1054)</f>
        <v>134.55946934020318</v>
      </c>
      <c r="BT1054" s="60">
        <f>$L$60*N(S1054)+$L$61*N(AE1054)+$L$62*N(AQ1054)+$L$63*N(AM1054)+$L$64*N(AI1054)+$L$65*N(AA1054)+$L$66*N(BG1054)+$L$67*N(W1054)+$L$68*N(AY1054)</f>
        <v>1.6141615003390352E-2</v>
      </c>
      <c r="BU1054" s="60">
        <f>IF(ISNUMBER(BS1054),BS1054/MAX(BS$22:BS1054)-1,"")</f>
        <v>-6.8220324797754084E-2</v>
      </c>
    </row>
    <row r="1055" spans="17:73" ht="16" customHeight="1">
      <c r="Q1055" s="63">
        <v>44592</v>
      </c>
      <c r="R1055" s="62">
        <v>632</v>
      </c>
      <c r="S1055" s="60">
        <f>IF(AND(ISNUMBER(R1054),ISNUMBER(R1055)),R1055/R1054-1,"")</f>
        <v>2.5225079081839574E-2</v>
      </c>
      <c r="T1055" s="60">
        <f>IF(ISNUMBER(R1055),R1055/MAX(R$22:R1055)-1,"")</f>
        <v>-4.7475508666164234E-2</v>
      </c>
      <c r="V1055" s="62">
        <v>317.3</v>
      </c>
      <c r="W1055" s="60">
        <f>IF(AND(ISNUMBER(V1054),ISNUMBER(V1055)),V1055/V1054-1,"")</f>
        <v>2.5135693977772045E-2</v>
      </c>
      <c r="X1055" s="60">
        <f>IF(ISNUMBER(V1055),V1055/MAX(V$22:V1055)-1,"")</f>
        <v>-6.0046805107088819E-2</v>
      </c>
      <c r="Z1055" s="62">
        <v>12.78</v>
      </c>
      <c r="AA1055" s="60">
        <f>IF(AND(ISNUMBER(Z1054),ISNUMBER(Z1055)),Z1055/Z1054-1,"")</f>
        <v>2.5682182985553581E-2</v>
      </c>
      <c r="AB1055" s="60">
        <f>IF(ISNUMBER(Z1055),Z1055/MAX(Z$22:Z1055)-1,"")</f>
        <v>-5.7522123893805399E-2</v>
      </c>
      <c r="AD1055" s="62">
        <v>15.25</v>
      </c>
      <c r="AE1055" s="60">
        <f>IF(AND(ISNUMBER(AD1054),ISNUMBER(AD1055)),AD1055/AD1054-1,"")</f>
        <v>8.5978835978837154E-3</v>
      </c>
      <c r="AF1055" s="60">
        <f>IF(ISNUMBER(AD1055),AD1055/MAX(AD$22:AD1055)-1,"")</f>
        <v>-0.10135533294048316</v>
      </c>
      <c r="AH1055" s="62">
        <v>18.47</v>
      </c>
      <c r="AI1055" s="60">
        <f>IF(AND(ISNUMBER(AH1054),ISNUMBER(AH1055)),AH1055/AH1054-1,"")</f>
        <v>9.8414434117004568E-3</v>
      </c>
      <c r="AJ1055" s="60">
        <f>IF(ISNUMBER(AH1055),AH1055/MAX(AH$22:AH1055)-1,"")</f>
        <v>-0.12214828897338403</v>
      </c>
      <c r="AL1055" s="62">
        <v>21.26</v>
      </c>
      <c r="AM1055" s="60">
        <f>IF(AND(ISNUMBER(AL1054),ISNUMBER(AL1055)),AL1055/AL1054-1,"")</f>
        <v>1.0936757013789933E-2</v>
      </c>
      <c r="AN1055" s="60">
        <f>IF(ISNUMBER(AL1055),AL1055/MAX(AL$22:AL1055)-1,"")</f>
        <v>-9.8005939753924465E-2</v>
      </c>
      <c r="AP1055" s="62">
        <v>100.26</v>
      </c>
      <c r="AQ1055" s="60">
        <f>IF(AND(ISNUMBER(AP1054),ISNUMBER(AP1055)),AP1055/AP1054-1,"")</f>
        <v>1.995211492418214E-4</v>
      </c>
      <c r="AR1055" s="60">
        <f>IF(ISNUMBER(AP1055),AP1055/MAX(AP$22:AP1055)-1,"")</f>
        <v>-1.4938751120405769E-3</v>
      </c>
      <c r="AT1055" s="62">
        <v>50.08</v>
      </c>
      <c r="AU1055" s="60">
        <f>IF(AND(ISNUMBER(AT1054),ISNUMBER(AT1055)),AT1055/AT1054-1,"")</f>
        <v>1.9972039145188525E-4</v>
      </c>
      <c r="AV1055" s="60">
        <f>IF(ISNUMBER(AT1055),AT1055/MAX(AT$22:AT1055)-1,"")</f>
        <v>-1.9928258270227595E-3</v>
      </c>
      <c r="AX1055" s="62">
        <v>23.753</v>
      </c>
      <c r="AY1055" s="60">
        <f>IF(AND(ISNUMBER(AX1054),ISNUMBER(AX1055)),AX1055/AX1054-1,"")</f>
        <v>-3.7329083130609453E-3</v>
      </c>
      <c r="AZ1055" s="60">
        <f>IF(ISNUMBER(AX1055),AX1055/MAX(AX$22:AX1055)-1,"")</f>
        <v>-0.11418981913108339</v>
      </c>
      <c r="BB1055" s="62">
        <v>47.12</v>
      </c>
      <c r="BC1055" s="60">
        <f>IF(AND(ISNUMBER(BB1054),ISNUMBER(BB1055)),BB1055/BB1054-1,"")</f>
        <v>4.2462845010615702E-4</v>
      </c>
      <c r="BD1055" s="60">
        <f>IF(ISNUMBER(BB1055),BB1055/MAX(BB$22:BB1055)-1,"")</f>
        <v>-0.1480744892424517</v>
      </c>
      <c r="BF1055" s="62">
        <v>51.56</v>
      </c>
      <c r="BG1055" s="60">
        <f>IF(AND(ISNUMBER(BF1054),ISNUMBER(BF1055)),BF1055/BF1054-1,"")</f>
        <v>5.8218513487284795E-4</v>
      </c>
      <c r="BH1055" s="60">
        <f>IF(ISNUMBER(BF1055),BF1055/MAX(BF$22:BF1055)-1,"")</f>
        <v>-4.7654229774658274E-2</v>
      </c>
      <c r="BK1055" s="61">
        <f>BK1054*(1+BL1055)</f>
        <v>145.3194047928983</v>
      </c>
      <c r="BL1055" s="60">
        <f>$L$12*N(AQ1055)+$L$13*N(S1055)+$L$14*N(AA1055)+$L$15*N(AE1055)+$L$16*N(AY1055)+$L$17*N(BC1055)+$L$18*N(AM1055)+$L$19*N(AU1055)+$L$20*N(W1055)</f>
        <v>1.238941373090585E-2</v>
      </c>
      <c r="BM1055" s="60">
        <f>IF(ISNUMBER(BK1055),BK1055/MAX(BK$22:BK1055)-1,"")</f>
        <v>-3.2274046901716869E-2</v>
      </c>
      <c r="BO1055" s="61">
        <f>BO1054*(1+BP1055)</f>
        <v>145.21401314462307</v>
      </c>
      <c r="BP1055" s="60">
        <f>$L$36*N(S1055)+$L$37*N(AQ1055)+$L$38*N(AA1055)+$L$39*N(AE1055)+$L$40*N(AM1055)+$L$41*N(W1055)+$L$42*N(AI1055)+$L$43*N(BG1055)+$L$44*N(AY1055)</f>
        <v>1.4092612230903981E-2</v>
      </c>
      <c r="BQ1055" s="60">
        <f>IF(ISNUMBER(BO1055),BO1055/MAX(BO$22:BO1055)-1,"")</f>
        <v>-4.2285076496672125E-2</v>
      </c>
      <c r="BS1055" s="61">
        <f>BS1054*(1+BT1055)</f>
        <v>136.41676709100014</v>
      </c>
      <c r="BT1055" s="60">
        <f>$L$60*N(S1055)+$L$61*N(AE1055)+$L$62*N(AQ1055)+$L$63*N(AM1055)+$L$64*N(AI1055)+$L$65*N(AA1055)+$L$66*N(BG1055)+$L$67*N(W1055)+$L$68*N(AY1055)</f>
        <v>1.3802802284402468E-2</v>
      </c>
      <c r="BU1055" s="60">
        <f>IF(ISNUMBER(BS1055),BS1055/MAX(BS$22:BS1055)-1,"")</f>
        <v>-5.5359154168312497E-2</v>
      </c>
    </row>
    <row r="1056" spans="17:73" ht="16" customHeight="1">
      <c r="Q1056" s="63">
        <v>44593</v>
      </c>
      <c r="R1056" s="62">
        <v>634.77</v>
      </c>
      <c r="S1056" s="60">
        <f>IF(AND(ISNUMBER(R1055),ISNUMBER(R1056)),R1056/R1055-1,"")</f>
        <v>4.3829113924049867E-3</v>
      </c>
      <c r="T1056" s="60">
        <f>IF(ISNUMBER(R1056),R1056/MAX(R$22:R1056)-1,"")</f>
        <v>-4.3300678221552369E-2</v>
      </c>
      <c r="V1056" s="62">
        <v>320.58</v>
      </c>
      <c r="W1056" s="60">
        <f>IF(AND(ISNUMBER(V1055),ISNUMBER(V1056)),V1056/V1055-1,"")</f>
        <v>1.0337220296249505E-2</v>
      </c>
      <c r="X1056" s="60">
        <f>IF(ISNUMBER(V1056),V1056/MAX(V$22:V1056)-1,"")</f>
        <v>-5.0330301863317217E-2</v>
      </c>
      <c r="Z1056" s="62">
        <v>12.87</v>
      </c>
      <c r="AA1056" s="60">
        <f>IF(AND(ISNUMBER(Z1055),ISNUMBER(Z1056)),Z1056/Z1055-1,"")</f>
        <v>7.0422535211267512E-3</v>
      </c>
      <c r="AB1056" s="60">
        <f>IF(ISNUMBER(Z1056),Z1056/MAX(Z$22:Z1056)-1,"")</f>
        <v>-5.0884955752212524E-2</v>
      </c>
      <c r="AD1056" s="62">
        <v>15.24</v>
      </c>
      <c r="AE1056" s="60">
        <f>IF(AND(ISNUMBER(AD1055),ISNUMBER(AD1056)),AD1056/AD1055-1,"")</f>
        <v>-6.5573770491800243E-4</v>
      </c>
      <c r="AF1056" s="60">
        <f>IF(ISNUMBER(AD1056),AD1056/MAX(AD$22:AD1056)-1,"")</f>
        <v>-0.10194460813199757</v>
      </c>
      <c r="AH1056" s="62">
        <v>18.62</v>
      </c>
      <c r="AI1056" s="60">
        <f>IF(AND(ISNUMBER(AH1055),ISNUMBER(AH1056)),AH1056/AH1055-1,"")</f>
        <v>8.1212777476991072E-3</v>
      </c>
      <c r="AJ1056" s="60">
        <f>IF(ISNUMBER(AH1056),AH1056/MAX(AH$22:AH1056)-1,"")</f>
        <v>-0.11501901140684401</v>
      </c>
      <c r="AL1056" s="62">
        <v>21.48</v>
      </c>
      <c r="AM1056" s="60">
        <f>IF(AND(ISNUMBER(AL1055),ISNUMBER(AL1056)),AL1056/AL1055-1,"")</f>
        <v>1.0348071495766664E-2</v>
      </c>
      <c r="AN1056" s="60">
        <f>IF(ISNUMBER(AL1056),AL1056/MAX(AL$22:AL1056)-1,"")</f>
        <v>-8.8672040729741219E-2</v>
      </c>
      <c r="AP1056" s="62">
        <v>100.26</v>
      </c>
      <c r="AQ1056" s="60">
        <f>IF(AND(ISNUMBER(AP1055),ISNUMBER(AP1056)),AP1056/AP1055-1,"")</f>
        <v>0</v>
      </c>
      <c r="AR1056" s="60">
        <f>IF(ISNUMBER(AP1056),AP1056/MAX(AP$22:AP1056)-1,"")</f>
        <v>-1.4938751120405769E-3</v>
      </c>
      <c r="AT1056" s="62">
        <v>50.07</v>
      </c>
      <c r="AU1056" s="60">
        <f>IF(AND(ISNUMBER(AT1055),ISNUMBER(AT1056)),AT1056/AT1055-1,"")</f>
        <v>-1.9968051118202101E-4</v>
      </c>
      <c r="AV1056" s="60">
        <f>IF(ISNUMBER(AT1056),AT1056/MAX(AT$22:AT1056)-1,"")</f>
        <v>-2.1921084097249466E-3</v>
      </c>
      <c r="AX1056" s="62">
        <v>23.712</v>
      </c>
      <c r="AY1056" s="60">
        <f>IF(AND(ISNUMBER(AX1055),ISNUMBER(AX1056)),AX1056/AX1055-1,"")</f>
        <v>-1.7260977560729085E-3</v>
      </c>
      <c r="AZ1056" s="60">
        <f>IF(ISNUMBER(AX1056),AX1056/MAX(AX$22:AX1056)-1,"")</f>
        <v>-0.1157188140965878</v>
      </c>
      <c r="BB1056" s="62">
        <v>47.09</v>
      </c>
      <c r="BC1056" s="60">
        <f>IF(AND(ISNUMBER(BB1055),ISNUMBER(BB1056)),BB1056/BB1055-1,"")</f>
        <v>-6.3667232597608425E-4</v>
      </c>
      <c r="BD1056" s="60">
        <f>IF(ISNUMBER(BB1056),BB1056/MAX(BB$22:BB1056)-1,"")</f>
        <v>-0.14861688663894412</v>
      </c>
      <c r="BF1056" s="62">
        <v>51.63</v>
      </c>
      <c r="BG1056" s="60">
        <f>IF(AND(ISNUMBER(BF1055),ISNUMBER(BF1056)),BF1056/BF1055-1,"")</f>
        <v>1.3576415826221933E-3</v>
      </c>
      <c r="BH1056" s="60">
        <f>IF(ISNUMBER(BF1056),BF1056/MAX(BF$22:BF1056)-1,"")</f>
        <v>-4.636128555596597E-2</v>
      </c>
      <c r="BK1056" s="61">
        <f>BK1055*(1+BL1056)</f>
        <v>145.69457014249028</v>
      </c>
      <c r="BL1056" s="60">
        <f>$L$12*N(AQ1056)+$L$13*N(S1056)+$L$14*N(AA1056)+$L$15*N(AE1056)+$L$16*N(AY1056)+$L$17*N(BC1056)+$L$18*N(AM1056)+$L$19*N(AU1056)+$L$20*N(W1056)</f>
        <v>2.5816603785752709E-3</v>
      </c>
      <c r="BM1056" s="60">
        <f>IF(ISNUMBER(BK1056),BK1056/MAX(BK$22:BK1056)-1,"")</f>
        <v>-2.977570715128397E-2</v>
      </c>
      <c r="BO1056" s="61">
        <f>BO1055*(1+BP1056)</f>
        <v>145.63673515053139</v>
      </c>
      <c r="BP1056" s="60">
        <f>$L$36*N(S1056)+$L$37*N(AQ1056)+$L$38*N(AA1056)+$L$39*N(AE1056)+$L$40*N(AM1056)+$L$41*N(W1056)+$L$42*N(AI1056)+$L$43*N(BG1056)+$L$44*N(AY1056)</f>
        <v>2.9110276395110132E-3</v>
      </c>
      <c r="BQ1056" s="60">
        <f>IF(ISNUMBER(BO1056),BO1056/MAX(BO$22:BO1056)-1,"")</f>
        <v>-3.9497141883581666E-2</v>
      </c>
      <c r="BS1056" s="61">
        <f>BS1055*(1+BT1056)</f>
        <v>136.95112178795438</v>
      </c>
      <c r="BT1056" s="60">
        <f>$L$60*N(S1056)+$L$61*N(AE1056)+$L$62*N(AQ1056)+$L$63*N(AM1056)+$L$64*N(AI1056)+$L$65*N(AA1056)+$L$66*N(BG1056)+$L$67*N(W1056)+$L$68*N(AY1056)</f>
        <v>3.9170749193739975E-3</v>
      </c>
      <c r="BU1056" s="60">
        <f>IF(ISNUMBER(BS1056),BS1056/MAX(BS$22:BS1056)-1,"")</f>
        <v>-5.1658925203289074E-2</v>
      </c>
    </row>
    <row r="1057" spans="17:73" ht="16" customHeight="1">
      <c r="Q1057" s="63">
        <v>44594</v>
      </c>
      <c r="R1057" s="62">
        <v>639.59</v>
      </c>
      <c r="S1057" s="60">
        <f>IF(AND(ISNUMBER(R1056),ISNUMBER(R1057)),R1057/R1056-1,"")</f>
        <v>7.5933015107834123E-3</v>
      </c>
      <c r="T1057" s="60">
        <f>IF(ISNUMBER(R1057),R1057/MAX(R$22:R1057)-1,"")</f>
        <v>-3.6036171816126505E-2</v>
      </c>
      <c r="V1057" s="62">
        <v>321.95</v>
      </c>
      <c r="W1057" s="60">
        <f>IF(AND(ISNUMBER(V1056),ISNUMBER(V1057)),V1057/V1056-1,"")</f>
        <v>4.2735042735042583E-3</v>
      </c>
      <c r="X1057" s="60">
        <f>IF(ISNUMBER(V1057),V1057/MAX(V$22:V1057)-1,"")</f>
        <v>-4.6271884349912584E-2</v>
      </c>
      <c r="Z1057" s="62">
        <v>12.87</v>
      </c>
      <c r="AA1057" s="60">
        <f>IF(AND(ISNUMBER(Z1056),ISNUMBER(Z1057)),Z1057/Z1056-1,"")</f>
        <v>0</v>
      </c>
      <c r="AB1057" s="60">
        <f>IF(ISNUMBER(Z1057),Z1057/MAX(Z$22:Z1057)-1,"")</f>
        <v>-5.0884955752212524E-2</v>
      </c>
      <c r="AD1057" s="62">
        <v>15.61</v>
      </c>
      <c r="AE1057" s="60">
        <f>IF(AND(ISNUMBER(AD1056),ISNUMBER(AD1057)),AD1057/AD1056-1,"")</f>
        <v>2.4278215223097144E-2</v>
      </c>
      <c r="AF1057" s="60">
        <f>IF(ISNUMBER(AD1057),AD1057/MAX(AD$22:AD1057)-1,"")</f>
        <v>-8.0141426045963415E-2</v>
      </c>
      <c r="AH1057" s="62">
        <v>18.79</v>
      </c>
      <c r="AI1057" s="60">
        <f>IF(AND(ISNUMBER(AH1056),ISNUMBER(AH1057)),AH1057/AH1056-1,"")</f>
        <v>9.1299677765841469E-3</v>
      </c>
      <c r="AJ1057" s="60">
        <f>IF(ISNUMBER(AH1057),AH1057/MAX(AH$22:AH1057)-1,"")</f>
        <v>-0.10693916349809884</v>
      </c>
      <c r="AL1057" s="62">
        <v>21.4</v>
      </c>
      <c r="AM1057" s="60">
        <f>IF(AND(ISNUMBER(AL1056),ISNUMBER(AL1057)),AL1057/AL1056-1,"")</f>
        <v>-3.7243947858474069E-3</v>
      </c>
      <c r="AN1057" s="60">
        <f>IF(ISNUMBER(AL1057),AL1057/MAX(AL$22:AL1057)-1,"")</f>
        <v>-9.2066185829444258E-2</v>
      </c>
      <c r="AP1057" s="62">
        <v>100.26</v>
      </c>
      <c r="AQ1057" s="60">
        <f>IF(AND(ISNUMBER(AP1056),ISNUMBER(AP1057)),AP1057/AP1056-1,"")</f>
        <v>0</v>
      </c>
      <c r="AR1057" s="60">
        <f>IF(ISNUMBER(AP1057),AP1057/MAX(AP$22:AP1057)-1,"")</f>
        <v>-1.4938751120405769E-3</v>
      </c>
      <c r="AT1057" s="62">
        <v>50.06</v>
      </c>
      <c r="AU1057" s="60">
        <f>IF(AND(ISNUMBER(AT1056),ISNUMBER(AT1057)),AT1057/AT1056-1,"")</f>
        <v>-1.9972039145188525E-4</v>
      </c>
      <c r="AV1057" s="60">
        <f>IF(ISNUMBER(AT1057),AT1057/MAX(AT$22:AT1057)-1,"")</f>
        <v>-2.3913909924272447E-3</v>
      </c>
      <c r="AX1057" s="62">
        <v>23.475000000000001</v>
      </c>
      <c r="AY1057" s="60">
        <f>IF(AND(ISNUMBER(AX1056),ISNUMBER(AX1057)),AX1057/AX1056-1,"")</f>
        <v>-9.9949392712549434E-3</v>
      </c>
      <c r="AZ1057" s="60">
        <f>IF(ISNUMBER(AX1057),AX1057/MAX(AX$22:AX1057)-1,"")</f>
        <v>-0.12455715084840568</v>
      </c>
      <c r="BB1057" s="62">
        <v>47.1</v>
      </c>
      <c r="BC1057" s="60">
        <f>IF(AND(ISNUMBER(BB1056),ISNUMBER(BB1057)),BB1057/BB1056-1,"")</f>
        <v>2.1235931195584534E-4</v>
      </c>
      <c r="BD1057" s="60">
        <f>IF(ISNUMBER(BB1057),BB1057/MAX(BB$22:BB1057)-1,"")</f>
        <v>-0.14843608750677995</v>
      </c>
      <c r="BF1057" s="62">
        <v>51.61</v>
      </c>
      <c r="BG1057" s="60">
        <f>IF(AND(ISNUMBER(BF1056),ISNUMBER(BF1057)),BF1057/BF1056-1,"")</f>
        <v>-3.8737168313007775E-4</v>
      </c>
      <c r="BH1057" s="60">
        <f>IF(ISNUMBER(BF1057),BF1057/MAX(BF$22:BF1057)-1,"")</f>
        <v>-4.6730698189878073E-2</v>
      </c>
      <c r="BK1057" s="61">
        <f>BK1056*(1+BL1057)</f>
        <v>146.1331163173565</v>
      </c>
      <c r="BL1057" s="60">
        <f>$L$12*N(AQ1057)+$L$13*N(S1057)+$L$14*N(AA1057)+$L$15*N(AE1057)+$L$16*N(AY1057)+$L$17*N(BC1057)+$L$18*N(AM1057)+$L$19*N(AU1057)+$L$20*N(W1057)</f>
        <v>3.0100378788127779E-3</v>
      </c>
      <c r="BM1057" s="60">
        <f>IF(ISNUMBER(BK1057),BK1057/MAX(BK$22:BK1057)-1,"")</f>
        <v>-2.6855295278865099E-2</v>
      </c>
      <c r="BO1057" s="61">
        <f>BO1056*(1+BP1057)</f>
        <v>146.42885012940607</v>
      </c>
      <c r="BP1057" s="60">
        <f>$L$36*N(S1057)+$L$37*N(AQ1057)+$L$38*N(AA1057)+$L$39*N(AE1057)+$L$40*N(AM1057)+$L$41*N(W1057)+$L$42*N(AI1057)+$L$43*N(BG1057)+$L$44*N(AY1057)</f>
        <v>5.4389778654125856E-3</v>
      </c>
      <c r="BQ1057" s="60">
        <f>IF(ISNUMBER(BO1057),BO1057/MAX(BO$22:BO1057)-1,"")</f>
        <v>-3.4272988098621004E-2</v>
      </c>
      <c r="BS1057" s="61">
        <f>BS1056*(1+BT1057)</f>
        <v>137.9555818458563</v>
      </c>
      <c r="BT1057" s="60">
        <f>$L$60*N(S1057)+$L$61*N(AE1057)+$L$62*N(AQ1057)+$L$63*N(AM1057)+$L$64*N(AI1057)+$L$65*N(AA1057)+$L$66*N(BG1057)+$L$67*N(W1057)+$L$68*N(AY1057)</f>
        <v>7.3344419876834087E-3</v>
      </c>
      <c r="BU1057" s="60">
        <f>IF(ISNUMBER(BS1057),BS1057/MAX(BS$22:BS1057)-1,"")</f>
        <v>-4.4703372605655156E-2</v>
      </c>
    </row>
    <row r="1058" spans="17:73" ht="16" customHeight="1">
      <c r="Q1058" s="63">
        <v>44595</v>
      </c>
      <c r="R1058" s="62">
        <v>636.88</v>
      </c>
      <c r="S1058" s="60">
        <f>IF(AND(ISNUMBER(R1057),ISNUMBER(R1058)),R1058/R1057-1,"")</f>
        <v>-4.2370893853875824E-3</v>
      </c>
      <c r="T1058" s="60">
        <f>IF(ISNUMBER(R1058),R1058/MAX(R$22:R1058)-1,"")</f>
        <v>-4.0120572720422021E-2</v>
      </c>
      <c r="V1058" s="62">
        <v>320.45</v>
      </c>
      <c r="W1058" s="60">
        <f>IF(AND(ISNUMBER(V1057),ISNUMBER(V1058)),V1058/V1057-1,"")</f>
        <v>-4.6591085572293967E-3</v>
      </c>
      <c r="X1058" s="60">
        <f>IF(ISNUMBER(V1058),V1058/MAX(V$22:V1058)-1,"")</f>
        <v>-5.0715407174808158E-2</v>
      </c>
      <c r="Z1058" s="62">
        <v>12.86</v>
      </c>
      <c r="AA1058" s="60">
        <f>IF(AND(ISNUMBER(Z1057),ISNUMBER(Z1058)),Z1058/Z1057-1,"")</f>
        <v>-7.7700077700071368E-4</v>
      </c>
      <c r="AB1058" s="60">
        <f>IF(ISNUMBER(Z1058),Z1058/MAX(Z$22:Z1058)-1,"")</f>
        <v>-5.1622418879056164E-2</v>
      </c>
      <c r="AD1058" s="62">
        <v>15.44</v>
      </c>
      <c r="AE1058" s="60">
        <f>IF(AND(ISNUMBER(AD1057),ISNUMBER(AD1058)),AD1058/AD1057-1,"")</f>
        <v>-1.0890454836643193E-2</v>
      </c>
      <c r="AF1058" s="60">
        <f>IF(ISNUMBER(AD1058),AD1058/MAX(AD$22:AD1058)-1,"")</f>
        <v>-9.0159104301708815E-2</v>
      </c>
      <c r="AH1058" s="62">
        <v>19.100000000000001</v>
      </c>
      <c r="AI1058" s="60">
        <f>IF(AND(ISNUMBER(AH1057),ISNUMBER(AH1058)),AH1058/AH1057-1,"")</f>
        <v>1.6498137307078276E-2</v>
      </c>
      <c r="AJ1058" s="60">
        <f>IF(ISNUMBER(AH1058),AH1058/MAX(AH$22:AH1058)-1,"")</f>
        <v>-9.2205323193916278E-2</v>
      </c>
      <c r="AL1058" s="62">
        <v>21.67</v>
      </c>
      <c r="AM1058" s="60">
        <f>IF(AND(ISNUMBER(AL1057),ISNUMBER(AL1058)),AL1058/AL1057-1,"")</f>
        <v>1.2616822429906582E-2</v>
      </c>
      <c r="AN1058" s="60">
        <f>IF(ISNUMBER(AL1058),AL1058/MAX(AL$22:AL1058)-1,"")</f>
        <v>-8.0610946117946503E-2</v>
      </c>
      <c r="AP1058" s="62">
        <v>100.24</v>
      </c>
      <c r="AQ1058" s="60">
        <f>IF(AND(ISNUMBER(AP1057),ISNUMBER(AP1058)),AP1058/AP1057-1,"")</f>
        <v>-1.9948134849401278E-4</v>
      </c>
      <c r="AR1058" s="60">
        <f>IF(ISNUMBER(AP1058),AP1058/MAX(AP$22:AP1058)-1,"")</f>
        <v>-1.6930584603127574E-3</v>
      </c>
      <c r="AT1058" s="62">
        <v>50.07</v>
      </c>
      <c r="AU1058" s="60">
        <f>IF(AND(ISNUMBER(AT1057),ISNUMBER(AT1058)),AT1058/AT1057-1,"")</f>
        <v>1.9976028765467113E-4</v>
      </c>
      <c r="AV1058" s="60">
        <f>IF(ISNUMBER(AT1058),AT1058/MAX(AT$22:AT1058)-1,"")</f>
        <v>-2.1921084097249466E-3</v>
      </c>
      <c r="AX1058" s="62">
        <v>23.61</v>
      </c>
      <c r="AY1058" s="60">
        <f>IF(AND(ISNUMBER(AX1057),ISNUMBER(AX1058)),AX1058/AX1057-1,"")</f>
        <v>5.7507987220446477E-3</v>
      </c>
      <c r="AZ1058" s="60">
        <f>IF(ISNUMBER(AX1058),AX1058/MAX(AX$22:AX1058)-1,"")</f>
        <v>-0.1195226552302816</v>
      </c>
      <c r="BB1058" s="62">
        <v>47.05</v>
      </c>
      <c r="BC1058" s="60">
        <f>IF(AND(ISNUMBER(BB1057),ISNUMBER(BB1058)),BB1058/BB1057-1,"")</f>
        <v>-1.0615711252655036E-3</v>
      </c>
      <c r="BD1058" s="60">
        <f>IF(ISNUMBER(BB1058),BB1058/MAX(BB$22:BB1058)-1,"")</f>
        <v>-0.14934008316760083</v>
      </c>
      <c r="BF1058" s="62">
        <v>51.65</v>
      </c>
      <c r="BG1058" s="60">
        <f>IF(AND(ISNUMBER(BF1057),ISNUMBER(BF1058)),BF1058/BF1057-1,"")</f>
        <v>7.75043596202174E-4</v>
      </c>
      <c r="BH1058" s="60">
        <f>IF(ISNUMBER(BF1058),BF1058/MAX(BF$22:BF1058)-1,"")</f>
        <v>-4.5991872922053978E-2</v>
      </c>
      <c r="BK1058" s="61">
        <f>BK1057*(1+BL1058)</f>
        <v>145.96845702737656</v>
      </c>
      <c r="BL1058" s="60">
        <f>$L$12*N(AQ1058)+$L$13*N(S1058)+$L$14*N(AA1058)+$L$15*N(AE1058)+$L$16*N(AY1058)+$L$17*N(BC1058)+$L$18*N(AM1058)+$L$19*N(AU1058)+$L$20*N(W1058)</f>
        <v>-1.1267760116903613E-3</v>
      </c>
      <c r="BM1058" s="60">
        <f>IF(ISNUMBER(BK1058),BK1058/MAX(BK$22:BK1058)-1,"")</f>
        <v>-2.7951811388048253E-2</v>
      </c>
      <c r="BO1058" s="61">
        <f>BO1057*(1+BP1058)</f>
        <v>146.10476401694842</v>
      </c>
      <c r="BP1058" s="60">
        <f>$L$36*N(S1058)+$L$37*N(AQ1058)+$L$38*N(AA1058)+$L$39*N(AE1058)+$L$40*N(AM1058)+$L$41*N(W1058)+$L$42*N(AI1058)+$L$43*N(BG1058)+$L$44*N(AY1058)</f>
        <v>-2.2132667993447958E-3</v>
      </c>
      <c r="BQ1058" s="60">
        <f>IF(ISNUMBER(BO1058),BO1058/MAX(BO$22:BO1058)-1,"")</f>
        <v>-3.6410399631292889E-2</v>
      </c>
      <c r="BS1058" s="61">
        <f>BS1057*(1+BT1058)</f>
        <v>137.9320311027528</v>
      </c>
      <c r="BT1058" s="60">
        <f>$L$60*N(S1058)+$L$61*N(AE1058)+$L$62*N(AQ1058)+$L$63*N(AM1058)+$L$64*N(AI1058)+$L$65*N(AA1058)+$L$66*N(BG1058)+$L$67*N(W1058)+$L$68*N(AY1058)</f>
        <v>-1.7071250607180821E-4</v>
      </c>
      <c r="BU1058" s="60">
        <f>IF(ISNUMBER(BS1058),BS1058/MAX(BS$22:BS1058)-1,"")</f>
        <v>-4.4866453686959629E-2</v>
      </c>
    </row>
    <row r="1059" spans="17:73" ht="16" customHeight="1">
      <c r="Q1059" s="63">
        <v>44596</v>
      </c>
      <c r="R1059" s="62">
        <v>631.47</v>
      </c>
      <c r="S1059" s="60">
        <f>IF(AND(ISNUMBER(R1058),ISNUMBER(R1059)),R1059/R1058-1,"")</f>
        <v>-8.4945358623288447E-3</v>
      </c>
      <c r="T1059" s="60">
        <f>IF(ISNUMBER(R1059),R1059/MAX(R$22:R1059)-1,"")</f>
        <v>-4.8274302938960068E-2</v>
      </c>
      <c r="V1059" s="62">
        <v>318</v>
      </c>
      <c r="W1059" s="60">
        <f>IF(AND(ISNUMBER(V1058),ISNUMBER(V1059)),V1059/V1058-1,"")</f>
        <v>-7.6454985177094592E-3</v>
      </c>
      <c r="X1059" s="60">
        <f>IF(ISNUMBER(V1059),V1059/MAX(V$22:V1059)-1,"")</f>
        <v>-5.7973161122137573E-2</v>
      </c>
      <c r="Z1059" s="62">
        <v>12.72</v>
      </c>
      <c r="AA1059" s="60">
        <f>IF(AND(ISNUMBER(Z1058),ISNUMBER(Z1059)),Z1059/Z1058-1,"")</f>
        <v>-1.0886469673405785E-2</v>
      </c>
      <c r="AB1059" s="60">
        <f>IF(ISNUMBER(Z1059),Z1059/MAX(Z$22:Z1059)-1,"")</f>
        <v>-6.1946902654867242E-2</v>
      </c>
      <c r="AD1059" s="62">
        <v>15.4</v>
      </c>
      <c r="AE1059" s="60">
        <f>IF(AND(ISNUMBER(AD1058),ISNUMBER(AD1059)),AD1059/AD1058-1,"")</f>
        <v>-2.5906735751294319E-3</v>
      </c>
      <c r="AF1059" s="60">
        <f>IF(ISNUMBER(AD1059),AD1059/MAX(AD$22:AD1059)-1,"")</f>
        <v>-9.2516205067766588E-2</v>
      </c>
      <c r="AH1059" s="62">
        <v>18.57</v>
      </c>
      <c r="AI1059" s="60">
        <f>IF(AND(ISNUMBER(AH1058),ISNUMBER(AH1059)),AH1059/AH1058-1,"")</f>
        <v>-2.774869109947653E-2</v>
      </c>
      <c r="AJ1059" s="60">
        <f>IF(ISNUMBER(AH1059),AH1059/MAX(AH$22:AH1059)-1,"")</f>
        <v>-0.11739543726235735</v>
      </c>
      <c r="AL1059" s="62">
        <v>21.52</v>
      </c>
      <c r="AM1059" s="60">
        <f>IF(AND(ISNUMBER(AL1058),ISNUMBER(AL1059)),AL1059/AL1058-1,"")</f>
        <v>-6.9220119981542316E-3</v>
      </c>
      <c r="AN1059" s="60">
        <f>IF(ISNUMBER(AL1059),AL1059/MAX(AL$22:AL1059)-1,"")</f>
        <v>-8.69749681798897E-2</v>
      </c>
      <c r="AP1059" s="62">
        <v>100.24</v>
      </c>
      <c r="AQ1059" s="60">
        <f>IF(AND(ISNUMBER(AP1058),ISNUMBER(AP1059)),AP1059/AP1058-1,"")</f>
        <v>0</v>
      </c>
      <c r="AR1059" s="60">
        <f>IF(ISNUMBER(AP1059),AP1059/MAX(AP$22:AP1059)-1,"")</f>
        <v>-1.6930584603127574E-3</v>
      </c>
      <c r="AT1059" s="62">
        <v>50.06</v>
      </c>
      <c r="AU1059" s="60">
        <f>IF(AND(ISNUMBER(AT1058),ISNUMBER(AT1059)),AT1059/AT1058-1,"")</f>
        <v>-1.9972039145188525E-4</v>
      </c>
      <c r="AV1059" s="60">
        <f>IF(ISNUMBER(AT1059),AT1059/MAX(AT$22:AT1059)-1,"")</f>
        <v>-2.3913909924272447E-3</v>
      </c>
      <c r="AX1059" s="62">
        <v>23.545000000000002</v>
      </c>
      <c r="AY1059" s="60">
        <f>IF(AND(ISNUMBER(AX1058),ISNUMBER(AX1059)),AX1059/AX1058-1,"")</f>
        <v>-2.753070732740226E-3</v>
      </c>
      <c r="AZ1059" s="60">
        <f>IF(ISNUMBER(AX1059),AX1059/MAX(AX$22:AX1059)-1,"")</f>
        <v>-0.12194667163900796</v>
      </c>
      <c r="BB1059" s="62">
        <v>46.75</v>
      </c>
      <c r="BC1059" s="60">
        <f>IF(AND(ISNUMBER(BB1058),ISNUMBER(BB1059)),BB1059/BB1058-1,"")</f>
        <v>-6.3761955366630207E-3</v>
      </c>
      <c r="BD1059" s="60">
        <f>IF(ISNUMBER(BB1059),BB1059/MAX(BB$22:BB1059)-1,"")</f>
        <v>-0.15476405713252583</v>
      </c>
      <c r="BF1059" s="62">
        <v>51.48</v>
      </c>
      <c r="BG1059" s="60">
        <f>IF(AND(ISNUMBER(BF1058),ISNUMBER(BF1059)),BF1059/BF1058-1,"")</f>
        <v>-3.2913843175218505E-3</v>
      </c>
      <c r="BH1059" s="60">
        <f>IF(ISNUMBER(BF1059),BF1059/MAX(BF$22:BF1059)-1,"")</f>
        <v>-4.9131880310306686E-2</v>
      </c>
      <c r="BK1059" s="61">
        <f>BK1058*(1+BL1059)</f>
        <v>145.1706725499289</v>
      </c>
      <c r="BL1059" s="60">
        <f>$L$12*N(AQ1059)+$L$13*N(S1059)+$L$14*N(AA1059)+$L$15*N(AE1059)+$L$16*N(AY1059)+$L$17*N(BC1059)+$L$18*N(AM1059)+$L$19*N(AU1059)+$L$20*N(W1059)</f>
        <v>-5.465458042747162E-3</v>
      </c>
      <c r="BM1059" s="60">
        <f>IF(ISNUMBER(BK1059),BK1059/MAX(BK$22:BK1059)-1,"")</f>
        <v>-3.326449997843528E-2</v>
      </c>
      <c r="BO1059" s="61">
        <f>BO1058*(1+BP1059)</f>
        <v>145.25678465965652</v>
      </c>
      <c r="BP1059" s="60">
        <f>$L$36*N(S1059)+$L$37*N(AQ1059)+$L$38*N(AA1059)+$L$39*N(AE1059)+$L$40*N(AM1059)+$L$41*N(W1059)+$L$42*N(AI1059)+$L$43*N(BG1059)+$L$44*N(AY1059)</f>
        <v>-5.8039131235551877E-3</v>
      </c>
      <c r="BQ1059" s="60">
        <f>IF(ISNUMBER(BO1059),BO1059/MAX(BO$22:BO1059)-1,"")</f>
        <v>-4.2002989958594084E-2</v>
      </c>
      <c r="BS1059" s="61">
        <f>BS1058*(1+BT1059)</f>
        <v>136.84398624865224</v>
      </c>
      <c r="BT1059" s="60">
        <f>$L$60*N(S1059)+$L$61*N(AE1059)+$L$62*N(AQ1059)+$L$63*N(AM1059)+$L$64*N(AI1059)+$L$65*N(AA1059)+$L$66*N(BG1059)+$L$67*N(W1059)+$L$68*N(AY1059)</f>
        <v>-7.8882681955870903E-3</v>
      </c>
      <c r="BU1059" s="60">
        <f>IF(ISNUMBER(BS1059),BS1059/MAX(BS$22:BS1059)-1,"")</f>
        <v>-5.2400803262878992E-2</v>
      </c>
    </row>
    <row r="1060" spans="17:73" ht="16" customHeight="1">
      <c r="Q1060" s="63">
        <v>44599</v>
      </c>
      <c r="R1060" s="62">
        <v>633.29999999999995</v>
      </c>
      <c r="S1060" s="60">
        <f>IF(AND(ISNUMBER(R1059),ISNUMBER(R1060)),R1060/R1059-1,"")</f>
        <v>2.897999904983406E-3</v>
      </c>
      <c r="T1060" s="60">
        <f>IF(ISNUMBER(R1060),R1060/MAX(R$22:R1060)-1,"")</f>
        <v>-4.5516201959306724E-2</v>
      </c>
      <c r="V1060" s="62">
        <v>319.3</v>
      </c>
      <c r="W1060" s="60">
        <f>IF(AND(ISNUMBER(V1059),ISNUMBER(V1060)),V1060/V1059-1,"")</f>
        <v>4.0880503144653524E-3</v>
      </c>
      <c r="X1060" s="60">
        <f>IF(ISNUMBER(V1060),V1060/MAX(V$22:V1060)-1,"")</f>
        <v>-5.4122108007228054E-2</v>
      </c>
      <c r="Z1060" s="62">
        <v>12.72</v>
      </c>
      <c r="AA1060" s="60">
        <f>IF(AND(ISNUMBER(Z1059),ISNUMBER(Z1060)),Z1060/Z1059-1,"")</f>
        <v>0</v>
      </c>
      <c r="AB1060" s="60">
        <f>IF(ISNUMBER(Z1060),Z1060/MAX(Z$22:Z1060)-1,"")</f>
        <v>-6.1946902654867242E-2</v>
      </c>
      <c r="AD1060" s="62">
        <v>15.3</v>
      </c>
      <c r="AE1060" s="60">
        <f>IF(AND(ISNUMBER(AD1059),ISNUMBER(AD1060)),AD1060/AD1059-1,"")</f>
        <v>-6.4935064935064402E-3</v>
      </c>
      <c r="AF1060" s="60">
        <f>IF(ISNUMBER(AD1060),AD1060/MAX(AD$22:AD1060)-1,"")</f>
        <v>-9.8408956982910967E-2</v>
      </c>
      <c r="AH1060" s="62">
        <v>18.54</v>
      </c>
      <c r="AI1060" s="60">
        <f>IF(AND(ISNUMBER(AH1059),ISNUMBER(AH1060)),AH1060/AH1059-1,"")</f>
        <v>-1.615508885298933E-3</v>
      </c>
      <c r="AJ1060" s="60">
        <f>IF(ISNUMBER(AH1060),AH1060/MAX(AH$22:AH1060)-1,"")</f>
        <v>-0.11882129277566544</v>
      </c>
      <c r="AL1060" s="62">
        <v>21.4</v>
      </c>
      <c r="AM1060" s="60">
        <f>IF(AND(ISNUMBER(AL1059),ISNUMBER(AL1060)),AL1060/AL1059-1,"")</f>
        <v>-5.5762081784387352E-3</v>
      </c>
      <c r="AN1060" s="60">
        <f>IF(ISNUMBER(AL1060),AL1060/MAX(AL$22:AL1060)-1,"")</f>
        <v>-9.2066185829444258E-2</v>
      </c>
      <c r="AP1060" s="62">
        <v>100.26</v>
      </c>
      <c r="AQ1060" s="60">
        <f>IF(AND(ISNUMBER(AP1059),ISNUMBER(AP1060)),AP1060/AP1059-1,"")</f>
        <v>1.995211492418214E-4</v>
      </c>
      <c r="AR1060" s="60">
        <f>IF(ISNUMBER(AP1060),AP1060/MAX(AP$22:AP1060)-1,"")</f>
        <v>-1.4938751120405769E-3</v>
      </c>
      <c r="AT1060" s="62">
        <v>50.08</v>
      </c>
      <c r="AU1060" s="60">
        <f>IF(AND(ISNUMBER(AT1059),ISNUMBER(AT1060)),AT1060/AT1059-1,"")</f>
        <v>3.9952057530956431E-4</v>
      </c>
      <c r="AV1060" s="60">
        <f>IF(ISNUMBER(AT1060),AT1060/MAX(AT$22:AT1060)-1,"")</f>
        <v>-1.9928258270227595E-3</v>
      </c>
      <c r="AX1060" s="62">
        <v>23.760999999999999</v>
      </c>
      <c r="AY1060" s="60">
        <f>IF(AND(ISNUMBER(AX1059),ISNUMBER(AX1060)),AX1060/AX1059-1,"")</f>
        <v>9.1739222764917194E-3</v>
      </c>
      <c r="AZ1060" s="60">
        <f>IF(ISNUMBER(AX1060),AX1060/MAX(AX$22:AX1060)-1,"")</f>
        <v>-0.11389147865000937</v>
      </c>
      <c r="BB1060" s="62">
        <v>46.6</v>
      </c>
      <c r="BC1060" s="60">
        <f>IF(AND(ISNUMBER(BB1059),ISNUMBER(BB1060)),BB1060/BB1059-1,"")</f>
        <v>-3.2085561497325887E-3</v>
      </c>
      <c r="BD1060" s="60">
        <f>IF(ISNUMBER(BB1060),BB1060/MAX(BB$22:BB1060)-1,"")</f>
        <v>-0.15747604411498828</v>
      </c>
      <c r="BF1060" s="62">
        <v>51.42</v>
      </c>
      <c r="BG1060" s="60">
        <f>IF(AND(ISNUMBER(BF1059),ISNUMBER(BF1060)),BF1060/BF1059-1,"")</f>
        <v>-1.1655011655010705E-3</v>
      </c>
      <c r="BH1060" s="60">
        <f>IF(ISNUMBER(BF1060),BF1060/MAX(BF$22:BF1060)-1,"")</f>
        <v>-5.0240118212042884E-2</v>
      </c>
      <c r="BK1060" s="61">
        <f>BK1059*(1+BL1060)</f>
        <v>145.3549406263914</v>
      </c>
      <c r="BL1060" s="60">
        <f>$L$12*N(AQ1060)+$L$13*N(S1060)+$L$14*N(AA1060)+$L$15*N(AE1060)+$L$16*N(AY1060)+$L$17*N(BC1060)+$L$18*N(AM1060)+$L$19*N(AU1060)+$L$20*N(W1060)</f>
        <v>1.2693202643883051E-3</v>
      </c>
      <c r="BM1060" s="60">
        <f>IF(ISNUMBER(BK1060),BK1060/MAX(BK$22:BK1060)-1,"")</f>
        <v>-3.2037403017954325E-2</v>
      </c>
      <c r="BO1060" s="61">
        <f>BO1059*(1+BP1060)</f>
        <v>145.309323851682</v>
      </c>
      <c r="BP1060" s="60">
        <f>$L$36*N(S1060)+$L$37*N(AQ1060)+$L$38*N(AA1060)+$L$39*N(AE1060)+$L$40*N(AM1060)+$L$41*N(W1060)+$L$42*N(AI1060)+$L$43*N(BG1060)+$L$44*N(AY1060)</f>
        <v>3.6169871272146846E-4</v>
      </c>
      <c r="BQ1060" s="60">
        <f>IF(ISNUMBER(BO1060),BO1060/MAX(BO$22:BO1060)-1,"")</f>
        <v>-4.1656483673271016E-2</v>
      </c>
      <c r="BS1060" s="61">
        <f>BS1059*(1+BT1060)</f>
        <v>136.70343406843548</v>
      </c>
      <c r="BT1060" s="60">
        <f>$L$60*N(S1060)+$L$61*N(AE1060)+$L$62*N(AQ1060)+$L$63*N(AM1060)+$L$64*N(AI1060)+$L$65*N(AA1060)+$L$66*N(BG1060)+$L$67*N(W1060)+$L$68*N(AY1060)</f>
        <v>-1.0270979680565577E-3</v>
      </c>
      <c r="BU1060" s="60">
        <f>IF(ISNUMBER(BS1060),BS1060/MAX(BS$22:BS1060)-1,"")</f>
        <v>-5.3374080472379681E-2</v>
      </c>
    </row>
    <row r="1061" spans="17:73" ht="16" customHeight="1">
      <c r="Q1061" s="63">
        <v>44600</v>
      </c>
      <c r="R1061" s="62">
        <v>627.34</v>
      </c>
      <c r="S1061" s="60">
        <f>IF(AND(ISNUMBER(R1060),ISNUMBER(R1061)),R1061/R1060-1,"")</f>
        <v>-9.4110216327173424E-3</v>
      </c>
      <c r="T1061" s="60">
        <f>IF(ISNUMBER(R1061),R1061/MAX(R$22:R1061)-1,"")</f>
        <v>-5.4498869630746016E-2</v>
      </c>
      <c r="V1061" s="62">
        <v>316.76</v>
      </c>
      <c r="W1061" s="60">
        <f>IF(AND(ISNUMBER(V1060),ISNUMBER(V1061)),V1061/V1060-1,"")</f>
        <v>-7.9549013466959639E-3</v>
      </c>
      <c r="X1061" s="60">
        <f>IF(ISNUMBER(V1061),V1061/MAX(V$22:V1061)-1,"")</f>
        <v>-6.1646473324051265E-2</v>
      </c>
      <c r="Z1061" s="62">
        <v>12.7</v>
      </c>
      <c r="AA1061" s="60">
        <f>IF(AND(ISNUMBER(Z1060),ISNUMBER(Z1061)),Z1061/Z1060-1,"")</f>
        <v>-1.5723270440252124E-3</v>
      </c>
      <c r="AB1061" s="60">
        <f>IF(ISNUMBER(Z1061),Z1061/MAX(Z$22:Z1061)-1,"")</f>
        <v>-6.3421828908554634E-2</v>
      </c>
      <c r="AD1061" s="62">
        <v>15.38</v>
      </c>
      <c r="AE1061" s="60">
        <f>IF(AND(ISNUMBER(AD1060),ISNUMBER(AD1061)),AD1061/AD1060-1,"")</f>
        <v>5.2287581699346219E-3</v>
      </c>
      <c r="AF1061" s="60">
        <f>IF(ISNUMBER(AD1061),AD1061/MAX(AD$22:AD1061)-1,"")</f>
        <v>-9.3694755450795419E-2</v>
      </c>
      <c r="AH1061" s="62">
        <v>18.7</v>
      </c>
      <c r="AI1061" s="60">
        <f>IF(AND(ISNUMBER(AH1060),ISNUMBER(AH1061)),AH1061/AH1060-1,"")</f>
        <v>8.6299892125134559E-3</v>
      </c>
      <c r="AJ1061" s="60">
        <f>IF(ISNUMBER(AH1061),AH1061/MAX(AH$22:AH1061)-1,"")</f>
        <v>-0.11121673003802279</v>
      </c>
      <c r="AL1061" s="62">
        <v>21.38</v>
      </c>
      <c r="AM1061" s="60">
        <f>IF(AND(ISNUMBER(AL1060),ISNUMBER(AL1061)),AL1061/AL1060-1,"")</f>
        <v>-9.3457943925234765E-4</v>
      </c>
      <c r="AN1061" s="60">
        <f>IF(ISNUMBER(AL1061),AL1061/MAX(AL$22:AL1061)-1,"")</f>
        <v>-9.2914722104370018E-2</v>
      </c>
      <c r="AP1061" s="62">
        <v>100.24</v>
      </c>
      <c r="AQ1061" s="60">
        <f>IF(AND(ISNUMBER(AP1060),ISNUMBER(AP1061)),AP1061/AP1060-1,"")</f>
        <v>-1.9948134849401278E-4</v>
      </c>
      <c r="AR1061" s="60">
        <f>IF(ISNUMBER(AP1061),AP1061/MAX(AP$22:AP1061)-1,"")</f>
        <v>-1.6930584603127574E-3</v>
      </c>
      <c r="AT1061" s="62">
        <v>50.07</v>
      </c>
      <c r="AU1061" s="60">
        <f>IF(AND(ISNUMBER(AT1060),ISNUMBER(AT1061)),AT1061/AT1060-1,"")</f>
        <v>-1.9968051118202101E-4</v>
      </c>
      <c r="AV1061" s="60">
        <f>IF(ISNUMBER(AT1061),AT1061/MAX(AT$22:AT1061)-1,"")</f>
        <v>-2.1921084097249466E-3</v>
      </c>
      <c r="AX1061" s="62">
        <v>23.824000000000002</v>
      </c>
      <c r="AY1061" s="60">
        <f>IF(AND(ISNUMBER(AX1060),ISNUMBER(AX1061)),AX1061/AX1060-1,"")</f>
        <v>2.6514035604563446E-3</v>
      </c>
      <c r="AZ1061" s="60">
        <f>IF(ISNUMBER(AX1061),AX1061/MAX(AX$22:AX1061)-1,"")</f>
        <v>-0.11154204736155138</v>
      </c>
      <c r="BB1061" s="62">
        <v>46.51</v>
      </c>
      <c r="BC1061" s="60">
        <f>IF(AND(ISNUMBER(BB1060),ISNUMBER(BB1061)),BB1061/BB1060-1,"")</f>
        <v>-1.9313304721030322E-3</v>
      </c>
      <c r="BD1061" s="60">
        <f>IF(ISNUMBER(BB1061),BB1061/MAX(BB$22:BB1061)-1,"")</f>
        <v>-0.15910323630446577</v>
      </c>
      <c r="BF1061" s="62">
        <v>51.16</v>
      </c>
      <c r="BG1061" s="60">
        <f>IF(AND(ISNUMBER(BF1060),ISNUMBER(BF1061)),BF1061/BF1060-1,"")</f>
        <v>-5.056398288603714E-3</v>
      </c>
      <c r="BH1061" s="60">
        <f>IF(ISNUMBER(BF1061),BF1061/MAX(BF$22:BF1061)-1,"")</f>
        <v>-5.5042482452899999E-2</v>
      </c>
      <c r="BK1061" s="61">
        <f>BK1060*(1+BL1061)</f>
        <v>145.02168690239404</v>
      </c>
      <c r="BL1061" s="60">
        <f>$L$12*N(AQ1061)+$L$13*N(S1061)+$L$14*N(AA1061)+$L$15*N(AE1061)+$L$16*N(AY1061)+$L$17*N(BC1061)+$L$18*N(AM1061)+$L$19*N(AU1061)+$L$20*N(W1061)</f>
        <v>-2.2926893476152188E-3</v>
      </c>
      <c r="BM1061" s="60">
        <f>IF(ISNUMBER(BK1061),BK1061/MAX(BK$22:BK1061)-1,"")</f>
        <v>-3.4256640552944972E-2</v>
      </c>
      <c r="BO1061" s="61">
        <f>BO1060*(1+BP1061)</f>
        <v>145.00930139114834</v>
      </c>
      <c r="BP1061" s="60">
        <f>$L$36*N(S1061)+$L$37*N(AQ1061)+$L$38*N(AA1061)+$L$39*N(AE1061)+$L$40*N(AM1061)+$L$41*N(W1061)+$L$42*N(AI1061)+$L$43*N(BG1061)+$L$44*N(AY1061)</f>
        <v>-2.064715825392431E-3</v>
      </c>
      <c r="BQ1061" s="60">
        <f>IF(ISNUMBER(BO1061),BO1061/MAX(BO$22:BO1061)-1,"")</f>
        <v>-4.363519069759314E-2</v>
      </c>
      <c r="BS1061" s="61">
        <f>BS1060*(1+BT1061)</f>
        <v>136.54303530150557</v>
      </c>
      <c r="BT1061" s="60">
        <f>$L$60*N(S1061)+$L$61*N(AE1061)+$L$62*N(AQ1061)+$L$63*N(AM1061)+$L$64*N(AI1061)+$L$65*N(AA1061)+$L$66*N(BG1061)+$L$67*N(W1061)+$L$68*N(AY1061)</f>
        <v>-1.1733338523859476E-3</v>
      </c>
      <c r="BU1061" s="60">
        <f>IF(ISNUMBER(BS1061),BS1061/MAX(BS$22:BS1061)-1,"")</f>
        <v>-5.4484788709307508E-2</v>
      </c>
    </row>
    <row r="1062" spans="17:73" ht="16" customHeight="1">
      <c r="Q1062" s="63">
        <v>44601</v>
      </c>
      <c r="R1062" s="62">
        <v>631.46</v>
      </c>
      <c r="S1062" s="60">
        <f>IF(AND(ISNUMBER(R1061),ISNUMBER(R1062)),R1062/R1061-1,"")</f>
        <v>6.567411610928664E-3</v>
      </c>
      <c r="T1062" s="60">
        <f>IF(ISNUMBER(R1062),R1062/MAX(R$22:R1062)-1,"")</f>
        <v>-4.8289374529012719E-2</v>
      </c>
      <c r="V1062" s="62">
        <v>319.02999999999997</v>
      </c>
      <c r="W1062" s="60">
        <f>IF(AND(ISNUMBER(V1061),ISNUMBER(V1062)),V1062/V1061-1,"")</f>
        <v>7.1663088773834538E-3</v>
      </c>
      <c r="X1062" s="60">
        <f>IF(ISNUMBER(V1062),V1062/MAX(V$22:V1062)-1,"")</f>
        <v>-5.4921942115709443E-2</v>
      </c>
      <c r="Z1062" s="62">
        <v>12.79</v>
      </c>
      <c r="AA1062" s="60">
        <f>IF(AND(ISNUMBER(Z1061),ISNUMBER(Z1062)),Z1062/Z1061-1,"")</f>
        <v>7.0866141732284227E-3</v>
      </c>
      <c r="AB1062" s="60">
        <f>IF(ISNUMBER(Z1062),Z1062/MAX(Z$22:Z1062)-1,"")</f>
        <v>-5.6784660766961759E-2</v>
      </c>
      <c r="AD1062" s="62">
        <v>15.56</v>
      </c>
      <c r="AE1062" s="60">
        <f>IF(AND(ISNUMBER(AD1061),ISNUMBER(AD1062)),AD1062/AD1061-1,"")</f>
        <v>1.1703511053315907E-2</v>
      </c>
      <c r="AF1062" s="60">
        <f>IF(ISNUMBER(AD1062),AD1062/MAX(AD$22:AD1062)-1,"")</f>
        <v>-8.3087802003535605E-2</v>
      </c>
      <c r="AH1062" s="62">
        <v>18.95</v>
      </c>
      <c r="AI1062" s="60">
        <f>IF(AND(ISNUMBER(AH1061),ISNUMBER(AH1062)),AH1062/AH1061-1,"")</f>
        <v>1.3368983957219305E-2</v>
      </c>
      <c r="AJ1062" s="60">
        <f>IF(ISNUMBER(AH1062),AH1062/MAX(AH$22:AH1062)-1,"")</f>
        <v>-9.9334600760456304E-2</v>
      </c>
      <c r="AL1062" s="62">
        <v>21.55</v>
      </c>
      <c r="AM1062" s="60">
        <f>IF(AND(ISNUMBER(AL1061),ISNUMBER(AL1062)),AL1062/AL1061-1,"")</f>
        <v>7.9513564078579346E-3</v>
      </c>
      <c r="AN1062" s="60">
        <f>IF(ISNUMBER(AL1062),AL1062/MAX(AL$22:AL1062)-1,"")</f>
        <v>-8.5702163767501061E-2</v>
      </c>
      <c r="AP1062" s="62">
        <v>100.24</v>
      </c>
      <c r="AQ1062" s="60">
        <f>IF(AND(ISNUMBER(AP1061),ISNUMBER(AP1062)),AP1062/AP1061-1,"")</f>
        <v>0</v>
      </c>
      <c r="AR1062" s="60">
        <f>IF(ISNUMBER(AP1062),AP1062/MAX(AP$22:AP1062)-1,"")</f>
        <v>-1.6930584603127574E-3</v>
      </c>
      <c r="AT1062" s="62">
        <v>50.07</v>
      </c>
      <c r="AU1062" s="60">
        <f>IF(AND(ISNUMBER(AT1061),ISNUMBER(AT1062)),AT1062/AT1061-1,"")</f>
        <v>0</v>
      </c>
      <c r="AV1062" s="60">
        <f>IF(ISNUMBER(AT1062),AT1062/MAX(AT$22:AT1062)-1,"")</f>
        <v>-2.1921084097249466E-3</v>
      </c>
      <c r="AX1062" s="62">
        <v>23.725000000000001</v>
      </c>
      <c r="AY1062" s="60">
        <f>IF(AND(ISNUMBER(AX1061),ISNUMBER(AX1062)),AX1062/AX1061-1,"")</f>
        <v>-4.1554734721289677E-3</v>
      </c>
      <c r="AZ1062" s="60">
        <f>IF(ISNUMBER(AX1062),AX1062/MAX(AX$22:AX1062)-1,"")</f>
        <v>-0.11523401081484241</v>
      </c>
      <c r="BB1062" s="62">
        <v>46.42</v>
      </c>
      <c r="BC1062" s="60">
        <f>IF(AND(ISNUMBER(BB1061),ISNUMBER(BB1062)),BB1062/BB1061-1,"")</f>
        <v>-1.9350677273703987E-3</v>
      </c>
      <c r="BD1062" s="60">
        <f>IF(ISNUMBER(BB1062),BB1062/MAX(BB$22:BB1062)-1,"")</f>
        <v>-0.16073042849394326</v>
      </c>
      <c r="BF1062" s="62">
        <v>51.22</v>
      </c>
      <c r="BG1062" s="60">
        <f>IF(AND(ISNUMBER(BF1061),ISNUMBER(BF1062)),BF1062/BF1061-1,"")</f>
        <v>1.1727912431587217E-3</v>
      </c>
      <c r="BH1062" s="60">
        <f>IF(ISNUMBER(BF1062),BF1062/MAX(BF$22:BF1062)-1,"")</f>
        <v>-5.393424455116369E-2</v>
      </c>
      <c r="BK1062" s="61">
        <f>BK1061*(1+BL1062)</f>
        <v>145.58764779981524</v>
      </c>
      <c r="BL1062" s="60">
        <f>$L$12*N(AQ1062)+$L$13*N(S1062)+$L$14*N(AA1062)+$L$15*N(AE1062)+$L$16*N(AY1062)+$L$17*N(BC1062)+$L$18*N(AM1062)+$L$19*N(AU1062)+$L$20*N(W1062)</f>
        <v>3.9025949119053673E-3</v>
      </c>
      <c r="BM1062" s="60">
        <f>IF(ISNUMBER(BK1062),BK1062/MAX(BK$22:BK1062)-1,"")</f>
        <v>-3.0487735432160545E-2</v>
      </c>
      <c r="BO1062" s="61">
        <f>BO1061*(1+BP1062)</f>
        <v>145.78497835844894</v>
      </c>
      <c r="BP1062" s="60">
        <f>$L$36*N(S1062)+$L$37*N(AQ1062)+$L$38*N(AA1062)+$L$39*N(AE1062)+$L$40*N(AM1062)+$L$41*N(W1062)+$L$42*N(AI1062)+$L$43*N(BG1062)+$L$44*N(AY1062)</f>
        <v>5.3491531912721671E-3</v>
      </c>
      <c r="BQ1062" s="60">
        <f>IF(ISNUMBER(BO1062),BO1062/MAX(BO$22:BO1062)-1,"")</f>
        <v>-3.8519448825892755E-2</v>
      </c>
      <c r="BS1062" s="61">
        <f>BS1061*(1+BT1062)</f>
        <v>137.51948313526364</v>
      </c>
      <c r="BT1062" s="60">
        <f>$L$60*N(S1062)+$L$61*N(AE1062)+$L$62*N(AQ1062)+$L$63*N(AM1062)+$L$64*N(AI1062)+$L$65*N(AA1062)+$L$66*N(BG1062)+$L$67*N(W1062)+$L$68*N(AY1062)</f>
        <v>7.1512093722097929E-3</v>
      </c>
      <c r="BU1062" s="60">
        <f>IF(ISNUMBER(BS1062),BS1062/MAX(BS$22:BS1062)-1,"")</f>
        <v>-4.7723211468758797E-2</v>
      </c>
    </row>
    <row r="1063" spans="17:73" ht="16" customHeight="1">
      <c r="Q1063" s="63">
        <v>44602</v>
      </c>
      <c r="R1063" s="62">
        <v>636.11</v>
      </c>
      <c r="S1063" s="60">
        <f>IF(AND(ISNUMBER(R1062),ISNUMBER(R1063)),R1063/R1062-1,"")</f>
        <v>7.3638868653596035E-3</v>
      </c>
      <c r="T1063" s="60">
        <f>IF(ISNUMBER(R1063),R1063/MAX(R$22:R1063)-1,"")</f>
        <v>-4.128108515448381E-2</v>
      </c>
      <c r="V1063" s="62">
        <v>321.55</v>
      </c>
      <c r="W1063" s="60">
        <f>IF(AND(ISNUMBER(V1062),ISNUMBER(V1063)),V1063/V1062-1,"")</f>
        <v>7.898943673009029E-3</v>
      </c>
      <c r="X1063" s="60">
        <f>IF(ISNUMBER(V1063),V1063/MAX(V$22:V1063)-1,"")</f>
        <v>-4.7456823769884693E-2</v>
      </c>
      <c r="Z1063" s="62">
        <v>12.89</v>
      </c>
      <c r="AA1063" s="60">
        <f>IF(AND(ISNUMBER(Z1062),ISNUMBER(Z1063)),Z1063/Z1062-1,"")</f>
        <v>7.8186082877249596E-3</v>
      </c>
      <c r="AB1063" s="60">
        <f>IF(ISNUMBER(Z1063),Z1063/MAX(Z$22:Z1063)-1,"")</f>
        <v>-4.9410029498525021E-2</v>
      </c>
      <c r="AD1063" s="62">
        <v>15.61</v>
      </c>
      <c r="AE1063" s="60">
        <f>IF(AND(ISNUMBER(AD1062),ISNUMBER(AD1063)),AD1063/AD1062-1,"")</f>
        <v>3.2133676092545027E-3</v>
      </c>
      <c r="AF1063" s="60">
        <f>IF(ISNUMBER(AD1063),AD1063/MAX(AD$22:AD1063)-1,"")</f>
        <v>-8.0141426045963415E-2</v>
      </c>
      <c r="AH1063" s="62">
        <v>18.920000000000002</v>
      </c>
      <c r="AI1063" s="60">
        <f>IF(AND(ISNUMBER(AH1062),ISNUMBER(AH1063)),AH1063/AH1062-1,"")</f>
        <v>-1.5831134564642246E-3</v>
      </c>
      <c r="AJ1063" s="60">
        <f>IF(ISNUMBER(AH1063),AH1063/MAX(AH$22:AH1063)-1,"")</f>
        <v>-0.10076045627376418</v>
      </c>
      <c r="AL1063" s="62">
        <v>21.66</v>
      </c>
      <c r="AM1063" s="60">
        <f>IF(AND(ISNUMBER(AL1062),ISNUMBER(AL1063)),AL1063/AL1062-1,"")</f>
        <v>5.1044083526681217E-3</v>
      </c>
      <c r="AN1063" s="60">
        <f>IF(ISNUMBER(AL1063),AL1063/MAX(AL$22:AL1063)-1,"")</f>
        <v>-8.1035214255409382E-2</v>
      </c>
      <c r="AP1063" s="62">
        <v>100.26</v>
      </c>
      <c r="AQ1063" s="60">
        <f>IF(AND(ISNUMBER(AP1062),ISNUMBER(AP1063)),AP1063/AP1062-1,"")</f>
        <v>1.995211492418214E-4</v>
      </c>
      <c r="AR1063" s="60">
        <f>IF(ISNUMBER(AP1063),AP1063/MAX(AP$22:AP1063)-1,"")</f>
        <v>-1.4938751120405769E-3</v>
      </c>
      <c r="AT1063" s="62">
        <v>50.08</v>
      </c>
      <c r="AU1063" s="60">
        <f>IF(AND(ISNUMBER(AT1062),ISNUMBER(AT1063)),AT1063/AT1062-1,"")</f>
        <v>1.9972039145188525E-4</v>
      </c>
      <c r="AV1063" s="60">
        <f>IF(ISNUMBER(AT1063),AT1063/MAX(AT$22:AT1063)-1,"")</f>
        <v>-1.9928258270227595E-3</v>
      </c>
      <c r="AX1063" s="62">
        <v>23.786999999999999</v>
      </c>
      <c r="AY1063" s="60">
        <f>IF(AND(ISNUMBER(AX1062),ISNUMBER(AX1063)),AX1063/AX1062-1,"")</f>
        <v>2.6132771338249761E-3</v>
      </c>
      <c r="AZ1063" s="60">
        <f>IF(ISNUMBER(AX1063),AX1063/MAX(AX$22:AX1063)-1,"")</f>
        <v>-0.11292187208651883</v>
      </c>
      <c r="BB1063" s="62">
        <v>46.49</v>
      </c>
      <c r="BC1063" s="60">
        <f>IF(AND(ISNUMBER(BB1062),ISNUMBER(BB1063)),BB1063/BB1062-1,"")</f>
        <v>1.5079707022835898E-3</v>
      </c>
      <c r="BD1063" s="60">
        <f>IF(ISNUMBER(BB1063),BB1063/MAX(BB$22:BB1063)-1,"")</f>
        <v>-0.15946483456879412</v>
      </c>
      <c r="BF1063" s="62">
        <v>51.18</v>
      </c>
      <c r="BG1063" s="60">
        <f>IF(AND(ISNUMBER(BF1062),ISNUMBER(BF1063)),BF1063/BF1062-1,"")</f>
        <v>-7.8094494338143416E-4</v>
      </c>
      <c r="BH1063" s="60">
        <f>IF(ISNUMBER(BF1063),BF1063/MAX(BF$22:BF1063)-1,"")</f>
        <v>-5.4673069818987785E-2</v>
      </c>
      <c r="BK1063" s="61">
        <f>BK1062*(1+BL1063)</f>
        <v>146.23842740420932</v>
      </c>
      <c r="BL1063" s="60">
        <f>$L$12*N(AQ1063)+$L$13*N(S1063)+$L$14*N(AA1063)+$L$15*N(AE1063)+$L$16*N(AY1063)+$L$17*N(BC1063)+$L$18*N(AM1063)+$L$19*N(AU1063)+$L$20*N(W1063)</f>
        <v>4.4700193610441993E-3</v>
      </c>
      <c r="BM1063" s="60">
        <f>IF(ISNUMBER(BK1063),BK1063/MAX(BK$22:BK1063)-1,"")</f>
        <v>-2.6153996838772398E-2</v>
      </c>
      <c r="BO1063" s="61">
        <f>BO1062*(1+BP1063)</f>
        <v>146.46056825814063</v>
      </c>
      <c r="BP1063" s="60">
        <f>$L$36*N(S1063)+$L$37*N(AQ1063)+$L$38*N(AA1063)+$L$39*N(AE1063)+$L$40*N(AM1063)+$L$41*N(W1063)+$L$42*N(AI1063)+$L$43*N(BG1063)+$L$44*N(AY1063)</f>
        <v>4.6341530334530643E-3</v>
      </c>
      <c r="BQ1063" s="60">
        <f>IF(ISNUMBER(BO1063),BO1063/MAX(BO$22:BO1063)-1,"")</f>
        <v>-3.4063800813063261E-2</v>
      </c>
      <c r="BS1063" s="61">
        <f>BS1062*(1+BT1063)</f>
        <v>138.06560825000818</v>
      </c>
      <c r="BT1063" s="60">
        <f>$L$60*N(S1063)+$L$61*N(AE1063)+$L$62*N(AQ1063)+$L$63*N(AM1063)+$L$64*N(AI1063)+$L$65*N(AA1063)+$L$66*N(BG1063)+$L$67*N(W1063)+$L$68*N(AY1063)</f>
        <v>3.9712563070600755E-3</v>
      </c>
      <c r="BU1063" s="60">
        <f>IF(ISNUMBER(BS1063),BS1063/MAX(BS$22:BS1063)-1,"")</f>
        <v>-4.3941476266237345E-2</v>
      </c>
    </row>
    <row r="1064" spans="17:73" ht="16" customHeight="1">
      <c r="Q1064" s="63">
        <v>44603</v>
      </c>
      <c r="R1064" s="62">
        <v>626.64</v>
      </c>
      <c r="S1064" s="60">
        <f>IF(AND(ISNUMBER(R1063),ISNUMBER(R1064)),R1064/R1063-1,"")</f>
        <v>-1.4887362248667713E-2</v>
      </c>
      <c r="T1064" s="60">
        <f>IF(ISNUMBER(R1064),R1064/MAX(R$22:R1064)-1,"")</f>
        <v>-5.5553880934438582E-2</v>
      </c>
      <c r="V1064" s="62">
        <v>316.95999999999998</v>
      </c>
      <c r="W1064" s="60">
        <f>IF(AND(ISNUMBER(V1063),ISNUMBER(V1064)),V1064/V1063-1,"")</f>
        <v>-1.4274607370548975E-2</v>
      </c>
      <c r="X1064" s="60">
        <f>IF(ISNUMBER(V1064),V1064/MAX(V$22:V1064)-1,"")</f>
        <v>-6.1054003614065322E-2</v>
      </c>
      <c r="Z1064" s="62">
        <v>12.68</v>
      </c>
      <c r="AA1064" s="60">
        <f>IF(AND(ISNUMBER(Z1063),ISNUMBER(Z1064)),Z1064/Z1063-1,"")</f>
        <v>-1.6291698991466319E-2</v>
      </c>
      <c r="AB1064" s="60">
        <f>IF(ISNUMBER(Z1064),Z1064/MAX(Z$22:Z1064)-1,"")</f>
        <v>-6.4896755162241915E-2</v>
      </c>
      <c r="AD1064" s="62">
        <v>15.39</v>
      </c>
      <c r="AE1064" s="60">
        <f>IF(AND(ISNUMBER(AD1063),ISNUMBER(AD1064)),AD1064/AD1063-1,"")</f>
        <v>-1.4093529788597015E-2</v>
      </c>
      <c r="AF1064" s="60">
        <f>IF(ISNUMBER(AD1064),AD1064/MAX(AD$22:AD1064)-1,"")</f>
        <v>-9.3105480259281004E-2</v>
      </c>
      <c r="AH1064" s="62">
        <v>18.54</v>
      </c>
      <c r="AI1064" s="60">
        <f>IF(AND(ISNUMBER(AH1063),ISNUMBER(AH1064)),AH1064/AH1063-1,"")</f>
        <v>-2.008456659619462E-2</v>
      </c>
      <c r="AJ1064" s="60">
        <f>IF(ISNUMBER(AH1064),AH1064/MAX(AH$22:AH1064)-1,"")</f>
        <v>-0.11882129277566544</v>
      </c>
      <c r="AL1064" s="62">
        <v>21.28</v>
      </c>
      <c r="AM1064" s="60">
        <f>IF(AND(ISNUMBER(AL1063),ISNUMBER(AL1064)),AL1064/AL1063-1,"")</f>
        <v>-1.7543859649122751E-2</v>
      </c>
      <c r="AN1064" s="60">
        <f>IF(ISNUMBER(AL1064),AL1064/MAX(AL$22:AL1064)-1,"")</f>
        <v>-9.7157403478998705E-2</v>
      </c>
      <c r="AP1064" s="62">
        <v>100.24</v>
      </c>
      <c r="AQ1064" s="60">
        <f>IF(AND(ISNUMBER(AP1063),ISNUMBER(AP1064)),AP1064/AP1063-1,"")</f>
        <v>-1.9948134849401278E-4</v>
      </c>
      <c r="AR1064" s="60">
        <f>IF(ISNUMBER(AP1064),AP1064/MAX(AP$22:AP1064)-1,"")</f>
        <v>-1.6930584603127574E-3</v>
      </c>
      <c r="AT1064" s="62">
        <v>50.08</v>
      </c>
      <c r="AU1064" s="60">
        <f>IF(AND(ISNUMBER(AT1063),ISNUMBER(AT1064)),AT1064/AT1063-1,"")</f>
        <v>0</v>
      </c>
      <c r="AV1064" s="60">
        <f>IF(ISNUMBER(AT1064),AT1064/MAX(AT$22:AT1064)-1,"")</f>
        <v>-1.9928258270227595E-3</v>
      </c>
      <c r="AX1064" s="62">
        <v>23.859000000000002</v>
      </c>
      <c r="AY1064" s="60">
        <f>IF(AND(ISNUMBER(AX1063),ISNUMBER(AX1064)),AX1064/AX1063-1,"")</f>
        <v>3.0268634127885718E-3</v>
      </c>
      <c r="AZ1064" s="60">
        <f>IF(ISNUMBER(AX1064),AX1064/MAX(AX$22:AX1064)-1,"")</f>
        <v>-0.11023680775685252</v>
      </c>
      <c r="BB1064" s="62">
        <v>46.15</v>
      </c>
      <c r="BC1064" s="60">
        <f>IF(AND(ISNUMBER(BB1063),ISNUMBER(BB1064)),BB1064/BB1063-1,"")</f>
        <v>-7.313400731340125E-3</v>
      </c>
      <c r="BD1064" s="60">
        <f>IF(ISNUMBER(BB1064),BB1064/MAX(BB$22:BB1064)-1,"")</f>
        <v>-0.16561200506237572</v>
      </c>
      <c r="BF1064" s="62">
        <v>50.94</v>
      </c>
      <c r="BG1064" s="60">
        <f>IF(AND(ISNUMBER(BF1063),ISNUMBER(BF1064)),BF1064/BF1063-1,"")</f>
        <v>-4.6893317702227932E-3</v>
      </c>
      <c r="BH1064" s="60">
        <f>IF(ISNUMBER(BF1064),BF1064/MAX(BF$22:BF1064)-1,"")</f>
        <v>-5.9106021425932798E-2</v>
      </c>
      <c r="BK1064" s="61">
        <f>BK1063*(1+BL1064)</f>
        <v>144.9130282894906</v>
      </c>
      <c r="BL1064" s="60">
        <f>$L$12*N(AQ1064)+$L$13*N(S1064)+$L$14*N(AA1064)+$L$15*N(AE1064)+$L$16*N(AY1064)+$L$17*N(BC1064)+$L$18*N(AM1064)+$L$19*N(AU1064)+$L$20*N(W1064)</f>
        <v>-9.0632752159953457E-3</v>
      </c>
      <c r="BM1064" s="60">
        <f>IF(ISNUMBER(BK1064),BK1064/MAX(BK$22:BK1064)-1,"")</f>
        <v>-3.4980231183419752E-2</v>
      </c>
      <c r="BO1064" s="61">
        <f>BO1063*(1+BP1064)</f>
        <v>144.91707055528164</v>
      </c>
      <c r="BP1064" s="60">
        <f>$L$36*N(S1064)+$L$37*N(AQ1064)+$L$38*N(AA1064)+$L$39*N(AE1064)+$L$40*N(AM1064)+$L$41*N(W1064)+$L$42*N(AI1064)+$L$43*N(BG1064)+$L$44*N(AY1064)</f>
        <v>-1.0538657068013784E-2</v>
      </c>
      <c r="BQ1064" s="60">
        <f>IF(ISNUMBER(BO1064),BO1064/MAX(BO$22:BO1064)-1,"")</f>
        <v>-4.4243471165875126E-2</v>
      </c>
      <c r="BS1064" s="61">
        <f>BS1063*(1+BT1064)</f>
        <v>136.29871527512299</v>
      </c>
      <c r="BT1064" s="60">
        <f>$L$60*N(S1064)+$L$61*N(AE1064)+$L$62*N(AQ1064)+$L$63*N(AM1064)+$L$64*N(AI1064)+$L$65*N(AA1064)+$L$66*N(BG1064)+$L$67*N(W1064)+$L$68*N(AY1064)</f>
        <v>-1.2797488073102969E-2</v>
      </c>
      <c r="BU1064" s="60">
        <f>IF(ISNUMBER(BS1064),BS1064/MAX(BS$22:BS1064)-1,"")</f>
        <v>-5.61766238209086E-2</v>
      </c>
    </row>
    <row r="1065" spans="17:73" ht="16" customHeight="1">
      <c r="Q1065" s="63">
        <v>44606</v>
      </c>
      <c r="R1065" s="62">
        <v>620.47</v>
      </c>
      <c r="S1065" s="60">
        <f>IF(AND(ISNUMBER(R1064),ISNUMBER(R1065)),R1065/R1064-1,"")</f>
        <v>-9.8461636665388985E-3</v>
      </c>
      <c r="T1065" s="60">
        <f>IF(ISNUMBER(R1065),R1065/MAX(R$22:R1065)-1,"")</f>
        <v>-6.4853051996985656E-2</v>
      </c>
      <c r="V1065" s="62">
        <v>313.89</v>
      </c>
      <c r="W1065" s="60">
        <f>IF(AND(ISNUMBER(V1064),ISNUMBER(V1065)),V1065/V1064-1,"")</f>
        <v>-9.6857647652700551E-3</v>
      </c>
      <c r="X1065" s="60">
        <f>IF(ISNUMBER(V1065),V1065/MAX(V$22:V1065)-1,"")</f>
        <v>-7.0148413662351583E-2</v>
      </c>
      <c r="Z1065" s="62">
        <v>12.52</v>
      </c>
      <c r="AA1065" s="60">
        <f>IF(AND(ISNUMBER(Z1064),ISNUMBER(Z1065)),Z1065/Z1064-1,"")</f>
        <v>-1.2618296529968487E-2</v>
      </c>
      <c r="AB1065" s="60">
        <f>IF(ISNUMBER(Z1065),Z1065/MAX(Z$22:Z1065)-1,"")</f>
        <v>-7.6696165191740495E-2</v>
      </c>
      <c r="AD1065" s="62">
        <v>15.21</v>
      </c>
      <c r="AE1065" s="60">
        <f>IF(AND(ISNUMBER(AD1064),ISNUMBER(AD1065)),AD1065/AD1064-1,"")</f>
        <v>-1.1695906432748537E-2</v>
      </c>
      <c r="AF1065" s="60">
        <f>IF(ISNUMBER(AD1065),AD1065/MAX(AD$22:AD1065)-1,"")</f>
        <v>-0.10371243370654082</v>
      </c>
      <c r="AH1065" s="62">
        <v>18.55</v>
      </c>
      <c r="AI1065" s="60">
        <f>IF(AND(ISNUMBER(AH1064),ISNUMBER(AH1065)),AH1065/AH1064-1,"")</f>
        <v>5.3937432578221589E-4</v>
      </c>
      <c r="AJ1065" s="60">
        <f>IF(ISNUMBER(AH1065),AH1065/MAX(AH$22:AH1065)-1,"")</f>
        <v>-0.11834600760456271</v>
      </c>
      <c r="AL1065" s="62">
        <v>21.27</v>
      </c>
      <c r="AM1065" s="60">
        <f>IF(AND(ISNUMBER(AL1064),ISNUMBER(AL1065)),AL1065/AL1064-1,"")</f>
        <v>-4.6992481203012026E-4</v>
      </c>
      <c r="AN1065" s="60">
        <f>IF(ISNUMBER(AL1065),AL1065/MAX(AL$22:AL1065)-1,"")</f>
        <v>-9.7581671616461585E-2</v>
      </c>
      <c r="AP1065" s="62">
        <v>100.26</v>
      </c>
      <c r="AQ1065" s="60">
        <f>IF(AND(ISNUMBER(AP1064),ISNUMBER(AP1065)),AP1065/AP1064-1,"")</f>
        <v>1.995211492418214E-4</v>
      </c>
      <c r="AR1065" s="60">
        <f>IF(ISNUMBER(AP1065),AP1065/MAX(AP$22:AP1065)-1,"")</f>
        <v>-1.4938751120405769E-3</v>
      </c>
      <c r="AT1065" s="62">
        <v>50.07</v>
      </c>
      <c r="AU1065" s="60">
        <f>IF(AND(ISNUMBER(AT1064),ISNUMBER(AT1065)),AT1065/AT1064-1,"")</f>
        <v>-1.9968051118202101E-4</v>
      </c>
      <c r="AV1065" s="60">
        <f>IF(ISNUMBER(AT1065),AT1065/MAX(AT$22:AT1065)-1,"")</f>
        <v>-2.1921084097249466E-3</v>
      </c>
      <c r="AX1065" s="62">
        <v>24.225000000000001</v>
      </c>
      <c r="AY1065" s="60">
        <f>IF(AND(ISNUMBER(AX1064),ISNUMBER(AX1065)),AX1065/AX1064-1,"")</f>
        <v>1.5340123223940738E-2</v>
      </c>
      <c r="AZ1065" s="60">
        <f>IF(ISNUMBER(AX1065),AX1065/MAX(AX$22:AX1065)-1,"")</f>
        <v>-9.6587730747715872E-2</v>
      </c>
      <c r="BB1065" s="62">
        <v>46.35</v>
      </c>
      <c r="BC1065" s="60">
        <f>IF(AND(ISNUMBER(BB1064),ISNUMBER(BB1065)),BB1065/BB1064-1,"")</f>
        <v>4.3336944745395733E-3</v>
      </c>
      <c r="BD1065" s="60">
        <f>IF(ISNUMBER(BB1065),BB1065/MAX(BB$22:BB1065)-1,"")</f>
        <v>-0.16199602241909239</v>
      </c>
      <c r="BF1065" s="62">
        <v>51.05</v>
      </c>
      <c r="BG1065" s="60">
        <f>IF(AND(ISNUMBER(BF1064),ISNUMBER(BF1065)),BF1065/BF1064-1,"")</f>
        <v>2.1594032194738322E-3</v>
      </c>
      <c r="BH1065" s="60">
        <f>IF(ISNUMBER(BF1065),BF1065/MAX(BF$22:BF1065)-1,"")</f>
        <v>-5.7074251939416398E-2</v>
      </c>
      <c r="BK1065" s="61">
        <f>BK1064*(1+BL1065)</f>
        <v>144.39434751820176</v>
      </c>
      <c r="BL1065" s="60">
        <f>$L$12*N(AQ1065)+$L$13*N(S1065)+$L$14*N(AA1065)+$L$15*N(AE1065)+$L$16*N(AY1065)+$L$17*N(BC1065)+$L$18*N(AM1065)+$L$19*N(AU1065)+$L$20*N(W1065)</f>
        <v>-3.579255622570306E-3</v>
      </c>
      <c r="BM1065" s="60">
        <f>IF(ISNUMBER(BK1065),BK1065/MAX(BK$22:BK1065)-1,"")</f>
        <v>-3.8434283616847975E-2</v>
      </c>
      <c r="BO1065" s="61">
        <f>BO1064*(1+BP1065)</f>
        <v>144.04579363886305</v>
      </c>
      <c r="BP1065" s="60">
        <f>$L$36*N(S1065)+$L$37*N(AQ1065)+$L$38*N(AA1065)+$L$39*N(AE1065)+$L$40*N(AM1065)+$L$41*N(W1065)+$L$42*N(AI1065)+$L$43*N(BG1065)+$L$44*N(AY1065)</f>
        <v>-6.0122448865417445E-3</v>
      </c>
      <c r="BQ1065" s="60">
        <f>IF(ISNUMBER(BO1065),BO1065/MAX(BO$22:BO1065)-1,"")</f>
        <v>-4.9989713469136943E-2</v>
      </c>
      <c r="BS1065" s="61">
        <f>BS1064*(1+BT1065)</f>
        <v>135.46920776647823</v>
      </c>
      <c r="BT1065" s="60">
        <f>$L$60*N(S1065)+$L$61*N(AE1065)+$L$62*N(AQ1065)+$L$63*N(AM1065)+$L$64*N(AI1065)+$L$65*N(AA1065)+$L$66*N(BG1065)+$L$67*N(W1065)+$L$68*N(AY1065)</f>
        <v>-6.0859525122476032E-3</v>
      </c>
      <c r="BU1065" s="60">
        <f>IF(ISNUMBER(BS1065),BS1065/MAX(BS$22:BS1065)-1,"")</f>
        <v>-6.1920688068283769E-2</v>
      </c>
    </row>
    <row r="1066" spans="17:73" ht="16" customHeight="1">
      <c r="Q1066" s="63">
        <v>44607</v>
      </c>
      <c r="R1066" s="62">
        <v>616.19000000000005</v>
      </c>
      <c r="S1066" s="60">
        <f>IF(AND(ISNUMBER(R1065),ISNUMBER(R1066)),R1066/R1065-1,"")</f>
        <v>-6.8979966799361803E-3</v>
      </c>
      <c r="T1066" s="60">
        <f>IF(ISNUMBER(R1066),R1066/MAX(R$22:R1066)-1,"")</f>
        <v>-7.1303692539562813E-2</v>
      </c>
      <c r="V1066" s="62">
        <v>311.95</v>
      </c>
      <c r="W1066" s="60">
        <f>IF(AND(ISNUMBER(V1065),ISNUMBER(V1066)),V1066/V1065-1,"")</f>
        <v>-6.1805090955430186E-3</v>
      </c>
      <c r="X1066" s="60">
        <f>IF(ISNUMBER(V1066),V1066/MAX(V$22:V1066)-1,"")</f>
        <v>-7.5895369849216521E-2</v>
      </c>
      <c r="Z1066" s="62">
        <v>12.41</v>
      </c>
      <c r="AA1066" s="60">
        <f>IF(AND(ISNUMBER(Z1065),ISNUMBER(Z1066)),Z1066/Z1065-1,"")</f>
        <v>-8.7859424920126994E-3</v>
      </c>
      <c r="AB1066" s="60">
        <f>IF(ISNUMBER(Z1066),Z1066/MAX(Z$22:Z1066)-1,"")</f>
        <v>-8.4808259587020651E-2</v>
      </c>
      <c r="AD1066" s="62">
        <v>15.12</v>
      </c>
      <c r="AE1066" s="60">
        <f>IF(AND(ISNUMBER(AD1065),ISNUMBER(AD1066)),AD1066/AD1065-1,"")</f>
        <v>-5.9171597633137507E-3</v>
      </c>
      <c r="AF1066" s="60">
        <f>IF(ISNUMBER(AD1066),AD1066/MAX(AD$22:AD1066)-1,"")</f>
        <v>-0.10901591043017089</v>
      </c>
      <c r="AH1066" s="62">
        <v>18.52</v>
      </c>
      <c r="AI1066" s="60">
        <f>IF(AND(ISNUMBER(AH1065),ISNUMBER(AH1066)),AH1066/AH1065-1,"")</f>
        <v>-1.6172506738545422E-3</v>
      </c>
      <c r="AJ1066" s="60">
        <f>IF(ISNUMBER(AH1066),AH1066/MAX(AH$22:AH1066)-1,"")</f>
        <v>-0.11977186311787069</v>
      </c>
      <c r="AL1066" s="62">
        <v>21.07</v>
      </c>
      <c r="AM1066" s="60">
        <f>IF(AND(ISNUMBER(AL1065),ISNUMBER(AL1066)),AL1066/AL1065-1,"")</f>
        <v>-9.4029149036201076E-3</v>
      </c>
      <c r="AN1066" s="60">
        <f>IF(ISNUMBER(AL1066),AL1066/MAX(AL$22:AL1066)-1,"")</f>
        <v>-0.10606703436571918</v>
      </c>
      <c r="AP1066" s="62">
        <v>100.26</v>
      </c>
      <c r="AQ1066" s="60">
        <f>IF(AND(ISNUMBER(AP1065),ISNUMBER(AP1066)),AP1066/AP1065-1,"")</f>
        <v>0</v>
      </c>
      <c r="AR1066" s="60">
        <f>IF(ISNUMBER(AP1066),AP1066/MAX(AP$22:AP1066)-1,"")</f>
        <v>-1.4938751120405769E-3</v>
      </c>
      <c r="AT1066" s="62">
        <v>50.07</v>
      </c>
      <c r="AU1066" s="60">
        <f>IF(AND(ISNUMBER(AT1065),ISNUMBER(AT1066)),AT1066/AT1065-1,"")</f>
        <v>0</v>
      </c>
      <c r="AV1066" s="60">
        <f>IF(ISNUMBER(AT1066),AT1066/MAX(AT$22:AT1066)-1,"")</f>
        <v>-2.1921084097249466E-3</v>
      </c>
      <c r="AX1066" s="62">
        <v>24.579000000000001</v>
      </c>
      <c r="AY1066" s="60">
        <f>IF(AND(ISNUMBER(AX1065),ISNUMBER(AX1066)),AX1066/AX1065-1,"")</f>
        <v>1.4613003095975241E-2</v>
      </c>
      <c r="AZ1066" s="60">
        <f>IF(ISNUMBER(AX1066),AX1066/MAX(AX$22:AX1066)-1,"")</f>
        <v>-8.3386164460190204E-2</v>
      </c>
      <c r="BB1066" s="62">
        <v>46.18</v>
      </c>
      <c r="BC1066" s="60">
        <f>IF(AND(ISNUMBER(BB1065),ISNUMBER(BB1066)),BB1066/BB1065-1,"")</f>
        <v>-3.6677454153182243E-3</v>
      </c>
      <c r="BD1066" s="60">
        <f>IF(ISNUMBER(BB1066),BB1066/MAX(BB$22:BB1066)-1,"")</f>
        <v>-0.16506960766588319</v>
      </c>
      <c r="BF1066" s="62">
        <v>50.89</v>
      </c>
      <c r="BG1066" s="60">
        <f>IF(AND(ISNUMBER(BF1065),ISNUMBER(BF1066)),BF1066/BF1065-1,"")</f>
        <v>-3.1341821743388065E-3</v>
      </c>
      <c r="BH1066" s="60">
        <f>IF(ISNUMBER(BF1066),BF1066/MAX(BF$22:BF1066)-1,"")</f>
        <v>-6.0029553010712999E-2</v>
      </c>
      <c r="BK1066" s="61">
        <f>BK1065*(1+BL1066)</f>
        <v>144.04866428843198</v>
      </c>
      <c r="BL1066" s="60">
        <f>$L$12*N(AQ1066)+$L$13*N(S1066)+$L$14*N(AA1066)+$L$15*N(AE1066)+$L$16*N(AY1066)+$L$17*N(BC1066)+$L$18*N(AM1066)+$L$19*N(AU1066)+$L$20*N(W1066)</f>
        <v>-2.3940218970565784E-3</v>
      </c>
      <c r="BM1066" s="60">
        <f>IF(ISNUMBER(BK1066),BK1066/MAX(BK$22:BK1066)-1,"")</f>
        <v>-4.0736292997328172E-2</v>
      </c>
      <c r="BO1066" s="61">
        <f>BO1065*(1+BP1066)</f>
        <v>143.48234031911403</v>
      </c>
      <c r="BP1066" s="60">
        <f>$L$36*N(S1066)+$L$37*N(AQ1066)+$L$38*N(AA1066)+$L$39*N(AE1066)+$L$40*N(AM1066)+$L$41*N(W1066)+$L$42*N(AI1066)+$L$43*N(BG1066)+$L$44*N(AY1066)</f>
        <v>-3.911626334342385E-3</v>
      </c>
      <c r="BQ1066" s="60">
        <f>IF(ISNUMBER(BO1066),BO1066/MAX(BO$22:BO1066)-1,"")</f>
        <v>-5.3705798723827192E-2</v>
      </c>
      <c r="BS1066" s="61">
        <f>BS1065*(1+BT1066)</f>
        <v>134.78151293827861</v>
      </c>
      <c r="BT1066" s="60">
        <f>$L$60*N(S1066)+$L$61*N(AE1066)+$L$62*N(AQ1066)+$L$63*N(AM1066)+$L$64*N(AI1066)+$L$65*N(AA1066)+$L$66*N(BG1066)+$L$67*N(W1066)+$L$68*N(AY1066)</f>
        <v>-5.076392189323679E-3</v>
      </c>
      <c r="BU1066" s="60">
        <f>IF(ISNUMBER(BS1066),BS1066/MAX(BS$22:BS1066)-1,"")</f>
        <v>-6.6682746560340123E-2</v>
      </c>
    </row>
    <row r="1067" spans="17:73" ht="16" customHeight="1">
      <c r="Q1067" s="63">
        <v>44608</v>
      </c>
      <c r="R1067" s="62">
        <v>621.99</v>
      </c>
      <c r="S1067" s="60">
        <f>IF(AND(ISNUMBER(R1066),ISNUMBER(R1067)),R1067/R1066-1,"")</f>
        <v>9.4126811535402144E-3</v>
      </c>
      <c r="T1067" s="60">
        <f>IF(ISNUMBER(R1067),R1067/MAX(R$22:R1067)-1,"")</f>
        <v>-6.2562170308967602E-2</v>
      </c>
      <c r="V1067" s="62">
        <v>315.17</v>
      </c>
      <c r="W1067" s="60">
        <f>IF(AND(ISNUMBER(V1066),ISNUMBER(V1067)),V1067/V1066-1,"")</f>
        <v>1.0322167013944616E-2</v>
      </c>
      <c r="X1067" s="60">
        <f>IF(ISNUMBER(V1067),V1067/MAX(V$22:V1067)-1,"")</f>
        <v>-6.6356607518440525E-2</v>
      </c>
      <c r="Z1067" s="62">
        <v>12.64</v>
      </c>
      <c r="AA1067" s="60">
        <f>IF(AND(ISNUMBER(Z1066),ISNUMBER(Z1067)),Z1067/Z1066-1,"")</f>
        <v>1.8533440773569776E-2</v>
      </c>
      <c r="AB1067" s="60">
        <f>IF(ISNUMBER(Z1067),Z1067/MAX(Z$22:Z1067)-1,"")</f>
        <v>-6.7846607669616477E-2</v>
      </c>
      <c r="AD1067" s="62">
        <v>15.4</v>
      </c>
      <c r="AE1067" s="60">
        <f>IF(AND(ISNUMBER(AD1066),ISNUMBER(AD1067)),AD1067/AD1066-1,"")</f>
        <v>1.8518518518518601E-2</v>
      </c>
      <c r="AF1067" s="60">
        <f>IF(ISNUMBER(AD1067),AD1067/MAX(AD$22:AD1067)-1,"")</f>
        <v>-9.2516205067766588E-2</v>
      </c>
      <c r="AH1067" s="62">
        <v>18.91</v>
      </c>
      <c r="AI1067" s="60">
        <f>IF(AND(ISNUMBER(AH1066),ISNUMBER(AH1067)),AH1067/AH1066-1,"")</f>
        <v>2.1058315334773203E-2</v>
      </c>
      <c r="AJ1067" s="60">
        <f>IF(ISNUMBER(AH1067),AH1067/MAX(AH$22:AH1067)-1,"")</f>
        <v>-0.10123574144486691</v>
      </c>
      <c r="AL1067" s="62">
        <v>21.13</v>
      </c>
      <c r="AM1067" s="60">
        <f>IF(AND(ISNUMBER(AL1066),ISNUMBER(AL1067)),AL1067/AL1066-1,"")</f>
        <v>2.8476506881822683E-3</v>
      </c>
      <c r="AN1067" s="60">
        <f>IF(ISNUMBER(AL1067),AL1067/MAX(AL$22:AL1067)-1,"")</f>
        <v>-0.1035214255409419</v>
      </c>
      <c r="AP1067" s="62">
        <v>100.24</v>
      </c>
      <c r="AQ1067" s="60">
        <f>IF(AND(ISNUMBER(AP1066),ISNUMBER(AP1067)),AP1067/AP1066-1,"")</f>
        <v>-1.9948134849401278E-4</v>
      </c>
      <c r="AR1067" s="60">
        <f>IF(ISNUMBER(AP1067),AP1067/MAX(AP$22:AP1067)-1,"")</f>
        <v>-1.6930584603127574E-3</v>
      </c>
      <c r="AT1067" s="62">
        <v>50.07</v>
      </c>
      <c r="AU1067" s="60">
        <f>IF(AND(ISNUMBER(AT1066),ISNUMBER(AT1067)),AT1067/AT1066-1,"")</f>
        <v>0</v>
      </c>
      <c r="AV1067" s="60">
        <f>IF(ISNUMBER(AT1067),AT1067/MAX(AT$22:AT1067)-1,"")</f>
        <v>-2.1921084097249466E-3</v>
      </c>
      <c r="AX1067" s="62">
        <v>24.100999999999999</v>
      </c>
      <c r="AY1067" s="60">
        <f>IF(AND(ISNUMBER(AX1066),ISNUMBER(AX1067)),AX1067/AX1066-1,"")</f>
        <v>-1.9447495829773453E-2</v>
      </c>
      <c r="AZ1067" s="60">
        <f>IF(ISNUMBER(AX1067),AX1067/MAX(AX$22:AX1067)-1,"")</f>
        <v>-0.10121200820436327</v>
      </c>
      <c r="BB1067" s="62">
        <v>46.15</v>
      </c>
      <c r="BC1067" s="60">
        <f>IF(AND(ISNUMBER(BB1066),ISNUMBER(BB1067)),BB1067/BB1066-1,"")</f>
        <v>-6.4963187527067312E-4</v>
      </c>
      <c r="BD1067" s="60">
        <f>IF(ISNUMBER(BB1067),BB1067/MAX(BB$22:BB1067)-1,"")</f>
        <v>-0.16561200506237572</v>
      </c>
      <c r="BF1067" s="62">
        <v>50.94</v>
      </c>
      <c r="BG1067" s="60">
        <f>IF(AND(ISNUMBER(BF1066),ISNUMBER(BF1067)),BF1067/BF1066-1,"")</f>
        <v>9.8251129887994004E-4</v>
      </c>
      <c r="BH1067" s="60">
        <f>IF(ISNUMBER(BF1067),BF1067/MAX(BF$22:BF1067)-1,"")</f>
        <v>-5.9106021425932798E-2</v>
      </c>
      <c r="BK1067" s="61">
        <f>BK1066*(1+BL1067)</f>
        <v>144.72470789982481</v>
      </c>
      <c r="BL1067" s="60">
        <f>$L$12*N(AQ1067)+$L$13*N(S1067)+$L$14*N(AA1067)+$L$15*N(AE1067)+$L$16*N(AY1067)+$L$17*N(BC1067)+$L$18*N(AM1067)+$L$19*N(AU1067)+$L$20*N(W1067)</f>
        <v>4.6931612641626054E-3</v>
      </c>
      <c r="BM1067" s="60">
        <f>IF(ISNUMBER(BK1067),BK1067/MAX(BK$22:BK1067)-1,"")</f>
        <v>-3.6234313725506229E-2</v>
      </c>
      <c r="BO1067" s="61">
        <f>BO1066*(1+BP1067)</f>
        <v>144.65163985925813</v>
      </c>
      <c r="BP1067" s="60">
        <f>$L$36*N(S1067)+$L$37*N(AQ1067)+$L$38*N(AA1067)+$L$39*N(AE1067)+$L$40*N(AM1067)+$L$41*N(W1067)+$L$42*N(AI1067)+$L$43*N(BG1067)+$L$44*N(AY1067)</f>
        <v>8.1494317526705964E-3</v>
      </c>
      <c r="BQ1067" s="60">
        <f>IF(ISNUMBER(BO1067),BO1067/MAX(BO$22:BO1067)-1,"")</f>
        <v>-4.59940387125789E-2</v>
      </c>
      <c r="BS1067" s="61">
        <f>BS1066*(1+BT1067)</f>
        <v>136.1860295359667</v>
      </c>
      <c r="BT1067" s="60">
        <f>$L$60*N(S1067)+$L$61*N(AE1067)+$L$62*N(AQ1067)+$L$63*N(AM1067)+$L$64*N(AI1067)+$L$65*N(AA1067)+$L$66*N(BG1067)+$L$67*N(W1067)+$L$68*N(AY1067)</f>
        <v>1.0420691733377998E-2</v>
      </c>
      <c r="BU1067" s="60">
        <f>IF(ISNUMBER(BS1067),BS1067/MAX(BS$22:BS1067)-1,"")</f>
        <v>-5.6956935172802425E-2</v>
      </c>
    </row>
    <row r="1068" spans="17:73" ht="16" customHeight="1">
      <c r="Q1068" s="63">
        <v>44609</v>
      </c>
      <c r="R1068" s="62">
        <v>619.01</v>
      </c>
      <c r="S1068" s="60">
        <f>IF(AND(ISNUMBER(R1067),ISNUMBER(R1068)),R1068/R1067-1,"")</f>
        <v>-4.7910738114761431E-3</v>
      </c>
      <c r="T1068" s="60">
        <f>IF(ISNUMBER(R1068),R1068/MAX(R$22:R1068)-1,"")</f>
        <v>-6.7053504144687248E-2</v>
      </c>
      <c r="V1068" s="62">
        <v>313.79000000000002</v>
      </c>
      <c r="W1068" s="60">
        <f>IF(AND(ISNUMBER(V1067),ISNUMBER(V1068)),V1068/V1067-1,"")</f>
        <v>-4.3785893327410452E-3</v>
      </c>
      <c r="X1068" s="60">
        <f>IF(ISNUMBER(V1068),V1068/MAX(V$22:V1068)-1,"")</f>
        <v>-7.0444648517344444E-2</v>
      </c>
      <c r="Z1068" s="62">
        <v>12.55</v>
      </c>
      <c r="AA1068" s="60">
        <f>IF(AND(ISNUMBER(Z1067),ISNUMBER(Z1068)),Z1068/Z1067-1,"")</f>
        <v>-7.120253164557E-3</v>
      </c>
      <c r="AB1068" s="60">
        <f>IF(ISNUMBER(Z1068),Z1068/MAX(Z$22:Z1068)-1,"")</f>
        <v>-7.4483775811209463E-2</v>
      </c>
      <c r="AD1068" s="62">
        <v>15.27</v>
      </c>
      <c r="AE1068" s="60">
        <f>IF(AND(ISNUMBER(AD1067),ISNUMBER(AD1068)),AD1068/AD1067-1,"")</f>
        <v>-8.4415584415584721E-3</v>
      </c>
      <c r="AF1068" s="60">
        <f>IF(ISNUMBER(AD1068),AD1068/MAX(AD$22:AD1068)-1,"")</f>
        <v>-0.10017678255745432</v>
      </c>
      <c r="AH1068" s="62">
        <v>18.87</v>
      </c>
      <c r="AI1068" s="60">
        <f>IF(AND(ISNUMBER(AH1067),ISNUMBER(AH1068)),AH1068/AH1067-1,"")</f>
        <v>-2.1152829190903555E-3</v>
      </c>
      <c r="AJ1068" s="60">
        <f>IF(ISNUMBER(AH1068),AH1068/MAX(AH$22:AH1068)-1,"")</f>
        <v>-0.10313688212927752</v>
      </c>
      <c r="AL1068" s="62">
        <v>21.19</v>
      </c>
      <c r="AM1068" s="60">
        <f>IF(AND(ISNUMBER(AL1067),ISNUMBER(AL1068)),AL1068/AL1067-1,"")</f>
        <v>2.8395646000947128E-3</v>
      </c>
      <c r="AN1068" s="60">
        <f>IF(ISNUMBER(AL1068),AL1068/MAX(AL$22:AL1068)-1,"")</f>
        <v>-0.10097581671616462</v>
      </c>
      <c r="AP1068" s="62">
        <v>100.24</v>
      </c>
      <c r="AQ1068" s="60">
        <f>IF(AND(ISNUMBER(AP1067),ISNUMBER(AP1068)),AP1068/AP1067-1,"")</f>
        <v>0</v>
      </c>
      <c r="AR1068" s="60">
        <f>IF(ISNUMBER(AP1068),AP1068/MAX(AP$22:AP1068)-1,"")</f>
        <v>-1.6930584603127574E-3</v>
      </c>
      <c r="AT1068" s="62">
        <v>50.07</v>
      </c>
      <c r="AU1068" s="60">
        <f>IF(AND(ISNUMBER(AT1067),ISNUMBER(AT1068)),AT1068/AT1067-1,"")</f>
        <v>0</v>
      </c>
      <c r="AV1068" s="60">
        <f>IF(ISNUMBER(AT1068),AT1068/MAX(AT$22:AT1068)-1,"")</f>
        <v>-2.1921084097249466E-3</v>
      </c>
      <c r="AX1068" s="62">
        <v>24.315000000000001</v>
      </c>
      <c r="AY1068" s="60">
        <f>IF(AND(ISNUMBER(AX1067),ISNUMBER(AX1068)),AX1068/AX1067-1,"")</f>
        <v>8.8792996141240366E-3</v>
      </c>
      <c r="AZ1068" s="60">
        <f>IF(ISNUMBER(AX1068),AX1068/MAX(AX$22:AX1068)-1,"")</f>
        <v>-9.3231400335633041E-2</v>
      </c>
      <c r="BB1068" s="62">
        <v>46.2</v>
      </c>
      <c r="BC1068" s="60">
        <f>IF(AND(ISNUMBER(BB1067),ISNUMBER(BB1068)),BB1068/BB1067-1,"")</f>
        <v>1.0834236186350044E-3</v>
      </c>
      <c r="BD1068" s="60">
        <f>IF(ISNUMBER(BB1068),BB1068/MAX(BB$22:BB1068)-1,"")</f>
        <v>-0.16470800940155483</v>
      </c>
      <c r="BF1068" s="62">
        <v>50.97</v>
      </c>
      <c r="BG1068" s="60">
        <f>IF(AND(ISNUMBER(BF1067),ISNUMBER(BF1068)),BF1068/BF1067-1,"")</f>
        <v>5.8892815076561078E-4</v>
      </c>
      <c r="BH1068" s="60">
        <f>IF(ISNUMBER(BF1068),BF1068/MAX(BF$22:BF1068)-1,"")</f>
        <v>-5.8551902475064699E-2</v>
      </c>
      <c r="BK1068" s="61">
        <f>BK1067*(1+BL1068)</f>
        <v>144.4537826389676</v>
      </c>
      <c r="BL1068" s="60">
        <f>$L$12*N(AQ1068)+$L$13*N(S1068)+$L$14*N(AA1068)+$L$15*N(AE1068)+$L$16*N(AY1068)+$L$17*N(BC1068)+$L$18*N(AM1068)+$L$19*N(AU1068)+$L$20*N(W1068)</f>
        <v>-1.8720041987906153E-3</v>
      </c>
      <c r="BM1068" s="60">
        <f>IF(ISNUMBER(BK1068),BK1068/MAX(BK$22:BK1068)-1,"")</f>
        <v>-3.8038487136862309E-2</v>
      </c>
      <c r="BO1068" s="61">
        <f>BO1067*(1+BP1068)</f>
        <v>144.16028042884349</v>
      </c>
      <c r="BP1068" s="60">
        <f>$L$36*N(S1068)+$L$37*N(AQ1068)+$L$38*N(AA1068)+$L$39*N(AE1068)+$L$40*N(AM1068)+$L$41*N(W1068)+$L$42*N(AI1068)+$L$43*N(BG1068)+$L$44*N(AY1068)</f>
        <v>-3.3968465956742979E-3</v>
      </c>
      <c r="BQ1068" s="60">
        <f>IF(ISNUMBER(BO1068),BO1068/MAX(BO$22:BO1068)-1,"")</f>
        <v>-4.9234650614431108E-2</v>
      </c>
      <c r="BS1068" s="61">
        <f>BS1067*(1+BT1068)</f>
        <v>135.70966137768633</v>
      </c>
      <c r="BT1068" s="60">
        <f>$L$60*N(S1068)+$L$61*N(AE1068)+$L$62*N(AQ1068)+$L$63*N(AM1068)+$L$64*N(AI1068)+$L$65*N(AA1068)+$L$66*N(BG1068)+$L$67*N(W1068)+$L$68*N(AY1068)</f>
        <v>-3.4979223632815295E-3</v>
      </c>
      <c r="BU1068" s="60">
        <f>IF(ISNUMBER(BS1068),BS1068/MAX(BS$22:BS1068)-1,"")</f>
        <v>-6.0255626598799017E-2</v>
      </c>
    </row>
    <row r="1069" spans="17:73" ht="16" customHeight="1">
      <c r="Q1069" s="63">
        <v>44610</v>
      </c>
      <c r="R1069" s="62">
        <v>610.85</v>
      </c>
      <c r="S1069" s="60">
        <f>IF(AND(ISNUMBER(R1068),ISNUMBER(R1069)),R1069/R1068-1,"")</f>
        <v>-1.3182339542172072E-2</v>
      </c>
      <c r="T1069" s="60">
        <f>IF(ISNUMBER(R1069),R1069/MAX(R$22:R1069)-1,"")</f>
        <v>-7.9351921627731636E-2</v>
      </c>
      <c r="V1069" s="62">
        <v>308.94</v>
      </c>
      <c r="W1069" s="60">
        <f>IF(AND(ISNUMBER(V1068),ISNUMBER(V1069)),V1069/V1068-1,"")</f>
        <v>-1.5456196819529033E-2</v>
      </c>
      <c r="X1069" s="60">
        <f>IF(ISNUMBER(V1069),V1069/MAX(V$22:V1069)-1,"")</f>
        <v>-8.4812038984506954E-2</v>
      </c>
      <c r="Z1069" s="62">
        <v>12.35</v>
      </c>
      <c r="AA1069" s="60">
        <f>IF(AND(ISNUMBER(Z1068),ISNUMBER(Z1069)),Z1069/Z1068-1,"")</f>
        <v>-1.5936254980079778E-2</v>
      </c>
      <c r="AB1069" s="60">
        <f>IF(ISNUMBER(Z1069),Z1069/MAX(Z$22:Z1069)-1,"")</f>
        <v>-8.9233038348082605E-2</v>
      </c>
      <c r="AD1069" s="62">
        <v>15.22</v>
      </c>
      <c r="AE1069" s="60">
        <f>IF(AND(ISNUMBER(AD1068),ISNUMBER(AD1069)),AD1069/AD1068-1,"")</f>
        <v>-3.2743942370661028E-3</v>
      </c>
      <c r="AF1069" s="60">
        <f>IF(ISNUMBER(AD1069),AD1069/MAX(AD$22:AD1069)-1,"")</f>
        <v>-0.1031231585150264</v>
      </c>
      <c r="AH1069" s="62">
        <v>18.760000000000002</v>
      </c>
      <c r="AI1069" s="60">
        <f>IF(AND(ISNUMBER(AH1068),ISNUMBER(AH1069)),AH1069/AH1068-1,"")</f>
        <v>-5.8293587705352534E-3</v>
      </c>
      <c r="AJ1069" s="60">
        <f>IF(ISNUMBER(AH1069),AH1069/MAX(AH$22:AH1069)-1,"")</f>
        <v>-0.10836501901140672</v>
      </c>
      <c r="AL1069" s="62">
        <v>21.26</v>
      </c>
      <c r="AM1069" s="60">
        <f>IF(AND(ISNUMBER(AL1068),ISNUMBER(AL1069)),AL1069/AL1068-1,"")</f>
        <v>3.303445021236362E-3</v>
      </c>
      <c r="AN1069" s="60">
        <f>IF(ISNUMBER(AL1069),AL1069/MAX(AL$22:AL1069)-1,"")</f>
        <v>-9.8005939753924465E-2</v>
      </c>
      <c r="AP1069" s="62">
        <v>100.25</v>
      </c>
      <c r="AQ1069" s="60">
        <f>IF(AND(ISNUMBER(AP1068),ISNUMBER(AP1069)),AP1069/AP1068-1,"")</f>
        <v>9.9760574620910702E-5</v>
      </c>
      <c r="AR1069" s="60">
        <f>IF(ISNUMBER(AP1069),AP1069/MAX(AP$22:AP1069)-1,"")</f>
        <v>-1.5934667861766671E-3</v>
      </c>
      <c r="AT1069" s="62">
        <v>50.07</v>
      </c>
      <c r="AU1069" s="60">
        <f>IF(AND(ISNUMBER(AT1068),ISNUMBER(AT1069)),AT1069/AT1068-1,"")</f>
        <v>0</v>
      </c>
      <c r="AV1069" s="60">
        <f>IF(ISNUMBER(AT1069),AT1069/MAX(AT$22:AT1069)-1,"")</f>
        <v>-2.1921084097249466E-3</v>
      </c>
      <c r="AX1069" s="62">
        <v>24.417999999999999</v>
      </c>
      <c r="AY1069" s="60">
        <f>IF(AND(ISNUMBER(AX1068),ISNUMBER(AX1069)),AX1069/AX1068-1,"")</f>
        <v>4.2360682706148456E-3</v>
      </c>
      <c r="AZ1069" s="60">
        <f>IF(ISNUMBER(AX1069),AX1069/MAX(AX$22:AX1069)-1,"")</f>
        <v>-8.939026664180505E-2</v>
      </c>
      <c r="BB1069" s="62">
        <v>46.26</v>
      </c>
      <c r="BC1069" s="60">
        <f>IF(AND(ISNUMBER(BB1068),ISNUMBER(BB1069)),BB1069/BB1068-1,"")</f>
        <v>1.2987012987011326E-3</v>
      </c>
      <c r="BD1069" s="60">
        <f>IF(ISNUMBER(BB1069),BB1069/MAX(BB$22:BB1069)-1,"")</f>
        <v>-0.16362321460856999</v>
      </c>
      <c r="BF1069" s="62">
        <v>50.98</v>
      </c>
      <c r="BG1069" s="60">
        <f>IF(AND(ISNUMBER(BF1068),ISNUMBER(BF1069)),BF1069/BF1068-1,"")</f>
        <v>1.961938395134144E-4</v>
      </c>
      <c r="BH1069" s="60">
        <f>IF(ISNUMBER(BF1069),BF1069/MAX(BF$22:BF1069)-1,"")</f>
        <v>-5.8367196158108703E-2</v>
      </c>
      <c r="BK1069" s="61">
        <f>BK1068*(1+BL1069)</f>
        <v>143.60042334413006</v>
      </c>
      <c r="BL1069" s="60">
        <f>$L$12*N(AQ1069)+$L$13*N(S1069)+$L$14*N(AA1069)+$L$15*N(AE1069)+$L$16*N(AY1069)+$L$17*N(BC1069)+$L$18*N(AM1069)+$L$19*N(AU1069)+$L$20*N(W1069)</f>
        <v>-5.9074901276232866E-3</v>
      </c>
      <c r="BM1069" s="60">
        <f>IF(ISNUMBER(BK1069),BK1069/MAX(BK$22:BK1069)-1,"")</f>
        <v>-4.3721265277254839E-2</v>
      </c>
      <c r="BO1069" s="61">
        <f>BO1068*(1+BP1069)</f>
        <v>143.13188200976566</v>
      </c>
      <c r="BP1069" s="60">
        <f>$L$36*N(S1069)+$L$37*N(AQ1069)+$L$38*N(AA1069)+$L$39*N(AE1069)+$L$40*N(AM1069)+$L$41*N(W1069)+$L$42*N(AI1069)+$L$43*N(BG1069)+$L$44*N(AY1069)</f>
        <v>-7.1337154451877561E-3</v>
      </c>
      <c r="BQ1069" s="60">
        <f>IF(ISNUMBER(BO1069),BO1069/MAX(BO$22:BO1069)-1,"")</f>
        <v>-5.6017140072092242E-2</v>
      </c>
      <c r="BS1069" s="61">
        <f>BS1068*(1+BT1069)</f>
        <v>134.86200249912233</v>
      </c>
      <c r="BT1069" s="60">
        <f>$L$60*N(S1069)+$L$61*N(AE1069)+$L$62*N(AQ1069)+$L$63*N(AM1069)+$L$64*N(AI1069)+$L$65*N(AA1069)+$L$66*N(BG1069)+$L$67*N(W1069)+$L$68*N(AY1069)</f>
        <v>-6.2461203569356104E-3</v>
      </c>
      <c r="BU1069" s="60">
        <f>IF(ISNUMBER(BS1069),BS1069/MAX(BS$22:BS1069)-1,"")</f>
        <v>-6.6125383059815968E-2</v>
      </c>
    </row>
    <row r="1070" spans="17:73" ht="16" customHeight="1">
      <c r="Q1070" s="63">
        <v>44613</v>
      </c>
      <c r="R1070" s="62">
        <v>605.13</v>
      </c>
      <c r="S1070" s="60">
        <f>IF(AND(ISNUMBER(R1069),ISNUMBER(R1070)),R1070/R1069-1,"")</f>
        <v>-9.3640009822378856E-3</v>
      </c>
      <c r="T1070" s="60">
        <f>IF(ISNUMBER(R1070),R1070/MAX(R$22:R1070)-1,"")</f>
        <v>-8.7972871137905084E-2</v>
      </c>
      <c r="V1070" s="62">
        <v>306.14999999999998</v>
      </c>
      <c r="W1070" s="60">
        <f>IF(AND(ISNUMBER(V1069),ISNUMBER(V1070)),V1070/V1069-1,"")</f>
        <v>-9.0308797824820708E-3</v>
      </c>
      <c r="X1070" s="60">
        <f>IF(ISNUMBER(V1070),V1070/MAX(V$22:V1070)-1,"")</f>
        <v>-9.3076991438812762E-2</v>
      </c>
      <c r="Z1070" s="62">
        <v>12.18</v>
      </c>
      <c r="AA1070" s="60">
        <f>IF(AND(ISNUMBER(Z1069),ISNUMBER(Z1070)),Z1070/Z1069-1,"")</f>
        <v>-1.3765182186234792E-2</v>
      </c>
      <c r="AB1070" s="60">
        <f>IF(ISNUMBER(Z1070),Z1070/MAX(Z$22:Z1070)-1,"")</f>
        <v>-0.10176991150442483</v>
      </c>
      <c r="AD1070" s="62">
        <v>15.07</v>
      </c>
      <c r="AE1070" s="60">
        <f>IF(AND(ISNUMBER(AD1069),ISNUMBER(AD1070)),AD1070/AD1069-1,"")</f>
        <v>-9.8554533508541375E-3</v>
      </c>
      <c r="AF1070" s="60">
        <f>IF(ISNUMBER(AD1070),AD1070/MAX(AD$22:AD1070)-1,"")</f>
        <v>-0.11196228638774297</v>
      </c>
      <c r="AH1070" s="62">
        <v>18.73</v>
      </c>
      <c r="AI1070" s="60">
        <f>IF(AND(ISNUMBER(AH1069),ISNUMBER(AH1070)),AH1070/AH1069-1,"")</f>
        <v>-1.5991471215351938E-3</v>
      </c>
      <c r="AJ1070" s="60">
        <f>IF(ISNUMBER(AH1070),AH1070/MAX(AH$22:AH1070)-1,"")</f>
        <v>-0.10979087452471481</v>
      </c>
      <c r="AL1070" s="62">
        <v>21.05</v>
      </c>
      <c r="AM1070" s="60">
        <f>IF(AND(ISNUMBER(AL1069),ISNUMBER(AL1070)),AL1070/AL1069-1,"")</f>
        <v>-9.8777046095954724E-3</v>
      </c>
      <c r="AN1070" s="60">
        <f>IF(ISNUMBER(AL1070),AL1070/MAX(AL$22:AL1070)-1,"")</f>
        <v>-0.10691557064064483</v>
      </c>
      <c r="AP1070" s="62">
        <v>100.24</v>
      </c>
      <c r="AQ1070" s="60">
        <f>IF(AND(ISNUMBER(AP1069),ISNUMBER(AP1070)),AP1070/AP1069-1,"")</f>
        <v>-9.9750623441474673E-5</v>
      </c>
      <c r="AR1070" s="60">
        <f>IF(ISNUMBER(AP1070),AP1070/MAX(AP$22:AP1070)-1,"")</f>
        <v>-1.6930584603127574E-3</v>
      </c>
      <c r="AT1070" s="62">
        <v>50.07</v>
      </c>
      <c r="AU1070" s="60">
        <f>IF(AND(ISNUMBER(AT1069),ISNUMBER(AT1070)),AT1070/AT1069-1,"")</f>
        <v>0</v>
      </c>
      <c r="AV1070" s="60">
        <f>IF(ISNUMBER(AT1070),AT1070/MAX(AT$22:AT1070)-1,"")</f>
        <v>-2.1921084097249466E-3</v>
      </c>
      <c r="AX1070" s="62">
        <v>24.414999999999999</v>
      </c>
      <c r="AY1070" s="60">
        <f>IF(AND(ISNUMBER(AX1069),ISNUMBER(AX1070)),AX1070/AX1069-1,"")</f>
        <v>-1.2286018510931918E-4</v>
      </c>
      <c r="AZ1070" s="60">
        <f>IF(ISNUMBER(AX1070),AX1070/MAX(AX$22:AX1070)-1,"")</f>
        <v>-8.9502144322207822E-2</v>
      </c>
      <c r="BB1070" s="62">
        <v>46.29</v>
      </c>
      <c r="BC1070" s="60">
        <f>IF(AND(ISNUMBER(BB1069),ISNUMBER(BB1070)),BB1070/BB1069-1,"")</f>
        <v>6.4850843060959562E-4</v>
      </c>
      <c r="BD1070" s="60">
        <f>IF(ISNUMBER(BB1070),BB1070/MAX(BB$22:BB1070)-1,"")</f>
        <v>-0.16308081721207746</v>
      </c>
      <c r="BF1070" s="62">
        <v>50.96</v>
      </c>
      <c r="BG1070" s="60">
        <f>IF(AND(ISNUMBER(BF1069),ISNUMBER(BF1070)),BF1070/BF1069-1,"")</f>
        <v>-3.9231071008227758E-4</v>
      </c>
      <c r="BH1070" s="60">
        <f>IF(ISNUMBER(BF1070),BF1070/MAX(BF$22:BF1070)-1,"")</f>
        <v>-5.8736608792020695E-2</v>
      </c>
      <c r="BK1070" s="61">
        <f>BK1069*(1+BL1070)</f>
        <v>142.68430711187736</v>
      </c>
      <c r="BL1070" s="60">
        <f>$L$12*N(AQ1070)+$L$13*N(S1070)+$L$14*N(AA1070)+$L$15*N(AE1070)+$L$16*N(AY1070)+$L$17*N(BC1070)+$L$18*N(AM1070)+$L$19*N(AU1070)+$L$20*N(W1070)</f>
        <v>-6.3796206927417354E-3</v>
      </c>
      <c r="BM1070" s="60">
        <f>IF(ISNUMBER(BK1070),BK1070/MAX(BK$22:BK1070)-1,"")</f>
        <v>-4.982196088132107E-2</v>
      </c>
      <c r="BO1070" s="61">
        <f>BO1069*(1+BP1070)</f>
        <v>142.06643837929585</v>
      </c>
      <c r="BP1070" s="60">
        <f>$L$36*N(S1070)+$L$37*N(AQ1070)+$L$38*N(AA1070)+$L$39*N(AE1070)+$L$40*N(AM1070)+$L$41*N(W1070)+$L$42*N(AI1070)+$L$43*N(BG1070)+$L$44*N(AY1070)</f>
        <v>-7.4437897099482071E-3</v>
      </c>
      <c r="BQ1070" s="60">
        <f>IF(ISNUMBER(BO1070),BO1070/MAX(BO$22:BO1070)-1,"")</f>
        <v>-6.3043949971191116E-2</v>
      </c>
      <c r="BS1070" s="61">
        <f>BS1069*(1+BT1070)</f>
        <v>133.89061263429198</v>
      </c>
      <c r="BT1070" s="60">
        <f>$L$60*N(S1070)+$L$61*N(AE1070)+$L$62*N(AQ1070)+$L$63*N(AM1070)+$L$64*N(AI1070)+$L$65*N(AA1070)+$L$66*N(BG1070)+$L$67*N(W1070)+$L$68*N(AY1070)</f>
        <v>-7.2028432533223505E-3</v>
      </c>
      <c r="BU1070" s="60">
        <f>IF(ISNUMBER(BS1070),BS1070/MAX(BS$22:BS1070)-1,"")</f>
        <v>-7.2851935543892576E-2</v>
      </c>
    </row>
    <row r="1071" spans="17:73" ht="16" customHeight="1">
      <c r="Q1071" s="63">
        <v>44614</v>
      </c>
      <c r="R1071" s="62">
        <v>592.61</v>
      </c>
      <c r="S1071" s="60">
        <f>IF(AND(ISNUMBER(R1070),ISNUMBER(R1071)),R1071/R1070-1,"")</f>
        <v>-2.0689769140515235E-2</v>
      </c>
      <c r="T1071" s="60">
        <f>IF(ISNUMBER(R1071),R1071/MAX(R$22:R1071)-1,"")</f>
        <v>-0.10684250188394873</v>
      </c>
      <c r="V1071" s="62">
        <v>299.94</v>
      </c>
      <c r="W1071" s="60">
        <f>IF(AND(ISNUMBER(V1070),ISNUMBER(V1071)),V1071/V1070-1,"")</f>
        <v>-2.0284174424301749E-2</v>
      </c>
      <c r="X1071" s="60">
        <f>IF(ISNUMBER(V1071),V1071/MAX(V$22:V1071)-1,"")</f>
        <v>-0.1114731759338804</v>
      </c>
      <c r="Z1071" s="62">
        <v>11.9</v>
      </c>
      <c r="AA1071" s="60">
        <f>IF(AND(ISNUMBER(Z1070),ISNUMBER(Z1071)),Z1071/Z1070-1,"")</f>
        <v>-2.2988505747126409E-2</v>
      </c>
      <c r="AB1071" s="60">
        <f>IF(ISNUMBER(Z1071),Z1071/MAX(Z$22:Z1071)-1,"")</f>
        <v>-0.1224188790560472</v>
      </c>
      <c r="AD1071" s="62">
        <v>14.72</v>
      </c>
      <c r="AE1071" s="60">
        <f>IF(AND(ISNUMBER(AD1070),ISNUMBER(AD1071)),AD1071/AD1070-1,"")</f>
        <v>-2.3224950232249464E-2</v>
      </c>
      <c r="AF1071" s="60">
        <f>IF(ISNUMBER(AD1071),AD1071/MAX(AD$22:AD1071)-1,"")</f>
        <v>-0.1325869180907483</v>
      </c>
      <c r="AH1071" s="62">
        <v>18.510000000000002</v>
      </c>
      <c r="AI1071" s="60">
        <f>IF(AND(ISNUMBER(AH1070),ISNUMBER(AH1071)),AH1071/AH1070-1,"")</f>
        <v>-1.1745862253069839E-2</v>
      </c>
      <c r="AJ1071" s="60">
        <f>IF(ISNUMBER(AH1071),AH1071/MAX(AH$22:AH1071)-1,"")</f>
        <v>-0.12024714828897332</v>
      </c>
      <c r="AL1071" s="62">
        <v>20.89</v>
      </c>
      <c r="AM1071" s="60">
        <f>IF(AND(ISNUMBER(AL1070),ISNUMBER(AL1071)),AL1071/AL1070-1,"")</f>
        <v>-7.6009501187648265E-3</v>
      </c>
      <c r="AN1071" s="60">
        <f>IF(ISNUMBER(AL1071),AL1071/MAX(AL$22:AL1071)-1,"")</f>
        <v>-0.11370386084005091</v>
      </c>
      <c r="AP1071" s="62">
        <v>100.26</v>
      </c>
      <c r="AQ1071" s="60">
        <f>IF(AND(ISNUMBER(AP1070),ISNUMBER(AP1071)),AP1071/AP1070-1,"")</f>
        <v>1.995211492418214E-4</v>
      </c>
      <c r="AR1071" s="60">
        <f>IF(ISNUMBER(AP1071),AP1071/MAX(AP$22:AP1071)-1,"")</f>
        <v>-1.4938751120405769E-3</v>
      </c>
      <c r="AT1071" s="62">
        <v>50.07</v>
      </c>
      <c r="AU1071" s="60">
        <f>IF(AND(ISNUMBER(AT1070),ISNUMBER(AT1071)),AT1071/AT1070-1,"")</f>
        <v>0</v>
      </c>
      <c r="AV1071" s="60">
        <f>IF(ISNUMBER(AT1071),AT1071/MAX(AT$22:AT1071)-1,"")</f>
        <v>-2.1921084097249466E-3</v>
      </c>
      <c r="AX1071" s="62">
        <v>24.667999999999999</v>
      </c>
      <c r="AY1071" s="60">
        <f>IF(AND(ISNUMBER(AX1070),ISNUMBER(AX1071)),AX1071/AX1070-1,"")</f>
        <v>1.0362482080688018E-2</v>
      </c>
      <c r="AZ1071" s="60">
        <f>IF(ISNUMBER(AX1071),AX1071/MAX(AX$22:AX1071)-1,"")</f>
        <v>-8.0067126608241779E-2</v>
      </c>
      <c r="BB1071" s="62">
        <v>46.45</v>
      </c>
      <c r="BC1071" s="60">
        <f>IF(AND(ISNUMBER(BB1070),ISNUMBER(BB1071)),BB1071/BB1070-1,"")</f>
        <v>3.4564700799308845E-3</v>
      </c>
      <c r="BD1071" s="60">
        <f>IF(ISNUMBER(BB1071),BB1071/MAX(BB$22:BB1071)-1,"")</f>
        <v>-0.16018803109745072</v>
      </c>
      <c r="BF1071" s="62">
        <v>51</v>
      </c>
      <c r="BG1071" s="60">
        <f>IF(AND(ISNUMBER(BF1070),ISNUMBER(BF1071)),BF1071/BF1070-1,"")</f>
        <v>7.8492935635798844E-4</v>
      </c>
      <c r="BH1071" s="60">
        <f>IF(ISNUMBER(BF1071),BF1071/MAX(BF$22:BF1071)-1,"")</f>
        <v>-5.7997783524196489E-2</v>
      </c>
      <c r="BK1071" s="61">
        <f>BK1070*(1+BL1071)</f>
        <v>141.15917408866048</v>
      </c>
      <c r="BL1071" s="60">
        <f>$L$12*N(AQ1071)+$L$13*N(S1071)+$L$14*N(AA1071)+$L$15*N(AE1071)+$L$16*N(AY1071)+$L$17*N(BC1071)+$L$18*N(AM1071)+$L$19*N(AU1071)+$L$20*N(W1071)</f>
        <v>-1.0688863085840574E-2</v>
      </c>
      <c r="BM1071" s="60">
        <f>IF(ISNUMBER(BK1071),BK1071/MAX(BK$22:BK1071)-1,"")</f>
        <v>-5.9978283848633129E-2</v>
      </c>
      <c r="BO1071" s="61">
        <f>BO1070*(1+BP1071)</f>
        <v>140.08820035382547</v>
      </c>
      <c r="BP1071" s="60">
        <f>$L$36*N(S1071)+$L$37*N(AQ1071)+$L$38*N(AA1071)+$L$39*N(AE1071)+$L$40*N(AM1071)+$L$41*N(W1071)+$L$42*N(AI1071)+$L$43*N(BG1071)+$L$44*N(AY1071)</f>
        <v>-1.3924738650720509E-2</v>
      </c>
      <c r="BQ1071" s="60">
        <f>IF(ISNUMBER(BO1071),BO1071/MAX(BO$22:BO1071)-1,"")</f>
        <v>-7.6090818095053581E-2</v>
      </c>
      <c r="BS1071" s="61">
        <f>BS1070*(1+BT1071)</f>
        <v>131.92810692325855</v>
      </c>
      <c r="BT1071" s="60">
        <f>$L$60*N(S1071)+$L$61*N(AE1071)+$L$62*N(AQ1071)+$L$63*N(AM1071)+$L$64*N(AI1071)+$L$65*N(AA1071)+$L$66*N(BG1071)+$L$67*N(W1071)+$L$68*N(AY1071)</f>
        <v>-1.465753029597229E-2</v>
      </c>
      <c r="BU1071" s="60">
        <f>IF(ISNUMBER(BS1071),BS1071/MAX(BS$22:BS1071)-1,"")</f>
        <v>-8.6441636387510012E-2</v>
      </c>
    </row>
    <row r="1072" spans="17:73" ht="16" customHeight="1">
      <c r="Q1072" s="63">
        <v>44615</v>
      </c>
      <c r="R1072" s="62">
        <v>597.5</v>
      </c>
      <c r="S1072" s="60">
        <f>IF(AND(ISNUMBER(R1071),ISNUMBER(R1072)),R1072/R1071-1,"")</f>
        <v>8.2516326082922031E-3</v>
      </c>
      <c r="T1072" s="60">
        <f>IF(ISNUMBER(R1072),R1072/MAX(R$22:R1072)-1,"")</f>
        <v>-9.947249434815375E-2</v>
      </c>
      <c r="V1072" s="62">
        <v>301.91000000000003</v>
      </c>
      <c r="W1072" s="60">
        <f>IF(AND(ISNUMBER(V1071),ISNUMBER(V1072)),V1072/V1071-1,"")</f>
        <v>6.5679802627192085E-3</v>
      </c>
      <c r="X1072" s="60">
        <f>IF(ISNUMBER(V1072),V1072/MAX(V$22:V1072)-1,"")</f>
        <v>-0.10563734929051738</v>
      </c>
      <c r="Z1072" s="62">
        <v>12.02</v>
      </c>
      <c r="AA1072" s="60">
        <f>IF(AND(ISNUMBER(Z1071),ISNUMBER(Z1072)),Z1072/Z1071-1,"")</f>
        <v>1.0084033613445342E-2</v>
      </c>
      <c r="AB1072" s="60">
        <f>IF(ISNUMBER(Z1072),Z1072/MAX(Z$22:Z1072)-1,"")</f>
        <v>-0.11356932153392341</v>
      </c>
      <c r="AD1072" s="62">
        <v>14.95</v>
      </c>
      <c r="AE1072" s="60">
        <f>IF(AND(ISNUMBER(AD1071),ISNUMBER(AD1072)),AD1072/AD1071-1,"")</f>
        <v>1.5625E-2</v>
      </c>
      <c r="AF1072" s="60">
        <f>IF(ISNUMBER(AD1072),AD1072/MAX(AD$22:AD1072)-1,"")</f>
        <v>-0.11903358868591629</v>
      </c>
      <c r="AH1072" s="62">
        <v>18.72</v>
      </c>
      <c r="AI1072" s="60">
        <f>IF(AND(ISNUMBER(AH1071),ISNUMBER(AH1072)),AH1072/AH1071-1,"")</f>
        <v>1.1345218800648205E-2</v>
      </c>
      <c r="AJ1072" s="60">
        <f>IF(ISNUMBER(AH1072),AH1072/MAX(AH$22:AH1072)-1,"")</f>
        <v>-0.11026615969581754</v>
      </c>
      <c r="AL1072" s="62">
        <v>20.98</v>
      </c>
      <c r="AM1072" s="60">
        <f>IF(AND(ISNUMBER(AL1071),ISNUMBER(AL1072)),AL1072/AL1071-1,"")</f>
        <v>4.3082814743895526E-3</v>
      </c>
      <c r="AN1072" s="60">
        <f>IF(ISNUMBER(AL1072),AL1072/MAX(AL$22:AL1072)-1,"")</f>
        <v>-0.10988544760288499</v>
      </c>
      <c r="AP1072" s="62">
        <v>100.26</v>
      </c>
      <c r="AQ1072" s="60">
        <f>IF(AND(ISNUMBER(AP1071),ISNUMBER(AP1072)),AP1072/AP1071-1,"")</f>
        <v>0</v>
      </c>
      <c r="AR1072" s="60">
        <f>IF(ISNUMBER(AP1072),AP1072/MAX(AP$22:AP1072)-1,"")</f>
        <v>-1.4938751120405769E-3</v>
      </c>
      <c r="AT1072" s="62">
        <v>50.07</v>
      </c>
      <c r="AU1072" s="60">
        <f>IF(AND(ISNUMBER(AT1071),ISNUMBER(AT1072)),AT1072/AT1071-1,"")</f>
        <v>0</v>
      </c>
      <c r="AV1072" s="60">
        <f>IF(ISNUMBER(AT1072),AT1072/MAX(AT$22:AT1072)-1,"")</f>
        <v>-2.1921084097249466E-3</v>
      </c>
      <c r="AX1072" s="62">
        <v>24.419</v>
      </c>
      <c r="AY1072" s="60">
        <f>IF(AND(ISNUMBER(AX1071),ISNUMBER(AX1072)),AX1072/AX1071-1,"")</f>
        <v>-1.0094048970325842E-2</v>
      </c>
      <c r="AZ1072" s="60">
        <f>IF(ISNUMBER(AX1072),AX1072/MAX(AX$22:AX1072)-1,"")</f>
        <v>-8.9352974081670755E-2</v>
      </c>
      <c r="BB1072" s="62">
        <v>46.27</v>
      </c>
      <c r="BC1072" s="60">
        <f>IF(AND(ISNUMBER(BB1071),ISNUMBER(BB1072)),BB1072/BB1071-1,"")</f>
        <v>-3.8751345532831438E-3</v>
      </c>
      <c r="BD1072" s="60">
        <f>IF(ISNUMBER(BB1072),BB1072/MAX(BB$22:BB1072)-1,"")</f>
        <v>-0.1634424154764057</v>
      </c>
      <c r="BF1072" s="62">
        <v>50.88</v>
      </c>
      <c r="BG1072" s="60">
        <f>IF(AND(ISNUMBER(BF1071),ISNUMBER(BF1072)),BF1072/BF1071-1,"")</f>
        <v>-2.3529411764705577E-3</v>
      </c>
      <c r="BH1072" s="60">
        <f>IF(ISNUMBER(BF1072),BF1072/MAX(BF$22:BF1072)-1,"")</f>
        <v>-6.0214259327668995E-2</v>
      </c>
      <c r="BK1072" s="61">
        <f>BK1071*(1+BL1072)</f>
        <v>141.73869926044333</v>
      </c>
      <c r="BL1072" s="60">
        <f>$L$12*N(AQ1072)+$L$13*N(S1072)+$L$14*N(AA1072)+$L$15*N(AE1072)+$L$16*N(AY1072)+$L$17*N(BC1072)+$L$18*N(AM1072)+$L$19*N(AU1072)+$L$20*N(W1072)</f>
        <v>4.105472956499853E-3</v>
      </c>
      <c r="BM1072" s="60">
        <f>IF(ISNUMBER(BK1072),BK1072/MAX(BK$22:BK1072)-1,"")</f>
        <v>-5.6119050114451063E-2</v>
      </c>
      <c r="BO1072" s="61">
        <f>BO1071*(1+BP1072)</f>
        <v>140.98453813782518</v>
      </c>
      <c r="BP1072" s="60">
        <f>$L$36*N(S1072)+$L$37*N(AQ1072)+$L$38*N(AA1072)+$L$39*N(AE1072)+$L$40*N(AM1072)+$L$41*N(W1072)+$L$42*N(AI1072)+$L$43*N(BG1072)+$L$44*N(AY1072)</f>
        <v>6.3983817461840606E-3</v>
      </c>
      <c r="BQ1072" s="60">
        <f>IF(ISNUMBER(BO1072),BO1072/MAX(BO$22:BO1072)-1,"")</f>
        <v>-7.0179294450421037E-2</v>
      </c>
      <c r="BS1072" s="61">
        <f>BS1071*(1+BT1072)</f>
        <v>132.97386448984676</v>
      </c>
      <c r="BT1072" s="60">
        <f>$L$60*N(S1072)+$L$61*N(AE1072)+$L$62*N(AQ1072)+$L$63*N(AM1072)+$L$64*N(AI1072)+$L$65*N(AA1072)+$L$66*N(BG1072)+$L$67*N(W1072)+$L$68*N(AY1072)</f>
        <v>7.9267230537653968E-3</v>
      </c>
      <c r="BU1072" s="60">
        <f>IF(ISNUMBER(BS1072),BS1072/MAX(BS$22:BS1072)-1,"")</f>
        <v>-7.9200112245702781E-2</v>
      </c>
    </row>
    <row r="1073" spans="17:73" ht="16" customHeight="1">
      <c r="Q1073" s="63">
        <v>44616</v>
      </c>
      <c r="R1073" s="62">
        <v>574.98</v>
      </c>
      <c r="S1073" s="60">
        <f>IF(AND(ISNUMBER(R1072),ISNUMBER(R1073)),R1073/R1072-1,"")</f>
        <v>-3.769037656903762E-2</v>
      </c>
      <c r="T1073" s="60">
        <f>IF(ISNUMBER(R1073),R1073/MAX(R$22:R1073)-1,"")</f>
        <v>-0.133413715146948</v>
      </c>
      <c r="V1073" s="62">
        <v>290.02</v>
      </c>
      <c r="W1073" s="60">
        <f>IF(AND(ISNUMBER(V1072),ISNUMBER(V1073)),V1073/V1072-1,"")</f>
        <v>-3.9382597462820135E-2</v>
      </c>
      <c r="X1073" s="60">
        <f>IF(ISNUMBER(V1073),V1073/MAX(V$22:V1073)-1,"")</f>
        <v>-0.14085967354918982</v>
      </c>
      <c r="Z1073" s="62">
        <v>11.53</v>
      </c>
      <c r="AA1073" s="60">
        <f>IF(AND(ISNUMBER(Z1072),ISNUMBER(Z1073)),Z1073/Z1072-1,"")</f>
        <v>-4.0765391014975005E-2</v>
      </c>
      <c r="AB1073" s="60">
        <f>IF(ISNUMBER(Z1073),Z1073/MAX(Z$22:Z1073)-1,"")</f>
        <v>-0.14970501474926257</v>
      </c>
      <c r="AD1073" s="62">
        <v>14.51</v>
      </c>
      <c r="AE1073" s="60">
        <f>IF(AND(ISNUMBER(AD1072),ISNUMBER(AD1073)),AD1073/AD1072-1,"")</f>
        <v>-2.9431438127090259E-2</v>
      </c>
      <c r="AF1073" s="60">
        <f>IF(ISNUMBER(AD1073),AD1073/MAX(AD$22:AD1073)-1,"")</f>
        <v>-0.14496169711255147</v>
      </c>
      <c r="AH1073" s="62">
        <v>18.25</v>
      </c>
      <c r="AI1073" s="60">
        <f>IF(AND(ISNUMBER(AH1072),ISNUMBER(AH1073)),AH1073/AH1072-1,"")</f>
        <v>-2.5106837606837518E-2</v>
      </c>
      <c r="AJ1073" s="60">
        <f>IF(ISNUMBER(AH1073),AH1073/MAX(AH$22:AH1073)-1,"")</f>
        <v>-0.13260456273764254</v>
      </c>
      <c r="AL1073" s="62">
        <v>20.59</v>
      </c>
      <c r="AM1073" s="60">
        <f>IF(AND(ISNUMBER(AL1072),ISNUMBER(AL1073)),AL1073/AL1072-1,"")</f>
        <v>-1.8589132507149664E-2</v>
      </c>
      <c r="AN1073" s="60">
        <f>IF(ISNUMBER(AL1073),AL1073/MAX(AL$22:AL1073)-1,"")</f>
        <v>-0.12643190496393719</v>
      </c>
      <c r="AP1073" s="62">
        <v>100.24</v>
      </c>
      <c r="AQ1073" s="60">
        <f>IF(AND(ISNUMBER(AP1072),ISNUMBER(AP1073)),AP1073/AP1072-1,"")</f>
        <v>-1.9948134849401278E-4</v>
      </c>
      <c r="AR1073" s="60">
        <f>IF(ISNUMBER(AP1073),AP1073/MAX(AP$22:AP1073)-1,"")</f>
        <v>-1.6930584603127574E-3</v>
      </c>
      <c r="AT1073" s="62">
        <v>50.07</v>
      </c>
      <c r="AU1073" s="60">
        <f>IF(AND(ISNUMBER(AT1072),ISNUMBER(AT1073)),AT1073/AT1072-1,"")</f>
        <v>0</v>
      </c>
      <c r="AV1073" s="60">
        <f>IF(ISNUMBER(AT1073),AT1073/MAX(AT$22:AT1073)-1,"")</f>
        <v>-2.1921084097249466E-3</v>
      </c>
      <c r="AX1073" s="62">
        <v>25.2</v>
      </c>
      <c r="AY1073" s="60">
        <f>IF(AND(ISNUMBER(AX1072),ISNUMBER(AX1073)),AX1073/AX1072-1,"")</f>
        <v>3.1983291699086758E-2</v>
      </c>
      <c r="AZ1073" s="60">
        <f>IF(ISNUMBER(AX1073),AX1073/MAX(AX$22:AX1073)-1,"")</f>
        <v>-6.0227484616819038E-2</v>
      </c>
      <c r="BB1073" s="62">
        <v>46.41</v>
      </c>
      <c r="BC1073" s="60">
        <f>IF(AND(ISNUMBER(BB1072),ISNUMBER(BB1073)),BB1073/BB1072-1,"")</f>
        <v>3.0257186081692478E-3</v>
      </c>
      <c r="BD1073" s="60">
        <f>IF(ISNUMBER(BB1073),BB1073/MAX(BB$22:BB1073)-1,"")</f>
        <v>-0.16091122762610754</v>
      </c>
      <c r="BF1073" s="62">
        <v>51.02</v>
      </c>
      <c r="BG1073" s="60">
        <f>IF(AND(ISNUMBER(BF1072),ISNUMBER(BF1073)),BF1073/BF1072-1,"")</f>
        <v>2.7515723270439274E-3</v>
      </c>
      <c r="BH1073" s="60">
        <f>IF(ISNUMBER(BF1073),BF1073/MAX(BF$22:BF1073)-1,"")</f>
        <v>-5.7628370890284386E-2</v>
      </c>
      <c r="BK1073" s="61">
        <f>BK1072*(1+BL1073)</f>
        <v>139.39570277644785</v>
      </c>
      <c r="BL1073" s="60">
        <f>$L$12*N(AQ1073)+$L$13*N(S1073)+$L$14*N(AA1073)+$L$15*N(AE1073)+$L$16*N(AY1073)+$L$17*N(BC1073)+$L$18*N(AM1073)+$L$19*N(AU1073)+$L$20*N(W1073)</f>
        <v>-1.6530393577905325E-2</v>
      </c>
      <c r="BM1073" s="60">
        <f>IF(ISNUMBER(BK1073),BK1073/MAX(BK$22:BK1073)-1,"")</f>
        <v>-7.1721773706746261E-2</v>
      </c>
      <c r="BO1073" s="61">
        <f>BO1072*(1+BP1073)</f>
        <v>137.84129161904951</v>
      </c>
      <c r="BP1073" s="60">
        <f>$L$36*N(S1073)+$L$37*N(AQ1073)+$L$38*N(AA1073)+$L$39*N(AE1073)+$L$40*N(AM1073)+$L$41*N(W1073)+$L$42*N(AI1073)+$L$43*N(BG1073)+$L$44*N(AY1073)</f>
        <v>-2.2294973337451167E-2</v>
      </c>
      <c r="BQ1073" s="60">
        <f>IF(ISNUMBER(BO1073),BO1073/MAX(BO$22:BO1073)-1,"")</f>
        <v>-9.0909622289258807E-2</v>
      </c>
      <c r="BS1073" s="61">
        <f>BS1072*(1+BT1073)</f>
        <v>129.63959973238826</v>
      </c>
      <c r="BT1073" s="60">
        <f>$L$60*N(S1073)+$L$61*N(AE1073)+$L$62*N(AQ1073)+$L$63*N(AM1073)+$L$64*N(AI1073)+$L$65*N(AA1073)+$L$66*N(BG1073)+$L$67*N(W1073)+$L$68*N(AY1073)</f>
        <v>-2.5074587177340246E-2</v>
      </c>
      <c r="BU1073" s="60">
        <f>IF(ISNUMBER(BS1073),BS1073/MAX(BS$22:BS1073)-1,"")</f>
        <v>-0.10228878930408314</v>
      </c>
    </row>
    <row r="1074" spans="17:73" ht="16" customHeight="1">
      <c r="Q1074" s="63">
        <v>44617</v>
      </c>
      <c r="R1074" s="62">
        <v>592.4</v>
      </c>
      <c r="S1074" s="60">
        <f>IF(AND(ISNUMBER(R1073),ISNUMBER(R1074)),R1074/R1073-1,"")</f>
        <v>3.0296705972381544E-2</v>
      </c>
      <c r="T1074" s="60">
        <f>IF(ISNUMBER(R1074),R1074/MAX(R$22:R1074)-1,"")</f>
        <v>-0.10715900527505651</v>
      </c>
      <c r="V1074" s="62">
        <v>299.26</v>
      </c>
      <c r="W1074" s="60">
        <f>IF(AND(ISNUMBER(V1073),ISNUMBER(V1074)),V1074/V1073-1,"")</f>
        <v>3.185987173298388E-2</v>
      </c>
      <c r="X1074" s="60">
        <f>IF(ISNUMBER(V1074),V1074/MAX(V$22:V1074)-1,"")</f>
        <v>-0.11348757294783307</v>
      </c>
      <c r="Z1074" s="62">
        <v>11.88</v>
      </c>
      <c r="AA1074" s="60">
        <f>IF(AND(ISNUMBER(Z1073),ISNUMBER(Z1074)),Z1074/Z1073-1,"")</f>
        <v>3.0355594102341898E-2</v>
      </c>
      <c r="AB1074" s="60">
        <f>IF(ISNUMBER(Z1074),Z1074/MAX(Z$22:Z1074)-1,"")</f>
        <v>-0.12389380530973448</v>
      </c>
      <c r="AD1074" s="62">
        <v>14.82</v>
      </c>
      <c r="AE1074" s="60">
        <f>IF(AND(ISNUMBER(AD1073),ISNUMBER(AD1074)),AD1074/AD1073-1,"")</f>
        <v>2.1364576154376369E-2</v>
      </c>
      <c r="AF1074" s="60">
        <f>IF(ISNUMBER(AD1074),AD1074/MAX(AD$22:AD1074)-1,"")</f>
        <v>-0.12669416617560392</v>
      </c>
      <c r="AH1074" s="62">
        <v>18.34</v>
      </c>
      <c r="AI1074" s="60">
        <f>IF(AND(ISNUMBER(AH1073),ISNUMBER(AH1074)),AH1074/AH1073-1,"")</f>
        <v>4.9315068493149816E-3</v>
      </c>
      <c r="AJ1074" s="60">
        <f>IF(ISNUMBER(AH1074),AH1074/MAX(AH$22:AH1074)-1,"")</f>
        <v>-0.12832699619771859</v>
      </c>
      <c r="AL1074" s="62">
        <v>20.79</v>
      </c>
      <c r="AM1074" s="60">
        <f>IF(AND(ISNUMBER(AL1073),ISNUMBER(AL1074)),AL1074/AL1073-1,"")</f>
        <v>9.7134531325886453E-3</v>
      </c>
      <c r="AN1074" s="60">
        <f>IF(ISNUMBER(AL1074),AL1074/MAX(AL$22:AL1074)-1,"")</f>
        <v>-0.11794654221467971</v>
      </c>
      <c r="AP1074" s="62">
        <v>100.24</v>
      </c>
      <c r="AQ1074" s="60">
        <f>IF(AND(ISNUMBER(AP1073),ISNUMBER(AP1074)),AP1074/AP1073-1,"")</f>
        <v>0</v>
      </c>
      <c r="AR1074" s="60">
        <f>IF(ISNUMBER(AP1074),AP1074/MAX(AP$22:AP1074)-1,"")</f>
        <v>-1.6930584603127574E-3</v>
      </c>
      <c r="AT1074" s="62">
        <v>50.07</v>
      </c>
      <c r="AU1074" s="60">
        <f>IF(AND(ISNUMBER(AT1073),ISNUMBER(AT1074)),AT1074/AT1073-1,"")</f>
        <v>0</v>
      </c>
      <c r="AV1074" s="60">
        <f>IF(ISNUMBER(AT1074),AT1074/MAX(AT$22:AT1074)-1,"")</f>
        <v>-2.1921084097249466E-3</v>
      </c>
      <c r="AX1074" s="62">
        <v>24.721</v>
      </c>
      <c r="AY1074" s="60">
        <f>IF(AND(ISNUMBER(AX1073),ISNUMBER(AX1074)),AX1074/AX1073-1,"")</f>
        <v>-1.9007936507936529E-2</v>
      </c>
      <c r="AZ1074" s="60">
        <f>IF(ISNUMBER(AX1074),AX1074/MAX(AX$22:AX1074)-1,"")</f>
        <v>-7.8090620921126286E-2</v>
      </c>
      <c r="BB1074" s="62">
        <v>46.21</v>
      </c>
      <c r="BC1074" s="60">
        <f>IF(AND(ISNUMBER(BB1073),ISNUMBER(BB1074)),BB1074/BB1073-1,"")</f>
        <v>-4.3094160741218301E-3</v>
      </c>
      <c r="BD1074" s="60">
        <f>IF(ISNUMBER(BB1074),BB1074/MAX(BB$22:BB1074)-1,"")</f>
        <v>-0.16452721026939077</v>
      </c>
      <c r="BF1074" s="62">
        <v>50.85</v>
      </c>
      <c r="BG1074" s="60">
        <f>IF(AND(ISNUMBER(BF1073),ISNUMBER(BF1074)),BF1074/BF1073-1,"")</f>
        <v>-3.3320266562132383E-3</v>
      </c>
      <c r="BH1074" s="60">
        <f>IF(ISNUMBER(BF1074),BF1074/MAX(BF$22:BF1074)-1,"")</f>
        <v>-6.0768378278537094E-2</v>
      </c>
      <c r="BK1074" s="61">
        <f>BK1073*(1+BL1074)</f>
        <v>141.2562689564266</v>
      </c>
      <c r="BL1074" s="60">
        <f>$L$12*N(AQ1074)+$L$13*N(S1074)+$L$14*N(AA1074)+$L$15*N(AE1074)+$L$16*N(AY1074)+$L$17*N(BC1074)+$L$18*N(AM1074)+$L$19*N(AU1074)+$L$20*N(W1074)</f>
        <v>1.3347371137850401E-2</v>
      </c>
      <c r="BM1074" s="60">
        <f>IF(ISNUMBER(BK1074),BK1074/MAX(BK$22:BK1074)-1,"")</f>
        <v>-5.9331699701224649E-2</v>
      </c>
      <c r="BO1074" s="61">
        <f>BO1073*(1+BP1074)</f>
        <v>140.21843476746611</v>
      </c>
      <c r="BP1074" s="60">
        <f>$L$36*N(S1074)+$L$37*N(AQ1074)+$L$38*N(AA1074)+$L$39*N(AE1074)+$L$40*N(AM1074)+$L$41*N(W1074)+$L$42*N(AI1074)+$L$43*N(BG1074)+$L$44*N(AY1074)</f>
        <v>1.7245508370498208E-2</v>
      </c>
      <c r="BQ1074" s="60">
        <f>IF(ISNUMBER(BO1074),BO1074/MAX(BO$22:BO1074)-1,"")</f>
        <v>-7.5231896570908896E-2</v>
      </c>
      <c r="BS1074" s="61">
        <f>BS1073*(1+BT1074)</f>
        <v>131.87946565051806</v>
      </c>
      <c r="BT1074" s="60">
        <f>$L$60*N(S1074)+$L$61*N(AE1074)+$L$62*N(AQ1074)+$L$63*N(AM1074)+$L$64*N(AI1074)+$L$65*N(AA1074)+$L$66*N(BG1074)+$L$67*N(W1074)+$L$68*N(AY1074)</f>
        <v>1.7277636792719771E-2</v>
      </c>
      <c r="BU1074" s="60">
        <f>IF(ISNUMBER(BS1074),BS1074/MAX(BS$22:BS1074)-1,"")</f>
        <v>-8.6778461060926126E-2</v>
      </c>
    </row>
    <row r="1075" spans="17:73" ht="16" customHeight="1">
      <c r="Q1075" s="63">
        <v>44620</v>
      </c>
      <c r="R1075" s="62">
        <v>595.64</v>
      </c>
      <c r="S1075" s="60">
        <f>IF(AND(ISNUMBER(R1074),ISNUMBER(R1075)),R1075/R1074-1,"")</f>
        <v>5.4692775151925499E-3</v>
      </c>
      <c r="T1075" s="60">
        <f>IF(ISNUMBER(R1075),R1075/MAX(R$22:R1075)-1,"")</f>
        <v>-0.10227581009796538</v>
      </c>
      <c r="V1075" s="62">
        <v>301.16000000000003</v>
      </c>
      <c r="W1075" s="60">
        <f>IF(AND(ISNUMBER(V1074),ISNUMBER(V1075)),V1075/V1074-1,"")</f>
        <v>6.3489941856580412E-3</v>
      </c>
      <c r="X1075" s="60">
        <f>IF(ISNUMBER(V1075),V1075/MAX(V$22:V1075)-1,"")</f>
        <v>-0.10785911070296517</v>
      </c>
      <c r="Z1075" s="62">
        <v>11.88</v>
      </c>
      <c r="AA1075" s="60">
        <f>IF(AND(ISNUMBER(Z1074),ISNUMBER(Z1075)),Z1075/Z1074-1,"")</f>
        <v>0</v>
      </c>
      <c r="AB1075" s="60">
        <f>IF(ISNUMBER(Z1075),Z1075/MAX(Z$22:Z1075)-1,"")</f>
        <v>-0.12389380530973448</v>
      </c>
      <c r="AD1075" s="62">
        <v>14.79</v>
      </c>
      <c r="AE1075" s="60">
        <f>IF(AND(ISNUMBER(AD1074),ISNUMBER(AD1075)),AD1075/AD1074-1,"")</f>
        <v>-2.0242914979757831E-3</v>
      </c>
      <c r="AF1075" s="60">
        <f>IF(ISNUMBER(AD1075),AD1075/MAX(AD$22:AD1075)-1,"")</f>
        <v>-0.12846199175014728</v>
      </c>
      <c r="AH1075" s="62">
        <v>18.38</v>
      </c>
      <c r="AI1075" s="60">
        <f>IF(AND(ISNUMBER(AH1074),ISNUMBER(AH1075)),AH1075/AH1074-1,"")</f>
        <v>2.1810250817884125E-3</v>
      </c>
      <c r="AJ1075" s="60">
        <f>IF(ISNUMBER(AH1075),AH1075/MAX(AH$22:AH1075)-1,"")</f>
        <v>-0.12642585551330798</v>
      </c>
      <c r="AL1075" s="62">
        <v>20.99</v>
      </c>
      <c r="AM1075" s="60">
        <f>IF(AND(ISNUMBER(AL1074),ISNUMBER(AL1075)),AL1075/AL1074-1,"")</f>
        <v>9.6200096200096397E-3</v>
      </c>
      <c r="AN1075" s="60">
        <f>IF(ISNUMBER(AL1075),AL1075/MAX(AL$22:AL1075)-1,"")</f>
        <v>-0.10946117946542222</v>
      </c>
      <c r="AP1075" s="62">
        <v>100.26</v>
      </c>
      <c r="AQ1075" s="60">
        <f>IF(AND(ISNUMBER(AP1074),ISNUMBER(AP1075)),AP1075/AP1074-1,"")</f>
        <v>1.995211492418214E-4</v>
      </c>
      <c r="AR1075" s="60">
        <f>IF(ISNUMBER(AP1075),AP1075/MAX(AP$22:AP1075)-1,"")</f>
        <v>-1.4938751120405769E-3</v>
      </c>
      <c r="AT1075" s="62">
        <v>50.07</v>
      </c>
      <c r="AU1075" s="60">
        <f>IF(AND(ISNUMBER(AT1074),ISNUMBER(AT1075)),AT1075/AT1074-1,"")</f>
        <v>0</v>
      </c>
      <c r="AV1075" s="60">
        <f>IF(ISNUMBER(AT1075),AT1075/MAX(AT$22:AT1075)-1,"")</f>
        <v>-2.1921084097249466E-3</v>
      </c>
      <c r="AX1075" s="62">
        <v>24.794</v>
      </c>
      <c r="AY1075" s="60">
        <f>IF(AND(ISNUMBER(AX1074),ISNUMBER(AX1075)),AX1075/AX1074-1,"")</f>
        <v>2.9529549775495489E-3</v>
      </c>
      <c r="AZ1075" s="60">
        <f>IF(ISNUMBER(AX1075),AX1075/MAX(AX$22:AX1075)-1,"")</f>
        <v>-7.5368264031325793E-2</v>
      </c>
      <c r="BB1075" s="62">
        <v>46.37</v>
      </c>
      <c r="BC1075" s="60">
        <f>IF(AND(ISNUMBER(BB1074),ISNUMBER(BB1075)),BB1075/BB1074-1,"")</f>
        <v>3.4624540142824678E-3</v>
      </c>
      <c r="BD1075" s="60">
        <f>IF(ISNUMBER(BB1075),BB1075/MAX(BB$22:BB1075)-1,"")</f>
        <v>-0.16163442415476414</v>
      </c>
      <c r="BF1075" s="62">
        <v>50.96</v>
      </c>
      <c r="BG1075" s="60">
        <f>IF(AND(ISNUMBER(BF1074),ISNUMBER(BF1075)),BF1075/BF1074-1,"")</f>
        <v>2.1632251720746787E-3</v>
      </c>
      <c r="BH1075" s="60">
        <f>IF(ISNUMBER(BF1075),BF1075/MAX(BF$22:BF1075)-1,"")</f>
        <v>-5.8736608792020695E-2</v>
      </c>
      <c r="BK1075" s="61">
        <f>BK1074*(1+BL1075)</f>
        <v>141.61042234405249</v>
      </c>
      <c r="BL1075" s="60">
        <f>$L$12*N(AQ1075)+$L$13*N(S1075)+$L$14*N(AA1075)+$L$15*N(AE1075)+$L$16*N(AY1075)+$L$17*N(BC1075)+$L$18*N(AM1075)+$L$19*N(AU1075)+$L$20*N(W1075)</f>
        <v>2.5071693471893763E-3</v>
      </c>
      <c r="BM1075" s="60">
        <f>IF(ISNUMBER(BK1075),BK1075/MAX(BK$22:BK1075)-1,"")</f>
        <v>-5.6973284972842819E-2</v>
      </c>
      <c r="BO1075" s="61">
        <f>BO1074*(1+BP1075)</f>
        <v>140.49340904530973</v>
      </c>
      <c r="BP1075" s="60">
        <f>$L$36*N(S1075)+$L$37*N(AQ1075)+$L$38*N(AA1075)+$L$39*N(AE1075)+$L$40*N(AM1075)+$L$41*N(W1075)+$L$42*N(AI1075)+$L$43*N(BG1075)+$L$44*N(AY1075)</f>
        <v>1.9610422716503464E-3</v>
      </c>
      <c r="BQ1075" s="60">
        <f>IF(ISNUMBER(BO1075),BO1075/MAX(BO$22:BO1075)-1,"")</f>
        <v>-7.3418387228610715E-2</v>
      </c>
      <c r="BS1075" s="61">
        <f>BS1074*(1+BT1075)</f>
        <v>132.22973442698961</v>
      </c>
      <c r="BT1075" s="60">
        <f>$L$60*N(S1075)+$L$61*N(AE1075)+$L$62*N(AQ1075)+$L$63*N(AM1075)+$L$64*N(AI1075)+$L$65*N(AA1075)+$L$66*N(BG1075)+$L$67*N(W1075)+$L$68*N(AY1075)</f>
        <v>2.6559766127635695E-3</v>
      </c>
      <c r="BU1075" s="60">
        <f>IF(ISNUMBER(BS1075),BS1075/MAX(BS$22:BS1075)-1,"")</f>
        <v>-8.4352966011231878E-2</v>
      </c>
    </row>
    <row r="1076" spans="17:73" ht="16" customHeight="1">
      <c r="Q1076" s="63">
        <v>44621</v>
      </c>
      <c r="R1076" s="62">
        <v>601.14</v>
      </c>
      <c r="S1076" s="60">
        <f>IF(AND(ISNUMBER(R1075),ISNUMBER(R1076)),R1076/R1075-1,"")</f>
        <v>9.2337653616278992E-3</v>
      </c>
      <c r="T1076" s="60">
        <f>IF(ISNUMBER(R1076),R1076/MAX(R$22:R1076)-1,"")</f>
        <v>-9.3986435568952587E-2</v>
      </c>
      <c r="V1076" s="62">
        <v>304.77999999999997</v>
      </c>
      <c r="W1076" s="60">
        <f>IF(AND(ISNUMBER(V1075),ISNUMBER(V1076)),V1076/V1075-1,"")</f>
        <v>1.2020188604064064E-2</v>
      </c>
      <c r="X1076" s="60">
        <f>IF(ISNUMBER(V1076),V1076/MAX(V$22:V1076)-1,"")</f>
        <v>-9.7135408952217395E-2</v>
      </c>
      <c r="Z1076" s="62">
        <v>12</v>
      </c>
      <c r="AA1076" s="60">
        <f>IF(AND(ISNUMBER(Z1075),ISNUMBER(Z1076)),Z1076/Z1075-1,"")</f>
        <v>1.0101010101009944E-2</v>
      </c>
      <c r="AB1076" s="60">
        <f>IF(ISNUMBER(Z1076),Z1076/MAX(Z$22:Z1076)-1,"")</f>
        <v>-0.11504424778761069</v>
      </c>
      <c r="AD1076" s="62">
        <v>15.01</v>
      </c>
      <c r="AE1076" s="60">
        <f>IF(AND(ISNUMBER(AD1075),ISNUMBER(AD1076)),AD1076/AD1075-1,"")</f>
        <v>1.4874915483434892E-2</v>
      </c>
      <c r="AF1076" s="60">
        <f>IF(ISNUMBER(AD1076),AD1076/MAX(AD$22:AD1076)-1,"")</f>
        <v>-0.11549793753682969</v>
      </c>
      <c r="AH1076" s="62">
        <v>18.649999999999999</v>
      </c>
      <c r="AI1076" s="60">
        <f>IF(AND(ISNUMBER(AH1075),ISNUMBER(AH1076)),AH1076/AH1075-1,"")</f>
        <v>1.4689880304678882E-2</v>
      </c>
      <c r="AJ1076" s="60">
        <f>IF(ISNUMBER(AH1076),AH1076/MAX(AH$22:AH1076)-1,"")</f>
        <v>-0.11359315589353614</v>
      </c>
      <c r="AL1076" s="62">
        <v>21.27</v>
      </c>
      <c r="AM1076" s="60">
        <f>IF(AND(ISNUMBER(AL1075),ISNUMBER(AL1076)),AL1076/AL1075-1,"")</f>
        <v>1.3339685564554671E-2</v>
      </c>
      <c r="AN1076" s="60">
        <f>IF(ISNUMBER(AL1076),AL1076/MAX(AL$22:AL1076)-1,"")</f>
        <v>-9.7581671616461585E-2</v>
      </c>
      <c r="AP1076" s="62">
        <v>100.24</v>
      </c>
      <c r="AQ1076" s="60">
        <f>IF(AND(ISNUMBER(AP1075),ISNUMBER(AP1076)),AP1076/AP1075-1,"")</f>
        <v>-1.9948134849401278E-4</v>
      </c>
      <c r="AR1076" s="60">
        <f>IF(ISNUMBER(AP1076),AP1076/MAX(AP$22:AP1076)-1,"")</f>
        <v>-1.6930584603127574E-3</v>
      </c>
      <c r="AT1076" s="62">
        <v>50.06</v>
      </c>
      <c r="AU1076" s="60">
        <f>IF(AND(ISNUMBER(AT1075),ISNUMBER(AT1076)),AT1076/AT1075-1,"")</f>
        <v>-1.9972039145188525E-4</v>
      </c>
      <c r="AV1076" s="60">
        <f>IF(ISNUMBER(AT1076),AT1076/MAX(AT$22:AT1076)-1,"")</f>
        <v>-2.3913909924272447E-3</v>
      </c>
      <c r="AX1076" s="62">
        <v>24.445</v>
      </c>
      <c r="AY1076" s="60">
        <f>IF(AND(ISNUMBER(AX1075),ISNUMBER(AX1076)),AX1076/AX1075-1,"")</f>
        <v>-1.4075986125675621E-2</v>
      </c>
      <c r="AZ1076" s="60">
        <f>IF(ISNUMBER(AX1076),AX1076/MAX(AX$22:AX1076)-1,"")</f>
        <v>-8.8383367518180211E-2</v>
      </c>
      <c r="BB1076" s="62">
        <v>46.48</v>
      </c>
      <c r="BC1076" s="60">
        <f>IF(AND(ISNUMBER(BB1075),ISNUMBER(BB1076)),BB1076/BB1075-1,"")</f>
        <v>2.3722234203149561E-3</v>
      </c>
      <c r="BD1076" s="60">
        <f>IF(ISNUMBER(BB1076),BB1076/MAX(BB$22:BB1076)-1,"")</f>
        <v>-0.1596456337009583</v>
      </c>
      <c r="BF1076" s="62">
        <v>50.88</v>
      </c>
      <c r="BG1076" s="60">
        <f>IF(AND(ISNUMBER(BF1075),ISNUMBER(BF1076)),BF1076/BF1075-1,"")</f>
        <v>-1.5698587127158659E-3</v>
      </c>
      <c r="BH1076" s="60">
        <f>IF(ISNUMBER(BF1076),BF1076/MAX(BF$22:BF1076)-1,"")</f>
        <v>-6.0214259327668995E-2</v>
      </c>
      <c r="BK1076" s="61">
        <f>BK1075*(1+BL1076)</f>
        <v>142.23279569730693</v>
      </c>
      <c r="BL1076" s="60">
        <f>$L$12*N(AQ1076)+$L$13*N(S1076)+$L$14*N(AA1076)+$L$15*N(AE1076)+$L$16*N(AY1076)+$L$17*N(BC1076)+$L$18*N(AM1076)+$L$19*N(AU1076)+$L$20*N(W1076)</f>
        <v>4.3949685549437827E-3</v>
      </c>
      <c r="BM1076" s="60">
        <f>IF(ISNUMBER(BK1076),BK1076/MAX(BK$22:BK1076)-1,"")</f>
        <v>-5.2828712213826345E-2</v>
      </c>
      <c r="BO1076" s="61">
        <f>BO1075*(1+BP1076)</f>
        <v>141.42113687303129</v>
      </c>
      <c r="BP1076" s="60">
        <f>$L$36*N(S1076)+$L$37*N(AQ1076)+$L$38*N(AA1076)+$L$39*N(AE1076)+$L$40*N(AM1076)+$L$41*N(W1076)+$L$42*N(AI1076)+$L$43*N(BG1076)+$L$44*N(AY1076)</f>
        <v>6.603354805223398E-3</v>
      </c>
      <c r="BQ1076" s="60">
        <f>IF(ISNUMBER(BO1076),BO1076/MAX(BO$22:BO1076)-1,"")</f>
        <v>-6.7299840083485218E-2</v>
      </c>
      <c r="BS1076" s="61">
        <f>BS1075*(1+BT1076)</f>
        <v>133.47579316171672</v>
      </c>
      <c r="BT1076" s="60">
        <f>$L$60*N(S1076)+$L$61*N(AE1076)+$L$62*N(AQ1076)+$L$63*N(AM1076)+$L$64*N(AI1076)+$L$65*N(AA1076)+$L$66*N(BG1076)+$L$67*N(W1076)+$L$68*N(AY1076)</f>
        <v>9.4234382313996678E-3</v>
      </c>
      <c r="BU1076" s="60">
        <f>IF(ISNUMBER(BS1076),BS1076/MAX(BS$22:BS1076)-1,"")</f>
        <v>-7.5724422744674502E-2</v>
      </c>
    </row>
    <row r="1077" spans="17:73" ht="16" customHeight="1">
      <c r="Q1077" s="63">
        <v>44622</v>
      </c>
      <c r="R1077" s="62">
        <v>593.9</v>
      </c>
      <c r="S1077" s="60">
        <f>IF(AND(ISNUMBER(R1076),ISNUMBER(R1077)),R1077/R1076-1,"")</f>
        <v>-1.2043783478058345E-2</v>
      </c>
      <c r="T1077" s="60">
        <f>IF(ISNUMBER(R1077),R1077/MAX(R$22:R1077)-1,"")</f>
        <v>-0.10489826676714398</v>
      </c>
      <c r="V1077" s="62">
        <v>300.79000000000002</v>
      </c>
      <c r="W1077" s="60">
        <f>IF(AND(ISNUMBER(V1076),ISNUMBER(V1077)),V1077/V1076-1,"")</f>
        <v>-1.309141019751936E-2</v>
      </c>
      <c r="X1077" s="60">
        <f>IF(ISNUMBER(V1077),V1077/MAX(V$22:V1077)-1,"")</f>
        <v>-0.10895517966643953</v>
      </c>
      <c r="Z1077" s="62">
        <v>11.72</v>
      </c>
      <c r="AA1077" s="60">
        <f>IF(AND(ISNUMBER(Z1076),ISNUMBER(Z1077)),Z1077/Z1076-1,"")</f>
        <v>-2.3333333333333317E-2</v>
      </c>
      <c r="AB1077" s="60">
        <f>IF(ISNUMBER(Z1077),Z1077/MAX(Z$22:Z1077)-1,"")</f>
        <v>-0.13569321533923306</v>
      </c>
      <c r="AD1077" s="62">
        <v>14.58</v>
      </c>
      <c r="AE1077" s="60">
        <f>IF(AND(ISNUMBER(AD1076),ISNUMBER(AD1077)),AD1077/AD1076-1,"")</f>
        <v>-2.8647568287808123E-2</v>
      </c>
      <c r="AF1077" s="60">
        <f>IF(ISNUMBER(AD1077),AD1077/MAX(AD$22:AD1077)-1,"")</f>
        <v>-0.14083677077195045</v>
      </c>
      <c r="AH1077" s="62">
        <v>18.54</v>
      </c>
      <c r="AI1077" s="60">
        <f>IF(AND(ISNUMBER(AH1076),ISNUMBER(AH1077)),AH1077/AH1076-1,"")</f>
        <v>-5.8981233243967646E-3</v>
      </c>
      <c r="AJ1077" s="60">
        <f>IF(ISNUMBER(AH1077),AH1077/MAX(AH$22:AH1077)-1,"")</f>
        <v>-0.11882129277566544</v>
      </c>
      <c r="AL1077" s="62">
        <v>21.16</v>
      </c>
      <c r="AM1077" s="60">
        <f>IF(AND(ISNUMBER(AL1076),ISNUMBER(AL1077)),AL1077/AL1076-1,"")</f>
        <v>-5.1716031969910592E-3</v>
      </c>
      <c r="AN1077" s="60">
        <f>IF(ISNUMBER(AL1077),AL1077/MAX(AL$22:AL1077)-1,"")</f>
        <v>-0.10224862112855326</v>
      </c>
      <c r="AP1077" s="62">
        <v>100.26</v>
      </c>
      <c r="AQ1077" s="60">
        <f>IF(AND(ISNUMBER(AP1076),ISNUMBER(AP1077)),AP1077/AP1076-1,"")</f>
        <v>1.995211492418214E-4</v>
      </c>
      <c r="AR1077" s="60">
        <f>IF(ISNUMBER(AP1077),AP1077/MAX(AP$22:AP1077)-1,"")</f>
        <v>-1.4938751120405769E-3</v>
      </c>
      <c r="AT1077" s="62">
        <v>50.06</v>
      </c>
      <c r="AU1077" s="60">
        <f>IF(AND(ISNUMBER(AT1076),ISNUMBER(AT1077)),AT1077/AT1076-1,"")</f>
        <v>0</v>
      </c>
      <c r="AV1077" s="60">
        <f>IF(ISNUMBER(AT1077),AT1077/MAX(AT$22:AT1077)-1,"")</f>
        <v>-2.3913909924272447E-3</v>
      </c>
      <c r="AX1077" s="62">
        <v>24.800999999999998</v>
      </c>
      <c r="AY1077" s="60">
        <f>IF(AND(ISNUMBER(AX1076),ISNUMBER(AX1077)),AX1077/AX1076-1,"")</f>
        <v>1.4563305379423186E-2</v>
      </c>
      <c r="AZ1077" s="60">
        <f>IF(ISNUMBER(AX1077),AX1077/MAX(AX$22:AX1077)-1,"")</f>
        <v>-7.5107216110386066E-2</v>
      </c>
      <c r="BB1077" s="62">
        <v>46.8</v>
      </c>
      <c r="BC1077" s="60">
        <f>IF(AND(ISNUMBER(BB1076),ISNUMBER(BB1077)),BB1077/BB1076-1,"")</f>
        <v>6.8846815834768815E-3</v>
      </c>
      <c r="BD1077" s="60">
        <f>IF(ISNUMBER(BB1077),BB1077/MAX(BB$22:BB1077)-1,"")</f>
        <v>-0.15386006147170506</v>
      </c>
      <c r="BF1077" s="62">
        <v>51.14</v>
      </c>
      <c r="BG1077" s="60">
        <f>IF(AND(ISNUMBER(BF1076),ISNUMBER(BF1077)),BF1077/BF1076-1,"")</f>
        <v>5.1100628930818015E-3</v>
      </c>
      <c r="BH1077" s="60">
        <f>IF(ISNUMBER(BF1077),BF1077/MAX(BF$22:BF1077)-1,"")</f>
        <v>-5.5411895086811991E-2</v>
      </c>
      <c r="BK1077" s="61">
        <f>BK1076*(1+BL1077)</f>
        <v>141.11952927761311</v>
      </c>
      <c r="BL1077" s="60">
        <f>$L$12*N(AQ1077)+$L$13*N(S1077)+$L$14*N(AA1077)+$L$15*N(AE1077)+$L$16*N(AY1077)+$L$17*N(BC1077)+$L$18*N(AM1077)+$L$19*N(AU1077)+$L$20*N(W1077)</f>
        <v>-7.8270726117414639E-3</v>
      </c>
      <c r="BM1077" s="60">
        <f>IF(ISNUMBER(BK1077),BK1077/MAX(BK$22:BK1077)-1,"")</f>
        <v>-6.0242290659085485E-2</v>
      </c>
      <c r="BO1077" s="61">
        <f>BO1076*(1+BP1077)</f>
        <v>139.7535639065502</v>
      </c>
      <c r="BP1077" s="60">
        <f>$L$36*N(S1077)+$L$37*N(AQ1077)+$L$38*N(AA1077)+$L$39*N(AE1077)+$L$40*N(AM1077)+$L$41*N(W1077)+$L$42*N(AI1077)+$L$43*N(BG1077)+$L$44*N(AY1077)</f>
        <v>-1.1791539817546879E-2</v>
      </c>
      <c r="BQ1077" s="60">
        <f>IF(ISNUMBER(BO1077),BO1077/MAX(BO$22:BO1077)-1,"")</f>
        <v>-7.8297811156973096E-2</v>
      </c>
      <c r="BS1077" s="61">
        <f>BS1076*(1+BT1077)</f>
        <v>131.85540587810564</v>
      </c>
      <c r="BT1077" s="60">
        <f>$L$60*N(S1077)+$L$61*N(AE1077)+$L$62*N(AQ1077)+$L$63*N(AM1077)+$L$64*N(AI1077)+$L$65*N(AA1077)+$L$66*N(BG1077)+$L$67*N(W1077)+$L$68*N(AY1077)</f>
        <v>-1.2139933730514328E-2</v>
      </c>
      <c r="BU1077" s="60">
        <f>IF(ISNUMBER(BS1077),BS1077/MAX(BS$22:BS1077)-1,"")</f>
        <v>-8.6945067001287013E-2</v>
      </c>
    </row>
    <row r="1078" spans="17:73" ht="16" customHeight="1">
      <c r="Q1078" s="63">
        <v>44623</v>
      </c>
      <c r="R1078" s="62">
        <v>601</v>
      </c>
      <c r="S1078" s="60">
        <f>IF(AND(ISNUMBER(R1077),ISNUMBER(R1078)),R1078/R1077-1,"")</f>
        <v>1.1954874558006479E-2</v>
      </c>
      <c r="T1078" s="60">
        <f>IF(ISNUMBER(R1078),R1078/MAX(R$22:R1078)-1,"")</f>
        <v>-9.4197437829691033E-2</v>
      </c>
      <c r="V1078" s="62">
        <v>303.64999999999998</v>
      </c>
      <c r="W1078" s="60">
        <f>IF(AND(ISNUMBER(V1077),ISNUMBER(V1078)),V1078/V1077-1,"")</f>
        <v>9.5082948236309139E-3</v>
      </c>
      <c r="X1078" s="60">
        <f>IF(ISNUMBER(V1078),V1078/MAX(V$22:V1078)-1,"")</f>
        <v>-0.10048286281363872</v>
      </c>
      <c r="Z1078" s="62">
        <v>11.81</v>
      </c>
      <c r="AA1078" s="60">
        <f>IF(AND(ISNUMBER(Z1077),ISNUMBER(Z1078)),Z1078/Z1077-1,"")</f>
        <v>7.6791808873719614E-3</v>
      </c>
      <c r="AB1078" s="60">
        <f>IF(ISNUMBER(Z1078),Z1078/MAX(Z$22:Z1078)-1,"")</f>
        <v>-0.12905604719764008</v>
      </c>
      <c r="AD1078" s="62">
        <v>14.71</v>
      </c>
      <c r="AE1078" s="60">
        <f>IF(AND(ISNUMBER(AD1077),ISNUMBER(AD1078)),AD1078/AD1077-1,"")</f>
        <v>8.9163237311387089E-3</v>
      </c>
      <c r="AF1078" s="60">
        <f>IF(ISNUMBER(AD1078),AD1078/MAX(AD$22:AD1078)-1,"")</f>
        <v>-0.13317619328226271</v>
      </c>
      <c r="AH1078" s="62">
        <v>18.510000000000002</v>
      </c>
      <c r="AI1078" s="60">
        <f>IF(AND(ISNUMBER(AH1077),ISNUMBER(AH1078)),AH1078/AH1077-1,"")</f>
        <v>-1.6181229773462036E-3</v>
      </c>
      <c r="AJ1078" s="60">
        <f>IF(ISNUMBER(AH1078),AH1078/MAX(AH$22:AH1078)-1,"")</f>
        <v>-0.12024714828897332</v>
      </c>
      <c r="AL1078" s="62">
        <v>21.33</v>
      </c>
      <c r="AM1078" s="60">
        <f>IF(AND(ISNUMBER(AL1077),ISNUMBER(AL1078)),AL1078/AL1077-1,"")</f>
        <v>8.0340264650282656E-3</v>
      </c>
      <c r="AN1078" s="60">
        <f>IF(ISNUMBER(AL1078),AL1078/MAX(AL$22:AL1078)-1,"")</f>
        <v>-9.5036062791684417E-2</v>
      </c>
      <c r="AP1078" s="62">
        <v>100.26</v>
      </c>
      <c r="AQ1078" s="60">
        <f>IF(AND(ISNUMBER(AP1077),ISNUMBER(AP1078)),AP1078/AP1077-1,"")</f>
        <v>0</v>
      </c>
      <c r="AR1078" s="60">
        <f>IF(ISNUMBER(AP1078),AP1078/MAX(AP$22:AP1078)-1,"")</f>
        <v>-1.4938751120405769E-3</v>
      </c>
      <c r="AT1078" s="62">
        <v>50.07</v>
      </c>
      <c r="AU1078" s="60">
        <f>IF(AND(ISNUMBER(AT1077),ISNUMBER(AT1078)),AT1078/AT1077-1,"")</f>
        <v>1.9976028765467113E-4</v>
      </c>
      <c r="AV1078" s="60">
        <f>IF(ISNUMBER(AT1078),AT1078/MAX(AT$22:AT1078)-1,"")</f>
        <v>-2.1921084097249466E-3</v>
      </c>
      <c r="AX1078" s="62">
        <v>24.547000000000001</v>
      </c>
      <c r="AY1078" s="60">
        <f>IF(AND(ISNUMBER(AX1077),ISNUMBER(AX1078)),AX1078/AX1077-1,"")</f>
        <v>-1.0241522519253143E-2</v>
      </c>
      <c r="AZ1078" s="60">
        <f>IF(ISNUMBER(AX1078),AX1078/MAX(AX$22:AX1078)-1,"")</f>
        <v>-8.4579526384486292E-2</v>
      </c>
      <c r="BB1078" s="62">
        <v>46.45</v>
      </c>
      <c r="BC1078" s="60">
        <f>IF(AND(ISNUMBER(BB1077),ISNUMBER(BB1078)),BB1078/BB1077-1,"")</f>
        <v>-7.478632478632341E-3</v>
      </c>
      <c r="BD1078" s="60">
        <f>IF(ISNUMBER(BB1078),BB1078/MAX(BB$22:BB1078)-1,"")</f>
        <v>-0.16018803109745072</v>
      </c>
      <c r="BF1078" s="62">
        <v>50.94</v>
      </c>
      <c r="BG1078" s="60">
        <f>IF(AND(ISNUMBER(BF1077),ISNUMBER(BF1078)),BF1078/BF1077-1,"")</f>
        <v>-3.9108330074306696E-3</v>
      </c>
      <c r="BH1078" s="60">
        <f>IF(ISNUMBER(BF1078),BF1078/MAX(BF$22:BF1078)-1,"")</f>
        <v>-5.9106021425932798E-2</v>
      </c>
      <c r="BK1078" s="61">
        <f>BK1077*(1+BL1078)</f>
        <v>141.70831805671395</v>
      </c>
      <c r="BL1078" s="60">
        <f>$L$12*N(AQ1078)+$L$13*N(S1078)+$L$14*N(AA1078)+$L$15*N(AE1078)+$L$16*N(AY1078)+$L$17*N(BC1078)+$L$18*N(AM1078)+$L$19*N(AU1078)+$L$20*N(W1078)</f>
        <v>4.1722700048308593E-3</v>
      </c>
      <c r="BM1078" s="60">
        <f>IF(ISNUMBER(BK1078),BK1078/MAX(BK$22:BK1078)-1,"")</f>
        <v>-5.6321367756593799E-2</v>
      </c>
      <c r="BO1078" s="61">
        <f>BO1077*(1+BP1078)</f>
        <v>140.57807980918392</v>
      </c>
      <c r="BP1078" s="60">
        <f>$L$36*N(S1078)+$L$37*N(AQ1078)+$L$38*N(AA1078)+$L$39*N(AE1078)+$L$40*N(AM1078)+$L$41*N(W1078)+$L$42*N(AI1078)+$L$43*N(BG1078)+$L$44*N(AY1078)</f>
        <v>5.8997844461774378E-3</v>
      </c>
      <c r="BQ1078" s="60">
        <f>IF(ISNUMBER(BO1078),BO1078/MAX(BO$22:BO1078)-1,"")</f>
        <v>-7.2859966919229358E-2</v>
      </c>
      <c r="BS1078" s="61">
        <f>BS1077*(1+BT1078)</f>
        <v>132.71391761756405</v>
      </c>
      <c r="BT1078" s="60">
        <f>$L$60*N(S1078)+$L$61*N(AE1078)+$L$62*N(AQ1078)+$L$63*N(AM1078)+$L$64*N(AI1078)+$L$65*N(AA1078)+$L$66*N(BG1078)+$L$67*N(W1078)+$L$68*N(AY1078)</f>
        <v>6.5110090385831522E-3</v>
      </c>
      <c r="BU1078" s="60">
        <f>IF(ISNUMBER(BS1078),BS1078/MAX(BS$22:BS1078)-1,"")</f>
        <v>-8.1000158079809426E-2</v>
      </c>
    </row>
    <row r="1079" spans="17:73" ht="16" customHeight="1">
      <c r="Q1079" s="63">
        <v>44624</v>
      </c>
      <c r="R1079" s="62">
        <v>587.29999999999995</v>
      </c>
      <c r="S1079" s="60">
        <f>IF(AND(ISNUMBER(R1078),ISNUMBER(R1079)),R1079/R1078-1,"")</f>
        <v>-2.279534109816983E-2</v>
      </c>
      <c r="T1079" s="60">
        <f>IF(ISNUMBER(R1079),R1079/MAX(R$22:R1079)-1,"")</f>
        <v>-0.11484551620195937</v>
      </c>
      <c r="V1079" s="62">
        <v>297.08</v>
      </c>
      <c r="W1079" s="60">
        <f>IF(AND(ISNUMBER(V1078),ISNUMBER(V1079)),V1079/V1078-1,"")</f>
        <v>-2.1636752840441309E-2</v>
      </c>
      <c r="X1079" s="60">
        <f>IF(ISNUMBER(V1079),V1079/MAX(V$22:V1079)-1,"")</f>
        <v>-0.11994549278668132</v>
      </c>
      <c r="Z1079" s="62">
        <v>11.47</v>
      </c>
      <c r="AA1079" s="60">
        <f>IF(AND(ISNUMBER(Z1078),ISNUMBER(Z1079)),Z1079/Z1078-1,"")</f>
        <v>-2.8789161727349688E-2</v>
      </c>
      <c r="AB1079" s="60">
        <f>IF(ISNUMBER(Z1079),Z1079/MAX(Z$22:Z1079)-1,"")</f>
        <v>-0.15412979351032452</v>
      </c>
      <c r="AD1079" s="62">
        <v>14.31</v>
      </c>
      <c r="AE1079" s="60">
        <f>IF(AND(ISNUMBER(AD1078),ISNUMBER(AD1079)),AD1079/AD1078-1,"")</f>
        <v>-2.7192386131883128E-2</v>
      </c>
      <c r="AF1079" s="60">
        <f>IF(ISNUMBER(AD1079),AD1079/MAX(AD$22:AD1079)-1,"")</f>
        <v>-0.15674720094284023</v>
      </c>
      <c r="AH1079" s="62">
        <v>18.27</v>
      </c>
      <c r="AI1079" s="60">
        <f>IF(AND(ISNUMBER(AH1078),ISNUMBER(AH1079)),AH1079/AH1078-1,"")</f>
        <v>-1.2965964343598202E-2</v>
      </c>
      <c r="AJ1079" s="60">
        <f>IF(ISNUMBER(AH1079),AH1079/MAX(AH$22:AH1079)-1,"")</f>
        <v>-0.13165399239543729</v>
      </c>
      <c r="AL1079" s="62">
        <v>21.4</v>
      </c>
      <c r="AM1079" s="60">
        <f>IF(AND(ISNUMBER(AL1078),ISNUMBER(AL1079)),AL1079/AL1078-1,"")</f>
        <v>3.2817627754335721E-3</v>
      </c>
      <c r="AN1079" s="60">
        <f>IF(ISNUMBER(AL1079),AL1079/MAX(AL$22:AL1079)-1,"")</f>
        <v>-9.2066185829444258E-2</v>
      </c>
      <c r="AP1079" s="62">
        <v>100.24</v>
      </c>
      <c r="AQ1079" s="60">
        <f>IF(AND(ISNUMBER(AP1078),ISNUMBER(AP1079)),AP1079/AP1078-1,"")</f>
        <v>-1.9948134849401278E-4</v>
      </c>
      <c r="AR1079" s="60">
        <f>IF(ISNUMBER(AP1079),AP1079/MAX(AP$22:AP1079)-1,"")</f>
        <v>-1.6930584603127574E-3</v>
      </c>
      <c r="AT1079" s="62">
        <v>50.06</v>
      </c>
      <c r="AU1079" s="60">
        <f>IF(AND(ISNUMBER(AT1078),ISNUMBER(AT1079)),AT1079/AT1078-1,"")</f>
        <v>-1.9972039145188525E-4</v>
      </c>
      <c r="AV1079" s="60">
        <f>IF(ISNUMBER(AT1079),AT1079/MAX(AT$22:AT1079)-1,"")</f>
        <v>-2.3913909924272447E-3</v>
      </c>
      <c r="AX1079" s="62">
        <v>24.571999999999999</v>
      </c>
      <c r="AY1079" s="60">
        <f>IF(AND(ISNUMBER(AX1078),ISNUMBER(AX1079)),AX1079/AX1078-1,"")</f>
        <v>1.0184543936122559E-3</v>
      </c>
      <c r="AZ1079" s="60">
        <f>IF(ISNUMBER(AX1079),AX1079/MAX(AX$22:AX1079)-1,"")</f>
        <v>-8.3647212381130043E-2</v>
      </c>
      <c r="BB1079" s="62">
        <v>46.52</v>
      </c>
      <c r="BC1079" s="60">
        <f>IF(AND(ISNUMBER(BB1078),ISNUMBER(BB1079)),BB1079/BB1078-1,"")</f>
        <v>1.5069967707213028E-3</v>
      </c>
      <c r="BD1079" s="60">
        <f>IF(ISNUMBER(BB1079),BB1079/MAX(BB$22:BB1079)-1,"")</f>
        <v>-0.15892243717230159</v>
      </c>
      <c r="BF1079" s="62">
        <v>51</v>
      </c>
      <c r="BG1079" s="60">
        <f>IF(AND(ISNUMBER(BF1078),ISNUMBER(BF1079)),BF1079/BF1078-1,"")</f>
        <v>1.1778563015312216E-3</v>
      </c>
      <c r="BH1079" s="60">
        <f>IF(ISNUMBER(BF1079),BF1079/MAX(BF$22:BF1079)-1,"")</f>
        <v>-5.7997783524196489E-2</v>
      </c>
      <c r="BK1079" s="61">
        <f>BK1078*(1+BL1079)</f>
        <v>139.77109468008155</v>
      </c>
      <c r="BL1079" s="60">
        <f>$L$12*N(AQ1079)+$L$13*N(S1079)+$L$14*N(AA1079)+$L$15*N(AE1079)+$L$16*N(AY1079)+$L$17*N(BC1079)+$L$18*N(AM1079)+$L$19*N(AU1079)+$L$20*N(W1079)</f>
        <v>-1.3670498691947629E-2</v>
      </c>
      <c r="BM1079" s="60">
        <f>IF(ISNUMBER(BK1079),BK1079/MAX(BK$22:BK1079)-1,"")</f>
        <v>-6.9221925264296158E-2</v>
      </c>
      <c r="BO1079" s="61">
        <f>BO1078*(1+BP1079)</f>
        <v>138.21908733125392</v>
      </c>
      <c r="BP1079" s="60">
        <f>$L$36*N(S1079)+$L$37*N(AQ1079)+$L$38*N(AA1079)+$L$39*N(AE1079)+$L$40*N(AM1079)+$L$41*N(W1079)+$L$42*N(AI1079)+$L$43*N(BG1079)+$L$44*N(AY1079)</f>
        <v>-1.6780656565604127E-2</v>
      </c>
      <c r="BQ1079" s="60">
        <f>IF(ISNUMBER(BO1079),BO1079/MAX(BO$22:BO1079)-1,"")</f>
        <v>-8.8417985402580612E-2</v>
      </c>
      <c r="BS1079" s="61">
        <f>BS1078*(1+BT1079)</f>
        <v>130.63713551658756</v>
      </c>
      <c r="BT1079" s="60">
        <f>$L$60*N(S1079)+$L$61*N(AE1079)+$L$62*N(AQ1079)+$L$63*N(AM1079)+$L$64*N(AI1079)+$L$65*N(AA1079)+$L$66*N(BG1079)+$L$67*N(W1079)+$L$68*N(AY1079)</f>
        <v>-1.5648563001214869E-2</v>
      </c>
      <c r="BU1079" s="60">
        <f>IF(ISNUMBER(BS1079),BS1079/MAX(BS$22:BS1079)-1,"")</f>
        <v>-9.5381185004204005E-2</v>
      </c>
    </row>
    <row r="1080" spans="17:73" ht="16" customHeight="1">
      <c r="Q1080" s="63">
        <v>44627</v>
      </c>
      <c r="R1080" s="62">
        <v>576</v>
      </c>
      <c r="S1080" s="60">
        <f>IF(AND(ISNUMBER(R1079),ISNUMBER(R1080)),R1080/R1079-1,"")</f>
        <v>-1.9240592542141943E-2</v>
      </c>
      <c r="T1080" s="60">
        <f>IF(ISNUMBER(R1080),R1080/MAX(R$22:R1080)-1,"")</f>
        <v>-0.13187641296156749</v>
      </c>
      <c r="V1080" s="62">
        <v>290.49</v>
      </c>
      <c r="W1080" s="60">
        <f>IF(AND(ISNUMBER(V1079),ISNUMBER(V1080)),V1080/V1079-1,"")</f>
        <v>-2.2182577083613708E-2</v>
      </c>
      <c r="X1080" s="60">
        <f>IF(ISNUMBER(V1080),V1080/MAX(V$22:V1080)-1,"")</f>
        <v>-0.13946736973072249</v>
      </c>
      <c r="Z1080" s="62">
        <v>11.1</v>
      </c>
      <c r="AA1080" s="60">
        <f>IF(AND(ISNUMBER(Z1079),ISNUMBER(Z1080)),Z1080/Z1079-1,"")</f>
        <v>-3.2258064516129115E-2</v>
      </c>
      <c r="AB1080" s="60">
        <f>IF(ISNUMBER(Z1080),Z1080/MAX(Z$22:Z1080)-1,"")</f>
        <v>-0.18141592920353988</v>
      </c>
      <c r="AD1080" s="62">
        <v>13.75</v>
      </c>
      <c r="AE1080" s="60">
        <f>IF(AND(ISNUMBER(AD1079),ISNUMBER(AD1080)),AD1080/AD1079-1,"")</f>
        <v>-3.9133473095737226E-2</v>
      </c>
      <c r="AF1080" s="60">
        <f>IF(ISNUMBER(AD1080),AD1080/MAX(AD$22:AD1080)-1,"")</f>
        <v>-0.18974661166764872</v>
      </c>
      <c r="AH1080" s="62">
        <v>17.91</v>
      </c>
      <c r="AI1080" s="60">
        <f>IF(AND(ISNUMBER(AH1079),ISNUMBER(AH1080)),AH1080/AH1079-1,"")</f>
        <v>-1.9704433497536922E-2</v>
      </c>
      <c r="AJ1080" s="60">
        <f>IF(ISNUMBER(AH1080),AH1080/MAX(AH$22:AH1080)-1,"")</f>
        <v>-0.14876425855513309</v>
      </c>
      <c r="AL1080" s="62">
        <v>21.56</v>
      </c>
      <c r="AM1080" s="60">
        <f>IF(AND(ISNUMBER(AL1079),ISNUMBER(AL1080)),AL1080/AL1079-1,"")</f>
        <v>7.4766355140187812E-3</v>
      </c>
      <c r="AN1080" s="60">
        <f>IF(ISNUMBER(AL1080),AL1080/MAX(AL$22:AL1080)-1,"")</f>
        <v>-8.5277895630038292E-2</v>
      </c>
      <c r="AP1080" s="62">
        <v>100.26</v>
      </c>
      <c r="AQ1080" s="60">
        <f>IF(AND(ISNUMBER(AP1079),ISNUMBER(AP1080)),AP1080/AP1079-1,"")</f>
        <v>1.995211492418214E-4</v>
      </c>
      <c r="AR1080" s="60">
        <f>IF(ISNUMBER(AP1080),AP1080/MAX(AP$22:AP1080)-1,"")</f>
        <v>-1.4938751120405769E-3</v>
      </c>
      <c r="AT1080" s="62">
        <v>50.08</v>
      </c>
      <c r="AU1080" s="60">
        <f>IF(AND(ISNUMBER(AT1079),ISNUMBER(AT1080)),AT1080/AT1079-1,"")</f>
        <v>3.9952057530956431E-4</v>
      </c>
      <c r="AV1080" s="60">
        <f>IF(ISNUMBER(AT1080),AT1080/MAX(AT$22:AT1080)-1,"")</f>
        <v>-1.9928258270227595E-3</v>
      </c>
      <c r="AX1080" s="62">
        <v>24.99</v>
      </c>
      <c r="AY1080" s="60">
        <f>IF(AND(ISNUMBER(AX1079),ISNUMBER(AX1080)),AX1080/AX1079-1,"")</f>
        <v>1.7011232296923362E-2</v>
      </c>
      <c r="AZ1080" s="60">
        <f>IF(ISNUMBER(AX1080),AX1080/MAX(AX$22:AX1080)-1,"")</f>
        <v>-6.8058922245012199E-2</v>
      </c>
      <c r="BB1080" s="62">
        <v>46.67</v>
      </c>
      <c r="BC1080" s="60">
        <f>IF(AND(ISNUMBER(BB1079),ISNUMBER(BB1080)),BB1080/BB1079-1,"")</f>
        <v>3.2244196044710627E-3</v>
      </c>
      <c r="BD1080" s="60">
        <f>IF(ISNUMBER(BB1080),BB1080/MAX(BB$22:BB1080)-1,"")</f>
        <v>-0.15621045018983915</v>
      </c>
      <c r="BF1080" s="62">
        <v>50.96</v>
      </c>
      <c r="BG1080" s="60">
        <f>IF(AND(ISNUMBER(BF1079),ISNUMBER(BF1080)),BF1080/BF1079-1,"")</f>
        <v>-7.8431372549014888E-4</v>
      </c>
      <c r="BH1080" s="60">
        <f>IF(ISNUMBER(BF1080),BF1080/MAX(BF$22:BF1080)-1,"")</f>
        <v>-5.8736608792020695E-2</v>
      </c>
      <c r="BK1080" s="61">
        <f>BK1079*(1+BL1080)</f>
        <v>138.14554364964604</v>
      </c>
      <c r="BL1080" s="60">
        <f>$L$12*N(AQ1080)+$L$13*N(S1080)+$L$14*N(AA1080)+$L$15*N(AE1080)+$L$16*N(AY1080)+$L$17*N(BC1080)+$L$18*N(AM1080)+$L$19*N(AU1080)+$L$20*N(W1080)</f>
        <v>-1.1630094435163297E-2</v>
      </c>
      <c r="BM1080" s="60">
        <f>IF(ISNUMBER(BK1080),BK1080/MAX(BK$22:BK1080)-1,"")</f>
        <v>-8.004696217165197E-2</v>
      </c>
      <c r="BO1080" s="61">
        <f>BO1079*(1+BP1080)</f>
        <v>135.87221966231004</v>
      </c>
      <c r="BP1080" s="60">
        <f>$L$36*N(S1080)+$L$37*N(AQ1080)+$L$38*N(AA1080)+$L$39*N(AE1080)+$L$40*N(AM1080)+$L$41*N(W1080)+$L$42*N(AI1080)+$L$43*N(BG1080)+$L$44*N(AY1080)</f>
        <v>-1.6979331250534174E-2</v>
      </c>
      <c r="BQ1080" s="60">
        <f>IF(ISNUMBER(BO1080),BO1080/MAX(BO$22:BO1080)-1,"")</f>
        <v>-0.10389603839045947</v>
      </c>
      <c r="BS1080" s="61">
        <f>BS1079*(1+BT1080)</f>
        <v>128.38184827195957</v>
      </c>
      <c r="BT1080" s="60">
        <f>$L$60*N(S1080)+$L$61*N(AE1080)+$L$62*N(AQ1080)+$L$63*N(AM1080)+$L$64*N(AI1080)+$L$65*N(AA1080)+$L$66*N(BG1080)+$L$67*N(W1080)+$L$68*N(AY1080)</f>
        <v>-1.7263753034003248E-2</v>
      </c>
      <c r="BU1080" s="60">
        <f>IF(ISNUMBER(BS1080),BS1080/MAX(BS$22:BS1080)-1,"")</f>
        <v>-0.1109983008162041</v>
      </c>
    </row>
    <row r="1081" spans="17:73" ht="16" customHeight="1">
      <c r="Q1081" s="63">
        <v>44628</v>
      </c>
      <c r="R1081" s="62">
        <v>572.5</v>
      </c>
      <c r="S1081" s="60">
        <f>IF(AND(ISNUMBER(R1080),ISNUMBER(R1081)),R1081/R1080-1,"")</f>
        <v>-6.0763888888888395E-3</v>
      </c>
      <c r="T1081" s="60">
        <f>IF(ISNUMBER(R1081),R1081/MAX(R$22:R1081)-1,"")</f>
        <v>-0.1371514694800301</v>
      </c>
      <c r="V1081" s="62">
        <v>288.93</v>
      </c>
      <c r="W1081" s="60">
        <f>IF(AND(ISNUMBER(V1080),ISNUMBER(V1081)),V1081/V1080-1,"")</f>
        <v>-5.3702364969534511E-3</v>
      </c>
      <c r="X1081" s="60">
        <f>IF(ISNUMBER(V1081),V1081/MAX(V$22:V1081)-1,"")</f>
        <v>-0.14408863346861389</v>
      </c>
      <c r="Z1081" s="62">
        <v>11.03</v>
      </c>
      <c r="AA1081" s="60">
        <f>IF(AND(ISNUMBER(Z1080),ISNUMBER(Z1081)),Z1081/Z1080-1,"")</f>
        <v>-6.3063063063063529E-3</v>
      </c>
      <c r="AB1081" s="60">
        <f>IF(ISNUMBER(Z1081),Z1081/MAX(Z$22:Z1081)-1,"")</f>
        <v>-0.18657817109144548</v>
      </c>
      <c r="AD1081" s="62">
        <v>13.62</v>
      </c>
      <c r="AE1081" s="60">
        <f>IF(AND(ISNUMBER(AD1080),ISNUMBER(AD1081)),AD1081/AD1080-1,"")</f>
        <v>-9.4545454545454932E-3</v>
      </c>
      <c r="AF1081" s="60">
        <f>IF(ISNUMBER(AD1081),AD1081/MAX(AD$22:AD1081)-1,"")</f>
        <v>-0.19740718915733646</v>
      </c>
      <c r="AH1081" s="62">
        <v>17.850000000000001</v>
      </c>
      <c r="AI1081" s="60">
        <f>IF(AND(ISNUMBER(AH1080),ISNUMBER(AH1081)),AH1081/AH1080-1,"")</f>
        <v>-3.3500837520937798E-3</v>
      </c>
      <c r="AJ1081" s="60">
        <f>IF(ISNUMBER(AH1081),AH1081/MAX(AH$22:AH1081)-1,"")</f>
        <v>-0.15161596958174894</v>
      </c>
      <c r="AL1081" s="62">
        <v>21.61</v>
      </c>
      <c r="AM1081" s="60">
        <f>IF(AND(ISNUMBER(AL1080),ISNUMBER(AL1081)),AL1081/AL1080-1,"")</f>
        <v>2.319109461966562E-3</v>
      </c>
      <c r="AN1081" s="60">
        <f>IF(ISNUMBER(AL1081),AL1081/MAX(AL$22:AL1081)-1,"")</f>
        <v>-8.3156554942723782E-2</v>
      </c>
      <c r="AP1081" s="62">
        <v>100.24</v>
      </c>
      <c r="AQ1081" s="60">
        <f>IF(AND(ISNUMBER(AP1080),ISNUMBER(AP1081)),AP1081/AP1080-1,"")</f>
        <v>-1.9948134849401278E-4</v>
      </c>
      <c r="AR1081" s="60">
        <f>IF(ISNUMBER(AP1081),AP1081/MAX(AP$22:AP1081)-1,"")</f>
        <v>-1.6930584603127574E-3</v>
      </c>
      <c r="AT1081" s="62">
        <v>50.07</v>
      </c>
      <c r="AU1081" s="60">
        <f>IF(AND(ISNUMBER(AT1080),ISNUMBER(AT1081)),AT1081/AT1080-1,"")</f>
        <v>-1.9968051118202101E-4</v>
      </c>
      <c r="AV1081" s="60">
        <f>IF(ISNUMBER(AT1081),AT1081/MAX(AT$22:AT1081)-1,"")</f>
        <v>-2.1921084097249466E-3</v>
      </c>
      <c r="AX1081" s="62">
        <v>25.370999999999999</v>
      </c>
      <c r="AY1081" s="60">
        <f>IF(AND(ISNUMBER(AX1080),ISNUMBER(AX1081)),AX1081/AX1080-1,"")</f>
        <v>1.5246098439375855E-2</v>
      </c>
      <c r="AZ1081" s="60">
        <f>IF(ISNUMBER(AX1081),AX1081/MAX(AX$22:AX1081)-1,"")</f>
        <v>-5.3850456833861693E-2</v>
      </c>
      <c r="BB1081" s="62">
        <v>46.42</v>
      </c>
      <c r="BC1081" s="60">
        <f>IF(AND(ISNUMBER(BB1080),ISNUMBER(BB1081)),BB1081/BB1080-1,"")</f>
        <v>-5.3567602314120721E-3</v>
      </c>
      <c r="BD1081" s="60">
        <f>IF(ISNUMBER(BB1081),BB1081/MAX(BB$22:BB1081)-1,"")</f>
        <v>-0.16073042849394326</v>
      </c>
      <c r="BF1081" s="62">
        <v>50.75</v>
      </c>
      <c r="BG1081" s="60">
        <f>IF(AND(ISNUMBER(BF1080),ISNUMBER(BF1081)),BF1081/BF1080-1,"")</f>
        <v>-4.1208791208791062E-3</v>
      </c>
      <c r="BH1081" s="60">
        <f>IF(ISNUMBER(BF1081),BF1081/MAX(BF$22:BF1081)-1,"")</f>
        <v>-6.2615441448097497E-2</v>
      </c>
      <c r="BK1081" s="61">
        <f>BK1080*(1+BL1081)</f>
        <v>137.92471790023345</v>
      </c>
      <c r="BL1081" s="60">
        <f>$L$12*N(AQ1081)+$L$13*N(S1081)+$L$14*N(AA1081)+$L$15*N(AE1081)+$L$16*N(AY1081)+$L$17*N(BC1081)+$L$18*N(AM1081)+$L$19*N(AU1081)+$L$20*N(W1081)</f>
        <v>-1.5985007085906006E-3</v>
      </c>
      <c r="BM1081" s="60">
        <f>IF(ISNUMBER(BK1081),BK1081/MAX(BK$22:BK1081)-1,"")</f>
        <v>-8.1517507754490626E-2</v>
      </c>
      <c r="BO1081" s="61">
        <f>BO1080*(1+BP1081)</f>
        <v>135.40988068874049</v>
      </c>
      <c r="BP1081" s="60">
        <f>$L$36*N(S1081)+$L$37*N(AQ1081)+$L$38*N(AA1081)+$L$39*N(AE1081)+$L$40*N(AM1081)+$L$41*N(W1081)+$L$42*N(AI1081)+$L$43*N(BG1081)+$L$44*N(AY1081)</f>
        <v>-3.4027483669482484E-3</v>
      </c>
      <c r="BQ1081" s="60">
        <f>IF(ISNUMBER(BO1081),BO1081/MAX(BO$22:BO1081)-1,"")</f>
        <v>-0.1069452546824422</v>
      </c>
      <c r="BS1081" s="61">
        <f>BS1080*(1+BT1081)</f>
        <v>127.84110891586963</v>
      </c>
      <c r="BT1081" s="60">
        <f>$L$60*N(S1081)+$L$61*N(AE1081)+$L$62*N(AQ1081)+$L$63*N(AM1081)+$L$64*N(AI1081)+$L$65*N(AA1081)+$L$66*N(BG1081)+$L$67*N(W1081)+$L$68*N(AY1081)</f>
        <v>-4.2119611406782071E-3</v>
      </c>
      <c r="BU1081" s="60">
        <f>IF(ISNUMBER(BS1081),BS1081/MAX(BS$22:BS1081)-1,"")</f>
        <v>-0.11474274142716323</v>
      </c>
    </row>
    <row r="1082" spans="17:73" ht="16" customHeight="1">
      <c r="Q1082" s="63">
        <v>44629</v>
      </c>
      <c r="R1082" s="62">
        <v>575.5</v>
      </c>
      <c r="S1082" s="60">
        <f>IF(AND(ISNUMBER(R1081),ISNUMBER(R1082)),R1082/R1081-1,"")</f>
        <v>5.2401746724890508E-3</v>
      </c>
      <c r="T1082" s="60">
        <f>IF(ISNUMBER(R1082),R1082/MAX(R$22:R1082)-1,"")</f>
        <v>-0.13262999246420493</v>
      </c>
      <c r="V1082" s="62">
        <v>290.54000000000002</v>
      </c>
      <c r="W1082" s="60">
        <f>IF(AND(ISNUMBER(V1081),ISNUMBER(V1082)),V1082/V1081-1,"")</f>
        <v>5.5722839442080563E-3</v>
      </c>
      <c r="X1082" s="60">
        <f>IF(ISNUMBER(V1082),V1082/MAX(V$22:V1082)-1,"")</f>
        <v>-0.13931925230322595</v>
      </c>
      <c r="Z1082" s="62">
        <v>11.13</v>
      </c>
      <c r="AA1082" s="60">
        <f>IF(AND(ISNUMBER(Z1081),ISNUMBER(Z1082)),Z1082/Z1081-1,"")</f>
        <v>9.0661831368994417E-3</v>
      </c>
      <c r="AB1082" s="60">
        <f>IF(ISNUMBER(Z1082),Z1082/MAX(Z$22:Z1082)-1,"")</f>
        <v>-0.17920353982300885</v>
      </c>
      <c r="AD1082" s="62">
        <v>13.69</v>
      </c>
      <c r="AE1082" s="60">
        <f>IF(AND(ISNUMBER(AD1081),ISNUMBER(AD1082)),AD1082/AD1081-1,"")</f>
        <v>5.1395007342143195E-3</v>
      </c>
      <c r="AF1082" s="60">
        <f>IF(ISNUMBER(AD1082),AD1082/MAX(AD$22:AD1082)-1,"")</f>
        <v>-0.19328226281673544</v>
      </c>
      <c r="AH1082" s="62">
        <v>18.09</v>
      </c>
      <c r="AI1082" s="60">
        <f>IF(AND(ISNUMBER(AH1081),ISNUMBER(AH1082)),AH1082/AH1081-1,"")</f>
        <v>1.3445378151260456E-2</v>
      </c>
      <c r="AJ1082" s="60">
        <f>IF(ISNUMBER(AH1082),AH1082/MAX(AH$22:AH1082)-1,"")</f>
        <v>-0.14020912547528519</v>
      </c>
      <c r="AL1082" s="62">
        <v>21.6</v>
      </c>
      <c r="AM1082" s="60">
        <f>IF(AND(ISNUMBER(AL1081),ISNUMBER(AL1082)),AL1082/AL1081-1,"")</f>
        <v>-4.6274872744089812E-4</v>
      </c>
      <c r="AN1082" s="60">
        <f>IF(ISNUMBER(AL1082),AL1082/MAX(AL$22:AL1082)-1,"")</f>
        <v>-8.3580823080186661E-2</v>
      </c>
      <c r="AP1082" s="62">
        <v>100.24</v>
      </c>
      <c r="AQ1082" s="60">
        <f>IF(AND(ISNUMBER(AP1081),ISNUMBER(AP1082)),AP1082/AP1081-1,"")</f>
        <v>0</v>
      </c>
      <c r="AR1082" s="60">
        <f>IF(ISNUMBER(AP1082),AP1082/MAX(AP$22:AP1082)-1,"")</f>
        <v>-1.6930584603127574E-3</v>
      </c>
      <c r="AT1082" s="62">
        <v>50.07</v>
      </c>
      <c r="AU1082" s="60">
        <f>IF(AND(ISNUMBER(AT1081),ISNUMBER(AT1082)),AT1082/AT1081-1,"")</f>
        <v>0</v>
      </c>
      <c r="AV1082" s="60">
        <f>IF(ISNUMBER(AT1082),AT1082/MAX(AT$22:AT1082)-1,"")</f>
        <v>-2.1921084097249466E-3</v>
      </c>
      <c r="AX1082" s="62">
        <v>26.29</v>
      </c>
      <c r="AY1082" s="60">
        <f>IF(AND(ISNUMBER(AX1081),ISNUMBER(AX1082)),AX1082/AX1081-1,"")</f>
        <v>3.6222458712703576E-2</v>
      </c>
      <c r="AZ1082" s="60">
        <f>IF(ISNUMBER(AX1082),AX1082/MAX(AX$22:AX1082)-1,"")</f>
        <v>-1.9578594070483013E-2</v>
      </c>
      <c r="BB1082" s="62">
        <v>46.28</v>
      </c>
      <c r="BC1082" s="60">
        <f>IF(AND(ISNUMBER(BB1081),ISNUMBER(BB1082)),BB1082/BB1081-1,"")</f>
        <v>-3.0159414045669575E-3</v>
      </c>
      <c r="BD1082" s="60">
        <f>IF(ISNUMBER(BB1082),BB1082/MAX(BB$22:BB1082)-1,"")</f>
        <v>-0.16326161634424152</v>
      </c>
      <c r="BF1082" s="62">
        <v>50.41</v>
      </c>
      <c r="BG1082" s="60">
        <f>IF(AND(ISNUMBER(BF1081),ISNUMBER(BF1082)),BF1082/BF1081-1,"")</f>
        <v>-6.6995073891625845E-3</v>
      </c>
      <c r="BH1082" s="60">
        <f>IF(ISNUMBER(BF1082),BF1082/MAX(BF$22:BF1082)-1,"")</f>
        <v>-6.8895456224602913E-2</v>
      </c>
      <c r="BK1082" s="61">
        <f>BK1081*(1+BL1082)</f>
        <v>139.13580340858618</v>
      </c>
      <c r="BL1082" s="60">
        <f>$L$12*N(AQ1082)+$L$13*N(S1082)+$L$14*N(AA1082)+$L$15*N(AE1082)+$L$16*N(AY1082)+$L$17*N(BC1082)+$L$18*N(AM1082)+$L$19*N(AU1082)+$L$20*N(W1082)</f>
        <v>8.7807720529741659E-3</v>
      </c>
      <c r="BM1082" s="60">
        <f>IF(ISNUMBER(BK1082),BK1082/MAX(BK$22:BK1082)-1,"")</f>
        <v>-7.345252235543509E-2</v>
      </c>
      <c r="BO1082" s="61">
        <f>BO1081*(1+BP1082)</f>
        <v>136.37145165240142</v>
      </c>
      <c r="BP1082" s="60">
        <f>$L$36*N(S1082)+$L$37*N(AQ1082)+$L$38*N(AA1082)+$L$39*N(AE1082)+$L$40*N(AM1082)+$L$41*N(W1082)+$L$42*N(AI1082)+$L$43*N(BG1082)+$L$44*N(AY1082)</f>
        <v>7.1011875852048153E-3</v>
      </c>
      <c r="BQ1082" s="60">
        <f>IF(ISNUMBER(BO1082),BO1082/MAX(BO$22:BO1082)-1,"")</f>
        <v>-0.10060350541208496</v>
      </c>
      <c r="BS1082" s="61">
        <f>BS1081*(1+BT1082)</f>
        <v>128.49160957288663</v>
      </c>
      <c r="BT1082" s="60">
        <f>$L$60*N(S1082)+$L$61*N(AE1082)+$L$62*N(AQ1082)+$L$63*N(AM1082)+$L$64*N(AI1082)+$L$65*N(AA1082)+$L$66*N(BG1082)+$L$67*N(W1082)+$L$68*N(AY1082)</f>
        <v>5.0883527414103099E-3</v>
      </c>
      <c r="BU1082" s="60">
        <f>IF(ISNUMBER(BS1082),BS1082/MAX(BS$22:BS1082)-1,"")</f>
        <v>-0.1102382402286507</v>
      </c>
    </row>
    <row r="1083" spans="17:73" ht="16" customHeight="1">
      <c r="Q1083" s="63">
        <v>44630</v>
      </c>
      <c r="R1083" s="62">
        <v>582.61</v>
      </c>
      <c r="S1083" s="60">
        <f>IF(AND(ISNUMBER(R1082),ISNUMBER(R1083)),R1083/R1082-1,"")</f>
        <v>1.2354474370112944E-2</v>
      </c>
      <c r="T1083" s="60">
        <f>IF(ISNUMBER(R1083),R1083/MAX(R$22:R1083)-1,"")</f>
        <v>-0.12191409193669933</v>
      </c>
      <c r="V1083" s="62">
        <v>294.27999999999997</v>
      </c>
      <c r="W1083" s="60">
        <f>IF(AND(ISNUMBER(V1082),ISNUMBER(V1083)),V1083/V1082-1,"")</f>
        <v>1.2872582088524709E-2</v>
      </c>
      <c r="X1083" s="60">
        <f>IF(ISNUMBER(V1083),V1083/MAX(V$22:V1083)-1,"")</f>
        <v>-0.12824006872648641</v>
      </c>
      <c r="Z1083" s="62">
        <v>11.37</v>
      </c>
      <c r="AA1083" s="60">
        <f>IF(AND(ISNUMBER(Z1082),ISNUMBER(Z1083)),Z1083/Z1082-1,"")</f>
        <v>2.1563342318059231E-2</v>
      </c>
      <c r="AB1083" s="60">
        <f>IF(ISNUMBER(Z1083),Z1083/MAX(Z$22:Z1083)-1,"")</f>
        <v>-0.16150442477876115</v>
      </c>
      <c r="AD1083" s="62">
        <v>14.16</v>
      </c>
      <c r="AE1083" s="60">
        <f>IF(AND(ISNUMBER(AD1082),ISNUMBER(AD1083)),AD1083/AD1082-1,"")</f>
        <v>3.4331628926223656E-2</v>
      </c>
      <c r="AF1083" s="60">
        <f>IF(ISNUMBER(AD1083),AD1083/MAX(AD$22:AD1083)-1,"")</f>
        <v>-0.16558632881555679</v>
      </c>
      <c r="AH1083" s="62">
        <v>18.45</v>
      </c>
      <c r="AI1083" s="60">
        <f>IF(AND(ISNUMBER(AH1082),ISNUMBER(AH1083)),AH1083/AH1082-1,"")</f>
        <v>1.990049751243772E-2</v>
      </c>
      <c r="AJ1083" s="60">
        <f>IF(ISNUMBER(AH1083),AH1083/MAX(AH$22:AH1083)-1,"")</f>
        <v>-0.12309885931558939</v>
      </c>
      <c r="AL1083" s="62">
        <v>21.61</v>
      </c>
      <c r="AM1083" s="60">
        <f>IF(AND(ISNUMBER(AL1082),ISNUMBER(AL1083)),AL1083/AL1082-1,"")</f>
        <v>4.629629629628873E-4</v>
      </c>
      <c r="AN1083" s="60">
        <f>IF(ISNUMBER(AL1083),AL1083/MAX(AL$22:AL1083)-1,"")</f>
        <v>-8.3156554942723782E-2</v>
      </c>
      <c r="AP1083" s="62">
        <v>100.24</v>
      </c>
      <c r="AQ1083" s="60">
        <f>IF(AND(ISNUMBER(AP1082),ISNUMBER(AP1083)),AP1083/AP1082-1,"")</f>
        <v>0</v>
      </c>
      <c r="AR1083" s="60">
        <f>IF(ISNUMBER(AP1083),AP1083/MAX(AP$22:AP1083)-1,"")</f>
        <v>-1.6930584603127574E-3</v>
      </c>
      <c r="AT1083" s="62">
        <v>50.07</v>
      </c>
      <c r="AU1083" s="60">
        <f>IF(AND(ISNUMBER(AT1082),ISNUMBER(AT1083)),AT1083/AT1082-1,"")</f>
        <v>0</v>
      </c>
      <c r="AV1083" s="60">
        <f>IF(ISNUMBER(AT1083),AT1083/MAX(AT$22:AT1083)-1,"")</f>
        <v>-2.1921084097249466E-3</v>
      </c>
      <c r="AX1083" s="62">
        <v>25.184000000000001</v>
      </c>
      <c r="AY1083" s="60">
        <f>IF(AND(ISNUMBER(AX1082),ISNUMBER(AX1083)),AX1083/AX1082-1,"")</f>
        <v>-4.2069227843286372E-2</v>
      </c>
      <c r="AZ1083" s="60">
        <f>IF(ISNUMBER(AX1083),AX1083/MAX(AX$22:AX1083)-1,"")</f>
        <v>-6.0824165578966971E-2</v>
      </c>
      <c r="BB1083" s="62">
        <v>46.02</v>
      </c>
      <c r="BC1083" s="60">
        <f>IF(AND(ISNUMBER(BB1082),ISNUMBER(BB1083)),BB1083/BB1082-1,"")</f>
        <v>-5.6179775280897903E-3</v>
      </c>
      <c r="BD1083" s="60">
        <f>IF(ISNUMBER(BB1083),BB1083/MAX(BB$22:BB1083)-1,"")</f>
        <v>-0.16796239378050981</v>
      </c>
      <c r="BF1083" s="62">
        <v>50.25</v>
      </c>
      <c r="BG1083" s="60">
        <f>IF(AND(ISNUMBER(BF1082),ISNUMBER(BF1083)),BF1083/BF1082-1,"")</f>
        <v>-3.1739734179725421E-3</v>
      </c>
      <c r="BH1083" s="60">
        <f>IF(ISNUMBER(BF1083),BF1083/MAX(BF$22:BF1083)-1,"")</f>
        <v>-7.1850757295899514E-2</v>
      </c>
      <c r="BK1083" s="61">
        <f>BK1082*(1+BL1083)</f>
        <v>139.6867915095423</v>
      </c>
      <c r="BL1083" s="60">
        <f>$L$12*N(AQ1083)+$L$13*N(S1083)+$L$14*N(AA1083)+$L$15*N(AE1083)+$L$16*N(AY1083)+$L$17*N(BC1083)+$L$18*N(AM1083)+$L$19*N(AU1083)+$L$20*N(W1083)</f>
        <v>3.9600741682432718E-3</v>
      </c>
      <c r="BM1083" s="60">
        <f>IF(ISNUMBER(BK1083),BK1083/MAX(BK$22:BK1083)-1,"")</f>
        <v>-6.9783325623563819E-2</v>
      </c>
      <c r="BO1083" s="61">
        <f>BO1082*(1+BP1083)</f>
        <v>137.77995920658324</v>
      </c>
      <c r="BP1083" s="60">
        <f>$L$36*N(S1083)+$L$37*N(AQ1083)+$L$38*N(AA1083)+$L$39*N(AE1083)+$L$40*N(AM1083)+$L$41*N(W1083)+$L$42*N(AI1083)+$L$43*N(BG1083)+$L$44*N(AY1083)</f>
        <v>1.0328463451221185E-2</v>
      </c>
      <c r="BQ1083" s="60">
        <f>IF(ISNUMBER(BO1083),BO1083/MAX(BO$22:BO1083)-1,"")</f>
        <v>-9.131412158957708E-2</v>
      </c>
      <c r="BS1083" s="61">
        <f>BS1082*(1+BT1083)</f>
        <v>130.2835340292045</v>
      </c>
      <c r="BT1083" s="60">
        <f>$L$60*N(S1083)+$L$61*N(AE1083)+$L$62*N(AQ1083)+$L$63*N(AM1083)+$L$64*N(AI1083)+$L$65*N(AA1083)+$L$66*N(BG1083)+$L$67*N(W1083)+$L$68*N(AY1083)</f>
        <v>1.3945847999525675E-2</v>
      </c>
      <c r="BU1083" s="60">
        <f>IF(ISNUMBER(BS1083),BS1083/MAX(BS$22:BS1083)-1,"")</f>
        <v>-9.7829757971088949E-2</v>
      </c>
    </row>
    <row r="1084" spans="17:73" ht="16" customHeight="1">
      <c r="Q1084" s="63">
        <v>44631</v>
      </c>
      <c r="R1084" s="62">
        <v>577.11</v>
      </c>
      <c r="S1084" s="60">
        <f>IF(AND(ISNUMBER(R1083),ISNUMBER(R1084)),R1084/R1083-1,"")</f>
        <v>-9.4402773725132949E-3</v>
      </c>
      <c r="T1084" s="60">
        <f>IF(ISNUMBER(R1084),R1084/MAX(R$22:R1084)-1,"")</f>
        <v>-0.13020346646571213</v>
      </c>
      <c r="V1084" s="62">
        <v>291.74</v>
      </c>
      <c r="W1084" s="60">
        <f>IF(AND(ISNUMBER(V1083),ISNUMBER(V1084)),V1084/V1083-1,"")</f>
        <v>-8.6312355579718503E-3</v>
      </c>
      <c r="X1084" s="60">
        <f>IF(ISNUMBER(V1084),V1084/MAX(V$22:V1084)-1,"")</f>
        <v>-0.13576443404330951</v>
      </c>
      <c r="Z1084" s="62">
        <v>11.17</v>
      </c>
      <c r="AA1084" s="60">
        <f>IF(AND(ISNUMBER(Z1083),ISNUMBER(Z1084)),Z1084/Z1083-1,"")</f>
        <v>-1.7590149516270803E-2</v>
      </c>
      <c r="AB1084" s="60">
        <f>IF(ISNUMBER(Z1084),Z1084/MAX(Z$22:Z1084)-1,"")</f>
        <v>-0.17625368731563429</v>
      </c>
      <c r="AD1084" s="62">
        <v>13.83</v>
      </c>
      <c r="AE1084" s="60">
        <f>IF(AND(ISNUMBER(AD1083),ISNUMBER(AD1084)),AD1084/AD1083-1,"")</f>
        <v>-2.3305084745762761E-2</v>
      </c>
      <c r="AF1084" s="60">
        <f>IF(ISNUMBER(AD1084),AD1084/MAX(AD$22:AD1084)-1,"")</f>
        <v>-0.18503241013553329</v>
      </c>
      <c r="AH1084" s="62">
        <v>18.13</v>
      </c>
      <c r="AI1084" s="60">
        <f>IF(AND(ISNUMBER(AH1083),ISNUMBER(AH1084)),AH1084/AH1083-1,"")</f>
        <v>-1.7344173441734445E-2</v>
      </c>
      <c r="AJ1084" s="60">
        <f>IF(ISNUMBER(AH1084),AH1084/MAX(AH$22:AH1084)-1,"")</f>
        <v>-0.13830798479087458</v>
      </c>
      <c r="AL1084" s="62">
        <v>21.73</v>
      </c>
      <c r="AM1084" s="60">
        <f>IF(AND(ISNUMBER(AL1083),ISNUMBER(AL1084)),AL1084/AL1083-1,"")</f>
        <v>5.5529847292921097E-3</v>
      </c>
      <c r="AN1084" s="60">
        <f>IF(ISNUMBER(AL1084),AL1084/MAX(AL$22:AL1084)-1,"")</f>
        <v>-7.8065337293169224E-2</v>
      </c>
      <c r="AP1084" s="62">
        <v>100.24</v>
      </c>
      <c r="AQ1084" s="60">
        <f>IF(AND(ISNUMBER(AP1083),ISNUMBER(AP1084)),AP1084/AP1083-1,"")</f>
        <v>0</v>
      </c>
      <c r="AR1084" s="60">
        <f>IF(ISNUMBER(AP1084),AP1084/MAX(AP$22:AP1084)-1,"")</f>
        <v>-1.6930584603127574E-3</v>
      </c>
      <c r="AT1084" s="62">
        <v>50.07</v>
      </c>
      <c r="AU1084" s="60">
        <f>IF(AND(ISNUMBER(AT1083),ISNUMBER(AT1084)),AT1084/AT1083-1,"")</f>
        <v>0</v>
      </c>
      <c r="AV1084" s="60">
        <f>IF(ISNUMBER(AT1084),AT1084/MAX(AT$22:AT1084)-1,"")</f>
        <v>-2.1921084097249466E-3</v>
      </c>
      <c r="AX1084" s="62">
        <v>25.212</v>
      </c>
      <c r="AY1084" s="60">
        <f>IF(AND(ISNUMBER(AX1083),ISNUMBER(AX1084)),AX1084/AX1083-1,"")</f>
        <v>1.1118170266835037E-3</v>
      </c>
      <c r="AZ1084" s="60">
        <f>IF(ISNUMBER(AX1084),AX1084/MAX(AX$22:AX1084)-1,"")</f>
        <v>-5.977997389520795E-2</v>
      </c>
      <c r="BB1084" s="62">
        <v>45.85</v>
      </c>
      <c r="BC1084" s="60">
        <f>IF(AND(ISNUMBER(BB1083),ISNUMBER(BB1084)),BB1084/BB1083-1,"")</f>
        <v>-3.69404606692747E-3</v>
      </c>
      <c r="BD1084" s="60">
        <f>IF(ISNUMBER(BB1084),BB1084/MAX(BB$22:BB1084)-1,"")</f>
        <v>-0.17103597902730072</v>
      </c>
      <c r="BF1084" s="62">
        <v>50.27</v>
      </c>
      <c r="BG1084" s="60">
        <f>IF(AND(ISNUMBER(BF1083),ISNUMBER(BF1084)),BF1084/BF1083-1,"")</f>
        <v>3.9800995024874553E-4</v>
      </c>
      <c r="BH1084" s="60">
        <f>IF(ISNUMBER(BF1084),BF1084/MAX(BF$22:BF1084)-1,"")</f>
        <v>-7.1481344661987412E-2</v>
      </c>
      <c r="BK1084" s="61">
        <f>BK1083*(1+BL1084)</f>
        <v>138.62542423287849</v>
      </c>
      <c r="BL1084" s="60">
        <f>$L$12*N(AQ1084)+$L$13*N(S1084)+$L$14*N(AA1084)+$L$15*N(AE1084)+$L$16*N(AY1084)+$L$17*N(BC1084)+$L$18*N(AM1084)+$L$19*N(AU1084)+$L$20*N(W1084)</f>
        <v>-7.5981935385159164E-3</v>
      </c>
      <c r="BM1084" s="60">
        <f>IF(ISNUMBER(BK1084),BK1084/MAX(BK$22:BK1084)-1,"")</f>
        <v>-7.6851291948230593E-2</v>
      </c>
      <c r="BO1084" s="61">
        <f>BO1083*(1+BP1084)</f>
        <v>136.41189158228394</v>
      </c>
      <c r="BP1084" s="60">
        <f>$L$36*N(S1084)+$L$37*N(AQ1084)+$L$38*N(AA1084)+$L$39*N(AE1084)+$L$40*N(AM1084)+$L$41*N(W1084)+$L$42*N(AI1084)+$L$43*N(BG1084)+$L$44*N(AY1084)</f>
        <v>-9.9293658684283977E-3</v>
      </c>
      <c r="BQ1084" s="60">
        <f>IF(ISNUMBER(BO1084),BO1084/MAX(BO$22:BO1084)-1,"")</f>
        <v>-0.10033679613578839</v>
      </c>
      <c r="BS1084" s="61">
        <f>BS1083*(1+BT1084)</f>
        <v>128.96733475044914</v>
      </c>
      <c r="BT1084" s="60">
        <f>$L$60*N(S1084)+$L$61*N(AE1084)+$L$62*N(AQ1084)+$L$63*N(AM1084)+$L$64*N(AI1084)+$L$65*N(AA1084)+$L$66*N(BG1084)+$L$67*N(W1084)+$L$68*N(AY1084)</f>
        <v>-1.0102575805629678E-2</v>
      </c>
      <c r="BU1084" s="60">
        <f>IF(ISNUMBER(BS1084),BS1084/MAX(BS$22:BS1084)-1,"")</f>
        <v>-0.1069440012307693</v>
      </c>
    </row>
    <row r="1085" spans="17:73" ht="16" customHeight="1">
      <c r="Q1085" s="63">
        <v>44634</v>
      </c>
      <c r="R1085" s="62">
        <v>582.4</v>
      </c>
      <c r="S1085" s="60">
        <f>IF(AND(ISNUMBER(R1084),ISNUMBER(R1085)),R1085/R1084-1,"")</f>
        <v>9.1663634315815035E-3</v>
      </c>
      <c r="T1085" s="60">
        <f>IF(ISNUMBER(R1085),R1085/MAX(R$22:R1085)-1,"")</f>
        <v>-0.12223059532780711</v>
      </c>
      <c r="V1085" s="62">
        <v>294.44</v>
      </c>
      <c r="W1085" s="60">
        <f>IF(AND(ISNUMBER(V1084),ISNUMBER(V1085)),V1085/V1084-1,"")</f>
        <v>9.2548159319942869E-3</v>
      </c>
      <c r="X1085" s="60">
        <f>IF(ISNUMBER(V1085),V1085/MAX(V$22:V1085)-1,"")</f>
        <v>-0.1277660929584975</v>
      </c>
      <c r="Z1085" s="62">
        <v>11.3</v>
      </c>
      <c r="AA1085" s="60">
        <f>IF(AND(ISNUMBER(Z1084),ISNUMBER(Z1085)),Z1085/Z1084-1,"")</f>
        <v>1.1638316920322467E-2</v>
      </c>
      <c r="AB1085" s="60">
        <f>IF(ISNUMBER(Z1085),Z1085/MAX(Z$22:Z1085)-1,"")</f>
        <v>-0.16666666666666663</v>
      </c>
      <c r="AD1085" s="62">
        <v>13.99</v>
      </c>
      <c r="AE1085" s="60">
        <f>IF(AND(ISNUMBER(AD1084),ISNUMBER(AD1085)),AD1085/AD1084-1,"")</f>
        <v>1.1569052783803269E-2</v>
      </c>
      <c r="AF1085" s="60">
        <f>IF(ISNUMBER(AD1085),AD1085/MAX(AD$22:AD1085)-1,"")</f>
        <v>-0.17560400707130219</v>
      </c>
      <c r="AH1085" s="62">
        <v>18.28</v>
      </c>
      <c r="AI1085" s="60">
        <f>IF(AND(ISNUMBER(AH1084),ISNUMBER(AH1085)),AH1085/AH1084-1,"")</f>
        <v>8.2735797021511459E-3</v>
      </c>
      <c r="AJ1085" s="60">
        <f>IF(ISNUMBER(AH1085),AH1085/MAX(AH$22:AH1085)-1,"")</f>
        <v>-0.13117870722433456</v>
      </c>
      <c r="AL1085" s="62">
        <v>21.71</v>
      </c>
      <c r="AM1085" s="60">
        <f>IF(AND(ISNUMBER(AL1084),ISNUMBER(AL1085)),AL1085/AL1084-1,"")</f>
        <v>-9.203865623561569E-4</v>
      </c>
      <c r="AN1085" s="60">
        <f>IF(ISNUMBER(AL1085),AL1085/MAX(AL$22:AL1085)-1,"")</f>
        <v>-7.8913873568094983E-2</v>
      </c>
      <c r="AP1085" s="62">
        <v>100.26</v>
      </c>
      <c r="AQ1085" s="60">
        <f>IF(AND(ISNUMBER(AP1084),ISNUMBER(AP1085)),AP1085/AP1084-1,"")</f>
        <v>1.995211492418214E-4</v>
      </c>
      <c r="AR1085" s="60">
        <f>IF(ISNUMBER(AP1085),AP1085/MAX(AP$22:AP1085)-1,"")</f>
        <v>-1.4938751120405769E-3</v>
      </c>
      <c r="AT1085" s="62">
        <v>50.08</v>
      </c>
      <c r="AU1085" s="60">
        <f>IF(AND(ISNUMBER(AT1084),ISNUMBER(AT1085)),AT1085/AT1084-1,"")</f>
        <v>1.9972039145188525E-4</v>
      </c>
      <c r="AV1085" s="60">
        <f>IF(ISNUMBER(AT1085),AT1085/MAX(AT$22:AT1085)-1,"")</f>
        <v>-1.9928258270227595E-3</v>
      </c>
      <c r="AX1085" s="62">
        <v>25.382999999999999</v>
      </c>
      <c r="AY1085" s="60">
        <f>IF(AND(ISNUMBER(AX1084),ISNUMBER(AX1085)),AX1085/AX1084-1,"")</f>
        <v>6.7824845311756921E-3</v>
      </c>
      <c r="AZ1085" s="60">
        <f>IF(ISNUMBER(AX1085),AX1085/MAX(AX$22:AX1085)-1,"")</f>
        <v>-5.3402946112250715E-2</v>
      </c>
      <c r="BB1085" s="62">
        <v>45.75</v>
      </c>
      <c r="BC1085" s="60">
        <f>IF(AND(ISNUMBER(BB1084),ISNUMBER(BB1085)),BB1085/BB1084-1,"")</f>
        <v>-2.1810250817885235E-3</v>
      </c>
      <c r="BD1085" s="60">
        <f>IF(ISNUMBER(BB1085),BB1085/MAX(BB$22:BB1085)-1,"")</f>
        <v>-0.17284397034894239</v>
      </c>
      <c r="BF1085" s="62">
        <v>50.22</v>
      </c>
      <c r="BG1085" s="60">
        <f>IF(AND(ISNUMBER(BF1084),ISNUMBER(BF1085)),BF1085/BF1084-1,"")</f>
        <v>-9.9462900338187499E-4</v>
      </c>
      <c r="BH1085" s="60">
        <f>IF(ISNUMBER(BF1085),BF1085/MAX(BF$22:BF1085)-1,"")</f>
        <v>-7.2404876246767724E-2</v>
      </c>
      <c r="BK1085" s="61">
        <f>BK1084*(1+BL1085)</f>
        <v>139.54516489243713</v>
      </c>
      <c r="BL1085" s="60">
        <f>$L$12*N(AQ1085)+$L$13*N(S1085)+$L$14*N(AA1085)+$L$15*N(AE1085)+$L$16*N(AY1085)+$L$17*N(BC1085)+$L$18*N(AM1085)+$L$19*N(AU1085)+$L$20*N(W1085)</f>
        <v>6.6347184482809509E-3</v>
      </c>
      <c r="BM1085" s="60">
        <f>IF(ISNUMBER(BK1085),BK1085/MAX(BK$22:BK1085)-1,"")</f>
        <v>-7.0726460184412865E-2</v>
      </c>
      <c r="BO1085" s="61">
        <f>BO1084*(1+BP1085)</f>
        <v>137.43631488332852</v>
      </c>
      <c r="BP1085" s="60">
        <f>$L$36*N(S1085)+$L$37*N(AQ1085)+$L$38*N(AA1085)+$L$39*N(AE1085)+$L$40*N(AM1085)+$L$41*N(W1085)+$L$42*N(AI1085)+$L$43*N(BG1085)+$L$44*N(AY1085)</f>
        <v>7.5097800430882281E-3</v>
      </c>
      <c r="BQ1085" s="60">
        <f>IF(ISNUMBER(BO1085),BO1085/MAX(BO$22:BO1085)-1,"")</f>
        <v>-9.3580523361907919E-2</v>
      </c>
      <c r="BS1085" s="61">
        <f>BS1084*(1+BT1085)</f>
        <v>129.85627576492698</v>
      </c>
      <c r="BT1085" s="60">
        <f>$L$60*N(S1085)+$L$61*N(AE1085)+$L$62*N(AQ1085)+$L$63*N(AM1085)+$L$64*N(AI1085)+$L$65*N(AA1085)+$L$66*N(BG1085)+$L$67*N(W1085)+$L$68*N(AY1085)</f>
        <v>6.8927609940760562E-3</v>
      </c>
      <c r="BU1085" s="60">
        <f>IF(ISNUMBER(BS1085),BS1085/MAX(BS$22:BS1085)-1,"")</f>
        <v>-0.10078837967692711</v>
      </c>
    </row>
    <row r="1086" spans="17:73" ht="16" customHeight="1">
      <c r="Q1086" s="63">
        <v>44635</v>
      </c>
      <c r="R1086" s="62">
        <v>582</v>
      </c>
      <c r="S1086" s="60">
        <f>IF(AND(ISNUMBER(R1085),ISNUMBER(R1086)),R1086/R1085-1,"")</f>
        <v>-6.8681318681318437E-4</v>
      </c>
      <c r="T1086" s="60">
        <f>IF(ISNUMBER(R1086),R1086/MAX(R$22:R1086)-1,"")</f>
        <v>-0.12283345892991715</v>
      </c>
      <c r="V1086" s="62">
        <v>292.83999999999997</v>
      </c>
      <c r="W1086" s="60">
        <f>IF(AND(ISNUMBER(V1085),ISNUMBER(V1086)),V1086/V1085-1,"")</f>
        <v>-5.4340442874609707E-3</v>
      </c>
      <c r="X1086" s="60">
        <f>IF(ISNUMBER(V1086),V1086/MAX(V$22:V1086)-1,"")</f>
        <v>-0.13250585063838616</v>
      </c>
      <c r="Z1086" s="62">
        <v>11.37</v>
      </c>
      <c r="AA1086" s="60">
        <f>IF(AND(ISNUMBER(Z1085),ISNUMBER(Z1086)),Z1086/Z1085-1,"")</f>
        <v>6.1946902654865799E-3</v>
      </c>
      <c r="AB1086" s="60">
        <f>IF(ISNUMBER(Z1086),Z1086/MAX(Z$22:Z1086)-1,"")</f>
        <v>-0.16150442477876115</v>
      </c>
      <c r="AD1086" s="62">
        <v>14.04</v>
      </c>
      <c r="AE1086" s="60">
        <f>IF(AND(ISNUMBER(AD1085),ISNUMBER(AD1086)),AD1086/AD1085-1,"")</f>
        <v>3.5739814152966343E-3</v>
      </c>
      <c r="AF1086" s="60">
        <f>IF(ISNUMBER(AD1086),AD1086/MAX(AD$22:AD1086)-1,"")</f>
        <v>-0.17265763111373011</v>
      </c>
      <c r="AH1086" s="62">
        <v>18.399999999999999</v>
      </c>
      <c r="AI1086" s="60">
        <f>IF(AND(ISNUMBER(AH1085),ISNUMBER(AH1086)),AH1086/AH1085-1,"")</f>
        <v>6.5645514223193757E-3</v>
      </c>
      <c r="AJ1086" s="60">
        <f>IF(ISNUMBER(AH1086),AH1086/MAX(AH$22:AH1086)-1,"")</f>
        <v>-0.12547528517110274</v>
      </c>
      <c r="AL1086" s="62">
        <v>21.65</v>
      </c>
      <c r="AM1086" s="60">
        <f>IF(AND(ISNUMBER(AL1085),ISNUMBER(AL1086)),AL1086/AL1085-1,"")</f>
        <v>-2.7637033625058649E-3</v>
      </c>
      <c r="AN1086" s="60">
        <f>IF(ISNUMBER(AL1086),AL1086/MAX(AL$22:AL1086)-1,"")</f>
        <v>-8.1459482392872373E-2</v>
      </c>
      <c r="AP1086" s="62">
        <v>100.26</v>
      </c>
      <c r="AQ1086" s="60">
        <f>IF(AND(ISNUMBER(AP1085),ISNUMBER(AP1086)),AP1086/AP1085-1,"")</f>
        <v>0</v>
      </c>
      <c r="AR1086" s="60">
        <f>IF(ISNUMBER(AP1086),AP1086/MAX(AP$22:AP1086)-1,"")</f>
        <v>-1.4938751120405769E-3</v>
      </c>
      <c r="AT1086" s="62">
        <v>50.08</v>
      </c>
      <c r="AU1086" s="60">
        <f>IF(AND(ISNUMBER(AT1085),ISNUMBER(AT1086)),AT1086/AT1085-1,"")</f>
        <v>0</v>
      </c>
      <c r="AV1086" s="60">
        <f>IF(ISNUMBER(AT1086),AT1086/MAX(AT$22:AT1086)-1,"")</f>
        <v>-1.9928258270227595E-3</v>
      </c>
      <c r="AX1086" s="62">
        <v>25.07</v>
      </c>
      <c r="AY1086" s="60">
        <f>IF(AND(ISNUMBER(AX1085),ISNUMBER(AX1086)),AX1086/AX1085-1,"")</f>
        <v>-1.2331087735886204E-2</v>
      </c>
      <c r="AZ1086" s="60">
        <f>IF(ISNUMBER(AX1086),AX1086/MAX(AX$22:AX1086)-1,"")</f>
        <v>-6.5075517434271868E-2</v>
      </c>
      <c r="BB1086" s="62">
        <v>45.51</v>
      </c>
      <c r="BC1086" s="60">
        <f>IF(AND(ISNUMBER(BB1085),ISNUMBER(BB1086)),BB1086/BB1085-1,"")</f>
        <v>-5.2459016393443525E-3</v>
      </c>
      <c r="BD1086" s="60">
        <f>IF(ISNUMBER(BB1086),BB1086/MAX(BB$22:BB1086)-1,"")</f>
        <v>-0.17718314952088232</v>
      </c>
      <c r="BF1086" s="62">
        <v>50.09</v>
      </c>
      <c r="BG1086" s="60">
        <f>IF(AND(ISNUMBER(BF1085),ISNUMBER(BF1086)),BF1086/BF1085-1,"")</f>
        <v>-2.5886101154917185E-3</v>
      </c>
      <c r="BH1086" s="60">
        <f>IF(ISNUMBER(BF1086),BF1086/MAX(BF$22:BF1086)-1,"")</f>
        <v>-7.4806058367196115E-2</v>
      </c>
      <c r="BK1086" s="61">
        <f>BK1085*(1+BL1086)</f>
        <v>139.38815117804054</v>
      </c>
      <c r="BL1086" s="60">
        <f>$L$12*N(AQ1086)+$L$13*N(S1086)+$L$14*N(AA1086)+$L$15*N(AE1086)+$L$16*N(AY1086)+$L$17*N(BC1086)+$L$18*N(AM1086)+$L$19*N(AU1086)+$L$20*N(W1086)</f>
        <v>-1.1251820478166137E-3</v>
      </c>
      <c r="BM1086" s="60">
        <f>IF(ISNUMBER(BK1086),BK1086/MAX(BK$22:BK1086)-1,"")</f>
        <v>-7.1772062088924393E-2</v>
      </c>
      <c r="BO1086" s="61">
        <f>BO1085*(1+BP1086)</f>
        <v>137.50183023130384</v>
      </c>
      <c r="BP1086" s="60">
        <f>$L$36*N(S1086)+$L$37*N(AQ1086)+$L$38*N(AA1086)+$L$39*N(AE1086)+$L$40*N(AM1086)+$L$41*N(W1086)+$L$42*N(AI1086)+$L$43*N(BG1086)+$L$44*N(AY1086)</f>
        <v>4.766960466812192E-4</v>
      </c>
      <c r="BQ1086" s="60">
        <f>IF(ISNUMBER(BO1086),BO1086/MAX(BO$22:BO1086)-1,"")</f>
        <v>-9.314843678075968E-2</v>
      </c>
      <c r="BS1086" s="61">
        <f>BS1085*(1+BT1086)</f>
        <v>130.0184389564549</v>
      </c>
      <c r="BT1086" s="60">
        <f>$L$60*N(S1086)+$L$61*N(AE1086)+$L$62*N(AQ1086)+$L$63*N(AM1086)+$L$64*N(AI1086)+$L$65*N(AA1086)+$L$66*N(BG1086)+$L$67*N(W1086)+$L$68*N(AY1086)</f>
        <v>1.2487897914265252E-3</v>
      </c>
      <c r="BU1086" s="60">
        <f>IF(ISNUMBER(BS1086),BS1086/MAX(BS$22:BS1086)-1,"")</f>
        <v>-9.9665453385135439E-2</v>
      </c>
    </row>
    <row r="1087" spans="17:73" ht="16" customHeight="1">
      <c r="Q1087" s="63">
        <v>44636</v>
      </c>
      <c r="R1087" s="62">
        <v>590.44000000000005</v>
      </c>
      <c r="S1087" s="60">
        <f>IF(AND(ISNUMBER(R1086),ISNUMBER(R1087)),R1087/R1086-1,"")</f>
        <v>1.4501718213058457E-2</v>
      </c>
      <c r="T1087" s="60">
        <f>IF(ISNUMBER(R1087),R1087/MAX(R$22:R1087)-1,"")</f>
        <v>-0.11011303692539554</v>
      </c>
      <c r="V1087" s="62">
        <v>297.05</v>
      </c>
      <c r="W1087" s="60">
        <f>IF(AND(ISNUMBER(V1086),ISNUMBER(V1087)),V1087/V1086-1,"")</f>
        <v>1.4376451304466631E-2</v>
      </c>
      <c r="X1087" s="60">
        <f>IF(ISNUMBER(V1087),V1087/MAX(V$22:V1087)-1,"")</f>
        <v>-0.12003436324317918</v>
      </c>
      <c r="Z1087" s="62">
        <v>11.56</v>
      </c>
      <c r="AA1087" s="60">
        <f>IF(AND(ISNUMBER(Z1086),ISNUMBER(Z1087)),Z1087/Z1086-1,"")</f>
        <v>1.6710642040457468E-2</v>
      </c>
      <c r="AB1087" s="60">
        <f>IF(ISNUMBER(Z1087),Z1087/MAX(Z$22:Z1087)-1,"")</f>
        <v>-0.14749262536873153</v>
      </c>
      <c r="AD1087" s="62">
        <v>14.26</v>
      </c>
      <c r="AE1087" s="60">
        <f>IF(AND(ISNUMBER(AD1086),ISNUMBER(AD1087)),AD1087/AD1086-1,"")</f>
        <v>1.5669515669515688E-2</v>
      </c>
      <c r="AF1087" s="60">
        <f>IF(ISNUMBER(AD1087),AD1087/MAX(AD$22:AD1087)-1,"")</f>
        <v>-0.15969357690041242</v>
      </c>
      <c r="AH1087" s="62">
        <v>18.68</v>
      </c>
      <c r="AI1087" s="60">
        <f>IF(AND(ISNUMBER(AH1086),ISNUMBER(AH1087)),AH1087/AH1086-1,"")</f>
        <v>1.5217391304347849E-2</v>
      </c>
      <c r="AJ1087" s="60">
        <f>IF(ISNUMBER(AH1087),AH1087/MAX(AH$22:AH1087)-1,"")</f>
        <v>-0.11216730038022815</v>
      </c>
      <c r="AL1087" s="62">
        <v>21.78</v>
      </c>
      <c r="AM1087" s="60">
        <f>IF(AND(ISNUMBER(AL1086),ISNUMBER(AL1087)),AL1087/AL1086-1,"")</f>
        <v>6.0046189376443682E-3</v>
      </c>
      <c r="AN1087" s="60">
        <f>IF(ISNUMBER(AL1087),AL1087/MAX(AL$22:AL1087)-1,"")</f>
        <v>-7.5943996605854824E-2</v>
      </c>
      <c r="AP1087" s="62">
        <v>100.24</v>
      </c>
      <c r="AQ1087" s="60">
        <f>IF(AND(ISNUMBER(AP1086),ISNUMBER(AP1087)),AP1087/AP1086-1,"")</f>
        <v>-1.9948134849401278E-4</v>
      </c>
      <c r="AR1087" s="60">
        <f>IF(ISNUMBER(AP1087),AP1087/MAX(AP$22:AP1087)-1,"")</f>
        <v>-1.6930584603127574E-3</v>
      </c>
      <c r="AT1087" s="62">
        <v>50.08</v>
      </c>
      <c r="AU1087" s="60">
        <f>IF(AND(ISNUMBER(AT1086),ISNUMBER(AT1087)),AT1087/AT1086-1,"")</f>
        <v>0</v>
      </c>
      <c r="AV1087" s="60">
        <f>IF(ISNUMBER(AT1087),AT1087/MAX(AT$22:AT1087)-1,"")</f>
        <v>-1.9928258270227595E-3</v>
      </c>
      <c r="AX1087" s="62">
        <v>24.774999999999999</v>
      </c>
      <c r="AY1087" s="60">
        <f>IF(AND(ISNUMBER(AX1086),ISNUMBER(AX1087)),AX1087/AX1086-1,"")</f>
        <v>-1.1767052253689791E-2</v>
      </c>
      <c r="AZ1087" s="60">
        <f>IF(ISNUMBER(AX1087),AX1087/MAX(AX$22:AX1087)-1,"")</f>
        <v>-7.607682267387661E-2</v>
      </c>
      <c r="BB1087" s="62">
        <v>45.45</v>
      </c>
      <c r="BC1087" s="60">
        <f>IF(AND(ISNUMBER(BB1086),ISNUMBER(BB1087)),BB1087/BB1086-1,"")</f>
        <v>-1.3183915622938525E-3</v>
      </c>
      <c r="BD1087" s="60">
        <f>IF(ISNUMBER(BB1087),BB1087/MAX(BB$22:BB1087)-1,"")</f>
        <v>-0.17826794431386728</v>
      </c>
      <c r="BF1087" s="62">
        <v>50.11</v>
      </c>
      <c r="BG1087" s="60">
        <f>IF(AND(ISNUMBER(BF1086),ISNUMBER(BF1087)),BF1087/BF1086-1,"")</f>
        <v>3.9928129367128307E-4</v>
      </c>
      <c r="BH1087" s="60">
        <f>IF(ISNUMBER(BF1087),BF1087/MAX(BF$22:BF1087)-1,"")</f>
        <v>-7.4436645733284124E-2</v>
      </c>
      <c r="BK1087" s="61">
        <f>BK1086*(1+BL1087)</f>
        <v>140.35166596700455</v>
      </c>
      <c r="BL1087" s="60">
        <f>$L$12*N(AQ1087)+$L$13*N(S1087)+$L$14*N(AA1087)+$L$15*N(AE1087)+$L$16*N(AY1087)+$L$17*N(BC1087)+$L$18*N(AM1087)+$L$19*N(AU1087)+$L$20*N(W1087)</f>
        <v>6.9124583461423784E-3</v>
      </c>
      <c r="BM1087" s="60">
        <f>IF(ISNUMBER(BK1087),BK1087/MAX(BK$22:BK1087)-1,"")</f>
        <v>-6.5355725132388409E-2</v>
      </c>
      <c r="BO1087" s="61">
        <f>BO1086*(1+BP1087)</f>
        <v>138.80857328954318</v>
      </c>
      <c r="BP1087" s="60">
        <f>$L$36*N(S1087)+$L$37*N(AQ1087)+$L$38*N(AA1087)+$L$39*N(AE1087)+$L$40*N(AM1087)+$L$41*N(W1087)+$L$42*N(AI1087)+$L$43*N(BG1087)+$L$44*N(AY1087)</f>
        <v>9.5034593797125016E-3</v>
      </c>
      <c r="BQ1087" s="60">
        <f>IF(ISNUMBER(BO1087),BO1087/MAX(BO$22:BO1087)-1,"")</f>
        <v>-8.4530209786276789E-2</v>
      </c>
      <c r="BS1087" s="61">
        <f>BS1086*(1+BT1087)</f>
        <v>131.449998251956</v>
      </c>
      <c r="BT1087" s="60">
        <f>$L$60*N(S1087)+$L$61*N(AE1087)+$L$62*N(AQ1087)+$L$63*N(AM1087)+$L$64*N(AI1087)+$L$65*N(AA1087)+$L$66*N(BG1087)+$L$67*N(W1087)+$L$68*N(AY1087)</f>
        <v>1.1010432881604871E-2</v>
      </c>
      <c r="BU1087" s="60">
        <f>IF(ISNUMBER(BS1087),BS1087/MAX(BS$22:BS1087)-1,"")</f>
        <v>-8.9752380288642297E-2</v>
      </c>
    </row>
    <row r="1088" spans="17:73" ht="16" customHeight="1">
      <c r="Q1088" s="63">
        <v>44637</v>
      </c>
      <c r="R1088" s="62">
        <v>595</v>
      </c>
      <c r="S1088" s="60">
        <f>IF(AND(ISNUMBER(R1087),ISNUMBER(R1088)),R1088/R1087-1,"")</f>
        <v>7.7230539936317122E-3</v>
      </c>
      <c r="T1088" s="60">
        <f>IF(ISNUMBER(R1088),R1088/MAX(R$22:R1088)-1,"")</f>
        <v>-0.10324039186134137</v>
      </c>
      <c r="V1088" s="62">
        <v>300.12</v>
      </c>
      <c r="W1088" s="60">
        <f>IF(AND(ISNUMBER(V1087),ISNUMBER(V1088)),V1088/V1087-1,"")</f>
        <v>1.0334960444369656E-2</v>
      </c>
      <c r="X1088" s="60">
        <f>IF(ISNUMBER(V1088),V1088/MAX(V$22:V1088)-1,"")</f>
        <v>-0.11093995319489292</v>
      </c>
      <c r="Z1088" s="62">
        <v>11.74</v>
      </c>
      <c r="AA1088" s="60">
        <f>IF(AND(ISNUMBER(Z1087),ISNUMBER(Z1088)),Z1088/Z1087-1,"")</f>
        <v>1.5570934256055269E-2</v>
      </c>
      <c r="AB1088" s="60">
        <f>IF(ISNUMBER(Z1088),Z1088/MAX(Z$22:Z1088)-1,"")</f>
        <v>-0.13421828908554578</v>
      </c>
      <c r="AD1088" s="62">
        <v>14.79</v>
      </c>
      <c r="AE1088" s="60">
        <f>IF(AND(ISNUMBER(AD1087),ISNUMBER(AD1088)),AD1088/AD1087-1,"")</f>
        <v>3.7166900420757321E-2</v>
      </c>
      <c r="AF1088" s="60">
        <f>IF(ISNUMBER(AD1088),AD1088/MAX(AD$22:AD1088)-1,"")</f>
        <v>-0.12846199175014728</v>
      </c>
      <c r="AH1088" s="62">
        <v>18.82</v>
      </c>
      <c r="AI1088" s="60">
        <f>IF(AND(ISNUMBER(AH1087),ISNUMBER(AH1088)),AH1088/AH1087-1,"")</f>
        <v>7.4946466809422407E-3</v>
      </c>
      <c r="AJ1088" s="60">
        <f>IF(ISNUMBER(AH1088),AH1088/MAX(AH$22:AH1088)-1,"")</f>
        <v>-0.10551330798479086</v>
      </c>
      <c r="AL1088" s="62">
        <v>21.91</v>
      </c>
      <c r="AM1088" s="60">
        <f>IF(AND(ISNUMBER(AL1087),ISNUMBER(AL1088)),AL1088/AL1087-1,"")</f>
        <v>5.9687786960513911E-3</v>
      </c>
      <c r="AN1088" s="60">
        <f>IF(ISNUMBER(AL1088),AL1088/MAX(AL$22:AL1088)-1,"")</f>
        <v>-7.0428510818837498E-2</v>
      </c>
      <c r="AP1088" s="62">
        <v>100.24</v>
      </c>
      <c r="AQ1088" s="60">
        <f>IF(AND(ISNUMBER(AP1087),ISNUMBER(AP1088)),AP1088/AP1087-1,"")</f>
        <v>0</v>
      </c>
      <c r="AR1088" s="60">
        <f>IF(ISNUMBER(AP1088),AP1088/MAX(AP$22:AP1088)-1,"")</f>
        <v>-1.6930584603127574E-3</v>
      </c>
      <c r="AT1088" s="62">
        <v>50.08</v>
      </c>
      <c r="AU1088" s="60">
        <f>IF(AND(ISNUMBER(AT1087),ISNUMBER(AT1088)),AT1088/AT1087-1,"")</f>
        <v>0</v>
      </c>
      <c r="AV1088" s="60">
        <f>IF(ISNUMBER(AT1088),AT1088/MAX(AT$22:AT1088)-1,"")</f>
        <v>-1.9928258270227595E-3</v>
      </c>
      <c r="AX1088" s="62">
        <v>24.63</v>
      </c>
      <c r="AY1088" s="60">
        <f>IF(AND(ISNUMBER(AX1087),ISNUMBER(AX1088)),AX1088/AX1087-1,"")</f>
        <v>-5.8526740665993948E-3</v>
      </c>
      <c r="AZ1088" s="60">
        <f>IF(ISNUMBER(AX1088),AX1088/MAX(AX$22:AX1088)-1,"")</f>
        <v>-8.1484243893343411E-2</v>
      </c>
      <c r="BB1088" s="62">
        <v>45.54</v>
      </c>
      <c r="BC1088" s="60">
        <f>IF(AND(ISNUMBER(BB1087),ISNUMBER(BB1088)),BB1088/BB1087-1,"")</f>
        <v>1.980198019801982E-3</v>
      </c>
      <c r="BD1088" s="60">
        <f>IF(ISNUMBER(BB1088),BB1088/MAX(BB$22:BB1088)-1,"")</f>
        <v>-0.1766407521243899</v>
      </c>
      <c r="BF1088" s="62">
        <v>50.09</v>
      </c>
      <c r="BG1088" s="60">
        <f>IF(AND(ISNUMBER(BF1087),ISNUMBER(BF1088)),BF1088/BF1087-1,"")</f>
        <v>-3.9912193175006827E-4</v>
      </c>
      <c r="BH1088" s="60">
        <f>IF(ISNUMBER(BF1088),BF1088/MAX(BF$22:BF1088)-1,"")</f>
        <v>-7.4806058367196115E-2</v>
      </c>
      <c r="BK1088" s="61">
        <f>BK1087*(1+BL1088)</f>
        <v>141.4656877608621</v>
      </c>
      <c r="BL1088" s="60">
        <f>$L$12*N(AQ1088)+$L$13*N(S1088)+$L$14*N(AA1088)+$L$15*N(AE1088)+$L$16*N(AY1088)+$L$17*N(BC1088)+$L$18*N(AM1088)+$L$19*N(AU1088)+$L$20*N(W1088)</f>
        <v>7.9373606731496724E-3</v>
      </c>
      <c r="BM1088" s="60">
        <f>IF(ISNUMBER(BK1088),BK1088/MAX(BK$22:BK1088)-1,"")</f>
        <v>-5.7937116421669765E-2</v>
      </c>
      <c r="BO1088" s="61">
        <f>BO1087*(1+BP1088)</f>
        <v>140.37433647413428</v>
      </c>
      <c r="BP1088" s="60">
        <f>$L$36*N(S1088)+$L$37*N(AQ1088)+$L$38*N(AA1088)+$L$39*N(AE1088)+$L$40*N(AM1088)+$L$41*N(W1088)+$L$42*N(AI1088)+$L$43*N(BG1088)+$L$44*N(AY1088)</f>
        <v>1.12800178510953E-2</v>
      </c>
      <c r="BQ1088" s="60">
        <f>IF(ISNUMBER(BO1088),BO1088/MAX(BO$22:BO1088)-1,"")</f>
        <v>-7.4203694210527638E-2</v>
      </c>
      <c r="BS1088" s="61">
        <f>BS1087*(1+BT1088)</f>
        <v>133.05486999190586</v>
      </c>
      <c r="BT1088" s="60">
        <f>$L$60*N(S1088)+$L$61*N(AE1088)+$L$62*N(AQ1088)+$L$63*N(AM1088)+$L$64*N(AI1088)+$L$65*N(AA1088)+$L$66*N(BG1088)+$L$67*N(W1088)+$L$68*N(AY1088)</f>
        <v>1.2208990196209211E-2</v>
      </c>
      <c r="BU1088" s="60">
        <f>IF(ISNUMBER(BS1088),BS1088/MAX(BS$22:BS1088)-1,"")</f>
        <v>-7.8639176023463486E-2</v>
      </c>
    </row>
    <row r="1089" spans="17:73" ht="16" customHeight="1">
      <c r="Q1089" s="63">
        <v>44638</v>
      </c>
      <c r="R1089" s="62">
        <v>592.08000000000004</v>
      </c>
      <c r="S1089" s="60">
        <f>IF(AND(ISNUMBER(R1088),ISNUMBER(R1089)),R1089/R1088-1,"")</f>
        <v>-4.9075630252100044E-3</v>
      </c>
      <c r="T1089" s="60">
        <f>IF(ISNUMBER(R1089),R1089/MAX(R$22:R1089)-1,"")</f>
        <v>-0.10764129615674445</v>
      </c>
      <c r="V1089" s="62">
        <v>299.58999999999997</v>
      </c>
      <c r="W1089" s="60">
        <f>IF(AND(ISNUMBER(V1088),ISNUMBER(V1089)),V1089/V1088-1,"")</f>
        <v>-1.7659602825537135E-3</v>
      </c>
      <c r="X1089" s="60">
        <f>IF(ISNUMBER(V1089),V1089/MAX(V$22:V1089)-1,"")</f>
        <v>-0.11250999792635608</v>
      </c>
      <c r="Z1089" s="62">
        <v>11.7</v>
      </c>
      <c r="AA1089" s="60">
        <f>IF(AND(ISNUMBER(Z1088),ISNUMBER(Z1089)),Z1089/Z1088-1,"")</f>
        <v>-3.4071550255537764E-3</v>
      </c>
      <c r="AB1089" s="60">
        <f>IF(ISNUMBER(Z1089),Z1089/MAX(Z$22:Z1089)-1,"")</f>
        <v>-0.13716814159292046</v>
      </c>
      <c r="AD1089" s="62">
        <v>14.76</v>
      </c>
      <c r="AE1089" s="60">
        <f>IF(AND(ISNUMBER(AD1088),ISNUMBER(AD1089)),AD1089/AD1088-1,"")</f>
        <v>-2.0283975659228792E-3</v>
      </c>
      <c r="AF1089" s="60">
        <f>IF(ISNUMBER(AD1089),AD1089/MAX(AD$22:AD1089)-1,"")</f>
        <v>-0.13022981732469063</v>
      </c>
      <c r="AH1089" s="62">
        <v>18.84</v>
      </c>
      <c r="AI1089" s="60">
        <f>IF(AND(ISNUMBER(AH1088),ISNUMBER(AH1089)),AH1089/AH1088-1,"")</f>
        <v>1.0626992561104665E-3</v>
      </c>
      <c r="AJ1089" s="60">
        <f>IF(ISNUMBER(AH1089),AH1089/MAX(AH$22:AH1089)-1,"")</f>
        <v>-0.1045627376425855</v>
      </c>
      <c r="AL1089" s="62">
        <v>22.05</v>
      </c>
      <c r="AM1089" s="60">
        <f>IF(AND(ISNUMBER(AL1088),ISNUMBER(AL1089)),AL1089/AL1088-1,"")</f>
        <v>6.389776357827559E-3</v>
      </c>
      <c r="AN1089" s="60">
        <f>IF(ISNUMBER(AL1089),AL1089/MAX(AL$22:AL1089)-1,"")</f>
        <v>-6.448875689435718E-2</v>
      </c>
      <c r="AP1089" s="62">
        <v>100.24</v>
      </c>
      <c r="AQ1089" s="60">
        <f>IF(AND(ISNUMBER(AP1088),ISNUMBER(AP1089)),AP1089/AP1088-1,"")</f>
        <v>0</v>
      </c>
      <c r="AR1089" s="60">
        <f>IF(ISNUMBER(AP1089),AP1089/MAX(AP$22:AP1089)-1,"")</f>
        <v>-1.6930584603127574E-3</v>
      </c>
      <c r="AT1089" s="62">
        <v>50.08</v>
      </c>
      <c r="AU1089" s="60">
        <f>IF(AND(ISNUMBER(AT1088),ISNUMBER(AT1089)),AT1089/AT1088-1,"")</f>
        <v>0</v>
      </c>
      <c r="AV1089" s="60">
        <f>IF(ISNUMBER(AT1089),AT1089/MAX(AT$22:AT1089)-1,"")</f>
        <v>-1.9928258270227595E-3</v>
      </c>
      <c r="AX1089" s="62">
        <v>24.39</v>
      </c>
      <c r="AY1089" s="60">
        <f>IF(AND(ISNUMBER(AX1088),ISNUMBER(AX1089)),AX1089/AX1088-1,"")</f>
        <v>-9.744214372716109E-3</v>
      </c>
      <c r="AZ1089" s="60">
        <f>IF(ISNUMBER(AX1089),AX1089/MAX(AX$22:AX1089)-1,"")</f>
        <v>-9.0434458325564071E-2</v>
      </c>
      <c r="BB1089" s="62">
        <v>45.58</v>
      </c>
      <c r="BC1089" s="60">
        <f>IF(AND(ISNUMBER(BB1088),ISNUMBER(BB1089)),BB1089/BB1088-1,"")</f>
        <v>8.7834870443570523E-4</v>
      </c>
      <c r="BD1089" s="60">
        <f>IF(ISNUMBER(BB1089),BB1089/MAX(BB$22:BB1089)-1,"")</f>
        <v>-0.17591755559573319</v>
      </c>
      <c r="BF1089" s="62">
        <v>50</v>
      </c>
      <c r="BG1089" s="60">
        <f>IF(AND(ISNUMBER(BF1088),ISNUMBER(BF1089)),BF1089/BF1088-1,"")</f>
        <v>-1.7967658215213289E-3</v>
      </c>
      <c r="BH1089" s="60">
        <f>IF(ISNUMBER(BF1089),BF1089/MAX(BF$22:BF1089)-1,"")</f>
        <v>-7.6468415219800523E-2</v>
      </c>
      <c r="BK1089" s="61">
        <f>BK1088*(1+BL1089)</f>
        <v>140.99816038710006</v>
      </c>
      <c r="BL1089" s="60">
        <f>$L$12*N(AQ1089)+$L$13*N(S1089)+$L$14*N(AA1089)+$L$15*N(AE1089)+$L$16*N(AY1089)+$L$17*N(BC1089)+$L$18*N(AM1089)+$L$19*N(AU1089)+$L$20*N(W1089)</f>
        <v>-3.3048817784872807E-3</v>
      </c>
      <c r="BM1089" s="60">
        <f>IF(ISNUMBER(BK1089),BK1089/MAX(BK$22:BK1089)-1,"")</f>
        <v>-6.1050522879796953E-2</v>
      </c>
      <c r="BO1089" s="61">
        <f>BO1088*(1+BP1089)</f>
        <v>139.95386008959898</v>
      </c>
      <c r="BP1089" s="60">
        <f>$L$36*N(S1089)+$L$37*N(AQ1089)+$L$38*N(AA1089)+$L$39*N(AE1089)+$L$40*N(AM1089)+$L$41*N(W1089)+$L$42*N(AI1089)+$L$43*N(BG1089)+$L$44*N(AY1089)</f>
        <v>-2.9953935676324895E-3</v>
      </c>
      <c r="BQ1089" s="60">
        <f>IF(ISNUMBER(BO1089),BO1089/MAX(BO$22:BO1089)-1,"")</f>
        <v>-7.6976818509827294E-2</v>
      </c>
      <c r="BS1089" s="61">
        <f>BS1088*(1+BT1089)</f>
        <v>132.86535717737149</v>
      </c>
      <c r="BT1089" s="60">
        <f>$L$60*N(S1089)+$L$61*N(AE1089)+$L$62*N(AQ1089)+$L$63*N(AM1089)+$L$64*N(AI1089)+$L$65*N(AA1089)+$L$66*N(BG1089)+$L$67*N(W1089)+$L$68*N(AY1089)</f>
        <v>-1.4243207674089413E-3</v>
      </c>
      <c r="BU1089" s="60">
        <f>IF(ISNUMBER(BS1089),BS1089/MAX(BS$22:BS1089)-1,"")</f>
        <v>-7.9951489379330276E-2</v>
      </c>
    </row>
    <row r="1090" spans="17:73" ht="16" customHeight="1">
      <c r="Q1090" s="63">
        <v>44641</v>
      </c>
      <c r="R1090" s="62">
        <v>599</v>
      </c>
      <c r="S1090" s="60">
        <f>IF(AND(ISNUMBER(R1089),ISNUMBER(R1090)),R1090/R1089-1,"")</f>
        <v>1.1687609782461861E-2</v>
      </c>
      <c r="T1090" s="60">
        <f>IF(ISNUMBER(R1090),R1090/MAX(R$22:R1090)-1,"")</f>
        <v>-9.721175584024111E-2</v>
      </c>
      <c r="V1090" s="62">
        <v>303.7</v>
      </c>
      <c r="W1090" s="60">
        <f>IF(AND(ISNUMBER(V1089),ISNUMBER(V1090)),V1090/V1089-1,"")</f>
        <v>1.3718748956907723E-2</v>
      </c>
      <c r="X1090" s="60">
        <f>IF(ISNUMBER(V1090),V1090/MAX(V$22:V1090)-1,"")</f>
        <v>-0.10033474538614218</v>
      </c>
      <c r="Z1090" s="62">
        <v>11.88</v>
      </c>
      <c r="AA1090" s="60">
        <f>IF(AND(ISNUMBER(Z1089),ISNUMBER(Z1090)),Z1090/Z1089-1,"")</f>
        <v>1.5384615384615552E-2</v>
      </c>
      <c r="AB1090" s="60">
        <f>IF(ISNUMBER(Z1090),Z1090/MAX(Z$22:Z1090)-1,"")</f>
        <v>-0.12389380530973448</v>
      </c>
      <c r="AD1090" s="62">
        <v>14.99</v>
      </c>
      <c r="AE1090" s="60">
        <f>IF(AND(ISNUMBER(AD1089),ISNUMBER(AD1090)),AD1090/AD1089-1,"")</f>
        <v>1.5582655826558378E-2</v>
      </c>
      <c r="AF1090" s="60">
        <f>IF(ISNUMBER(AD1090),AD1090/MAX(AD$22:AD1090)-1,"")</f>
        <v>-0.11667648791985852</v>
      </c>
      <c r="AH1090" s="62">
        <v>18.87</v>
      </c>
      <c r="AI1090" s="60">
        <f>IF(AND(ISNUMBER(AH1089),ISNUMBER(AH1090)),AH1090/AH1089-1,"")</f>
        <v>1.5923566878981443E-3</v>
      </c>
      <c r="AJ1090" s="60">
        <f>IF(ISNUMBER(AH1090),AH1090/MAX(AH$22:AH1090)-1,"")</f>
        <v>-0.10313688212927752</v>
      </c>
      <c r="AL1090" s="62">
        <v>22.06</v>
      </c>
      <c r="AM1090" s="60">
        <f>IF(AND(ISNUMBER(AL1089),ISNUMBER(AL1090)),AL1090/AL1089-1,"")</f>
        <v>4.5351473922883301E-4</v>
      </c>
      <c r="AN1090" s="60">
        <f>IF(ISNUMBER(AL1090),AL1090/MAX(AL$22:AL1090)-1,"")</f>
        <v>-6.4064488756894411E-2</v>
      </c>
      <c r="AP1090" s="62">
        <v>100.24</v>
      </c>
      <c r="AQ1090" s="60">
        <f>IF(AND(ISNUMBER(AP1089),ISNUMBER(AP1090)),AP1090/AP1089-1,"")</f>
        <v>0</v>
      </c>
      <c r="AR1090" s="60">
        <f>IF(ISNUMBER(AP1090),AP1090/MAX(AP$22:AP1090)-1,"")</f>
        <v>-1.6930584603127574E-3</v>
      </c>
      <c r="AT1090" s="62">
        <v>50.08</v>
      </c>
      <c r="AU1090" s="60">
        <f>IF(AND(ISNUMBER(AT1089),ISNUMBER(AT1090)),AT1090/AT1089-1,"")</f>
        <v>0</v>
      </c>
      <c r="AV1090" s="60">
        <f>IF(ISNUMBER(AT1090),AT1090/MAX(AT$22:AT1090)-1,"")</f>
        <v>-1.9928258270227595E-3</v>
      </c>
      <c r="AX1090" s="62">
        <v>24.228000000000002</v>
      </c>
      <c r="AY1090" s="60">
        <f>IF(AND(ISNUMBER(AX1089),ISNUMBER(AX1090)),AX1090/AX1089-1,"")</f>
        <v>-6.6420664206641167E-3</v>
      </c>
      <c r="AZ1090" s="60">
        <f>IF(ISNUMBER(AX1090),AX1090/MAX(AX$22:AX1090)-1,"")</f>
        <v>-9.64758530673131E-2</v>
      </c>
      <c r="BB1090" s="62">
        <v>45.51</v>
      </c>
      <c r="BC1090" s="60">
        <f>IF(AND(ISNUMBER(BB1089),ISNUMBER(BB1090)),BB1090/BB1089-1,"")</f>
        <v>-1.5357612988152747E-3</v>
      </c>
      <c r="BD1090" s="60">
        <f>IF(ISNUMBER(BB1090),BB1090/MAX(BB$22:BB1090)-1,"")</f>
        <v>-0.17718314952088232</v>
      </c>
      <c r="BF1090" s="62">
        <v>49.97</v>
      </c>
      <c r="BG1090" s="60">
        <f>IF(AND(ISNUMBER(BF1089),ISNUMBER(BF1090)),BF1090/BF1089-1,"")</f>
        <v>-6.0000000000004494E-4</v>
      </c>
      <c r="BH1090" s="60">
        <f>IF(ISNUMBER(BF1090),BF1090/MAX(BF$22:BF1090)-1,"")</f>
        <v>-7.7022534170668622E-2</v>
      </c>
      <c r="BK1090" s="61">
        <f>BK1089*(1+BL1090)</f>
        <v>141.90381756873001</v>
      </c>
      <c r="BL1090" s="60">
        <f>$L$12*N(AQ1090)+$L$13*N(S1090)+$L$14*N(AA1090)+$L$15*N(AE1090)+$L$16*N(AY1090)+$L$17*N(BC1090)+$L$18*N(AM1090)+$L$19*N(AU1090)+$L$20*N(W1090)</f>
        <v>6.4231843815801028E-3</v>
      </c>
      <c r="BM1090" s="60">
        <f>IF(ISNUMBER(BK1090),BK1090/MAX(BK$22:BK1090)-1,"")</f>
        <v>-5.5019477263265615E-2</v>
      </c>
      <c r="BO1090" s="61">
        <f>BO1089*(1+BP1090)</f>
        <v>141.1479300192249</v>
      </c>
      <c r="BP1090" s="60">
        <f>$L$36*N(S1090)+$L$37*N(AQ1090)+$L$38*N(AA1090)+$L$39*N(AE1090)+$L$40*N(AM1090)+$L$41*N(W1090)+$L$42*N(AI1090)+$L$43*N(BG1090)+$L$44*N(AY1090)</f>
        <v>8.5318827852370258E-3</v>
      </c>
      <c r="BQ1090" s="60">
        <f>IF(ISNUMBER(BO1090),BO1090/MAX(BO$22:BO1090)-1,"")</f>
        <v>-6.910169291729662E-2</v>
      </c>
      <c r="BS1090" s="61">
        <f>BS1089*(1+BT1090)</f>
        <v>133.9305354163069</v>
      </c>
      <c r="BT1090" s="60">
        <f>$L$60*N(S1090)+$L$61*N(AE1090)+$L$62*N(AQ1090)+$L$63*N(AM1090)+$L$64*N(AI1090)+$L$65*N(AA1090)+$L$66*N(BG1090)+$L$67*N(W1090)+$L$68*N(AY1090)</f>
        <v>8.0169749403781691E-3</v>
      </c>
      <c r="BU1090" s="60">
        <f>IF(ISNUMBER(BS1090),BS1090/MAX(BS$22:BS1090)-1,"")</f>
        <v>-7.2575483525751938E-2</v>
      </c>
    </row>
    <row r="1091" spans="17:73" ht="16" customHeight="1">
      <c r="Q1091" s="63">
        <v>44642</v>
      </c>
      <c r="R1091" s="62">
        <v>599.29999999999995</v>
      </c>
      <c r="S1091" s="60">
        <f>IF(AND(ISNUMBER(R1090),ISNUMBER(R1091)),R1091/R1090-1,"")</f>
        <v>5.0083472454076627E-4</v>
      </c>
      <c r="T1091" s="60">
        <f>IF(ISNUMBER(R1091),R1091/MAX(R$22:R1091)-1,"")</f>
        <v>-9.6759608138658693E-2</v>
      </c>
      <c r="V1091" s="62">
        <v>303.56</v>
      </c>
      <c r="W1091" s="60">
        <f>IF(AND(ISNUMBER(V1090),ISNUMBER(V1091)),V1091/V1090-1,"")</f>
        <v>-4.6098123147841896E-4</v>
      </c>
      <c r="X1091" s="60">
        <f>IF(ISNUMBER(V1091),V1091/MAX(V$22:V1091)-1,"")</f>
        <v>-0.1007494741831324</v>
      </c>
      <c r="Z1091" s="62">
        <v>11.83</v>
      </c>
      <c r="AA1091" s="60">
        <f>IF(AND(ISNUMBER(Z1090),ISNUMBER(Z1091)),Z1091/Z1090-1,"")</f>
        <v>-4.2087542087542174E-3</v>
      </c>
      <c r="AB1091" s="60">
        <f>IF(ISNUMBER(Z1091),Z1091/MAX(Z$22:Z1091)-1,"")</f>
        <v>-0.1275811209439528</v>
      </c>
      <c r="AD1091" s="62">
        <v>15.02</v>
      </c>
      <c r="AE1091" s="60">
        <f>IF(AND(ISNUMBER(AD1090),ISNUMBER(AD1091)),AD1091/AD1090-1,"")</f>
        <v>2.001334222815121E-3</v>
      </c>
      <c r="AF1091" s="60">
        <f>IF(ISNUMBER(AD1091),AD1091/MAX(AD$22:AD1091)-1,"")</f>
        <v>-0.11490866234531527</v>
      </c>
      <c r="AH1091" s="62">
        <v>18.829999999999998</v>
      </c>
      <c r="AI1091" s="60">
        <f>IF(AND(ISNUMBER(AH1090),ISNUMBER(AH1091)),AH1091/AH1090-1,"")</f>
        <v>-2.1197668256492941E-3</v>
      </c>
      <c r="AJ1091" s="60">
        <f>IF(ISNUMBER(AH1091),AH1091/MAX(AH$22:AH1091)-1,"")</f>
        <v>-0.10503802281368824</v>
      </c>
      <c r="AL1091" s="62">
        <v>22.12</v>
      </c>
      <c r="AM1091" s="60">
        <f>IF(AND(ISNUMBER(AL1090),ISNUMBER(AL1091)),AL1091/AL1090-1,"")</f>
        <v>2.7198549410698547E-3</v>
      </c>
      <c r="AN1091" s="60">
        <f>IF(ISNUMBER(AL1091),AL1091/MAX(AL$22:AL1091)-1,"")</f>
        <v>-6.1518879932117021E-2</v>
      </c>
      <c r="AP1091" s="62">
        <v>100.24</v>
      </c>
      <c r="AQ1091" s="60">
        <f>IF(AND(ISNUMBER(AP1090),ISNUMBER(AP1091)),AP1091/AP1090-1,"")</f>
        <v>0</v>
      </c>
      <c r="AR1091" s="60">
        <f>IF(ISNUMBER(AP1091),AP1091/MAX(AP$22:AP1091)-1,"")</f>
        <v>-1.6930584603127574E-3</v>
      </c>
      <c r="AT1091" s="62">
        <v>50.07</v>
      </c>
      <c r="AU1091" s="60">
        <f>IF(AND(ISNUMBER(AT1090),ISNUMBER(AT1091)),AT1091/AT1090-1,"")</f>
        <v>-1.9968051118202101E-4</v>
      </c>
      <c r="AV1091" s="60">
        <f>IF(ISNUMBER(AT1091),AT1091/MAX(AT$22:AT1091)-1,"")</f>
        <v>-2.1921084097249466E-3</v>
      </c>
      <c r="AX1091" s="62">
        <v>24.375</v>
      </c>
      <c r="AY1091" s="60">
        <f>IF(AND(ISNUMBER(AX1090),ISNUMBER(AX1091)),AX1091/AX1090-1,"")</f>
        <v>6.0673600792471305E-3</v>
      </c>
      <c r="AZ1091" s="60">
        <f>IF(ISNUMBER(AX1091),AX1091/MAX(AX$22:AX1091)-1,"")</f>
        <v>-9.0993846727577932E-2</v>
      </c>
      <c r="BB1091" s="62">
        <v>45.19</v>
      </c>
      <c r="BC1091" s="60">
        <f>IF(AND(ISNUMBER(BB1090),ISNUMBER(BB1091)),BB1091/BB1090-1,"")</f>
        <v>-7.0314216655680273E-3</v>
      </c>
      <c r="BD1091" s="60">
        <f>IF(ISNUMBER(BB1091),BB1091/MAX(BB$22:BB1091)-1,"")</f>
        <v>-0.18296872175013568</v>
      </c>
      <c r="BF1091" s="62">
        <v>49.69</v>
      </c>
      <c r="BG1091" s="60">
        <f>IF(AND(ISNUMBER(BF1090),ISNUMBER(BF1091)),BF1091/BF1090-1,"")</f>
        <v>-5.6033620172103449E-3</v>
      </c>
      <c r="BH1091" s="60">
        <f>IF(ISNUMBER(BF1091),BF1091/MAX(BF$22:BF1091)-1,"")</f>
        <v>-8.219431104543784E-2</v>
      </c>
      <c r="BK1091" s="61">
        <f>BK1090*(1+BL1091)</f>
        <v>141.96651205970539</v>
      </c>
      <c r="BL1091" s="60">
        <f>$L$12*N(AQ1091)+$L$13*N(S1091)+$L$14*N(AA1091)+$L$15*N(AE1091)+$L$16*N(AY1091)+$L$17*N(BC1091)+$L$18*N(AM1091)+$L$19*N(AU1091)+$L$20*N(W1091)</f>
        <v>4.4180975571721264E-4</v>
      </c>
      <c r="BM1091" s="60">
        <f>IF(ISNUMBER(BK1091),BK1091/MAX(BK$22:BK1091)-1,"")</f>
        <v>-5.4601975649357759E-2</v>
      </c>
      <c r="BO1091" s="61">
        <f>BO1090*(1+BP1091)</f>
        <v>141.17245463762688</v>
      </c>
      <c r="BP1091" s="60">
        <f>$L$36*N(S1091)+$L$37*N(AQ1091)+$L$38*N(AA1091)+$L$39*N(AE1091)+$L$40*N(AM1091)+$L$41*N(W1091)+$L$42*N(AI1091)+$L$43*N(BG1091)+$L$44*N(AY1091)</f>
        <v>1.7375117296177054E-4</v>
      </c>
      <c r="BQ1091" s="60">
        <f>IF(ISNUMBER(BO1091),BO1091/MAX(BO$22:BO1091)-1,"")</f>
        <v>-6.8939948244532756E-2</v>
      </c>
      <c r="BS1091" s="61">
        <f>BS1090*(1+BT1091)</f>
        <v>133.95907692614404</v>
      </c>
      <c r="BT1091" s="60">
        <f>$L$60*N(S1091)+$L$61*N(AE1091)+$L$62*N(AQ1091)+$L$63*N(AM1091)+$L$64*N(AI1091)+$L$65*N(AA1091)+$L$66*N(BG1091)+$L$67*N(W1091)+$L$68*N(AY1091)</f>
        <v>2.1310681502478851E-4</v>
      </c>
      <c r="BU1091" s="60">
        <f>IF(ISNUMBER(BS1091),BS1091/MAX(BS$22:BS1091)-1,"")</f>
        <v>-7.2377843040870138E-2</v>
      </c>
    </row>
    <row r="1092" spans="17:73" ht="16" customHeight="1">
      <c r="Q1092" s="63">
        <v>44643</v>
      </c>
      <c r="R1092" s="62">
        <v>602.86</v>
      </c>
      <c r="S1092" s="60">
        <f>IF(AND(ISNUMBER(R1091),ISNUMBER(R1092)),R1092/R1091-1,"")</f>
        <v>5.9402636409144893E-3</v>
      </c>
      <c r="T1092" s="60">
        <f>IF(ISNUMBER(R1092),R1092/MAX(R$22:R1092)-1,"")</f>
        <v>-9.1394122079879403E-2</v>
      </c>
      <c r="V1092" s="62">
        <v>305.8</v>
      </c>
      <c r="W1092" s="60">
        <f>IF(AND(ISNUMBER(V1091),ISNUMBER(V1092)),V1092/V1091-1,"")</f>
        <v>7.3791013308737163E-3</v>
      </c>
      <c r="X1092" s="60">
        <f>IF(ISNUMBER(V1092),V1092/MAX(V$22:V1092)-1,"")</f>
        <v>-9.4113813431288218E-2</v>
      </c>
      <c r="Z1092" s="62">
        <v>11.91</v>
      </c>
      <c r="AA1092" s="60">
        <f>IF(AND(ISNUMBER(Z1091),ISNUMBER(Z1092)),Z1092/Z1091-1,"")</f>
        <v>6.762468300929747E-3</v>
      </c>
      <c r="AB1092" s="60">
        <f>IF(ISNUMBER(Z1092),Z1092/MAX(Z$22:Z1092)-1,"")</f>
        <v>-0.12168141592920356</v>
      </c>
      <c r="AD1092" s="62">
        <v>15.41</v>
      </c>
      <c r="AE1092" s="60">
        <f>IF(AND(ISNUMBER(AD1091),ISNUMBER(AD1092)),AD1092/AD1091-1,"")</f>
        <v>2.5965379494008012E-2</v>
      </c>
      <c r="AF1092" s="60">
        <f>IF(ISNUMBER(AD1092),AD1092/MAX(AD$22:AD1092)-1,"")</f>
        <v>-9.1926929876252172E-2</v>
      </c>
      <c r="AH1092" s="62">
        <v>18.899999999999999</v>
      </c>
      <c r="AI1092" s="60">
        <f>IF(AND(ISNUMBER(AH1091),ISNUMBER(AH1092)),AH1092/AH1091-1,"")</f>
        <v>3.7174721189592308E-3</v>
      </c>
      <c r="AJ1092" s="60">
        <f>IF(ISNUMBER(AH1092),AH1092/MAX(AH$22:AH1092)-1,"")</f>
        <v>-0.10171102661596965</v>
      </c>
      <c r="AL1092" s="62">
        <v>22.17</v>
      </c>
      <c r="AM1092" s="60">
        <f>IF(AND(ISNUMBER(AL1091),ISNUMBER(AL1092)),AL1092/AL1091-1,"")</f>
        <v>2.2603978300181904E-3</v>
      </c>
      <c r="AN1092" s="60">
        <f>IF(ISNUMBER(AL1092),AL1092/MAX(AL$22:AL1092)-1,"")</f>
        <v>-5.9397539244802622E-2</v>
      </c>
      <c r="AP1092" s="62">
        <v>100.26</v>
      </c>
      <c r="AQ1092" s="60">
        <f>IF(AND(ISNUMBER(AP1091),ISNUMBER(AP1092)),AP1092/AP1091-1,"")</f>
        <v>1.995211492418214E-4</v>
      </c>
      <c r="AR1092" s="60">
        <f>IF(ISNUMBER(AP1092),AP1092/MAX(AP$22:AP1092)-1,"")</f>
        <v>-1.4938751120405769E-3</v>
      </c>
      <c r="AT1092" s="62">
        <v>50.07</v>
      </c>
      <c r="AU1092" s="60">
        <f>IF(AND(ISNUMBER(AT1091),ISNUMBER(AT1092)),AT1092/AT1091-1,"")</f>
        <v>0</v>
      </c>
      <c r="AV1092" s="60">
        <f>IF(ISNUMBER(AT1092),AT1092/MAX(AT$22:AT1092)-1,"")</f>
        <v>-2.1921084097249466E-3</v>
      </c>
      <c r="AX1092" s="62">
        <v>23.965</v>
      </c>
      <c r="AY1092" s="60">
        <f>IF(AND(ISNUMBER(AX1091),ISNUMBER(AX1092)),AX1092/AX1091-1,"")</f>
        <v>-1.6820512820512779E-2</v>
      </c>
      <c r="AZ1092" s="60">
        <f>IF(ISNUMBER(AX1092),AX1092/MAX(AX$22:AX1092)-1,"")</f>
        <v>-0.10628379638262175</v>
      </c>
      <c r="BB1092" s="62">
        <v>45.09</v>
      </c>
      <c r="BC1092" s="60">
        <f>IF(AND(ISNUMBER(BB1091),ISNUMBER(BB1092)),BB1092/BB1091-1,"")</f>
        <v>-2.2128789555210249E-3</v>
      </c>
      <c r="BD1092" s="60">
        <f>IF(ISNUMBER(BB1092),BB1092/MAX(BB$22:BB1092)-1,"")</f>
        <v>-0.18477671307177723</v>
      </c>
      <c r="BF1092" s="62">
        <v>49.52</v>
      </c>
      <c r="BG1092" s="60">
        <f>IF(AND(ISNUMBER(BF1091),ISNUMBER(BF1092)),BF1092/BF1091-1,"")</f>
        <v>-3.4212115113704256E-3</v>
      </c>
      <c r="BH1092" s="60">
        <f>IF(ISNUMBER(BF1092),BF1092/MAX(BF$22:BF1092)-1,"")</f>
        <v>-8.5334318433690437E-2</v>
      </c>
      <c r="BK1092" s="61">
        <f>BK1091*(1+BL1092)</f>
        <v>142.38794203775655</v>
      </c>
      <c r="BL1092" s="60">
        <f>$L$12*N(AQ1092)+$L$13*N(S1092)+$L$14*N(AA1092)+$L$15*N(AE1092)+$L$16*N(AY1092)+$L$17*N(BC1092)+$L$18*N(AM1092)+$L$19*N(AU1092)+$L$20*N(W1092)</f>
        <v>2.9685168138377294E-3</v>
      </c>
      <c r="BM1092" s="60">
        <f>IF(ISNUMBER(BK1092),BK1092/MAX(BK$22:BK1092)-1,"")</f>
        <v>-5.1795545718303693E-2</v>
      </c>
      <c r="BO1092" s="61">
        <f>BO1091*(1+BP1092)</f>
        <v>142.04349355156987</v>
      </c>
      <c r="BP1092" s="60">
        <f>$L$36*N(S1092)+$L$37*N(AQ1092)+$L$38*N(AA1092)+$L$39*N(AE1092)+$L$40*N(AM1092)+$L$41*N(W1092)+$L$42*N(AI1092)+$L$43*N(BG1092)+$L$44*N(AY1092)</f>
        <v>6.1700344885185863E-3</v>
      </c>
      <c r="BQ1092" s="60">
        <f>IF(ISNUMBER(BO1092),BO1092/MAX(BO$22:BO1092)-1,"")</f>
        <v>-6.319527561431959E-2</v>
      </c>
      <c r="BS1092" s="61">
        <f>BS1091*(1+BT1092)</f>
        <v>135.00633168023762</v>
      </c>
      <c r="BT1092" s="60">
        <f>$L$60*N(S1092)+$L$61*N(AE1092)+$L$62*N(AQ1092)+$L$63*N(AM1092)+$L$64*N(AI1092)+$L$65*N(AA1092)+$L$66*N(BG1092)+$L$67*N(W1092)+$L$68*N(AY1092)</f>
        <v>7.8177214872193566E-3</v>
      </c>
      <c r="BU1092" s="60">
        <f>IF(ISNUMBER(BS1092),BS1092/MAX(BS$22:BS1092)-1,"")</f>
        <v>-6.5125951372389967E-2</v>
      </c>
    </row>
    <row r="1093" spans="17:73" ht="16" customHeight="1">
      <c r="Q1093" s="63">
        <v>44644</v>
      </c>
      <c r="R1093" s="62">
        <v>594.19000000000005</v>
      </c>
      <c r="S1093" s="60">
        <f>IF(AND(ISNUMBER(R1092),ISNUMBER(R1093)),R1093/R1092-1,"")</f>
        <v>-1.4381448429154342E-2</v>
      </c>
      <c r="T1093" s="60">
        <f>IF(ISNUMBER(R1093),R1093/MAX(R$22:R1093)-1,"")</f>
        <v>-0.1044611906556141</v>
      </c>
      <c r="V1093" s="62">
        <v>301</v>
      </c>
      <c r="W1093" s="60">
        <f>IF(AND(ISNUMBER(V1092),ISNUMBER(V1093)),V1093/V1092-1,"")</f>
        <v>-1.5696533682145186E-2</v>
      </c>
      <c r="X1093" s="60">
        <f>IF(ISNUMBER(V1093),V1093/MAX(V$22:V1093)-1,"")</f>
        <v>-0.10833308647095419</v>
      </c>
      <c r="Z1093" s="62">
        <v>11.7</v>
      </c>
      <c r="AA1093" s="60">
        <f>IF(AND(ISNUMBER(Z1092),ISNUMBER(Z1093)),Z1093/Z1092-1,"")</f>
        <v>-1.7632241813602123E-2</v>
      </c>
      <c r="AB1093" s="60">
        <f>IF(ISNUMBER(Z1093),Z1093/MAX(Z$22:Z1093)-1,"")</f>
        <v>-0.13716814159292046</v>
      </c>
      <c r="AD1093" s="62">
        <v>15.39</v>
      </c>
      <c r="AE1093" s="60">
        <f>IF(AND(ISNUMBER(AD1092),ISNUMBER(AD1093)),AD1093/AD1092-1,"")</f>
        <v>-1.2978585334197934E-3</v>
      </c>
      <c r="AF1093" s="60">
        <f>IF(ISNUMBER(AD1093),AD1093/MAX(AD$22:AD1093)-1,"")</f>
        <v>-9.3105480259281004E-2</v>
      </c>
      <c r="AH1093" s="62">
        <v>18.78</v>
      </c>
      <c r="AI1093" s="60">
        <f>IF(AND(ISNUMBER(AH1092),ISNUMBER(AH1093)),AH1093/AH1092-1,"")</f>
        <v>-6.3492063492062156E-3</v>
      </c>
      <c r="AJ1093" s="60">
        <f>IF(ISNUMBER(AH1093),AH1093/MAX(AH$22:AH1093)-1,"")</f>
        <v>-0.10741444866920147</v>
      </c>
      <c r="AL1093" s="62">
        <v>22.14</v>
      </c>
      <c r="AM1093" s="60">
        <f>IF(AND(ISNUMBER(AL1092),ISNUMBER(AL1093)),AL1093/AL1092-1,"")</f>
        <v>-1.3531799729364913E-3</v>
      </c>
      <c r="AN1093" s="60">
        <f>IF(ISNUMBER(AL1093),AL1093/MAX(AL$22:AL1093)-1,"")</f>
        <v>-6.0670343657191372E-2</v>
      </c>
      <c r="AP1093" s="62">
        <v>100.24</v>
      </c>
      <c r="AQ1093" s="60">
        <f>IF(AND(ISNUMBER(AP1092),ISNUMBER(AP1093)),AP1093/AP1092-1,"")</f>
        <v>-1.9948134849401278E-4</v>
      </c>
      <c r="AR1093" s="60">
        <f>IF(ISNUMBER(AP1093),AP1093/MAX(AP$22:AP1093)-1,"")</f>
        <v>-1.6930584603127574E-3</v>
      </c>
      <c r="AT1093" s="62">
        <v>50.07</v>
      </c>
      <c r="AU1093" s="60">
        <f>IF(AND(ISNUMBER(AT1092),ISNUMBER(AT1093)),AT1093/AT1092-1,"")</f>
        <v>0</v>
      </c>
      <c r="AV1093" s="60">
        <f>IF(ISNUMBER(AT1093),AT1093/MAX(AT$22:AT1093)-1,"")</f>
        <v>-2.1921084097249466E-3</v>
      </c>
      <c r="AX1093" s="62">
        <v>24.193000000000001</v>
      </c>
      <c r="AY1093" s="60">
        <f>IF(AND(ISNUMBER(AX1092),ISNUMBER(AX1093)),AX1093/AX1092-1,"")</f>
        <v>9.5138744001670439E-3</v>
      </c>
      <c r="AZ1093" s="60">
        <f>IF(ISNUMBER(AX1093),AX1093/MAX(AX$22:AX1093)-1,"")</f>
        <v>-9.778109267201196E-2</v>
      </c>
      <c r="BB1093" s="62">
        <v>45.35</v>
      </c>
      <c r="BC1093" s="60">
        <f>IF(AND(ISNUMBER(BB1092),ISNUMBER(BB1093)),BB1093/BB1092-1,"")</f>
        <v>5.7662452872033754E-3</v>
      </c>
      <c r="BD1093" s="60">
        <f>IF(ISNUMBER(BB1093),BB1093/MAX(BB$22:BB1093)-1,"")</f>
        <v>-0.18007593563550894</v>
      </c>
      <c r="BF1093" s="62">
        <v>49.62</v>
      </c>
      <c r="BG1093" s="60">
        <f>IF(AND(ISNUMBER(BF1092),ISNUMBER(BF1093)),BF1093/BF1092-1,"")</f>
        <v>2.0193861066235552E-3</v>
      </c>
      <c r="BH1093" s="60">
        <f>IF(ISNUMBER(BF1093),BF1093/MAX(BF$22:BF1093)-1,"")</f>
        <v>-8.3487255264130145E-2</v>
      </c>
      <c r="BK1093" s="61">
        <f>BK1092*(1+BL1093)</f>
        <v>141.58720070982858</v>
      </c>
      <c r="BL1093" s="60">
        <f>$L$12*N(AQ1093)+$L$13*N(S1093)+$L$14*N(AA1093)+$L$15*N(AE1093)+$L$16*N(AY1093)+$L$17*N(BC1093)+$L$18*N(AM1093)+$L$19*N(AU1093)+$L$20*N(W1093)</f>
        <v>-5.6236596755898736E-3</v>
      </c>
      <c r="BM1093" s="60">
        <f>IF(ISNUMBER(BK1093),BK1093/MAX(BK$22:BK1093)-1,"")</f>
        <v>-5.7127924872062419E-2</v>
      </c>
      <c r="BO1093" s="61">
        <f>BO1092*(1+BP1093)</f>
        <v>141.01179788522612</v>
      </c>
      <c r="BP1093" s="60">
        <f>$L$36*N(S1093)+$L$37*N(AQ1093)+$L$38*N(AA1093)+$L$39*N(AE1093)+$L$40*N(AM1093)+$L$41*N(W1093)+$L$42*N(AI1093)+$L$43*N(BG1093)+$L$44*N(AY1093)</f>
        <v>-7.2632377629403937E-3</v>
      </c>
      <c r="BQ1093" s="60">
        <f>IF(ISNUMBER(BO1093),BO1093/MAX(BO$22:BO1093)-1,"")</f>
        <v>-6.9999511064978703E-2</v>
      </c>
      <c r="BS1093" s="61">
        <f>BS1092*(1+BT1093)</f>
        <v>134.07088030632192</v>
      </c>
      <c r="BT1093" s="60">
        <f>$L$60*N(S1093)+$L$61*N(AE1093)+$L$62*N(AQ1093)+$L$63*N(AM1093)+$L$64*N(AI1093)+$L$65*N(AA1093)+$L$66*N(BG1093)+$L$67*N(W1093)+$L$68*N(AY1093)</f>
        <v>-6.9289444596666349E-3</v>
      </c>
      <c r="BU1093" s="60">
        <f>IF(ISNUMBER(BS1093),BS1093/MAX(BS$22:BS1093)-1,"")</f>
        <v>-7.160364173211442E-2</v>
      </c>
    </row>
    <row r="1094" spans="17:73" ht="16" customHeight="1">
      <c r="Q1094" s="63">
        <v>44645</v>
      </c>
      <c r="R1094" s="62">
        <v>599.26</v>
      </c>
      <c r="S1094" s="60">
        <f>IF(AND(ISNUMBER(R1093),ISNUMBER(R1094)),R1094/R1093-1,"")</f>
        <v>8.5326242447700817E-3</v>
      </c>
      <c r="T1094" s="60">
        <f>IF(ISNUMBER(R1094),R1094/MAX(R$22:R1094)-1,"")</f>
        <v>-9.681989449886963E-2</v>
      </c>
      <c r="V1094" s="62">
        <v>303.27</v>
      </c>
      <c r="W1094" s="60">
        <f>IF(AND(ISNUMBER(V1093),ISNUMBER(V1094)),V1094/V1093-1,"")</f>
        <v>7.5415282392026217E-3</v>
      </c>
      <c r="X1094" s="60">
        <f>IF(ISNUMBER(V1094),V1094/MAX(V$22:V1094)-1,"")</f>
        <v>-0.10160855526261225</v>
      </c>
      <c r="Z1094" s="62">
        <v>11.8</v>
      </c>
      <c r="AA1094" s="60">
        <f>IF(AND(ISNUMBER(Z1093),ISNUMBER(Z1094)),Z1094/Z1093-1,"")</f>
        <v>8.5470085470087387E-3</v>
      </c>
      <c r="AB1094" s="60">
        <f>IF(ISNUMBER(Z1094),Z1094/MAX(Z$22:Z1094)-1,"")</f>
        <v>-0.12979351032448372</v>
      </c>
      <c r="AD1094" s="62">
        <v>15.51</v>
      </c>
      <c r="AE1094" s="60">
        <f>IF(AND(ISNUMBER(AD1093),ISNUMBER(AD1094)),AD1094/AD1093-1,"")</f>
        <v>7.7972709551656916E-3</v>
      </c>
      <c r="AF1094" s="60">
        <f>IF(ISNUMBER(AD1094),AD1094/MAX(AD$22:AD1094)-1,"")</f>
        <v>-8.6034177961107794E-2</v>
      </c>
      <c r="AH1094" s="62">
        <v>18.82</v>
      </c>
      <c r="AI1094" s="60">
        <f>IF(AND(ISNUMBER(AH1093),ISNUMBER(AH1094)),AH1094/AH1093-1,"")</f>
        <v>2.1299254526090383E-3</v>
      </c>
      <c r="AJ1094" s="60">
        <f>IF(ISNUMBER(AH1094),AH1094/MAX(AH$22:AH1094)-1,"")</f>
        <v>-0.10551330798479086</v>
      </c>
      <c r="AL1094" s="62">
        <v>22.33</v>
      </c>
      <c r="AM1094" s="60">
        <f>IF(AND(ISNUMBER(AL1093),ISNUMBER(AL1094)),AL1094/AL1093-1,"")</f>
        <v>8.5817524841913517E-3</v>
      </c>
      <c r="AN1094" s="60">
        <f>IF(ISNUMBER(AL1094),AL1094/MAX(AL$22:AL1094)-1,"")</f>
        <v>-5.2609249045396766E-2</v>
      </c>
      <c r="AP1094" s="62">
        <v>100.24</v>
      </c>
      <c r="AQ1094" s="60">
        <f>IF(AND(ISNUMBER(AP1093),ISNUMBER(AP1094)),AP1094/AP1093-1,"")</f>
        <v>0</v>
      </c>
      <c r="AR1094" s="60">
        <f>IF(ISNUMBER(AP1094),AP1094/MAX(AP$22:AP1094)-1,"")</f>
        <v>-1.6930584603127574E-3</v>
      </c>
      <c r="AT1094" s="62">
        <v>50.07</v>
      </c>
      <c r="AU1094" s="60">
        <f>IF(AND(ISNUMBER(AT1093),ISNUMBER(AT1094)),AT1094/AT1093-1,"")</f>
        <v>0</v>
      </c>
      <c r="AV1094" s="60">
        <f>IF(ISNUMBER(AT1094),AT1094/MAX(AT$22:AT1094)-1,"")</f>
        <v>-2.1921084097249466E-3</v>
      </c>
      <c r="AX1094" s="62">
        <v>24.303999999999998</v>
      </c>
      <c r="AY1094" s="60">
        <f>IF(AND(ISNUMBER(AX1093),ISNUMBER(AX1094)),AX1094/AX1093-1,"")</f>
        <v>4.5881039970239179E-3</v>
      </c>
      <c r="AZ1094" s="60">
        <f>IF(ISNUMBER(AX1094),AX1094/MAX(AX$22:AX1094)-1,"")</f>
        <v>-9.3641618497109946E-2</v>
      </c>
      <c r="BB1094" s="62">
        <v>45.28</v>
      </c>
      <c r="BC1094" s="60">
        <f>IF(AND(ISNUMBER(BB1093),ISNUMBER(BB1094)),BB1094/BB1093-1,"")</f>
        <v>-1.5435501653804362E-3</v>
      </c>
      <c r="BD1094" s="60">
        <f>IF(ISNUMBER(BB1094),BB1094/MAX(BB$22:BB1094)-1,"")</f>
        <v>-0.18134152956065808</v>
      </c>
      <c r="BF1094" s="62">
        <v>49.52</v>
      </c>
      <c r="BG1094" s="60">
        <f>IF(AND(ISNUMBER(BF1093),ISNUMBER(BF1094)),BF1094/BF1093-1,"")</f>
        <v>-2.015316404675449E-3</v>
      </c>
      <c r="BH1094" s="60">
        <f>IF(ISNUMBER(BF1094),BF1094/MAX(BF$22:BF1094)-1,"")</f>
        <v>-8.5334318433690437E-2</v>
      </c>
      <c r="BK1094" s="61">
        <f>BK1093*(1+BL1094)</f>
        <v>142.38958430116745</v>
      </c>
      <c r="BL1094" s="60">
        <f>$L$12*N(AQ1094)+$L$13*N(S1094)+$L$14*N(AA1094)+$L$15*N(AE1094)+$L$16*N(AY1094)+$L$17*N(BC1094)+$L$18*N(AM1094)+$L$19*N(AU1094)+$L$20*N(W1094)</f>
        <v>5.6670630347675647E-3</v>
      </c>
      <c r="BM1094" s="60">
        <f>IF(ISNUMBER(BK1094),BK1094/MAX(BK$22:BK1094)-1,"")</f>
        <v>-5.1784609388590419E-2</v>
      </c>
      <c r="BO1094" s="61">
        <f>BO1093*(1+BP1094)</f>
        <v>141.87592529846268</v>
      </c>
      <c r="BP1094" s="60">
        <f>$L$36*N(S1094)+$L$37*N(AQ1094)+$L$38*N(AA1094)+$L$39*N(AE1094)+$L$40*N(AM1094)+$L$41*N(W1094)+$L$42*N(AI1094)+$L$43*N(BG1094)+$L$44*N(AY1094)</f>
        <v>6.1280504624153668E-3</v>
      </c>
      <c r="BQ1094" s="60">
        <f>IF(ISNUMBER(BO1094),BO1094/MAX(BO$22:BO1094)-1,"")</f>
        <v>-6.4300421138714037E-2</v>
      </c>
      <c r="BS1094" s="61">
        <f>BS1093*(1+BT1094)</f>
        <v>134.87597503809559</v>
      </c>
      <c r="BT1094" s="60">
        <f>$L$60*N(S1094)+$L$61*N(AE1094)+$L$62*N(AQ1094)+$L$63*N(AM1094)+$L$64*N(AI1094)+$L$65*N(AA1094)+$L$66*N(BG1094)+$L$67*N(W1094)+$L$68*N(AY1094)</f>
        <v>6.0049932538236584E-3</v>
      </c>
      <c r="BU1094" s="60">
        <f>IF(ISNUMBER(BS1094),BS1094/MAX(BS$22:BS1094)-1,"")</f>
        <v>-6.6028627863841338E-2</v>
      </c>
    </row>
    <row r="1095" spans="17:73" ht="16" customHeight="1">
      <c r="Q1095" s="63">
        <v>44648</v>
      </c>
      <c r="R1095" s="62">
        <v>599.47</v>
      </c>
      <c r="S1095" s="60">
        <f>IF(AND(ISNUMBER(R1094),ISNUMBER(R1095)),R1095/R1094-1,"")</f>
        <v>3.5043219971298001E-4</v>
      </c>
      <c r="T1095" s="60">
        <f>IF(ISNUMBER(R1095),R1095/MAX(R$22:R1095)-1,"")</f>
        <v>-9.6503391107761849E-2</v>
      </c>
      <c r="V1095" s="62">
        <v>302.27</v>
      </c>
      <c r="W1095" s="60">
        <f>IF(AND(ISNUMBER(V1094),ISNUMBER(V1095)),V1095/V1094-1,"")</f>
        <v>-3.2973917631153871E-3</v>
      </c>
      <c r="X1095" s="60">
        <f>IF(ISNUMBER(V1095),V1095/MAX(V$22:V1095)-1,"")</f>
        <v>-0.10457090381254264</v>
      </c>
      <c r="Z1095" s="62">
        <v>11.71</v>
      </c>
      <c r="AA1095" s="60">
        <f>IF(AND(ISNUMBER(Z1094),ISNUMBER(Z1095)),Z1095/Z1094-1,"")</f>
        <v>-7.6271186440677319E-3</v>
      </c>
      <c r="AB1095" s="60">
        <f>IF(ISNUMBER(Z1095),Z1095/MAX(Z$22:Z1095)-1,"")</f>
        <v>-0.1364306784660767</v>
      </c>
      <c r="AD1095" s="62">
        <v>15.48</v>
      </c>
      <c r="AE1095" s="60">
        <f>IF(AND(ISNUMBER(AD1094),ISNUMBER(AD1095)),AD1095/AD1094-1,"")</f>
        <v>-1.9342359767891004E-3</v>
      </c>
      <c r="AF1095" s="60">
        <f>IF(ISNUMBER(AD1095),AD1095/MAX(AD$22:AD1095)-1,"")</f>
        <v>-8.7802003535651041E-2</v>
      </c>
      <c r="AH1095" s="62">
        <v>18.66</v>
      </c>
      <c r="AI1095" s="60">
        <f>IF(AND(ISNUMBER(AH1094),ISNUMBER(AH1095)),AH1095/AH1094-1,"")</f>
        <v>-8.5015940488841757E-3</v>
      </c>
      <c r="AJ1095" s="60">
        <f>IF(ISNUMBER(AH1095),AH1095/MAX(AH$22:AH1095)-1,"")</f>
        <v>-0.1131178707224334</v>
      </c>
      <c r="AL1095" s="62">
        <v>22.54</v>
      </c>
      <c r="AM1095" s="60">
        <f>IF(AND(ISNUMBER(AL1094),ISNUMBER(AL1095)),AL1095/AL1094-1,"")</f>
        <v>9.4043887147334804E-3</v>
      </c>
      <c r="AN1095" s="60">
        <f>IF(ISNUMBER(AL1095),AL1095/MAX(AL$22:AL1095)-1,"")</f>
        <v>-4.369961815867629E-2</v>
      </c>
      <c r="AP1095" s="62">
        <v>100.26</v>
      </c>
      <c r="AQ1095" s="60">
        <f>IF(AND(ISNUMBER(AP1094),ISNUMBER(AP1095)),AP1095/AP1094-1,"")</f>
        <v>1.995211492418214E-4</v>
      </c>
      <c r="AR1095" s="60">
        <f>IF(ISNUMBER(AP1095),AP1095/MAX(AP$22:AP1095)-1,"")</f>
        <v>-1.4938751120405769E-3</v>
      </c>
      <c r="AT1095" s="62">
        <v>50.08</v>
      </c>
      <c r="AU1095" s="60">
        <f>IF(AND(ISNUMBER(AT1094),ISNUMBER(AT1095)),AT1095/AT1094-1,"")</f>
        <v>1.9972039145188525E-4</v>
      </c>
      <c r="AV1095" s="60">
        <f>IF(ISNUMBER(AT1095),AT1095/MAX(AT$22:AT1095)-1,"")</f>
        <v>-1.9928258270227595E-3</v>
      </c>
      <c r="AX1095" s="62">
        <v>24.03</v>
      </c>
      <c r="AY1095" s="60">
        <f>IF(AND(ISNUMBER(AX1094),ISNUMBER(AX1095)),AX1095/AX1094-1,"")</f>
        <v>-1.1273864384463317E-2</v>
      </c>
      <c r="AZ1095" s="60">
        <f>IF(ISNUMBER(AX1095),AX1095/MAX(AX$22:AX1095)-1,"")</f>
        <v>-0.10385977997389517</v>
      </c>
      <c r="BB1095" s="62">
        <v>44.98</v>
      </c>
      <c r="BC1095" s="60">
        <f>IF(AND(ISNUMBER(BB1094),ISNUMBER(BB1095)),BB1095/BB1094-1,"")</f>
        <v>-6.6254416961131213E-3</v>
      </c>
      <c r="BD1095" s="60">
        <f>IF(ISNUMBER(BB1095),BB1095/MAX(BB$22:BB1095)-1,"")</f>
        <v>-0.18676550352558319</v>
      </c>
      <c r="BF1095" s="62">
        <v>49.33</v>
      </c>
      <c r="BG1095" s="60">
        <f>IF(AND(ISNUMBER(BF1094),ISNUMBER(BF1095)),BF1095/BF1094-1,"")</f>
        <v>-3.8368336025849104E-3</v>
      </c>
      <c r="BH1095" s="60">
        <f>IF(ISNUMBER(BF1095),BF1095/MAX(BF$22:BF1095)-1,"")</f>
        <v>-8.8843738455855248E-2</v>
      </c>
      <c r="BK1095" s="61">
        <f>BK1094*(1+BL1095)</f>
        <v>141.99263701669929</v>
      </c>
      <c r="BL1095" s="60">
        <f>$L$12*N(AQ1095)+$L$13*N(S1095)+$L$14*N(AA1095)+$L$15*N(AE1095)+$L$16*N(AY1095)+$L$17*N(BC1095)+$L$18*N(AM1095)+$L$19*N(AU1095)+$L$20*N(W1095)</f>
        <v>-2.7877550623966497E-3</v>
      </c>
      <c r="BM1095" s="60">
        <f>IF(ISNUMBER(BK1095),BK1095/MAX(BK$22:BK1095)-1,"")</f>
        <v>-5.442800164400996E-2</v>
      </c>
      <c r="BO1095" s="61">
        <f>BO1094*(1+BP1095)</f>
        <v>141.54019536869714</v>
      </c>
      <c r="BP1095" s="60">
        <f>$L$36*N(S1095)+$L$37*N(AQ1095)+$L$38*N(AA1095)+$L$39*N(AE1095)+$L$40*N(AM1095)+$L$41*N(W1095)+$L$42*N(AI1095)+$L$43*N(BG1095)+$L$44*N(AY1095)</f>
        <v>-2.3663629263334369E-3</v>
      </c>
      <c r="BQ1095" s="60">
        <f>IF(ISNUMBER(BO1095),BO1095/MAX(BO$22:BO1095)-1,"")</f>
        <v>-6.6514625932317273E-2</v>
      </c>
      <c r="BS1095" s="61">
        <f>BS1094*(1+BT1095)</f>
        <v>134.74170458325958</v>
      </c>
      <c r="BT1095" s="60">
        <f>$L$60*N(S1095)+$L$61*N(AE1095)+$L$62*N(AQ1095)+$L$63*N(AM1095)+$L$64*N(AI1095)+$L$65*N(AA1095)+$L$66*N(BG1095)+$L$67*N(W1095)+$L$68*N(AY1095)</f>
        <v>-9.9551054068818413E-4</v>
      </c>
      <c r="BU1095" s="60">
        <f>IF(ISNUMBER(BS1095),BS1095/MAX(BS$22:BS1095)-1,"")</f>
        <v>-6.6958406209503774E-2</v>
      </c>
    </row>
    <row r="1096" spans="17:73" ht="16" customHeight="1">
      <c r="Q1096" s="63">
        <v>44649</v>
      </c>
      <c r="R1096" s="62">
        <v>609.42999999999995</v>
      </c>
      <c r="S1096" s="60">
        <f>IF(AND(ISNUMBER(R1095),ISNUMBER(R1096)),R1096/R1095-1,"")</f>
        <v>1.6614676297395992E-2</v>
      </c>
      <c r="T1096" s="60">
        <f>IF(ISNUMBER(R1096),R1096/MAX(R$22:R1096)-1,"")</f>
        <v>-8.1492087415222403E-2</v>
      </c>
      <c r="V1096" s="62">
        <v>306.97000000000003</v>
      </c>
      <c r="W1096" s="60">
        <f>IF(AND(ISNUMBER(V1095),ISNUMBER(V1096)),V1096/V1095-1,"")</f>
        <v>1.5549012472293233E-2</v>
      </c>
      <c r="X1096" s="60">
        <f>IF(ISNUMBER(V1096),V1096/MAX(V$22:V1096)-1,"")</f>
        <v>-9.0647865627869639E-2</v>
      </c>
      <c r="Z1096" s="62">
        <v>11.93</v>
      </c>
      <c r="AA1096" s="60">
        <f>IF(AND(ISNUMBER(Z1095),ISNUMBER(Z1096)),Z1096/Z1095-1,"")</f>
        <v>1.8787361229718025E-2</v>
      </c>
      <c r="AB1096" s="60">
        <f>IF(ISNUMBER(Z1096),Z1096/MAX(Z$22:Z1096)-1,"")</f>
        <v>-0.12020648967551628</v>
      </c>
      <c r="AD1096" s="62">
        <v>15.53</v>
      </c>
      <c r="AE1096" s="60">
        <f>IF(AND(ISNUMBER(AD1095),ISNUMBER(AD1096)),AD1096/AD1095-1,"")</f>
        <v>3.2299741602066501E-3</v>
      </c>
      <c r="AF1096" s="60">
        <f>IF(ISNUMBER(AD1096),AD1096/MAX(AD$22:AD1096)-1,"")</f>
        <v>-8.4855627578078963E-2</v>
      </c>
      <c r="AH1096" s="62">
        <v>18.88</v>
      </c>
      <c r="AI1096" s="60">
        <f>IF(AND(ISNUMBER(AH1095),ISNUMBER(AH1096)),AH1096/AH1095-1,"")</f>
        <v>1.1789924973204746E-2</v>
      </c>
      <c r="AJ1096" s="60">
        <f>IF(ISNUMBER(AH1096),AH1096/MAX(AH$22:AH1096)-1,"")</f>
        <v>-0.10266159695817489</v>
      </c>
      <c r="AL1096" s="62">
        <v>22.65</v>
      </c>
      <c r="AM1096" s="60">
        <f>IF(AND(ISNUMBER(AL1095),ISNUMBER(AL1096)),AL1096/AL1095-1,"")</f>
        <v>4.8802129547471651E-3</v>
      </c>
      <c r="AN1096" s="60">
        <f>IF(ISNUMBER(AL1096),AL1096/MAX(AL$22:AL1096)-1,"")</f>
        <v>-3.9032668646584723E-2</v>
      </c>
      <c r="AP1096" s="62">
        <v>100.24</v>
      </c>
      <c r="AQ1096" s="60">
        <f>IF(AND(ISNUMBER(AP1095),ISNUMBER(AP1096)),AP1096/AP1095-1,"")</f>
        <v>-1.9948134849401278E-4</v>
      </c>
      <c r="AR1096" s="60">
        <f>IF(ISNUMBER(AP1096),AP1096/MAX(AP$22:AP1096)-1,"")</f>
        <v>-1.6930584603127574E-3</v>
      </c>
      <c r="AT1096" s="62">
        <v>50.07</v>
      </c>
      <c r="AU1096" s="60">
        <f>IF(AND(ISNUMBER(AT1095),ISNUMBER(AT1096)),AT1096/AT1095-1,"")</f>
        <v>-1.9968051118202101E-4</v>
      </c>
      <c r="AV1096" s="60">
        <f>IF(ISNUMBER(AT1096),AT1096/MAX(AT$22:AT1096)-1,"")</f>
        <v>-2.1921084097249466E-3</v>
      </c>
      <c r="AX1096" s="62">
        <v>23.896000000000001</v>
      </c>
      <c r="AY1096" s="60">
        <f>IF(AND(ISNUMBER(AX1095),ISNUMBER(AX1096)),AX1096/AX1095-1,"")</f>
        <v>-5.5763628797337317E-3</v>
      </c>
      <c r="AZ1096" s="60">
        <f>IF(ISNUMBER(AX1096),AX1096/MAX(AX$22:AX1096)-1,"")</f>
        <v>-0.10885698303188518</v>
      </c>
      <c r="BB1096" s="62">
        <v>45.02</v>
      </c>
      <c r="BC1096" s="60">
        <f>IF(AND(ISNUMBER(BB1095),ISNUMBER(BB1096)),BB1096/BB1095-1,"")</f>
        <v>8.8928412627842235E-4</v>
      </c>
      <c r="BD1096" s="60">
        <f>IF(ISNUMBER(BB1096),BB1096/MAX(BB$22:BB1096)-1,"")</f>
        <v>-0.18604230699692637</v>
      </c>
      <c r="BF1096" s="62">
        <v>49.14</v>
      </c>
      <c r="BG1096" s="60">
        <f>IF(AND(ISNUMBER(BF1095),ISNUMBER(BF1096)),BF1096/BF1095-1,"")</f>
        <v>-3.8516115953780572E-3</v>
      </c>
      <c r="BH1096" s="60">
        <f>IF(ISNUMBER(BF1096),BF1096/MAX(BF$22:BF1096)-1,"")</f>
        <v>-9.2353158478019948E-2</v>
      </c>
      <c r="BK1096" s="61">
        <f>BK1095*(1+BL1096)</f>
        <v>143.06855410636084</v>
      </c>
      <c r="BL1096" s="60">
        <f>$L$12*N(AQ1096)+$L$13*N(S1096)+$L$14*N(AA1096)+$L$15*N(AE1096)+$L$16*N(AY1096)+$L$17*N(BC1096)+$L$18*N(AM1096)+$L$19*N(AU1096)+$L$20*N(W1096)</f>
        <v>7.5772738098738215E-3</v>
      </c>
      <c r="BM1096" s="60">
        <f>IF(ISNUMBER(BK1096),BK1096/MAX(BK$22:BK1096)-1,"")</f>
        <v>-4.7263143705517097E-2</v>
      </c>
      <c r="BO1096" s="61">
        <f>BO1095*(1+BP1096)</f>
        <v>142.79093877696721</v>
      </c>
      <c r="BP1096" s="60">
        <f>$L$36*N(S1096)+$L$37*N(AQ1096)+$L$38*N(AA1096)+$L$39*N(AE1096)+$L$40*N(AM1096)+$L$41*N(W1096)+$L$42*N(AI1096)+$L$43*N(BG1096)+$L$44*N(AY1096)</f>
        <v>8.8366658320062734E-3</v>
      </c>
      <c r="BQ1096" s="60">
        <f>IF(ISNUMBER(BO1096),BO1096/MAX(BO$22:BO1096)-1,"")</f>
        <v>-5.8265727622615726E-2</v>
      </c>
      <c r="BS1096" s="61">
        <f>BS1095*(1+BT1096)</f>
        <v>135.95204320100098</v>
      </c>
      <c r="BT1096" s="60">
        <f>$L$60*N(S1096)+$L$61*N(AE1096)+$L$62*N(AQ1096)+$L$63*N(AM1096)+$L$64*N(AI1096)+$L$65*N(AA1096)+$L$66*N(BG1096)+$L$67*N(W1096)+$L$68*N(AY1096)</f>
        <v>8.9826577560735959E-3</v>
      </c>
      <c r="BU1096" s="60">
        <f>IF(ISNUMBER(BS1096),BS1096/MAX(BS$22:BS1096)-1,"")</f>
        <v>-5.8577212900302267E-2</v>
      </c>
    </row>
    <row r="1097" spans="17:73" ht="16" customHeight="1">
      <c r="Q1097" s="63">
        <v>44650</v>
      </c>
      <c r="R1097" s="62">
        <v>611.86</v>
      </c>
      <c r="S1097" s="60">
        <f>IF(AND(ISNUMBER(R1096),ISNUMBER(R1097)),R1097/R1096-1,"")</f>
        <v>3.9873324253811848E-3</v>
      </c>
      <c r="T1097" s="60">
        <f>IF(ISNUMBER(R1097),R1097/MAX(R$22:R1097)-1,"")</f>
        <v>-7.7829691032403892E-2</v>
      </c>
      <c r="V1097" s="62">
        <v>309.32</v>
      </c>
      <c r="W1097" s="60">
        <f>IF(AND(ISNUMBER(V1096),ISNUMBER(V1097)),V1097/V1096-1,"")</f>
        <v>7.6554712186858165E-3</v>
      </c>
      <c r="X1097" s="60">
        <f>IF(ISNUMBER(V1097),V1097/MAX(V$22:V1097)-1,"")</f>
        <v>-8.3686346535533418E-2</v>
      </c>
      <c r="Z1097" s="62">
        <v>12.03</v>
      </c>
      <c r="AA1097" s="60">
        <f>IF(AND(ISNUMBER(Z1096),ISNUMBER(Z1097)),Z1097/Z1096-1,"")</f>
        <v>8.3822296730931001E-3</v>
      </c>
      <c r="AB1097" s="60">
        <f>IF(ISNUMBER(Z1097),Z1097/MAX(Z$22:Z1097)-1,"")</f>
        <v>-0.11283185840707977</v>
      </c>
      <c r="AD1097" s="62">
        <v>15.52</v>
      </c>
      <c r="AE1097" s="60">
        <f>IF(AND(ISNUMBER(AD1096),ISNUMBER(AD1097)),AD1097/AD1096-1,"")</f>
        <v>-6.4391500321958617E-4</v>
      </c>
      <c r="AF1097" s="60">
        <f>IF(ISNUMBER(AD1097),AD1097/MAX(AD$22:AD1097)-1,"")</f>
        <v>-8.5444902769593378E-2</v>
      </c>
      <c r="AH1097" s="62">
        <v>19.059999999999999</v>
      </c>
      <c r="AI1097" s="60">
        <f>IF(AND(ISNUMBER(AH1096),ISNUMBER(AH1097)),AH1097/AH1096-1,"")</f>
        <v>9.5338983050847759E-3</v>
      </c>
      <c r="AJ1097" s="60">
        <f>IF(ISNUMBER(AH1097),AH1097/MAX(AH$22:AH1097)-1,"")</f>
        <v>-9.4106463878326996E-2</v>
      </c>
      <c r="AL1097" s="62">
        <v>22.76</v>
      </c>
      <c r="AM1097" s="60">
        <f>IF(AND(ISNUMBER(AL1096),ISNUMBER(AL1097)),AL1097/AL1096-1,"")</f>
        <v>4.8565121412804668E-3</v>
      </c>
      <c r="AN1097" s="60">
        <f>IF(ISNUMBER(AL1097),AL1097/MAX(AL$22:AL1097)-1,"")</f>
        <v>-3.4365719134492934E-2</v>
      </c>
      <c r="AP1097" s="62">
        <v>100.24</v>
      </c>
      <c r="AQ1097" s="60">
        <f>IF(AND(ISNUMBER(AP1096),ISNUMBER(AP1097)),AP1097/AP1096-1,"")</f>
        <v>0</v>
      </c>
      <c r="AR1097" s="60">
        <f>IF(ISNUMBER(AP1097),AP1097/MAX(AP$22:AP1097)-1,"")</f>
        <v>-1.6930584603127574E-3</v>
      </c>
      <c r="AT1097" s="62">
        <v>50.07</v>
      </c>
      <c r="AU1097" s="60">
        <f>IF(AND(ISNUMBER(AT1096),ISNUMBER(AT1097)),AT1097/AT1096-1,"")</f>
        <v>0</v>
      </c>
      <c r="AV1097" s="60">
        <f>IF(ISNUMBER(AT1097),AT1097/MAX(AT$22:AT1097)-1,"")</f>
        <v>-2.1921084097249466E-3</v>
      </c>
      <c r="AX1097" s="62">
        <v>23.774000000000001</v>
      </c>
      <c r="AY1097" s="60">
        <f>IF(AND(ISNUMBER(AX1096),ISNUMBER(AX1097)),AX1097/AX1096-1,"")</f>
        <v>-5.1054569802477801E-3</v>
      </c>
      <c r="AZ1097" s="60">
        <f>IF(ISNUMBER(AX1097),AX1097/MAX(AX$22:AX1097)-1,"")</f>
        <v>-0.11340667536826399</v>
      </c>
      <c r="BB1097" s="62">
        <v>45.2</v>
      </c>
      <c r="BC1097" s="60">
        <f>IF(AND(ISNUMBER(BB1096),ISNUMBER(BB1097)),BB1097/BB1096-1,"")</f>
        <v>3.998223011994595E-3</v>
      </c>
      <c r="BD1097" s="60">
        <f>IF(ISNUMBER(BB1097),BB1097/MAX(BB$22:BB1097)-1,"")</f>
        <v>-0.18278792261797139</v>
      </c>
      <c r="BF1097" s="62">
        <v>49.34</v>
      </c>
      <c r="BG1097" s="60">
        <f>IF(AND(ISNUMBER(BF1096),ISNUMBER(BF1097)),BF1097/BF1096-1,"")</f>
        <v>4.0700040700041296E-3</v>
      </c>
      <c r="BH1097" s="60">
        <f>IF(ISNUMBER(BF1097),BF1097/MAX(BF$22:BF1097)-1,"")</f>
        <v>-8.8659032138899141E-2</v>
      </c>
      <c r="BK1097" s="61">
        <f>BK1096*(1+BL1097)</f>
        <v>143.36588964867164</v>
      </c>
      <c r="BL1097" s="60">
        <f>$L$12*N(AQ1097)+$L$13*N(S1097)+$L$14*N(AA1097)+$L$15*N(AE1097)+$L$16*N(AY1097)+$L$17*N(BC1097)+$L$18*N(AM1097)+$L$19*N(AU1097)+$L$20*N(W1097)</f>
        <v>2.0782732038360234E-3</v>
      </c>
      <c r="BM1097" s="60">
        <f>IF(ISNUMBER(BK1097),BK1097/MAX(BK$22:BK1097)-1,"")</f>
        <v>-4.5283096226773401E-2</v>
      </c>
      <c r="BO1097" s="61">
        <f>BO1096*(1+BP1097)</f>
        <v>143.16373574614875</v>
      </c>
      <c r="BP1097" s="60">
        <f>$L$36*N(S1097)+$L$37*N(AQ1097)+$L$38*N(AA1097)+$L$39*N(AE1097)+$L$40*N(AM1097)+$L$41*N(W1097)+$L$42*N(AI1097)+$L$43*N(BG1097)+$L$44*N(AY1097)</f>
        <v>2.6107886983207916E-3</v>
      </c>
      <c r="BQ1097" s="60">
        <f>IF(ISNUMBER(BO1097),BO1097/MAX(BO$22:BO1097)-1,"")</f>
        <v>-5.5807058427471357E-2</v>
      </c>
      <c r="BS1097" s="61">
        <f>BS1096*(1+BT1097)</f>
        <v>136.419756128839</v>
      </c>
      <c r="BT1097" s="60">
        <f>$L$60*N(S1097)+$L$61*N(AE1097)+$L$62*N(AQ1097)+$L$63*N(AM1097)+$L$64*N(AI1097)+$L$65*N(AA1097)+$L$66*N(BG1097)+$L$67*N(W1097)+$L$68*N(AY1097)</f>
        <v>3.4402787690840497E-3</v>
      </c>
      <c r="BU1097" s="60">
        <f>IF(ISNUMBER(BS1097),BS1097/MAX(BS$22:BS1097)-1,"")</f>
        <v>-5.5338456073111164E-2</v>
      </c>
    </row>
    <row r="1098" spans="17:73" ht="16" customHeight="1">
      <c r="Q1098" s="63">
        <v>44651</v>
      </c>
      <c r="R1098" s="62">
        <v>614.1</v>
      </c>
      <c r="S1098" s="60">
        <f>IF(AND(ISNUMBER(R1097),ISNUMBER(R1098)),R1098/R1097-1,"")</f>
        <v>3.6609681953387874E-3</v>
      </c>
      <c r="T1098" s="60">
        <f>IF(ISNUMBER(R1098),R1098/MAX(R$22:R1098)-1,"")</f>
        <v>-7.4453654860587748E-2</v>
      </c>
      <c r="V1098" s="62">
        <v>309.74</v>
      </c>
      <c r="W1098" s="60">
        <f>IF(AND(ISNUMBER(V1097),ISNUMBER(V1098)),V1098/V1097-1,"")</f>
        <v>1.3578171472907741E-3</v>
      </c>
      <c r="X1098" s="60">
        <f>IF(ISNUMBER(V1098),V1098/MAX(V$22:V1098)-1,"")</f>
        <v>-8.2442160144562515E-2</v>
      </c>
      <c r="Z1098" s="62">
        <v>12.05</v>
      </c>
      <c r="AA1098" s="60">
        <f>IF(AND(ISNUMBER(Z1097),ISNUMBER(Z1098)),Z1098/Z1097-1,"")</f>
        <v>1.6625103906899863E-3</v>
      </c>
      <c r="AB1098" s="60">
        <f>IF(ISNUMBER(Z1098),Z1098/MAX(Z$22:Z1098)-1,"")</f>
        <v>-0.11135693215339226</v>
      </c>
      <c r="AD1098" s="62">
        <v>15.53</v>
      </c>
      <c r="AE1098" s="60">
        <f>IF(AND(ISNUMBER(AD1097),ISNUMBER(AD1098)),AD1098/AD1097-1,"")</f>
        <v>6.4432989690721421E-4</v>
      </c>
      <c r="AF1098" s="60">
        <f>IF(ISNUMBER(AD1098),AD1098/MAX(AD$22:AD1098)-1,"")</f>
        <v>-8.4855627578078963E-2</v>
      </c>
      <c r="AH1098" s="62">
        <v>19.059999999999999</v>
      </c>
      <c r="AI1098" s="60">
        <f>IF(AND(ISNUMBER(AH1097),ISNUMBER(AH1098)),AH1098/AH1097-1,"")</f>
        <v>0</v>
      </c>
      <c r="AJ1098" s="60">
        <f>IF(ISNUMBER(AH1098),AH1098/MAX(AH$22:AH1098)-1,"")</f>
        <v>-9.4106463878326996E-2</v>
      </c>
      <c r="AL1098" s="62">
        <v>22.84</v>
      </c>
      <c r="AM1098" s="60">
        <f>IF(AND(ISNUMBER(AL1097),ISNUMBER(AL1098)),AL1098/AL1097-1,"")</f>
        <v>3.5149384885764245E-3</v>
      </c>
      <c r="AN1098" s="60">
        <f>IF(ISNUMBER(AL1098),AL1098/MAX(AL$22:AL1098)-1,"")</f>
        <v>-3.0971574034790006E-2</v>
      </c>
      <c r="AP1098" s="62">
        <v>100.26</v>
      </c>
      <c r="AQ1098" s="60">
        <f>IF(AND(ISNUMBER(AP1097),ISNUMBER(AP1098)),AP1098/AP1097-1,"")</f>
        <v>1.995211492418214E-4</v>
      </c>
      <c r="AR1098" s="60">
        <f>IF(ISNUMBER(AP1098),AP1098/MAX(AP$22:AP1098)-1,"")</f>
        <v>-1.4938751120405769E-3</v>
      </c>
      <c r="AT1098" s="62">
        <v>50.07</v>
      </c>
      <c r="AU1098" s="60">
        <f>IF(AND(ISNUMBER(AT1097),ISNUMBER(AT1098)),AT1098/AT1097-1,"")</f>
        <v>0</v>
      </c>
      <c r="AV1098" s="60">
        <f>IF(ISNUMBER(AT1098),AT1098/MAX(AT$22:AT1098)-1,"")</f>
        <v>-2.1921084097249466E-3</v>
      </c>
      <c r="AX1098" s="62">
        <v>23.923999999999999</v>
      </c>
      <c r="AY1098" s="60">
        <f>IF(AND(ISNUMBER(AX1097),ISNUMBER(AX1098)),AX1098/AX1097-1,"")</f>
        <v>6.3094136451584681E-3</v>
      </c>
      <c r="AZ1098" s="60">
        <f>IF(ISNUMBER(AX1098),AX1098/MAX(AX$22:AX1098)-1,"")</f>
        <v>-0.10781279134812616</v>
      </c>
      <c r="BB1098" s="62">
        <v>45.11</v>
      </c>
      <c r="BC1098" s="60">
        <f>IF(AND(ISNUMBER(BB1097),ISNUMBER(BB1098)),BB1098/BB1097-1,"")</f>
        <v>-1.9911504424779958E-3</v>
      </c>
      <c r="BD1098" s="60">
        <f>IF(ISNUMBER(BB1098),BB1098/MAX(BB$22:BB1098)-1,"")</f>
        <v>-0.18441511480744899</v>
      </c>
      <c r="BF1098" s="62">
        <v>49.44</v>
      </c>
      <c r="BG1098" s="60">
        <f>IF(AND(ISNUMBER(BF1097),ISNUMBER(BF1098)),BF1098/BF1097-1,"")</f>
        <v>2.0267531414672746E-3</v>
      </c>
      <c r="BH1098" s="60">
        <f>IF(ISNUMBER(BF1098),BF1098/MAX(BF$22:BF1098)-1,"")</f>
        <v>-8.6811968969338849E-2</v>
      </c>
      <c r="BK1098" s="61">
        <f>BK1097*(1+BL1098)</f>
        <v>143.71904786189546</v>
      </c>
      <c r="BL1098" s="60">
        <f>$L$12*N(AQ1098)+$L$13*N(S1098)+$L$14*N(AA1098)+$L$15*N(AE1098)+$L$16*N(AY1098)+$L$17*N(BC1098)+$L$18*N(AM1098)+$L$19*N(AU1098)+$L$20*N(W1098)</f>
        <v>2.4633349961365107E-3</v>
      </c>
      <c r="BM1098" s="60">
        <f>IF(ISNUMBER(BK1098),BK1098/MAX(BK$22:BK1098)-1,"")</f>
        <v>-4.2931308666305679E-2</v>
      </c>
      <c r="BO1098" s="61">
        <f>BO1097*(1+BP1098)</f>
        <v>143.47643907401644</v>
      </c>
      <c r="BP1098" s="60">
        <f>$L$36*N(S1098)+$L$37*N(AQ1098)+$L$38*N(AA1098)+$L$39*N(AE1098)+$L$40*N(AM1098)+$L$41*N(W1098)+$L$42*N(AI1098)+$L$43*N(BG1098)+$L$44*N(AY1098)</f>
        <v>2.1842355973594151E-3</v>
      </c>
      <c r="BQ1098" s="60">
        <f>IF(ISNUMBER(BO1098),BO1098/MAX(BO$22:BO1098)-1,"")</f>
        <v>-5.3744718593713103E-2</v>
      </c>
      <c r="BS1098" s="61">
        <f>BS1097*(1+BT1098)</f>
        <v>136.67276860880185</v>
      </c>
      <c r="BT1098" s="60">
        <f>$L$60*N(S1098)+$L$61*N(AE1098)+$L$62*N(AQ1098)+$L$63*N(AM1098)+$L$64*N(AI1098)+$L$65*N(AA1098)+$L$66*N(BG1098)+$L$67*N(W1098)+$L$68*N(AY1098)</f>
        <v>1.8546615764646519E-3</v>
      </c>
      <c r="BU1098" s="60">
        <f>IF(ISNUMBER(BS1098),BS1098/MAX(BS$22:BS1098)-1,"")</f>
        <v>-5.3586428604826097E-2</v>
      </c>
    </row>
    <row r="1099" spans="17:73" ht="16" customHeight="1">
      <c r="Q1099" s="63">
        <v>44652</v>
      </c>
      <c r="R1099" s="62">
        <v>606.02</v>
      </c>
      <c r="S1099" s="60">
        <f>IF(AND(ISNUMBER(R1098),ISNUMBER(R1099)),R1099/R1098-1,"")</f>
        <v>-1.3157466210714897E-2</v>
      </c>
      <c r="T1099" s="60">
        <f>IF(ISNUMBER(R1099),R1099/MAX(R$22:R1099)-1,"")</f>
        <v>-8.6631499623210262E-2</v>
      </c>
      <c r="V1099" s="62">
        <v>305.61</v>
      </c>
      <c r="W1099" s="60">
        <f>IF(AND(ISNUMBER(V1098),ISNUMBER(V1099)),V1099/V1098-1,"")</f>
        <v>-1.3333763801898324E-2</v>
      </c>
      <c r="X1099" s="60">
        <f>IF(ISNUMBER(V1099),V1099/MAX(V$22:V1099)-1,"")</f>
        <v>-9.4676659655774986E-2</v>
      </c>
      <c r="Z1099" s="62">
        <v>11.89</v>
      </c>
      <c r="AA1099" s="60">
        <f>IF(AND(ISNUMBER(Z1098),ISNUMBER(Z1099)),Z1099/Z1098-1,"")</f>
        <v>-1.3278008298755251E-2</v>
      </c>
      <c r="AB1099" s="60">
        <f>IF(ISNUMBER(Z1099),Z1099/MAX(Z$22:Z1099)-1,"")</f>
        <v>-0.12315634218289084</v>
      </c>
      <c r="AD1099" s="62">
        <v>15.4</v>
      </c>
      <c r="AE1099" s="60">
        <f>IF(AND(ISNUMBER(AD1098),ISNUMBER(AD1099)),AD1099/AD1098-1,"")</f>
        <v>-8.3708950418543981E-3</v>
      </c>
      <c r="AF1099" s="60">
        <f>IF(ISNUMBER(AD1099),AD1099/MAX(AD$22:AD1099)-1,"")</f>
        <v>-9.2516205067766588E-2</v>
      </c>
      <c r="AH1099" s="62">
        <v>18.97</v>
      </c>
      <c r="AI1099" s="60">
        <f>IF(AND(ISNUMBER(AH1098),ISNUMBER(AH1099)),AH1099/AH1098-1,"")</f>
        <v>-4.7219307450157011E-3</v>
      </c>
      <c r="AJ1099" s="60">
        <f>IF(ISNUMBER(AH1099),AH1099/MAX(AH$22:AH1099)-1,"")</f>
        <v>-9.8384030418250945E-2</v>
      </c>
      <c r="AL1099" s="62">
        <v>22.72</v>
      </c>
      <c r="AM1099" s="60">
        <f>IF(AND(ISNUMBER(AL1098),ISNUMBER(AL1099)),AL1099/AL1098-1,"")</f>
        <v>-5.2539404553415547E-3</v>
      </c>
      <c r="AN1099" s="60">
        <f>IF(ISNUMBER(AL1099),AL1099/MAX(AL$22:AL1099)-1,"")</f>
        <v>-3.6062791684344564E-2</v>
      </c>
      <c r="AP1099" s="62">
        <v>100.26</v>
      </c>
      <c r="AQ1099" s="60">
        <f>IF(AND(ISNUMBER(AP1098),ISNUMBER(AP1099)),AP1099/AP1098-1,"")</f>
        <v>0</v>
      </c>
      <c r="AR1099" s="60">
        <f>IF(ISNUMBER(AP1099),AP1099/MAX(AP$22:AP1099)-1,"")</f>
        <v>-1.4938751120405769E-3</v>
      </c>
      <c r="AT1099" s="62">
        <v>50.07</v>
      </c>
      <c r="AU1099" s="60">
        <f>IF(AND(ISNUMBER(AT1098),ISNUMBER(AT1099)),AT1099/AT1098-1,"")</f>
        <v>0</v>
      </c>
      <c r="AV1099" s="60">
        <f>IF(ISNUMBER(AT1099),AT1099/MAX(AT$22:AT1099)-1,"")</f>
        <v>-2.1921084097249466E-3</v>
      </c>
      <c r="AX1099" s="62">
        <v>24.178999999999998</v>
      </c>
      <c r="AY1099" s="60">
        <f>IF(AND(ISNUMBER(AX1098),ISNUMBER(AX1099)),AX1099/AX1098-1,"")</f>
        <v>1.0658752716936837E-2</v>
      </c>
      <c r="AZ1099" s="60">
        <f>IF(ISNUMBER(AX1099),AX1099/MAX(AX$22:AX1099)-1,"")</f>
        <v>-9.8303188513891526E-2</v>
      </c>
      <c r="BB1099" s="62">
        <v>45.05</v>
      </c>
      <c r="BC1099" s="60">
        <f>IF(AND(ISNUMBER(BB1098),ISNUMBER(BB1099)),BB1099/BB1098-1,"")</f>
        <v>-1.3300820217246878E-3</v>
      </c>
      <c r="BD1099" s="60">
        <f>IF(ISNUMBER(BB1099),BB1099/MAX(BB$22:BB1099)-1,"")</f>
        <v>-0.18549990960043405</v>
      </c>
      <c r="BF1099" s="62">
        <v>49.16</v>
      </c>
      <c r="BG1099" s="60">
        <f>IF(AND(ISNUMBER(BF1098),ISNUMBER(BF1099)),BF1099/BF1098-1,"")</f>
        <v>-5.6634304207120456E-3</v>
      </c>
      <c r="BH1099" s="60">
        <f>IF(ISNUMBER(BF1099),BF1099/MAX(BF$22:BF1099)-1,"")</f>
        <v>-9.1983745844107956E-2</v>
      </c>
      <c r="BK1099" s="61">
        <f>BK1098*(1+BL1099)</f>
        <v>142.92425466861093</v>
      </c>
      <c r="BL1099" s="60">
        <f>$L$12*N(AQ1099)+$L$13*N(S1099)+$L$14*N(AA1099)+$L$15*N(AE1099)+$L$16*N(AY1099)+$L$17*N(BC1099)+$L$18*N(AM1099)+$L$19*N(AU1099)+$L$20*N(W1099)</f>
        <v>-5.5301868827315913E-3</v>
      </c>
      <c r="BM1099" s="60">
        <f>IF(ISNUMBER(BK1099),BK1099/MAX(BK$22:BK1099)-1,"")</f>
        <v>-4.8224077388992481E-2</v>
      </c>
      <c r="BO1099" s="61">
        <f>BO1098*(1+BP1099)</f>
        <v>142.43028175798662</v>
      </c>
      <c r="BP1099" s="60">
        <f>$L$36*N(S1099)+$L$37*N(AQ1099)+$L$38*N(AA1099)+$L$39*N(AE1099)+$L$40*N(AM1099)+$L$41*N(W1099)+$L$42*N(AI1099)+$L$43*N(BG1099)+$L$44*N(AY1099)</f>
        <v>-7.2914920580802274E-3</v>
      </c>
      <c r="BQ1099" s="60">
        <f>IF(ISNUMBER(BO1099),BO1099/MAX(BO$22:BO1099)-1,"")</f>
        <v>-6.064433146300352E-2</v>
      </c>
      <c r="BS1099" s="61">
        <f>BS1098*(1+BT1099)</f>
        <v>135.60940967100606</v>
      </c>
      <c r="BT1099" s="60">
        <f>$L$60*N(S1099)+$L$61*N(AE1099)+$L$62*N(AQ1099)+$L$63*N(AM1099)+$L$64*N(AI1099)+$L$65*N(AA1099)+$L$66*N(BG1099)+$L$67*N(W1099)+$L$68*N(AY1099)</f>
        <v>-7.7803277757504058E-3</v>
      </c>
      <c r="BU1099" s="60">
        <f>IF(ISNUMBER(BS1099),BS1099/MAX(BS$22:BS1099)-1,"")</f>
        <v>-6.0949836401699153E-2</v>
      </c>
    </row>
    <row r="1100" spans="17:73" ht="16" customHeight="1">
      <c r="Q1100" s="63">
        <v>44655</v>
      </c>
      <c r="R1100" s="62">
        <v>604</v>
      </c>
      <c r="S1100" s="60">
        <f>IF(AND(ISNUMBER(R1099),ISNUMBER(R1100)),R1100/R1099-1,"")</f>
        <v>-3.3332233259628641E-3</v>
      </c>
      <c r="T1100" s="60">
        <f>IF(ISNUMBER(R1100),R1100/MAX(R$22:R1100)-1,"")</f>
        <v>-8.9675960813865863E-2</v>
      </c>
      <c r="V1100" s="62">
        <v>304.99</v>
      </c>
      <c r="W1100" s="60">
        <f>IF(AND(ISNUMBER(V1099),ISNUMBER(V1100)),V1100/V1099-1,"")</f>
        <v>-2.0287294263930944E-3</v>
      </c>
      <c r="X1100" s="60">
        <f>IF(ISNUMBER(V1100),V1100/MAX(V$22:V1100)-1,"")</f>
        <v>-9.6513315756731943E-2</v>
      </c>
      <c r="Z1100" s="62">
        <v>11.85</v>
      </c>
      <c r="AA1100" s="60">
        <f>IF(AND(ISNUMBER(Z1099),ISNUMBER(Z1100)),Z1100/Z1099-1,"")</f>
        <v>-3.364171572750263E-3</v>
      </c>
      <c r="AB1100" s="60">
        <f>IF(ISNUMBER(Z1100),Z1100/MAX(Z$22:Z1100)-1,"")</f>
        <v>-0.12610619469026552</v>
      </c>
      <c r="AD1100" s="62">
        <v>15.39</v>
      </c>
      <c r="AE1100" s="60">
        <f>IF(AND(ISNUMBER(AD1099),ISNUMBER(AD1100)),AD1100/AD1099-1,"")</f>
        <v>-6.4935064935067732E-4</v>
      </c>
      <c r="AF1100" s="60">
        <f>IF(ISNUMBER(AD1100),AD1100/MAX(AD$22:AD1100)-1,"")</f>
        <v>-9.3105480259281004E-2</v>
      </c>
      <c r="AH1100" s="62">
        <v>19.12</v>
      </c>
      <c r="AI1100" s="60">
        <f>IF(AND(ISNUMBER(AH1099),ISNUMBER(AH1100)),AH1100/AH1099-1,"")</f>
        <v>7.9072219293623291E-3</v>
      </c>
      <c r="AJ1100" s="60">
        <f>IF(ISNUMBER(AH1100),AH1100/MAX(AH$22:AH1100)-1,"")</f>
        <v>-9.1254752851710919E-2</v>
      </c>
      <c r="AL1100" s="62">
        <v>22.81</v>
      </c>
      <c r="AM1100" s="60">
        <f>IF(AND(ISNUMBER(AL1099),ISNUMBER(AL1100)),AL1100/AL1099-1,"")</f>
        <v>3.9612676056337559E-3</v>
      </c>
      <c r="AN1100" s="60">
        <f>IF(ISNUMBER(AL1100),AL1100/MAX(AL$22:AL1100)-1,"")</f>
        <v>-3.2244378447178645E-2</v>
      </c>
      <c r="AP1100" s="62">
        <v>100.26</v>
      </c>
      <c r="AQ1100" s="60">
        <f>IF(AND(ISNUMBER(AP1099),ISNUMBER(AP1100)),AP1100/AP1099-1,"")</f>
        <v>0</v>
      </c>
      <c r="AR1100" s="60">
        <f>IF(ISNUMBER(AP1100),AP1100/MAX(AP$22:AP1100)-1,"")</f>
        <v>-1.4938751120405769E-3</v>
      </c>
      <c r="AT1100" s="62">
        <v>50.06</v>
      </c>
      <c r="AU1100" s="60">
        <f>IF(AND(ISNUMBER(AT1099),ISNUMBER(AT1100)),AT1100/AT1099-1,"")</f>
        <v>-1.9972039145188525E-4</v>
      </c>
      <c r="AV1100" s="60">
        <f>IF(ISNUMBER(AT1100),AT1100/MAX(AT$22:AT1100)-1,"")</f>
        <v>-2.3913909924272447E-3</v>
      </c>
      <c r="AX1100" s="62">
        <v>23.771999999999998</v>
      </c>
      <c r="AY1100" s="60">
        <f>IF(AND(ISNUMBER(AX1099),ISNUMBER(AX1100)),AX1100/AX1099-1,"")</f>
        <v>-1.6832788783655239E-2</v>
      </c>
      <c r="AZ1100" s="60">
        <f>IF(ISNUMBER(AX1100),AX1100/MAX(AX$22:AX1100)-1,"")</f>
        <v>-0.11348126048853269</v>
      </c>
      <c r="BB1100" s="62">
        <v>44.99</v>
      </c>
      <c r="BC1100" s="60">
        <f>IF(AND(ISNUMBER(BB1099),ISNUMBER(BB1100)),BB1100/BB1099-1,"")</f>
        <v>-1.3318534961153095E-3</v>
      </c>
      <c r="BD1100" s="60">
        <f>IF(ISNUMBER(BB1100),BB1100/MAX(BB$22:BB1100)-1,"")</f>
        <v>-0.1865847043934189</v>
      </c>
      <c r="BF1100" s="62">
        <v>49.2</v>
      </c>
      <c r="BG1100" s="60">
        <f>IF(AND(ISNUMBER(BF1099),ISNUMBER(BF1100)),BF1100/BF1099-1,"")</f>
        <v>8.1366965012219516E-4</v>
      </c>
      <c r="BH1100" s="60">
        <f>IF(ISNUMBER(BF1100),BF1100/MAX(BF$22:BF1100)-1,"")</f>
        <v>-9.1244920576283639E-2</v>
      </c>
      <c r="BK1100" s="61">
        <f>BK1099*(1+BL1100)</f>
        <v>142.35672516783757</v>
      </c>
      <c r="BL1100" s="60">
        <f>$L$12*N(AQ1100)+$L$13*N(S1100)+$L$14*N(AA1100)+$L$15*N(AE1100)+$L$16*N(AY1100)+$L$17*N(BC1100)+$L$18*N(AM1100)+$L$19*N(AU1100)+$L$20*N(W1100)</f>
        <v>-3.970841073051388E-3</v>
      </c>
      <c r="BM1100" s="60">
        <f>IF(ISNUMBER(BK1100),BK1100/MAX(BK$22:BK1100)-1,"")</f>
        <v>-5.2003428314837508E-2</v>
      </c>
      <c r="BO1100" s="61">
        <f>BO1099*(1+BP1100)</f>
        <v>142.02305947962935</v>
      </c>
      <c r="BP1100" s="60">
        <f>$L$36*N(S1100)+$L$37*N(AQ1100)+$L$38*N(AA1100)+$L$39*N(AE1100)+$L$40*N(AM1100)+$L$41*N(W1100)+$L$42*N(AI1100)+$L$43*N(BG1100)+$L$44*N(AY1100)</f>
        <v>-2.8590990155394486E-3</v>
      </c>
      <c r="BQ1100" s="60">
        <f>IF(ISNUMBER(BO1100),BO1100/MAX(BO$22:BO1100)-1,"")</f>
        <v>-6.3330042330159042E-2</v>
      </c>
      <c r="BS1100" s="61">
        <f>BS1099*(1+BT1100)</f>
        <v>135.57341538653381</v>
      </c>
      <c r="BT1100" s="60">
        <f>$L$60*N(S1100)+$L$61*N(AE1100)+$L$62*N(AQ1100)+$L$63*N(AM1100)+$L$64*N(AI1100)+$L$65*N(AA1100)+$L$66*N(BG1100)+$L$67*N(W1100)+$L$68*N(AY1100)</f>
        <v>-2.6542615707558277E-4</v>
      </c>
      <c r="BU1100" s="60">
        <f>IF(ISNUMBER(BS1100),BS1100/MAX(BS$22:BS1100)-1,"")</f>
        <v>-6.1199084877924137E-2</v>
      </c>
    </row>
    <row r="1101" spans="17:73" ht="16" customHeight="1">
      <c r="Q1101" s="63">
        <v>44656</v>
      </c>
      <c r="R1101" s="62">
        <v>600.70000000000005</v>
      </c>
      <c r="S1101" s="60">
        <f>IF(AND(ISNUMBER(R1100),ISNUMBER(R1101)),R1101/R1100-1,"")</f>
        <v>-5.4635761589403309E-3</v>
      </c>
      <c r="T1101" s="60">
        <f>IF(ISNUMBER(R1101),R1101/MAX(R$22:R1101)-1,"")</f>
        <v>-9.464958553127345E-2</v>
      </c>
      <c r="V1101" s="62">
        <v>303</v>
      </c>
      <c r="W1101" s="60">
        <f>IF(AND(ISNUMBER(V1100),ISNUMBER(V1101)),V1101/V1100-1,"")</f>
        <v>-6.5248040919374528E-3</v>
      </c>
      <c r="X1101" s="60">
        <f>IF(ISNUMBER(V1101),V1101/MAX(V$22:V1101)-1,"")</f>
        <v>-0.10240838937109342</v>
      </c>
      <c r="Z1101" s="62">
        <v>11.76</v>
      </c>
      <c r="AA1101" s="60">
        <f>IF(AND(ISNUMBER(Z1100),ISNUMBER(Z1101)),Z1101/Z1100-1,"")</f>
        <v>-7.5949367088608E-3</v>
      </c>
      <c r="AB1101" s="60">
        <f>IF(ISNUMBER(Z1101),Z1101/MAX(Z$22:Z1101)-1,"")</f>
        <v>-0.1327433628318585</v>
      </c>
      <c r="AD1101" s="62">
        <v>15.36</v>
      </c>
      <c r="AE1101" s="60">
        <f>IF(AND(ISNUMBER(AD1100),ISNUMBER(AD1101)),AD1101/AD1100-1,"")</f>
        <v>-1.9493177387914784E-3</v>
      </c>
      <c r="AF1101" s="60">
        <f>IF(ISNUMBER(AD1101),AD1101/MAX(AD$22:AD1101)-1,"")</f>
        <v>-9.4873305833824362E-2</v>
      </c>
      <c r="AH1101" s="62">
        <v>19.100000000000001</v>
      </c>
      <c r="AI1101" s="60">
        <f>IF(AND(ISNUMBER(AH1100),ISNUMBER(AH1101)),AH1101/AH1100-1,"")</f>
        <v>-1.0460251046024993E-3</v>
      </c>
      <c r="AJ1101" s="60">
        <f>IF(ISNUMBER(AH1101),AH1101/MAX(AH$22:AH1101)-1,"")</f>
        <v>-9.2205323193916278E-2</v>
      </c>
      <c r="AL1101" s="62">
        <v>22.68</v>
      </c>
      <c r="AM1101" s="60">
        <f>IF(AND(ISNUMBER(AL1100),ISNUMBER(AL1101)),AL1101/AL1100-1,"")</f>
        <v>-5.6992547128451587E-3</v>
      </c>
      <c r="AN1101" s="60">
        <f>IF(ISNUMBER(AL1101),AL1101/MAX(AL$22:AL1101)-1,"")</f>
        <v>-3.7759864234196083E-2</v>
      </c>
      <c r="AP1101" s="62">
        <v>100.24</v>
      </c>
      <c r="AQ1101" s="60">
        <f>IF(AND(ISNUMBER(AP1100),ISNUMBER(AP1101)),AP1101/AP1100-1,"")</f>
        <v>-1.9948134849401278E-4</v>
      </c>
      <c r="AR1101" s="60">
        <f>IF(ISNUMBER(AP1101),AP1101/MAX(AP$22:AP1101)-1,"")</f>
        <v>-1.6930584603127574E-3</v>
      </c>
      <c r="AT1101" s="62">
        <v>50.08</v>
      </c>
      <c r="AU1101" s="60">
        <f>IF(AND(ISNUMBER(AT1100),ISNUMBER(AT1101)),AT1101/AT1100-1,"")</f>
        <v>3.9952057530956431E-4</v>
      </c>
      <c r="AV1101" s="60">
        <f>IF(ISNUMBER(AT1101),AT1101/MAX(AT$22:AT1101)-1,"")</f>
        <v>-1.9928258270227595E-3</v>
      </c>
      <c r="AX1101" s="62">
        <v>23.596</v>
      </c>
      <c r="AY1101" s="60">
        <f>IF(AND(ISNUMBER(AX1100),ISNUMBER(AX1101)),AX1101/AX1100-1,"")</f>
        <v>-7.4036681810533134E-3</v>
      </c>
      <c r="AZ1101" s="60">
        <f>IF(ISNUMBER(AX1101),AX1101/MAX(AX$22:AX1101)-1,"")</f>
        <v>-0.12004475107216117</v>
      </c>
      <c r="BB1101" s="62">
        <v>45.11</v>
      </c>
      <c r="BC1101" s="60">
        <f>IF(AND(ISNUMBER(BB1100),ISNUMBER(BB1101)),BB1101/BB1100-1,"")</f>
        <v>2.6672593909757847E-3</v>
      </c>
      <c r="BD1101" s="60">
        <f>IF(ISNUMBER(BB1101),BB1101/MAX(BB$22:BB1101)-1,"")</f>
        <v>-0.18441511480744899</v>
      </c>
      <c r="BF1101" s="62">
        <v>49.12</v>
      </c>
      <c r="BG1101" s="60">
        <f>IF(AND(ISNUMBER(BF1100),ISNUMBER(BF1101)),BF1101/BF1100-1,"")</f>
        <v>-1.6260162601626771E-3</v>
      </c>
      <c r="BH1101" s="60">
        <f>IF(ISNUMBER(BF1101),BF1101/MAX(BF$22:BF1101)-1,"")</f>
        <v>-9.2722571111932051E-2</v>
      </c>
      <c r="BK1101" s="61">
        <f>BK1100*(1+BL1101)</f>
        <v>141.7421822806979</v>
      </c>
      <c r="BL1101" s="60">
        <f>$L$12*N(AQ1101)+$L$13*N(S1101)+$L$14*N(AA1101)+$L$15*N(AE1101)+$L$16*N(AY1101)+$L$17*N(BC1101)+$L$18*N(AM1101)+$L$19*N(AU1101)+$L$20*N(W1101)</f>
        <v>-4.3169220591097361E-3</v>
      </c>
      <c r="BM1101" s="60">
        <f>IF(ISNUMBER(BK1101),BK1101/MAX(BK$22:BK1101)-1,"")</f>
        <v>-5.6095855627105617E-2</v>
      </c>
      <c r="BO1101" s="61">
        <f>BO1100*(1+BP1101)</f>
        <v>141.41653374756714</v>
      </c>
      <c r="BP1101" s="60">
        <f>$L$36*N(S1101)+$L$37*N(AQ1101)+$L$38*N(AA1101)+$L$39*N(AE1101)+$L$40*N(AM1101)+$L$41*N(W1101)+$L$42*N(AI1101)+$L$43*N(BG1101)+$L$44*N(AY1101)</f>
        <v>-4.2706144641899979E-3</v>
      </c>
      <c r="BQ1101" s="60">
        <f>IF(ISNUMBER(BO1101),BO1101/MAX(BO$22:BO1101)-1,"")</f>
        <v>-6.7330198599556024E-2</v>
      </c>
      <c r="BS1101" s="61">
        <f>BS1100*(1+BT1101)</f>
        <v>135.08892222549775</v>
      </c>
      <c r="BT1101" s="60">
        <f>$L$60*N(S1101)+$L$61*N(AE1101)+$L$62*N(AQ1101)+$L$63*N(AM1101)+$L$64*N(AI1101)+$L$65*N(AA1101)+$L$66*N(BG1101)+$L$67*N(W1101)+$L$68*N(AY1101)</f>
        <v>-3.5736590367272747E-3</v>
      </c>
      <c r="BU1101" s="60">
        <f>IF(ISNUMBER(BS1101),BS1101/MAX(BS$22:BS1101)-1,"")</f>
        <v>-6.4554039251937922E-2</v>
      </c>
    </row>
    <row r="1102" spans="17:73" ht="16" customHeight="1">
      <c r="Q1102" s="63">
        <v>44657</v>
      </c>
      <c r="R1102" s="62">
        <v>595.30999999999995</v>
      </c>
      <c r="S1102" s="60">
        <f>IF(AND(ISNUMBER(R1101),ISNUMBER(R1102)),R1102/R1101-1,"")</f>
        <v>-8.9728649908441538E-3</v>
      </c>
      <c r="T1102" s="60">
        <f>IF(ISNUMBER(R1102),R1102/MAX(R$22:R1102)-1,"")</f>
        <v>-0.10277317256970619</v>
      </c>
      <c r="V1102" s="62">
        <v>300.18</v>
      </c>
      <c r="W1102" s="60">
        <f>IF(AND(ISNUMBER(V1101),ISNUMBER(V1102)),V1102/V1101-1,"")</f>
        <v>-9.3069306930693152E-3</v>
      </c>
      <c r="X1102" s="60">
        <f>IF(ISNUMBER(V1102),V1102/MAX(V$22:V1102)-1,"")</f>
        <v>-0.11076221228189709</v>
      </c>
      <c r="Z1102" s="62">
        <v>11.67</v>
      </c>
      <c r="AA1102" s="60">
        <f>IF(AND(ISNUMBER(Z1101),ISNUMBER(Z1102)),Z1102/Z1101-1,"")</f>
        <v>-7.6530612244898322E-3</v>
      </c>
      <c r="AB1102" s="60">
        <f>IF(ISNUMBER(Z1102),Z1102/MAX(Z$22:Z1102)-1,"")</f>
        <v>-0.13938053097345138</v>
      </c>
      <c r="AD1102" s="62">
        <v>15.18</v>
      </c>
      <c r="AE1102" s="60">
        <f>IF(AND(ISNUMBER(AD1101),ISNUMBER(AD1102)),AD1102/AD1101-1,"")</f>
        <v>-1.171875E-2</v>
      </c>
      <c r="AF1102" s="60">
        <f>IF(ISNUMBER(AD1102),AD1102/MAX(AD$22:AD1102)-1,"")</f>
        <v>-0.10548025928108418</v>
      </c>
      <c r="AH1102" s="62">
        <v>18.95</v>
      </c>
      <c r="AI1102" s="60">
        <f>IF(AND(ISNUMBER(AH1101),ISNUMBER(AH1102)),AH1102/AH1101-1,"")</f>
        <v>-7.8534031413614036E-3</v>
      </c>
      <c r="AJ1102" s="60">
        <f>IF(ISNUMBER(AH1102),AH1102/MAX(AH$22:AH1102)-1,"")</f>
        <v>-9.9334600760456304E-2</v>
      </c>
      <c r="AL1102" s="62">
        <v>22.73</v>
      </c>
      <c r="AM1102" s="60">
        <f>IF(AND(ISNUMBER(AL1101),ISNUMBER(AL1102)),AL1102/AL1101-1,"")</f>
        <v>2.2045855379189128E-3</v>
      </c>
      <c r="AN1102" s="60">
        <f>IF(ISNUMBER(AL1102),AL1102/MAX(AL$22:AL1102)-1,"")</f>
        <v>-3.5638523546881573E-2</v>
      </c>
      <c r="AP1102" s="62">
        <v>100.24</v>
      </c>
      <c r="AQ1102" s="60">
        <f>IF(AND(ISNUMBER(AP1101),ISNUMBER(AP1102)),AP1102/AP1101-1,"")</f>
        <v>0</v>
      </c>
      <c r="AR1102" s="60">
        <f>IF(ISNUMBER(AP1102),AP1102/MAX(AP$22:AP1102)-1,"")</f>
        <v>-1.6930584603127574E-3</v>
      </c>
      <c r="AT1102" s="62">
        <v>50.08</v>
      </c>
      <c r="AU1102" s="60">
        <f>IF(AND(ISNUMBER(AT1101),ISNUMBER(AT1102)),AT1102/AT1101-1,"")</f>
        <v>0</v>
      </c>
      <c r="AV1102" s="60">
        <f>IF(ISNUMBER(AT1102),AT1102/MAX(AT$22:AT1102)-1,"")</f>
        <v>-1.9928258270227595E-3</v>
      </c>
      <c r="AX1102" s="62">
        <v>23.593</v>
      </c>
      <c r="AY1102" s="60">
        <f>IF(AND(ISNUMBER(AX1101),ISNUMBER(AX1102)),AX1102/AX1101-1,"")</f>
        <v>-1.2714019325310577E-4</v>
      </c>
      <c r="AZ1102" s="60">
        <f>IF(ISNUMBER(AX1102),AX1102/MAX(AX$22:AX1102)-1,"")</f>
        <v>-0.12015662875256394</v>
      </c>
      <c r="BB1102" s="62">
        <v>44.71</v>
      </c>
      <c r="BC1102" s="60">
        <f>IF(AND(ISNUMBER(BB1101),ISNUMBER(BB1102)),BB1102/BB1101-1,"")</f>
        <v>-8.8672134781644374E-3</v>
      </c>
      <c r="BD1102" s="60">
        <f>IF(ISNUMBER(BB1102),BB1102/MAX(BB$22:BB1102)-1,"")</f>
        <v>-0.19164708009401554</v>
      </c>
      <c r="BF1102" s="62">
        <v>48.95</v>
      </c>
      <c r="BG1102" s="60">
        <f>IF(AND(ISNUMBER(BF1101),ISNUMBER(BF1102)),BF1102/BF1101-1,"")</f>
        <v>-3.4609120521171821E-3</v>
      </c>
      <c r="BH1102" s="60">
        <f>IF(ISNUMBER(BF1102),BF1102/MAX(BF$22:BF1102)-1,"")</f>
        <v>-9.5862578500184648E-2</v>
      </c>
      <c r="BK1102" s="61">
        <f>BK1101*(1+BL1102)</f>
        <v>140.98783913564725</v>
      </c>
      <c r="BL1102" s="60">
        <f>$L$12*N(AQ1102)+$L$13*N(S1102)+$L$14*N(AA1102)+$L$15*N(AE1102)+$L$16*N(AY1102)+$L$17*N(BC1102)+$L$18*N(AM1102)+$L$19*N(AU1102)+$L$20*N(W1102)</f>
        <v>-5.3219382749221675E-3</v>
      </c>
      <c r="BM1102" s="60">
        <f>IF(ISNUMBER(BK1102),BK1102/MAX(BK$22:BK1102)-1,"")</f>
        <v>-6.1119255220901447E-2</v>
      </c>
      <c r="BO1102" s="61">
        <f>BO1101*(1+BP1102)</f>
        <v>140.54762176426286</v>
      </c>
      <c r="BP1102" s="60">
        <f>$L$36*N(S1102)+$L$37*N(AQ1102)+$L$38*N(AA1102)+$L$39*N(AE1102)+$L$40*N(AM1102)+$L$41*N(W1102)+$L$42*N(AI1102)+$L$43*N(BG1102)+$L$44*N(AY1102)</f>
        <v>-6.1443450795881475E-3</v>
      </c>
      <c r="BQ1102" s="60">
        <f>IF(ISNUMBER(BO1102),BO1102/MAX(BO$22:BO1102)-1,"")</f>
        <v>-7.3060843704671363E-2</v>
      </c>
      <c r="BS1102" s="61">
        <f>BS1101*(1+BT1102)</f>
        <v>134.24315385983311</v>
      </c>
      <c r="BT1102" s="60">
        <f>$L$60*N(S1102)+$L$61*N(AE1102)+$L$62*N(AQ1102)+$L$63*N(AM1102)+$L$64*N(AI1102)+$L$65*N(AA1102)+$L$66*N(BG1102)+$L$67*N(W1102)+$L$68*N(AY1102)</f>
        <v>-6.2608269555429995E-3</v>
      </c>
      <c r="BU1102" s="60">
        <f>IF(ISNUMBER(BS1102),BS1102/MAX(BS$22:BS1102)-1,"")</f>
        <v>-7.0410704538443114E-2</v>
      </c>
    </row>
    <row r="1103" spans="17:73" ht="16" customHeight="1">
      <c r="Q1103" s="63">
        <v>44658</v>
      </c>
      <c r="R1103" s="62">
        <v>594.51</v>
      </c>
      <c r="S1103" s="60">
        <f>IF(AND(ISNUMBER(R1102),ISNUMBER(R1103)),R1103/R1102-1,"")</f>
        <v>-1.3438376644100414E-3</v>
      </c>
      <c r="T1103" s="60">
        <f>IF(ISNUMBER(R1103),R1103/MAX(R$22:R1103)-1,"")</f>
        <v>-0.10397889977392616</v>
      </c>
      <c r="V1103" s="62">
        <v>299.49</v>
      </c>
      <c r="W1103" s="60">
        <f>IF(AND(ISNUMBER(V1102),ISNUMBER(V1103)),V1103/V1102-1,"")</f>
        <v>-2.2986208275035391E-3</v>
      </c>
      <c r="X1103" s="60">
        <f>IF(ISNUMBER(V1103),V1103/MAX(V$22:V1103)-1,"")</f>
        <v>-0.11280623278134905</v>
      </c>
      <c r="Z1103" s="62">
        <v>11.62</v>
      </c>
      <c r="AA1103" s="60">
        <f>IF(AND(ISNUMBER(Z1102),ISNUMBER(Z1103)),Z1103/Z1102-1,"")</f>
        <v>-4.2844901456727813E-3</v>
      </c>
      <c r="AB1103" s="60">
        <f>IF(ISNUMBER(Z1103),Z1103/MAX(Z$22:Z1103)-1,"")</f>
        <v>-0.14306784660766969</v>
      </c>
      <c r="AD1103" s="62">
        <v>14.88</v>
      </c>
      <c r="AE1103" s="60">
        <f>IF(AND(ISNUMBER(AD1102),ISNUMBER(AD1103)),AD1103/AD1102-1,"")</f>
        <v>-1.9762845849802257E-2</v>
      </c>
      <c r="AF1103" s="60">
        <f>IF(ISNUMBER(AD1103),AD1103/MAX(AD$22:AD1103)-1,"")</f>
        <v>-0.12315851502651731</v>
      </c>
      <c r="AH1103" s="62">
        <v>18.84</v>
      </c>
      <c r="AI1103" s="60">
        <f>IF(AND(ISNUMBER(AH1102),ISNUMBER(AH1103)),AH1103/AH1102-1,"")</f>
        <v>-5.8047493403693418E-3</v>
      </c>
      <c r="AJ1103" s="60">
        <f>IF(ISNUMBER(AH1103),AH1103/MAX(AH$22:AH1103)-1,"")</f>
        <v>-0.1045627376425855</v>
      </c>
      <c r="AL1103" s="62">
        <v>22.91</v>
      </c>
      <c r="AM1103" s="60">
        <f>IF(AND(ISNUMBER(AL1102),ISNUMBER(AL1103)),AL1103/AL1102-1,"")</f>
        <v>7.919049714034232E-3</v>
      </c>
      <c r="AN1103" s="60">
        <f>IF(ISNUMBER(AL1103),AL1103/MAX(AL$22:AL1103)-1,"")</f>
        <v>-2.8001697072549847E-2</v>
      </c>
      <c r="AP1103" s="62">
        <v>100.25</v>
      </c>
      <c r="AQ1103" s="60">
        <f>IF(AND(ISNUMBER(AP1102),ISNUMBER(AP1103)),AP1103/AP1102-1,"")</f>
        <v>9.9760574620910702E-5</v>
      </c>
      <c r="AR1103" s="60">
        <f>IF(ISNUMBER(AP1103),AP1103/MAX(AP$22:AP1103)-1,"")</f>
        <v>-1.5934667861766671E-3</v>
      </c>
      <c r="AT1103" s="62">
        <v>50.08</v>
      </c>
      <c r="AU1103" s="60">
        <f>IF(AND(ISNUMBER(AT1102),ISNUMBER(AT1103)),AT1103/AT1102-1,"")</f>
        <v>0</v>
      </c>
      <c r="AV1103" s="60">
        <f>IF(ISNUMBER(AT1103),AT1103/MAX(AT$22:AT1103)-1,"")</f>
        <v>-1.9928258270227595E-3</v>
      </c>
      <c r="AX1103" s="62">
        <v>23.934999999999999</v>
      </c>
      <c r="AY1103" s="60">
        <f>IF(AND(ISNUMBER(AX1102),ISNUMBER(AX1103)),AX1103/AX1102-1,"")</f>
        <v>1.449582503284863E-2</v>
      </c>
      <c r="AZ1103" s="60">
        <f>IF(ISNUMBER(AX1103),AX1103/MAX(AX$22:AX1103)-1,"")</f>
        <v>-0.10740257318664936</v>
      </c>
      <c r="BB1103" s="62">
        <v>44.69</v>
      </c>
      <c r="BC1103" s="60">
        <f>IF(AND(ISNUMBER(BB1102),ISNUMBER(BB1103)),BB1103/BB1102-1,"")</f>
        <v>-4.4732721986140422E-4</v>
      </c>
      <c r="BD1103" s="60">
        <f>IF(ISNUMBER(BB1103),BB1103/MAX(BB$22:BB1103)-1,"")</f>
        <v>-0.19200867835834401</v>
      </c>
      <c r="BF1103" s="62">
        <v>49.02</v>
      </c>
      <c r="BG1103" s="60">
        <f>IF(AND(ISNUMBER(BF1102),ISNUMBER(BF1103)),BF1103/BF1102-1,"")</f>
        <v>1.4300306435137689E-3</v>
      </c>
      <c r="BH1103" s="60">
        <f>IF(ISNUMBER(BF1103),BF1103/MAX(BF$22:BF1103)-1,"")</f>
        <v>-9.4569634281492343E-2</v>
      </c>
      <c r="BK1103" s="61">
        <f>BK1102*(1+BL1103)</f>
        <v>140.91551694973231</v>
      </c>
      <c r="BL1103" s="60">
        <f>$L$12*N(AQ1103)+$L$13*N(S1103)+$L$14*N(AA1103)+$L$15*N(AE1103)+$L$16*N(AY1103)+$L$17*N(BC1103)+$L$18*N(AM1103)+$L$19*N(AU1103)+$L$20*N(W1103)</f>
        <v>-5.1296754640906895E-4</v>
      </c>
      <c r="BM1103" s="60">
        <f>IF(ISNUMBER(BK1103),BK1103/MAX(BK$22:BK1103)-1,"")</f>
        <v>-6.1600870572921629E-2</v>
      </c>
      <c r="BO1103" s="61">
        <f>BO1102*(1+BP1103)</f>
        <v>140.11135679767497</v>
      </c>
      <c r="BP1103" s="60">
        <f>$L$36*N(S1103)+$L$37*N(AQ1103)+$L$38*N(AA1103)+$L$39*N(AE1103)+$L$40*N(AM1103)+$L$41*N(W1103)+$L$42*N(AI1103)+$L$43*N(BG1103)+$L$44*N(AY1103)</f>
        <v>-3.1040366326484442E-3</v>
      </c>
      <c r="BQ1103" s="60">
        <f>IF(ISNUMBER(BO1103),BO1103/MAX(BO$22:BO1103)-1,"")</f>
        <v>-7.5938096802048327E-2</v>
      </c>
      <c r="BS1103" s="61">
        <f>BS1102*(1+BT1103)</f>
        <v>133.68878138426243</v>
      </c>
      <c r="BT1103" s="60">
        <f>$L$60*N(S1103)+$L$61*N(AE1103)+$L$62*N(AQ1103)+$L$63*N(AM1103)+$L$64*N(AI1103)+$L$65*N(AA1103)+$L$66*N(BG1103)+$L$67*N(W1103)+$L$68*N(AY1103)</f>
        <v>-4.129614506446483E-3</v>
      </c>
      <c r="BU1103" s="60">
        <f>IF(ISNUMBER(BS1103),BS1103/MAX(BS$22:BS1103)-1,"")</f>
        <v>-7.4249549978018581E-2</v>
      </c>
    </row>
    <row r="1104" spans="17:73" ht="16" customHeight="1">
      <c r="Q1104" s="63">
        <v>44659</v>
      </c>
      <c r="R1104" s="62">
        <v>599.87</v>
      </c>
      <c r="S1104" s="60">
        <f>IF(AND(ISNUMBER(R1103),ISNUMBER(R1104)),R1104/R1103-1,"")</f>
        <v>9.015828161006656E-3</v>
      </c>
      <c r="T1104" s="60">
        <f>IF(ISNUMBER(R1104),R1104/MAX(R$22:R1104)-1,"")</f>
        <v>-9.5900527505651811E-2</v>
      </c>
      <c r="V1104" s="62">
        <v>301.8</v>
      </c>
      <c r="W1104" s="60">
        <f>IF(AND(ISNUMBER(V1103),ISNUMBER(V1104)),V1104/V1103-1,"")</f>
        <v>7.7131122908944416E-3</v>
      </c>
      <c r="X1104" s="60">
        <f>IF(ISNUMBER(V1104),V1104/MAX(V$22:V1104)-1,"")</f>
        <v>-0.10596320763100986</v>
      </c>
      <c r="Z1104" s="62">
        <v>11.69</v>
      </c>
      <c r="AA1104" s="60">
        <f>IF(AND(ISNUMBER(Z1103),ISNUMBER(Z1104)),Z1104/Z1103-1,"")</f>
        <v>6.0240963855422436E-3</v>
      </c>
      <c r="AB1104" s="60">
        <f>IF(ISNUMBER(Z1104),Z1104/MAX(Z$22:Z1104)-1,"")</f>
        <v>-0.1379056047197641</v>
      </c>
      <c r="AD1104" s="62">
        <v>14.88</v>
      </c>
      <c r="AE1104" s="60">
        <f>IF(AND(ISNUMBER(AD1103),ISNUMBER(AD1104)),AD1104/AD1103-1,"")</f>
        <v>0</v>
      </c>
      <c r="AF1104" s="60">
        <f>IF(ISNUMBER(AD1104),AD1104/MAX(AD$22:AD1104)-1,"")</f>
        <v>-0.12315851502651731</v>
      </c>
      <c r="AH1104" s="62">
        <v>18.89</v>
      </c>
      <c r="AI1104" s="60">
        <f>IF(AND(ISNUMBER(AH1103),ISNUMBER(AH1104)),AH1104/AH1103-1,"")</f>
        <v>2.6539278131634259E-3</v>
      </c>
      <c r="AJ1104" s="60">
        <f>IF(ISNUMBER(AH1104),AH1104/MAX(AH$22:AH1104)-1,"")</f>
        <v>-0.10218631178707216</v>
      </c>
      <c r="AL1104" s="62">
        <v>22.98</v>
      </c>
      <c r="AM1104" s="60">
        <f>IF(AND(ISNUMBER(AL1103),ISNUMBER(AL1104)),AL1104/AL1103-1,"")</f>
        <v>3.0554343081623525E-3</v>
      </c>
      <c r="AN1104" s="60">
        <f>IF(ISNUMBER(AL1104),AL1104/MAX(AL$22:AL1104)-1,"")</f>
        <v>-2.5031820110309688E-2</v>
      </c>
      <c r="AP1104" s="62">
        <v>100.25</v>
      </c>
      <c r="AQ1104" s="60">
        <f>IF(AND(ISNUMBER(AP1103),ISNUMBER(AP1104)),AP1104/AP1103-1,"")</f>
        <v>0</v>
      </c>
      <c r="AR1104" s="60">
        <f>IF(ISNUMBER(AP1104),AP1104/MAX(AP$22:AP1104)-1,"")</f>
        <v>-1.5934667861766671E-3</v>
      </c>
      <c r="AT1104" s="62">
        <v>50.07</v>
      </c>
      <c r="AU1104" s="60">
        <f>IF(AND(ISNUMBER(AT1103),ISNUMBER(AT1104)),AT1104/AT1103-1,"")</f>
        <v>-1.9968051118202101E-4</v>
      </c>
      <c r="AV1104" s="60">
        <f>IF(ISNUMBER(AT1104),AT1104/MAX(AT$22:AT1104)-1,"")</f>
        <v>-2.1921084097249466E-3</v>
      </c>
      <c r="AX1104" s="62">
        <v>24.065000000000001</v>
      </c>
      <c r="AY1104" s="60">
        <f>IF(AND(ISNUMBER(AX1103),ISNUMBER(AX1104)),AX1104/AX1103-1,"")</f>
        <v>5.4313766450806433E-3</v>
      </c>
      <c r="AZ1104" s="60">
        <f>IF(ISNUMBER(AX1104),AX1104/MAX(AX$22:AX1104)-1,"")</f>
        <v>-0.10255454036919631</v>
      </c>
      <c r="BB1104" s="62">
        <v>44.62</v>
      </c>
      <c r="BC1104" s="60">
        <f>IF(AND(ISNUMBER(BB1103),ISNUMBER(BB1104)),BB1104/BB1103-1,"")</f>
        <v>-1.5663459386887624E-3</v>
      </c>
      <c r="BD1104" s="60">
        <f>IF(ISNUMBER(BB1104),BB1104/MAX(BB$22:BB1104)-1,"")</f>
        <v>-0.19327427228349314</v>
      </c>
      <c r="BF1104" s="62">
        <v>48.95</v>
      </c>
      <c r="BG1104" s="60">
        <f>IF(AND(ISNUMBER(BF1103),ISNUMBER(BF1104)),BF1104/BF1103-1,"")</f>
        <v>-1.427988576091388E-3</v>
      </c>
      <c r="BH1104" s="60">
        <f>IF(ISNUMBER(BF1104),BF1104/MAX(BF$22:BF1104)-1,"")</f>
        <v>-9.5862578500184648E-2</v>
      </c>
      <c r="BK1104" s="61">
        <f>BK1103*(1+BL1104)</f>
        <v>141.55121861328928</v>
      </c>
      <c r="BL1104" s="60">
        <f>$L$12*N(AQ1104)+$L$13*N(S1104)+$L$14*N(AA1104)+$L$15*N(AE1104)+$L$16*N(AY1104)+$L$17*N(BC1104)+$L$18*N(AM1104)+$L$19*N(AU1104)+$L$20*N(W1104)</f>
        <v>4.5112254300835267E-3</v>
      </c>
      <c r="BM1104" s="60">
        <f>IF(ISNUMBER(BK1104),BK1104/MAX(BK$22:BK1104)-1,"")</f>
        <v>-5.7367540556682139E-2</v>
      </c>
      <c r="BO1104" s="61">
        <f>BO1103*(1+BP1104)</f>
        <v>140.72597604977062</v>
      </c>
      <c r="BP1104" s="60">
        <f>$L$36*N(S1104)+$L$37*N(AQ1104)+$L$38*N(AA1104)+$L$39*N(AE1104)+$L$40*N(AM1104)+$L$41*N(W1104)+$L$42*N(AI1104)+$L$43*N(BG1104)+$L$44*N(AY1104)</f>
        <v>4.386648349877776E-3</v>
      </c>
      <c r="BQ1104" s="60">
        <f>IF(ISNUMBER(BO1104),BO1104/MAX(BO$22:BO1104)-1,"")</f>
        <v>-7.188456217920014E-2</v>
      </c>
      <c r="BS1104" s="61">
        <f>BS1103*(1+BT1104)</f>
        <v>134.21063305518155</v>
      </c>
      <c r="BT1104" s="60">
        <f>$L$60*N(S1104)+$L$61*N(AE1104)+$L$62*N(AQ1104)+$L$63*N(AM1104)+$L$64*N(AI1104)+$L$65*N(AA1104)+$L$66*N(BG1104)+$L$67*N(W1104)+$L$68*N(AY1104)</f>
        <v>3.9034813954894861E-3</v>
      </c>
      <c r="BU1104" s="60">
        <f>IF(ISNUMBER(BS1104),BS1104/MAX(BS$22:BS1104)-1,"")</f>
        <v>-7.063590031949174E-2</v>
      </c>
    </row>
    <row r="1105" spans="17:73" ht="16" customHeight="1">
      <c r="Q1105" s="63">
        <v>44662</v>
      </c>
      <c r="R1105" s="62">
        <v>597.09</v>
      </c>
      <c r="S1105" s="60">
        <f>IF(AND(ISNUMBER(R1104),ISNUMBER(R1105)),R1105/R1104-1,"")</f>
        <v>-4.6343374397785908E-3</v>
      </c>
      <c r="T1105" s="60">
        <f>IF(ISNUMBER(R1105),R1105/MAX(R$22:R1105)-1,"")</f>
        <v>-0.10009042954031644</v>
      </c>
      <c r="V1105" s="62">
        <v>299.95999999999998</v>
      </c>
      <c r="W1105" s="60">
        <f>IF(AND(ISNUMBER(V1104),ISNUMBER(V1105)),V1105/V1104-1,"")</f>
        <v>-6.0967528164348472E-3</v>
      </c>
      <c r="X1105" s="60">
        <f>IF(ISNUMBER(V1105),V1105/MAX(V$22:V1105)-1,"")</f>
        <v>-0.11141392896288183</v>
      </c>
      <c r="Z1105" s="62">
        <v>11.61</v>
      </c>
      <c r="AA1105" s="60">
        <f>IF(AND(ISNUMBER(Z1104),ISNUMBER(Z1105)),Z1105/Z1104-1,"")</f>
        <v>-6.8434559452523747E-3</v>
      </c>
      <c r="AB1105" s="60">
        <f>IF(ISNUMBER(Z1105),Z1105/MAX(Z$22:Z1105)-1,"")</f>
        <v>-0.14380530973451333</v>
      </c>
      <c r="AD1105" s="62">
        <v>14.77</v>
      </c>
      <c r="AE1105" s="60">
        <f>IF(AND(ISNUMBER(AD1104),ISNUMBER(AD1105)),AD1105/AD1104-1,"")</f>
        <v>-7.3924731182796188E-3</v>
      </c>
      <c r="AF1105" s="60">
        <f>IF(ISNUMBER(AD1105),AD1105/MAX(AD$22:AD1105)-1,"")</f>
        <v>-0.12964054213317611</v>
      </c>
      <c r="AH1105" s="62">
        <v>18.84</v>
      </c>
      <c r="AI1105" s="60">
        <f>IF(AND(ISNUMBER(AH1104),ISNUMBER(AH1105)),AH1105/AH1104-1,"")</f>
        <v>-2.6469031233457008E-3</v>
      </c>
      <c r="AJ1105" s="60">
        <f>IF(ISNUMBER(AH1105),AH1105/MAX(AH$22:AH1105)-1,"")</f>
        <v>-0.1045627376425855</v>
      </c>
      <c r="AL1105" s="62">
        <v>23.08</v>
      </c>
      <c r="AM1105" s="60">
        <f>IF(AND(ISNUMBER(AL1104),ISNUMBER(AL1105)),AL1105/AL1104-1,"")</f>
        <v>4.3516100957352588E-3</v>
      </c>
      <c r="AN1105" s="60">
        <f>IF(ISNUMBER(AL1105),AL1105/MAX(AL$22:AL1105)-1,"")</f>
        <v>-2.0789138735681001E-2</v>
      </c>
      <c r="AP1105" s="62">
        <v>100.26</v>
      </c>
      <c r="AQ1105" s="60">
        <f>IF(AND(ISNUMBER(AP1104),ISNUMBER(AP1105)),AP1105/AP1104-1,"")</f>
        <v>9.9750623441474673E-5</v>
      </c>
      <c r="AR1105" s="60">
        <f>IF(ISNUMBER(AP1105),AP1105/MAX(AP$22:AP1105)-1,"")</f>
        <v>-1.4938751120405769E-3</v>
      </c>
      <c r="AT1105" s="62">
        <v>50.08</v>
      </c>
      <c r="AU1105" s="60">
        <f>IF(AND(ISNUMBER(AT1104),ISNUMBER(AT1105)),AT1105/AT1104-1,"")</f>
        <v>1.9972039145188525E-4</v>
      </c>
      <c r="AV1105" s="60">
        <f>IF(ISNUMBER(AT1105),AT1105/MAX(AT$22:AT1105)-1,"")</f>
        <v>-1.9928258270227595E-3</v>
      </c>
      <c r="AX1105" s="62">
        <v>24.305</v>
      </c>
      <c r="AY1105" s="60">
        <f>IF(AND(ISNUMBER(AX1104),ISNUMBER(AX1105)),AX1105/AX1104-1,"")</f>
        <v>9.9729898192395527E-3</v>
      </c>
      <c r="AZ1105" s="60">
        <f>IF(ISNUMBER(AX1105),AX1105/MAX(AX$22:AX1105)-1,"")</f>
        <v>-9.3604325936975652E-2</v>
      </c>
      <c r="BB1105" s="62">
        <v>44.34</v>
      </c>
      <c r="BC1105" s="60">
        <f>IF(AND(ISNUMBER(BB1104),ISNUMBER(BB1105)),BB1105/BB1104-1,"")</f>
        <v>-6.2752129090092312E-3</v>
      </c>
      <c r="BD1105" s="60">
        <f>IF(ISNUMBER(BB1105),BB1105/MAX(BB$22:BB1105)-1,"")</f>
        <v>-0.19833664798408968</v>
      </c>
      <c r="BF1105" s="62">
        <v>48.9</v>
      </c>
      <c r="BG1105" s="60">
        <f>IF(AND(ISNUMBER(BF1104),ISNUMBER(BF1105)),BF1105/BF1104-1,"")</f>
        <v>-1.0214504596527396E-3</v>
      </c>
      <c r="BH1105" s="60">
        <f>IF(ISNUMBER(BF1105),BF1105/MAX(BF$22:BF1105)-1,"")</f>
        <v>-9.678611008496496E-2</v>
      </c>
      <c r="BK1105" s="61">
        <f>BK1104*(1+BL1105)</f>
        <v>141.30555907934652</v>
      </c>
      <c r="BL1105" s="60">
        <f>$L$12*N(AQ1105)+$L$13*N(S1105)+$L$14*N(AA1105)+$L$15*N(AE1105)+$L$16*N(AY1105)+$L$17*N(BC1105)+$L$18*N(AM1105)+$L$19*N(AU1105)+$L$20*N(W1105)</f>
        <v>-1.7354815899811634E-3</v>
      </c>
      <c r="BM1105" s="60">
        <f>IF(ISNUMBER(BK1105),BK1105/MAX(BK$22:BK1105)-1,"")</f>
        <v>-5.9003461836164561E-2</v>
      </c>
      <c r="BO1105" s="61">
        <f>BO1104*(1+BP1105)</f>
        <v>140.303312766544</v>
      </c>
      <c r="BP1105" s="60">
        <f>$L$36*N(S1105)+$L$37*N(AQ1105)+$L$38*N(AA1105)+$L$39*N(AE1105)+$L$40*N(AM1105)+$L$41*N(W1105)+$L$42*N(AI1105)+$L$43*N(BG1105)+$L$44*N(AY1105)</f>
        <v>-3.003448937367021E-3</v>
      </c>
      <c r="BQ1105" s="60">
        <f>IF(ISNUMBER(BO1105),BO1105/MAX(BO$22:BO1105)-1,"")</f>
        <v>-7.4672109504676953E-2</v>
      </c>
      <c r="BS1105" s="61">
        <f>BS1104*(1+BT1105)</f>
        <v>133.7912857586644</v>
      </c>
      <c r="BT1105" s="60">
        <f>$L$60*N(S1105)+$L$61*N(AE1105)+$L$62*N(AQ1105)+$L$63*N(AM1105)+$L$64*N(AI1105)+$L$65*N(AA1105)+$L$66*N(BG1105)+$L$67*N(W1105)+$L$68*N(AY1105)</f>
        <v>-3.1245459988607882E-3</v>
      </c>
      <c r="BU1105" s="60">
        <f>IF(ISNUMBER(BS1105),BS1105/MAX(BS$22:BS1105)-1,"")</f>
        <v>-7.3539741198633379E-2</v>
      </c>
    </row>
    <row r="1106" spans="17:73" ht="16" customHeight="1">
      <c r="Q1106" s="63">
        <v>44663</v>
      </c>
      <c r="R1106" s="62">
        <v>589.58000000000004</v>
      </c>
      <c r="S1106" s="60">
        <f>IF(AND(ISNUMBER(R1105),ISNUMBER(R1106)),R1106/R1105-1,"")</f>
        <v>-1.2577668358203953E-2</v>
      </c>
      <c r="T1106" s="60">
        <f>IF(ISNUMBER(R1106),R1106/MAX(R$22:R1106)-1,"")</f>
        <v>-0.11140919366993207</v>
      </c>
      <c r="V1106" s="62">
        <v>296.64999999999998</v>
      </c>
      <c r="W1106" s="60">
        <f>IF(AND(ISNUMBER(V1105),ISNUMBER(V1106)),V1106/V1105-1,"")</f>
        <v>-1.1034804640618789E-2</v>
      </c>
      <c r="X1106" s="60">
        <f>IF(ISNUMBER(V1106),V1106/MAX(V$22:V1106)-1,"")</f>
        <v>-0.1212193026631514</v>
      </c>
      <c r="Z1106" s="62">
        <v>11.46</v>
      </c>
      <c r="AA1106" s="60">
        <f>IF(AND(ISNUMBER(Z1105),ISNUMBER(Z1106)),Z1106/Z1105-1,"")</f>
        <v>-1.2919896640826711E-2</v>
      </c>
      <c r="AB1106" s="60">
        <f>IF(ISNUMBER(Z1106),Z1106/MAX(Z$22:Z1106)-1,"")</f>
        <v>-0.15486725663716816</v>
      </c>
      <c r="AD1106" s="62">
        <v>14.49</v>
      </c>
      <c r="AE1106" s="60">
        <f>IF(AND(ISNUMBER(AD1105),ISNUMBER(AD1106)),AD1106/AD1105-1,"")</f>
        <v>-1.8957345971563955E-2</v>
      </c>
      <c r="AF1106" s="60">
        <f>IF(ISNUMBER(AD1106),AD1106/MAX(AD$22:AD1106)-1,"")</f>
        <v>-0.14614024749558041</v>
      </c>
      <c r="AH1106" s="62">
        <v>18.600000000000001</v>
      </c>
      <c r="AI1106" s="60">
        <f>IF(AND(ISNUMBER(AH1105),ISNUMBER(AH1106)),AH1106/AH1105-1,"")</f>
        <v>-1.27388535031846E-2</v>
      </c>
      <c r="AJ1106" s="60">
        <f>IF(ISNUMBER(AH1106),AH1106/MAX(AH$22:AH1106)-1,"")</f>
        <v>-0.11596958174904937</v>
      </c>
      <c r="AL1106" s="62">
        <v>22.92</v>
      </c>
      <c r="AM1106" s="60">
        <f>IF(AND(ISNUMBER(AL1105),ISNUMBER(AL1106)),AL1106/AL1105-1,"")</f>
        <v>-6.9324090121315463E-3</v>
      </c>
      <c r="AN1106" s="60">
        <f>IF(ISNUMBER(AL1106),AL1106/MAX(AL$22:AL1106)-1,"")</f>
        <v>-2.7577428935086967E-2</v>
      </c>
      <c r="AP1106" s="62">
        <v>100.24</v>
      </c>
      <c r="AQ1106" s="60">
        <f>IF(AND(ISNUMBER(AP1105),ISNUMBER(AP1106)),AP1106/AP1105-1,"")</f>
        <v>-1.9948134849401278E-4</v>
      </c>
      <c r="AR1106" s="60">
        <f>IF(ISNUMBER(AP1106),AP1106/MAX(AP$22:AP1106)-1,"")</f>
        <v>-1.6930584603127574E-3</v>
      </c>
      <c r="AT1106" s="62">
        <v>50.08</v>
      </c>
      <c r="AU1106" s="60">
        <f>IF(AND(ISNUMBER(AT1105),ISNUMBER(AT1106)),AT1106/AT1105-1,"")</f>
        <v>0</v>
      </c>
      <c r="AV1106" s="60">
        <f>IF(ISNUMBER(AT1106),AT1106/MAX(AT$22:AT1106)-1,"")</f>
        <v>-1.9928258270227595E-3</v>
      </c>
      <c r="AX1106" s="62">
        <v>24.516999999999999</v>
      </c>
      <c r="AY1106" s="60">
        <f>IF(AND(ISNUMBER(AX1105),ISNUMBER(AX1106)),AX1106/AX1105-1,"")</f>
        <v>8.7224850853733216E-3</v>
      </c>
      <c r="AZ1106" s="60">
        <f>IF(ISNUMBER(AX1106),AX1106/MAX(AX$22:AX1106)-1,"")</f>
        <v>-8.5698303188513902E-2</v>
      </c>
      <c r="BB1106" s="62">
        <v>44.15</v>
      </c>
      <c r="BC1106" s="60">
        <f>IF(AND(ISNUMBER(BB1105),ISNUMBER(BB1106)),BB1106/BB1105-1,"")</f>
        <v>-4.285069914298667E-3</v>
      </c>
      <c r="BD1106" s="60">
        <f>IF(ISNUMBER(BB1106),BB1106/MAX(BB$22:BB1106)-1,"")</f>
        <v>-0.20177183149520883</v>
      </c>
      <c r="BF1106" s="62">
        <v>48.92</v>
      </c>
      <c r="BG1106" s="60">
        <f>IF(AND(ISNUMBER(BF1105),ISNUMBER(BF1106)),BF1106/BF1105-1,"")</f>
        <v>4.0899795501037062E-4</v>
      </c>
      <c r="BH1106" s="60">
        <f>IF(ISNUMBER(BF1106),BF1106/MAX(BF$22:BF1106)-1,"")</f>
        <v>-9.6416697451052857E-2</v>
      </c>
      <c r="BK1106" s="61">
        <f>BK1105*(1+BL1106)</f>
        <v>140.33514560215485</v>
      </c>
      <c r="BL1106" s="60">
        <f>$L$12*N(AQ1106)+$L$13*N(S1106)+$L$14*N(AA1106)+$L$15*N(AE1106)+$L$16*N(AY1106)+$L$17*N(BC1106)+$L$18*N(AM1106)+$L$19*N(AU1106)+$L$20*N(W1106)</f>
        <v>-6.8674826632033233E-3</v>
      </c>
      <c r="BM1106" s="60">
        <f>IF(ISNUMBER(BK1106),BK1106/MAX(BK$22:BK1106)-1,"")</f>
        <v>-6.5465739248139143E-2</v>
      </c>
      <c r="BO1106" s="61">
        <f>BO1105*(1+BP1106)</f>
        <v>139.03162221466314</v>
      </c>
      <c r="BP1106" s="60">
        <f>$L$36*N(S1106)+$L$37*N(AQ1106)+$L$38*N(AA1106)+$L$39*N(AE1106)+$L$40*N(AM1106)+$L$41*N(W1106)+$L$42*N(AI1106)+$L$43*N(BG1106)+$L$44*N(AY1106)</f>
        <v>-9.0638668952660595E-3</v>
      </c>
      <c r="BQ1106" s="60">
        <f>IF(ISNUMBER(BO1106),BO1106/MAX(BO$22:BO1106)-1,"")</f>
        <v>-8.3059158338604E-2</v>
      </c>
      <c r="BS1106" s="61">
        <f>BS1105*(1+BT1106)</f>
        <v>132.36975648848497</v>
      </c>
      <c r="BT1106" s="60">
        <f>$L$60*N(S1106)+$L$61*N(AE1106)+$L$62*N(AQ1106)+$L$63*N(AM1106)+$L$64*N(AI1106)+$L$65*N(AA1106)+$L$66*N(BG1106)+$L$67*N(W1106)+$L$68*N(AY1106)</f>
        <v>-1.0624976523087037E-2</v>
      </c>
      <c r="BU1106" s="60">
        <f>IF(ISNUMBER(BS1106),BS1106/MAX(BS$22:BS1106)-1,"")</f>
        <v>-8.338335969797106E-2</v>
      </c>
    </row>
    <row r="1107" spans="17:73" ht="16" customHeight="1">
      <c r="Q1107" s="63">
        <v>44664</v>
      </c>
      <c r="R1107" s="62">
        <v>592.91999999999996</v>
      </c>
      <c r="S1107" s="60">
        <f>IF(AND(ISNUMBER(R1106),ISNUMBER(R1107)),R1107/R1106-1,"")</f>
        <v>5.6650496963939201E-3</v>
      </c>
      <c r="T1107" s="60">
        <f>IF(ISNUMBER(R1107),R1107/MAX(R$22:R1107)-1,"")</f>
        <v>-0.10637528259231355</v>
      </c>
      <c r="V1107" s="62">
        <v>298.04000000000002</v>
      </c>
      <c r="W1107" s="60">
        <f>IF(AND(ISNUMBER(V1106),ISNUMBER(V1107)),V1107/V1106-1,"")</f>
        <v>4.6856564975561454E-3</v>
      </c>
      <c r="X1107" s="60">
        <f>IF(ISNUMBER(V1107),V1107/MAX(V$22:V1107)-1,"")</f>
        <v>-0.11710163817874808</v>
      </c>
      <c r="Z1107" s="62">
        <v>11.49</v>
      </c>
      <c r="AA1107" s="60">
        <f>IF(AND(ISNUMBER(Z1106),ISNUMBER(Z1107)),Z1107/Z1106-1,"")</f>
        <v>2.6178010471202828E-3</v>
      </c>
      <c r="AB1107" s="60">
        <f>IF(ISNUMBER(Z1107),Z1107/MAX(Z$22:Z1107)-1,"")</f>
        <v>-0.15265486725663724</v>
      </c>
      <c r="AD1107" s="62">
        <v>14.73</v>
      </c>
      <c r="AE1107" s="60">
        <f>IF(AND(ISNUMBER(AD1106),ISNUMBER(AD1107)),AD1107/AD1106-1,"")</f>
        <v>1.6563146997929712E-2</v>
      </c>
      <c r="AF1107" s="60">
        <f>IF(ISNUMBER(AD1107),AD1107/MAX(AD$22:AD1107)-1,"")</f>
        <v>-0.13199764289923388</v>
      </c>
      <c r="AH1107" s="62">
        <v>18.66</v>
      </c>
      <c r="AI1107" s="60">
        <f>IF(AND(ISNUMBER(AH1106),ISNUMBER(AH1107)),AH1107/AH1106-1,"")</f>
        <v>3.225806451612856E-3</v>
      </c>
      <c r="AJ1107" s="60">
        <f>IF(ISNUMBER(AH1107),AH1107/MAX(AH$22:AH1107)-1,"")</f>
        <v>-0.1131178707224334</v>
      </c>
      <c r="AL1107" s="62">
        <v>23.13</v>
      </c>
      <c r="AM1107" s="60">
        <f>IF(AND(ISNUMBER(AL1106),ISNUMBER(AL1107)),AL1107/AL1106-1,"")</f>
        <v>9.162303664921323E-3</v>
      </c>
      <c r="AN1107" s="60">
        <f>IF(ISNUMBER(AL1107),AL1107/MAX(AL$22:AL1107)-1,"")</f>
        <v>-1.8667798048366602E-2</v>
      </c>
      <c r="AP1107" s="62">
        <v>100.24</v>
      </c>
      <c r="AQ1107" s="60">
        <f>IF(AND(ISNUMBER(AP1106),ISNUMBER(AP1107)),AP1107/AP1106-1,"")</f>
        <v>0</v>
      </c>
      <c r="AR1107" s="60">
        <f>IF(ISNUMBER(AP1107),AP1107/MAX(AP$22:AP1107)-1,"")</f>
        <v>-1.6930584603127574E-3</v>
      </c>
      <c r="AT1107" s="62">
        <v>50.08</v>
      </c>
      <c r="AU1107" s="60">
        <f>IF(AND(ISNUMBER(AT1106),ISNUMBER(AT1107)),AT1107/AT1106-1,"")</f>
        <v>0</v>
      </c>
      <c r="AV1107" s="60">
        <f>IF(ISNUMBER(AT1107),AT1107/MAX(AT$22:AT1107)-1,"")</f>
        <v>-1.9928258270227595E-3</v>
      </c>
      <c r="AX1107" s="62">
        <v>24.606000000000002</v>
      </c>
      <c r="AY1107" s="60">
        <f>IF(AND(ISNUMBER(AX1106),ISNUMBER(AX1107)),AX1107/AX1106-1,"")</f>
        <v>3.6301341926010533E-3</v>
      </c>
      <c r="AZ1107" s="60">
        <f>IF(ISNUMBER(AX1107),AX1107/MAX(AX$22:AX1107)-1,"")</f>
        <v>-8.2379265336565366E-2</v>
      </c>
      <c r="BB1107" s="62">
        <v>44.31</v>
      </c>
      <c r="BC1107" s="60">
        <f>IF(AND(ISNUMBER(BB1106),ISNUMBER(BB1107)),BB1107/BB1106-1,"")</f>
        <v>3.6240090600228037E-3</v>
      </c>
      <c r="BD1107" s="60">
        <f>IF(ISNUMBER(BB1107),BB1107/MAX(BB$22:BB1107)-1,"")</f>
        <v>-0.19887904538058221</v>
      </c>
      <c r="BF1107" s="62">
        <v>49.03</v>
      </c>
      <c r="BG1107" s="60">
        <f>IF(AND(ISNUMBER(BF1106),ISNUMBER(BF1107)),BF1107/BF1106-1,"")</f>
        <v>2.2485690923956803E-3</v>
      </c>
      <c r="BH1107" s="60">
        <f>IF(ISNUMBER(BF1107),BF1107/MAX(BF$22:BF1107)-1,"")</f>
        <v>-9.4384927964536347E-2</v>
      </c>
      <c r="BK1107" s="61">
        <f>BK1106*(1+BL1107)</f>
        <v>141.01682437137993</v>
      </c>
      <c r="BL1107" s="60">
        <f>$L$12*N(AQ1107)+$L$13*N(S1107)+$L$14*N(AA1107)+$L$15*N(AE1107)+$L$16*N(AY1107)+$L$17*N(BC1107)+$L$18*N(AM1107)+$L$19*N(AU1107)+$L$20*N(W1107)</f>
        <v>4.8575056968096237E-3</v>
      </c>
      <c r="BM1107" s="60">
        <f>IF(ISNUMBER(BK1107),BK1107/MAX(BK$22:BK1107)-1,"")</f>
        <v>-6.0926233752673142E-2</v>
      </c>
      <c r="BO1107" s="61">
        <f>BO1106*(1+BP1107)</f>
        <v>139.80936489763241</v>
      </c>
      <c r="BP1107" s="60">
        <f>$L$36*N(S1107)+$L$37*N(AQ1107)+$L$38*N(AA1107)+$L$39*N(AE1107)+$L$40*N(AM1107)+$L$41*N(W1107)+$L$42*N(AI1107)+$L$43*N(BG1107)+$L$44*N(AY1107)</f>
        <v>5.5939984773277808E-3</v>
      </c>
      <c r="BQ1107" s="60">
        <f>IF(ISNUMBER(BO1107),BO1107/MAX(BO$22:BO1107)-1,"")</f>
        <v>-7.7929792666550313E-2</v>
      </c>
      <c r="BS1107" s="61">
        <f>BS1106*(1+BT1107)</f>
        <v>133.22884940864</v>
      </c>
      <c r="BT1107" s="60">
        <f>$L$60*N(S1107)+$L$61*N(AE1107)+$L$62*N(AQ1107)+$L$63*N(AM1107)+$L$64*N(AI1107)+$L$65*N(AA1107)+$L$66*N(BG1107)+$L$67*N(W1107)+$L$68*N(AY1107)</f>
        <v>6.4900997247794917E-3</v>
      </c>
      <c r="BU1107" s="60">
        <f>IF(ISNUMBER(BS1107),BS1107/MAX(BS$22:BS1107)-1,"")</f>
        <v>-7.7434426293018555E-2</v>
      </c>
    </row>
    <row r="1108" spans="17:73" ht="16" customHeight="1">
      <c r="Q1108" s="63">
        <v>44665</v>
      </c>
      <c r="R1108" s="62">
        <v>595.66</v>
      </c>
      <c r="S1108" s="60">
        <f>IF(AND(ISNUMBER(R1107),ISNUMBER(R1108)),R1108/R1107-1,"")</f>
        <v>4.6211967887741512E-3</v>
      </c>
      <c r="T1108" s="60">
        <f>IF(ISNUMBER(R1108),R1108/MAX(R$22:R1108)-1,"")</f>
        <v>-0.10224566691785986</v>
      </c>
      <c r="V1108" s="62">
        <v>300.14999999999998</v>
      </c>
      <c r="W1108" s="60">
        <f>IF(AND(ISNUMBER(V1107),ISNUMBER(V1108)),V1108/V1107-1,"")</f>
        <v>7.0795866326665013E-3</v>
      </c>
      <c r="X1108" s="60">
        <f>IF(ISNUMBER(V1108),V1108/MAX(V$22:V1108)-1,"")</f>
        <v>-0.11085108273839506</v>
      </c>
      <c r="Z1108" s="62">
        <v>11.57</v>
      </c>
      <c r="AA1108" s="60">
        <f>IF(AND(ISNUMBER(Z1107),ISNUMBER(Z1108)),Z1108/Z1107-1,"")</f>
        <v>6.9625761531766361E-3</v>
      </c>
      <c r="AB1108" s="60">
        <f>IF(ISNUMBER(Z1108),Z1108/MAX(Z$22:Z1108)-1,"")</f>
        <v>-0.14675516224188789</v>
      </c>
      <c r="AD1108" s="62">
        <v>14.92</v>
      </c>
      <c r="AE1108" s="60">
        <f>IF(AND(ISNUMBER(AD1107),ISNUMBER(AD1108)),AD1108/AD1107-1,"")</f>
        <v>1.2898845892735933E-2</v>
      </c>
      <c r="AF1108" s="60">
        <f>IF(ISNUMBER(AD1108),AD1108/MAX(AD$22:AD1108)-1,"")</f>
        <v>-0.12080141426045954</v>
      </c>
      <c r="AH1108" s="62">
        <v>18.75</v>
      </c>
      <c r="AI1108" s="60">
        <f>IF(AND(ISNUMBER(AH1107),ISNUMBER(AH1108)),AH1108/AH1107-1,"")</f>
        <v>4.8231511254019921E-3</v>
      </c>
      <c r="AJ1108" s="60">
        <f>IF(ISNUMBER(AH1108),AH1108/MAX(AH$22:AH1108)-1,"")</f>
        <v>-0.10884030418250945</v>
      </c>
      <c r="AL1108" s="62">
        <v>23.07</v>
      </c>
      <c r="AM1108" s="60">
        <f>IF(AND(ISNUMBER(AL1107),ISNUMBER(AL1108)),AL1108/AL1107-1,"")</f>
        <v>-2.5940337224383825E-3</v>
      </c>
      <c r="AN1108" s="60">
        <f>IF(ISNUMBER(AL1108),AL1108/MAX(AL$22:AL1108)-1,"")</f>
        <v>-2.1213406873143881E-2</v>
      </c>
      <c r="AP1108" s="62">
        <v>100.24</v>
      </c>
      <c r="AQ1108" s="60">
        <f>IF(AND(ISNUMBER(AP1107),ISNUMBER(AP1108)),AP1108/AP1107-1,"")</f>
        <v>0</v>
      </c>
      <c r="AR1108" s="60">
        <f>IF(ISNUMBER(AP1108),AP1108/MAX(AP$22:AP1108)-1,"")</f>
        <v>-1.6930584603127574E-3</v>
      </c>
      <c r="AT1108" s="62">
        <v>50.08</v>
      </c>
      <c r="AU1108" s="60">
        <f>IF(AND(ISNUMBER(AT1107),ISNUMBER(AT1108)),AT1108/AT1107-1,"")</f>
        <v>0</v>
      </c>
      <c r="AV1108" s="60">
        <f>IF(ISNUMBER(AT1108),AT1108/MAX(AT$22:AT1108)-1,"")</f>
        <v>-1.9928258270227595E-3</v>
      </c>
      <c r="AX1108" s="62">
        <v>24.637</v>
      </c>
      <c r="AY1108" s="60">
        <f>IF(AND(ISNUMBER(AX1107),ISNUMBER(AX1108)),AX1108/AX1107-1,"")</f>
        <v>1.2598553198406304E-3</v>
      </c>
      <c r="AZ1108" s="60">
        <f>IF(ISNUMBER(AX1108),AX1108/MAX(AX$22:AX1108)-1,"")</f>
        <v>-8.1223195972403572E-2</v>
      </c>
      <c r="BB1108" s="62">
        <v>44.45</v>
      </c>
      <c r="BC1108" s="60">
        <f>IF(AND(ISNUMBER(BB1107),ISNUMBER(BB1108)),BB1108/BB1107-1,"")</f>
        <v>3.1595576619274368E-3</v>
      </c>
      <c r="BD1108" s="60">
        <f>IF(ISNUMBER(BB1108),BB1108/MAX(BB$22:BB1108)-1,"")</f>
        <v>-0.19634785753028383</v>
      </c>
      <c r="BF1108" s="62">
        <v>49.11</v>
      </c>
      <c r="BG1108" s="60">
        <f>IF(AND(ISNUMBER(BF1107),ISNUMBER(BF1108)),BF1108/BF1107-1,"")</f>
        <v>1.6316540893330789E-3</v>
      </c>
      <c r="BH1108" s="60">
        <f>IF(ISNUMBER(BF1108),BF1108/MAX(BF$22:BF1108)-1,"")</f>
        <v>-9.2907277428888047E-2</v>
      </c>
      <c r="BK1108" s="61">
        <f>BK1107*(1+BL1108)</f>
        <v>141.57707320811809</v>
      </c>
      <c r="BL1108" s="60">
        <f>$L$12*N(AQ1108)+$L$13*N(S1108)+$L$14*N(AA1108)+$L$15*N(AE1108)+$L$16*N(AY1108)+$L$17*N(BC1108)+$L$18*N(AM1108)+$L$19*N(AU1108)+$L$20*N(W1108)</f>
        <v>3.9729219491052362E-3</v>
      </c>
      <c r="BM1108" s="60">
        <f>IF(ISNUMBER(BK1108),BK1108/MAX(BK$22:BK1108)-1,"")</f>
        <v>-5.7195366974920336E-2</v>
      </c>
      <c r="BO1108" s="61">
        <f>BO1107*(1+BP1108)</f>
        <v>140.50194266472352</v>
      </c>
      <c r="BP1108" s="60">
        <f>$L$36*N(S1108)+$L$37*N(AQ1108)+$L$38*N(AA1108)+$L$39*N(AE1108)+$L$40*N(AM1108)+$L$41*N(W1108)+$L$42*N(AI1108)+$L$43*N(BG1108)+$L$44*N(AY1108)</f>
        <v>4.9537294415021079E-3</v>
      </c>
      <c r="BQ1108" s="60">
        <f>IF(ISNUMBER(BO1108),BO1108/MAX(BO$22:BO1108)-1,"")</f>
        <v>-7.3362106333350718E-2</v>
      </c>
      <c r="BS1108" s="61">
        <f>BS1107*(1+BT1108)</f>
        <v>133.86231622637243</v>
      </c>
      <c r="BT1108" s="60">
        <f>$L$60*N(S1108)+$L$61*N(AE1108)+$L$62*N(AQ1108)+$L$63*N(AM1108)+$L$64*N(AI1108)+$L$65*N(AA1108)+$L$66*N(BG1108)+$L$67*N(W1108)+$L$68*N(AY1108)</f>
        <v>4.7547270770870401E-3</v>
      </c>
      <c r="BU1108" s="60">
        <f>IF(ISNUMBER(BS1108),BS1108/MAX(BS$22:BS1108)-1,"")</f>
        <v>-7.3047878779325615E-2</v>
      </c>
    </row>
    <row r="1109" spans="17:73" ht="16" customHeight="1">
      <c r="Q1109" s="63">
        <v>44670</v>
      </c>
      <c r="R1109" s="62">
        <v>595.66</v>
      </c>
      <c r="S1109" s="60">
        <f>IF(AND(ISNUMBER(R1108),ISNUMBER(R1109)),R1109/R1108-1,"")</f>
        <v>0</v>
      </c>
      <c r="T1109" s="60">
        <f>IF(ISNUMBER(R1109),R1109/MAX(R$22:R1109)-1,"")</f>
        <v>-0.10224566691785986</v>
      </c>
      <c r="V1109" s="62">
        <v>300.10000000000002</v>
      </c>
      <c r="W1109" s="60">
        <f>IF(AND(ISNUMBER(V1108),ISNUMBER(V1109)),V1109/V1108-1,"")</f>
        <v>-1.6658337497899023E-4</v>
      </c>
      <c r="X1109" s="60">
        <f>IF(ISNUMBER(V1109),V1109/MAX(V$22:V1109)-1,"")</f>
        <v>-0.11099920016589149</v>
      </c>
      <c r="Z1109" s="62">
        <v>11.51</v>
      </c>
      <c r="AA1109" s="60">
        <f>IF(AND(ISNUMBER(Z1108),ISNUMBER(Z1109)),Z1109/Z1108-1,"")</f>
        <v>-5.1858254105445756E-3</v>
      </c>
      <c r="AB1109" s="60">
        <f>IF(ISNUMBER(Z1109),Z1109/MAX(Z$22:Z1109)-1,"")</f>
        <v>-0.15117994100294985</v>
      </c>
      <c r="AD1109" s="62">
        <v>14.83</v>
      </c>
      <c r="AE1109" s="60">
        <f>IF(AND(ISNUMBER(AD1108),ISNUMBER(AD1109)),AD1109/AD1108-1,"")</f>
        <v>-6.0321715817693855E-3</v>
      </c>
      <c r="AF1109" s="60">
        <f>IF(ISNUMBER(AD1109),AD1109/MAX(AD$22:AD1109)-1,"")</f>
        <v>-0.1261048909840895</v>
      </c>
      <c r="AH1109" s="62">
        <v>18.73</v>
      </c>
      <c r="AI1109" s="60">
        <f>IF(AND(ISNUMBER(AH1108),ISNUMBER(AH1109)),AH1109/AH1108-1,"")</f>
        <v>-1.0666666666666602E-3</v>
      </c>
      <c r="AJ1109" s="60">
        <f>IF(ISNUMBER(AH1109),AH1109/MAX(AH$22:AH1109)-1,"")</f>
        <v>-0.10979087452471481</v>
      </c>
      <c r="AL1109" s="62">
        <v>23.04</v>
      </c>
      <c r="AM1109" s="60">
        <f>IF(AND(ISNUMBER(AL1108),ISNUMBER(AL1109)),AL1109/AL1108-1,"")</f>
        <v>-1.3003901170351995E-3</v>
      </c>
      <c r="AN1109" s="60">
        <f>IF(ISNUMBER(AL1109),AL1109/MAX(AL$22:AL1109)-1,"")</f>
        <v>-2.248621128553252E-2</v>
      </c>
      <c r="AP1109" s="62">
        <v>100.24</v>
      </c>
      <c r="AQ1109" s="60">
        <f>IF(AND(ISNUMBER(AP1108),ISNUMBER(AP1109)),AP1109/AP1108-1,"")</f>
        <v>0</v>
      </c>
      <c r="AR1109" s="60">
        <f>IF(ISNUMBER(AP1109),AP1109/MAX(AP$22:AP1109)-1,"")</f>
        <v>-1.6930584603127574E-3</v>
      </c>
      <c r="AT1109" s="62">
        <v>50.07</v>
      </c>
      <c r="AU1109" s="60">
        <f>IF(AND(ISNUMBER(AT1108),ISNUMBER(AT1109)),AT1109/AT1108-1,"")</f>
        <v>-1.9968051118202101E-4</v>
      </c>
      <c r="AV1109" s="60">
        <f>IF(ISNUMBER(AT1109),AT1109/MAX(AT$22:AT1109)-1,"")</f>
        <v>-2.1921084097249466E-3</v>
      </c>
      <c r="AX1109" s="62">
        <v>24.93</v>
      </c>
      <c r="AY1109" s="60">
        <f>IF(AND(ISNUMBER(AX1108),ISNUMBER(AX1109)),AX1109/AX1108-1,"")</f>
        <v>1.1892681738848054E-2</v>
      </c>
      <c r="AZ1109" s="60">
        <f>IF(ISNUMBER(AX1109),AX1109/MAX(AX$22:AX1109)-1,"")</f>
        <v>-7.0296475853067419E-2</v>
      </c>
      <c r="BB1109" s="62">
        <v>44.07</v>
      </c>
      <c r="BC1109" s="60">
        <f>IF(AND(ISNUMBER(BB1108),ISNUMBER(BB1109)),BB1109/BB1108-1,"")</f>
        <v>-8.5489313835771519E-3</v>
      </c>
      <c r="BD1109" s="60">
        <f>IF(ISNUMBER(BB1109),BB1109/MAX(BB$22:BB1109)-1,"")</f>
        <v>-0.20321822455252214</v>
      </c>
      <c r="BF1109" s="62">
        <v>48.94</v>
      </c>
      <c r="BG1109" s="60">
        <f>IF(AND(ISNUMBER(BF1108),ISNUMBER(BF1109)),BF1109/BF1108-1,"")</f>
        <v>-3.4616167786601926E-3</v>
      </c>
      <c r="BH1109" s="60">
        <f>IF(ISNUMBER(BF1109),BF1109/MAX(BF$22:BF1109)-1,"")</f>
        <v>-9.6047284817140754E-2</v>
      </c>
      <c r="BK1109" s="61">
        <f>BK1108*(1+BL1109)</f>
        <v>141.57354453770805</v>
      </c>
      <c r="BL1109" s="60">
        <f>$L$12*N(AQ1109)+$L$13*N(S1109)+$L$14*N(AA1109)+$L$15*N(AE1109)+$L$16*N(AY1109)+$L$17*N(BC1109)+$L$18*N(AM1109)+$L$19*N(AU1109)+$L$20*N(W1109)</f>
        <v>-2.4924024279314216E-5</v>
      </c>
      <c r="BM1109" s="60">
        <f>IF(ISNUMBER(BK1109),BK1109/MAX(BK$22:BK1109)-1,"")</f>
        <v>-5.7218865460484603E-2</v>
      </c>
      <c r="BO1109" s="61">
        <f>BO1108*(1+BP1109)</f>
        <v>140.3436155382044</v>
      </c>
      <c r="BP1109" s="60">
        <f>$L$36*N(S1109)+$L$37*N(AQ1109)+$L$38*N(AA1109)+$L$39*N(AE1109)+$L$40*N(AM1109)+$L$41*N(W1109)+$L$42*N(AI1109)+$L$43*N(BG1109)+$L$44*N(AY1109)</f>
        <v>-1.1268678817980716E-3</v>
      </c>
      <c r="BQ1109" s="60">
        <f>IF(ISNUMBER(BO1109),BO1109/MAX(BO$22:BO1109)-1,"")</f>
        <v>-7.4406304813780633E-2</v>
      </c>
      <c r="BS1109" s="61">
        <f>BS1108*(1+BT1109)</f>
        <v>133.62294330759812</v>
      </c>
      <c r="BT1109" s="60">
        <f>$L$60*N(S1109)+$L$61*N(AE1109)+$L$62*N(AQ1109)+$L$63*N(AM1109)+$L$64*N(AI1109)+$L$65*N(AA1109)+$L$66*N(BG1109)+$L$67*N(W1109)+$L$68*N(AY1109)</f>
        <v>-1.7882024271079439E-3</v>
      </c>
      <c r="BU1109" s="60">
        <f>IF(ISNUMBER(BS1109),BS1109/MAX(BS$22:BS1109)-1,"")</f>
        <v>-7.4705456812305338E-2</v>
      </c>
    </row>
    <row r="1110" spans="17:73" ht="16" customHeight="1">
      <c r="Q1110" s="63">
        <v>44671</v>
      </c>
      <c r="R1110" s="62">
        <v>597.24</v>
      </c>
      <c r="S1110" s="60">
        <f>IF(AND(ISNUMBER(R1109),ISNUMBER(R1110)),R1110/R1109-1,"")</f>
        <v>2.6525198938993633E-3</v>
      </c>
      <c r="T1110" s="60">
        <f>IF(ISNUMBER(R1110),R1110/MAX(R$22:R1110)-1,"")</f>
        <v>-9.986435568952523E-2</v>
      </c>
      <c r="V1110" s="62">
        <v>301.56</v>
      </c>
      <c r="W1110" s="60">
        <f>IF(AND(ISNUMBER(V1109),ISNUMBER(V1110)),V1110/V1109-1,"")</f>
        <v>4.8650449850049515E-3</v>
      </c>
      <c r="X1110" s="60">
        <f>IF(ISNUMBER(V1110),V1110/MAX(V$22:V1110)-1,"")</f>
        <v>-0.10667417128299317</v>
      </c>
      <c r="Z1110" s="62">
        <v>11.53</v>
      </c>
      <c r="AA1110" s="60">
        <f>IF(AND(ISNUMBER(Z1109),ISNUMBER(Z1110)),Z1110/Z1109-1,"")</f>
        <v>1.7376194613378804E-3</v>
      </c>
      <c r="AB1110" s="60">
        <f>IF(ISNUMBER(Z1110),Z1110/MAX(Z$22:Z1110)-1,"")</f>
        <v>-0.14970501474926257</v>
      </c>
      <c r="AD1110" s="62">
        <v>14.96</v>
      </c>
      <c r="AE1110" s="60">
        <f>IF(AND(ISNUMBER(AD1109),ISNUMBER(AD1110)),AD1110/AD1109-1,"")</f>
        <v>8.7660148347943334E-3</v>
      </c>
      <c r="AF1110" s="60">
        <f>IF(ISNUMBER(AD1110),AD1110/MAX(AD$22:AD1110)-1,"")</f>
        <v>-0.11844431349440177</v>
      </c>
      <c r="AH1110" s="62">
        <v>18.989999999999998</v>
      </c>
      <c r="AI1110" s="60">
        <f>IF(AND(ISNUMBER(AH1109),ISNUMBER(AH1110)),AH1110/AH1109-1,"")</f>
        <v>1.3881473571809799E-2</v>
      </c>
      <c r="AJ1110" s="60">
        <f>IF(ISNUMBER(AH1110),AH1110/MAX(AH$22:AH1110)-1,"")</f>
        <v>-9.7433460076045697E-2</v>
      </c>
      <c r="AL1110" s="62">
        <v>23.22</v>
      </c>
      <c r="AM1110" s="60">
        <f>IF(AND(ISNUMBER(AL1109),ISNUMBER(AL1110)),AL1110/AL1109-1,"")</f>
        <v>7.8125E-3</v>
      </c>
      <c r="AN1110" s="60">
        <f>IF(ISNUMBER(AL1110),AL1110/MAX(AL$22:AL1110)-1,"")</f>
        <v>-1.4849384811200794E-2</v>
      </c>
      <c r="AP1110" s="62">
        <v>100.24</v>
      </c>
      <c r="AQ1110" s="60">
        <f>IF(AND(ISNUMBER(AP1109),ISNUMBER(AP1110)),AP1110/AP1109-1,"")</f>
        <v>0</v>
      </c>
      <c r="AR1110" s="60">
        <f>IF(ISNUMBER(AP1110),AP1110/MAX(AP$22:AP1110)-1,"")</f>
        <v>-1.6930584603127574E-3</v>
      </c>
      <c r="AT1110" s="62">
        <v>50.07</v>
      </c>
      <c r="AU1110" s="60">
        <f>IF(AND(ISNUMBER(AT1109),ISNUMBER(AT1110)),AT1110/AT1109-1,"")</f>
        <v>0</v>
      </c>
      <c r="AV1110" s="60">
        <f>IF(ISNUMBER(AT1110),AT1110/MAX(AT$22:AT1110)-1,"")</f>
        <v>-2.1921084097249466E-3</v>
      </c>
      <c r="AX1110" s="62">
        <v>24.36</v>
      </c>
      <c r="AY1110" s="60">
        <f>IF(AND(ISNUMBER(AX1109),ISNUMBER(AX1110)),AX1110/AX1109-1,"")</f>
        <v>-2.2864019253911017E-2</v>
      </c>
      <c r="AZ1110" s="60">
        <f>IF(ISNUMBER(AX1110),AX1110/MAX(AX$22:AX1110)-1,"")</f>
        <v>-9.1553235129591681E-2</v>
      </c>
      <c r="BB1110" s="62">
        <v>43.87</v>
      </c>
      <c r="BC1110" s="60">
        <f>IF(AND(ISNUMBER(BB1109),ISNUMBER(BB1110)),BB1110/BB1109-1,"")</f>
        <v>-4.5382346267303086E-3</v>
      </c>
      <c r="BD1110" s="60">
        <f>IF(ISNUMBER(BB1110),BB1110/MAX(BB$22:BB1110)-1,"")</f>
        <v>-0.20683420719580559</v>
      </c>
      <c r="BF1110" s="62">
        <v>48.82</v>
      </c>
      <c r="BG1110" s="60">
        <f>IF(AND(ISNUMBER(BF1109),ISNUMBER(BF1110)),BF1110/BF1109-1,"")</f>
        <v>-2.451982018798482E-3</v>
      </c>
      <c r="BH1110" s="60">
        <f>IF(ISNUMBER(BF1110),BF1110/MAX(BF$22:BF1110)-1,"")</f>
        <v>-9.8263760620613261E-2</v>
      </c>
      <c r="BK1110" s="61">
        <f>BK1109*(1+BL1110)</f>
        <v>141.39061578569689</v>
      </c>
      <c r="BL1110" s="60">
        <f>$L$12*N(AQ1110)+$L$13*N(S1110)+$L$14*N(AA1110)+$L$15*N(AE1110)+$L$16*N(AY1110)+$L$17*N(BC1110)+$L$18*N(AM1110)+$L$19*N(AU1110)+$L$20*N(W1110)</f>
        <v>-1.2921111257649977E-3</v>
      </c>
      <c r="BM1110" s="60">
        <f>IF(ISNUMBER(BK1110),BK1110/MAX(BK$22:BK1110)-1,"")</f>
        <v>-5.8437043453584359E-2</v>
      </c>
      <c r="BO1110" s="61">
        <f>BO1109*(1+BP1110)</f>
        <v>140.5055834532464</v>
      </c>
      <c r="BP1110" s="60">
        <f>$L$36*N(S1110)+$L$37*N(AQ1110)+$L$38*N(AA1110)+$L$39*N(AE1110)+$L$40*N(AM1110)+$L$41*N(W1110)+$L$42*N(AI1110)+$L$43*N(BG1110)+$L$44*N(AY1110)</f>
        <v>1.1540811060116324E-3</v>
      </c>
      <c r="BQ1110" s="60">
        <f>IF(ISNUMBER(BO1110),BO1110/MAX(BO$22:BO1110)-1,"")</f>
        <v>-7.3338094618322858E-2</v>
      </c>
      <c r="BS1110" s="61">
        <f>BS1109*(1+BT1110)</f>
        <v>134.26066015572442</v>
      </c>
      <c r="BT1110" s="60">
        <f>$L$60*N(S1110)+$L$61*N(AE1110)+$L$62*N(AQ1110)+$L$63*N(AM1110)+$L$64*N(AI1110)+$L$65*N(AA1110)+$L$66*N(BG1110)+$L$67*N(W1110)+$L$68*N(AY1110)</f>
        <v>4.7725101119667828E-3</v>
      </c>
      <c r="BU1110" s="60">
        <f>IF(ISNUMBER(BS1110),BS1110/MAX(BS$22:BS1110)-1,"")</f>
        <v>-7.0289479248394238E-2</v>
      </c>
    </row>
    <row r="1111" spans="17:73" ht="16" customHeight="1">
      <c r="Q1111" s="63">
        <v>44672</v>
      </c>
      <c r="R1111" s="62">
        <v>600.01</v>
      </c>
      <c r="S1111" s="60">
        <f>IF(AND(ISNUMBER(R1110),ISNUMBER(R1111)),R1111/R1110-1,"")</f>
        <v>4.6380014734443975E-3</v>
      </c>
      <c r="T1111" s="60">
        <f>IF(ISNUMBER(R1111),R1111/MAX(R$22:R1111)-1,"")</f>
        <v>-9.5689525244913365E-2</v>
      </c>
      <c r="V1111" s="62">
        <v>302.04000000000002</v>
      </c>
      <c r="W1111" s="60">
        <f>IF(AND(ISNUMBER(V1110),ISNUMBER(V1111)),V1111/V1110-1,"")</f>
        <v>1.5917230401911731E-3</v>
      </c>
      <c r="X1111" s="60">
        <f>IF(ISNUMBER(V1111),V1111/MAX(V$22:V1111)-1,"")</f>
        <v>-0.10525224397902644</v>
      </c>
      <c r="Z1111" s="62">
        <v>11.61</v>
      </c>
      <c r="AA1111" s="60">
        <f>IF(AND(ISNUMBER(Z1110),ISNUMBER(Z1111)),Z1111/Z1110-1,"")</f>
        <v>6.9384215091066181E-3</v>
      </c>
      <c r="AB1111" s="60">
        <f>IF(ISNUMBER(Z1111),Z1111/MAX(Z$22:Z1111)-1,"")</f>
        <v>-0.14380530973451333</v>
      </c>
      <c r="AD1111" s="62">
        <v>15.17</v>
      </c>
      <c r="AE1111" s="60">
        <f>IF(AND(ISNUMBER(AD1110),ISNUMBER(AD1111)),AD1111/AD1110-1,"")</f>
        <v>1.4037433155080103E-2</v>
      </c>
      <c r="AF1111" s="60">
        <f>IF(ISNUMBER(AD1111),AD1111/MAX(AD$22:AD1111)-1,"")</f>
        <v>-0.1060695344725987</v>
      </c>
      <c r="AH1111" s="62">
        <v>19.170000000000002</v>
      </c>
      <c r="AI1111" s="60">
        <f>IF(AND(ISNUMBER(AH1110),ISNUMBER(AH1111)),AH1111/AH1110-1,"")</f>
        <v>9.4786729857820884E-3</v>
      </c>
      <c r="AJ1111" s="60">
        <f>IF(ISNUMBER(AH1111),AH1111/MAX(AH$22:AH1111)-1,"")</f>
        <v>-8.8878326996197576E-2</v>
      </c>
      <c r="AL1111" s="62">
        <v>23.44</v>
      </c>
      <c r="AM1111" s="60">
        <f>IF(AND(ISNUMBER(AL1110),ISNUMBER(AL1111)),AL1111/AL1110-1,"")</f>
        <v>9.4745908699398473E-3</v>
      </c>
      <c r="AN1111" s="60">
        <f>IF(ISNUMBER(AL1111),AL1111/MAX(AL$22:AL1111)-1,"")</f>
        <v>-5.5154857870173268E-3</v>
      </c>
      <c r="AP1111" s="62">
        <v>100.24</v>
      </c>
      <c r="AQ1111" s="60">
        <f>IF(AND(ISNUMBER(AP1110),ISNUMBER(AP1111)),AP1111/AP1110-1,"")</f>
        <v>0</v>
      </c>
      <c r="AR1111" s="60">
        <f>IF(ISNUMBER(AP1111),AP1111/MAX(AP$22:AP1111)-1,"")</f>
        <v>-1.6930584603127574E-3</v>
      </c>
      <c r="AT1111" s="62">
        <v>50.08</v>
      </c>
      <c r="AU1111" s="60">
        <f>IF(AND(ISNUMBER(AT1110),ISNUMBER(AT1111)),AT1111/AT1110-1,"")</f>
        <v>1.9972039145188525E-4</v>
      </c>
      <c r="AV1111" s="60">
        <f>IF(ISNUMBER(AT1111),AT1111/MAX(AT$22:AT1111)-1,"")</f>
        <v>-1.9928258270227595E-3</v>
      </c>
      <c r="AX1111" s="62">
        <v>24.401</v>
      </c>
      <c r="AY1111" s="60">
        <f>IF(AND(ISNUMBER(AX1110),ISNUMBER(AX1111)),AX1111/AX1110-1,"")</f>
        <v>1.6830870279145316E-3</v>
      </c>
      <c r="AZ1111" s="60">
        <f>IF(ISNUMBER(AX1111),AX1111/MAX(AX$22:AX1111)-1,"")</f>
        <v>-9.0024240164087277E-2</v>
      </c>
      <c r="BB1111" s="62">
        <v>44</v>
      </c>
      <c r="BC1111" s="60">
        <f>IF(AND(ISNUMBER(BB1110),ISNUMBER(BB1111)),BB1111/BB1110-1,"")</f>
        <v>2.9633006610441104E-3</v>
      </c>
      <c r="BD1111" s="60">
        <f>IF(ISNUMBER(BB1111),BB1111/MAX(BB$22:BB1111)-1,"")</f>
        <v>-0.20448381847767139</v>
      </c>
      <c r="BF1111" s="62">
        <v>48.83</v>
      </c>
      <c r="BG1111" s="60">
        <f>IF(AND(ISNUMBER(BF1110),ISNUMBER(BF1111)),BF1111/BF1110-1,"")</f>
        <v>2.0483408439164741E-4</v>
      </c>
      <c r="BH1111" s="60">
        <f>IF(ISNUMBER(BF1111),BF1111/MAX(BF$22:BF1111)-1,"")</f>
        <v>-9.8079054303657265E-2</v>
      </c>
      <c r="BK1111" s="61">
        <f>BK1110*(1+BL1111)</f>
        <v>142.046810606669</v>
      </c>
      <c r="BL1111" s="60">
        <f>$L$12*N(AQ1111)+$L$13*N(S1111)+$L$14*N(AA1111)+$L$15*N(AE1111)+$L$16*N(AY1111)+$L$17*N(BC1111)+$L$18*N(AM1111)+$L$19*N(AU1111)+$L$20*N(W1111)</f>
        <v>4.6410068824275803E-3</v>
      </c>
      <c r="BM1111" s="60">
        <f>IF(ISNUMBER(BK1111),BK1111/MAX(BK$22:BK1111)-1,"")</f>
        <v>-5.4067243292013512E-2</v>
      </c>
      <c r="BO1111" s="61">
        <f>BO1110*(1+BP1111)</f>
        <v>141.28728992764965</v>
      </c>
      <c r="BP1111" s="60">
        <f>$L$36*N(S1111)+$L$37*N(AQ1111)+$L$38*N(AA1111)+$L$39*N(AE1111)+$L$40*N(AM1111)+$L$41*N(W1111)+$L$42*N(AI1111)+$L$43*N(BG1111)+$L$44*N(AY1111)</f>
        <v>5.5635260549157109E-3</v>
      </c>
      <c r="BQ1111" s="60">
        <f>IF(ISNUMBER(BO1111),BO1111/MAX(BO$22:BO1111)-1,"")</f>
        <v>-6.8182586963634106E-2</v>
      </c>
      <c r="BS1111" s="61">
        <f>BS1110*(1+BT1111)</f>
        <v>135.16745191596755</v>
      </c>
      <c r="BT1111" s="60">
        <f>$L$60*N(S1111)+$L$61*N(AE1111)+$L$62*N(AQ1111)+$L$63*N(AM1111)+$L$64*N(AI1111)+$L$65*N(AA1111)+$L$66*N(BG1111)+$L$67*N(W1111)+$L$68*N(AY1111)</f>
        <v>6.7539647070955075E-3</v>
      </c>
      <c r="BU1111" s="60">
        <f>IF(ISNUMBER(BS1111),BS1111/MAX(BS$22:BS1111)-1,"")</f>
        <v>-6.401024720342241E-2</v>
      </c>
    </row>
    <row r="1112" spans="17:73" ht="16" customHeight="1">
      <c r="Q1112" s="63">
        <v>44673</v>
      </c>
      <c r="R1112" s="62">
        <v>595.64</v>
      </c>
      <c r="S1112" s="60">
        <f>IF(AND(ISNUMBER(R1111),ISNUMBER(R1112)),R1112/R1111-1,"")</f>
        <v>-7.2832119464675271E-3</v>
      </c>
      <c r="T1112" s="60">
        <f>IF(ISNUMBER(R1112),R1112/MAX(R$22:R1112)-1,"")</f>
        <v>-0.10227581009796538</v>
      </c>
      <c r="V1112" s="62">
        <v>299.55</v>
      </c>
      <c r="W1112" s="60">
        <f>IF(AND(ISNUMBER(V1111),ISNUMBER(V1112)),V1112/V1111-1,"")</f>
        <v>-8.243941199841065E-3</v>
      </c>
      <c r="X1112" s="60">
        <f>IF(ISNUMBER(V1112),V1112/MAX(V$22:V1112)-1,"")</f>
        <v>-0.11262849186835322</v>
      </c>
      <c r="Z1112" s="62">
        <v>11.51</v>
      </c>
      <c r="AA1112" s="60">
        <f>IF(AND(ISNUMBER(Z1111),ISNUMBER(Z1112)),Z1112/Z1111-1,"")</f>
        <v>-8.6132644272178815E-3</v>
      </c>
      <c r="AB1112" s="60">
        <f>IF(ISNUMBER(Z1112),Z1112/MAX(Z$22:Z1112)-1,"")</f>
        <v>-0.15117994100294985</v>
      </c>
      <c r="AD1112" s="62">
        <v>14.94</v>
      </c>
      <c r="AE1112" s="60">
        <f>IF(AND(ISNUMBER(AD1111),ISNUMBER(AD1112)),AD1112/AD1111-1,"")</f>
        <v>-1.516150296638108E-2</v>
      </c>
      <c r="AF1112" s="60">
        <f>IF(ISNUMBER(AD1112),AD1112/MAX(AD$22:AD1112)-1,"")</f>
        <v>-0.11962286387743071</v>
      </c>
      <c r="AH1112" s="62">
        <v>18.989999999999998</v>
      </c>
      <c r="AI1112" s="60">
        <f>IF(AND(ISNUMBER(AH1111),ISNUMBER(AH1112)),AH1112/AH1111-1,"")</f>
        <v>-9.3896713615024829E-3</v>
      </c>
      <c r="AJ1112" s="60">
        <f>IF(ISNUMBER(AH1112),AH1112/MAX(AH$22:AH1112)-1,"")</f>
        <v>-9.7433460076045697E-2</v>
      </c>
      <c r="AL1112" s="62">
        <v>23.24</v>
      </c>
      <c r="AM1112" s="60">
        <f>IF(AND(ISNUMBER(AL1111),ISNUMBER(AL1112)),AL1112/AL1111-1,"")</f>
        <v>-8.5324232081912532E-3</v>
      </c>
      <c r="AN1112" s="60">
        <f>IF(ISNUMBER(AL1112),AL1112/MAX(AL$22:AL1112)-1,"")</f>
        <v>-1.4000848536275035E-2</v>
      </c>
      <c r="AP1112" s="62">
        <v>100.24</v>
      </c>
      <c r="AQ1112" s="60">
        <f>IF(AND(ISNUMBER(AP1111),ISNUMBER(AP1112)),AP1112/AP1111-1,"")</f>
        <v>0</v>
      </c>
      <c r="AR1112" s="60">
        <f>IF(ISNUMBER(AP1112),AP1112/MAX(AP$22:AP1112)-1,"")</f>
        <v>-1.6930584603127574E-3</v>
      </c>
      <c r="AT1112" s="62">
        <v>50.08</v>
      </c>
      <c r="AU1112" s="60">
        <f>IF(AND(ISNUMBER(AT1111),ISNUMBER(AT1112)),AT1112/AT1111-1,"")</f>
        <v>0</v>
      </c>
      <c r="AV1112" s="60">
        <f>IF(ISNUMBER(AT1112),AT1112/MAX(AT$22:AT1112)-1,"")</f>
        <v>-1.9928258270227595E-3</v>
      </c>
      <c r="AX1112" s="62">
        <v>24.79</v>
      </c>
      <c r="AY1112" s="60">
        <f>IF(AND(ISNUMBER(AX1111),ISNUMBER(AX1112)),AX1112/AX1111-1,"")</f>
        <v>1.5941969591410254E-2</v>
      </c>
      <c r="AZ1112" s="60">
        <f>IF(ISNUMBER(AX1112),AX1112/MAX(AX$22:AX1112)-1,"")</f>
        <v>-7.551743427186286E-2</v>
      </c>
      <c r="BB1112" s="62">
        <v>43.8</v>
      </c>
      <c r="BC1112" s="60">
        <f>IF(AND(ISNUMBER(BB1111),ISNUMBER(BB1112)),BB1112/BB1111-1,"")</f>
        <v>-4.5454545454546302E-3</v>
      </c>
      <c r="BD1112" s="60">
        <f>IF(ISNUMBER(BB1112),BB1112/MAX(BB$22:BB1112)-1,"")</f>
        <v>-0.20809980112095472</v>
      </c>
      <c r="BF1112" s="62">
        <v>48.5</v>
      </c>
      <c r="BG1112" s="60">
        <f>IF(AND(ISNUMBER(BF1111),ISNUMBER(BF1112)),BF1112/BF1111-1,"")</f>
        <v>-6.7581404874051954E-3</v>
      </c>
      <c r="BH1112" s="60">
        <f>IF(ISNUMBER(BF1112),BF1112/MAX(BF$22:BF1112)-1,"")</f>
        <v>-0.10417436276320646</v>
      </c>
      <c r="BK1112" s="61">
        <f>BK1111*(1+BL1112)</f>
        <v>141.58938998389002</v>
      </c>
      <c r="BL1112" s="60">
        <f>$L$12*N(AQ1112)+$L$13*N(S1112)+$L$14*N(AA1112)+$L$15*N(AE1112)+$L$16*N(AY1112)+$L$17*N(BC1112)+$L$18*N(AM1112)+$L$19*N(AU1112)+$L$20*N(W1112)</f>
        <v>-3.2202104420747109E-3</v>
      </c>
      <c r="BM1112" s="60">
        <f>IF(ISNUMBER(BK1112),BK1112/MAX(BK$22:BK1112)-1,"")</f>
        <v>-5.7113345832664919E-2</v>
      </c>
      <c r="BO1112" s="61">
        <f>BO1111*(1+BP1112)</f>
        <v>140.50670782152815</v>
      </c>
      <c r="BP1112" s="60">
        <f>$L$36*N(S1112)+$L$37*N(AQ1112)+$L$38*N(AA1112)+$L$39*N(AE1112)+$L$40*N(AM1112)+$L$41*N(W1112)+$L$42*N(AI1112)+$L$43*N(BG1112)+$L$44*N(AY1112)</f>
        <v>-5.5247864582952284E-3</v>
      </c>
      <c r="BQ1112" s="60">
        <f>IF(ISNUMBER(BO1112),BO1112/MAX(BO$22:BO1112)-1,"")</f>
        <v>-7.3330679188781112E-2</v>
      </c>
      <c r="BS1112" s="61">
        <f>BS1111*(1+BT1112)</f>
        <v>134.12304980620334</v>
      </c>
      <c r="BT1112" s="60">
        <f>$L$60*N(S1112)+$L$61*N(AE1112)+$L$62*N(AQ1112)+$L$63*N(AM1112)+$L$64*N(AI1112)+$L$65*N(AA1112)+$L$66*N(BG1112)+$L$67*N(W1112)+$L$68*N(AY1112)</f>
        <v>-7.726727810283174E-3</v>
      </c>
      <c r="BU1112" s="60">
        <f>IF(ISNUMBER(BS1112),BS1112/MAX(BS$22:BS1112)-1,"")</f>
        <v>-7.1242385256495622E-2</v>
      </c>
    </row>
    <row r="1113" spans="17:73" ht="16" customHeight="1">
      <c r="Q1113" s="63">
        <v>44677</v>
      </c>
      <c r="R1113" s="62">
        <v>593.21</v>
      </c>
      <c r="S1113" s="60">
        <f>IF(AND(ISNUMBER(R1112),ISNUMBER(R1113)),R1113/R1112-1,"")</f>
        <v>-4.0796454234099944E-3</v>
      </c>
      <c r="T1113" s="60">
        <f>IF(ISNUMBER(R1113),R1113/MAX(R$22:R1113)-1,"")</f>
        <v>-0.10593820648078367</v>
      </c>
      <c r="V1113" s="62">
        <v>298.95999999999998</v>
      </c>
      <c r="W1113" s="60">
        <f>IF(AND(ISNUMBER(V1112),ISNUMBER(V1113)),V1113/V1112-1,"")</f>
        <v>-1.9696210983142226E-3</v>
      </c>
      <c r="X1113" s="60">
        <f>IF(ISNUMBER(V1113),V1113/MAX(V$22:V1113)-1,"")</f>
        <v>-0.11437627751281221</v>
      </c>
      <c r="Z1113" s="62">
        <v>11.51</v>
      </c>
      <c r="AA1113" s="60">
        <f>IF(AND(ISNUMBER(Z1112),ISNUMBER(Z1113)),Z1113/Z1112-1,"")</f>
        <v>0</v>
      </c>
      <c r="AB1113" s="60">
        <f>IF(ISNUMBER(Z1113),Z1113/MAX(Z$22:Z1113)-1,"")</f>
        <v>-0.15117994100294985</v>
      </c>
      <c r="AD1113" s="62">
        <v>14.69</v>
      </c>
      <c r="AE1113" s="60">
        <f>IF(AND(ISNUMBER(AD1112),ISNUMBER(AD1113)),AD1113/AD1112-1,"")</f>
        <v>-1.6733601070950455E-2</v>
      </c>
      <c r="AF1113" s="60">
        <f>IF(ISNUMBER(AD1113),AD1113/MAX(AD$22:AD1113)-1,"")</f>
        <v>-0.13435474366529165</v>
      </c>
      <c r="AH1113" s="62">
        <v>18.79</v>
      </c>
      <c r="AI1113" s="60">
        <f>IF(AND(ISNUMBER(AH1112),ISNUMBER(AH1113)),AH1113/AH1112-1,"")</f>
        <v>-1.0531858873091049E-2</v>
      </c>
      <c r="AJ1113" s="60">
        <f>IF(ISNUMBER(AH1113),AH1113/MAX(AH$22:AH1113)-1,"")</f>
        <v>-0.10693916349809884</v>
      </c>
      <c r="AL1113" s="62">
        <v>22.88</v>
      </c>
      <c r="AM1113" s="60">
        <f>IF(AND(ISNUMBER(AL1112),ISNUMBER(AL1113)),AL1113/AL1112-1,"")</f>
        <v>-1.5490533562822706E-2</v>
      </c>
      <c r="AN1113" s="60">
        <f>IF(ISNUMBER(AL1113),AL1113/MAX(AL$22:AL1113)-1,"")</f>
        <v>-2.9274501484938487E-2</v>
      </c>
      <c r="AP1113" s="62">
        <v>100.25</v>
      </c>
      <c r="AQ1113" s="60">
        <f>IF(AND(ISNUMBER(AP1112),ISNUMBER(AP1113)),AP1113/AP1112-1,"")</f>
        <v>9.9760574620910702E-5</v>
      </c>
      <c r="AR1113" s="60">
        <f>IF(ISNUMBER(AP1113),AP1113/MAX(AP$22:AP1113)-1,"")</f>
        <v>-1.5934667861766671E-3</v>
      </c>
      <c r="AT1113" s="62">
        <v>50.07</v>
      </c>
      <c r="AU1113" s="60">
        <f>IF(AND(ISNUMBER(AT1112),ISNUMBER(AT1113)),AT1113/AT1112-1,"")</f>
        <v>-1.9968051118202101E-4</v>
      </c>
      <c r="AV1113" s="60">
        <f>IF(ISNUMBER(AT1113),AT1113/MAX(AT$22:AT1113)-1,"")</f>
        <v>-2.1921084097249466E-3</v>
      </c>
      <c r="AX1113" s="62">
        <v>24.582999999999998</v>
      </c>
      <c r="AY1113" s="60">
        <f>IF(AND(ISNUMBER(AX1112),ISNUMBER(AX1113)),AX1113/AX1112-1,"")</f>
        <v>-8.3501411859621122E-3</v>
      </c>
      <c r="AZ1113" s="60">
        <f>IF(ISNUMBER(AX1113),AX1113/MAX(AX$22:AX1113)-1,"")</f>
        <v>-8.3236994219653249E-2</v>
      </c>
      <c r="BB1113" s="62">
        <v>43.86</v>
      </c>
      <c r="BC1113" s="60">
        <f>IF(AND(ISNUMBER(BB1112),ISNUMBER(BB1113)),BB1113/BB1112-1,"")</f>
        <v>1.36986301369868E-3</v>
      </c>
      <c r="BD1113" s="60">
        <f>IF(ISNUMBER(BB1113),BB1113/MAX(BB$22:BB1113)-1,"")</f>
        <v>-0.20701500632796965</v>
      </c>
      <c r="BF1113" s="62">
        <v>48.55</v>
      </c>
      <c r="BG1113" s="60">
        <f>IF(AND(ISNUMBER(BF1112),ISNUMBER(BF1113)),BF1113/BF1112-1,"")</f>
        <v>1.0309278350515427E-3</v>
      </c>
      <c r="BH1113" s="60">
        <f>IF(ISNUMBER(BF1113),BF1113/MAX(BF$22:BF1113)-1,"")</f>
        <v>-0.10325083117842637</v>
      </c>
      <c r="BK1113" s="61">
        <f>BK1112*(1+BL1113)</f>
        <v>140.91509979918587</v>
      </c>
      <c r="BL1113" s="60">
        <f>$L$12*N(AQ1113)+$L$13*N(S1113)+$L$14*N(AA1113)+$L$15*N(AE1113)+$L$16*N(AY1113)+$L$17*N(BC1113)+$L$18*N(AM1113)+$L$19*N(AU1113)+$L$20*N(W1113)</f>
        <v>-4.7622931688658084E-3</v>
      </c>
      <c r="BM1113" s="60">
        <f>IF(ISNUMBER(BK1113),BK1113/MAX(BK$22:BK1113)-1,"")</f>
        <v>-6.1603648504820696E-2</v>
      </c>
      <c r="BO1113" s="61">
        <f>BO1112*(1+BP1113)</f>
        <v>139.76912565778105</v>
      </c>
      <c r="BP1113" s="60">
        <f>$L$36*N(S1113)+$L$37*N(AQ1113)+$L$38*N(AA1113)+$L$39*N(AE1113)+$L$40*N(AM1113)+$L$41*N(W1113)+$L$42*N(AI1113)+$L$43*N(BG1113)+$L$44*N(AY1113)</f>
        <v>-5.2494444940235736E-3</v>
      </c>
      <c r="BQ1113" s="60">
        <f>IF(ISNUMBER(BO1113),BO1113/MAX(BO$22:BO1113)-1,"")</f>
        <v>-7.8195178352694183E-2</v>
      </c>
      <c r="BS1113" s="61">
        <f>BS1112*(1+BT1113)</f>
        <v>133.1440515378531</v>
      </c>
      <c r="BT1113" s="60">
        <f>$L$60*N(S1113)+$L$61*N(AE1113)+$L$62*N(AQ1113)+$L$63*N(AM1113)+$L$64*N(AI1113)+$L$65*N(AA1113)+$L$66*N(BG1113)+$L$67*N(W1113)+$L$68*N(AY1113)</f>
        <v>-7.2992544515264176E-3</v>
      </c>
      <c r="BU1113" s="60">
        <f>IF(ISNUMBER(BS1113),BS1113/MAX(BS$22:BS1113)-1,"")</f>
        <v>-7.8021623410301277E-2</v>
      </c>
    </row>
    <row r="1114" spans="17:73" ht="16" customHeight="1">
      <c r="Q1114" s="63">
        <v>44678</v>
      </c>
      <c r="R1114" s="62">
        <v>582.78</v>
      </c>
      <c r="S1114" s="60">
        <f>IF(AND(ISNUMBER(R1113),ISNUMBER(R1114)),R1114/R1113-1,"")</f>
        <v>-1.7582306434483663E-2</v>
      </c>
      <c r="T1114" s="60">
        <f>IF(ISNUMBER(R1114),R1114/MAX(R$22:R1114)-1,"")</f>
        <v>-0.1216578749058026</v>
      </c>
      <c r="V1114" s="62">
        <v>293.55</v>
      </c>
      <c r="W1114" s="60">
        <f>IF(AND(ISNUMBER(V1113),ISNUMBER(V1114)),V1114/V1113-1,"")</f>
        <v>-1.8096066363393004E-2</v>
      </c>
      <c r="X1114" s="60">
        <f>IF(ISNUMBER(V1114),V1114/MAX(V$22:V1114)-1,"")</f>
        <v>-0.13040258316793552</v>
      </c>
      <c r="Z1114" s="62">
        <v>11.28</v>
      </c>
      <c r="AA1114" s="60">
        <f>IF(AND(ISNUMBER(Z1113),ISNUMBER(Z1114)),Z1114/Z1113-1,"")</f>
        <v>-1.9982623805386623E-2</v>
      </c>
      <c r="AB1114" s="60">
        <f>IF(ISNUMBER(Z1114),Z1114/MAX(Z$22:Z1114)-1,"")</f>
        <v>-0.16814159292035402</v>
      </c>
      <c r="AD1114" s="62">
        <v>14.44</v>
      </c>
      <c r="AE1114" s="60">
        <f>IF(AND(ISNUMBER(AD1113),ISNUMBER(AD1114)),AD1114/AD1113-1,"")</f>
        <v>-1.7018379850238241E-2</v>
      </c>
      <c r="AF1114" s="60">
        <f>IF(ISNUMBER(AD1114),AD1114/MAX(AD$22:AD1114)-1,"")</f>
        <v>-0.1490866234531526</v>
      </c>
      <c r="AH1114" s="62">
        <v>18.600000000000001</v>
      </c>
      <c r="AI1114" s="60">
        <f>IF(AND(ISNUMBER(AH1113),ISNUMBER(AH1114)),AH1114/AH1113-1,"")</f>
        <v>-1.0111761575305911E-2</v>
      </c>
      <c r="AJ1114" s="60">
        <f>IF(ISNUMBER(AH1114),AH1114/MAX(AH$22:AH1114)-1,"")</f>
        <v>-0.11596958174904937</v>
      </c>
      <c r="AL1114" s="62">
        <v>22.76</v>
      </c>
      <c r="AM1114" s="60">
        <f>IF(AND(ISNUMBER(AL1113),ISNUMBER(AL1114)),AL1114/AL1113-1,"")</f>
        <v>-5.2447552447550949E-3</v>
      </c>
      <c r="AN1114" s="60">
        <f>IF(ISNUMBER(AL1114),AL1114/MAX(AL$22:AL1114)-1,"")</f>
        <v>-3.4365719134492934E-2</v>
      </c>
      <c r="AP1114" s="62">
        <v>100.26</v>
      </c>
      <c r="AQ1114" s="60">
        <f>IF(AND(ISNUMBER(AP1113),ISNUMBER(AP1114)),AP1114/AP1113-1,"")</f>
        <v>9.9750623441474673E-5</v>
      </c>
      <c r="AR1114" s="60">
        <f>IF(ISNUMBER(AP1114),AP1114/MAX(AP$22:AP1114)-1,"")</f>
        <v>-1.4938751120405769E-3</v>
      </c>
      <c r="AT1114" s="62">
        <v>50.07</v>
      </c>
      <c r="AU1114" s="60">
        <f>IF(AND(ISNUMBER(AT1113),ISNUMBER(AT1114)),AT1114/AT1113-1,"")</f>
        <v>0</v>
      </c>
      <c r="AV1114" s="60">
        <f>IF(ISNUMBER(AT1114),AT1114/MAX(AT$22:AT1114)-1,"")</f>
        <v>-2.1921084097249466E-3</v>
      </c>
      <c r="AX1114" s="62">
        <v>24.643999999999998</v>
      </c>
      <c r="AY1114" s="60">
        <f>IF(AND(ISNUMBER(AX1113),ISNUMBER(AX1114)),AX1114/AX1113-1,"")</f>
        <v>2.4813895781636841E-3</v>
      </c>
      <c r="AZ1114" s="60">
        <f>IF(ISNUMBER(AX1114),AX1114/MAX(AX$22:AX1114)-1,"")</f>
        <v>-8.0962148051463845E-2</v>
      </c>
      <c r="BB1114" s="62">
        <v>43.95</v>
      </c>
      <c r="BC1114" s="60">
        <f>IF(AND(ISNUMBER(BB1113),ISNUMBER(BB1114)),BB1114/BB1113-1,"")</f>
        <v>2.0519835841315004E-3</v>
      </c>
      <c r="BD1114" s="60">
        <f>IF(ISNUMBER(BB1114),BB1114/MAX(BB$22:BB1114)-1,"")</f>
        <v>-0.20538781413849216</v>
      </c>
      <c r="BF1114" s="62">
        <v>48.52</v>
      </c>
      <c r="BG1114" s="60">
        <f>IF(AND(ISNUMBER(BF1113),ISNUMBER(BF1114)),BF1114/BF1113-1,"")</f>
        <v>-6.1791967044266816E-4</v>
      </c>
      <c r="BH1114" s="60">
        <f>IF(ISNUMBER(BF1114),BF1114/MAX(BF$22:BF1114)-1,"")</f>
        <v>-0.10380495012929436</v>
      </c>
      <c r="BK1114" s="61">
        <f>BK1113*(1+BL1114)</f>
        <v>139.52963556350497</v>
      </c>
      <c r="BL1114" s="60">
        <f>$L$12*N(AQ1114)+$L$13*N(S1114)+$L$14*N(AA1114)+$L$15*N(AE1114)+$L$16*N(AY1114)+$L$17*N(BC1114)+$L$18*N(AM1114)+$L$19*N(AU1114)+$L$20*N(W1114)</f>
        <v>-9.8319075645924344E-3</v>
      </c>
      <c r="BM1114" s="60">
        <f>IF(ISNUMBER(BK1114),BK1114/MAX(BK$22:BK1114)-1,"")</f>
        <v>-7.0829874691672012E-2</v>
      </c>
      <c r="BO1114" s="61">
        <f>BO1113*(1+BP1114)</f>
        <v>138.09624071048691</v>
      </c>
      <c r="BP1114" s="60">
        <f>$L$36*N(S1114)+$L$37*N(AQ1114)+$L$38*N(AA1114)+$L$39*N(AE1114)+$L$40*N(AM1114)+$L$41*N(W1114)+$L$42*N(AI1114)+$L$43*N(BG1114)+$L$44*N(AY1114)</f>
        <v>-1.1968916163861101E-2</v>
      </c>
      <c r="BQ1114" s="60">
        <f>IF(ISNUMBER(BO1114),BO1114/MAX(BO$22:BO1114)-1,"")</f>
        <v>-8.9228182982433624E-2</v>
      </c>
      <c r="BS1114" s="61">
        <f>BS1113*(1+BT1114)</f>
        <v>131.55184865446955</v>
      </c>
      <c r="BT1114" s="60">
        <f>$L$60*N(S1114)+$L$61*N(AE1114)+$L$62*N(AQ1114)+$L$63*N(AM1114)+$L$64*N(AI1114)+$L$65*N(AA1114)+$L$66*N(BG1114)+$L$67*N(W1114)+$L$68*N(AY1114)</f>
        <v>-1.195849807027155E-2</v>
      </c>
      <c r="BU1114" s="60">
        <f>IF(ISNUMBER(BS1114),BS1114/MAX(BS$22:BS1114)-1,"")</f>
        <v>-8.9047100047581318E-2</v>
      </c>
    </row>
    <row r="1115" spans="17:73" ht="16" customHeight="1">
      <c r="Q1115" s="63">
        <v>44679</v>
      </c>
      <c r="R1115" s="62">
        <v>594</v>
      </c>
      <c r="S1115" s="60">
        <f>IF(AND(ISNUMBER(R1114),ISNUMBER(R1115)),R1115/R1114-1,"")</f>
        <v>1.9252548131370339E-2</v>
      </c>
      <c r="T1115" s="60">
        <f>IF(ISNUMBER(R1115),R1115/MAX(R$22:R1115)-1,"")</f>
        <v>-0.10474755086661647</v>
      </c>
      <c r="V1115" s="62">
        <v>297.89999999999998</v>
      </c>
      <c r="W1115" s="60">
        <f>IF(AND(ISNUMBER(V1114),ISNUMBER(V1115)),V1115/V1114-1,"")</f>
        <v>1.4818599897802542E-2</v>
      </c>
      <c r="X1115" s="60">
        <f>IF(ISNUMBER(V1115),V1115/MAX(V$22:V1115)-1,"")</f>
        <v>-0.11751636697573842</v>
      </c>
      <c r="Z1115" s="62">
        <v>11.45</v>
      </c>
      <c r="AA1115" s="60">
        <f>IF(AND(ISNUMBER(Z1114),ISNUMBER(Z1115)),Z1115/Z1114-1,"")</f>
        <v>1.5070921985815611E-2</v>
      </c>
      <c r="AB1115" s="60">
        <f>IF(ISNUMBER(Z1115),Z1115/MAX(Z$22:Z1115)-1,"")</f>
        <v>-0.15560471976401191</v>
      </c>
      <c r="AD1115" s="62">
        <v>14.84</v>
      </c>
      <c r="AE1115" s="60">
        <f>IF(AND(ISNUMBER(AD1114),ISNUMBER(AD1115)),AD1115/AD1114-1,"")</f>
        <v>2.7700831024930705E-2</v>
      </c>
      <c r="AF1115" s="60">
        <f>IF(ISNUMBER(AD1115),AD1115/MAX(AD$22:AD1115)-1,"")</f>
        <v>-0.12551561579257509</v>
      </c>
      <c r="AH1115" s="62">
        <v>18.68</v>
      </c>
      <c r="AI1115" s="60">
        <f>IF(AND(ISNUMBER(AH1114),ISNUMBER(AH1115)),AH1115/AH1114-1,"")</f>
        <v>4.3010752688170673E-3</v>
      </c>
      <c r="AJ1115" s="60">
        <f>IF(ISNUMBER(AH1115),AH1115/MAX(AH$22:AH1115)-1,"")</f>
        <v>-0.11216730038022815</v>
      </c>
      <c r="AL1115" s="62">
        <v>22.72</v>
      </c>
      <c r="AM1115" s="60">
        <f>IF(AND(ISNUMBER(AL1114),ISNUMBER(AL1115)),AL1115/AL1114-1,"")</f>
        <v>-1.7574692442883233E-3</v>
      </c>
      <c r="AN1115" s="60">
        <f>IF(ISNUMBER(AL1115),AL1115/MAX(AL$22:AL1115)-1,"")</f>
        <v>-3.6062791684344564E-2</v>
      </c>
      <c r="AP1115" s="62">
        <v>100.24</v>
      </c>
      <c r="AQ1115" s="60">
        <f>IF(AND(ISNUMBER(AP1114),ISNUMBER(AP1115)),AP1115/AP1114-1,"")</f>
        <v>-1.9948134849401278E-4</v>
      </c>
      <c r="AR1115" s="60">
        <f>IF(ISNUMBER(AP1115),AP1115/MAX(AP$22:AP1115)-1,"")</f>
        <v>-1.6930584603127574E-3</v>
      </c>
      <c r="AT1115" s="62">
        <v>50.08</v>
      </c>
      <c r="AU1115" s="60">
        <f>IF(AND(ISNUMBER(AT1114),ISNUMBER(AT1115)),AT1115/AT1114-1,"")</f>
        <v>1.9972039145188525E-4</v>
      </c>
      <c r="AV1115" s="60">
        <f>IF(ISNUMBER(AT1115),AT1115/MAX(AT$22:AT1115)-1,"")</f>
        <v>-1.9928258270227595E-3</v>
      </c>
      <c r="AX1115" s="62">
        <v>24.51</v>
      </c>
      <c r="AY1115" s="60">
        <f>IF(AND(ISNUMBER(AX1114),ISNUMBER(AX1115)),AX1115/AX1114-1,"")</f>
        <v>-5.4374289888003968E-3</v>
      </c>
      <c r="AZ1115" s="60">
        <f>IF(ISNUMBER(AX1115),AX1115/MAX(AX$22:AX1115)-1,"")</f>
        <v>-8.595935110945363E-2</v>
      </c>
      <c r="BB1115" s="62">
        <v>43.94</v>
      </c>
      <c r="BC1115" s="60">
        <f>IF(AND(ISNUMBER(BB1114),ISNUMBER(BB1115)),BB1115/BB1114-1,"")</f>
        <v>-2.2753128555186297E-4</v>
      </c>
      <c r="BD1115" s="60">
        <f>IF(ISNUMBER(BB1115),BB1115/MAX(BB$22:BB1115)-1,"")</f>
        <v>-0.20556861327065634</v>
      </c>
      <c r="BF1115" s="62">
        <v>48.53</v>
      </c>
      <c r="BG1115" s="60">
        <f>IF(AND(ISNUMBER(BF1114),ISNUMBER(BF1115)),BF1115/BF1114-1,"")</f>
        <v>2.0610057708148055E-4</v>
      </c>
      <c r="BH1115" s="60">
        <f>IF(ISNUMBER(BF1115),BF1115/MAX(BF$22:BF1115)-1,"")</f>
        <v>-0.10362024381233836</v>
      </c>
      <c r="BK1115" s="61">
        <f>BK1114*(1+BL1115)</f>
        <v>140.90898412146868</v>
      </c>
      <c r="BL1115" s="60">
        <f>$L$12*N(AQ1115)+$L$13*N(S1115)+$L$14*N(AA1115)+$L$15*N(AE1115)+$L$16*N(AY1115)+$L$17*N(BC1115)+$L$18*N(AM1115)+$L$19*N(AU1115)+$L$20*N(W1115)</f>
        <v>9.8857031511124602E-3</v>
      </c>
      <c r="BM1115" s="60">
        <f>IF(ISNUMBER(BK1115),BK1115/MAX(BK$22:BK1115)-1,"")</f>
        <v>-6.1644374655991929E-2</v>
      </c>
      <c r="BO1115" s="61">
        <f>BO1114*(1+BP1115)</f>
        <v>139.85070046345243</v>
      </c>
      <c r="BP1115" s="60">
        <f>$L$36*N(S1115)+$L$37*N(AQ1115)+$L$38*N(AA1115)+$L$39*N(AE1115)+$L$40*N(AM1115)+$L$41*N(W1115)+$L$42*N(AI1115)+$L$43*N(BG1115)+$L$44*N(AY1115)</f>
        <v>1.2704616316411219E-2</v>
      </c>
      <c r="BQ1115" s="60">
        <f>IF(ISNUMBER(BO1115),BO1115/MAX(BO$22:BO1115)-1,"")</f>
        <v>-7.7657176495424585E-2</v>
      </c>
      <c r="BS1115" s="61">
        <f>BS1114*(1+BT1115)</f>
        <v>133.19990566897593</v>
      </c>
      <c r="BT1115" s="60">
        <f>$L$60*N(S1115)+$L$61*N(AE1115)+$L$62*N(AQ1115)+$L$63*N(AM1115)+$L$64*N(AI1115)+$L$65*N(AA1115)+$L$66*N(BG1115)+$L$67*N(W1115)+$L$68*N(AY1115)</f>
        <v>1.2527813416253104E-2</v>
      </c>
      <c r="BU1115" s="60">
        <f>IF(ISNUMBER(BS1115),BS1115/MAX(BS$22:BS1115)-1,"")</f>
        <v>-7.7634852085982642E-2</v>
      </c>
    </row>
    <row r="1116" spans="17:73" ht="16" customHeight="1">
      <c r="Q1116" s="63">
        <v>44680</v>
      </c>
      <c r="R1116" s="62">
        <v>596.53</v>
      </c>
      <c r="S1116" s="60">
        <f>IF(AND(ISNUMBER(R1115),ISNUMBER(R1116)),R1116/R1115-1,"")</f>
        <v>4.2592592592591849E-3</v>
      </c>
      <c r="T1116" s="60">
        <f>IF(ISNUMBER(R1116),R1116/MAX(R$22:R1116)-1,"")</f>
        <v>-0.10093443858327056</v>
      </c>
      <c r="V1116" s="62">
        <v>299.49</v>
      </c>
      <c r="W1116" s="60">
        <f>IF(AND(ISNUMBER(V1115),ISNUMBER(V1116)),V1116/V1115-1,"")</f>
        <v>5.3373615307150679E-3</v>
      </c>
      <c r="X1116" s="60">
        <f>IF(ISNUMBER(V1116),V1116/MAX(V$22:V1116)-1,"")</f>
        <v>-0.11280623278134905</v>
      </c>
      <c r="Z1116" s="62">
        <v>11.61</v>
      </c>
      <c r="AA1116" s="60">
        <f>IF(AND(ISNUMBER(Z1115),ISNUMBER(Z1116)),Z1116/Z1115-1,"")</f>
        <v>1.3973799126637543E-2</v>
      </c>
      <c r="AB1116" s="60">
        <f>IF(ISNUMBER(Z1116),Z1116/MAX(Z$22:Z1116)-1,"")</f>
        <v>-0.14380530973451333</v>
      </c>
      <c r="AD1116" s="62">
        <v>15.16</v>
      </c>
      <c r="AE1116" s="60">
        <f>IF(AND(ISNUMBER(AD1115),ISNUMBER(AD1116)),AD1116/AD1115-1,"")</f>
        <v>2.1563342318059231E-2</v>
      </c>
      <c r="AF1116" s="60">
        <f>IF(ISNUMBER(AD1116),AD1116/MAX(AD$22:AD1116)-1,"")</f>
        <v>-0.10665880966411312</v>
      </c>
      <c r="AH1116" s="62">
        <v>18.899999999999999</v>
      </c>
      <c r="AI1116" s="60">
        <f>IF(AND(ISNUMBER(AH1115),ISNUMBER(AH1116)),AH1116/AH1115-1,"")</f>
        <v>1.1777301927194728E-2</v>
      </c>
      <c r="AJ1116" s="60">
        <f>IF(ISNUMBER(AH1116),AH1116/MAX(AH$22:AH1116)-1,"")</f>
        <v>-0.10171102661596965</v>
      </c>
      <c r="AL1116" s="62">
        <v>22.94</v>
      </c>
      <c r="AM1116" s="60">
        <f>IF(AND(ISNUMBER(AL1115),ISNUMBER(AL1116)),AL1116/AL1115-1,"")</f>
        <v>9.6830985915494772E-3</v>
      </c>
      <c r="AN1116" s="60">
        <f>IF(ISNUMBER(AL1116),AL1116/MAX(AL$22:AL1116)-1,"")</f>
        <v>-2.6728892660161208E-2</v>
      </c>
      <c r="AP1116" s="62">
        <v>100.26</v>
      </c>
      <c r="AQ1116" s="60">
        <f>IF(AND(ISNUMBER(AP1115),ISNUMBER(AP1116)),AP1116/AP1115-1,"")</f>
        <v>1.995211492418214E-4</v>
      </c>
      <c r="AR1116" s="60">
        <f>IF(ISNUMBER(AP1116),AP1116/MAX(AP$22:AP1116)-1,"")</f>
        <v>-1.4938751120405769E-3</v>
      </c>
      <c r="AT1116" s="62">
        <v>50.07</v>
      </c>
      <c r="AU1116" s="60">
        <f>IF(AND(ISNUMBER(AT1115),ISNUMBER(AT1116)),AT1116/AT1115-1,"")</f>
        <v>-1.9968051118202101E-4</v>
      </c>
      <c r="AV1116" s="60">
        <f>IF(ISNUMBER(AT1116),AT1116/MAX(AT$22:AT1116)-1,"")</f>
        <v>-2.1921084097249466E-3</v>
      </c>
      <c r="AX1116" s="62">
        <v>24.817</v>
      </c>
      <c r="AY1116" s="60">
        <f>IF(AND(ISNUMBER(AX1115),ISNUMBER(AX1116)),AX1116/AX1115-1,"")</f>
        <v>1.2525499796001593E-2</v>
      </c>
      <c r="AZ1116" s="60">
        <f>IF(ISNUMBER(AX1116),AX1116/MAX(AX$22:AX1116)-1,"")</f>
        <v>-7.4510535148237911E-2</v>
      </c>
      <c r="BB1116" s="62">
        <v>43.87</v>
      </c>
      <c r="BC1116" s="60">
        <f>IF(AND(ISNUMBER(BB1115),ISNUMBER(BB1116)),BB1116/BB1115-1,"")</f>
        <v>-1.5930814747382449E-3</v>
      </c>
      <c r="BD1116" s="60">
        <f>IF(ISNUMBER(BB1116),BB1116/MAX(BB$22:BB1116)-1,"")</f>
        <v>-0.20683420719580559</v>
      </c>
      <c r="BF1116" s="62">
        <v>48.38</v>
      </c>
      <c r="BG1116" s="60">
        <f>IF(AND(ISNUMBER(BF1115),ISNUMBER(BF1116)),BF1116/BF1115-1,"")</f>
        <v>-3.0908716257984636E-3</v>
      </c>
      <c r="BH1116" s="60">
        <f>IF(ISNUMBER(BF1116),BF1116/MAX(BF$22:BF1116)-1,"")</f>
        <v>-0.10639083856667897</v>
      </c>
      <c r="BK1116" s="61">
        <f>BK1115*(1+BL1116)</f>
        <v>142.02174322134601</v>
      </c>
      <c r="BL1116" s="60">
        <f>$L$12*N(AQ1116)+$L$13*N(S1116)+$L$14*N(AA1116)+$L$15*N(AE1116)+$L$16*N(AY1116)+$L$17*N(BC1116)+$L$18*N(AM1116)+$L$19*N(AU1116)+$L$20*N(W1116)</f>
        <v>7.897006048372986E-3</v>
      </c>
      <c r="BM1116" s="60">
        <f>IF(ISNUMBER(BK1116),BK1116/MAX(BK$22:BK1116)-1,"")</f>
        <v>-5.423417460712554E-2</v>
      </c>
      <c r="BO1116" s="61">
        <f>BO1115*(1+BP1116)</f>
        <v>141.10716286869246</v>
      </c>
      <c r="BP1116" s="60">
        <f>$L$36*N(S1116)+$L$37*N(AQ1116)+$L$38*N(AA1116)+$L$39*N(AE1116)+$L$40*N(AM1116)+$L$41*N(W1116)+$L$42*N(AI1116)+$L$43*N(BG1116)+$L$44*N(AY1116)</f>
        <v>8.9843125638714855E-3</v>
      </c>
      <c r="BQ1116" s="60">
        <f>IF(ISNUMBER(BO1116),BO1116/MAX(BO$22:BO1116)-1,"")</f>
        <v>-6.9370560278015692E-2</v>
      </c>
      <c r="BS1116" s="61">
        <f>BS1115*(1+BT1116)</f>
        <v>134.41578101941002</v>
      </c>
      <c r="BT1116" s="60">
        <f>$L$60*N(S1116)+$L$61*N(AE1116)+$L$62*N(AQ1116)+$L$63*N(AM1116)+$L$64*N(AI1116)+$L$65*N(AA1116)+$L$66*N(BG1116)+$L$67*N(W1116)+$L$68*N(AY1116)</f>
        <v>9.1281997860851154E-3</v>
      </c>
      <c r="BU1116" s="60">
        <f>IF(ISNUMBER(BS1116),BS1116/MAX(BS$22:BS1116)-1,"")</f>
        <v>-6.9215318740101561E-2</v>
      </c>
    </row>
    <row r="1117" spans="17:73" ht="16" customHeight="1">
      <c r="Q1117" s="63">
        <v>44683</v>
      </c>
      <c r="R1117" s="62">
        <v>586.5</v>
      </c>
      <c r="S1117" s="60">
        <f>IF(AND(ISNUMBER(R1116),ISNUMBER(R1117)),R1117/R1116-1,"")</f>
        <v>-1.6813907096038694E-2</v>
      </c>
      <c r="T1117" s="60">
        <f>IF(ISNUMBER(R1117),R1117/MAX(R$22:R1117)-1,"")</f>
        <v>-0.11605124340617934</v>
      </c>
      <c r="V1117" s="62">
        <v>295</v>
      </c>
      <c r="W1117" s="60">
        <f>IF(AND(ISNUMBER(V1116),ISNUMBER(V1117)),V1117/V1116-1,"")</f>
        <v>-1.4992153327323177E-2</v>
      </c>
      <c r="X1117" s="60">
        <f>IF(ISNUMBER(V1117),V1117/MAX(V$22:V1117)-1,"")</f>
        <v>-0.12610717777053648</v>
      </c>
      <c r="Z1117" s="62">
        <v>11.39</v>
      </c>
      <c r="AA1117" s="60">
        <f>IF(AND(ISNUMBER(Z1116),ISNUMBER(Z1117)),Z1117/Z1116-1,"")</f>
        <v>-1.8949181739879362E-2</v>
      </c>
      <c r="AB1117" s="60">
        <f>IF(ISNUMBER(Z1117),Z1117/MAX(Z$22:Z1117)-1,"")</f>
        <v>-0.16002949852507375</v>
      </c>
      <c r="AD1117" s="62">
        <v>14.8</v>
      </c>
      <c r="AE1117" s="60">
        <f>IF(AND(ISNUMBER(AD1116),ISNUMBER(AD1117)),AD1117/AD1116-1,"")</f>
        <v>-2.3746701846965701E-2</v>
      </c>
      <c r="AF1117" s="60">
        <f>IF(ISNUMBER(AD1117),AD1117/MAX(AD$22:AD1117)-1,"")</f>
        <v>-0.12787271655863275</v>
      </c>
      <c r="AH1117" s="62">
        <v>18.510000000000002</v>
      </c>
      <c r="AI1117" s="60">
        <f>IF(AND(ISNUMBER(AH1116),ISNUMBER(AH1117)),AH1117/AH1116-1,"")</f>
        <v>-2.0634920634920451E-2</v>
      </c>
      <c r="AJ1117" s="60">
        <f>IF(ISNUMBER(AH1117),AH1117/MAX(AH$22:AH1117)-1,"")</f>
        <v>-0.12024714828897332</v>
      </c>
      <c r="AL1117" s="62">
        <v>22.36</v>
      </c>
      <c r="AM1117" s="60">
        <f>IF(AND(ISNUMBER(AL1116),ISNUMBER(AL1117)),AL1117/AL1116-1,"")</f>
        <v>-2.5283347863993111E-2</v>
      </c>
      <c r="AN1117" s="60">
        <f>IF(ISNUMBER(AL1117),AL1117/MAX(AL$22:AL1117)-1,"")</f>
        <v>-5.1336444633008127E-2</v>
      </c>
      <c r="AP1117" s="62">
        <v>100.26</v>
      </c>
      <c r="AQ1117" s="60">
        <f>IF(AND(ISNUMBER(AP1116),ISNUMBER(AP1117)),AP1117/AP1116-1,"")</f>
        <v>0</v>
      </c>
      <c r="AR1117" s="60">
        <f>IF(ISNUMBER(AP1117),AP1117/MAX(AP$22:AP1117)-1,"")</f>
        <v>-1.4938751120405769E-3</v>
      </c>
      <c r="AT1117" s="62">
        <v>50.06</v>
      </c>
      <c r="AU1117" s="60">
        <f>IF(AND(ISNUMBER(AT1116),ISNUMBER(AT1117)),AT1117/AT1116-1,"")</f>
        <v>-1.9972039145188525E-4</v>
      </c>
      <c r="AV1117" s="60">
        <f>IF(ISNUMBER(AT1117),AT1117/MAX(AT$22:AT1117)-1,"")</f>
        <v>-2.3913909924272447E-3</v>
      </c>
      <c r="AX1117" s="62">
        <v>24.853000000000002</v>
      </c>
      <c r="AY1117" s="60">
        <f>IF(AND(ISNUMBER(AX1116),ISNUMBER(AX1117)),AX1117/AX1116-1,"")</f>
        <v>1.4506185276221828E-3</v>
      </c>
      <c r="AZ1117" s="60">
        <f>IF(ISNUMBER(AX1117),AX1117/MAX(AX$22:AX1117)-1,"")</f>
        <v>-7.3168002983404756E-2</v>
      </c>
      <c r="BB1117" s="62">
        <v>43.58</v>
      </c>
      <c r="BC1117" s="60">
        <f>IF(AND(ISNUMBER(BB1116),ISNUMBER(BB1117)),BB1117/BB1116-1,"")</f>
        <v>-6.6104399361750499E-3</v>
      </c>
      <c r="BD1117" s="60">
        <f>IF(ISNUMBER(BB1117),BB1117/MAX(BB$22:BB1117)-1,"")</f>
        <v>-0.2120773820285663</v>
      </c>
      <c r="BF1117" s="62">
        <v>48.26</v>
      </c>
      <c r="BG1117" s="60">
        <f>IF(AND(ISNUMBER(BF1116),ISNUMBER(BF1117)),BF1117/BF1116-1,"")</f>
        <v>-2.4803637866888106E-3</v>
      </c>
      <c r="BH1117" s="60">
        <f>IF(ISNUMBER(BF1117),BF1117/MAX(BF$22:BF1117)-1,"")</f>
        <v>-0.10860731437015148</v>
      </c>
      <c r="BK1117" s="61">
        <f>BK1116*(1+BL1117)</f>
        <v>140.38449936363577</v>
      </c>
      <c r="BL1117" s="60">
        <f>$L$12*N(AQ1117)+$L$13*N(S1117)+$L$14*N(AA1117)+$L$15*N(AE1117)+$L$16*N(AY1117)+$L$17*N(BC1117)+$L$18*N(AM1117)+$L$19*N(AU1117)+$L$20*N(W1117)</f>
        <v>-1.1528121121274677E-2</v>
      </c>
      <c r="BM1117" s="60">
        <f>IF(ISNUMBER(BK1117),BK1117/MAX(BK$22:BK1117)-1,"")</f>
        <v>-6.5137077594616843E-2</v>
      </c>
      <c r="BO1117" s="61">
        <f>BO1116*(1+BP1117)</f>
        <v>139.19617182304319</v>
      </c>
      <c r="BP1117" s="60">
        <f>$L$36*N(S1117)+$L$37*N(AQ1117)+$L$38*N(AA1117)+$L$39*N(AE1117)+$L$40*N(AM1117)+$L$41*N(W1117)+$L$42*N(AI1117)+$L$43*N(BG1117)+$L$44*N(AY1117)</f>
        <v>-1.3542835153078222E-2</v>
      </c>
      <c r="BQ1117" s="60">
        <f>IF(ISNUMBER(BO1117),BO1117/MAX(BO$22:BO1117)-1,"")</f>
        <v>-8.1973921368772129E-2</v>
      </c>
      <c r="BS1117" s="61">
        <f>BS1116*(1+BT1117)</f>
        <v>132.22408740522167</v>
      </c>
      <c r="BT1117" s="60">
        <f>$L$60*N(S1117)+$L$61*N(AE1117)+$L$62*N(AQ1117)+$L$63*N(AM1117)+$L$64*N(AI1117)+$L$65*N(AA1117)+$L$66*N(BG1117)+$L$67*N(W1117)+$L$68*N(AY1117)</f>
        <v>-1.630532960911675E-2</v>
      </c>
      <c r="BU1117" s="60">
        <f>IF(ISNUMBER(BS1117),BS1117/MAX(BS$22:BS1117)-1,"")</f>
        <v>-8.4392069763161048E-2</v>
      </c>
    </row>
    <row r="1118" spans="17:73" ht="16" customHeight="1">
      <c r="Q1118" s="63">
        <v>44684</v>
      </c>
      <c r="R1118" s="62">
        <v>583.91999999999996</v>
      </c>
      <c r="S1118" s="60">
        <f>IF(AND(ISNUMBER(R1117),ISNUMBER(R1118)),R1118/R1117-1,"")</f>
        <v>-4.3989769820972358E-3</v>
      </c>
      <c r="T1118" s="60">
        <f>IF(ISNUMBER(R1118),R1118/MAX(R$22:R1118)-1,"")</f>
        <v>-0.11993971363978906</v>
      </c>
      <c r="V1118" s="62">
        <v>295</v>
      </c>
      <c r="W1118" s="60">
        <f>IF(AND(ISNUMBER(V1117),ISNUMBER(V1118)),V1118/V1117-1,"")</f>
        <v>0</v>
      </c>
      <c r="X1118" s="60">
        <f>IF(ISNUMBER(V1118),V1118/MAX(V$22:V1118)-1,"")</f>
        <v>-0.12610717777053648</v>
      </c>
      <c r="Z1118" s="62">
        <v>11.33</v>
      </c>
      <c r="AA1118" s="60">
        <f>IF(AND(ISNUMBER(Z1117),ISNUMBER(Z1118)),Z1118/Z1117-1,"")</f>
        <v>-5.2677787532924292E-3</v>
      </c>
      <c r="AB1118" s="60">
        <f>IF(ISNUMBER(Z1118),Z1118/MAX(Z$22:Z1118)-1,"")</f>
        <v>-0.16445427728613571</v>
      </c>
      <c r="AD1118" s="62">
        <v>14.89</v>
      </c>
      <c r="AE1118" s="60">
        <f>IF(AND(ISNUMBER(AD1117),ISNUMBER(AD1118)),AD1118/AD1117-1,"")</f>
        <v>6.0810810810809635E-3</v>
      </c>
      <c r="AF1118" s="60">
        <f>IF(ISNUMBER(AD1118),AD1118/MAX(AD$22:AD1118)-1,"")</f>
        <v>-0.1225692398350029</v>
      </c>
      <c r="AH1118" s="62">
        <v>18.45</v>
      </c>
      <c r="AI1118" s="60">
        <f>IF(AND(ISNUMBER(AH1117),ISNUMBER(AH1118)),AH1118/AH1117-1,"")</f>
        <v>-3.2414910858996615E-3</v>
      </c>
      <c r="AJ1118" s="60">
        <f>IF(ISNUMBER(AH1118),AH1118/MAX(AH$22:AH1118)-1,"")</f>
        <v>-0.12309885931558939</v>
      </c>
      <c r="AL1118" s="62">
        <v>22.23</v>
      </c>
      <c r="AM1118" s="60">
        <f>IF(AND(ISNUMBER(AL1117),ISNUMBER(AL1118)),AL1118/AL1117-1,"")</f>
        <v>-5.8139534883721034E-3</v>
      </c>
      <c r="AN1118" s="60">
        <f>IF(ISNUMBER(AL1118),AL1118/MAX(AL$22:AL1118)-1,"")</f>
        <v>-5.6851930420025454E-2</v>
      </c>
      <c r="AP1118" s="62">
        <v>100.24</v>
      </c>
      <c r="AQ1118" s="60">
        <f>IF(AND(ISNUMBER(AP1117),ISNUMBER(AP1118)),AP1118/AP1117-1,"")</f>
        <v>-1.9948134849401278E-4</v>
      </c>
      <c r="AR1118" s="60">
        <f>IF(ISNUMBER(AP1118),AP1118/MAX(AP$22:AP1118)-1,"")</f>
        <v>-1.6930584603127574E-3</v>
      </c>
      <c r="AT1118" s="62">
        <v>50.07</v>
      </c>
      <c r="AU1118" s="60">
        <f>IF(AND(ISNUMBER(AT1117),ISNUMBER(AT1118)),AT1118/AT1117-1,"")</f>
        <v>1.9976028765467113E-4</v>
      </c>
      <c r="AV1118" s="60">
        <f>IF(ISNUMBER(AT1118),AT1118/MAX(AT$22:AT1118)-1,"")</f>
        <v>-2.1921084097249466E-3</v>
      </c>
      <c r="AX1118" s="62">
        <v>24.315999999999999</v>
      </c>
      <c r="AY1118" s="60">
        <f>IF(AND(ISNUMBER(AX1117),ISNUMBER(AX1118)),AX1118/AX1117-1,"")</f>
        <v>-2.1607049450770632E-2</v>
      </c>
      <c r="AZ1118" s="60">
        <f>IF(ISNUMBER(AX1118),AX1118/MAX(AX$22:AX1118)-1,"")</f>
        <v>-9.3194107775498858E-2</v>
      </c>
      <c r="BB1118" s="62">
        <v>43.51</v>
      </c>
      <c r="BC1118" s="60">
        <f>IF(AND(ISNUMBER(BB1117),ISNUMBER(BB1118)),BB1118/BB1117-1,"")</f>
        <v>-1.6062413951354326E-3</v>
      </c>
      <c r="BD1118" s="60">
        <f>IF(ISNUMBER(BB1118),BB1118/MAX(BB$22:BB1118)-1,"")</f>
        <v>-0.21334297595371554</v>
      </c>
      <c r="BF1118" s="62">
        <v>48.05</v>
      </c>
      <c r="BG1118" s="60">
        <f>IF(AND(ISNUMBER(BF1117),ISNUMBER(BF1118)),BF1118/BF1117-1,"")</f>
        <v>-4.3514297554910764E-3</v>
      </c>
      <c r="BH1118" s="60">
        <f>IF(ISNUMBER(BF1118),BF1118/MAX(BF$22:BF1118)-1,"")</f>
        <v>-0.11248614702622839</v>
      </c>
      <c r="BK1118" s="61">
        <f>BK1117*(1+BL1118)</f>
        <v>139.67004582695645</v>
      </c>
      <c r="BL1118" s="60">
        <f>$L$12*N(AQ1118)+$L$13*N(S1118)+$L$14*N(AA1118)+$L$15*N(AE1118)+$L$16*N(AY1118)+$L$17*N(BC1118)+$L$18*N(AM1118)+$L$19*N(AU1118)+$L$20*N(W1118)</f>
        <v>-5.08926227552149E-3</v>
      </c>
      <c r="BM1118" s="60">
        <f>IF(ISNUMBER(BK1118),BK1118/MAX(BK$22:BK1118)-1,"")</f>
        <v>-6.9894840198398311E-2</v>
      </c>
      <c r="BO1118" s="61">
        <f>BO1117*(1+BP1118)</f>
        <v>138.73543374828807</v>
      </c>
      <c r="BP1118" s="60">
        <f>$L$36*N(S1118)+$L$37*N(AQ1118)+$L$38*N(AA1118)+$L$39*N(AE1118)+$L$40*N(AM1118)+$L$41*N(W1118)+$L$42*N(AI1118)+$L$43*N(BG1118)+$L$44*N(AY1118)</f>
        <v>-3.3099909912813266E-3</v>
      </c>
      <c r="BQ1118" s="60">
        <f>IF(ISNUMBER(BO1118),BO1118/MAX(BO$22:BO1118)-1,"")</f>
        <v>-8.5012579418802803E-2</v>
      </c>
      <c r="BS1118" s="61">
        <f>BS1117*(1+BT1118)</f>
        <v>131.97392791238062</v>
      </c>
      <c r="BT1118" s="60">
        <f>$L$60*N(S1118)+$L$61*N(AE1118)+$L$62*N(AQ1118)+$L$63*N(AM1118)+$L$64*N(AI1118)+$L$65*N(AA1118)+$L$66*N(BG1118)+$L$67*N(W1118)+$L$68*N(AY1118)</f>
        <v>-1.891935862445294E-3</v>
      </c>
      <c r="BU1118" s="60">
        <f>IF(ISNUMBER(BS1118),BS1118/MAX(BS$22:BS1118)-1,"")</f>
        <v>-8.6124341242315494E-2</v>
      </c>
    </row>
    <row r="1119" spans="17:73" ht="16" customHeight="1">
      <c r="Q1119" s="63">
        <v>44685</v>
      </c>
      <c r="R1119" s="62">
        <v>585.5</v>
      </c>
      <c r="S1119" s="60">
        <f>IF(AND(ISNUMBER(R1118),ISNUMBER(R1119)),R1119/R1118-1,"")</f>
        <v>2.7058501164543003E-3</v>
      </c>
      <c r="T1119" s="60">
        <f>IF(ISNUMBER(R1119),R1119/MAX(R$22:R1119)-1,"")</f>
        <v>-0.11755840241145443</v>
      </c>
      <c r="V1119" s="62">
        <v>294.83999999999997</v>
      </c>
      <c r="W1119" s="60">
        <f>IF(AND(ISNUMBER(V1118),ISNUMBER(V1119)),V1119/V1118-1,"")</f>
        <v>-5.4237288135605688E-4</v>
      </c>
      <c r="X1119" s="60">
        <f>IF(ISNUMBER(V1119),V1119/MAX(V$22:V1119)-1,"")</f>
        <v>-0.12658115353852539</v>
      </c>
      <c r="Z1119" s="62">
        <v>11.35</v>
      </c>
      <c r="AA1119" s="60">
        <f>IF(AND(ISNUMBER(Z1118),ISNUMBER(Z1119)),Z1119/Z1118-1,"")</f>
        <v>1.765225066195919E-3</v>
      </c>
      <c r="AB1119" s="60">
        <f>IF(ISNUMBER(Z1119),Z1119/MAX(Z$22:Z1119)-1,"")</f>
        <v>-0.16297935103244843</v>
      </c>
      <c r="AD1119" s="62">
        <v>15</v>
      </c>
      <c r="AE1119" s="60">
        <f>IF(AND(ISNUMBER(AD1118),ISNUMBER(AD1119)),AD1119/AD1118-1,"")</f>
        <v>7.3875083948957698E-3</v>
      </c>
      <c r="AF1119" s="60">
        <f>IF(ISNUMBER(AD1119),AD1119/MAX(AD$22:AD1119)-1,"")</f>
        <v>-0.1160872127283441</v>
      </c>
      <c r="AH1119" s="62">
        <v>18.37</v>
      </c>
      <c r="AI1119" s="60">
        <f>IF(AND(ISNUMBER(AH1118),ISNUMBER(AH1119)),AH1119/AH1118-1,"")</f>
        <v>-4.3360433604334725E-3</v>
      </c>
      <c r="AJ1119" s="60">
        <f>IF(ISNUMBER(AH1119),AH1119/MAX(AH$22:AH1119)-1,"")</f>
        <v>-0.12690114068441061</v>
      </c>
      <c r="AL1119" s="62">
        <v>22.34</v>
      </c>
      <c r="AM1119" s="60">
        <f>IF(AND(ISNUMBER(AL1118),ISNUMBER(AL1119)),AL1119/AL1118-1,"")</f>
        <v>4.9482681061627787E-3</v>
      </c>
      <c r="AN1119" s="60">
        <f>IF(ISNUMBER(AL1119),AL1119/MAX(AL$22:AL1119)-1,"")</f>
        <v>-5.2184980907933887E-2</v>
      </c>
      <c r="AP1119" s="62">
        <v>100.26</v>
      </c>
      <c r="AQ1119" s="60">
        <f>IF(AND(ISNUMBER(AP1118),ISNUMBER(AP1119)),AP1119/AP1118-1,"")</f>
        <v>1.995211492418214E-4</v>
      </c>
      <c r="AR1119" s="60">
        <f>IF(ISNUMBER(AP1119),AP1119/MAX(AP$22:AP1119)-1,"")</f>
        <v>-1.4938751120405769E-3</v>
      </c>
      <c r="AT1119" s="62">
        <v>50.07</v>
      </c>
      <c r="AU1119" s="60">
        <f>IF(AND(ISNUMBER(AT1118),ISNUMBER(AT1119)),AT1119/AT1118-1,"")</f>
        <v>0</v>
      </c>
      <c r="AV1119" s="60">
        <f>IF(ISNUMBER(AT1119),AT1119/MAX(AT$22:AT1119)-1,"")</f>
        <v>-2.1921084097249466E-3</v>
      </c>
      <c r="AX1119" s="62">
        <v>24.361000000000001</v>
      </c>
      <c r="AY1119" s="60">
        <f>IF(AND(ISNUMBER(AX1118),ISNUMBER(AX1119)),AX1119/AX1118-1,"")</f>
        <v>1.8506333278500708E-3</v>
      </c>
      <c r="AZ1119" s="60">
        <f>IF(ISNUMBER(AX1119),AX1119/MAX(AX$22:AX1119)-1,"")</f>
        <v>-9.1515942569457387E-2</v>
      </c>
      <c r="BB1119" s="62">
        <v>43.39</v>
      </c>
      <c r="BC1119" s="60">
        <f>IF(AND(ISNUMBER(BB1118),ISNUMBER(BB1119)),BB1119/BB1118-1,"")</f>
        <v>-2.7579866697310385E-3</v>
      </c>
      <c r="BD1119" s="60">
        <f>IF(ISNUMBER(BB1119),BB1119/MAX(BB$22:BB1119)-1,"")</f>
        <v>-0.21551256553968545</v>
      </c>
      <c r="BF1119" s="62">
        <v>47.79</v>
      </c>
      <c r="BG1119" s="60">
        <f>IF(AND(ISNUMBER(BF1118),ISNUMBER(BF1119)),BF1119/BF1118-1,"")</f>
        <v>-5.4110301768990343E-3</v>
      </c>
      <c r="BH1119" s="60">
        <f>IF(ISNUMBER(BF1119),BF1119/MAX(BF$22:BF1119)-1,"")</f>
        <v>-0.11728851126708539</v>
      </c>
      <c r="BK1119" s="61">
        <f>BK1118*(1+BL1119)</f>
        <v>139.98058753399411</v>
      </c>
      <c r="BL1119" s="60">
        <f>$L$12*N(AQ1119)+$L$13*N(S1119)+$L$14*N(AA1119)+$L$15*N(AE1119)+$L$16*N(AY1119)+$L$17*N(BC1119)+$L$18*N(AM1119)+$L$19*N(AU1119)+$L$20*N(W1119)</f>
        <v>2.2233951825460694E-3</v>
      </c>
      <c r="BM1119" s="60">
        <f>IF(ISNUMBER(BK1119),BK1119/MAX(BK$22:BK1119)-1,"")</f>
        <v>-6.78268488668341E-2</v>
      </c>
      <c r="BO1119" s="61">
        <f>BO1118*(1+BP1119)</f>
        <v>139.09641729427955</v>
      </c>
      <c r="BP1119" s="60">
        <f>$L$36*N(S1119)+$L$37*N(AQ1119)+$L$38*N(AA1119)+$L$39*N(AE1119)+$L$40*N(AM1119)+$L$41*N(W1119)+$L$42*N(AI1119)+$L$43*N(BG1119)+$L$44*N(AY1119)</f>
        <v>2.6019563729219796E-3</v>
      </c>
      <c r="BQ1119" s="60">
        <f>IF(ISNUMBER(BO1119),BO1119/MAX(BO$22:BO1119)-1,"")</f>
        <v>-8.2631822068678029E-2</v>
      </c>
      <c r="BS1119" s="61">
        <f>BS1118*(1+BT1119)</f>
        <v>132.2917481321584</v>
      </c>
      <c r="BT1119" s="60">
        <f>$L$60*N(S1119)+$L$61*N(AE1119)+$L$62*N(AQ1119)+$L$63*N(AM1119)+$L$64*N(AI1119)+$L$65*N(AA1119)+$L$66*N(BG1119)+$L$67*N(W1119)+$L$68*N(AY1119)</f>
        <v>2.4082045962049107E-3</v>
      </c>
      <c r="BU1119" s="60">
        <f>IF(ISNUMBER(BS1119),BS1119/MAX(BS$22:BS1119)-1,"")</f>
        <v>-8.3923541680535618E-2</v>
      </c>
    </row>
    <row r="1120" spans="17:73" ht="16" customHeight="1">
      <c r="Q1120" s="63">
        <v>44686</v>
      </c>
      <c r="R1120" s="62">
        <v>592.34</v>
      </c>
      <c r="S1120" s="60">
        <f>IF(AND(ISNUMBER(R1119),ISNUMBER(R1120)),R1120/R1119-1,"")</f>
        <v>1.1682322801024769E-2</v>
      </c>
      <c r="T1120" s="60">
        <f>IF(ISNUMBER(R1120),R1120/MAX(R$22:R1120)-1,"")</f>
        <v>-0.10724943481537297</v>
      </c>
      <c r="V1120" s="62">
        <v>297.67</v>
      </c>
      <c r="W1120" s="60">
        <f>IF(AND(ISNUMBER(V1119),ISNUMBER(V1120)),V1120/V1119-1,"")</f>
        <v>9.5984262650929963E-3</v>
      </c>
      <c r="X1120" s="60">
        <f>IF(ISNUMBER(V1120),V1120/MAX(V$22:V1120)-1,"")</f>
        <v>-0.11819770714222233</v>
      </c>
      <c r="Z1120" s="62">
        <v>11.43</v>
      </c>
      <c r="AA1120" s="60">
        <f>IF(AND(ISNUMBER(Z1119),ISNUMBER(Z1120)),Z1120/Z1119-1,"")</f>
        <v>7.0484581497798349E-3</v>
      </c>
      <c r="AB1120" s="60">
        <f>IF(ISNUMBER(Z1120),Z1120/MAX(Z$22:Z1120)-1,"")</f>
        <v>-0.15707964601769919</v>
      </c>
      <c r="AD1120" s="62">
        <v>15.11</v>
      </c>
      <c r="AE1120" s="60">
        <f>IF(AND(ISNUMBER(AD1119),ISNUMBER(AD1120)),AD1120/AD1119-1,"")</f>
        <v>7.3333333333331918E-3</v>
      </c>
      <c r="AF1120" s="60">
        <f>IF(ISNUMBER(AD1120),AD1120/MAX(AD$22:AD1120)-1,"")</f>
        <v>-0.10960518562168531</v>
      </c>
      <c r="AH1120" s="62">
        <v>18.579999999999998</v>
      </c>
      <c r="AI1120" s="60">
        <f>IF(AND(ISNUMBER(AH1119),ISNUMBER(AH1120)),AH1120/AH1119-1,"")</f>
        <v>1.1431682090364603E-2</v>
      </c>
      <c r="AJ1120" s="60">
        <f>IF(ISNUMBER(AH1120),AH1120/MAX(AH$22:AH1120)-1,"")</f>
        <v>-0.11692015209125484</v>
      </c>
      <c r="AL1120" s="62">
        <v>22.64</v>
      </c>
      <c r="AM1120" s="60">
        <f>IF(AND(ISNUMBER(AL1119),ISNUMBER(AL1120)),AL1120/AL1119-1,"")</f>
        <v>1.3428827215756556E-2</v>
      </c>
      <c r="AN1120" s="60">
        <f>IF(ISNUMBER(AL1120),AL1120/MAX(AL$22:AL1120)-1,"")</f>
        <v>-3.9456936784047492E-2</v>
      </c>
      <c r="AP1120" s="62">
        <v>100.23</v>
      </c>
      <c r="AQ1120" s="60">
        <f>IF(AND(ISNUMBER(AP1119),ISNUMBER(AP1120)),AP1120/AP1119-1,"")</f>
        <v>-2.9922202274090814E-4</v>
      </c>
      <c r="AR1120" s="60">
        <f>IF(ISNUMBER(AP1120),AP1120/MAX(AP$22:AP1120)-1,"")</f>
        <v>-1.7926501344487367E-3</v>
      </c>
      <c r="AT1120" s="62">
        <v>50.08</v>
      </c>
      <c r="AU1120" s="60">
        <f>IF(AND(ISNUMBER(AT1119),ISNUMBER(AT1120)),AT1120/AT1119-1,"")</f>
        <v>1.9972039145188525E-4</v>
      </c>
      <c r="AV1120" s="60">
        <f>IF(ISNUMBER(AT1120),AT1120/MAX(AT$22:AT1120)-1,"")</f>
        <v>-1.9928258270227595E-3</v>
      </c>
      <c r="AX1120" s="62">
        <v>24.356999999999999</v>
      </c>
      <c r="AY1120" s="60">
        <f>IF(AND(ISNUMBER(AX1119),ISNUMBER(AX1120)),AX1120/AX1119-1,"")</f>
        <v>-1.6419687204960454E-4</v>
      </c>
      <c r="AZ1120" s="60">
        <f>IF(ISNUMBER(AX1120),AX1120/MAX(AX$22:AX1120)-1,"")</f>
        <v>-9.1665112809994453E-2</v>
      </c>
      <c r="BB1120" s="62">
        <v>43.56</v>
      </c>
      <c r="BC1120" s="60">
        <f>IF(AND(ISNUMBER(BB1119),ISNUMBER(BB1120)),BB1120/BB1119-1,"")</f>
        <v>3.9179534454942821E-3</v>
      </c>
      <c r="BD1120" s="60">
        <f>IF(ISNUMBER(BB1120),BB1120/MAX(BB$22:BB1120)-1,"")</f>
        <v>-0.21243898029289454</v>
      </c>
      <c r="BF1120" s="62">
        <v>48.05</v>
      </c>
      <c r="BG1120" s="60">
        <f>IF(AND(ISNUMBER(BF1119),ISNUMBER(BF1120)),BF1120/BF1119-1,"")</f>
        <v>5.4404687173048583E-3</v>
      </c>
      <c r="BH1120" s="60">
        <f>IF(ISNUMBER(BF1120),BF1120/MAX(BF$22:BF1120)-1,"")</f>
        <v>-0.11248614702622839</v>
      </c>
      <c r="BK1120" s="61">
        <f>BK1119*(1+BL1120)</f>
        <v>140.81936088352035</v>
      </c>
      <c r="BL1120" s="60">
        <f>$L$12*N(AQ1120)+$L$13*N(S1120)+$L$14*N(AA1120)+$L$15*N(AE1120)+$L$16*N(AY1120)+$L$17*N(BC1120)+$L$18*N(AM1120)+$L$19*N(AU1120)+$L$20*N(W1120)</f>
        <v>5.9920690740246059E-3</v>
      </c>
      <c r="BM1120" s="60">
        <f>IF(ISNUMBER(BK1120),BK1120/MAX(BK$22:BK1120)-1,"")</f>
        <v>-6.2241202956292985E-2</v>
      </c>
      <c r="BO1120" s="61">
        <f>BO1119*(1+BP1120)</f>
        <v>140.01293999651071</v>
      </c>
      <c r="BP1120" s="60">
        <f>$L$36*N(S1120)+$L$37*N(AQ1120)+$L$38*N(AA1120)+$L$39*N(AE1120)+$L$40*N(AM1120)+$L$41*N(W1120)+$L$42*N(AI1120)+$L$43*N(BG1120)+$L$44*N(AY1120)</f>
        <v>6.5891179662242077E-3</v>
      </c>
      <c r="BQ1120" s="60">
        <f>IF(ISNUMBER(BO1120),BO1120/MAX(BO$22:BO1120)-1,"")</f>
        <v>-7.6587174925828339E-2</v>
      </c>
      <c r="BS1120" s="61">
        <f>BS1119*(1+BT1120)</f>
        <v>133.38291150073977</v>
      </c>
      <c r="BT1120" s="60">
        <f>$L$60*N(S1120)+$L$61*N(AE1120)+$L$62*N(AQ1120)+$L$63*N(AM1120)+$L$64*N(AI1120)+$L$65*N(AA1120)+$L$66*N(BG1120)+$L$67*N(W1120)+$L$68*N(AY1120)</f>
        <v>8.2481589667353309E-3</v>
      </c>
      <c r="BU1120" s="60">
        <f>IF(ISNUMBER(BS1120),BS1120/MAX(BS$22:BS1120)-1,"")</f>
        <v>-7.6367597426632683E-2</v>
      </c>
    </row>
    <row r="1121" spans="17:73" ht="16" customHeight="1">
      <c r="Q1121" s="63">
        <v>44687</v>
      </c>
      <c r="R1121" s="62">
        <v>582.5</v>
      </c>
      <c r="S1121" s="60">
        <f>IF(AND(ISNUMBER(R1120),ISNUMBER(R1121)),R1121/R1120-1,"")</f>
        <v>-1.6612080899483406E-2</v>
      </c>
      <c r="T1121" s="60">
        <f>IF(ISNUMBER(R1121),R1121/MAX(R$22:R1121)-1,"")</f>
        <v>-0.1220798794272796</v>
      </c>
      <c r="V1121" s="62">
        <v>292.99</v>
      </c>
      <c r="W1121" s="60">
        <f>IF(AND(ISNUMBER(V1120),ISNUMBER(V1121)),V1121/V1120-1,"")</f>
        <v>-1.5722108375046173E-2</v>
      </c>
      <c r="X1121" s="60">
        <f>IF(ISNUMBER(V1121),V1121/MAX(V$22:V1121)-1,"")</f>
        <v>-0.13206149835589653</v>
      </c>
      <c r="Z1121" s="62">
        <v>11.24</v>
      </c>
      <c r="AA1121" s="60">
        <f>IF(AND(ISNUMBER(Z1120),ISNUMBER(Z1121)),Z1121/Z1120-1,"")</f>
        <v>-1.6622922134733153E-2</v>
      </c>
      <c r="AB1121" s="60">
        <f>IF(ISNUMBER(Z1121),Z1121/MAX(Z$22:Z1121)-1,"")</f>
        <v>-0.17109144542772858</v>
      </c>
      <c r="AD1121" s="62">
        <v>14.94</v>
      </c>
      <c r="AE1121" s="60">
        <f>IF(AND(ISNUMBER(AD1120),ISNUMBER(AD1121)),AD1121/AD1120-1,"")</f>
        <v>-1.1250827266710783E-2</v>
      </c>
      <c r="AF1121" s="60">
        <f>IF(ISNUMBER(AD1121),AD1121/MAX(AD$22:AD1121)-1,"")</f>
        <v>-0.11962286387743071</v>
      </c>
      <c r="AH1121" s="62">
        <v>18.149999999999999</v>
      </c>
      <c r="AI1121" s="60">
        <f>IF(AND(ISNUMBER(AH1120),ISNUMBER(AH1121)),AH1121/AH1120-1,"")</f>
        <v>-2.3143164693218532E-2</v>
      </c>
      <c r="AJ1121" s="60">
        <f>IF(ISNUMBER(AH1121),AH1121/MAX(AH$22:AH1121)-1,"")</f>
        <v>-0.13735741444866922</v>
      </c>
      <c r="AL1121" s="62">
        <v>22.29</v>
      </c>
      <c r="AM1121" s="60">
        <f>IF(AND(ISNUMBER(AL1120),ISNUMBER(AL1121)),AL1121/AL1120-1,"")</f>
        <v>-1.5459363957597283E-2</v>
      </c>
      <c r="AN1121" s="60">
        <f>IF(ISNUMBER(AL1121),AL1121/MAX(AL$22:AL1121)-1,"")</f>
        <v>-5.4306321595248286E-2</v>
      </c>
      <c r="AP1121" s="62">
        <v>100.21</v>
      </c>
      <c r="AQ1121" s="60">
        <f>IF(AND(ISNUMBER(AP1120),ISNUMBER(AP1121)),AP1121/AP1120-1,"")</f>
        <v>-1.9954105557229429E-4</v>
      </c>
      <c r="AR1121" s="60">
        <f>IF(ISNUMBER(AP1121),AP1121/MAX(AP$22:AP1121)-1,"")</f>
        <v>-1.9918334827209172E-3</v>
      </c>
      <c r="AT1121" s="62">
        <v>50.07</v>
      </c>
      <c r="AU1121" s="60">
        <f>IF(AND(ISNUMBER(AT1120),ISNUMBER(AT1121)),AT1121/AT1120-1,"")</f>
        <v>-1.9968051118202101E-4</v>
      </c>
      <c r="AV1121" s="60">
        <f>IF(ISNUMBER(AT1121),AT1121/MAX(AT$22:AT1121)-1,"")</f>
        <v>-2.1921084097249466E-3</v>
      </c>
      <c r="AX1121" s="62">
        <v>24.565000000000001</v>
      </c>
      <c r="AY1121" s="60">
        <f>IF(AND(ISNUMBER(AX1120),ISNUMBER(AX1121)),AX1121/AX1120-1,"")</f>
        <v>8.539639528677645E-3</v>
      </c>
      <c r="AZ1121" s="60">
        <f>IF(ISNUMBER(AX1121),AX1121/MAX(AX$22:AX1121)-1,"")</f>
        <v>-8.390826030206977E-2</v>
      </c>
      <c r="BB1121" s="62">
        <v>43.31</v>
      </c>
      <c r="BC1121" s="60">
        <f>IF(AND(ISNUMBER(BB1120),ISNUMBER(BB1121)),BB1121/BB1120-1,"")</f>
        <v>-5.7392102846648418E-3</v>
      </c>
      <c r="BD1121" s="60">
        <f>IF(ISNUMBER(BB1121),BB1121/MAX(BB$22:BB1121)-1,"")</f>
        <v>-0.21695895859699876</v>
      </c>
      <c r="BF1121" s="62">
        <v>47.91</v>
      </c>
      <c r="BG1121" s="60">
        <f>IF(AND(ISNUMBER(BF1120),ISNUMBER(BF1121)),BF1121/BF1120-1,"")</f>
        <v>-2.9136316337149415E-3</v>
      </c>
      <c r="BH1121" s="60">
        <f>IF(ISNUMBER(BF1121),BF1121/MAX(BF$22:BF1121)-1,"")</f>
        <v>-0.11507203546361289</v>
      </c>
      <c r="BK1121" s="61">
        <f>BK1120*(1+BL1121)</f>
        <v>139.64184896963837</v>
      </c>
      <c r="BL1121" s="60">
        <f>$L$12*N(AQ1121)+$L$13*N(S1121)+$L$14*N(AA1121)+$L$15*N(AE1121)+$L$16*N(AY1121)+$L$17*N(BC1121)+$L$18*N(AM1121)+$L$19*N(AU1121)+$L$20*N(W1121)</f>
        <v>-8.3618609436521881E-3</v>
      </c>
      <c r="BM1121" s="60">
        <f>IF(ISNUMBER(BK1121),BK1121/MAX(BK$22:BK1121)-1,"")</f>
        <v>-7.0082611615859047E-2</v>
      </c>
      <c r="BO1121" s="61">
        <f>BO1120*(1+BP1121)</f>
        <v>138.59247861466258</v>
      </c>
      <c r="BP1121" s="60">
        <f>$L$36*N(S1121)+$L$37*N(AQ1121)+$L$38*N(AA1121)+$L$39*N(AE1121)+$L$40*N(AM1121)+$L$41*N(W1121)+$L$42*N(AI1121)+$L$43*N(BG1121)+$L$44*N(AY1121)</f>
        <v>-1.0145215020008464E-2</v>
      </c>
      <c r="BQ1121" s="60">
        <f>IF(ISNUMBER(BO1121),BO1121/MAX(BO$22:BO1121)-1,"")</f>
        <v>-8.5955396588439092E-2</v>
      </c>
      <c r="BS1121" s="61">
        <f>BS1120*(1+BT1121)</f>
        <v>131.6707438315795</v>
      </c>
      <c r="BT1121" s="60">
        <f>$L$60*N(S1121)+$L$61*N(AE1121)+$L$62*N(AQ1121)+$L$63*N(AM1121)+$L$64*N(AI1121)+$L$65*N(AA1121)+$L$66*N(BG1121)+$L$67*N(W1121)+$L$68*N(AY1121)</f>
        <v>-1.2836484448390251E-2</v>
      </c>
      <c r="BU1121" s="60">
        <f>IF(ISNUMBER(BS1121),BS1121/MAX(BS$22:BS1121)-1,"")</f>
        <v>-8.8223790398295088E-2</v>
      </c>
    </row>
    <row r="1122" spans="17:73" ht="16" customHeight="1">
      <c r="Q1122" s="63">
        <v>44690</v>
      </c>
      <c r="R1122" s="62">
        <v>582.01</v>
      </c>
      <c r="S1122" s="60">
        <f>IF(AND(ISNUMBER(R1121),ISNUMBER(R1122)),R1122/R1121-1,"")</f>
        <v>-8.4120171673818245E-4</v>
      </c>
      <c r="T1122" s="60">
        <f>IF(ISNUMBER(R1122),R1122/MAX(R$22:R1122)-1,"")</f>
        <v>-0.12281838733986439</v>
      </c>
      <c r="V1122" s="62">
        <v>291.22000000000003</v>
      </c>
      <c r="W1122" s="60">
        <f>IF(AND(ISNUMBER(V1121),ISNUMBER(V1122)),V1122/V1121-1,"")</f>
        <v>-6.0411618143962897E-3</v>
      </c>
      <c r="X1122" s="60">
        <f>IF(ISNUMBER(V1122),V1122/MAX(V$22:V1122)-1,"")</f>
        <v>-0.13730485528927328</v>
      </c>
      <c r="Z1122" s="62">
        <v>11.13</v>
      </c>
      <c r="AA1122" s="60">
        <f>IF(AND(ISNUMBER(Z1121),ISNUMBER(Z1122)),Z1122/Z1121-1,"")</f>
        <v>-9.7864768683273429E-3</v>
      </c>
      <c r="AB1122" s="60">
        <f>IF(ISNUMBER(Z1122),Z1122/MAX(Z$22:Z1122)-1,"")</f>
        <v>-0.17920353982300885</v>
      </c>
      <c r="AD1122" s="62">
        <v>14.68</v>
      </c>
      <c r="AE1122" s="60">
        <f>IF(AND(ISNUMBER(AD1121),ISNUMBER(AD1122)),AD1122/AD1121-1,"")</f>
        <v>-1.7402945113788482E-2</v>
      </c>
      <c r="AF1122" s="60">
        <f>IF(ISNUMBER(AD1122),AD1122/MAX(AD$22:AD1122)-1,"")</f>
        <v>-0.13494401885680607</v>
      </c>
      <c r="AH1122" s="62">
        <v>17.75</v>
      </c>
      <c r="AI1122" s="60">
        <f>IF(AND(ISNUMBER(AH1121),ISNUMBER(AH1122)),AH1122/AH1121-1,"")</f>
        <v>-2.2038567493112837E-2</v>
      </c>
      <c r="AJ1122" s="60">
        <f>IF(ISNUMBER(AH1122),AH1122/MAX(AH$22:AH1122)-1,"")</f>
        <v>-0.15636882129277563</v>
      </c>
      <c r="AL1122" s="62">
        <v>22.13</v>
      </c>
      <c r="AM1122" s="60">
        <f>IF(AND(ISNUMBER(AL1121),ISNUMBER(AL1122)),AL1122/AL1121-1,"")</f>
        <v>-7.1781067743382776E-3</v>
      </c>
      <c r="AN1122" s="60">
        <f>IF(ISNUMBER(AL1122),AL1122/MAX(AL$22:AL1122)-1,"")</f>
        <v>-6.1094611794654252E-2</v>
      </c>
      <c r="AP1122" s="62">
        <v>100.25</v>
      </c>
      <c r="AQ1122" s="60">
        <f>IF(AND(ISNUMBER(AP1121),ISNUMBER(AP1122)),AP1122/AP1121-1,"")</f>
        <v>3.9916176030341255E-4</v>
      </c>
      <c r="AR1122" s="60">
        <f>IF(ISNUMBER(AP1122),AP1122/MAX(AP$22:AP1122)-1,"")</f>
        <v>-1.5934667861766671E-3</v>
      </c>
      <c r="AT1122" s="62">
        <v>50.08</v>
      </c>
      <c r="AU1122" s="60">
        <f>IF(AND(ISNUMBER(AT1121),ISNUMBER(AT1122)),AT1122/AT1121-1,"")</f>
        <v>1.9972039145188525E-4</v>
      </c>
      <c r="AV1122" s="60">
        <f>IF(ISNUMBER(AT1122),AT1122/MAX(AT$22:AT1122)-1,"")</f>
        <v>-1.9928258270227595E-3</v>
      </c>
      <c r="AX1122" s="62">
        <v>24.844999999999999</v>
      </c>
      <c r="AY1122" s="60">
        <f>IF(AND(ISNUMBER(AX1121),ISNUMBER(AX1122)),AX1122/AX1121-1,"")</f>
        <v>1.1398330958680924E-2</v>
      </c>
      <c r="AZ1122" s="60">
        <f>IF(ISNUMBER(AX1122),AX1122/MAX(AX$22:AX1122)-1,"")</f>
        <v>-7.3466343464478889E-2</v>
      </c>
      <c r="BB1122" s="62">
        <v>43.11</v>
      </c>
      <c r="BC1122" s="60">
        <f>IF(AND(ISNUMBER(BB1121),ISNUMBER(BB1122)),BB1122/BB1121-1,"")</f>
        <v>-4.617871161394671E-3</v>
      </c>
      <c r="BD1122" s="60">
        <f>IF(ISNUMBER(BB1122),BB1122/MAX(BB$22:BB1122)-1,"")</f>
        <v>-0.2205749412402821</v>
      </c>
      <c r="BF1122" s="62">
        <v>47.83</v>
      </c>
      <c r="BG1122" s="60">
        <f>IF(AND(ISNUMBER(BF1121),ISNUMBER(BF1122)),BF1122/BF1121-1,"")</f>
        <v>-1.6697975370485452E-3</v>
      </c>
      <c r="BH1122" s="60">
        <f>IF(ISNUMBER(BF1122),BF1122/MAX(BF$22:BF1122)-1,"")</f>
        <v>-0.11654968599926119</v>
      </c>
      <c r="BK1122" s="61">
        <f>BK1121*(1+BL1122)</f>
        <v>139.32400401694611</v>
      </c>
      <c r="BL1122" s="60">
        <f>$L$12*N(AQ1122)+$L$13*N(S1122)+$L$14*N(AA1122)+$L$15*N(AE1122)+$L$16*N(AY1122)+$L$17*N(BC1122)+$L$18*N(AM1122)+$L$19*N(AU1122)+$L$20*N(W1122)</f>
        <v>-2.2761439714348978E-3</v>
      </c>
      <c r="BM1122" s="60">
        <f>IF(ISNUMBER(BK1122),BK1122/MAX(BK$22:BK1122)-1,"")</f>
        <v>-7.2199237473362099E-2</v>
      </c>
      <c r="BO1122" s="61">
        <f>BO1121*(1+BP1122)</f>
        <v>137.96338643674864</v>
      </c>
      <c r="BP1122" s="60">
        <f>$L$36*N(S1122)+$L$37*N(AQ1122)+$L$38*N(AA1122)+$L$39*N(AE1122)+$L$40*N(AM1122)+$L$41*N(W1122)+$L$42*N(AI1122)+$L$43*N(BG1122)+$L$44*N(AY1122)</f>
        <v>-4.5391509279739889E-3</v>
      </c>
      <c r="BQ1122" s="60">
        <f>IF(ISNUMBER(BO1122),BO1122/MAX(BO$22:BO1122)-1,"")</f>
        <v>-9.0104382998224208E-2</v>
      </c>
      <c r="BS1122" s="61">
        <f>BS1121*(1+BT1122)</f>
        <v>130.67909328778396</v>
      </c>
      <c r="BT1122" s="60">
        <f>$L$60*N(S1122)+$L$61*N(AE1122)+$L$62*N(AQ1122)+$L$63*N(AM1122)+$L$64*N(AI1122)+$L$65*N(AA1122)+$L$66*N(BG1122)+$L$67*N(W1122)+$L$68*N(AY1122)</f>
        <v>-7.5312899049462681E-3</v>
      </c>
      <c r="BU1122" s="60">
        <f>IF(ISNUMBER(BS1122),BS1122/MAX(BS$22:BS1122)-1,"")</f>
        <v>-9.509064136123857E-2</v>
      </c>
    </row>
    <row r="1123" spans="17:73" ht="16" customHeight="1">
      <c r="Q1123" s="63">
        <v>44691</v>
      </c>
      <c r="R1123" s="62">
        <v>574.29999999999995</v>
      </c>
      <c r="S1123" s="60">
        <f>IF(AND(ISNUMBER(R1122),ISNUMBER(R1123)),R1123/R1122-1,"")</f>
        <v>-1.3247195065376971E-2</v>
      </c>
      <c r="T1123" s="60">
        <f>IF(ISNUMBER(R1123),R1123/MAX(R$22:R1123)-1,"")</f>
        <v>-0.13443858327053515</v>
      </c>
      <c r="V1123" s="62">
        <v>287</v>
      </c>
      <c r="W1123" s="60">
        <f>IF(AND(ISNUMBER(V1122),ISNUMBER(V1123)),V1123/V1122-1,"")</f>
        <v>-1.4490762997046991E-2</v>
      </c>
      <c r="X1123" s="60">
        <f>IF(ISNUMBER(V1123),V1123/MAX(V$22:V1123)-1,"")</f>
        <v>-0.14980596616997954</v>
      </c>
      <c r="Z1123" s="62">
        <v>10.96</v>
      </c>
      <c r="AA1123" s="60">
        <f>IF(AND(ISNUMBER(Z1122),ISNUMBER(Z1123)),Z1123/Z1122-1,"")</f>
        <v>-1.5274034141958714E-2</v>
      </c>
      <c r="AB1123" s="60">
        <f>IF(ISNUMBER(Z1123),Z1123/MAX(Z$22:Z1123)-1,"")</f>
        <v>-0.19174041297935096</v>
      </c>
      <c r="AD1123" s="62">
        <v>14.6</v>
      </c>
      <c r="AE1123" s="60">
        <f>IF(AND(ISNUMBER(AD1122),ISNUMBER(AD1123)),AD1123/AD1122-1,"")</f>
        <v>-5.4495912806539204E-3</v>
      </c>
      <c r="AF1123" s="60">
        <f>IF(ISNUMBER(AD1123),AD1123/MAX(AD$22:AD1123)-1,"")</f>
        <v>-0.13965822038892162</v>
      </c>
      <c r="AH1123" s="62">
        <v>17.78</v>
      </c>
      <c r="AI1123" s="60">
        <f>IF(AND(ISNUMBER(AH1122),ISNUMBER(AH1123)),AH1123/AH1122-1,"")</f>
        <v>1.6901408450704647E-3</v>
      </c>
      <c r="AJ1123" s="60">
        <f>IF(ISNUMBER(AH1123),AH1123/MAX(AH$22:AH1123)-1,"")</f>
        <v>-0.15494296577946765</v>
      </c>
      <c r="AL1123" s="62">
        <v>22</v>
      </c>
      <c r="AM1123" s="60">
        <f>IF(AND(ISNUMBER(AL1122),ISNUMBER(AL1123)),AL1123/AL1122-1,"")</f>
        <v>-5.8743786714866575E-3</v>
      </c>
      <c r="AN1123" s="60">
        <f>IF(ISNUMBER(AL1123),AL1123/MAX(AL$22:AL1123)-1,"")</f>
        <v>-6.6610097581671579E-2</v>
      </c>
      <c r="AP1123" s="62">
        <v>100.25</v>
      </c>
      <c r="AQ1123" s="60">
        <f>IF(AND(ISNUMBER(AP1122),ISNUMBER(AP1123)),AP1123/AP1122-1,"")</f>
        <v>0</v>
      </c>
      <c r="AR1123" s="60">
        <f>IF(ISNUMBER(AP1123),AP1123/MAX(AP$22:AP1123)-1,"")</f>
        <v>-1.5934667861766671E-3</v>
      </c>
      <c r="AT1123" s="62">
        <v>50.07</v>
      </c>
      <c r="AU1123" s="60">
        <f>IF(AND(ISNUMBER(AT1122),ISNUMBER(AT1123)),AT1123/AT1122-1,"")</f>
        <v>-1.9968051118202101E-4</v>
      </c>
      <c r="AV1123" s="60">
        <f>IF(ISNUMBER(AT1123),AT1123/MAX(AT$22:AT1123)-1,"")</f>
        <v>-2.1921084097249466E-3</v>
      </c>
      <c r="AX1123" s="62">
        <v>24.852</v>
      </c>
      <c r="AY1123" s="60">
        <f>IF(AND(ISNUMBER(AX1122),ISNUMBER(AX1123)),AX1123/AX1122-1,"")</f>
        <v>2.8174683034820625E-4</v>
      </c>
      <c r="AZ1123" s="60">
        <f>IF(ISNUMBER(AX1123),AX1123/MAX(AX$22:AX1123)-1,"")</f>
        <v>-7.3205295543539051E-2</v>
      </c>
      <c r="BB1123" s="62">
        <v>43.25</v>
      </c>
      <c r="BC1123" s="60">
        <f>IF(AND(ISNUMBER(BB1122),ISNUMBER(BB1123)),BB1123/BB1122-1,"")</f>
        <v>3.2475063790304848E-3</v>
      </c>
      <c r="BD1123" s="60">
        <f>IF(ISNUMBER(BB1123),BB1123/MAX(BB$22:BB1123)-1,"")</f>
        <v>-0.21804375338998372</v>
      </c>
      <c r="BF1123" s="62">
        <v>47.95</v>
      </c>
      <c r="BG1123" s="60">
        <f>IF(AND(ISNUMBER(BF1122),ISNUMBER(BF1123)),BF1123/BF1122-1,"")</f>
        <v>2.5088856366297652E-3</v>
      </c>
      <c r="BH1123" s="60">
        <f>IF(ISNUMBER(BF1123),BF1123/MAX(BF$22:BF1123)-1,"")</f>
        <v>-0.11433321019578868</v>
      </c>
      <c r="BK1123" s="61">
        <f>BK1122*(1+BL1123)</f>
        <v>138.35046773167551</v>
      </c>
      <c r="BL1123" s="60">
        <f>$L$12*N(AQ1123)+$L$13*N(S1123)+$L$14*N(AA1123)+$L$15*N(AE1123)+$L$16*N(AY1123)+$L$17*N(BC1123)+$L$18*N(AM1123)+$L$19*N(AU1123)+$L$20*N(W1123)</f>
        <v>-6.9875703913317693E-3</v>
      </c>
      <c r="BM1123" s="60">
        <f>IF(ISNUMBER(BK1123),BK1123/MAX(BK$22:BK1123)-1,"")</f>
        <v>-7.8682310610648232E-2</v>
      </c>
      <c r="BO1123" s="61">
        <f>BO1122*(1+BP1123)</f>
        <v>136.86955073270522</v>
      </c>
      <c r="BP1123" s="60">
        <f>$L$36*N(S1123)+$L$37*N(AQ1123)+$L$38*N(AA1123)+$L$39*N(AE1123)+$L$40*N(AM1123)+$L$41*N(W1123)+$L$42*N(AI1123)+$L$43*N(BG1123)+$L$44*N(AY1123)</f>
        <v>-7.9284492233371012E-3</v>
      </c>
      <c r="BQ1123" s="60">
        <f>IF(ISNUMBER(BO1123),BO1123/MAX(BO$22:BO1123)-1,"")</f>
        <v>-9.731844419615987E-2</v>
      </c>
      <c r="BS1123" s="61">
        <f>BS1122*(1+BT1123)</f>
        <v>129.78665284885042</v>
      </c>
      <c r="BT1123" s="60">
        <f>$L$60*N(S1123)+$L$61*N(AE1123)+$L$62*N(AQ1123)+$L$63*N(AM1123)+$L$64*N(AI1123)+$L$65*N(AA1123)+$L$66*N(BG1123)+$L$67*N(W1123)+$L$68*N(AY1123)</f>
        <v>-6.8292518449617375E-3</v>
      </c>
      <c r="BU1123" s="60">
        <f>IF(ISNUMBER(BS1123),BS1123/MAX(BS$22:BS1123)-1,"")</f>
        <v>-0.10127049526824561</v>
      </c>
    </row>
    <row r="1124" spans="17:73" ht="16" customHeight="1">
      <c r="Q1124" s="63">
        <v>44692</v>
      </c>
      <c r="R1124" s="62">
        <v>576.04999999999995</v>
      </c>
      <c r="S1124" s="60">
        <f>IF(AND(ISNUMBER(R1123),ISNUMBER(R1124)),R1124/R1123-1,"")</f>
        <v>3.0471878808984165E-3</v>
      </c>
      <c r="T1124" s="60">
        <f>IF(ISNUMBER(R1124),R1124/MAX(R$22:R1124)-1,"")</f>
        <v>-0.13180105501130379</v>
      </c>
      <c r="V1124" s="62">
        <v>287.45</v>
      </c>
      <c r="W1124" s="60">
        <f>IF(AND(ISNUMBER(V1123),ISNUMBER(V1124)),V1124/V1123-1,"")</f>
        <v>1.567944250871145E-3</v>
      </c>
      <c r="X1124" s="60">
        <f>IF(ISNUMBER(V1124),V1124/MAX(V$22:V1124)-1,"")</f>
        <v>-0.14847290932251089</v>
      </c>
      <c r="Z1124" s="62">
        <v>10.99</v>
      </c>
      <c r="AA1124" s="60">
        <f>IF(AND(ISNUMBER(Z1123),ISNUMBER(Z1124)),Z1124/Z1123-1,"")</f>
        <v>2.7372262773721623E-3</v>
      </c>
      <c r="AB1124" s="60">
        <f>IF(ISNUMBER(Z1124),Z1124/MAX(Z$22:Z1124)-1,"")</f>
        <v>-0.18952802359882004</v>
      </c>
      <c r="AD1124" s="62">
        <v>14.46</v>
      </c>
      <c r="AE1124" s="60">
        <f>IF(AND(ISNUMBER(AD1123),ISNUMBER(AD1124)),AD1124/AD1123-1,"")</f>
        <v>-9.5890410958903161E-3</v>
      </c>
      <c r="AF1124" s="60">
        <f>IF(ISNUMBER(AD1124),AD1124/MAX(AD$22:AD1124)-1,"")</f>
        <v>-0.14790807307012366</v>
      </c>
      <c r="AH1124" s="62">
        <v>17.86</v>
      </c>
      <c r="AI1124" s="60">
        <f>IF(AND(ISNUMBER(AH1123),ISNUMBER(AH1124)),AH1124/AH1123-1,"")</f>
        <v>4.4994375703035772E-3</v>
      </c>
      <c r="AJ1124" s="60">
        <f>IF(ISNUMBER(AH1124),AH1124/MAX(AH$22:AH1124)-1,"")</f>
        <v>-0.15114068441064643</v>
      </c>
      <c r="AL1124" s="62">
        <v>21.8</v>
      </c>
      <c r="AM1124" s="60">
        <f>IF(AND(ISNUMBER(AL1123),ISNUMBER(AL1124)),AL1124/AL1123-1,"")</f>
        <v>-9.0909090909090384E-3</v>
      </c>
      <c r="AN1124" s="60">
        <f>IF(ISNUMBER(AL1124),AL1124/MAX(AL$22:AL1124)-1,"")</f>
        <v>-7.5095460330929176E-2</v>
      </c>
      <c r="AP1124" s="62">
        <v>100.21</v>
      </c>
      <c r="AQ1124" s="60">
        <f>IF(AND(ISNUMBER(AP1123),ISNUMBER(AP1124)),AP1124/AP1123-1,"")</f>
        <v>-3.9900249376567665E-4</v>
      </c>
      <c r="AR1124" s="60">
        <f>IF(ISNUMBER(AP1124),AP1124/MAX(AP$22:AP1124)-1,"")</f>
        <v>-1.9918334827209172E-3</v>
      </c>
      <c r="AT1124" s="62">
        <v>50.08</v>
      </c>
      <c r="AU1124" s="60">
        <f>IF(AND(ISNUMBER(AT1123),ISNUMBER(AT1124)),AT1124/AT1123-1,"")</f>
        <v>1.9972039145188525E-4</v>
      </c>
      <c r="AV1124" s="60">
        <f>IF(ISNUMBER(AT1124),AT1124/MAX(AT$22:AT1124)-1,"")</f>
        <v>-1.9928258270227595E-3</v>
      </c>
      <c r="AX1124" s="62">
        <v>24.584</v>
      </c>
      <c r="AY1124" s="60">
        <f>IF(AND(ISNUMBER(AX1123),ISNUMBER(AX1124)),AX1124/AX1123-1,"")</f>
        <v>-1.0783840334781969E-2</v>
      </c>
      <c r="AZ1124" s="60">
        <f>IF(ISNUMBER(AX1124),AX1124/MAX(AX$22:AX1124)-1,"")</f>
        <v>-8.3199701659518954E-2</v>
      </c>
      <c r="BB1124" s="62">
        <v>43.41</v>
      </c>
      <c r="BC1124" s="60">
        <f>IF(AND(ISNUMBER(BB1123),ISNUMBER(BB1124)),BB1124/BB1123-1,"")</f>
        <v>3.6994219653179172E-3</v>
      </c>
      <c r="BD1124" s="60">
        <f>IF(ISNUMBER(BB1124),BB1124/MAX(BB$22:BB1124)-1,"")</f>
        <v>-0.21515096727535721</v>
      </c>
      <c r="BF1124" s="62">
        <v>48.01</v>
      </c>
      <c r="BG1124" s="60">
        <f>IF(AND(ISNUMBER(BF1123),ISNUMBER(BF1124)),BF1124/BF1123-1,"")</f>
        <v>1.2513034410843726E-3</v>
      </c>
      <c r="BH1124" s="60">
        <f>IF(ISNUMBER(BF1124),BF1124/MAX(BF$22:BF1124)-1,"")</f>
        <v>-0.11322497229405248</v>
      </c>
      <c r="BK1124" s="61">
        <f>BK1123*(1+BL1124)</f>
        <v>138.12926465228725</v>
      </c>
      <c r="BL1124" s="60">
        <f>$L$12*N(AQ1124)+$L$13*N(S1124)+$L$14*N(AA1124)+$L$15*N(AE1124)+$L$16*N(AY1124)+$L$17*N(BC1124)+$L$18*N(AM1124)+$L$19*N(AU1124)+$L$20*N(W1124)</f>
        <v>-1.5988603653821648E-3</v>
      </c>
      <c r="BM1124" s="60">
        <f>IF(ISNUMBER(BK1124),BK1124/MAX(BK$22:BK1124)-1,"")</f>
        <v>-8.015536894813835E-2</v>
      </c>
      <c r="BO1124" s="61">
        <f>BO1123*(1+BP1124)</f>
        <v>136.68197444010599</v>
      </c>
      <c r="BP1124" s="60">
        <f>$L$36*N(S1124)+$L$37*N(AQ1124)+$L$38*N(AA1124)+$L$39*N(AE1124)+$L$40*N(AM1124)+$L$41*N(W1124)+$L$42*N(AI1124)+$L$43*N(BG1124)+$L$44*N(AY1124)</f>
        <v>-1.3704749638987052E-3</v>
      </c>
      <c r="BQ1124" s="60">
        <f>IF(ISNUMBER(BO1124),BO1124/MAX(BO$22:BO1124)-1,"")</f>
        <v>-9.8555546668762206E-2</v>
      </c>
      <c r="BS1124" s="61">
        <f>BS1123*(1+BT1124)</f>
        <v>129.61167939793359</v>
      </c>
      <c r="BT1124" s="60">
        <f>$L$60*N(S1124)+$L$61*N(AE1124)+$L$62*N(AQ1124)+$L$63*N(AM1124)+$L$64*N(AI1124)+$L$65*N(AA1124)+$L$66*N(BG1124)+$L$67*N(W1124)+$L$68*N(AY1124)</f>
        <v>-1.3481621343653211E-3</v>
      </c>
      <c r="BU1124" s="60">
        <f>IF(ISNUMBER(BS1124),BS1124/MAX(BS$22:BS1124)-1,"")</f>
        <v>-0.10248212835556181</v>
      </c>
    </row>
    <row r="1125" spans="17:73" ht="16" customHeight="1">
      <c r="Q1125" s="63">
        <v>44693</v>
      </c>
      <c r="R1125" s="62">
        <v>568.70000000000005</v>
      </c>
      <c r="S1125" s="60">
        <f>IF(AND(ISNUMBER(R1124),ISNUMBER(R1125)),R1125/R1124-1,"")</f>
        <v>-1.275930908775269E-2</v>
      </c>
      <c r="T1125" s="60">
        <f>IF(ISNUMBER(R1125),R1125/MAX(R$22:R1125)-1,"")</f>
        <v>-0.14287867370007534</v>
      </c>
      <c r="V1125" s="62">
        <v>283.43</v>
      </c>
      <c r="W1125" s="60">
        <f>IF(AND(ISNUMBER(V1124),ISNUMBER(V1125)),V1125/V1124-1,"")</f>
        <v>-1.3985040876674182E-2</v>
      </c>
      <c r="X1125" s="60">
        <f>IF(ISNUMBER(V1125),V1125/MAX(V$22:V1125)-1,"")</f>
        <v>-0.160381550493231</v>
      </c>
      <c r="Z1125" s="62">
        <v>10.85</v>
      </c>
      <c r="AA1125" s="60">
        <f>IF(AND(ISNUMBER(Z1124),ISNUMBER(Z1125)),Z1125/Z1124-1,"")</f>
        <v>-1.2738853503184711E-2</v>
      </c>
      <c r="AB1125" s="60">
        <f>IF(ISNUMBER(Z1125),Z1125/MAX(Z$22:Z1125)-1,"")</f>
        <v>-0.19985250737463134</v>
      </c>
      <c r="AD1125" s="62">
        <v>14.36</v>
      </c>
      <c r="AE1125" s="60">
        <f>IF(AND(ISNUMBER(AD1124),ISNUMBER(AD1125)),AD1125/AD1124-1,"")</f>
        <v>-6.9156293222684129E-3</v>
      </c>
      <c r="AF1125" s="60">
        <f>IF(ISNUMBER(AD1125),AD1125/MAX(AD$22:AD1125)-1,"")</f>
        <v>-0.15380082498526815</v>
      </c>
      <c r="AH1125" s="62">
        <v>17.41</v>
      </c>
      <c r="AI1125" s="60">
        <f>IF(AND(ISNUMBER(AH1124),ISNUMBER(AH1125)),AH1125/AH1124-1,"")</f>
        <v>-2.519596864501672E-2</v>
      </c>
      <c r="AJ1125" s="60">
        <f>IF(ISNUMBER(AH1125),AH1125/MAX(AH$22:AH1125)-1,"")</f>
        <v>-0.17252851711026607</v>
      </c>
      <c r="AL1125" s="62">
        <v>21.82</v>
      </c>
      <c r="AM1125" s="60">
        <f>IF(AND(ISNUMBER(AL1124),ISNUMBER(AL1125)),AL1125/AL1124-1,"")</f>
        <v>9.1743119266052275E-4</v>
      </c>
      <c r="AN1125" s="60">
        <f>IF(ISNUMBER(AL1125),AL1125/MAX(AL$22:AL1125)-1,"")</f>
        <v>-7.4246924056003416E-2</v>
      </c>
      <c r="AP1125" s="62">
        <v>100.22</v>
      </c>
      <c r="AQ1125" s="60">
        <f>IF(AND(ISNUMBER(AP1124),ISNUMBER(AP1125)),AP1125/AP1124-1,"")</f>
        <v>9.9790440075908649E-5</v>
      </c>
      <c r="AR1125" s="60">
        <f>IF(ISNUMBER(AP1125),AP1125/MAX(AP$22:AP1125)-1,"")</f>
        <v>-1.8922418085848269E-3</v>
      </c>
      <c r="AT1125" s="62">
        <v>50.08</v>
      </c>
      <c r="AU1125" s="60">
        <f>IF(AND(ISNUMBER(AT1124),ISNUMBER(AT1125)),AT1125/AT1124-1,"")</f>
        <v>0</v>
      </c>
      <c r="AV1125" s="60">
        <f>IF(ISNUMBER(AT1125),AT1125/MAX(AT$22:AT1125)-1,"")</f>
        <v>-1.9928258270227595E-3</v>
      </c>
      <c r="AX1125" s="62">
        <v>25.001000000000001</v>
      </c>
      <c r="AY1125" s="60">
        <f>IF(AND(ISNUMBER(AX1124),ISNUMBER(AX1125)),AX1125/AX1124-1,"")</f>
        <v>1.6962251871135869E-2</v>
      </c>
      <c r="AZ1125" s="60">
        <f>IF(ISNUMBER(AX1125),AX1125/MAX(AX$22:AX1125)-1,"")</f>
        <v>-6.7648704083535294E-2</v>
      </c>
      <c r="BB1125" s="62">
        <v>43.58</v>
      </c>
      <c r="BC1125" s="60">
        <f>IF(AND(ISNUMBER(BB1124),ISNUMBER(BB1125)),BB1125/BB1124-1,"")</f>
        <v>3.916148352914206E-3</v>
      </c>
      <c r="BD1125" s="60">
        <f>IF(ISNUMBER(BB1125),BB1125/MAX(BB$22:BB1125)-1,"")</f>
        <v>-0.2120773820285663</v>
      </c>
      <c r="BF1125" s="62">
        <v>48.04</v>
      </c>
      <c r="BG1125" s="60">
        <f>IF(AND(ISNUMBER(BF1124),ISNUMBER(BF1125)),BF1125/BF1124-1,"")</f>
        <v>6.248698187878432E-4</v>
      </c>
      <c r="BH1125" s="60">
        <f>IF(ISNUMBER(BF1125),BF1125/MAX(BF$22:BF1125)-1,"")</f>
        <v>-0.11267085334318439</v>
      </c>
      <c r="BK1125" s="61">
        <f>BK1124*(1+BL1125)</f>
        <v>137.61325304603281</v>
      </c>
      <c r="BL1125" s="60">
        <f>$L$12*N(AQ1125)+$L$13*N(S1125)+$L$14*N(AA1125)+$L$15*N(AE1125)+$L$16*N(AY1125)+$L$17*N(BC1125)+$L$18*N(AM1125)+$L$19*N(AU1125)+$L$20*N(W1125)</f>
        <v>-3.7357152921461329E-3</v>
      </c>
      <c r="BM1125" s="60">
        <f>IF(ISNUMBER(BK1125),BK1125/MAX(BK$22:BK1125)-1,"")</f>
        <v>-8.3591646602757197E-2</v>
      </c>
      <c r="BO1125" s="61">
        <f>BO1124*(1+BP1125)</f>
        <v>135.8282872345082</v>
      </c>
      <c r="BP1125" s="60">
        <f>$L$36*N(S1125)+$L$37*N(AQ1125)+$L$38*N(AA1125)+$L$39*N(AE1125)+$L$40*N(AM1125)+$L$41*N(W1125)+$L$42*N(AI1125)+$L$43*N(BG1125)+$L$44*N(AY1125)</f>
        <v>-6.2457921689731861E-3</v>
      </c>
      <c r="BQ1125" s="60">
        <f>IF(ISNUMBER(BO1125),BO1125/MAX(BO$22:BO1125)-1,"")</f>
        <v>-0.10418578137614265</v>
      </c>
      <c r="BS1125" s="61">
        <f>BS1124*(1+BT1125)</f>
        <v>128.47454357391311</v>
      </c>
      <c r="BT1125" s="60">
        <f>$L$60*N(S1125)+$L$61*N(AE1125)+$L$62*N(AQ1125)+$L$63*N(AM1125)+$L$64*N(AI1125)+$L$65*N(AA1125)+$L$66*N(BG1125)+$L$67*N(W1125)+$L$68*N(AY1125)</f>
        <v>-8.7734055241214613E-3</v>
      </c>
      <c r="BU1125" s="60">
        <f>IF(ISNUMBER(BS1125),BS1125/MAX(BS$22:BS1125)-1,"")</f>
        <v>-0.11035641660864481</v>
      </c>
    </row>
    <row r="1126" spans="17:73" ht="16" customHeight="1">
      <c r="Q1126" s="63">
        <v>44694</v>
      </c>
      <c r="R1126" s="62">
        <v>574.95000000000005</v>
      </c>
      <c r="S1126" s="60">
        <f>IF(AND(ISNUMBER(R1125),ISNUMBER(R1126)),R1126/R1125-1,"")</f>
        <v>1.0989977140847484E-2</v>
      </c>
      <c r="T1126" s="60">
        <f>IF(ISNUMBER(R1126),R1126/MAX(R$22:R1126)-1,"")</f>
        <v>-0.13345892991710617</v>
      </c>
      <c r="V1126" s="62">
        <v>287.19</v>
      </c>
      <c r="W1126" s="60">
        <f>IF(AND(ISNUMBER(V1125),ISNUMBER(V1126)),V1126/V1125-1,"")</f>
        <v>1.3266062167025305E-2</v>
      </c>
      <c r="X1126" s="60">
        <f>IF(ISNUMBER(V1126),V1126/MAX(V$22:V1126)-1,"")</f>
        <v>-0.14924311994549277</v>
      </c>
      <c r="Z1126" s="62">
        <v>10.96</v>
      </c>
      <c r="AA1126" s="60">
        <f>IF(AND(ISNUMBER(Z1125),ISNUMBER(Z1126)),Z1126/Z1125-1,"")</f>
        <v>1.0138248847926468E-2</v>
      </c>
      <c r="AB1126" s="60">
        <f>IF(ISNUMBER(Z1126),Z1126/MAX(Z$22:Z1126)-1,"")</f>
        <v>-0.19174041297935096</v>
      </c>
      <c r="AD1126" s="62">
        <v>14.59</v>
      </c>
      <c r="AE1126" s="60">
        <f>IF(AND(ISNUMBER(AD1125),ISNUMBER(AD1126)),AD1126/AD1125-1,"")</f>
        <v>1.6016713091921986E-2</v>
      </c>
      <c r="AF1126" s="60">
        <f>IF(ISNUMBER(AD1126),AD1126/MAX(AD$22:AD1126)-1,"")</f>
        <v>-0.14024749558043603</v>
      </c>
      <c r="AH1126" s="62">
        <v>17.809999999999999</v>
      </c>
      <c r="AI1126" s="60">
        <f>IF(AND(ISNUMBER(AH1125),ISNUMBER(AH1126)),AH1126/AH1125-1,"")</f>
        <v>2.2975301550832716E-2</v>
      </c>
      <c r="AJ1126" s="60">
        <f>IF(ISNUMBER(AH1126),AH1126/MAX(AH$22:AH1126)-1,"")</f>
        <v>-0.15351711026615977</v>
      </c>
      <c r="AL1126" s="62">
        <v>22.03</v>
      </c>
      <c r="AM1126" s="60">
        <f>IF(AND(ISNUMBER(AL1125),ISNUMBER(AL1126)),AL1126/AL1125-1,"")</f>
        <v>9.624197983501448E-3</v>
      </c>
      <c r="AN1126" s="60">
        <f>IF(ISNUMBER(AL1126),AL1126/MAX(AL$22:AL1126)-1,"")</f>
        <v>-6.533729316928294E-2</v>
      </c>
      <c r="AP1126" s="62">
        <v>100.22</v>
      </c>
      <c r="AQ1126" s="60">
        <f>IF(AND(ISNUMBER(AP1125),ISNUMBER(AP1126)),AP1126/AP1125-1,"")</f>
        <v>0</v>
      </c>
      <c r="AR1126" s="60">
        <f>IF(ISNUMBER(AP1126),AP1126/MAX(AP$22:AP1126)-1,"")</f>
        <v>-1.8922418085848269E-3</v>
      </c>
      <c r="AT1126" s="62">
        <v>50.07</v>
      </c>
      <c r="AU1126" s="60">
        <f>IF(AND(ISNUMBER(AT1125),ISNUMBER(AT1126)),AT1126/AT1125-1,"")</f>
        <v>-1.9968051118202101E-4</v>
      </c>
      <c r="AV1126" s="60">
        <f>IF(ISNUMBER(AT1126),AT1126/MAX(AT$22:AT1126)-1,"")</f>
        <v>-2.1921084097249466E-3</v>
      </c>
      <c r="AX1126" s="62">
        <v>24.634</v>
      </c>
      <c r="AY1126" s="60">
        <f>IF(AND(ISNUMBER(AX1125),ISNUMBER(AX1126)),AX1126/AX1125-1,"")</f>
        <v>-1.4679412823487059E-2</v>
      </c>
      <c r="AZ1126" s="60">
        <f>IF(ISNUMBER(AX1126),AX1126/MAX(AX$22:AX1126)-1,"")</f>
        <v>-8.1335073652806344E-2</v>
      </c>
      <c r="BB1126" s="62">
        <v>43.63</v>
      </c>
      <c r="BC1126" s="60">
        <f>IF(AND(ISNUMBER(BB1125),ISNUMBER(BB1126)),BB1126/BB1125-1,"")</f>
        <v>1.1473152822396582E-3</v>
      </c>
      <c r="BD1126" s="60">
        <f>IF(ISNUMBER(BB1126),BB1126/MAX(BB$22:BB1126)-1,"")</f>
        <v>-0.21117338636774541</v>
      </c>
      <c r="BF1126" s="62">
        <v>48.24</v>
      </c>
      <c r="BG1126" s="60">
        <f>IF(AND(ISNUMBER(BF1125),ISNUMBER(BF1126)),BF1126/BF1125-1,"")</f>
        <v>4.1631973355538143E-3</v>
      </c>
      <c r="BH1126" s="60">
        <f>IF(ISNUMBER(BF1126),BF1126/MAX(BF$22:BF1126)-1,"")</f>
        <v>-0.10897672700406347</v>
      </c>
      <c r="BK1126" s="61">
        <f>BK1125*(1+BL1126)</f>
        <v>138.26934050056812</v>
      </c>
      <c r="BL1126" s="60">
        <f>$L$12*N(AQ1126)+$L$13*N(S1126)+$L$14*N(AA1126)+$L$15*N(AE1126)+$L$16*N(AY1126)+$L$17*N(BC1126)+$L$18*N(AM1126)+$L$19*N(AU1126)+$L$20*N(W1126)</f>
        <v>4.7676182345304423E-3</v>
      </c>
      <c r="BM1126" s="60">
        <f>IF(ISNUMBER(BK1126),BK1126/MAX(BK$22:BK1126)-1,"")</f>
        <v>-7.92225614268246E-2</v>
      </c>
      <c r="BO1126" s="61">
        <f>BO1125*(1+BP1126)</f>
        <v>136.82386641786098</v>
      </c>
      <c r="BP1126" s="60">
        <f>$L$36*N(S1126)+$L$37*N(AQ1126)+$L$38*N(AA1126)+$L$39*N(AE1126)+$L$40*N(AM1126)+$L$41*N(W1126)+$L$42*N(AI1126)+$L$43*N(BG1126)+$L$44*N(AY1126)</f>
        <v>7.3296895928158939E-3</v>
      </c>
      <c r="BQ1126" s="60">
        <f>IF(ISNUMBER(BO1126),BO1126/MAX(BO$22:BO1126)-1,"")</f>
        <v>-9.7619741220798861E-2</v>
      </c>
      <c r="BS1126" s="61">
        <f>BS1125*(1+BT1126)</f>
        <v>129.85602499804602</v>
      </c>
      <c r="BT1126" s="60">
        <f>$L$60*N(S1126)+$L$61*N(AE1126)+$L$62*N(AQ1126)+$L$63*N(AM1126)+$L$64*N(AI1126)+$L$65*N(AA1126)+$L$66*N(BG1126)+$L$67*N(W1126)+$L$68*N(AY1126)</f>
        <v>1.0752958412637799E-2</v>
      </c>
      <c r="BU1126" s="60">
        <f>IF(ISNUMBER(BS1126),BS1126/MAX(BS$22:BS1126)-1,"")</f>
        <v>-0.10079011615436739</v>
      </c>
    </row>
    <row r="1127" spans="17:73" ht="16" customHeight="1">
      <c r="Q1127" s="63">
        <v>44697</v>
      </c>
      <c r="R1127" s="62">
        <v>579.73</v>
      </c>
      <c r="S1127" s="60">
        <f>IF(AND(ISNUMBER(R1126),ISNUMBER(R1127)),R1127/R1126-1,"")</f>
        <v>8.3137664144707912E-3</v>
      </c>
      <c r="T1127" s="60">
        <f>IF(ISNUMBER(R1127),R1127/MAX(R$22:R1127)-1,"")</f>
        <v>-0.12625470987189147</v>
      </c>
      <c r="V1127" s="62">
        <v>290.39999999999998</v>
      </c>
      <c r="W1127" s="60">
        <f>IF(AND(ISNUMBER(V1126),ISNUMBER(V1127)),V1127/V1126-1,"")</f>
        <v>1.1177269403530588E-2</v>
      </c>
      <c r="X1127" s="60">
        <f>IF(ISNUMBER(V1127),V1127/MAX(V$22:V1127)-1,"")</f>
        <v>-0.13973398110021629</v>
      </c>
      <c r="Z1127" s="62">
        <v>11.1</v>
      </c>
      <c r="AA1127" s="60">
        <f>IF(AND(ISNUMBER(Z1126),ISNUMBER(Z1127)),Z1127/Z1126-1,"")</f>
        <v>1.2773722627737127E-2</v>
      </c>
      <c r="AB1127" s="60">
        <f>IF(ISNUMBER(Z1127),Z1127/MAX(Z$22:Z1127)-1,"")</f>
        <v>-0.18141592920353988</v>
      </c>
      <c r="AD1127" s="62">
        <v>14.64</v>
      </c>
      <c r="AE1127" s="60">
        <f>IF(AND(ISNUMBER(AD1126),ISNUMBER(AD1127)),AD1127/AD1126-1,"")</f>
        <v>3.4270047978066653E-3</v>
      </c>
      <c r="AF1127" s="60">
        <f>IF(ISNUMBER(AD1127),AD1127/MAX(AD$22:AD1127)-1,"")</f>
        <v>-0.13730111962286373</v>
      </c>
      <c r="AH1127" s="62">
        <v>18.03</v>
      </c>
      <c r="AI1127" s="60">
        <f>IF(AND(ISNUMBER(AH1126),ISNUMBER(AH1127)),AH1127/AH1126-1,"")</f>
        <v>1.2352610892756966E-2</v>
      </c>
      <c r="AJ1127" s="60">
        <f>IF(ISNUMBER(AH1127),AH1127/MAX(AH$22:AH1127)-1,"")</f>
        <v>-0.14306083650190105</v>
      </c>
      <c r="AL1127" s="62">
        <v>22.12</v>
      </c>
      <c r="AM1127" s="60">
        <f>IF(AND(ISNUMBER(AL1126),ISNUMBER(AL1127)),AL1127/AL1126-1,"")</f>
        <v>4.0853381752155027E-3</v>
      </c>
      <c r="AN1127" s="60">
        <f>IF(ISNUMBER(AL1127),AL1127/MAX(AL$22:AL1127)-1,"")</f>
        <v>-6.1518879932117021E-2</v>
      </c>
      <c r="AP1127" s="62">
        <v>100.22</v>
      </c>
      <c r="AQ1127" s="60">
        <f>IF(AND(ISNUMBER(AP1126),ISNUMBER(AP1127)),AP1127/AP1126-1,"")</f>
        <v>0</v>
      </c>
      <c r="AR1127" s="60">
        <f>IF(ISNUMBER(AP1127),AP1127/MAX(AP$22:AP1127)-1,"")</f>
        <v>-1.8922418085848269E-3</v>
      </c>
      <c r="AT1127" s="62">
        <v>50.08</v>
      </c>
      <c r="AU1127" s="60">
        <f>IF(AND(ISNUMBER(AT1126),ISNUMBER(AT1127)),AT1127/AT1126-1,"")</f>
        <v>1.9972039145188525E-4</v>
      </c>
      <c r="AV1127" s="60">
        <f>IF(ISNUMBER(AT1127),AT1127/MAX(AT$22:AT1127)-1,"")</f>
        <v>-1.9928258270227595E-3</v>
      </c>
      <c r="AX1127" s="62">
        <v>24.422999999999998</v>
      </c>
      <c r="AY1127" s="60">
        <f>IF(AND(ISNUMBER(AX1126),ISNUMBER(AX1127)),AX1127/AX1126-1,"")</f>
        <v>-8.5653974182026138E-3</v>
      </c>
      <c r="AZ1127" s="60">
        <f>IF(ISNUMBER(AX1127),AX1127/MAX(AX$22:AX1127)-1,"")</f>
        <v>-8.92038038411338E-2</v>
      </c>
      <c r="BB1127" s="62">
        <v>43.62</v>
      </c>
      <c r="BC1127" s="60">
        <f>IF(AND(ISNUMBER(BB1126),ISNUMBER(BB1127)),BB1127/BB1126-1,"")</f>
        <v>-2.2920009168014843E-4</v>
      </c>
      <c r="BD1127" s="60">
        <f>IF(ISNUMBER(BB1127),BB1127/MAX(BB$22:BB1127)-1,"")</f>
        <v>-0.2113541854999097</v>
      </c>
      <c r="BF1127" s="62">
        <v>48.25</v>
      </c>
      <c r="BG1127" s="60">
        <f>IF(AND(ISNUMBER(BF1126),ISNUMBER(BF1127)),BF1127/BF1126-1,"")</f>
        <v>2.0729684908782353E-4</v>
      </c>
      <c r="BH1127" s="60">
        <f>IF(ISNUMBER(BF1127),BF1127/MAX(BF$22:BF1127)-1,"")</f>
        <v>-0.10879202068710747</v>
      </c>
      <c r="BK1127" s="61">
        <f>BK1126*(1+BL1127)</f>
        <v>138.78536710169249</v>
      </c>
      <c r="BL1127" s="60">
        <f>$L$12*N(AQ1127)+$L$13*N(S1127)+$L$14*N(AA1127)+$L$15*N(AE1127)+$L$16*N(AY1127)+$L$17*N(BC1127)+$L$18*N(AM1127)+$L$19*N(AU1127)+$L$20*N(W1127)</f>
        <v>3.7320392160418618E-3</v>
      </c>
      <c r="BM1127" s="60">
        <f>IF(ISNUMBER(BK1127),BK1127/MAX(BK$22:BK1127)-1,"")</f>
        <v>-7.5786183916822902E-2</v>
      </c>
      <c r="BO1127" s="61">
        <f>BO1126*(1+BP1127)</f>
        <v>137.52137505966766</v>
      </c>
      <c r="BP1127" s="60">
        <f>$L$36*N(S1127)+$L$37*N(AQ1127)+$L$38*N(AA1127)+$L$39*N(AE1127)+$L$40*N(AM1127)+$L$41*N(W1127)+$L$42*N(AI1127)+$L$43*N(BG1127)+$L$44*N(AY1127)</f>
        <v>5.0978579985196211E-3</v>
      </c>
      <c r="BQ1127" s="60">
        <f>IF(ISNUMBER(BO1127),BO1127/MAX(BO$22:BO1127)-1,"")</f>
        <v>-9.3019534800874992E-2</v>
      </c>
      <c r="BS1127" s="61">
        <f>BS1126*(1+BT1127)</f>
        <v>130.64145312184934</v>
      </c>
      <c r="BT1127" s="60">
        <f>$L$60*N(S1127)+$L$61*N(AE1127)+$L$62*N(AQ1127)+$L$63*N(AM1127)+$L$64*N(AI1127)+$L$65*N(AA1127)+$L$66*N(BG1127)+$L$67*N(W1127)+$L$68*N(AY1127)</f>
        <v>6.0484534607859707E-3</v>
      </c>
      <c r="BU1127" s="60">
        <f>IF(ISNUMBER(BS1127),BS1127/MAX(BS$22:BS1127)-1,"")</f>
        <v>-9.5351287020448594E-2</v>
      </c>
    </row>
    <row r="1128" spans="17:73" ht="16" customHeight="1">
      <c r="Q1128" s="63">
        <v>44698</v>
      </c>
      <c r="R1128" s="62">
        <v>574</v>
      </c>
      <c r="S1128" s="60">
        <f>IF(AND(ISNUMBER(R1127),ISNUMBER(R1128)),R1128/R1127-1,"")</f>
        <v>-9.8839114760319591E-3</v>
      </c>
      <c r="T1128" s="60">
        <f>IF(ISNUMBER(R1128),R1128/MAX(R$22:R1128)-1,"")</f>
        <v>-0.13489073097211757</v>
      </c>
      <c r="V1128" s="62">
        <v>286.99</v>
      </c>
      <c r="W1128" s="60">
        <f>IF(AND(ISNUMBER(V1127),ISNUMBER(V1128)),V1128/V1127-1,"")</f>
        <v>-1.174242424242411E-2</v>
      </c>
      <c r="X1128" s="60">
        <f>IF(ISNUMBER(V1128),V1128/MAX(V$22:V1128)-1,"")</f>
        <v>-0.14983558965547883</v>
      </c>
      <c r="Z1128" s="62">
        <v>10.95</v>
      </c>
      <c r="AA1128" s="60">
        <f>IF(AND(ISNUMBER(Z1127),ISNUMBER(Z1128)),Z1128/Z1127-1,"")</f>
        <v>-1.3513513513513598E-2</v>
      </c>
      <c r="AB1128" s="60">
        <f>IF(ISNUMBER(Z1128),Z1128/MAX(Z$22:Z1128)-1,"")</f>
        <v>-0.19247787610619482</v>
      </c>
      <c r="AD1128" s="62">
        <v>14.69</v>
      </c>
      <c r="AE1128" s="60">
        <f>IF(AND(ISNUMBER(AD1127),ISNUMBER(AD1128)),AD1128/AD1127-1,"")</f>
        <v>3.415300546448119E-3</v>
      </c>
      <c r="AF1128" s="60">
        <f>IF(ISNUMBER(AD1128),AD1128/MAX(AD$22:AD1128)-1,"")</f>
        <v>-0.13435474366529165</v>
      </c>
      <c r="AH1128" s="62">
        <v>17.88</v>
      </c>
      <c r="AI1128" s="60">
        <f>IF(AND(ISNUMBER(AH1127),ISNUMBER(AH1128)),AH1128/AH1127-1,"")</f>
        <v>-8.3194675540766427E-3</v>
      </c>
      <c r="AJ1128" s="60">
        <f>IF(ISNUMBER(AH1128),AH1128/MAX(AH$22:AH1128)-1,"")</f>
        <v>-0.15019011406844107</v>
      </c>
      <c r="AL1128" s="62">
        <v>22.32</v>
      </c>
      <c r="AM1128" s="60">
        <f>IF(AND(ISNUMBER(AL1127),ISNUMBER(AL1128)),AL1128/AL1127-1,"")</f>
        <v>9.0415913200723175E-3</v>
      </c>
      <c r="AN1128" s="60">
        <f>IF(ISNUMBER(AL1128),AL1128/MAX(AL$22:AL1128)-1,"")</f>
        <v>-5.3033517182859535E-2</v>
      </c>
      <c r="AP1128" s="62">
        <v>100.22</v>
      </c>
      <c r="AQ1128" s="60">
        <f>IF(AND(ISNUMBER(AP1127),ISNUMBER(AP1128)),AP1128/AP1127-1,"")</f>
        <v>0</v>
      </c>
      <c r="AR1128" s="60">
        <f>IF(ISNUMBER(AP1128),AP1128/MAX(AP$22:AP1128)-1,"")</f>
        <v>-1.8922418085848269E-3</v>
      </c>
      <c r="AT1128" s="62">
        <v>50.07</v>
      </c>
      <c r="AU1128" s="60">
        <f>IF(AND(ISNUMBER(AT1127),ISNUMBER(AT1128)),AT1128/AT1127-1,"")</f>
        <v>-1.9968051118202101E-4</v>
      </c>
      <c r="AV1128" s="60">
        <f>IF(ISNUMBER(AT1128),AT1128/MAX(AT$22:AT1128)-1,"")</f>
        <v>-2.1921084097249466E-3</v>
      </c>
      <c r="AX1128" s="62">
        <v>24.266999999999999</v>
      </c>
      <c r="AY1128" s="60">
        <f>IF(AND(ISNUMBER(AX1127),ISNUMBER(AX1128)),AX1128/AX1127-1,"")</f>
        <v>-6.387421692666706E-3</v>
      </c>
      <c r="AZ1128" s="60">
        <f>IF(ISNUMBER(AX1128),AX1128/MAX(AX$22:AX1128)-1,"")</f>
        <v>-9.5021443222077284E-2</v>
      </c>
      <c r="BB1128" s="62">
        <v>43.42</v>
      </c>
      <c r="BC1128" s="60">
        <f>IF(AND(ISNUMBER(BB1127),ISNUMBER(BB1128)),BB1128/BB1127-1,"")</f>
        <v>-4.5850527281062758E-3</v>
      </c>
      <c r="BD1128" s="60">
        <f>IF(ISNUMBER(BB1128),BB1128/MAX(BB$22:BB1128)-1,"")</f>
        <v>-0.21497016814319292</v>
      </c>
      <c r="BF1128" s="62">
        <v>48.15</v>
      </c>
      <c r="BG1128" s="60">
        <f>IF(AND(ISNUMBER(BF1127),ISNUMBER(BF1128)),BF1128/BF1127-1,"")</f>
        <v>-2.0725388601036121E-3</v>
      </c>
      <c r="BH1128" s="60">
        <f>IF(ISNUMBER(BF1128),BF1128/MAX(BF$22:BF1128)-1,"")</f>
        <v>-0.11063908385666799</v>
      </c>
      <c r="BK1128" s="61">
        <f>BK1127*(1+BL1128)</f>
        <v>138.0276086281535</v>
      </c>
      <c r="BL1128" s="60">
        <f>$L$12*N(AQ1128)+$L$13*N(S1128)+$L$14*N(AA1128)+$L$15*N(AE1128)+$L$16*N(AY1128)+$L$17*N(BC1128)+$L$18*N(AM1128)+$L$19*N(AU1128)+$L$20*N(W1128)</f>
        <v>-5.459930606255976E-3</v>
      </c>
      <c r="BM1128" s="60">
        <f>IF(ISNUMBER(BK1128),BK1128/MAX(BK$22:BK1128)-1,"")</f>
        <v>-8.0832327217979949E-2</v>
      </c>
      <c r="BO1128" s="61">
        <f>BO1127*(1+BP1128)</f>
        <v>136.79355025474007</v>
      </c>
      <c r="BP1128" s="60">
        <f>$L$36*N(S1128)+$L$37*N(AQ1128)+$L$38*N(AA1128)+$L$39*N(AE1128)+$L$40*N(AM1128)+$L$41*N(W1128)+$L$42*N(AI1128)+$L$43*N(BG1128)+$L$44*N(AY1128)</f>
        <v>-5.2924485710807469E-3</v>
      </c>
      <c r="BQ1128" s="60">
        <f>IF(ISNUMBER(BO1128),BO1128/MAX(BO$22:BO1128)-1,"")</f>
        <v>-9.7819682267916264E-2</v>
      </c>
      <c r="BS1128" s="61">
        <f>BS1127*(1+BT1128)</f>
        <v>130.17722910042096</v>
      </c>
      <c r="BT1128" s="60">
        <f>$L$60*N(S1128)+$L$61*N(AE1128)+$L$62*N(AQ1128)+$L$63*N(AM1128)+$L$64*N(AI1128)+$L$65*N(AA1128)+$L$66*N(BG1128)+$L$67*N(W1128)+$L$68*N(AY1128)</f>
        <v>-3.5534205287459566E-3</v>
      </c>
      <c r="BU1128" s="60">
        <f>IF(ISNUMBER(BS1128),BS1128/MAX(BS$22:BS1128)-1,"")</f>
        <v>-9.8565884328453701E-2</v>
      </c>
    </row>
    <row r="1129" spans="17:73" ht="16" customHeight="1">
      <c r="Q1129" s="63">
        <v>44699</v>
      </c>
      <c r="R1129" s="62">
        <v>579.5</v>
      </c>
      <c r="S1129" s="60">
        <f>IF(AND(ISNUMBER(R1128),ISNUMBER(R1129)),R1129/R1128-1,"")</f>
        <v>9.5818815331010221E-3</v>
      </c>
      <c r="T1129" s="60">
        <f>IF(ISNUMBER(R1129),R1129/MAX(R$22:R1129)-1,"")</f>
        <v>-0.12660135644310477</v>
      </c>
      <c r="V1129" s="62">
        <v>289.88</v>
      </c>
      <c r="W1129" s="60">
        <f>IF(AND(ISNUMBER(V1128),ISNUMBER(V1129)),V1129/V1128-1,"")</f>
        <v>1.0070037283528954E-2</v>
      </c>
      <c r="X1129" s="60">
        <f>IF(ISNUMBER(V1129),V1129/MAX(V$22:V1129)-1,"")</f>
        <v>-0.14127440234618005</v>
      </c>
      <c r="Z1129" s="62">
        <v>11.1</v>
      </c>
      <c r="AA1129" s="60">
        <f>IF(AND(ISNUMBER(Z1128),ISNUMBER(Z1129)),Z1129/Z1128-1,"")</f>
        <v>1.3698630136986356E-2</v>
      </c>
      <c r="AB1129" s="60">
        <f>IF(ISNUMBER(Z1129),Z1129/MAX(Z$22:Z1129)-1,"")</f>
        <v>-0.18141592920353988</v>
      </c>
      <c r="AD1129" s="62">
        <v>14.88</v>
      </c>
      <c r="AE1129" s="60">
        <f>IF(AND(ISNUMBER(AD1128),ISNUMBER(AD1129)),AD1129/AD1128-1,"")</f>
        <v>1.293396868618113E-2</v>
      </c>
      <c r="AF1129" s="60">
        <f>IF(ISNUMBER(AD1129),AD1129/MAX(AD$22:AD1129)-1,"")</f>
        <v>-0.12315851502651731</v>
      </c>
      <c r="AH1129" s="62">
        <v>18.07</v>
      </c>
      <c r="AI1129" s="60">
        <f>IF(AND(ISNUMBER(AH1128),ISNUMBER(AH1129)),AH1129/AH1128-1,"")</f>
        <v>1.0626398210290988E-2</v>
      </c>
      <c r="AJ1129" s="60">
        <f>IF(ISNUMBER(AH1129),AH1129/MAX(AH$22:AH1129)-1,"")</f>
        <v>-0.14115969581749044</v>
      </c>
      <c r="AL1129" s="62">
        <v>22.45</v>
      </c>
      <c r="AM1129" s="60">
        <f>IF(AND(ISNUMBER(AL1128),ISNUMBER(AL1129)),AL1129/AL1128-1,"")</f>
        <v>5.8243727598565886E-3</v>
      </c>
      <c r="AN1129" s="60">
        <f>IF(ISNUMBER(AL1129),AL1129/MAX(AL$22:AL1129)-1,"")</f>
        <v>-4.7518031395842208E-2</v>
      </c>
      <c r="AP1129" s="62">
        <v>100.22</v>
      </c>
      <c r="AQ1129" s="60">
        <f>IF(AND(ISNUMBER(AP1128),ISNUMBER(AP1129)),AP1129/AP1128-1,"")</f>
        <v>0</v>
      </c>
      <c r="AR1129" s="60">
        <f>IF(ISNUMBER(AP1129),AP1129/MAX(AP$22:AP1129)-1,"")</f>
        <v>-1.8922418085848269E-3</v>
      </c>
      <c r="AT1129" s="62">
        <v>50.07</v>
      </c>
      <c r="AU1129" s="60">
        <f>IF(AND(ISNUMBER(AT1128),ISNUMBER(AT1129)),AT1129/AT1128-1,"")</f>
        <v>0</v>
      </c>
      <c r="AV1129" s="60">
        <f>IF(ISNUMBER(AT1129),AT1129/MAX(AT$22:AT1129)-1,"")</f>
        <v>-2.1921084097249466E-3</v>
      </c>
      <c r="AX1129" s="62">
        <v>24.033000000000001</v>
      </c>
      <c r="AY1129" s="60">
        <f>IF(AND(ISNUMBER(AX1128),ISNUMBER(AX1129)),AX1129/AX1128-1,"")</f>
        <v>-9.6427246878476591E-3</v>
      </c>
      <c r="AZ1129" s="60">
        <f>IF(ISNUMBER(AX1129),AX1129/MAX(AX$22:AX1129)-1,"")</f>
        <v>-0.1037479022934924</v>
      </c>
      <c r="BB1129" s="62">
        <v>43.38</v>
      </c>
      <c r="BC1129" s="60">
        <f>IF(AND(ISNUMBER(BB1128),ISNUMBER(BB1129)),BB1129/BB1128-1,"")</f>
        <v>-9.2123445416858463E-4</v>
      </c>
      <c r="BD1129" s="60">
        <f>IF(ISNUMBER(BB1129),BB1129/MAX(BB$22:BB1129)-1,"")</f>
        <v>-0.21569336467184952</v>
      </c>
      <c r="BF1129" s="62">
        <v>48.09</v>
      </c>
      <c r="BG1129" s="60">
        <f>IF(AND(ISNUMBER(BF1128),ISNUMBER(BF1129)),BF1129/BF1128-1,"")</f>
        <v>-1.2461059190029822E-3</v>
      </c>
      <c r="BH1129" s="60">
        <f>IF(ISNUMBER(BF1129),BF1129/MAX(BF$22:BF1129)-1,"")</f>
        <v>-0.11174732175840407</v>
      </c>
      <c r="BK1129" s="61">
        <f>BK1128*(1+BL1129)</f>
        <v>138.72744237866178</v>
      </c>
      <c r="BL1129" s="60">
        <f>$L$12*N(AQ1129)+$L$13*N(S1129)+$L$14*N(AA1129)+$L$15*N(AE1129)+$L$16*N(AY1129)+$L$17*N(BC1129)+$L$18*N(AM1129)+$L$19*N(AU1129)+$L$20*N(W1129)</f>
        <v>5.0702446957089607E-3</v>
      </c>
      <c r="BM1129" s="60">
        <f>IF(ISNUMBER(BK1129),BK1129/MAX(BK$22:BK1129)-1,"")</f>
        <v>-7.6171922200589881E-2</v>
      </c>
      <c r="BO1129" s="61">
        <f>BO1128*(1+BP1129)</f>
        <v>137.77167189733962</v>
      </c>
      <c r="BP1129" s="60">
        <f>$L$36*N(S1129)+$L$37*N(AQ1129)+$L$38*N(AA1129)+$L$39*N(AE1129)+$L$40*N(AM1129)+$L$41*N(W1129)+$L$42*N(AI1129)+$L$43*N(BG1129)+$L$44*N(AY1129)</f>
        <v>7.1503491266808857E-3</v>
      </c>
      <c r="BQ1129" s="60">
        <f>IF(ISNUMBER(BO1129),BO1129/MAX(BO$22:BO1129)-1,"")</f>
        <v>-9.1368778020912034E-2</v>
      </c>
      <c r="BS1129" s="61">
        <f>BS1128*(1+BT1129)</f>
        <v>131.25339364171384</v>
      </c>
      <c r="BT1129" s="60">
        <f>$L$60*N(S1129)+$L$61*N(AE1129)+$L$62*N(AQ1129)+$L$63*N(AM1129)+$L$64*N(AI1129)+$L$65*N(AA1129)+$L$66*N(BG1129)+$L$67*N(W1129)+$L$68*N(AY1129)</f>
        <v>8.2669184828223358E-3</v>
      </c>
      <c r="BU1129" s="60">
        <f>IF(ISNUMBER(BS1129),BS1129/MAX(BS$22:BS1129)-1,"")</f>
        <v>-9.1113801976561826E-2</v>
      </c>
    </row>
    <row r="1130" spans="17:73" ht="16" customHeight="1">
      <c r="Q1130" s="63">
        <v>44700</v>
      </c>
      <c r="R1130" s="62">
        <v>560.23</v>
      </c>
      <c r="S1130" s="60">
        <f>IF(AND(ISNUMBER(R1129),ISNUMBER(R1130)),R1130/R1129-1,"")</f>
        <v>-3.3252804141501224E-2</v>
      </c>
      <c r="T1130" s="60">
        <f>IF(ISNUMBER(R1130),R1130/MAX(R$22:R1130)-1,"")</f>
        <v>-0.15564431047475502</v>
      </c>
      <c r="V1130" s="62">
        <v>280.73</v>
      </c>
      <c r="W1130" s="60">
        <f>IF(AND(ISNUMBER(V1129),ISNUMBER(V1130)),V1130/V1129-1,"")</f>
        <v>-3.156478542845309E-2</v>
      </c>
      <c r="X1130" s="60">
        <f>IF(ISNUMBER(V1130),V1130/MAX(V$22:V1130)-1,"")</f>
        <v>-0.16837989157804301</v>
      </c>
      <c r="Z1130" s="62">
        <v>10.77</v>
      </c>
      <c r="AA1130" s="60">
        <f>IF(AND(ISNUMBER(Z1129),ISNUMBER(Z1130)),Z1130/Z1129-1,"")</f>
        <v>-2.9729729729729759E-2</v>
      </c>
      <c r="AB1130" s="60">
        <f>IF(ISNUMBER(Z1130),Z1130/MAX(Z$22:Z1130)-1,"")</f>
        <v>-0.20575221238938057</v>
      </c>
      <c r="AD1130" s="62">
        <v>14.62</v>
      </c>
      <c r="AE1130" s="60">
        <f>IF(AND(ISNUMBER(AD1129),ISNUMBER(AD1130)),AD1130/AD1129-1,"")</f>
        <v>-1.7473118279569988E-2</v>
      </c>
      <c r="AF1130" s="60">
        <f>IF(ISNUMBER(AD1130),AD1130/MAX(AD$22:AD1130)-1,"")</f>
        <v>-0.13847967000589279</v>
      </c>
      <c r="AH1130" s="62">
        <v>17.899999999999999</v>
      </c>
      <c r="AI1130" s="60">
        <f>IF(AND(ISNUMBER(AH1129),ISNUMBER(AH1130)),AH1130/AH1129-1,"")</f>
        <v>-9.4078583287217077E-3</v>
      </c>
      <c r="AJ1130" s="60">
        <f>IF(ISNUMBER(AH1130),AH1130/MAX(AH$22:AH1130)-1,"")</f>
        <v>-0.14923954372623582</v>
      </c>
      <c r="AL1130" s="62">
        <v>22.37</v>
      </c>
      <c r="AM1130" s="60">
        <f>IF(AND(ISNUMBER(AL1129),ISNUMBER(AL1130)),AL1130/AL1129-1,"")</f>
        <v>-3.5634743875277985E-3</v>
      </c>
      <c r="AN1130" s="60">
        <f>IF(ISNUMBER(AL1130),AL1130/MAX(AL$22:AL1130)-1,"")</f>
        <v>-5.0912176495545136E-2</v>
      </c>
      <c r="AP1130" s="62">
        <v>100.22</v>
      </c>
      <c r="AQ1130" s="60">
        <f>IF(AND(ISNUMBER(AP1129),ISNUMBER(AP1130)),AP1130/AP1129-1,"")</f>
        <v>0</v>
      </c>
      <c r="AR1130" s="60">
        <f>IF(ISNUMBER(AP1130),AP1130/MAX(AP$22:AP1130)-1,"")</f>
        <v>-1.8922418085848269E-3</v>
      </c>
      <c r="AT1130" s="62">
        <v>50.08</v>
      </c>
      <c r="AU1130" s="60">
        <f>IF(AND(ISNUMBER(AT1129),ISNUMBER(AT1130)),AT1130/AT1129-1,"")</f>
        <v>1.9972039145188525E-4</v>
      </c>
      <c r="AV1130" s="60">
        <f>IF(ISNUMBER(AT1130),AT1130/MAX(AT$22:AT1130)-1,"")</f>
        <v>-1.9928258270227595E-3</v>
      </c>
      <c r="AX1130" s="62">
        <v>24.149000000000001</v>
      </c>
      <c r="AY1130" s="60">
        <f>IF(AND(ISNUMBER(AX1129),ISNUMBER(AX1130)),AX1130/AX1129-1,"")</f>
        <v>4.8266966254733035E-3</v>
      </c>
      <c r="AZ1130" s="60">
        <f>IF(ISNUMBER(AX1130),AX1130/MAX(AX$22:AX1130)-1,"")</f>
        <v>-9.9421965317919136E-2</v>
      </c>
      <c r="BB1130" s="62">
        <v>43.47</v>
      </c>
      <c r="BC1130" s="60">
        <f>IF(AND(ISNUMBER(BB1129),ISNUMBER(BB1130)),BB1130/BB1129-1,"")</f>
        <v>2.0746887966804906E-3</v>
      </c>
      <c r="BD1130" s="60">
        <f>IF(ISNUMBER(BB1130),BB1130/MAX(BB$22:BB1130)-1,"")</f>
        <v>-0.21406617248237214</v>
      </c>
      <c r="BF1130" s="62">
        <v>48.185000000000002</v>
      </c>
      <c r="BG1130" s="60">
        <f>IF(AND(ISNUMBER(BF1129),ISNUMBER(BF1130)),BF1130/BF1129-1,"")</f>
        <v>1.975462674152606E-3</v>
      </c>
      <c r="BH1130" s="60">
        <f>IF(ISNUMBER(BF1130),BF1130/MAX(BF$22:BF1130)-1,"")</f>
        <v>-0.10999261174732178</v>
      </c>
      <c r="BK1130" s="61">
        <f>BK1129*(1+BL1130)</f>
        <v>136.5563511999039</v>
      </c>
      <c r="BL1130" s="60">
        <f>$L$12*N(AQ1130)+$L$13*N(S1130)+$L$14*N(AA1130)+$L$15*N(AE1130)+$L$16*N(AY1130)+$L$17*N(BC1130)+$L$18*N(AM1130)+$L$19*N(AU1130)+$L$20*N(W1130)</f>
        <v>-1.5650048336015691E-2</v>
      </c>
      <c r="BM1130" s="60">
        <f>IF(ISNUMBER(BK1130),BK1130/MAX(BK$22:BK1130)-1,"")</f>
        <v>-9.0629876272318999E-2</v>
      </c>
      <c r="BO1130" s="61">
        <f>BO1129*(1+BP1130)</f>
        <v>135.24784853065043</v>
      </c>
      <c r="BP1130" s="60">
        <f>$L$36*N(S1130)+$L$37*N(AQ1130)+$L$38*N(AA1130)+$L$39*N(AE1130)+$L$40*N(AM1130)+$L$41*N(W1130)+$L$42*N(AI1130)+$L$43*N(BG1130)+$L$44*N(AY1130)</f>
        <v>-1.8318884658450135E-2</v>
      </c>
      <c r="BQ1130" s="60">
        <f>IF(ISNUMBER(BO1130),BO1130/MAX(BO$22:BO1130)-1,"")</f>
        <v>-0.10801388857341343</v>
      </c>
      <c r="BS1130" s="61">
        <f>BS1129*(1+BT1130)</f>
        <v>128.98186999032535</v>
      </c>
      <c r="BT1130" s="60">
        <f>$L$60*N(S1130)+$L$61*N(AE1130)+$L$62*N(AQ1130)+$L$63*N(AM1130)+$L$64*N(AI1130)+$L$65*N(AA1130)+$L$66*N(BG1130)+$L$67*N(W1130)+$L$68*N(AY1130)</f>
        <v>-1.7306399387959023E-2</v>
      </c>
      <c r="BU1130" s="60">
        <f>IF(ISNUMBER(BS1130),BS1130/MAX(BS$22:BS1130)-1,"")</f>
        <v>-0.10684334951775898</v>
      </c>
    </row>
    <row r="1131" spans="17:73" ht="16" customHeight="1">
      <c r="Q1131" s="63">
        <v>44701</v>
      </c>
      <c r="R1131" s="62">
        <v>558</v>
      </c>
      <c r="S1131" s="60">
        <f>IF(AND(ISNUMBER(R1130),ISNUMBER(R1131)),R1131/R1130-1,"")</f>
        <v>-3.9805080056405373E-3</v>
      </c>
      <c r="T1131" s="60">
        <f>IF(ISNUMBER(R1131),R1131/MAX(R$22:R1131)-1,"")</f>
        <v>-0.15900527505651851</v>
      </c>
      <c r="V1131" s="62">
        <v>279.79000000000002</v>
      </c>
      <c r="W1131" s="60">
        <f>IF(AND(ISNUMBER(V1130),ISNUMBER(V1131)),V1131/V1130-1,"")</f>
        <v>-3.3484130659352518E-3</v>
      </c>
      <c r="X1131" s="60">
        <f>IF(ISNUMBER(V1131),V1131/MAX(V$22:V1131)-1,"")</f>
        <v>-0.17116449921497756</v>
      </c>
      <c r="Z1131" s="62">
        <v>10.8</v>
      </c>
      <c r="AA1131" s="60">
        <f>IF(AND(ISNUMBER(Z1130),ISNUMBER(Z1131)),Z1131/Z1130-1,"")</f>
        <v>2.7855153203344418E-3</v>
      </c>
      <c r="AB1131" s="60">
        <f>IF(ISNUMBER(Z1131),Z1131/MAX(Z$22:Z1131)-1,"")</f>
        <v>-0.20353982300884954</v>
      </c>
      <c r="AD1131" s="62">
        <v>14.78</v>
      </c>
      <c r="AE1131" s="60">
        <f>IF(AND(ISNUMBER(AD1130),ISNUMBER(AD1131)),AD1131/AD1130-1,"")</f>
        <v>1.0943912448700521E-2</v>
      </c>
      <c r="AF1131" s="60">
        <f>IF(ISNUMBER(AD1131),AD1131/MAX(AD$22:AD1131)-1,"")</f>
        <v>-0.12905126694166169</v>
      </c>
      <c r="AH1131" s="62">
        <v>18</v>
      </c>
      <c r="AI1131" s="60">
        <f>IF(AND(ISNUMBER(AH1130),ISNUMBER(AH1131)),AH1131/AH1130-1,"")</f>
        <v>5.5865921787709993E-3</v>
      </c>
      <c r="AJ1131" s="60">
        <f>IF(ISNUMBER(AH1131),AH1131/MAX(AH$22:AH1131)-1,"")</f>
        <v>-0.14448669201520914</v>
      </c>
      <c r="AL1131" s="62">
        <v>22.25</v>
      </c>
      <c r="AM1131" s="60">
        <f>IF(AND(ISNUMBER(AL1130),ISNUMBER(AL1131)),AL1131/AL1130-1,"")</f>
        <v>-5.3643272239607409E-3</v>
      </c>
      <c r="AN1131" s="60">
        <f>IF(ISNUMBER(AL1131),AL1131/MAX(AL$22:AL1131)-1,"")</f>
        <v>-5.6003394145099694E-2</v>
      </c>
      <c r="AP1131" s="62">
        <v>100.25</v>
      </c>
      <c r="AQ1131" s="60">
        <f>IF(AND(ISNUMBER(AP1130),ISNUMBER(AP1131)),AP1131/AP1130-1,"")</f>
        <v>2.9934144881260671E-4</v>
      </c>
      <c r="AR1131" s="60">
        <f>IF(ISNUMBER(AP1131),AP1131/MAX(AP$22:AP1131)-1,"")</f>
        <v>-1.5934667861766671E-3</v>
      </c>
      <c r="AT1131" s="62">
        <v>50.09</v>
      </c>
      <c r="AU1131" s="60">
        <f>IF(AND(ISNUMBER(AT1130),ISNUMBER(AT1131)),AT1131/AT1130-1,"")</f>
        <v>1.9968051118213204E-4</v>
      </c>
      <c r="AV1131" s="60">
        <f>IF(ISNUMBER(AT1131),AT1131/MAX(AT$22:AT1131)-1,"")</f>
        <v>-1.7935432443203503E-3</v>
      </c>
      <c r="AX1131" s="62">
        <v>24.4</v>
      </c>
      <c r="AY1131" s="60">
        <f>IF(AND(ISNUMBER(AX1130),ISNUMBER(AX1131)),AX1131/AX1130-1,"")</f>
        <v>1.0393805126506228E-2</v>
      </c>
      <c r="AZ1131" s="60">
        <f>IF(ISNUMBER(AX1131),AX1131/MAX(AX$22:AX1131)-1,"")</f>
        <v>-9.0061532724221571E-2</v>
      </c>
      <c r="BB1131" s="62">
        <v>43.52</v>
      </c>
      <c r="BC1131" s="60">
        <f>IF(AND(ISNUMBER(BB1130),ISNUMBER(BB1131)),BB1131/BB1130-1,"")</f>
        <v>1.1502185415230848E-3</v>
      </c>
      <c r="BD1131" s="60">
        <f>IF(ISNUMBER(BB1131),BB1131/MAX(BB$22:BB1131)-1,"")</f>
        <v>-0.21316217682155125</v>
      </c>
      <c r="BF1131" s="62">
        <v>48.35</v>
      </c>
      <c r="BG1131" s="60">
        <f>IF(AND(ISNUMBER(BF1130),ISNUMBER(BF1131)),BF1131/BF1130-1,"")</f>
        <v>3.42430216872458E-3</v>
      </c>
      <c r="BH1131" s="60">
        <f>IF(ISNUMBER(BF1131),BF1131/MAX(BF$22:BF1131)-1,"")</f>
        <v>-0.10694495751754707</v>
      </c>
      <c r="BK1131" s="61">
        <f>BK1130*(1+BL1131)</f>
        <v>136.79655035888675</v>
      </c>
      <c r="BL1131" s="60">
        <f>$L$12*N(AQ1131)+$L$13*N(S1131)+$L$14*N(AA1131)+$L$15*N(AE1131)+$L$16*N(AY1131)+$L$17*N(BC1131)+$L$18*N(AM1131)+$L$19*N(AU1131)+$L$20*N(W1131)</f>
        <v>1.7589746421331721E-3</v>
      </c>
      <c r="BM1131" s="60">
        <f>IF(ISNUMBER(BK1131),BK1131/MAX(BK$22:BK1131)-1,"")</f>
        <v>-8.903031728436861E-2</v>
      </c>
      <c r="BO1131" s="61">
        <f>BO1130*(1+BP1131)</f>
        <v>135.51318109798402</v>
      </c>
      <c r="BP1131" s="60">
        <f>$L$36*N(S1131)+$L$37*N(AQ1131)+$L$38*N(AA1131)+$L$39*N(AE1131)+$L$40*N(AM1131)+$L$41*N(W1131)+$L$42*N(AI1131)+$L$43*N(BG1131)+$L$44*N(AY1131)</f>
        <v>1.9618246812514242E-3</v>
      </c>
      <c r="BQ1131" s="60">
        <f>IF(ISNUMBER(BO1131),BO1131/MAX(BO$22:BO1131)-1,"")</f>
        <v>-0.10626396820468331</v>
      </c>
      <c r="BS1131" s="61">
        <f>BS1130*(1+BT1131)</f>
        <v>129.15606849929623</v>
      </c>
      <c r="BT1131" s="60">
        <f>$L$60*N(S1131)+$L$61*N(AE1131)+$L$62*N(AQ1131)+$L$63*N(AM1131)+$L$64*N(AI1131)+$L$65*N(AA1131)+$L$66*N(BG1131)+$L$67*N(W1131)+$L$68*N(AY1131)</f>
        <v>1.3505658507194658E-3</v>
      </c>
      <c r="BU1131" s="60">
        <f>IF(ISNUMBER(BS1131),BS1131/MAX(BS$22:BS1131)-1,"")</f>
        <v>-0.10563708264627469</v>
      </c>
    </row>
    <row r="1132" spans="17:73" ht="16" customHeight="1">
      <c r="Q1132" s="63">
        <v>44704</v>
      </c>
      <c r="R1132" s="62">
        <v>553.4</v>
      </c>
      <c r="S1132" s="60">
        <f>IF(AND(ISNUMBER(R1131),ISNUMBER(R1132)),R1132/R1131-1,"")</f>
        <v>-8.2437275985663971E-3</v>
      </c>
      <c r="T1132" s="60">
        <f>IF(ISNUMBER(R1132),R1132/MAX(R$22:R1132)-1,"")</f>
        <v>-0.16593820648078372</v>
      </c>
      <c r="V1132" s="62">
        <v>278.32</v>
      </c>
      <c r="W1132" s="60">
        <f>IF(AND(ISNUMBER(V1131),ISNUMBER(V1132)),V1132/V1131-1,"")</f>
        <v>-5.2539404553415547E-3</v>
      </c>
      <c r="X1132" s="60">
        <f>IF(ISNUMBER(V1132),V1132/MAX(V$22:V1132)-1,"")</f>
        <v>-0.17551915158337528</v>
      </c>
      <c r="Z1132" s="62">
        <v>10.81</v>
      </c>
      <c r="AA1132" s="60">
        <f>IF(AND(ISNUMBER(Z1131),ISNUMBER(Z1132)),Z1132/Z1131-1,"")</f>
        <v>9.2592592592599665E-4</v>
      </c>
      <c r="AB1132" s="60">
        <f>IF(ISNUMBER(Z1132),Z1132/MAX(Z$22:Z1132)-1,"")</f>
        <v>-0.2028023598820059</v>
      </c>
      <c r="AD1132" s="62">
        <v>14.85</v>
      </c>
      <c r="AE1132" s="60">
        <f>IF(AND(ISNUMBER(AD1131),ISNUMBER(AD1132)),AD1132/AD1131-1,"")</f>
        <v>4.7361299052774974E-3</v>
      </c>
      <c r="AF1132" s="60">
        <f>IF(ISNUMBER(AD1132),AD1132/MAX(AD$22:AD1132)-1,"")</f>
        <v>-0.12492634060106067</v>
      </c>
      <c r="AH1132" s="62">
        <v>18.11</v>
      </c>
      <c r="AI1132" s="60">
        <f>IF(AND(ISNUMBER(AH1131),ISNUMBER(AH1132)),AH1132/AH1131-1,"")</f>
        <v>6.1111111111111782E-3</v>
      </c>
      <c r="AJ1132" s="60">
        <f>IF(ISNUMBER(AH1132),AH1132/MAX(AH$22:AH1132)-1,"")</f>
        <v>-0.13925855513307983</v>
      </c>
      <c r="AL1132" s="62">
        <v>22.46</v>
      </c>
      <c r="AM1132" s="60">
        <f>IF(AND(ISNUMBER(AL1131),ISNUMBER(AL1132)),AL1132/AL1131-1,"")</f>
        <v>9.4382022471910521E-3</v>
      </c>
      <c r="AN1132" s="60">
        <f>IF(ISNUMBER(AL1132),AL1132/MAX(AL$22:AL1132)-1,"")</f>
        <v>-4.7093763258379218E-2</v>
      </c>
      <c r="AP1132" s="62">
        <v>100.235</v>
      </c>
      <c r="AQ1132" s="60">
        <f>IF(AND(ISNUMBER(AP1131),ISNUMBER(AP1132)),AP1132/AP1131-1,"")</f>
        <v>-1.4962593516210099E-4</v>
      </c>
      <c r="AR1132" s="60">
        <f>IF(ISNUMBER(AP1132),AP1132/MAX(AP$22:AP1132)-1,"")</f>
        <v>-1.742854297380747E-3</v>
      </c>
      <c r="AT1132" s="62">
        <v>50.09</v>
      </c>
      <c r="AU1132" s="60">
        <f>IF(AND(ISNUMBER(AT1131),ISNUMBER(AT1132)),AT1132/AT1131-1,"")</f>
        <v>0</v>
      </c>
      <c r="AV1132" s="60">
        <f>IF(ISNUMBER(AT1132),AT1132/MAX(AT$22:AT1132)-1,"")</f>
        <v>-1.7935432443203503E-3</v>
      </c>
      <c r="AX1132" s="62">
        <v>24.256</v>
      </c>
      <c r="AY1132" s="60">
        <f>IF(AND(ISNUMBER(AX1131),ISNUMBER(AX1132)),AX1132/AX1131-1,"")</f>
        <v>-5.9016393442622439E-3</v>
      </c>
      <c r="AZ1132" s="60">
        <f>IF(ISNUMBER(AX1132),AX1132/MAX(AX$22:AX1132)-1,"")</f>
        <v>-9.5431661383553967E-2</v>
      </c>
      <c r="BB1132" s="62">
        <v>43.59</v>
      </c>
      <c r="BC1132" s="60">
        <f>IF(AND(ISNUMBER(BB1131),ISNUMBER(BB1132)),BB1132/BB1131-1,"")</f>
        <v>1.6084558823530326E-3</v>
      </c>
      <c r="BD1132" s="60">
        <f>IF(ISNUMBER(BB1132),BB1132/MAX(BB$22:BB1132)-1,"")</f>
        <v>-0.21189658289640212</v>
      </c>
      <c r="BF1132" s="62">
        <v>48.28</v>
      </c>
      <c r="BG1132" s="60">
        <f>IF(AND(ISNUMBER(BF1131),ISNUMBER(BF1132)),BF1132/BF1131-1,"")</f>
        <v>-1.4477766287487315E-3</v>
      </c>
      <c r="BH1132" s="60">
        <f>IF(ISNUMBER(BF1132),BF1132/MAX(BF$22:BF1132)-1,"")</f>
        <v>-0.10823790173623937</v>
      </c>
      <c r="BK1132" s="61">
        <f>BK1131*(1+BL1132)</f>
        <v>136.48915547549544</v>
      </c>
      <c r="BL1132" s="60">
        <f>$L$12*N(AQ1132)+$L$13*N(S1132)+$L$14*N(AA1132)+$L$15*N(AE1132)+$L$16*N(AY1132)+$L$17*N(BC1132)+$L$18*N(AM1132)+$L$19*N(AU1132)+$L$20*N(W1132)</f>
        <v>-2.2470952855526698E-3</v>
      </c>
      <c r="BM1132" s="60">
        <f>IF(ISNUMBER(BK1132),BK1132/MAX(BK$22:BK1132)-1,"")</f>
        <v>-9.1077352963680247E-2</v>
      </c>
      <c r="BO1132" s="61">
        <f>BO1131*(1+BP1132)</f>
        <v>135.29397667044375</v>
      </c>
      <c r="BP1132" s="60">
        <f>$L$36*N(S1132)+$L$37*N(AQ1132)+$L$38*N(AA1132)+$L$39*N(AE1132)+$L$40*N(AM1132)+$L$41*N(W1132)+$L$42*N(AI1132)+$L$43*N(BG1132)+$L$44*N(AY1132)</f>
        <v>-1.6175874978667584E-3</v>
      </c>
      <c r="BQ1132" s="60">
        <f>IF(ISNUMBER(BO1132),BO1132/MAX(BO$22:BO1132)-1,"")</f>
        <v>-0.10770966443610852</v>
      </c>
      <c r="BS1132" s="61">
        <f>BS1131*(1+BT1132)</f>
        <v>129.1757423633602</v>
      </c>
      <c r="BT1132" s="60">
        <f>$L$60*N(S1132)+$L$61*N(AE1132)+$L$62*N(AQ1132)+$L$63*N(AM1132)+$L$64*N(AI1132)+$L$65*N(AA1132)+$L$66*N(BG1132)+$L$67*N(W1132)+$L$68*N(AY1132)</f>
        <v>1.5232628472330813E-4</v>
      </c>
      <c r="BU1132" s="60">
        <f>IF(ISNUMBER(BS1132),BS1132/MAX(BS$22:BS1132)-1,"")</f>
        <v>-0.10550084766587986</v>
      </c>
    </row>
    <row r="1133" spans="17:73" ht="16" customHeight="1">
      <c r="Q1133" s="63">
        <v>44705</v>
      </c>
      <c r="R1133" s="62">
        <v>554.6</v>
      </c>
      <c r="S1133" s="60">
        <f>IF(AND(ISNUMBER(R1132),ISNUMBER(R1133)),R1133/R1132-1,"")</f>
        <v>2.1684134441635194E-3</v>
      </c>
      <c r="T1133" s="60">
        <f>IF(ISNUMBER(R1133),R1133/MAX(R$22:R1133)-1,"")</f>
        <v>-0.16412961567445361</v>
      </c>
      <c r="V1133" s="62">
        <v>277.22000000000003</v>
      </c>
      <c r="W1133" s="60">
        <f>IF(AND(ISNUMBER(V1132),ISNUMBER(V1133)),V1133/V1132-1,"")</f>
        <v>-3.9522851394077074E-3</v>
      </c>
      <c r="X1133" s="60">
        <f>IF(ISNUMBER(V1133),V1133/MAX(V$22:V1133)-1,"")</f>
        <v>-0.17877773498829863</v>
      </c>
      <c r="Z1133" s="62">
        <v>10.78</v>
      </c>
      <c r="AA1133" s="60">
        <f>IF(AND(ISNUMBER(Z1132),ISNUMBER(Z1133)),Z1133/Z1132-1,"")</f>
        <v>-2.7752081406106077E-3</v>
      </c>
      <c r="AB1133" s="60">
        <f>IF(ISNUMBER(Z1133),Z1133/MAX(Z$22:Z1133)-1,"")</f>
        <v>-0.20501474926253693</v>
      </c>
      <c r="AD1133" s="62">
        <v>14.74</v>
      </c>
      <c r="AE1133" s="60">
        <f>IF(AND(ISNUMBER(AD1132),ISNUMBER(AD1133)),AD1133/AD1132-1,"")</f>
        <v>-7.4074074074074181E-3</v>
      </c>
      <c r="AF1133" s="60">
        <f>IF(ISNUMBER(AD1133),AD1133/MAX(AD$22:AD1133)-1,"")</f>
        <v>-0.13140836770771946</v>
      </c>
      <c r="AH1133" s="62">
        <v>18.010000000000002</v>
      </c>
      <c r="AI1133" s="60">
        <f>IF(AND(ISNUMBER(AH1132),ISNUMBER(AH1133)),AH1133/AH1132-1,"")</f>
        <v>-5.5218111540583648E-3</v>
      </c>
      <c r="AJ1133" s="60">
        <f>IF(ISNUMBER(AH1133),AH1133/MAX(AH$22:AH1133)-1,"")</f>
        <v>-0.1440114068441064</v>
      </c>
      <c r="AL1133" s="62">
        <v>22.45</v>
      </c>
      <c r="AM1133" s="60">
        <f>IF(AND(ISNUMBER(AL1132),ISNUMBER(AL1133)),AL1133/AL1132-1,"")</f>
        <v>-4.4523597506684887E-4</v>
      </c>
      <c r="AN1133" s="60">
        <f>IF(ISNUMBER(AL1133),AL1133/MAX(AL$22:AL1133)-1,"")</f>
        <v>-4.7518031395842208E-2</v>
      </c>
      <c r="AP1133" s="62">
        <v>100.22</v>
      </c>
      <c r="AQ1133" s="60">
        <f>IF(AND(ISNUMBER(AP1132),ISNUMBER(AP1133)),AP1133/AP1132-1,"")</f>
        <v>-1.4964832643293846E-4</v>
      </c>
      <c r="AR1133" s="60">
        <f>IF(ISNUMBER(AP1133),AP1133/MAX(AP$22:AP1133)-1,"")</f>
        <v>-1.8922418085848269E-3</v>
      </c>
      <c r="AT1133" s="62">
        <v>50.09</v>
      </c>
      <c r="AU1133" s="60">
        <f>IF(AND(ISNUMBER(AT1132),ISNUMBER(AT1133)),AT1133/AT1132-1,"")</f>
        <v>0</v>
      </c>
      <c r="AV1133" s="60">
        <f>IF(ISNUMBER(AT1133),AT1133/MAX(AT$22:AT1133)-1,"")</f>
        <v>-1.7935432443203503E-3</v>
      </c>
      <c r="AX1133" s="62">
        <v>24.35</v>
      </c>
      <c r="AY1133" s="60">
        <f>IF(AND(ISNUMBER(AX1132),ISNUMBER(AX1133)),AX1133/AX1132-1,"")</f>
        <v>3.8753298153035853E-3</v>
      </c>
      <c r="AZ1133" s="60">
        <f>IF(ISNUMBER(AX1133),AX1133/MAX(AX$22:AX1133)-1,"")</f>
        <v>-9.1926160730934181E-2</v>
      </c>
      <c r="BB1133" s="62">
        <v>43.56</v>
      </c>
      <c r="BC1133" s="60">
        <f>IF(AND(ISNUMBER(BB1132),ISNUMBER(BB1133)),BB1133/BB1132-1,"")</f>
        <v>-6.8823124569861172E-4</v>
      </c>
      <c r="BD1133" s="60">
        <f>IF(ISNUMBER(BB1133),BB1133/MAX(BB$22:BB1133)-1,"")</f>
        <v>-0.21243898029289454</v>
      </c>
      <c r="BF1133" s="62">
        <v>48.25</v>
      </c>
      <c r="BG1133" s="60">
        <f>IF(AND(ISNUMBER(BF1132),ISNUMBER(BF1133)),BF1133/BF1132-1,"")</f>
        <v>-6.2137531068773288E-4</v>
      </c>
      <c r="BH1133" s="60">
        <f>IF(ISNUMBER(BF1133),BF1133/MAX(BF$22:BF1133)-1,"")</f>
        <v>-0.10879202068710747</v>
      </c>
      <c r="BK1133" s="61">
        <f>BK1132*(1+BL1133)</f>
        <v>136.47873070220345</v>
      </c>
      <c r="BL1133" s="60">
        <f>$L$12*N(AQ1133)+$L$13*N(S1133)+$L$14*N(AA1133)+$L$15*N(AE1133)+$L$16*N(AY1133)+$L$17*N(BC1133)+$L$18*N(AM1133)+$L$19*N(AU1133)+$L$20*N(W1133)</f>
        <v>-7.6378033519718894E-5</v>
      </c>
      <c r="BM1133" s="60">
        <f>IF(ISNUMBER(BK1133),BK1133/MAX(BK$22:BK1133)-1,"")</f>
        <v>-9.114677468808241E-2</v>
      </c>
      <c r="BO1133" s="61">
        <f>BO1132*(1+BP1133)</f>
        <v>135.16324643057291</v>
      </c>
      <c r="BP1133" s="60">
        <f>$L$36*N(S1133)+$L$37*N(AQ1133)+$L$38*N(AA1133)+$L$39*N(AE1133)+$L$40*N(AM1133)+$L$41*N(W1133)+$L$42*N(AI1133)+$L$43*N(BG1133)+$L$44*N(AY1133)</f>
        <v>-9.662679972019016E-4</v>
      </c>
      <c r="BQ1133" s="60">
        <f>IF(ISNUMBER(BO1133),BO1133/MAX(BO$22:BO1133)-1,"")</f>
        <v>-0.10857185603157649</v>
      </c>
      <c r="BS1133" s="61">
        <f>BS1132*(1+BT1133)</f>
        <v>128.95418654429963</v>
      </c>
      <c r="BT1133" s="60">
        <f>$L$60*N(S1133)+$L$61*N(AE1133)+$L$62*N(AQ1133)+$L$63*N(AM1133)+$L$64*N(AI1133)+$L$65*N(AA1133)+$L$66*N(BG1133)+$L$67*N(W1133)+$L$68*N(AY1133)</f>
        <v>-1.7151503448483943E-3</v>
      </c>
      <c r="BU1133" s="60">
        <f>IF(ISNUMBER(BS1133),BS1133/MAX(BS$22:BS1133)-1,"")</f>
        <v>-0.10703504819547238</v>
      </c>
    </row>
    <row r="1134" spans="17:73" ht="16" customHeight="1">
      <c r="Q1134" s="63">
        <v>44706</v>
      </c>
      <c r="R1134" s="62">
        <v>556.95000000000005</v>
      </c>
      <c r="S1134" s="60">
        <f>IF(AND(ISNUMBER(R1133),ISNUMBER(R1134)),R1134/R1133-1,"")</f>
        <v>4.237288135593209E-3</v>
      </c>
      <c r="T1134" s="60">
        <f>IF(ISNUMBER(R1134),R1134/MAX(R$22:R1134)-1,"")</f>
        <v>-0.1605877920120572</v>
      </c>
      <c r="V1134" s="62">
        <v>277.82</v>
      </c>
      <c r="W1134" s="60">
        <f>IF(AND(ISNUMBER(V1133),ISNUMBER(V1134)),V1134/V1133-1,"")</f>
        <v>2.1643460067815035E-3</v>
      </c>
      <c r="X1134" s="60">
        <f>IF(ISNUMBER(V1134),V1134/MAX(V$22:V1134)-1,"")</f>
        <v>-0.17700032585834047</v>
      </c>
      <c r="Z1134" s="62">
        <v>10.79</v>
      </c>
      <c r="AA1134" s="60">
        <f>IF(AND(ISNUMBER(Z1133),ISNUMBER(Z1134)),Z1134/Z1133-1,"")</f>
        <v>9.2764378478671361E-4</v>
      </c>
      <c r="AB1134" s="60">
        <f>IF(ISNUMBER(Z1134),Z1134/MAX(Z$22:Z1134)-1,"")</f>
        <v>-0.20427728613569329</v>
      </c>
      <c r="AD1134" s="62">
        <v>14.76</v>
      </c>
      <c r="AE1134" s="60">
        <f>IF(AND(ISNUMBER(AD1133),ISNUMBER(AD1134)),AD1134/AD1133-1,"")</f>
        <v>1.3568521031206426E-3</v>
      </c>
      <c r="AF1134" s="60">
        <f>IF(ISNUMBER(AD1134),AD1134/MAX(AD$22:AD1134)-1,"")</f>
        <v>-0.13022981732469063</v>
      </c>
      <c r="AH1134" s="62">
        <v>17.940000000000001</v>
      </c>
      <c r="AI1134" s="60">
        <f>IF(AND(ISNUMBER(AH1133),ISNUMBER(AH1134)),AH1134/AH1133-1,"")</f>
        <v>-3.8867295946696245E-3</v>
      </c>
      <c r="AJ1134" s="60">
        <f>IF(ISNUMBER(AH1134),AH1134/MAX(AH$22:AH1134)-1,"")</f>
        <v>-0.14733840304182499</v>
      </c>
      <c r="AL1134" s="62">
        <v>22.79</v>
      </c>
      <c r="AM1134" s="60">
        <f>IF(AND(ISNUMBER(AL1133),ISNUMBER(AL1134)),AL1134/AL1133-1,"")</f>
        <v>1.5144766146993227E-2</v>
      </c>
      <c r="AN1134" s="60">
        <f>IF(ISNUMBER(AL1134),AL1134/MAX(AL$22:AL1134)-1,"")</f>
        <v>-3.3092914722104405E-2</v>
      </c>
      <c r="AP1134" s="62">
        <v>100.24</v>
      </c>
      <c r="AQ1134" s="60">
        <f>IF(AND(ISNUMBER(AP1133),ISNUMBER(AP1134)),AP1134/AP1133-1,"")</f>
        <v>1.9956096587514516E-4</v>
      </c>
      <c r="AR1134" s="60">
        <f>IF(ISNUMBER(AP1134),AP1134/MAX(AP$22:AP1134)-1,"")</f>
        <v>-1.6930584603127574E-3</v>
      </c>
      <c r="AT1134" s="62">
        <v>50.09</v>
      </c>
      <c r="AU1134" s="60">
        <f>IF(AND(ISNUMBER(AT1133),ISNUMBER(AT1134)),AT1134/AT1133-1,"")</f>
        <v>0</v>
      </c>
      <c r="AV1134" s="60">
        <f>IF(ISNUMBER(AT1134),AT1134/MAX(AT$22:AT1134)-1,"")</f>
        <v>-1.7935432443203503E-3</v>
      </c>
      <c r="AX1134" s="62">
        <v>24.356999999999999</v>
      </c>
      <c r="AY1134" s="60">
        <f>IF(AND(ISNUMBER(AX1133),ISNUMBER(AX1134)),AX1134/AX1133-1,"")</f>
        <v>2.8747433264886268E-4</v>
      </c>
      <c r="AZ1134" s="60">
        <f>IF(ISNUMBER(AX1134),AX1134/MAX(AX$22:AX1134)-1,"")</f>
        <v>-9.1665112809994453E-2</v>
      </c>
      <c r="BB1134" s="62">
        <v>43.69</v>
      </c>
      <c r="BC1134" s="60">
        <f>IF(AND(ISNUMBER(BB1133),ISNUMBER(BB1134)),BB1134/BB1133-1,"")</f>
        <v>2.9843893480256956E-3</v>
      </c>
      <c r="BD1134" s="60">
        <f>IF(ISNUMBER(BB1134),BB1134/MAX(BB$22:BB1134)-1,"")</f>
        <v>-0.21008859157476056</v>
      </c>
      <c r="BF1134" s="62">
        <v>48.43</v>
      </c>
      <c r="BG1134" s="60">
        <f>IF(AND(ISNUMBER(BF1133),ISNUMBER(BF1134)),BF1134/BF1133-1,"")</f>
        <v>3.7305699481864352E-3</v>
      </c>
      <c r="BH1134" s="60">
        <f>IF(ISNUMBER(BF1134),BF1134/MAX(BF$22:BF1134)-1,"")</f>
        <v>-0.10546730698189877</v>
      </c>
      <c r="BK1134" s="61">
        <f>BK1133*(1+BL1134)</f>
        <v>136.80933414314723</v>
      </c>
      <c r="BL1134" s="60">
        <f>$L$12*N(AQ1134)+$L$13*N(S1134)+$L$14*N(AA1134)+$L$15*N(AE1134)+$L$16*N(AY1134)+$L$17*N(BC1134)+$L$18*N(AM1134)+$L$19*N(AU1134)+$L$20*N(W1134)</f>
        <v>2.4223806833692557E-3</v>
      </c>
      <c r="BM1134" s="60">
        <f>IF(ISNUMBER(BK1134),BK1134/MAX(BK$22:BK1134)-1,"")</f>
        <v>-8.8945186191068948E-2</v>
      </c>
      <c r="BO1134" s="61">
        <f>BO1133*(1+BP1134)</f>
        <v>135.46450289655596</v>
      </c>
      <c r="BP1134" s="60">
        <f>$L$36*N(S1134)+$L$37*N(AQ1134)+$L$38*N(AA1134)+$L$39*N(AE1134)+$L$40*N(AM1134)+$L$41*N(W1134)+$L$42*N(AI1134)+$L$43*N(BG1134)+$L$44*N(AY1134)</f>
        <v>2.228834198191588E-3</v>
      </c>
      <c r="BQ1134" s="60">
        <f>IF(ISNUMBER(BO1134),BO1134/MAX(BO$22:BO1134)-1,"")</f>
        <v>-0.10658501049906932</v>
      </c>
      <c r="BS1134" s="61">
        <f>BS1133*(1+BT1134)</f>
        <v>129.32984637069239</v>
      </c>
      <c r="BT1134" s="60">
        <f>$L$60*N(S1134)+$L$61*N(AE1134)+$L$62*N(AQ1134)+$L$63*N(AM1134)+$L$64*N(AI1134)+$L$65*N(AA1134)+$L$66*N(BG1134)+$L$67*N(W1134)+$L$68*N(AY1134)</f>
        <v>2.9131262540569836E-3</v>
      </c>
      <c r="BU1134" s="60">
        <f>IF(ISNUMBER(BS1134),BS1134/MAX(BS$22:BS1134)-1,"")</f>
        <v>-0.10443372855041788</v>
      </c>
    </row>
    <row r="1135" spans="17:73" ht="16" customHeight="1">
      <c r="Q1135" s="63">
        <v>44707</v>
      </c>
      <c r="R1135" s="62">
        <v>560.96</v>
      </c>
      <c r="S1135" s="60">
        <f>IF(AND(ISNUMBER(R1134),ISNUMBER(R1135)),R1135/R1134-1,"")</f>
        <v>7.1999281802674897E-3</v>
      </c>
      <c r="T1135" s="60">
        <f>IF(ISNUMBER(R1135),R1135/MAX(R$22:R1135)-1,"")</f>
        <v>-0.15454408440090428</v>
      </c>
      <c r="V1135" s="62">
        <v>280.83</v>
      </c>
      <c r="W1135" s="60">
        <f>IF(AND(ISNUMBER(V1134),ISNUMBER(V1135)),V1135/V1134-1,"")</f>
        <v>1.0834353178316825E-2</v>
      </c>
      <c r="X1135" s="60">
        <f>IF(ISNUMBER(V1135),V1135/MAX(V$22:V1135)-1,"")</f>
        <v>-0.16808365672305003</v>
      </c>
      <c r="Z1135" s="62">
        <v>10.88</v>
      </c>
      <c r="AA1135" s="60">
        <f>IF(AND(ISNUMBER(Z1134),ISNUMBER(Z1135)),Z1135/Z1134-1,"")</f>
        <v>8.3410565338277731E-3</v>
      </c>
      <c r="AB1135" s="60">
        <f>IF(ISNUMBER(Z1135),Z1135/MAX(Z$22:Z1135)-1,"")</f>
        <v>-0.19764011799410031</v>
      </c>
      <c r="AD1135" s="62">
        <v>14.68</v>
      </c>
      <c r="AE1135" s="60">
        <f>IF(AND(ISNUMBER(AD1134),ISNUMBER(AD1135)),AD1135/AD1134-1,"")</f>
        <v>-5.4200542005420349E-3</v>
      </c>
      <c r="AF1135" s="60">
        <f>IF(ISNUMBER(AD1135),AD1135/MAX(AD$22:AD1135)-1,"")</f>
        <v>-0.13494401885680607</v>
      </c>
      <c r="AH1135" s="62">
        <v>17.91</v>
      </c>
      <c r="AI1135" s="60">
        <f>IF(AND(ISNUMBER(AH1134),ISNUMBER(AH1135)),AH1135/AH1134-1,"")</f>
        <v>-1.6722408026756952E-3</v>
      </c>
      <c r="AJ1135" s="60">
        <f>IF(ISNUMBER(AH1135),AH1135/MAX(AH$22:AH1135)-1,"")</f>
        <v>-0.14876425855513309</v>
      </c>
      <c r="AL1135" s="62">
        <v>22.72</v>
      </c>
      <c r="AM1135" s="60">
        <f>IF(AND(ISNUMBER(AL1134),ISNUMBER(AL1135)),AL1135/AL1134-1,"")</f>
        <v>-3.0715225976305494E-3</v>
      </c>
      <c r="AN1135" s="60">
        <f>IF(ISNUMBER(AL1135),AL1135/MAX(AL$22:AL1135)-1,"")</f>
        <v>-3.6062791684344564E-2</v>
      </c>
      <c r="AP1135" s="62">
        <v>100.24</v>
      </c>
      <c r="AQ1135" s="60">
        <f>IF(AND(ISNUMBER(AP1134),ISNUMBER(AP1135)),AP1135/AP1134-1,"")</f>
        <v>0</v>
      </c>
      <c r="AR1135" s="60">
        <f>IF(ISNUMBER(AP1135),AP1135/MAX(AP$22:AP1135)-1,"")</f>
        <v>-1.6930584603127574E-3</v>
      </c>
      <c r="AT1135" s="62">
        <v>50.08</v>
      </c>
      <c r="AU1135" s="60">
        <f>IF(AND(ISNUMBER(AT1134),ISNUMBER(AT1135)),AT1135/AT1134-1,"")</f>
        <v>-1.9964064683575256E-4</v>
      </c>
      <c r="AV1135" s="60">
        <f>IF(ISNUMBER(AT1135),AT1135/MAX(AT$22:AT1135)-1,"")</f>
        <v>-1.9928258270227595E-3</v>
      </c>
      <c r="AX1135" s="62">
        <v>24.242999999999999</v>
      </c>
      <c r="AY1135" s="60">
        <f>IF(AND(ISNUMBER(AX1134),ISNUMBER(AX1135)),AX1135/AX1134-1,"")</f>
        <v>-4.6803793570636687E-3</v>
      </c>
      <c r="AZ1135" s="60">
        <f>IF(ISNUMBER(AX1135),AX1135/MAX(AX$22:AX1135)-1,"")</f>
        <v>-9.591646466529935E-2</v>
      </c>
      <c r="BB1135" s="62">
        <v>43.79</v>
      </c>
      <c r="BC1135" s="60">
        <f>IF(AND(ISNUMBER(BB1134),ISNUMBER(BB1135)),BB1135/BB1134-1,"")</f>
        <v>2.2888532845044551E-3</v>
      </c>
      <c r="BD1135" s="60">
        <f>IF(ISNUMBER(BB1135),BB1135/MAX(BB$22:BB1135)-1,"")</f>
        <v>-0.20828060025311879</v>
      </c>
      <c r="BF1135" s="62">
        <v>48.49</v>
      </c>
      <c r="BG1135" s="60">
        <f>IF(AND(ISNUMBER(BF1134),ISNUMBER(BF1135)),BF1135/BF1134-1,"")</f>
        <v>1.2389015073301923E-3</v>
      </c>
      <c r="BH1135" s="60">
        <f>IF(ISNUMBER(BF1135),BF1135/MAX(BF$22:BF1135)-1,"")</f>
        <v>-0.10435906908016246</v>
      </c>
      <c r="BK1135" s="61">
        <f>BK1134*(1+BL1135)</f>
        <v>137.10889402328482</v>
      </c>
      <c r="BL1135" s="60">
        <f>$L$12*N(AQ1135)+$L$13*N(S1135)+$L$14*N(AA1135)+$L$15*N(AE1135)+$L$16*N(AY1135)+$L$17*N(BC1135)+$L$18*N(AM1135)+$L$19*N(AU1135)+$L$20*N(W1135)</f>
        <v>2.1896158037298624E-3</v>
      </c>
      <c r="BM1135" s="60">
        <f>IF(ISNUMBER(BK1135),BK1135/MAX(BK$22:BK1135)-1,"")</f>
        <v>-8.695032617268883E-2</v>
      </c>
      <c r="BO1135" s="61">
        <f>BO1134*(1+BP1135)</f>
        <v>135.78934190932131</v>
      </c>
      <c r="BP1135" s="60">
        <f>$L$36*N(S1135)+$L$37*N(AQ1135)+$L$38*N(AA1135)+$L$39*N(AE1135)+$L$40*N(AM1135)+$L$41*N(W1135)+$L$42*N(AI1135)+$L$43*N(BG1135)+$L$44*N(AY1135)</f>
        <v>2.3979640851997611E-3</v>
      </c>
      <c r="BQ1135" s="60">
        <f>IF(ISNUMBER(BO1135),BO1135/MAX(BO$22:BO1135)-1,"")</f>
        <v>-0.10444263344106719</v>
      </c>
      <c r="BS1135" s="61">
        <f>BS1134*(1+BT1135)</f>
        <v>129.50601340985634</v>
      </c>
      <c r="BT1135" s="60">
        <f>$L$60*N(S1135)+$L$61*N(AE1135)+$L$62*N(AQ1135)+$L$63*N(AM1135)+$L$64*N(AI1135)+$L$65*N(AA1135)+$L$66*N(BG1135)+$L$67*N(W1135)+$L$68*N(AY1135)</f>
        <v>1.3621530072726869E-3</v>
      </c>
      <c r="BU1135" s="60">
        <f>IF(ISNUMBER(BS1135),BS1135/MAX(BS$22:BS1135)-1,"")</f>
        <v>-0.10321383026055087</v>
      </c>
    </row>
    <row r="1136" spans="17:73" ht="16" customHeight="1">
      <c r="Q1136" s="63">
        <v>44708</v>
      </c>
      <c r="R1136" s="62">
        <v>567</v>
      </c>
      <c r="S1136" s="60">
        <f>IF(AND(ISNUMBER(R1135),ISNUMBER(R1136)),R1136/R1135-1,"")</f>
        <v>1.0767256132344416E-2</v>
      </c>
      <c r="T1136" s="60">
        <f>IF(ISNUMBER(R1136),R1136/MAX(R$22:R1136)-1,"")</f>
        <v>-0.145440844009043</v>
      </c>
      <c r="V1136" s="62">
        <v>283.58</v>
      </c>
      <c r="W1136" s="60">
        <f>IF(AND(ISNUMBER(V1135),ISNUMBER(V1136)),V1136/V1135-1,"")</f>
        <v>9.7924010967489483E-3</v>
      </c>
      <c r="X1136" s="60">
        <f>IF(ISNUMBER(V1136),V1136/MAX(V$22:V1136)-1,"")</f>
        <v>-0.15993719821074148</v>
      </c>
      <c r="Z1136" s="62">
        <v>11.02</v>
      </c>
      <c r="AA1136" s="60">
        <f>IF(AND(ISNUMBER(Z1135),ISNUMBER(Z1136)),Z1136/Z1135-1,"")</f>
        <v>1.2867647058823373E-2</v>
      </c>
      <c r="AB1136" s="60">
        <f>IF(ISNUMBER(Z1136),Z1136/MAX(Z$22:Z1136)-1,"")</f>
        <v>-0.18731563421828912</v>
      </c>
      <c r="AD1136" s="62">
        <v>14.71</v>
      </c>
      <c r="AE1136" s="60">
        <f>IF(AND(ISNUMBER(AD1135),ISNUMBER(AD1136)),AD1136/AD1135-1,"")</f>
        <v>2.043596730245234E-3</v>
      </c>
      <c r="AF1136" s="60">
        <f>IF(ISNUMBER(AD1136),AD1136/MAX(AD$22:AD1136)-1,"")</f>
        <v>-0.13317619328226271</v>
      </c>
      <c r="AH1136" s="62">
        <v>17.96</v>
      </c>
      <c r="AI1136" s="60">
        <f>IF(AND(ISNUMBER(AH1135),ISNUMBER(AH1136)),AH1136/AH1135-1,"")</f>
        <v>2.7917364600782424E-3</v>
      </c>
      <c r="AJ1136" s="60">
        <f>IF(ISNUMBER(AH1136),AH1136/MAX(AH$22:AH1136)-1,"")</f>
        <v>-0.14638783269961975</v>
      </c>
      <c r="AL1136" s="62">
        <v>22.75</v>
      </c>
      <c r="AM1136" s="60">
        <f>IF(AND(ISNUMBER(AL1135),ISNUMBER(AL1136)),AL1136/AL1135-1,"")</f>
        <v>1.320422535211252E-3</v>
      </c>
      <c r="AN1136" s="60">
        <f>IF(ISNUMBER(AL1136),AL1136/MAX(AL$22:AL1136)-1,"")</f>
        <v>-3.4789987271955924E-2</v>
      </c>
      <c r="AP1136" s="62">
        <v>100.24</v>
      </c>
      <c r="AQ1136" s="60">
        <f>IF(AND(ISNUMBER(AP1135),ISNUMBER(AP1136)),AP1136/AP1135-1,"")</f>
        <v>0</v>
      </c>
      <c r="AR1136" s="60">
        <f>IF(ISNUMBER(AP1136),AP1136/MAX(AP$22:AP1136)-1,"")</f>
        <v>-1.6930584603127574E-3</v>
      </c>
      <c r="AT1136" s="62">
        <v>50.09</v>
      </c>
      <c r="AU1136" s="60">
        <f>IF(AND(ISNUMBER(AT1135),ISNUMBER(AT1136)),AT1136/AT1135-1,"")</f>
        <v>1.9968051118213204E-4</v>
      </c>
      <c r="AV1136" s="60">
        <f>IF(ISNUMBER(AT1136),AT1136/MAX(AT$22:AT1136)-1,"")</f>
        <v>-1.7935432443203503E-3</v>
      </c>
      <c r="AX1136" s="62">
        <v>24.195</v>
      </c>
      <c r="AY1136" s="60">
        <f>IF(AND(ISNUMBER(AX1135),ISNUMBER(AX1136)),AX1136/AX1135-1,"")</f>
        <v>-1.97995297611675E-3</v>
      </c>
      <c r="AZ1136" s="60">
        <f>IF(ISNUMBER(AX1136),AX1136/MAX(AX$22:AX1136)-1,"")</f>
        <v>-9.7706507551743482E-2</v>
      </c>
      <c r="BB1136" s="62">
        <v>43.73</v>
      </c>
      <c r="BC1136" s="60">
        <f>IF(AND(ISNUMBER(BB1135),ISNUMBER(BB1136)),BB1136/BB1135-1,"")</f>
        <v>-1.3701758392327124E-3</v>
      </c>
      <c r="BD1136" s="60">
        <f>IF(ISNUMBER(BB1136),BB1136/MAX(BB$22:BB1136)-1,"")</f>
        <v>-0.20936539504610385</v>
      </c>
      <c r="BF1136" s="62">
        <v>48.47</v>
      </c>
      <c r="BG1136" s="60">
        <f>IF(AND(ISNUMBER(BF1135),ISNUMBER(BF1136)),BF1136/BF1135-1,"")</f>
        <v>-4.1245617653129507E-4</v>
      </c>
      <c r="BH1136" s="60">
        <f>IF(ISNUMBER(BF1136),BF1136/MAX(BF$22:BF1136)-1,"")</f>
        <v>-0.10472848171407467</v>
      </c>
      <c r="BK1136" s="61">
        <f>BK1135*(1+BL1136)</f>
        <v>137.81116039845412</v>
      </c>
      <c r="BL1136" s="60">
        <f>$L$12*N(AQ1136)+$L$13*N(S1136)+$L$14*N(AA1136)+$L$15*N(AE1136)+$L$16*N(AY1136)+$L$17*N(BC1136)+$L$18*N(AM1136)+$L$19*N(AU1136)+$L$20*N(W1136)</f>
        <v>5.1219607609848559E-3</v>
      </c>
      <c r="BM1136" s="60">
        <f>IF(ISNUMBER(BK1136),BK1136/MAX(BK$22:BK1136)-1,"")</f>
        <v>-8.2273721570515268E-2</v>
      </c>
      <c r="BO1136" s="61">
        <f>BO1135*(1+BP1136)</f>
        <v>136.59251978058094</v>
      </c>
      <c r="BP1136" s="60">
        <f>$L$36*N(S1136)+$L$37*N(AQ1136)+$L$38*N(AA1136)+$L$39*N(AE1136)+$L$40*N(AM1136)+$L$41*N(W1136)+$L$42*N(AI1136)+$L$43*N(BG1136)+$L$44*N(AY1136)</f>
        <v>5.914881536107335E-3</v>
      </c>
      <c r="BQ1136" s="60">
        <f>IF(ISNUMBER(BO1136),BO1136/MAX(BO$22:BO1136)-1,"")</f>
        <v>-9.9145517709082642E-2</v>
      </c>
      <c r="BS1136" s="61">
        <f>BS1135*(1+BT1136)</f>
        <v>130.17877794562369</v>
      </c>
      <c r="BT1136" s="60">
        <f>$L$60*N(S1136)+$L$61*N(AE1136)+$L$62*N(AQ1136)+$L$63*N(AM1136)+$L$64*N(AI1136)+$L$65*N(AA1136)+$L$66*N(BG1136)+$L$67*N(W1136)+$L$68*N(AY1136)</f>
        <v>5.1948517142459145E-3</v>
      </c>
      <c r="BU1136" s="60">
        <f>IF(ISNUMBER(BS1136),BS1136/MAX(BS$22:BS1136)-1,"")</f>
        <v>-9.855515908936785E-2</v>
      </c>
    </row>
    <row r="1137" spans="17:73" ht="16" customHeight="1">
      <c r="Q1137" s="63">
        <v>44711</v>
      </c>
      <c r="R1137" s="62">
        <v>582.77</v>
      </c>
      <c r="S1137" s="60">
        <f>IF(AND(ISNUMBER(R1136),ISNUMBER(R1137)),R1137/R1136-1,"")</f>
        <v>2.7813051146384549E-2</v>
      </c>
      <c r="T1137" s="60">
        <f>IF(ISNUMBER(R1137),R1137/MAX(R$22:R1137)-1,"")</f>
        <v>-0.12167294649585536</v>
      </c>
      <c r="V1137" s="62">
        <v>291.99</v>
      </c>
      <c r="W1137" s="60">
        <f>IF(AND(ISNUMBER(V1136),ISNUMBER(V1137)),V1137/V1136-1,"")</f>
        <v>2.9656534311305549E-2</v>
      </c>
      <c r="X1137" s="60">
        <f>IF(ISNUMBER(V1137),V1137/MAX(V$22:V1137)-1,"")</f>
        <v>-0.13502384690582692</v>
      </c>
      <c r="Z1137" s="62">
        <v>11.3</v>
      </c>
      <c r="AA1137" s="60">
        <f>IF(AND(ISNUMBER(Z1136),ISNUMBER(Z1137)),Z1137/Z1136-1,"")</f>
        <v>2.5408348457350405E-2</v>
      </c>
      <c r="AB1137" s="60">
        <f>IF(ISNUMBER(Z1137),Z1137/MAX(Z$22:Z1137)-1,"")</f>
        <v>-0.16666666666666663</v>
      </c>
      <c r="AD1137" s="62">
        <v>15.16</v>
      </c>
      <c r="AE1137" s="60">
        <f>IF(AND(ISNUMBER(AD1136),ISNUMBER(AD1137)),AD1137/AD1136-1,"")</f>
        <v>3.0591434398368422E-2</v>
      </c>
      <c r="AF1137" s="60">
        <f>IF(ISNUMBER(AD1137),AD1137/MAX(AD$22:AD1137)-1,"")</f>
        <v>-0.10665880966411312</v>
      </c>
      <c r="AH1137" s="62">
        <v>18.29</v>
      </c>
      <c r="AI1137" s="60">
        <f>IF(AND(ISNUMBER(AH1136),ISNUMBER(AH1137)),AH1137/AH1136-1,"")</f>
        <v>1.8374164810690319E-2</v>
      </c>
      <c r="AJ1137" s="60">
        <f>IF(ISNUMBER(AH1137),AH1137/MAX(AH$22:AH1137)-1,"")</f>
        <v>-0.13070342205323193</v>
      </c>
      <c r="AL1137" s="62">
        <v>23.07</v>
      </c>
      <c r="AM1137" s="60">
        <f>IF(AND(ISNUMBER(AL1136),ISNUMBER(AL1137)),AL1137/AL1136-1,"")</f>
        <v>1.4065934065934149E-2</v>
      </c>
      <c r="AN1137" s="60">
        <f>IF(ISNUMBER(AL1137),AL1137/MAX(AL$22:AL1137)-1,"")</f>
        <v>-2.1213406873143881E-2</v>
      </c>
      <c r="AP1137" s="62">
        <v>100.27</v>
      </c>
      <c r="AQ1137" s="60">
        <f>IF(AND(ISNUMBER(AP1136),ISNUMBER(AP1137)),AP1137/AP1136-1,"")</f>
        <v>2.9928172386273211E-4</v>
      </c>
      <c r="AR1137" s="60">
        <f>IF(ISNUMBER(AP1137),AP1137/MAX(AP$22:AP1137)-1,"")</f>
        <v>-1.3942834379045976E-3</v>
      </c>
      <c r="AT1137" s="62">
        <v>50.09</v>
      </c>
      <c r="AU1137" s="60">
        <f>IF(AND(ISNUMBER(AT1136),ISNUMBER(AT1137)),AT1137/AT1136-1,"")</f>
        <v>0</v>
      </c>
      <c r="AV1137" s="60">
        <f>IF(ISNUMBER(AT1137),AT1137/MAX(AT$22:AT1137)-1,"")</f>
        <v>-1.7935432443203503E-3</v>
      </c>
      <c r="AX1137" s="62">
        <v>24.096</v>
      </c>
      <c r="AY1137" s="60">
        <f>IF(AND(ISNUMBER(AX1136),ISNUMBER(AX1137)),AX1137/AX1136-1,"")</f>
        <v>-4.0917544947303153E-3</v>
      </c>
      <c r="AZ1137" s="60">
        <f>IF(ISNUMBER(AX1137),AX1137/MAX(AX$22:AX1137)-1,"")</f>
        <v>-0.10139847100503452</v>
      </c>
      <c r="BB1137" s="62">
        <v>43.75</v>
      </c>
      <c r="BC1137" s="60">
        <f>IF(AND(ISNUMBER(BB1136),ISNUMBER(BB1137)),BB1137/BB1136-1,"")</f>
        <v>4.5735193231188909E-4</v>
      </c>
      <c r="BD1137" s="60">
        <f>IF(ISNUMBER(BB1137),BB1137/MAX(BB$22:BB1137)-1,"")</f>
        <v>-0.2090037967817755</v>
      </c>
      <c r="BF1137" s="62">
        <v>48.39</v>
      </c>
      <c r="BG1137" s="60">
        <f>IF(AND(ISNUMBER(BF1136),ISNUMBER(BF1137)),BF1137/BF1136-1,"")</f>
        <v>-1.6505054672992792E-3</v>
      </c>
      <c r="BH1137" s="60">
        <f>IF(ISNUMBER(BF1137),BF1137/MAX(BF$22:BF1137)-1,"")</f>
        <v>-0.10620613224972297</v>
      </c>
      <c r="BK1137" s="61">
        <f>BK1136*(1+BL1137)</f>
        <v>139.94038919434357</v>
      </c>
      <c r="BL1137" s="60">
        <f>$L$12*N(AQ1137)+$L$13*N(S1137)+$L$14*N(AA1137)+$L$15*N(AE1137)+$L$16*N(AY1137)+$L$17*N(BC1137)+$L$18*N(AM1137)+$L$19*N(AU1137)+$L$20*N(W1137)</f>
        <v>1.5450336458478391E-2</v>
      </c>
      <c r="BM1137" s="60">
        <f>IF(ISNUMBER(BK1137),BK1137/MAX(BK$22:BK1137)-1,"")</f>
        <v>-6.809454179199248E-2</v>
      </c>
      <c r="BO1137" s="61">
        <f>BO1136*(1+BP1137)</f>
        <v>139.1400732921208</v>
      </c>
      <c r="BP1137" s="60">
        <f>$L$36*N(S1137)+$L$37*N(AQ1137)+$L$38*N(AA1137)+$L$39*N(AE1137)+$L$40*N(AM1137)+$L$41*N(W1137)+$L$42*N(AI1137)+$L$43*N(BG1137)+$L$44*N(AY1137)</f>
        <v>1.8650754196731973E-2</v>
      </c>
      <c r="BQ1137" s="60">
        <f>IF(ISNUMBER(BO1137),BO1137/MAX(BO$22:BO1137)-1,"")</f>
        <v>-8.2343902192850593E-2</v>
      </c>
      <c r="BS1137" s="61">
        <f>BS1136*(1+BT1137)</f>
        <v>132.7847058753249</v>
      </c>
      <c r="BT1137" s="60">
        <f>$L$60*N(S1137)+$L$61*N(AE1137)+$L$62*N(AQ1137)+$L$63*N(AM1137)+$L$64*N(AI1137)+$L$65*N(AA1137)+$L$66*N(BG1137)+$L$67*N(W1137)+$L$68*N(AY1137)</f>
        <v>2.0018070309353583E-2</v>
      </c>
      <c r="BU1137" s="60">
        <f>IF(ISNUMBER(BS1137),BS1137/MAX(BS$22:BS1137)-1,"")</f>
        <v>-8.0509972884014847E-2</v>
      </c>
    </row>
    <row r="1138" spans="17:73" ht="16" customHeight="1">
      <c r="Q1138" s="63">
        <v>44712</v>
      </c>
      <c r="R1138" s="62">
        <v>579.32000000000005</v>
      </c>
      <c r="S1138" s="60">
        <f>IF(AND(ISNUMBER(R1137),ISNUMBER(R1138)),R1138/R1137-1,"")</f>
        <v>-5.9200027455084125E-3</v>
      </c>
      <c r="T1138" s="60">
        <f>IF(ISNUMBER(R1138),R1138/MAX(R$22:R1138)-1,"")</f>
        <v>-0.12687264506405416</v>
      </c>
      <c r="V1138" s="62">
        <v>290.39999999999998</v>
      </c>
      <c r="W1138" s="60">
        <f>IF(AND(ISNUMBER(V1137),ISNUMBER(V1138)),V1138/V1137-1,"")</f>
        <v>-5.44539196547833E-3</v>
      </c>
      <c r="X1138" s="60">
        <f>IF(ISNUMBER(V1138),V1138/MAX(V$22:V1138)-1,"")</f>
        <v>-0.13973398110021629</v>
      </c>
      <c r="Z1138" s="62">
        <v>11.21</v>
      </c>
      <c r="AA1138" s="60">
        <f>IF(AND(ISNUMBER(Z1137),ISNUMBER(Z1138)),Z1138/Z1137-1,"")</f>
        <v>-7.964601769911539E-3</v>
      </c>
      <c r="AB1138" s="60">
        <f>IF(ISNUMBER(Z1138),Z1138/MAX(Z$22:Z1138)-1,"")</f>
        <v>-0.1733038348082595</v>
      </c>
      <c r="AD1138" s="62">
        <v>15.08</v>
      </c>
      <c r="AE1138" s="60">
        <f>IF(AND(ISNUMBER(AD1137),ISNUMBER(AD1138)),AD1138/AD1137-1,"")</f>
        <v>-5.2770448548812299E-3</v>
      </c>
      <c r="AF1138" s="60">
        <f>IF(ISNUMBER(AD1138),AD1138/MAX(AD$22:AD1138)-1,"")</f>
        <v>-0.11137301119622856</v>
      </c>
      <c r="AH1138" s="62">
        <v>18.12</v>
      </c>
      <c r="AI1138" s="60">
        <f>IF(AND(ISNUMBER(AH1137),ISNUMBER(AH1138)),AH1138/AH1137-1,"")</f>
        <v>-9.2946965554947525E-3</v>
      </c>
      <c r="AJ1138" s="60">
        <f>IF(ISNUMBER(AH1138),AH1138/MAX(AH$22:AH1138)-1,"")</f>
        <v>-0.1387832699619771</v>
      </c>
      <c r="AL1138" s="62">
        <v>23</v>
      </c>
      <c r="AM1138" s="60">
        <f>IF(AND(ISNUMBER(AL1137),ISNUMBER(AL1138)),AL1138/AL1137-1,"")</f>
        <v>-3.0342436064152434E-3</v>
      </c>
      <c r="AN1138" s="60">
        <f>IF(ISNUMBER(AL1138),AL1138/MAX(AL$22:AL1138)-1,"")</f>
        <v>-2.4183283835383929E-2</v>
      </c>
      <c r="AP1138" s="62">
        <v>100.27</v>
      </c>
      <c r="AQ1138" s="60">
        <f>IF(AND(ISNUMBER(AP1137),ISNUMBER(AP1138)),AP1138/AP1137-1,"")</f>
        <v>0</v>
      </c>
      <c r="AR1138" s="60">
        <f>IF(ISNUMBER(AP1138),AP1138/MAX(AP$22:AP1138)-1,"")</f>
        <v>-1.3942834379045976E-3</v>
      </c>
      <c r="AT1138" s="62">
        <v>50.08</v>
      </c>
      <c r="AU1138" s="60">
        <f>IF(AND(ISNUMBER(AT1137),ISNUMBER(AT1138)),AT1138/AT1137-1,"")</f>
        <v>-1.9964064683575256E-4</v>
      </c>
      <c r="AV1138" s="60">
        <f>IF(ISNUMBER(AT1138),AT1138/MAX(AT$22:AT1138)-1,"")</f>
        <v>-1.9928258270227595E-3</v>
      </c>
      <c r="AX1138" s="62">
        <v>24.01</v>
      </c>
      <c r="AY1138" s="60">
        <f>IF(AND(ISNUMBER(AX1137),ISNUMBER(AX1138)),AX1138/AX1137-1,"")</f>
        <v>-3.5690571049136199E-3</v>
      </c>
      <c r="AZ1138" s="60">
        <f>IF(ISNUMBER(AX1138),AX1138/MAX(AX$22:AX1138)-1,"")</f>
        <v>-0.10460563117658028</v>
      </c>
      <c r="BB1138" s="62">
        <v>43.58</v>
      </c>
      <c r="BC1138" s="60">
        <f>IF(AND(ISNUMBER(BB1137),ISNUMBER(BB1138)),BB1138/BB1137-1,"")</f>
        <v>-3.8857142857142701E-3</v>
      </c>
      <c r="BD1138" s="60">
        <f>IF(ISNUMBER(BB1138),BB1138/MAX(BB$22:BB1138)-1,"")</f>
        <v>-0.2120773820285663</v>
      </c>
      <c r="BF1138" s="62">
        <v>48.2</v>
      </c>
      <c r="BG1138" s="60">
        <f>IF(AND(ISNUMBER(BF1137),ISNUMBER(BF1138)),BF1138/BF1137-1,"")</f>
        <v>-3.9264310808018177E-3</v>
      </c>
      <c r="BH1138" s="60">
        <f>IF(ISNUMBER(BF1138),BF1138/MAX(BF$22:BF1138)-1,"")</f>
        <v>-0.10971555227188767</v>
      </c>
      <c r="BK1138" s="61">
        <f>BK1137*(1+BL1138)</f>
        <v>139.33027166050681</v>
      </c>
      <c r="BL1138" s="60">
        <f>$L$12*N(AQ1138)+$L$13*N(S1138)+$L$14*N(AA1138)+$L$15*N(AE1138)+$L$16*N(AY1138)+$L$17*N(BC1138)+$L$18*N(AM1138)+$L$19*N(AU1138)+$L$20*N(W1138)</f>
        <v>-4.3598387667011951E-3</v>
      </c>
      <c r="BM1138" s="60">
        <f>IF(ISNUMBER(BK1138),BK1138/MAX(BK$22:BK1138)-1,"")</f>
        <v>-7.2157499335588238E-2</v>
      </c>
      <c r="BO1138" s="61">
        <f>BO1137*(1+BP1138)</f>
        <v>138.48866915511576</v>
      </c>
      <c r="BP1138" s="60">
        <f>$L$36*N(S1138)+$L$37*N(AQ1138)+$L$38*N(AA1138)+$L$39*N(AE1138)+$L$40*N(AM1138)+$L$41*N(W1138)+$L$42*N(AI1138)+$L$43*N(BG1138)+$L$44*N(AY1138)</f>
        <v>-4.6816429055447197E-3</v>
      </c>
      <c r="BQ1138" s="60">
        <f>IF(ISNUMBER(BO1138),BO1138/MAX(BO$22:BO1138)-1,"")</f>
        <v>-8.6640040352879311E-2</v>
      </c>
      <c r="BS1138" s="61">
        <f>BS1137*(1+BT1138)</f>
        <v>132.13130894690536</v>
      </c>
      <c r="BT1138" s="60">
        <f>$L$60*N(S1138)+$L$61*N(AE1138)+$L$62*N(AQ1138)+$L$63*N(AM1138)+$L$64*N(AI1138)+$L$65*N(AA1138)+$L$66*N(BG1138)+$L$67*N(W1138)+$L$68*N(AY1138)</f>
        <v>-4.9207242966147159E-3</v>
      </c>
      <c r="BU1138" s="60">
        <f>IF(ISNUMBER(BS1138),BS1138/MAX(BS$22:BS1138)-1,"")</f>
        <v>-8.5034529800939285E-2</v>
      </c>
    </row>
    <row r="1139" spans="17:73" ht="16" customHeight="1">
      <c r="Q1139" s="63">
        <v>44713</v>
      </c>
      <c r="R1139" s="62">
        <v>576</v>
      </c>
      <c r="S1139" s="60">
        <f>IF(AND(ISNUMBER(R1138),ISNUMBER(R1139)),R1139/R1138-1,"")</f>
        <v>-5.7308568666714077E-3</v>
      </c>
      <c r="T1139" s="60">
        <f>IF(ISNUMBER(R1139),R1139/MAX(R$22:R1139)-1,"")</f>
        <v>-0.13187641296156749</v>
      </c>
      <c r="V1139" s="62">
        <v>288.45</v>
      </c>
      <c r="W1139" s="60">
        <f>IF(AND(ISNUMBER(V1138),ISNUMBER(V1139)),V1139/V1138-1,"")</f>
        <v>-6.7148760330577595E-3</v>
      </c>
      <c r="X1139" s="60">
        <f>IF(ISNUMBER(V1139),V1139/MAX(V$22:V1139)-1,"")</f>
        <v>-0.14551056077258051</v>
      </c>
      <c r="Z1139" s="62">
        <v>11.14</v>
      </c>
      <c r="AA1139" s="60">
        <f>IF(AND(ISNUMBER(Z1138),ISNUMBER(Z1139)),Z1139/Z1138-1,"")</f>
        <v>-6.2444246208742671E-3</v>
      </c>
      <c r="AB1139" s="60">
        <f>IF(ISNUMBER(Z1139),Z1139/MAX(Z$22:Z1139)-1,"")</f>
        <v>-0.17846607669616521</v>
      </c>
      <c r="AD1139" s="62">
        <v>15.32</v>
      </c>
      <c r="AE1139" s="60">
        <f>IF(AND(ISNUMBER(AD1138),ISNUMBER(AD1139)),AD1139/AD1138-1,"")</f>
        <v>1.5915119363395291E-2</v>
      </c>
      <c r="AF1139" s="60">
        <f>IF(ISNUMBER(AD1139),AD1139/MAX(AD$22:AD1139)-1,"")</f>
        <v>-9.7230406599882024E-2</v>
      </c>
      <c r="AH1139" s="62">
        <v>17.96</v>
      </c>
      <c r="AI1139" s="60">
        <f>IF(AND(ISNUMBER(AH1138),ISNUMBER(AH1139)),AH1139/AH1138-1,"")</f>
        <v>-8.8300220750552327E-3</v>
      </c>
      <c r="AJ1139" s="60">
        <f>IF(ISNUMBER(AH1139),AH1139/MAX(AH$22:AH1139)-1,"")</f>
        <v>-0.14638783269961975</v>
      </c>
      <c r="AL1139" s="62">
        <v>22.89</v>
      </c>
      <c r="AM1139" s="60">
        <f>IF(AND(ISNUMBER(AL1138),ISNUMBER(AL1139)),AL1139/AL1138-1,"")</f>
        <v>-4.7826086956521685E-3</v>
      </c>
      <c r="AN1139" s="60">
        <f>IF(ISNUMBER(AL1139),AL1139/MAX(AL$22:AL1139)-1,"")</f>
        <v>-2.8850233347475607E-2</v>
      </c>
      <c r="AP1139" s="62">
        <v>100.24</v>
      </c>
      <c r="AQ1139" s="60">
        <f>IF(AND(ISNUMBER(AP1138),ISNUMBER(AP1139)),AP1139/AP1138-1,"")</f>
        <v>-2.9919218111096324E-4</v>
      </c>
      <c r="AR1139" s="60">
        <f>IF(ISNUMBER(AP1139),AP1139/MAX(AP$22:AP1139)-1,"")</f>
        <v>-1.6930584603127574E-3</v>
      </c>
      <c r="AT1139" s="62">
        <v>50.07</v>
      </c>
      <c r="AU1139" s="60">
        <f>IF(AND(ISNUMBER(AT1138),ISNUMBER(AT1139)),AT1139/AT1138-1,"")</f>
        <v>-1.9968051118202101E-4</v>
      </c>
      <c r="AV1139" s="60">
        <f>IF(ISNUMBER(AT1139),AT1139/MAX(AT$22:AT1139)-1,"")</f>
        <v>-2.1921084097249466E-3</v>
      </c>
      <c r="AX1139" s="62">
        <v>23.748000000000001</v>
      </c>
      <c r="AY1139" s="60">
        <f>IF(AND(ISNUMBER(AX1138),ISNUMBER(AX1139)),AX1139/AX1138-1,"")</f>
        <v>-1.0912119950020838E-2</v>
      </c>
      <c r="AZ1139" s="60">
        <f>IF(ISNUMBER(AX1139),AX1139/MAX(AX$22:AX1139)-1,"")</f>
        <v>-0.11437628193175464</v>
      </c>
      <c r="BB1139" s="62">
        <v>43.5</v>
      </c>
      <c r="BC1139" s="60">
        <f>IF(AND(ISNUMBER(BB1138),ISNUMBER(BB1139)),BB1139/BB1138-1,"")</f>
        <v>-1.8357044515832088E-3</v>
      </c>
      <c r="BD1139" s="60">
        <f>IF(ISNUMBER(BB1139),BB1139/MAX(BB$22:BB1139)-1,"")</f>
        <v>-0.21352377508587961</v>
      </c>
      <c r="BF1139" s="62">
        <v>48.07</v>
      </c>
      <c r="BG1139" s="60">
        <f>IF(AND(ISNUMBER(BF1138),ISNUMBER(BF1139)),BF1139/BF1138-1,"")</f>
        <v>-2.6970954356847487E-3</v>
      </c>
      <c r="BH1139" s="60">
        <f>IF(ISNUMBER(BF1139),BF1139/MAX(BF$22:BF1139)-1,"")</f>
        <v>-0.11211673439231618</v>
      </c>
      <c r="BK1139" s="61">
        <f>BK1138*(1+BL1139)</f>
        <v>138.89947739043839</v>
      </c>
      <c r="BL1139" s="60">
        <f>$L$12*N(AQ1139)+$L$13*N(S1139)+$L$14*N(AA1139)+$L$15*N(AE1139)+$L$16*N(AY1139)+$L$17*N(BC1139)+$L$18*N(AM1139)+$L$19*N(AU1139)+$L$20*N(W1139)</f>
        <v>-3.0918928452109491E-3</v>
      </c>
      <c r="BM1139" s="60">
        <f>IF(ISNUMBER(BK1139),BK1139/MAX(BK$22:BK1139)-1,"")</f>
        <v>-7.5026288924875173E-2</v>
      </c>
      <c r="BO1139" s="61">
        <f>BO1138*(1+BP1139)</f>
        <v>138.2829804979485</v>
      </c>
      <c r="BP1139" s="60">
        <f>$L$36*N(S1139)+$L$37*N(AQ1139)+$L$38*N(AA1139)+$L$39*N(AE1139)+$L$40*N(AM1139)+$L$41*N(W1139)+$L$42*N(AI1139)+$L$43*N(BG1139)+$L$44*N(AY1139)</f>
        <v>-1.4852381672964166E-3</v>
      </c>
      <c r="BQ1139" s="60">
        <f>IF(ISNUMBER(BO1139),BO1139/MAX(BO$22:BO1139)-1,"")</f>
        <v>-8.7996597425427536E-2</v>
      </c>
      <c r="BS1139" s="61">
        <f>BS1138*(1+BT1139)</f>
        <v>132.00381441842367</v>
      </c>
      <c r="BT1139" s="60">
        <f>$L$60*N(S1139)+$L$61*N(AE1139)+$L$62*N(AQ1139)+$L$63*N(AM1139)+$L$64*N(AI1139)+$L$65*N(AA1139)+$L$66*N(BG1139)+$L$67*N(W1139)+$L$68*N(AY1139)</f>
        <v>-9.6490778376323149E-4</v>
      </c>
      <c r="BU1139" s="60">
        <f>IF(ISNUMBER(BS1139),BS1139/MAX(BS$22:BS1139)-1,"")</f>
        <v>-8.5917387105008958E-2</v>
      </c>
    </row>
    <row r="1140" spans="17:73" ht="16" customHeight="1">
      <c r="Q1140" s="63">
        <v>44714</v>
      </c>
      <c r="R1140" s="62">
        <v>571.99</v>
      </c>
      <c r="S1140" s="60">
        <f>IF(AND(ISNUMBER(R1139),ISNUMBER(R1140)),R1140/R1139-1,"")</f>
        <v>-6.9618055555555891E-3</v>
      </c>
      <c r="T1140" s="60">
        <f>IF(ISNUMBER(R1140),R1140/MAX(R$22:R1140)-1,"")</f>
        <v>-0.13792012057272041</v>
      </c>
      <c r="V1140" s="62">
        <v>286.93</v>
      </c>
      <c r="W1140" s="60">
        <f>IF(AND(ISNUMBER(V1139),ISNUMBER(V1140)),V1140/V1139-1,"")</f>
        <v>-5.269544115097835E-3</v>
      </c>
      <c r="X1140" s="60">
        <f>IF(ISNUMBER(V1140),V1140/MAX(V$22:V1140)-1,"")</f>
        <v>-0.15001333056847466</v>
      </c>
      <c r="Z1140" s="62">
        <v>11.05</v>
      </c>
      <c r="AA1140" s="60">
        <f>IF(AND(ISNUMBER(Z1139),ISNUMBER(Z1140)),Z1140/Z1139-1,"")</f>
        <v>-8.0789946140036317E-3</v>
      </c>
      <c r="AB1140" s="60">
        <f>IF(ISNUMBER(Z1140),Z1140/MAX(Z$22:Z1140)-1,"")</f>
        <v>-0.18510324483775809</v>
      </c>
      <c r="AD1140" s="62">
        <v>15.17</v>
      </c>
      <c r="AE1140" s="60">
        <f>IF(AND(ISNUMBER(AD1139),ISNUMBER(AD1140)),AD1140/AD1139-1,"")</f>
        <v>-9.7911227154047209E-3</v>
      </c>
      <c r="AF1140" s="60">
        <f>IF(ISNUMBER(AD1140),AD1140/MAX(AD$22:AD1140)-1,"")</f>
        <v>-0.1060695344725987</v>
      </c>
      <c r="AH1140" s="62">
        <v>17.66</v>
      </c>
      <c r="AI1140" s="60">
        <f>IF(AND(ISNUMBER(AH1139),ISNUMBER(AH1140)),AH1140/AH1139-1,"")</f>
        <v>-1.6703786191536785E-2</v>
      </c>
      <c r="AJ1140" s="60">
        <f>IF(ISNUMBER(AH1140),AH1140/MAX(AH$22:AH1140)-1,"")</f>
        <v>-0.16064638783269958</v>
      </c>
      <c r="AL1140" s="62">
        <v>22.81</v>
      </c>
      <c r="AM1140" s="60">
        <f>IF(AND(ISNUMBER(AL1139),ISNUMBER(AL1140)),AL1140/AL1139-1,"")</f>
        <v>-3.4949759720402929E-3</v>
      </c>
      <c r="AN1140" s="60">
        <f>IF(ISNUMBER(AL1140),AL1140/MAX(AL$22:AL1140)-1,"")</f>
        <v>-3.2244378447178645E-2</v>
      </c>
      <c r="AP1140" s="62">
        <v>100.24</v>
      </c>
      <c r="AQ1140" s="60">
        <f>IF(AND(ISNUMBER(AP1139),ISNUMBER(AP1140)),AP1140/AP1139-1,"")</f>
        <v>0</v>
      </c>
      <c r="AR1140" s="60">
        <f>IF(ISNUMBER(AP1140),AP1140/MAX(AP$22:AP1140)-1,"")</f>
        <v>-1.6930584603127574E-3</v>
      </c>
      <c r="AT1140" s="62">
        <v>50.07</v>
      </c>
      <c r="AU1140" s="60">
        <f>IF(AND(ISNUMBER(AT1139),ISNUMBER(AT1140)),AT1140/AT1139-1,"")</f>
        <v>0</v>
      </c>
      <c r="AV1140" s="60">
        <f>IF(ISNUMBER(AT1140),AT1140/MAX(AT$22:AT1140)-1,"")</f>
        <v>-2.1921084097249466E-3</v>
      </c>
      <c r="AX1140" s="62">
        <v>24.01</v>
      </c>
      <c r="AY1140" s="60">
        <f>IF(AND(ISNUMBER(AX1139),ISNUMBER(AX1140)),AX1140/AX1139-1,"")</f>
        <v>1.103250800067368E-2</v>
      </c>
      <c r="AZ1140" s="60">
        <f>IF(ISNUMBER(AX1140),AX1140/MAX(AX$22:AX1140)-1,"")</f>
        <v>-0.10460563117658028</v>
      </c>
      <c r="BB1140" s="62">
        <v>43.41</v>
      </c>
      <c r="BC1140" s="60">
        <f>IF(AND(ISNUMBER(BB1139),ISNUMBER(BB1140)),BB1140/BB1139-1,"")</f>
        <v>-2.0689655172414501E-3</v>
      </c>
      <c r="BD1140" s="60">
        <f>IF(ISNUMBER(BB1140),BB1140/MAX(BB$22:BB1140)-1,"")</f>
        <v>-0.21515096727535721</v>
      </c>
      <c r="BF1140" s="62">
        <v>47.97</v>
      </c>
      <c r="BG1140" s="60">
        <f>IF(AND(ISNUMBER(BF1139),ISNUMBER(BF1140)),BF1140/BF1139-1,"")</f>
        <v>-2.0802995631371557E-3</v>
      </c>
      <c r="BH1140" s="60">
        <f>IF(ISNUMBER(BF1140),BF1140/MAX(BF$22:BF1140)-1,"")</f>
        <v>-0.11396379756187669</v>
      </c>
      <c r="BK1140" s="61">
        <f>BK1139*(1+BL1140)</f>
        <v>138.49869941952858</v>
      </c>
      <c r="BL1140" s="60">
        <f>$L$12*N(AQ1140)+$L$13*N(S1140)+$L$14*N(AA1140)+$L$15*N(AE1140)+$L$16*N(AY1140)+$L$17*N(BC1140)+$L$18*N(AM1140)+$L$19*N(AU1140)+$L$20*N(W1140)</f>
        <v>-2.8853814171183761E-3</v>
      </c>
      <c r="BM1140" s="60">
        <f>IF(ISNUMBER(BK1140),BK1140/MAX(BK$22:BK1140)-1,"")</f>
        <v>-7.769519088213428E-2</v>
      </c>
      <c r="BO1140" s="61">
        <f>BO1139*(1+BP1140)</f>
        <v>137.63904458459066</v>
      </c>
      <c r="BP1140" s="60">
        <f>$L$36*N(S1140)+$L$37*N(AQ1140)+$L$38*N(AA1140)+$L$39*N(AE1140)+$L$40*N(AM1140)+$L$41*N(W1140)+$L$42*N(AI1140)+$L$43*N(BG1140)+$L$44*N(AY1140)</f>
        <v>-4.6566534148965253E-3</v>
      </c>
      <c r="BQ1140" s="60">
        <f>IF(ISNUMBER(BO1140),BO1140/MAX(BO$22:BO1140)-1,"")</f>
        <v>-9.2243481184423604E-2</v>
      </c>
      <c r="BS1140" s="61">
        <f>BS1139*(1+BT1140)</f>
        <v>131.10774143084504</v>
      </c>
      <c r="BT1140" s="60">
        <f>$L$60*N(S1140)+$L$61*N(AE1140)+$L$62*N(AQ1140)+$L$63*N(AM1140)+$L$64*N(AI1140)+$L$65*N(AA1140)+$L$66*N(BG1140)+$L$67*N(W1140)+$L$68*N(AY1140)</f>
        <v>-6.7882355636957542E-3</v>
      </c>
      <c r="BU1140" s="60">
        <f>IF(ISNUMBER(BS1140),BS1140/MAX(BS$22:BS1140)-1,"")</f>
        <v>-9.2122395206018615E-2</v>
      </c>
    </row>
    <row r="1141" spans="17:73" ht="16" customHeight="1">
      <c r="Q1141" s="63">
        <v>44715</v>
      </c>
      <c r="R1141" s="62">
        <v>575.91999999999996</v>
      </c>
      <c r="S1141" s="60">
        <f>IF(AND(ISNUMBER(R1140),ISNUMBER(R1141)),R1141/R1140-1,"")</f>
        <v>6.8707494886273146E-3</v>
      </c>
      <c r="T1141" s="60">
        <f>IF(ISNUMBER(R1141),R1141/MAX(R$22:R1141)-1,"")</f>
        <v>-0.13199698568198948</v>
      </c>
      <c r="V1141" s="62">
        <v>288.91000000000003</v>
      </c>
      <c r="W1141" s="60">
        <f>IF(AND(ISNUMBER(V1140),ISNUMBER(V1141)),V1141/V1140-1,"")</f>
        <v>6.9006377862197432E-3</v>
      </c>
      <c r="X1141" s="60">
        <f>IF(ISNUMBER(V1141),V1141/MAX(V$22:V1141)-1,"")</f>
        <v>-0.14414788043961246</v>
      </c>
      <c r="Z1141" s="62">
        <v>11.13</v>
      </c>
      <c r="AA1141" s="60">
        <f>IF(AND(ISNUMBER(Z1140),ISNUMBER(Z1141)),Z1141/Z1140-1,"")</f>
        <v>7.2398190045248612E-3</v>
      </c>
      <c r="AB1141" s="60">
        <f>IF(ISNUMBER(Z1141),Z1141/MAX(Z$22:Z1141)-1,"")</f>
        <v>-0.17920353982300885</v>
      </c>
      <c r="AD1141" s="62">
        <v>15.29</v>
      </c>
      <c r="AE1141" s="60">
        <f>IF(AND(ISNUMBER(AD1140),ISNUMBER(AD1141)),AD1141/AD1140-1,"")</f>
        <v>7.9103493737640029E-3</v>
      </c>
      <c r="AF1141" s="60">
        <f>IF(ISNUMBER(AD1141),AD1141/MAX(AD$22:AD1141)-1,"")</f>
        <v>-9.8998232174425493E-2</v>
      </c>
      <c r="AH1141" s="62">
        <v>17.78</v>
      </c>
      <c r="AI1141" s="60">
        <f>IF(AND(ISNUMBER(AH1140),ISNUMBER(AH1141)),AH1141/AH1140-1,"")</f>
        <v>6.7950169875425903E-3</v>
      </c>
      <c r="AJ1141" s="60">
        <f>IF(ISNUMBER(AH1141),AH1141/MAX(AH$22:AH1141)-1,"")</f>
        <v>-0.15494296577946765</v>
      </c>
      <c r="AL1141" s="62">
        <v>23.04</v>
      </c>
      <c r="AM1141" s="60">
        <f>IF(AND(ISNUMBER(AL1140),ISNUMBER(AL1141)),AL1141/AL1140-1,"")</f>
        <v>1.0083296799649366E-2</v>
      </c>
      <c r="AN1141" s="60">
        <f>IF(ISNUMBER(AL1141),AL1141/MAX(AL$22:AL1141)-1,"")</f>
        <v>-2.248621128553252E-2</v>
      </c>
      <c r="AP1141" s="62">
        <v>100.22</v>
      </c>
      <c r="AQ1141" s="60">
        <f>IF(AND(ISNUMBER(AP1140),ISNUMBER(AP1141)),AP1141/AP1140-1,"")</f>
        <v>-1.995211492418214E-4</v>
      </c>
      <c r="AR1141" s="60">
        <f>IF(ISNUMBER(AP1141),AP1141/MAX(AP$22:AP1141)-1,"")</f>
        <v>-1.8922418085848269E-3</v>
      </c>
      <c r="AT1141" s="62">
        <v>50.07</v>
      </c>
      <c r="AU1141" s="60">
        <f>IF(AND(ISNUMBER(AT1140),ISNUMBER(AT1141)),AT1141/AT1140-1,"")</f>
        <v>0</v>
      </c>
      <c r="AV1141" s="60">
        <f>IF(ISNUMBER(AT1141),AT1141/MAX(AT$22:AT1141)-1,"")</f>
        <v>-2.1921084097249466E-3</v>
      </c>
      <c r="AX1141" s="62">
        <v>23.942</v>
      </c>
      <c r="AY1141" s="60">
        <f>IF(AND(ISNUMBER(AX1140),ISNUMBER(AX1141)),AX1141/AX1140-1,"")</f>
        <v>-2.8321532694710605E-3</v>
      </c>
      <c r="AZ1141" s="60">
        <f>IF(ISNUMBER(AX1141),AX1141/MAX(AX$22:AX1141)-1,"")</f>
        <v>-0.10714152526570953</v>
      </c>
      <c r="BB1141" s="62">
        <v>43.32</v>
      </c>
      <c r="BC1141" s="60">
        <f>IF(AND(ISNUMBER(BB1140),ISNUMBER(BB1141)),BB1141/BB1140-1,"")</f>
        <v>-2.0732550103661485E-3</v>
      </c>
      <c r="BD1141" s="60">
        <f>IF(ISNUMBER(BB1141),BB1141/MAX(BB$22:BB1141)-1,"")</f>
        <v>-0.21677815946483459</v>
      </c>
      <c r="BF1141" s="62">
        <v>47.92</v>
      </c>
      <c r="BG1141" s="60">
        <f>IF(AND(ISNUMBER(BF1140),ISNUMBER(BF1141)),BF1141/BF1140-1,"")</f>
        <v>-1.0423181154888272E-3</v>
      </c>
      <c r="BH1141" s="60">
        <f>IF(ISNUMBER(BF1141),BF1141/MAX(BF$22:BF1141)-1,"")</f>
        <v>-0.11488732914665678</v>
      </c>
      <c r="BK1141" s="61">
        <f>BK1140*(1+BL1141)</f>
        <v>139.03642444738375</v>
      </c>
      <c r="BL1141" s="60">
        <f>$L$12*N(AQ1141)+$L$13*N(S1141)+$L$14*N(AA1141)+$L$15*N(AE1141)+$L$16*N(AY1141)+$L$17*N(BC1141)+$L$18*N(AM1141)+$L$19*N(AU1141)+$L$20*N(W1141)</f>
        <v>3.8825276346194995E-3</v>
      </c>
      <c r="BM1141" s="60">
        <f>IF(ISNUMBER(BK1141),BK1141/MAX(BK$22:BK1141)-1,"")</f>
        <v>-7.4114316973191707E-2</v>
      </c>
      <c r="BO1141" s="61">
        <f>BO1140*(1+BP1141)</f>
        <v>138.3109815282846</v>
      </c>
      <c r="BP1141" s="60">
        <f>$L$36*N(S1141)+$L$37*N(AQ1141)+$L$38*N(AA1141)+$L$39*N(AE1141)+$L$40*N(AM1141)+$L$41*N(W1141)+$L$42*N(AI1141)+$L$43*N(BG1141)+$L$44*N(AY1141)</f>
        <v>4.881877418736226E-3</v>
      </c>
      <c r="BQ1141" s="60">
        <f>IF(ISNUMBER(BO1141),BO1141/MAX(BO$22:BO1141)-1,"")</f>
        <v>-8.7811925133507329E-2</v>
      </c>
      <c r="BS1141" s="61">
        <f>BS1140*(1+BT1141)</f>
        <v>131.89427201828363</v>
      </c>
      <c r="BT1141" s="60">
        <f>$L$60*N(S1141)+$L$61*N(AE1141)+$L$62*N(AQ1141)+$L$63*N(AM1141)+$L$64*N(AI1141)+$L$65*N(AA1141)+$L$66*N(BG1141)+$L$67*N(W1141)+$L$68*N(AY1141)</f>
        <v>5.9991162905774472E-3</v>
      </c>
      <c r="BU1141" s="60">
        <f>IF(ISNUMBER(BS1141),BS1141/MAX(BS$22:BS1141)-1,"")</f>
        <v>-8.6675931877248646E-2</v>
      </c>
    </row>
    <row r="1142" spans="17:73" ht="16" customHeight="1">
      <c r="Q1142" s="63">
        <v>44718</v>
      </c>
      <c r="R1142" s="62">
        <v>573.5</v>
      </c>
      <c r="S1142" s="60">
        <f>IF(AND(ISNUMBER(R1141),ISNUMBER(R1142)),R1142/R1141-1,"")</f>
        <v>-4.2019724961799287E-3</v>
      </c>
      <c r="T1142" s="60">
        <f>IF(ISNUMBER(R1142),R1142/MAX(R$22:R1142)-1,"")</f>
        <v>-0.13564431047475511</v>
      </c>
      <c r="V1142" s="62">
        <v>287.58999999999997</v>
      </c>
      <c r="W1142" s="60">
        <f>IF(AND(ISNUMBER(V1141),ISNUMBER(V1142)),V1142/V1141-1,"")</f>
        <v>-4.56889688830453E-3</v>
      </c>
      <c r="X1142" s="60">
        <f>IF(ISNUMBER(V1142),V1142/MAX(V$22:V1142)-1,"")</f>
        <v>-0.14805818052552067</v>
      </c>
      <c r="Z1142" s="62">
        <v>11.09</v>
      </c>
      <c r="AA1142" s="60">
        <f>IF(AND(ISNUMBER(Z1141),ISNUMBER(Z1142)),Z1142/Z1141-1,"")</f>
        <v>-3.5938903863432792E-3</v>
      </c>
      <c r="AB1142" s="60">
        <f>IF(ISNUMBER(Z1142),Z1142/MAX(Z$22:Z1142)-1,"")</f>
        <v>-0.18215339233038352</v>
      </c>
      <c r="AD1142" s="62">
        <v>15.3</v>
      </c>
      <c r="AE1142" s="60">
        <f>IF(AND(ISNUMBER(AD1141),ISNUMBER(AD1142)),AD1142/AD1141-1,"")</f>
        <v>6.5402223675614657E-4</v>
      </c>
      <c r="AF1142" s="60">
        <f>IF(ISNUMBER(AD1142),AD1142/MAX(AD$22:AD1142)-1,"")</f>
        <v>-9.8408956982910967E-2</v>
      </c>
      <c r="AH1142" s="62">
        <v>17.62</v>
      </c>
      <c r="AI1142" s="60">
        <f>IF(AND(ISNUMBER(AH1141),ISNUMBER(AH1142)),AH1142/AH1141-1,"")</f>
        <v>-8.9988751406073764E-3</v>
      </c>
      <c r="AJ1142" s="60">
        <f>IF(ISNUMBER(AH1142),AH1142/MAX(AH$22:AH1142)-1,"")</f>
        <v>-0.16254752851711018</v>
      </c>
      <c r="AL1142" s="62">
        <v>22.95</v>
      </c>
      <c r="AM1142" s="60">
        <f>IF(AND(ISNUMBER(AL1141),ISNUMBER(AL1142)),AL1142/AL1141-1,"")</f>
        <v>-3.90625E-3</v>
      </c>
      <c r="AN1142" s="60">
        <f>IF(ISNUMBER(AL1142),AL1142/MAX(AL$22:AL1142)-1,"")</f>
        <v>-2.6304624522698439E-2</v>
      </c>
      <c r="AP1142" s="62">
        <v>100.22</v>
      </c>
      <c r="AQ1142" s="60">
        <f>IF(AND(ISNUMBER(AP1141),ISNUMBER(AP1142)),AP1142/AP1141-1,"")</f>
        <v>0</v>
      </c>
      <c r="AR1142" s="60">
        <f>IF(ISNUMBER(AP1142),AP1142/MAX(AP$22:AP1142)-1,"")</f>
        <v>-1.8922418085848269E-3</v>
      </c>
      <c r="AT1142" s="62">
        <v>50.08</v>
      </c>
      <c r="AU1142" s="60">
        <f>IF(AND(ISNUMBER(AT1141),ISNUMBER(AT1142)),AT1142/AT1141-1,"")</f>
        <v>1.9972039145188525E-4</v>
      </c>
      <c r="AV1142" s="60">
        <f>IF(ISNUMBER(AT1142),AT1142/MAX(AT$22:AT1142)-1,"")</f>
        <v>-1.9928258270227595E-3</v>
      </c>
      <c r="AX1142" s="62">
        <v>23.959</v>
      </c>
      <c r="AY1142" s="60">
        <f>IF(AND(ISNUMBER(AX1141),ISNUMBER(AX1142)),AX1142/AX1141-1,"")</f>
        <v>7.1004928577389492E-4</v>
      </c>
      <c r="AZ1142" s="60">
        <f>IF(ISNUMBER(AX1142),AX1142/MAX(AX$22:AX1142)-1,"")</f>
        <v>-0.1065075517434273</v>
      </c>
      <c r="BB1142" s="62">
        <v>43.24</v>
      </c>
      <c r="BC1142" s="60">
        <f>IF(AND(ISNUMBER(BB1141),ISNUMBER(BB1142)),BB1142/BB1141-1,"")</f>
        <v>-1.8467220683286989E-3</v>
      </c>
      <c r="BD1142" s="60">
        <f>IF(ISNUMBER(BB1142),BB1142/MAX(BB$22:BB1142)-1,"")</f>
        <v>-0.2182245525221479</v>
      </c>
      <c r="BF1142" s="62">
        <v>47.96</v>
      </c>
      <c r="BG1142" s="60">
        <f>IF(AND(ISNUMBER(BF1141),ISNUMBER(BF1142)),BF1142/BF1141-1,"")</f>
        <v>8.3472454090149917E-4</v>
      </c>
      <c r="BH1142" s="60">
        <f>IF(ISNUMBER(BF1142),BF1142/MAX(BF$22:BF1142)-1,"")</f>
        <v>-0.11414850387883269</v>
      </c>
      <c r="BK1142" s="61">
        <f>BK1141*(1+BL1142)</f>
        <v>138.77263832372509</v>
      </c>
      <c r="BL1142" s="60">
        <f>$L$12*N(AQ1142)+$L$13*N(S1142)+$L$14*N(AA1142)+$L$15*N(AE1142)+$L$16*N(AY1142)+$L$17*N(BC1142)+$L$18*N(AM1142)+$L$19*N(AU1142)+$L$20*N(W1142)</f>
        <v>-1.8972447307035571E-3</v>
      </c>
      <c r="BM1142" s="60">
        <f>IF(ISNUMBER(BK1142),BK1142/MAX(BK$22:BK1142)-1,"")</f>
        <v>-7.5870948706548202E-2</v>
      </c>
      <c r="BO1142" s="61">
        <f>BO1141*(1+BP1142)</f>
        <v>138.03495063571518</v>
      </c>
      <c r="BP1142" s="60">
        <f>$L$36*N(S1142)+$L$37*N(AQ1142)+$L$38*N(AA1142)+$L$39*N(AE1142)+$L$40*N(AM1142)+$L$41*N(W1142)+$L$42*N(AI1142)+$L$43*N(BG1142)+$L$44*N(AY1142)</f>
        <v>-1.9957265107903989E-3</v>
      </c>
      <c r="BQ1142" s="60">
        <f>IF(ISNUMBER(BO1142),BO1142/MAX(BO$22:BO1142)-1,"")</f>
        <v>-8.96324030573451E-2</v>
      </c>
      <c r="BS1142" s="61">
        <f>BS1141*(1+BT1142)</f>
        <v>131.51575615630256</v>
      </c>
      <c r="BT1142" s="60">
        <f>$L$60*N(S1142)+$L$61*N(AE1142)+$L$62*N(AQ1142)+$L$63*N(AM1142)+$L$64*N(AI1142)+$L$65*N(AA1142)+$L$66*N(BG1142)+$L$67*N(W1142)+$L$68*N(AY1142)</f>
        <v>-2.8698430658808875E-3</v>
      </c>
      <c r="BU1142" s="60">
        <f>IF(ISNUMBER(BS1142),BS1142/MAX(BS$22:BS1142)-1,"")</f>
        <v>-8.9297028621052821E-2</v>
      </c>
    </row>
    <row r="1143" spans="17:73" ht="16" customHeight="1">
      <c r="Q1143" s="63">
        <v>44719</v>
      </c>
      <c r="R1143" s="62">
        <v>570.29</v>
      </c>
      <c r="S1143" s="60">
        <f>IF(AND(ISNUMBER(R1142),ISNUMBER(R1143)),R1143/R1142-1,"")</f>
        <v>-5.597210113339246E-3</v>
      </c>
      <c r="T1143" s="60">
        <f>IF(ISNUMBER(R1143),R1143/MAX(R$22:R1143)-1,"")</f>
        <v>-0.14048229088168807</v>
      </c>
      <c r="V1143" s="62">
        <v>285.77</v>
      </c>
      <c r="W1143" s="60">
        <f>IF(AND(ISNUMBER(V1142),ISNUMBER(V1143)),V1143/V1142-1,"")</f>
        <v>-6.3284537014499653E-3</v>
      </c>
      <c r="X1143" s="60">
        <f>IF(ISNUMBER(V1143),V1143/MAX(V$22:V1143)-1,"")</f>
        <v>-0.15344965488639395</v>
      </c>
      <c r="Z1143" s="62">
        <v>11.01</v>
      </c>
      <c r="AA1143" s="60">
        <f>IF(AND(ISNUMBER(Z1142),ISNUMBER(Z1143)),Z1143/Z1142-1,"")</f>
        <v>-7.2137060414788623E-3</v>
      </c>
      <c r="AB1143" s="60">
        <f>IF(ISNUMBER(Z1143),Z1143/MAX(Z$22:Z1143)-1,"")</f>
        <v>-0.18805309734513276</v>
      </c>
      <c r="AD1143" s="62">
        <v>15.39</v>
      </c>
      <c r="AE1143" s="60">
        <f>IF(AND(ISNUMBER(AD1142),ISNUMBER(AD1143)),AD1143/AD1142-1,"")</f>
        <v>5.8823529411764497E-3</v>
      </c>
      <c r="AF1143" s="60">
        <f>IF(ISNUMBER(AD1143),AD1143/MAX(AD$22:AD1143)-1,"")</f>
        <v>-9.3105480259281004E-2</v>
      </c>
      <c r="AH1143" s="62">
        <v>17.29</v>
      </c>
      <c r="AI1143" s="60">
        <f>IF(AND(ISNUMBER(AH1142),ISNUMBER(AH1143)),AH1143/AH1142-1,"")</f>
        <v>-1.8728717366628955E-2</v>
      </c>
      <c r="AJ1143" s="60">
        <f>IF(ISNUMBER(AH1143),AH1143/MAX(AH$22:AH1143)-1,"")</f>
        <v>-0.17823193916349811</v>
      </c>
      <c r="AL1143" s="62">
        <v>22.67</v>
      </c>
      <c r="AM1143" s="60">
        <f>IF(AND(ISNUMBER(AL1142),ISNUMBER(AL1143)),AL1143/AL1142-1,"")</f>
        <v>-1.2200435729847414E-2</v>
      </c>
      <c r="AN1143" s="60">
        <f>IF(ISNUMBER(AL1143),AL1143/MAX(AL$22:AL1143)-1,"")</f>
        <v>-3.8184132371658852E-2</v>
      </c>
      <c r="AP1143" s="62">
        <v>100.25</v>
      </c>
      <c r="AQ1143" s="60">
        <f>IF(AND(ISNUMBER(AP1142),ISNUMBER(AP1143)),AP1143/AP1142-1,"")</f>
        <v>2.9934144881260671E-4</v>
      </c>
      <c r="AR1143" s="60">
        <f>IF(ISNUMBER(AP1143),AP1143/MAX(AP$22:AP1143)-1,"")</f>
        <v>-1.5934667861766671E-3</v>
      </c>
      <c r="AT1143" s="62">
        <v>50.07</v>
      </c>
      <c r="AU1143" s="60">
        <f>IF(AND(ISNUMBER(AT1142),ISNUMBER(AT1143)),AT1143/AT1142-1,"")</f>
        <v>-1.9968051118202101E-4</v>
      </c>
      <c r="AV1143" s="60">
        <f>IF(ISNUMBER(AT1143),AT1143/MAX(AT$22:AT1143)-1,"")</f>
        <v>-2.1921084097249466E-3</v>
      </c>
      <c r="AX1143" s="62">
        <v>23.841000000000001</v>
      </c>
      <c r="AY1143" s="60">
        <f>IF(AND(ISNUMBER(AX1142),ISNUMBER(AX1143)),AX1143/AX1142-1,"")</f>
        <v>-4.9250803455903602E-3</v>
      </c>
      <c r="AZ1143" s="60">
        <f>IF(ISNUMBER(AX1143),AX1143/MAX(AX$22:AX1143)-1,"")</f>
        <v>-0.11090807383926904</v>
      </c>
      <c r="BB1143" s="62">
        <v>43.02</v>
      </c>
      <c r="BC1143" s="60">
        <f>IF(AND(ISNUMBER(BB1142),ISNUMBER(BB1143)),BB1143/BB1142-1,"")</f>
        <v>-5.087881591119281E-3</v>
      </c>
      <c r="BD1143" s="60">
        <f>IF(ISNUMBER(BB1143),BB1143/MAX(BB$22:BB1143)-1,"")</f>
        <v>-0.22220213342975947</v>
      </c>
      <c r="BF1143" s="62">
        <v>47.76</v>
      </c>
      <c r="BG1143" s="60">
        <f>IF(AND(ISNUMBER(BF1142),ISNUMBER(BF1143)),BF1143/BF1142-1,"")</f>
        <v>-4.17014178482078E-3</v>
      </c>
      <c r="BH1143" s="60">
        <f>IF(ISNUMBER(BF1143),BF1143/MAX(BF$22:BF1143)-1,"")</f>
        <v>-0.11784263021795349</v>
      </c>
      <c r="BK1143" s="61">
        <f>BK1142*(1+BL1143)</f>
        <v>138.26573211605688</v>
      </c>
      <c r="BL1143" s="60">
        <f>$L$12*N(AQ1143)+$L$13*N(S1143)+$L$14*N(AA1143)+$L$15*N(AE1143)+$L$16*N(AY1143)+$L$17*N(BC1143)+$L$18*N(AM1143)+$L$19*N(AU1143)+$L$20*N(W1143)</f>
        <v>-3.6527820886832385E-3</v>
      </c>
      <c r="BM1143" s="60">
        <f>IF(ISNUMBER(BK1143),BK1143/MAX(BK$22:BK1143)-1,"")</f>
        <v>-7.924659075274465E-2</v>
      </c>
      <c r="BO1143" s="61">
        <f>BO1142*(1+BP1143)</f>
        <v>137.61342655975704</v>
      </c>
      <c r="BP1143" s="60">
        <f>$L$36*N(S1143)+$L$37*N(AQ1143)+$L$38*N(AA1143)+$L$39*N(AE1143)+$L$40*N(AM1143)+$L$41*N(W1143)+$L$42*N(AI1143)+$L$43*N(BG1143)+$L$44*N(AY1143)</f>
        <v>-3.0537488803873626E-3</v>
      </c>
      <c r="BQ1143" s="60">
        <f>IF(ISNUMBER(BO1143),BO1143/MAX(BO$22:BO1143)-1,"")</f>
        <v>-9.2412437087249666E-2</v>
      </c>
      <c r="BS1143" s="61">
        <f>BS1142*(1+BT1143)</f>
        <v>130.90205353711599</v>
      </c>
      <c r="BT1143" s="60">
        <f>$L$60*N(S1143)+$L$61*N(AE1143)+$L$62*N(AQ1143)+$L$63*N(AM1143)+$L$64*N(AI1143)+$L$65*N(AA1143)+$L$66*N(BG1143)+$L$67*N(W1143)+$L$68*N(AY1143)</f>
        <v>-4.6663809502582084E-3</v>
      </c>
      <c r="BU1143" s="60">
        <f>IF(ISNUMBER(BS1143),BS1143/MAX(BS$22:BS1143)-1,"")</f>
        <v>-9.3546715618039067E-2</v>
      </c>
    </row>
    <row r="1144" spans="17:73" ht="16" customHeight="1">
      <c r="Q1144" s="63">
        <v>44720</v>
      </c>
      <c r="R1144" s="62">
        <v>575.26</v>
      </c>
      <c r="S1144" s="60">
        <f>IF(AND(ISNUMBER(R1143),ISNUMBER(R1144)),R1144/R1143-1,"")</f>
        <v>8.7148643672518844E-3</v>
      </c>
      <c r="T1144" s="60">
        <f>IF(ISNUMBER(R1144),R1144/MAX(R$22:R1144)-1,"")</f>
        <v>-0.13299171062547099</v>
      </c>
      <c r="V1144" s="62">
        <v>288.73</v>
      </c>
      <c r="W1144" s="60">
        <f>IF(AND(ISNUMBER(V1143),ISNUMBER(V1144)),V1144/V1143-1,"")</f>
        <v>1.0357980193862248E-2</v>
      </c>
      <c r="X1144" s="60">
        <f>IF(ISNUMBER(V1144),V1144/MAX(V$22:V1144)-1,"")</f>
        <v>-0.14468110317859995</v>
      </c>
      <c r="Z1144" s="62">
        <v>11.09</v>
      </c>
      <c r="AA1144" s="60">
        <f>IF(AND(ISNUMBER(Z1143),ISNUMBER(Z1144)),Z1144/Z1143-1,"")</f>
        <v>7.2661217075387086E-3</v>
      </c>
      <c r="AB1144" s="60">
        <f>IF(ISNUMBER(Z1144),Z1144/MAX(Z$22:Z1144)-1,"")</f>
        <v>-0.18215339233038352</v>
      </c>
      <c r="AD1144" s="62">
        <v>15.58</v>
      </c>
      <c r="AE1144" s="60">
        <f>IF(AND(ISNUMBER(AD1143),ISNUMBER(AD1144)),AD1144/AD1143-1,"")</f>
        <v>1.2345679012345734E-2</v>
      </c>
      <c r="AF1144" s="60">
        <f>IF(ISNUMBER(AD1144),AD1144/MAX(AD$22:AD1144)-1,"")</f>
        <v>-8.1909251620506662E-2</v>
      </c>
      <c r="AH1144" s="62">
        <v>17.420000000000002</v>
      </c>
      <c r="AI1144" s="60">
        <f>IF(AND(ISNUMBER(AH1143),ISNUMBER(AH1144)),AH1144/AH1143-1,"")</f>
        <v>7.5187969924812581E-3</v>
      </c>
      <c r="AJ1144" s="60">
        <f>IF(ISNUMBER(AH1144),AH1144/MAX(AH$22:AH1144)-1,"")</f>
        <v>-0.17205323193916333</v>
      </c>
      <c r="AL1144" s="62">
        <v>23.01</v>
      </c>
      <c r="AM1144" s="60">
        <f>IF(AND(ISNUMBER(AL1143),ISNUMBER(AL1144)),AL1144/AL1143-1,"")</f>
        <v>1.4997794441993895E-2</v>
      </c>
      <c r="AN1144" s="60">
        <f>IF(ISNUMBER(AL1144),AL1144/MAX(AL$22:AL1144)-1,"")</f>
        <v>-2.3759015697921049E-2</v>
      </c>
      <c r="AP1144" s="62">
        <v>100.23</v>
      </c>
      <c r="AQ1144" s="60">
        <f>IF(AND(ISNUMBER(AP1143),ISNUMBER(AP1144)),AP1144/AP1143-1,"")</f>
        <v>-1.995012468827273E-4</v>
      </c>
      <c r="AR1144" s="60">
        <f>IF(ISNUMBER(AP1144),AP1144/MAX(AP$22:AP1144)-1,"")</f>
        <v>-1.7926501344487367E-3</v>
      </c>
      <c r="AT1144" s="62">
        <v>50.08</v>
      </c>
      <c r="AU1144" s="60">
        <f>IF(AND(ISNUMBER(AT1143),ISNUMBER(AT1144)),AT1144/AT1143-1,"")</f>
        <v>1.9972039145188525E-4</v>
      </c>
      <c r="AV1144" s="60">
        <f>IF(ISNUMBER(AT1144),AT1144/MAX(AT$22:AT1144)-1,"")</f>
        <v>-1.9928258270227595E-3</v>
      </c>
      <c r="AX1144" s="62">
        <v>23.96</v>
      </c>
      <c r="AY1144" s="60">
        <f>IF(AND(ISNUMBER(AX1143),ISNUMBER(AX1144)),AX1144/AX1143-1,"")</f>
        <v>4.9914013673924007E-3</v>
      </c>
      <c r="AZ1144" s="60">
        <f>IF(ISNUMBER(AX1144),AX1144/MAX(AX$22:AX1144)-1,"")</f>
        <v>-0.10647025918329289</v>
      </c>
      <c r="BB1144" s="62">
        <v>43.13</v>
      </c>
      <c r="BC1144" s="60">
        <f>IF(AND(ISNUMBER(BB1143),ISNUMBER(BB1144)),BB1144/BB1143-1,"")</f>
        <v>2.556950255695023E-3</v>
      </c>
      <c r="BD1144" s="60">
        <f>IF(ISNUMBER(BB1144),BB1144/MAX(BB$22:BB1144)-1,"")</f>
        <v>-0.22021334297595374</v>
      </c>
      <c r="BF1144" s="62">
        <v>47.81</v>
      </c>
      <c r="BG1144" s="60">
        <f>IF(AND(ISNUMBER(BF1143),ISNUMBER(BF1144)),BF1144/BF1143-1,"")</f>
        <v>1.0469011725293687E-3</v>
      </c>
      <c r="BH1144" s="60">
        <f>IF(ISNUMBER(BF1144),BF1144/MAX(BF$22:BF1144)-1,"")</f>
        <v>-0.11691909863317318</v>
      </c>
      <c r="BK1144" s="61">
        <f>BK1143*(1+BL1144)</f>
        <v>139.16229304913182</v>
      </c>
      <c r="BL1144" s="60">
        <f>$L$12*N(AQ1144)+$L$13*N(S1144)+$L$14*N(AA1144)+$L$15*N(AE1144)+$L$16*N(AY1144)+$L$17*N(BC1144)+$L$18*N(AM1144)+$L$19*N(AU1144)+$L$20*N(W1144)</f>
        <v>6.4843321577497757E-3</v>
      </c>
      <c r="BM1144" s="60">
        <f>IF(ISNUMBER(BK1144),BK1144/MAX(BK$22:BK1144)-1,"")</f>
        <v>-7.3276119811805152E-2</v>
      </c>
      <c r="BO1144" s="61">
        <f>BO1143*(1+BP1144)</f>
        <v>138.57858795128729</v>
      </c>
      <c r="BP1144" s="60">
        <f>$L$36*N(S1144)+$L$37*N(AQ1144)+$L$38*N(AA1144)+$L$39*N(AE1144)+$L$40*N(AM1144)+$L$41*N(W1144)+$L$42*N(AI1144)+$L$43*N(BG1144)+$L$44*N(AY1144)</f>
        <v>7.0135699376043682E-3</v>
      </c>
      <c r="BQ1144" s="60">
        <f>IF(ISNUMBER(BO1144),BO1144/MAX(BO$22:BO1144)-1,"")</f>
        <v>-8.6047008240261125E-2</v>
      </c>
      <c r="BS1144" s="61">
        <f>BS1143*(1+BT1144)</f>
        <v>131.96669883436692</v>
      </c>
      <c r="BT1144" s="60">
        <f>$L$60*N(S1144)+$L$61*N(AE1144)+$L$62*N(AQ1144)+$L$63*N(AM1144)+$L$64*N(AI1144)+$L$65*N(AA1144)+$L$66*N(BG1144)+$L$67*N(W1144)+$L$68*N(AY1144)</f>
        <v>8.13314435093326E-3</v>
      </c>
      <c r="BU1144" s="60">
        <f>IF(ISNUMBER(BS1144),BS1144/MAX(BS$22:BS1144)-1,"")</f>
        <v>-8.6174400208783197E-2</v>
      </c>
    </row>
    <row r="1145" spans="17:73" ht="16" customHeight="1">
      <c r="Q1145" s="63">
        <v>44721</v>
      </c>
      <c r="R1145" s="62">
        <v>573</v>
      </c>
      <c r="S1145" s="60">
        <f>IF(AND(ISNUMBER(R1144),ISNUMBER(R1145)),R1145/R1144-1,"")</f>
        <v>-3.9286583457914803E-3</v>
      </c>
      <c r="T1145" s="60">
        <f>IF(ISNUMBER(R1145),R1145/MAX(R$22:R1145)-1,"")</f>
        <v>-0.13639788997739266</v>
      </c>
      <c r="V1145" s="62">
        <v>287.39</v>
      </c>
      <c r="W1145" s="60">
        <f>IF(AND(ISNUMBER(V1144),ISNUMBER(V1145)),V1145/V1144-1,"")</f>
        <v>-4.6410140962145352E-3</v>
      </c>
      <c r="X1145" s="60">
        <f>IF(ISNUMBER(V1145),V1145/MAX(V$22:V1145)-1,"")</f>
        <v>-0.14865065023550672</v>
      </c>
      <c r="Z1145" s="62">
        <v>11.03</v>
      </c>
      <c r="AA1145" s="60">
        <f>IF(AND(ISNUMBER(Z1144),ISNUMBER(Z1145)),Z1145/Z1144-1,"")</f>
        <v>-5.4102795311091745E-3</v>
      </c>
      <c r="AB1145" s="60">
        <f>IF(ISNUMBER(Z1145),Z1145/MAX(Z$22:Z1145)-1,"")</f>
        <v>-0.18657817109144548</v>
      </c>
      <c r="AD1145" s="62">
        <v>15.61</v>
      </c>
      <c r="AE1145" s="60">
        <f>IF(AND(ISNUMBER(AD1144),ISNUMBER(AD1145)),AD1145/AD1144-1,"")</f>
        <v>1.9255455712452463E-3</v>
      </c>
      <c r="AF1145" s="60">
        <f>IF(ISNUMBER(AD1145),AD1145/MAX(AD$22:AD1145)-1,"")</f>
        <v>-8.0141426045963415E-2</v>
      </c>
      <c r="AH1145" s="62">
        <v>17.260000000000002</v>
      </c>
      <c r="AI1145" s="60">
        <f>IF(AND(ISNUMBER(AH1144),ISNUMBER(AH1145)),AH1145/AH1144-1,"")</f>
        <v>-9.1848450057405717E-3</v>
      </c>
      <c r="AJ1145" s="60">
        <f>IF(ISNUMBER(AH1145),AH1145/MAX(AH$22:AH1145)-1,"")</f>
        <v>-0.17965779467680598</v>
      </c>
      <c r="AL1145" s="62">
        <v>22.72</v>
      </c>
      <c r="AM1145" s="60">
        <f>IF(AND(ISNUMBER(AL1144),ISNUMBER(AL1145)),AL1145/AL1144-1,"")</f>
        <v>-1.260321599304659E-2</v>
      </c>
      <c r="AN1145" s="60">
        <f>IF(ISNUMBER(AL1145),AL1145/MAX(AL$22:AL1145)-1,"")</f>
        <v>-3.6062791684344564E-2</v>
      </c>
      <c r="AP1145" s="62">
        <v>100.22</v>
      </c>
      <c r="AQ1145" s="60">
        <f>IF(AND(ISNUMBER(AP1144),ISNUMBER(AP1145)),AP1145/AP1144-1,"")</f>
        <v>-9.9770527786091634E-5</v>
      </c>
      <c r="AR1145" s="60">
        <f>IF(ISNUMBER(AP1145),AP1145/MAX(AP$22:AP1145)-1,"")</f>
        <v>-1.8922418085848269E-3</v>
      </c>
      <c r="AT1145" s="62">
        <v>50.08</v>
      </c>
      <c r="AU1145" s="60">
        <f>IF(AND(ISNUMBER(AT1144),ISNUMBER(AT1145)),AT1145/AT1144-1,"")</f>
        <v>0</v>
      </c>
      <c r="AV1145" s="60">
        <f>IF(ISNUMBER(AT1145),AT1145/MAX(AT$22:AT1145)-1,"")</f>
        <v>-1.9928258270227595E-3</v>
      </c>
      <c r="AX1145" s="62">
        <v>24.07</v>
      </c>
      <c r="AY1145" s="60">
        <f>IF(AND(ISNUMBER(AX1144),ISNUMBER(AX1145)),AX1145/AX1144-1,"")</f>
        <v>4.5909849749581344E-3</v>
      </c>
      <c r="AZ1145" s="60">
        <f>IF(ISNUMBER(AX1145),AX1145/MAX(AX$22:AX1145)-1,"")</f>
        <v>-0.10236807756852506</v>
      </c>
      <c r="BB1145" s="62">
        <v>43.12</v>
      </c>
      <c r="BC1145" s="60">
        <f>IF(AND(ISNUMBER(BB1144),ISNUMBER(BB1145)),BB1145/BB1144-1,"")</f>
        <v>-2.3185717597973277E-4</v>
      </c>
      <c r="BD1145" s="60">
        <f>IF(ISNUMBER(BB1145),BB1145/MAX(BB$22:BB1145)-1,"")</f>
        <v>-0.22039414210811792</v>
      </c>
      <c r="BF1145" s="62">
        <v>47.82</v>
      </c>
      <c r="BG1145" s="60">
        <f>IF(AND(ISNUMBER(BF1144),ISNUMBER(BF1145)),BF1145/BF1144-1,"")</f>
        <v>2.0916126333392349E-4</v>
      </c>
      <c r="BH1145" s="60">
        <f>IF(ISNUMBER(BF1145),BF1145/MAX(BF$22:BF1145)-1,"")</f>
        <v>-0.11673439231621718</v>
      </c>
      <c r="BK1145" s="61">
        <f>BK1144*(1+BL1145)</f>
        <v>138.91962170900655</v>
      </c>
      <c r="BL1145" s="60">
        <f>$L$12*N(AQ1145)+$L$13*N(S1145)+$L$14*N(AA1145)+$L$15*N(AE1145)+$L$16*N(AY1145)+$L$17*N(BC1145)+$L$18*N(AM1145)+$L$19*N(AU1145)+$L$20*N(W1145)</f>
        <v>-1.7438009593560189E-3</v>
      </c>
      <c r="BM1145" s="60">
        <f>IF(ISNUMBER(BK1145),BK1145/MAX(BK$22:BK1145)-1,"")</f>
        <v>-7.4892141803135526E-2</v>
      </c>
      <c r="BO1145" s="61">
        <f>BO1144*(1+BP1145)</f>
        <v>138.29248969525642</v>
      </c>
      <c r="BP1145" s="60">
        <f>$L$36*N(S1145)+$L$37*N(AQ1145)+$L$38*N(AA1145)+$L$39*N(AE1145)+$L$40*N(AM1145)+$L$41*N(W1145)+$L$42*N(AI1145)+$L$43*N(BG1145)+$L$44*N(AY1145)</f>
        <v>-2.0645199251953569E-3</v>
      </c>
      <c r="BQ1145" s="60">
        <f>IF(ISNUMBER(BO1145),BO1145/MAX(BO$22:BO1145)-1,"")</f>
        <v>-8.7933882402441044E-2</v>
      </c>
      <c r="BS1145" s="61">
        <f>BS1144*(1+BT1145)</f>
        <v>131.48096888933875</v>
      </c>
      <c r="BT1145" s="60">
        <f>$L$60*N(S1145)+$L$61*N(AE1145)+$L$62*N(AQ1145)+$L$63*N(AM1145)+$L$64*N(AI1145)+$L$65*N(AA1145)+$L$66*N(BG1145)+$L$67*N(W1145)+$L$68*N(AY1145)</f>
        <v>-3.6807008837722137E-3</v>
      </c>
      <c r="BU1145" s="60">
        <f>IF(ISNUMBER(BS1145),BS1145/MAX(BS$22:BS1145)-1,"")</f>
        <v>-8.9537918901548497E-2</v>
      </c>
    </row>
    <row r="1146" spans="17:73" ht="16" customHeight="1">
      <c r="Q1146" s="63">
        <v>44722</v>
      </c>
      <c r="R1146" s="62">
        <v>565</v>
      </c>
      <c r="S1146" s="60">
        <f>IF(AND(ISNUMBER(R1145),ISNUMBER(R1146)),R1146/R1145-1,"")</f>
        <v>-1.3961605584642212E-2</v>
      </c>
      <c r="T1146" s="60">
        <f>IF(ISNUMBER(R1146),R1146/MAX(R$22:R1146)-1,"")</f>
        <v>-0.14845516201959308</v>
      </c>
      <c r="V1146" s="62">
        <v>283.31</v>
      </c>
      <c r="W1146" s="60">
        <f>IF(AND(ISNUMBER(V1145),ISNUMBER(V1146)),V1146/V1145-1,"")</f>
        <v>-1.4196736142524036E-2</v>
      </c>
      <c r="X1146" s="60">
        <f>IF(ISNUMBER(V1146),V1146/MAX(V$22:V1146)-1,"")</f>
        <v>-0.16073703231922265</v>
      </c>
      <c r="Z1146" s="62">
        <v>10.89</v>
      </c>
      <c r="AA1146" s="60">
        <f>IF(AND(ISNUMBER(Z1145),ISNUMBER(Z1146)),Z1146/Z1145-1,"")</f>
        <v>-1.2692656391658952E-2</v>
      </c>
      <c r="AB1146" s="60">
        <f>IF(ISNUMBER(Z1146),Z1146/MAX(Z$22:Z1146)-1,"")</f>
        <v>-0.19690265486725667</v>
      </c>
      <c r="AD1146" s="62">
        <v>15.4</v>
      </c>
      <c r="AE1146" s="60">
        <f>IF(AND(ISNUMBER(AD1145),ISNUMBER(AD1146)),AD1146/AD1145-1,"")</f>
        <v>-1.3452914798206206E-2</v>
      </c>
      <c r="AF1146" s="60">
        <f>IF(ISNUMBER(AD1146),AD1146/MAX(AD$22:AD1146)-1,"")</f>
        <v>-9.2516205067766588E-2</v>
      </c>
      <c r="AH1146" s="62">
        <v>17.010000000000002</v>
      </c>
      <c r="AI1146" s="60">
        <f>IF(AND(ISNUMBER(AH1145),ISNUMBER(AH1146)),AH1146/AH1145-1,"")</f>
        <v>-1.4484356894553851E-2</v>
      </c>
      <c r="AJ1146" s="60">
        <f>IF(ISNUMBER(AH1146),AH1146/MAX(AH$22:AH1146)-1,"")</f>
        <v>-0.19153992395437247</v>
      </c>
      <c r="AL1146" s="62">
        <v>22.42</v>
      </c>
      <c r="AM1146" s="60">
        <f>IF(AND(ISNUMBER(AL1145),ISNUMBER(AL1146)),AL1146/AL1145-1,"")</f>
        <v>-1.320422535211252E-2</v>
      </c>
      <c r="AN1146" s="60">
        <f>IF(ISNUMBER(AL1146),AL1146/MAX(AL$22:AL1146)-1,"")</f>
        <v>-4.8790835808230737E-2</v>
      </c>
      <c r="AP1146" s="62">
        <v>100.22</v>
      </c>
      <c r="AQ1146" s="60">
        <f>IF(AND(ISNUMBER(AP1145),ISNUMBER(AP1146)),AP1146/AP1145-1,"")</f>
        <v>0</v>
      </c>
      <c r="AR1146" s="60">
        <f>IF(ISNUMBER(AP1146),AP1146/MAX(AP$22:AP1146)-1,"")</f>
        <v>-1.8922418085848269E-3</v>
      </c>
      <c r="AT1146" s="62">
        <v>50.08</v>
      </c>
      <c r="AU1146" s="60">
        <f>IF(AND(ISNUMBER(AT1145),ISNUMBER(AT1146)),AT1146/AT1145-1,"")</f>
        <v>0</v>
      </c>
      <c r="AV1146" s="60">
        <f>IF(ISNUMBER(AT1146),AT1146/MAX(AT$22:AT1146)-1,"")</f>
        <v>-1.9928258270227595E-3</v>
      </c>
      <c r="AX1146" s="62">
        <v>24.18</v>
      </c>
      <c r="AY1146" s="60">
        <f>IF(AND(ISNUMBER(AX1145),ISNUMBER(AX1146)),AX1146/AX1145-1,"")</f>
        <v>4.5700041545491121E-3</v>
      </c>
      <c r="AZ1146" s="60">
        <f>IF(ISNUMBER(AX1146),AX1146/MAX(AX$22:AX1146)-1,"")</f>
        <v>-9.8265895953757232E-2</v>
      </c>
      <c r="BB1146" s="62">
        <v>42.98</v>
      </c>
      <c r="BC1146" s="60">
        <f>IF(AND(ISNUMBER(BB1145),ISNUMBER(BB1146)),BB1146/BB1145-1,"")</f>
        <v>-3.2467532467532756E-3</v>
      </c>
      <c r="BD1146" s="60">
        <f>IF(ISNUMBER(BB1146),BB1146/MAX(BB$22:BB1146)-1,"")</f>
        <v>-0.2229253299584163</v>
      </c>
      <c r="BF1146" s="62">
        <v>47.68</v>
      </c>
      <c r="BG1146" s="60">
        <f>IF(AND(ISNUMBER(BF1145),ISNUMBER(BF1146)),BF1146/BF1145-1,"")</f>
        <v>-2.9276453366792188E-3</v>
      </c>
      <c r="BH1146" s="60">
        <f>IF(ISNUMBER(BF1146),BF1146/MAX(BF$22:BF1146)-1,"")</f>
        <v>-0.11932028075360179</v>
      </c>
      <c r="BK1146" s="61">
        <f>BK1145*(1+BL1146)</f>
        <v>137.87184091256714</v>
      </c>
      <c r="BL1146" s="60">
        <f>$L$12*N(AQ1146)+$L$13*N(S1146)+$L$14*N(AA1146)+$L$15*N(AE1146)+$L$16*N(AY1146)+$L$17*N(BC1146)+$L$18*N(AM1146)+$L$19*N(AU1146)+$L$20*N(W1146)</f>
        <v>-7.542352790408339E-3</v>
      </c>
      <c r="BM1146" s="60">
        <f>IF(ISNUMBER(BK1146),BK1146/MAX(BK$22:BK1146)-1,"")</f>
        <v>-8.1869631638835427E-2</v>
      </c>
      <c r="BO1146" s="61">
        <f>BO1145*(1+BP1146)</f>
        <v>137.03498090571003</v>
      </c>
      <c r="BP1146" s="60">
        <f>$L$36*N(S1146)+$L$37*N(AQ1146)+$L$38*N(AA1146)+$L$39*N(AE1146)+$L$40*N(AM1146)+$L$41*N(W1146)+$L$42*N(AI1146)+$L$43*N(BG1146)+$L$44*N(AY1146)</f>
        <v>-9.0931097727537501E-3</v>
      </c>
      <c r="BQ1146" s="60">
        <f>IF(ISNUMBER(BO1146),BO1146/MAX(BO$22:BO1146)-1,"")</f>
        <v>-9.6227399729765017E-2</v>
      </c>
      <c r="BS1146" s="61">
        <f>BS1145*(1+BT1146)</f>
        <v>130.04540418838806</v>
      </c>
      <c r="BT1146" s="60">
        <f>$L$60*N(S1146)+$L$61*N(AE1146)+$L$62*N(AQ1146)+$L$63*N(AM1146)+$L$64*N(AI1146)+$L$65*N(AA1146)+$L$66*N(BG1146)+$L$67*N(W1146)+$L$68*N(AY1146)</f>
        <v>-1.0918421982111522E-2</v>
      </c>
      <c r="BU1146" s="60">
        <f>IF(ISNUMBER(BS1146),BS1146/MAX(BS$22:BS1146)-1,"")</f>
        <v>-9.9478728101692893E-2</v>
      </c>
    </row>
    <row r="1147" spans="17:73" ht="16" customHeight="1">
      <c r="Q1147" s="63">
        <v>44726</v>
      </c>
      <c r="R1147" s="62">
        <v>545.89</v>
      </c>
      <c r="S1147" s="60">
        <f>IF(AND(ISNUMBER(R1146),ISNUMBER(R1147)),R1147/R1146-1,"")</f>
        <v>-3.3823008849557579E-2</v>
      </c>
      <c r="T1147" s="60">
        <f>IF(ISNUMBER(R1147),R1147/MAX(R$22:R1147)-1,"")</f>
        <v>-0.17725697061039947</v>
      </c>
      <c r="V1147" s="62">
        <v>272.99</v>
      </c>
      <c r="W1147" s="60">
        <f>IF(AND(ISNUMBER(V1146),ISNUMBER(V1147)),V1147/V1146-1,"")</f>
        <v>-3.6426529243584693E-2</v>
      </c>
      <c r="X1147" s="60">
        <f>IF(ISNUMBER(V1147),V1147/MAX(V$22:V1147)-1,"")</f>
        <v>-0.19130846935450418</v>
      </c>
      <c r="Z1147" s="62">
        <v>10.49</v>
      </c>
      <c r="AA1147" s="60">
        <f>IF(AND(ISNUMBER(Z1146),ISNUMBER(Z1147)),Z1147/Z1146-1,"")</f>
        <v>-3.6730945821854988E-2</v>
      </c>
      <c r="AB1147" s="60">
        <f>IF(ISNUMBER(Z1147),Z1147/MAX(Z$22:Z1147)-1,"")</f>
        <v>-0.22640117994100295</v>
      </c>
      <c r="AD1147" s="62">
        <v>14.75</v>
      </c>
      <c r="AE1147" s="60">
        <f>IF(AND(ISNUMBER(AD1146),ISNUMBER(AD1147)),AD1147/AD1146-1,"")</f>
        <v>-4.220779220779225E-2</v>
      </c>
      <c r="AF1147" s="60">
        <f>IF(ISNUMBER(AD1147),AD1147/MAX(AD$22:AD1147)-1,"")</f>
        <v>-0.13081909251620505</v>
      </c>
      <c r="AH1147" s="62">
        <v>16.47</v>
      </c>
      <c r="AI1147" s="60">
        <f>IF(AND(ISNUMBER(AH1146),ISNUMBER(AH1147)),AH1147/AH1146-1,"")</f>
        <v>-3.1746031746031855E-2</v>
      </c>
      <c r="AJ1147" s="60">
        <f>IF(ISNUMBER(AH1147),AH1147/MAX(AH$22:AH1147)-1,"")</f>
        <v>-0.21720532319391639</v>
      </c>
      <c r="AL1147" s="62">
        <v>21.54</v>
      </c>
      <c r="AM1147" s="60">
        <f>IF(AND(ISNUMBER(AL1146),ISNUMBER(AL1147)),AL1147/AL1146-1,"")</f>
        <v>-3.9250669045495234E-2</v>
      </c>
      <c r="AN1147" s="60">
        <f>IF(ISNUMBER(AL1147),AL1147/MAX(AL$22:AL1147)-1,"")</f>
        <v>-8.612643190496394E-2</v>
      </c>
      <c r="AP1147" s="62">
        <v>100.22</v>
      </c>
      <c r="AQ1147" s="60">
        <f>IF(AND(ISNUMBER(AP1146),ISNUMBER(AP1147)),AP1147/AP1146-1,"")</f>
        <v>0</v>
      </c>
      <c r="AR1147" s="60">
        <f>IF(ISNUMBER(AP1147),AP1147/MAX(AP$22:AP1147)-1,"")</f>
        <v>-1.8922418085848269E-3</v>
      </c>
      <c r="AT1147" s="62">
        <v>50.09</v>
      </c>
      <c r="AU1147" s="60">
        <f>IF(AND(ISNUMBER(AT1146),ISNUMBER(AT1147)),AT1147/AT1146-1,"")</f>
        <v>1.9968051118213204E-4</v>
      </c>
      <c r="AV1147" s="60">
        <f>IF(ISNUMBER(AT1147),AT1147/MAX(AT$22:AT1147)-1,"")</f>
        <v>-1.7935432443203503E-3</v>
      </c>
      <c r="AX1147" s="62">
        <v>24.42</v>
      </c>
      <c r="AY1147" s="60">
        <f>IF(AND(ISNUMBER(AX1146),ISNUMBER(AX1147)),AX1147/AX1146-1,"")</f>
        <v>9.9255583126551805E-3</v>
      </c>
      <c r="AZ1147" s="60">
        <f>IF(ISNUMBER(AX1147),AX1147/MAX(AX$22:AX1147)-1,"")</f>
        <v>-8.9315681521536461E-2</v>
      </c>
      <c r="BB1147" s="62">
        <v>42.11</v>
      </c>
      <c r="BC1147" s="60">
        <f>IF(AND(ISNUMBER(BB1146),ISNUMBER(BB1147)),BB1147/BB1146-1,"")</f>
        <v>-2.024197301070263E-2</v>
      </c>
      <c r="BD1147" s="60">
        <f>IF(ISNUMBER(BB1147),BB1147/MAX(BB$22:BB1147)-1,"")</f>
        <v>-0.23865485445669865</v>
      </c>
      <c r="BF1147" s="62">
        <v>47.08</v>
      </c>
      <c r="BG1147" s="60">
        <f>IF(AND(ISNUMBER(BF1146),ISNUMBER(BF1147)),BF1147/BF1146-1,"")</f>
        <v>-1.2583892617449743E-2</v>
      </c>
      <c r="BH1147" s="60">
        <f>IF(ISNUMBER(BF1147),BF1147/MAX(BF$22:BF1147)-1,"")</f>
        <v>-0.13040265977096421</v>
      </c>
      <c r="BK1147" s="61">
        <f>BK1146*(1+BL1147)</f>
        <v>134.95259025793072</v>
      </c>
      <c r="BL1147" s="60">
        <f>$L$12*N(AQ1147)+$L$13*N(S1147)+$L$14*N(AA1147)+$L$15*N(AE1147)+$L$16*N(AY1147)+$L$17*N(BC1147)+$L$18*N(AM1147)+$L$19*N(AU1147)+$L$20*N(W1147)</f>
        <v>-2.1173653991373765E-2</v>
      </c>
      <c r="BM1147" s="60">
        <f>IF(ISNUMBER(BK1147),BK1147/MAX(BK$22:BK1147)-1,"")</f>
        <v>-0.10130980637748721</v>
      </c>
      <c r="BO1147" s="61">
        <f>BO1146*(1+BP1147)</f>
        <v>133.5895947792805</v>
      </c>
      <c r="BP1147" s="60">
        <f>$L$36*N(S1147)+$L$37*N(AQ1147)+$L$38*N(AA1147)+$L$39*N(AE1147)+$L$40*N(AM1147)+$L$41*N(W1147)+$L$42*N(AI1147)+$L$43*N(BG1147)+$L$44*N(AY1147)</f>
        <v>-2.5142384109938975E-2</v>
      </c>
      <c r="BQ1147" s="60">
        <f>IF(ISNUMBER(BO1147),BO1147/MAX(BO$22:BO1147)-1,"")</f>
        <v>-0.11895039759379766</v>
      </c>
      <c r="BS1147" s="61">
        <f>BS1146*(1+BT1147)</f>
        <v>126.23078945160779</v>
      </c>
      <c r="BT1147" s="60">
        <f>$L$60*N(S1147)+$L$61*N(AE1147)+$L$62*N(AQ1147)+$L$63*N(AM1147)+$L$64*N(AI1147)+$L$65*N(AA1147)+$L$66*N(BG1147)+$L$67*N(W1147)+$L$68*N(AY1147)</f>
        <v>-2.9332945370789794E-2</v>
      </c>
      <c r="BU1147" s="60">
        <f>IF(ISNUMBER(BS1147),BS1147/MAX(BS$22:BS1147)-1,"")</f>
        <v>-0.12589366937552016</v>
      </c>
    </row>
    <row r="1148" spans="17:73" ht="16" customHeight="1">
      <c r="Q1148" s="63">
        <v>44727</v>
      </c>
      <c r="R1148" s="62">
        <v>543</v>
      </c>
      <c r="S1148" s="60">
        <f>IF(AND(ISNUMBER(R1147),ISNUMBER(R1148)),R1148/R1147-1,"")</f>
        <v>-5.2941068713476813E-3</v>
      </c>
      <c r="T1148" s="60">
        <f>IF(ISNUMBER(R1148),R1148/MAX(R$22:R1148)-1,"")</f>
        <v>-0.18161266013564437</v>
      </c>
      <c r="V1148" s="62">
        <v>271.70999999999998</v>
      </c>
      <c r="W1148" s="60">
        <f>IF(AND(ISNUMBER(V1147),ISNUMBER(V1148)),V1148/V1147-1,"")</f>
        <v>-4.6888164401627241E-3</v>
      </c>
      <c r="X1148" s="60">
        <f>IF(ISNUMBER(V1148),V1148/MAX(V$22:V1148)-1,"")</f>
        <v>-0.19510027549841524</v>
      </c>
      <c r="Z1148" s="62">
        <v>10.44</v>
      </c>
      <c r="AA1148" s="60">
        <f>IF(AND(ISNUMBER(Z1147),ISNUMBER(Z1148)),Z1148/Z1147-1,"")</f>
        <v>-4.7664442326025291E-3</v>
      </c>
      <c r="AB1148" s="60">
        <f>IF(ISNUMBER(Z1148),Z1148/MAX(Z$22:Z1148)-1,"")</f>
        <v>-0.23008849557522126</v>
      </c>
      <c r="AD1148" s="62">
        <v>14.7</v>
      </c>
      <c r="AE1148" s="60">
        <f>IF(AND(ISNUMBER(AD1147),ISNUMBER(AD1148)),AD1148/AD1147-1,"")</f>
        <v>-3.3898305084746339E-3</v>
      </c>
      <c r="AF1148" s="60">
        <f>IF(ISNUMBER(AD1148),AD1148/MAX(AD$22:AD1148)-1,"")</f>
        <v>-0.13376546847377724</v>
      </c>
      <c r="AH1148" s="62">
        <v>16.260000000000002</v>
      </c>
      <c r="AI1148" s="60">
        <f>IF(AND(ISNUMBER(AH1147),ISNUMBER(AH1148)),AH1148/AH1147-1,"")</f>
        <v>-1.2750455373406022E-2</v>
      </c>
      <c r="AJ1148" s="60">
        <f>IF(ISNUMBER(AH1148),AH1148/MAX(AH$22:AH1148)-1,"")</f>
        <v>-0.22718631178707216</v>
      </c>
      <c r="AL1148" s="62">
        <v>21.07</v>
      </c>
      <c r="AM1148" s="60">
        <f>IF(AND(ISNUMBER(AL1147),ISNUMBER(AL1148)),AL1148/AL1147-1,"")</f>
        <v>-2.1819870009284981E-2</v>
      </c>
      <c r="AN1148" s="60">
        <f>IF(ISNUMBER(AL1148),AL1148/MAX(AL$22:AL1148)-1,"")</f>
        <v>-0.10606703436571918</v>
      </c>
      <c r="AP1148" s="62">
        <v>100.25</v>
      </c>
      <c r="AQ1148" s="60">
        <f>IF(AND(ISNUMBER(AP1147),ISNUMBER(AP1148)),AP1148/AP1147-1,"")</f>
        <v>2.9934144881260671E-4</v>
      </c>
      <c r="AR1148" s="60">
        <f>IF(ISNUMBER(AP1148),AP1148/MAX(AP$22:AP1148)-1,"")</f>
        <v>-1.5934667861766671E-3</v>
      </c>
      <c r="AT1148" s="62">
        <v>50.09</v>
      </c>
      <c r="AU1148" s="60">
        <f>IF(AND(ISNUMBER(AT1147),ISNUMBER(AT1148)),AT1148/AT1147-1,"")</f>
        <v>0</v>
      </c>
      <c r="AV1148" s="60">
        <f>IF(ISNUMBER(AT1148),AT1148/MAX(AT$22:AT1148)-1,"")</f>
        <v>-1.7935432443203503E-3</v>
      </c>
      <c r="AX1148" s="62">
        <v>24.5</v>
      </c>
      <c r="AY1148" s="60">
        <f>IF(AND(ISNUMBER(AX1147),ISNUMBER(AX1148)),AX1148/AX1147-1,"")</f>
        <v>3.2760032760033031E-3</v>
      </c>
      <c r="AZ1148" s="60">
        <f>IF(ISNUMBER(AX1148),AX1148/MAX(AX$22:AX1148)-1,"")</f>
        <v>-8.6332276710796241E-2</v>
      </c>
      <c r="BB1148" s="62">
        <v>41.77</v>
      </c>
      <c r="BC1148" s="60">
        <f>IF(AND(ISNUMBER(BB1147),ISNUMBER(BB1148)),BB1148/BB1147-1,"")</f>
        <v>-8.0740916646876437E-3</v>
      </c>
      <c r="BD1148" s="60">
        <f>IF(ISNUMBER(BB1148),BB1148/MAX(BB$22:BB1148)-1,"")</f>
        <v>-0.24480202495028025</v>
      </c>
      <c r="BF1148" s="62">
        <v>46.76</v>
      </c>
      <c r="BG1148" s="60">
        <f>IF(AND(ISNUMBER(BF1147),ISNUMBER(BF1148)),BF1148/BF1147-1,"")</f>
        <v>-6.7969413763806497E-3</v>
      </c>
      <c r="BH1148" s="60">
        <f>IF(ISNUMBER(BF1148),BF1148/MAX(BF$22:BF1148)-1,"")</f>
        <v>-0.13631326191355753</v>
      </c>
      <c r="BK1148" s="61">
        <f>BK1147*(1+BL1148)</f>
        <v>134.4905419875939</v>
      </c>
      <c r="BL1148" s="60">
        <f>$L$12*N(AQ1148)+$L$13*N(S1148)+$L$14*N(AA1148)+$L$15*N(AE1148)+$L$16*N(AY1148)+$L$17*N(BC1148)+$L$18*N(AM1148)+$L$19*N(AU1148)+$L$20*N(W1148)</f>
        <v>-3.4237821553016333E-3</v>
      </c>
      <c r="BM1148" s="60">
        <f>IF(ISNUMBER(BK1148),BK1148/MAX(BK$22:BK1148)-1,"")</f>
        <v>-0.10438672582555641</v>
      </c>
      <c r="BO1148" s="61">
        <f>BO1147*(1+BP1148)</f>
        <v>133.10051258519496</v>
      </c>
      <c r="BP1148" s="60">
        <f>$L$36*N(S1148)+$L$37*N(AQ1148)+$L$38*N(AA1148)+$L$39*N(AE1148)+$L$40*N(AM1148)+$L$41*N(W1148)+$L$42*N(AI1148)+$L$43*N(BG1148)+$L$44*N(AY1148)</f>
        <v>-3.6610800032262879E-3</v>
      </c>
      <c r="BQ1148" s="60">
        <f>IF(ISNUMBER(BO1148),BO1148/MAX(BO$22:BO1148)-1,"")</f>
        <v>-0.1221759906750175</v>
      </c>
      <c r="BS1148" s="61">
        <f>BS1147*(1+BT1148)</f>
        <v>125.41678949051699</v>
      </c>
      <c r="BT1148" s="60">
        <f>$L$60*N(S1148)+$L$61*N(AE1148)+$L$62*N(AQ1148)+$L$63*N(AM1148)+$L$64*N(AI1148)+$L$65*N(AA1148)+$L$66*N(BG1148)+$L$67*N(W1148)+$L$68*N(AY1148)</f>
        <v>-6.4485056667007816E-3</v>
      </c>
      <c r="BU1148" s="60">
        <f>IF(ISNUMBER(BS1148),BS1148/MAX(BS$22:BS1148)-1,"")</f>
        <v>-0.13153034900185112</v>
      </c>
    </row>
    <row r="1149" spans="17:73" ht="16" customHeight="1">
      <c r="Q1149" s="63">
        <v>44728</v>
      </c>
      <c r="R1149" s="62">
        <v>539.86</v>
      </c>
      <c r="S1149" s="60">
        <f>IF(AND(ISNUMBER(R1148),ISNUMBER(R1149)),R1149/R1148-1,"")</f>
        <v>-5.7826887661142079E-3</v>
      </c>
      <c r="T1149" s="60">
        <f>IF(ISNUMBER(R1149),R1149/MAX(R$22:R1149)-1,"")</f>
        <v>-0.18634513941220798</v>
      </c>
      <c r="V1149" s="62">
        <v>270.17</v>
      </c>
      <c r="W1149" s="60">
        <f>IF(AND(ISNUMBER(V1148),ISNUMBER(V1149)),V1149/V1148-1,"")</f>
        <v>-5.6678075889734503E-3</v>
      </c>
      <c r="X1149" s="60">
        <f>IF(ISNUMBER(V1149),V1149/MAX(V$22:V1149)-1,"")</f>
        <v>-0.19966229226530785</v>
      </c>
      <c r="Z1149" s="62">
        <v>10.37</v>
      </c>
      <c r="AA1149" s="60">
        <f>IF(AND(ISNUMBER(Z1148),ISNUMBER(Z1149)),Z1149/Z1148-1,"")</f>
        <v>-6.704980842911934E-3</v>
      </c>
      <c r="AB1149" s="60">
        <f>IF(ISNUMBER(Z1149),Z1149/MAX(Z$22:Z1149)-1,"")</f>
        <v>-0.23525073746312697</v>
      </c>
      <c r="AD1149" s="62">
        <v>14.7</v>
      </c>
      <c r="AE1149" s="60">
        <f>IF(AND(ISNUMBER(AD1148),ISNUMBER(AD1149)),AD1149/AD1148-1,"")</f>
        <v>0</v>
      </c>
      <c r="AF1149" s="60">
        <f>IF(ISNUMBER(AD1149),AD1149/MAX(AD$22:AD1149)-1,"")</f>
        <v>-0.13376546847377724</v>
      </c>
      <c r="AH1149" s="62">
        <v>16.25</v>
      </c>
      <c r="AI1149" s="60">
        <f>IF(AND(ISNUMBER(AH1148),ISNUMBER(AH1149)),AH1149/AH1148-1,"")</f>
        <v>-6.1500615006160331E-4</v>
      </c>
      <c r="AJ1149" s="60">
        <f>IF(ISNUMBER(AH1149),AH1149/MAX(AH$22:AH1149)-1,"")</f>
        <v>-0.22766159695817489</v>
      </c>
      <c r="AL1149" s="62">
        <v>21.16</v>
      </c>
      <c r="AM1149" s="60">
        <f>IF(AND(ISNUMBER(AL1148),ISNUMBER(AL1149)),AL1149/AL1148-1,"")</f>
        <v>4.2714760322732914E-3</v>
      </c>
      <c r="AN1149" s="60">
        <f>IF(ISNUMBER(AL1149),AL1149/MAX(AL$22:AL1149)-1,"")</f>
        <v>-0.10224862112855326</v>
      </c>
      <c r="AP1149" s="62">
        <v>100.26</v>
      </c>
      <c r="AQ1149" s="60">
        <f>IF(AND(ISNUMBER(AP1148),ISNUMBER(AP1149)),AP1149/AP1148-1,"")</f>
        <v>9.9750623441474673E-5</v>
      </c>
      <c r="AR1149" s="60">
        <f>IF(ISNUMBER(AP1149),AP1149/MAX(AP$22:AP1149)-1,"")</f>
        <v>-1.4938751120405769E-3</v>
      </c>
      <c r="AT1149" s="62">
        <v>50.09</v>
      </c>
      <c r="AU1149" s="60">
        <f>IF(AND(ISNUMBER(AT1148),ISNUMBER(AT1149)),AT1149/AT1148-1,"")</f>
        <v>0</v>
      </c>
      <c r="AV1149" s="60">
        <f>IF(ISNUMBER(AT1149),AT1149/MAX(AT$22:AT1149)-1,"")</f>
        <v>-1.7935432443203503E-3</v>
      </c>
      <c r="AX1149" s="62">
        <v>24.4</v>
      </c>
      <c r="AY1149" s="60">
        <f>IF(AND(ISNUMBER(AX1148),ISNUMBER(AX1149)),AX1149/AX1148-1,"")</f>
        <v>-4.0816326530612734E-3</v>
      </c>
      <c r="AZ1149" s="60">
        <f>IF(ISNUMBER(AX1149),AX1149/MAX(AX$22:AX1149)-1,"")</f>
        <v>-9.0061532724221571E-2</v>
      </c>
      <c r="BB1149" s="62">
        <v>42.05</v>
      </c>
      <c r="BC1149" s="60">
        <f>IF(AND(ISNUMBER(BB1148),ISNUMBER(BB1149)),BB1149/BB1148-1,"")</f>
        <v>6.7033756284413659E-3</v>
      </c>
      <c r="BD1149" s="60">
        <f>IF(ISNUMBER(BB1149),BB1149/MAX(BB$22:BB1149)-1,"")</f>
        <v>-0.23973964924968372</v>
      </c>
      <c r="BF1149" s="62">
        <v>46.81</v>
      </c>
      <c r="BG1149" s="60">
        <f>IF(AND(ISNUMBER(BF1148),ISNUMBER(BF1149)),BF1149/BF1148-1,"")</f>
        <v>1.0692899914457321E-3</v>
      </c>
      <c r="BH1149" s="60">
        <f>IF(ISNUMBER(BF1149),BF1149/MAX(BF$22:BF1149)-1,"")</f>
        <v>-0.13538973032877721</v>
      </c>
      <c r="BK1149" s="61">
        <f>BK1148*(1+BL1149)</f>
        <v>134.10074975761032</v>
      </c>
      <c r="BL1149" s="60">
        <f>$L$12*N(AQ1149)+$L$13*N(S1149)+$L$14*N(AA1149)+$L$15*N(AE1149)+$L$16*N(AY1149)+$L$17*N(BC1149)+$L$18*N(AM1149)+$L$19*N(AU1149)+$L$20*N(W1149)</f>
        <v>-2.898287301270037E-3</v>
      </c>
      <c r="BM1149" s="60">
        <f>IF(ISNUMBER(BK1149),BK1149/MAX(BK$22:BK1149)-1,"")</f>
        <v>-0.10698247040494524</v>
      </c>
      <c r="BO1149" s="61">
        <f>BO1148*(1+BP1149)</f>
        <v>132.67940368860556</v>
      </c>
      <c r="BP1149" s="60">
        <f>$L$36*N(S1149)+$L$37*N(AQ1149)+$L$38*N(AA1149)+$L$39*N(AE1149)+$L$40*N(AM1149)+$L$41*N(W1149)+$L$42*N(AI1149)+$L$43*N(BG1149)+$L$44*N(AY1149)</f>
        <v>-3.1638412836304088E-3</v>
      </c>
      <c r="BQ1149" s="60">
        <f>IF(ISNUMBER(BO1149),BO1149/MAX(BO$22:BO1149)-1,"")</f>
        <v>-0.12495328651548188</v>
      </c>
      <c r="BS1149" s="61">
        <f>BS1148*(1+BT1149)</f>
        <v>125.17286299248276</v>
      </c>
      <c r="BT1149" s="60">
        <f>$L$60*N(S1149)+$L$61*N(AE1149)+$L$62*N(AQ1149)+$L$63*N(AM1149)+$L$64*N(AI1149)+$L$65*N(AA1149)+$L$66*N(BG1149)+$L$67*N(W1149)+$L$68*N(AY1149)</f>
        <v>-1.9449269832621963E-3</v>
      </c>
      <c r="BU1149" s="60">
        <f>IF(ISNUMBER(BS1149),BS1149/MAX(BS$22:BS1149)-1,"")</f>
        <v>-0.1332194590602217</v>
      </c>
    </row>
    <row r="1150" spans="17:73" ht="16" customHeight="1">
      <c r="Q1150" s="63">
        <v>44729</v>
      </c>
      <c r="R1150" s="62">
        <v>524.51</v>
      </c>
      <c r="S1150" s="60">
        <f>IF(AND(ISNUMBER(R1149),ISNUMBER(R1150)),R1150/R1149-1,"")</f>
        <v>-2.8433297521579748E-2</v>
      </c>
      <c r="T1150" s="60">
        <f>IF(ISNUMBER(R1150),R1150/MAX(R$22:R1150)-1,"")</f>
        <v>-0.20948003014318017</v>
      </c>
      <c r="V1150" s="62">
        <v>262.41000000000003</v>
      </c>
      <c r="W1150" s="60">
        <f>IF(AND(ISNUMBER(V1149),ISNUMBER(V1150)),V1150/V1149-1,"")</f>
        <v>-2.8722656105415023E-2</v>
      </c>
      <c r="X1150" s="60">
        <f>IF(ISNUMBER(V1150),V1150/MAX(V$22:V1150)-1,"")</f>
        <v>-0.2226501170127676</v>
      </c>
      <c r="Z1150" s="62">
        <v>10.11</v>
      </c>
      <c r="AA1150" s="60">
        <f>IF(AND(ISNUMBER(Z1149),ISNUMBER(Z1150)),Z1150/Z1149-1,"")</f>
        <v>-2.5072324011571778E-2</v>
      </c>
      <c r="AB1150" s="60">
        <f>IF(ISNUMBER(Z1150),Z1150/MAX(Z$22:Z1150)-1,"")</f>
        <v>-0.25442477876106206</v>
      </c>
      <c r="AD1150" s="62">
        <v>14.35</v>
      </c>
      <c r="AE1150" s="60">
        <f>IF(AND(ISNUMBER(AD1149),ISNUMBER(AD1150)),AD1150/AD1149-1,"")</f>
        <v>-2.3809523809523836E-2</v>
      </c>
      <c r="AF1150" s="60">
        <f>IF(ISNUMBER(AD1150),AD1150/MAX(AD$22:AD1150)-1,"")</f>
        <v>-0.15439010017678256</v>
      </c>
      <c r="AH1150" s="62">
        <v>16.09</v>
      </c>
      <c r="AI1150" s="60">
        <f>IF(AND(ISNUMBER(AH1149),ISNUMBER(AH1150)),AH1150/AH1149-1,"")</f>
        <v>-9.8461538461538378E-3</v>
      </c>
      <c r="AJ1150" s="60">
        <f>IF(ISNUMBER(AH1150),AH1150/MAX(AH$22:AH1150)-1,"")</f>
        <v>-0.23526615969581743</v>
      </c>
      <c r="AL1150" s="62">
        <v>20.83</v>
      </c>
      <c r="AM1150" s="60">
        <f>IF(AND(ISNUMBER(AL1149),ISNUMBER(AL1150)),AL1150/AL1149-1,"")</f>
        <v>-1.5595463137996313E-2</v>
      </c>
      <c r="AN1150" s="60">
        <f>IF(ISNUMBER(AL1150),AL1150/MAX(AL$22:AL1150)-1,"")</f>
        <v>-0.1162494696648283</v>
      </c>
      <c r="AP1150" s="62">
        <v>100.26</v>
      </c>
      <c r="AQ1150" s="60">
        <f>IF(AND(ISNUMBER(AP1149),ISNUMBER(AP1150)),AP1150/AP1149-1,"")</f>
        <v>0</v>
      </c>
      <c r="AR1150" s="60">
        <f>IF(ISNUMBER(AP1150),AP1150/MAX(AP$22:AP1150)-1,"")</f>
        <v>-1.4938751120405769E-3</v>
      </c>
      <c r="AT1150" s="62">
        <v>50.085000000000001</v>
      </c>
      <c r="AU1150" s="60">
        <f>IF(AND(ISNUMBER(AT1149),ISNUMBER(AT1150)),AT1150/AT1149-1,"")</f>
        <v>-9.9820323417931789E-5</v>
      </c>
      <c r="AV1150" s="60">
        <f>IF(ISNUMBER(AT1150),AT1150/MAX(AT$22:AT1150)-1,"")</f>
        <v>-1.8931845356715549E-3</v>
      </c>
      <c r="AX1150" s="62">
        <v>24.5</v>
      </c>
      <c r="AY1150" s="60">
        <f>IF(AND(ISNUMBER(AX1149),ISNUMBER(AX1150)),AX1150/AX1149-1,"")</f>
        <v>4.098360655737654E-3</v>
      </c>
      <c r="AZ1150" s="60">
        <f>IF(ISNUMBER(AX1150),AX1150/MAX(AX$22:AX1150)-1,"")</f>
        <v>-8.6332276710796241E-2</v>
      </c>
      <c r="BB1150" s="62">
        <v>42.23</v>
      </c>
      <c r="BC1150" s="60">
        <f>IF(AND(ISNUMBER(BB1149),ISNUMBER(BB1150)),BB1150/BB1149-1,"")</f>
        <v>4.2806183115338126E-3</v>
      </c>
      <c r="BD1150" s="60">
        <f>IF(ISNUMBER(BB1150),BB1150/MAX(BB$22:BB1150)-1,"")</f>
        <v>-0.23648526487072874</v>
      </c>
      <c r="BF1150" s="62">
        <v>46.71</v>
      </c>
      <c r="BG1150" s="60">
        <f>IF(AND(ISNUMBER(BF1149),ISNUMBER(BF1150)),BF1150/BF1149-1,"")</f>
        <v>-2.1362956633198538E-3</v>
      </c>
      <c r="BH1150" s="60">
        <f>IF(ISNUMBER(BF1150),BF1150/MAX(BF$22:BF1150)-1,"")</f>
        <v>-0.13723679349833762</v>
      </c>
      <c r="BK1150" s="61">
        <f>BK1149*(1+BL1150)</f>
        <v>132.1279702216921</v>
      </c>
      <c r="BL1150" s="60">
        <f>$L$12*N(AQ1150)+$L$13*N(S1150)+$L$14*N(AA1150)+$L$15*N(AE1150)+$L$16*N(AY1150)+$L$17*N(BC1150)+$L$18*N(AM1150)+$L$19*N(AU1150)+$L$20*N(W1150)</f>
        <v>-1.4711174542156156E-2</v>
      </c>
      <c r="BM1150" s="60">
        <f>IF(ISNUMBER(BK1150),BK1150/MAX(BK$22:BK1150)-1,"")</f>
        <v>-0.12011980715202319</v>
      </c>
      <c r="BO1150" s="61">
        <f>BO1149*(1+BP1150)</f>
        <v>130.34795747176079</v>
      </c>
      <c r="BP1150" s="60">
        <f>$L$36*N(S1150)+$L$37*N(AQ1150)+$L$38*N(AA1150)+$L$39*N(AE1150)+$L$40*N(AM1150)+$L$41*N(W1150)+$L$42*N(AI1150)+$L$43*N(BG1150)+$L$44*N(AY1150)</f>
        <v>-1.7572028152286624E-2</v>
      </c>
      <c r="BQ1150" s="60">
        <f>IF(ISNUMBER(BO1150),BO1150/MAX(BO$22:BO1150)-1,"")</f>
        <v>-0.14032963199939763</v>
      </c>
      <c r="BS1150" s="61">
        <f>BS1149*(1+BT1150)</f>
        <v>122.90872977334013</v>
      </c>
      <c r="BT1150" s="60">
        <f>$L$60*N(S1150)+$L$61*N(AE1150)+$L$62*N(AQ1150)+$L$63*N(AM1150)+$L$64*N(AI1150)+$L$65*N(AA1150)+$L$66*N(BG1150)+$L$67*N(W1150)+$L$68*N(AY1150)</f>
        <v>-1.8088051715159842E-2</v>
      </c>
      <c r="BU1150" s="60">
        <f>IF(ISNUMBER(BS1150),BS1150/MAX(BS$22:BS1150)-1,"")</f>
        <v>-0.14889783031043458</v>
      </c>
    </row>
    <row r="1151" spans="17:73" ht="16" customHeight="1">
      <c r="Q1151" s="63">
        <v>44732</v>
      </c>
      <c r="R1151" s="62">
        <v>526.5</v>
      </c>
      <c r="S1151" s="60">
        <f>IF(AND(ISNUMBER(R1150),ISNUMBER(R1151)),R1151/R1150-1,"")</f>
        <v>3.7940172732646715E-3</v>
      </c>
      <c r="T1151" s="60">
        <f>IF(ISNUMBER(R1151),R1151/MAX(R$22:R1151)-1,"")</f>
        <v>-0.20648078372268275</v>
      </c>
      <c r="V1151" s="62">
        <v>264</v>
      </c>
      <c r="W1151" s="60">
        <f>IF(AND(ISNUMBER(V1150),ISNUMBER(V1151)),V1151/V1150-1,"")</f>
        <v>6.0592203041041071E-3</v>
      </c>
      <c r="X1151" s="60">
        <f>IF(ISNUMBER(V1151),V1151/MAX(V$22:V1151)-1,"")</f>
        <v>-0.21793998281837834</v>
      </c>
      <c r="Z1151" s="62">
        <v>10.220000000000001</v>
      </c>
      <c r="AA1151" s="60">
        <f>IF(AND(ISNUMBER(Z1150),ISNUMBER(Z1151)),Z1151/Z1150-1,"")</f>
        <v>1.0880316518298905E-2</v>
      </c>
      <c r="AB1151" s="60">
        <f>IF(ISNUMBER(Z1151),Z1151/MAX(Z$22:Z1151)-1,"")</f>
        <v>-0.24631268436578169</v>
      </c>
      <c r="AD1151" s="62">
        <v>14.16</v>
      </c>
      <c r="AE1151" s="60">
        <f>IF(AND(ISNUMBER(AD1150),ISNUMBER(AD1151)),AD1151/AD1150-1,"")</f>
        <v>-1.3240418118466879E-2</v>
      </c>
      <c r="AF1151" s="60">
        <f>IF(ISNUMBER(AD1151),AD1151/MAX(AD$22:AD1151)-1,"")</f>
        <v>-0.16558632881555679</v>
      </c>
      <c r="AH1151" s="62">
        <v>16.32</v>
      </c>
      <c r="AI1151" s="60">
        <f>IF(AND(ISNUMBER(AH1150),ISNUMBER(AH1151)),AH1151/AH1150-1,"")</f>
        <v>1.429459291485391E-2</v>
      </c>
      <c r="AJ1151" s="60">
        <f>IF(ISNUMBER(AH1151),AH1151/MAX(AH$22:AH1151)-1,"")</f>
        <v>-0.22433460076045619</v>
      </c>
      <c r="AL1151" s="62">
        <v>20.59</v>
      </c>
      <c r="AM1151" s="60">
        <f>IF(AND(ISNUMBER(AL1150),ISNUMBER(AL1151)),AL1151/AL1150-1,"")</f>
        <v>-1.1521843494959105E-2</v>
      </c>
      <c r="AN1151" s="60">
        <f>IF(ISNUMBER(AL1151),AL1151/MAX(AL$22:AL1151)-1,"")</f>
        <v>-0.12643190496393719</v>
      </c>
      <c r="AP1151" s="62">
        <v>100.23</v>
      </c>
      <c r="AQ1151" s="60">
        <f>IF(AND(ISNUMBER(AP1150),ISNUMBER(AP1151)),AP1151/AP1150-1,"")</f>
        <v>-2.9922202274090814E-4</v>
      </c>
      <c r="AR1151" s="60">
        <f>IF(ISNUMBER(AP1151),AP1151/MAX(AP$22:AP1151)-1,"")</f>
        <v>-1.7926501344487367E-3</v>
      </c>
      <c r="AT1151" s="62">
        <v>50.09</v>
      </c>
      <c r="AU1151" s="60">
        <f>IF(AND(ISNUMBER(AT1150),ISNUMBER(AT1151)),AT1151/AT1150-1,"")</f>
        <v>9.983028850957254E-5</v>
      </c>
      <c r="AV1151" s="60">
        <f>IF(ISNUMBER(AT1151),AT1151/MAX(AT$22:AT1151)-1,"")</f>
        <v>-1.7935432443203503E-3</v>
      </c>
      <c r="AX1151" s="62">
        <v>24.67</v>
      </c>
      <c r="AY1151" s="60">
        <f>IF(AND(ISNUMBER(AX1150),ISNUMBER(AX1151)),AX1151/AX1150-1,"")</f>
        <v>6.9387755102041648E-3</v>
      </c>
      <c r="AZ1151" s="60">
        <f>IF(ISNUMBER(AX1151),AX1151/MAX(AX$22:AX1151)-1,"")</f>
        <v>-7.9992541487973079E-2</v>
      </c>
      <c r="BB1151" s="62">
        <v>42.15</v>
      </c>
      <c r="BC1151" s="60">
        <f>IF(AND(ISNUMBER(BB1150),ISNUMBER(BB1151)),BB1151/BB1150-1,"")</f>
        <v>-1.8943878759175581E-3</v>
      </c>
      <c r="BD1151" s="60">
        <f>IF(ISNUMBER(BB1151),BB1151/MAX(BB$22:BB1151)-1,"")</f>
        <v>-0.23793165792804205</v>
      </c>
      <c r="BF1151" s="62">
        <v>46.88</v>
      </c>
      <c r="BG1151" s="60">
        <f>IF(AND(ISNUMBER(BF1150),ISNUMBER(BF1151)),BF1151/BF1150-1,"")</f>
        <v>3.6394776279169427E-3</v>
      </c>
      <c r="BH1151" s="60">
        <f>IF(ISNUMBER(BF1151),BF1151/MAX(BF$22:BF1151)-1,"")</f>
        <v>-0.13409678611008491</v>
      </c>
      <c r="BK1151" s="61">
        <f>BK1150*(1+BL1151)</f>
        <v>132.3786876587433</v>
      </c>
      <c r="BL1151" s="60">
        <f>$L$12*N(AQ1151)+$L$13*N(S1151)+$L$14*N(AA1151)+$L$15*N(AE1151)+$L$16*N(AY1151)+$L$17*N(BC1151)+$L$18*N(AM1151)+$L$19*N(AU1151)+$L$20*N(W1151)</f>
        <v>1.8975349173271604E-3</v>
      </c>
      <c r="BM1151" s="60">
        <f>IF(ISNUMBER(BK1151),BK1151/MAX(BK$22:BK1151)-1,"")</f>
        <v>-0.11845020376302973</v>
      </c>
      <c r="BO1151" s="61">
        <f>BO1150*(1+BP1151)</f>
        <v>130.51870019976485</v>
      </c>
      <c r="BP1151" s="60">
        <f>$L$36*N(S1151)+$L$37*N(AQ1151)+$L$38*N(AA1151)+$L$39*N(AE1151)+$L$40*N(AM1151)+$L$41*N(W1151)+$L$42*N(AI1151)+$L$43*N(BG1151)+$L$44*N(AY1151)</f>
        <v>1.3098995282765768E-3</v>
      </c>
      <c r="BQ1151" s="60">
        <f>IF(ISNUMBER(BO1151),BO1151/MAX(BO$22:BO1151)-1,"")</f>
        <v>-0.1392035501898804</v>
      </c>
      <c r="BS1151" s="61">
        <f>BS1150*(1+BT1151)</f>
        <v>122.90654083612024</v>
      </c>
      <c r="BT1151" s="60">
        <f>$L$60*N(S1151)+$L$61*N(AE1151)+$L$62*N(AQ1151)+$L$63*N(AM1151)+$L$64*N(AI1151)+$L$65*N(AA1151)+$L$66*N(BG1151)+$L$67*N(W1151)+$L$68*N(AY1151)</f>
        <v>-1.7809452785979844E-5</v>
      </c>
      <c r="BU1151" s="60">
        <f>IF(ISNUMBER(BS1151),BS1151/MAX(BS$22:BS1151)-1,"")</f>
        <v>-0.14891298797434172</v>
      </c>
    </row>
    <row r="1152" spans="17:73" ht="16" customHeight="1">
      <c r="Q1152" s="63">
        <v>44733</v>
      </c>
      <c r="R1152" s="62">
        <v>533.70000000000005</v>
      </c>
      <c r="S1152" s="60">
        <f>IF(AND(ISNUMBER(R1151),ISNUMBER(R1152)),R1152/R1151-1,"")</f>
        <v>1.3675213675213849E-2</v>
      </c>
      <c r="T1152" s="60">
        <f>IF(ISNUMBER(R1152),R1152/MAX(R$22:R1152)-1,"")</f>
        <v>-0.19562923888470229</v>
      </c>
      <c r="V1152" s="62">
        <v>267.61</v>
      </c>
      <c r="W1152" s="60">
        <f>IF(AND(ISNUMBER(V1151),ISNUMBER(V1152)),V1152/V1151-1,"")</f>
        <v>1.3674242424242422E-2</v>
      </c>
      <c r="X1152" s="60">
        <f>IF(ISNUMBER(V1152),V1152/MAX(V$22:V1152)-1,"")</f>
        <v>-0.20724590455312963</v>
      </c>
      <c r="Z1152" s="62">
        <v>10.36</v>
      </c>
      <c r="AA1152" s="60">
        <f>IF(AND(ISNUMBER(Z1151),ISNUMBER(Z1152)),Z1152/Z1151-1,"")</f>
        <v>1.3698630136986134E-2</v>
      </c>
      <c r="AB1152" s="60">
        <f>IF(ISNUMBER(Z1152),Z1152/MAX(Z$22:Z1152)-1,"")</f>
        <v>-0.23598820058997061</v>
      </c>
      <c r="AD1152" s="62">
        <v>14.49</v>
      </c>
      <c r="AE1152" s="60">
        <f>IF(AND(ISNUMBER(AD1151),ISNUMBER(AD1152)),AD1152/AD1151-1,"")</f>
        <v>2.3305084745762761E-2</v>
      </c>
      <c r="AF1152" s="60">
        <f>IF(ISNUMBER(AD1152),AD1152/MAX(AD$22:AD1152)-1,"")</f>
        <v>-0.14614024749558041</v>
      </c>
      <c r="AH1152" s="62">
        <v>16.399999999999999</v>
      </c>
      <c r="AI1152" s="60">
        <f>IF(AND(ISNUMBER(AH1151),ISNUMBER(AH1152)),AH1152/AH1151-1,"")</f>
        <v>4.9019607843137081E-3</v>
      </c>
      <c r="AJ1152" s="60">
        <f>IF(ISNUMBER(AH1152),AH1152/MAX(AH$22:AH1152)-1,"")</f>
        <v>-0.22053231939163498</v>
      </c>
      <c r="AL1152" s="62">
        <v>20.82</v>
      </c>
      <c r="AM1152" s="60">
        <f>IF(AND(ISNUMBER(AL1151),ISNUMBER(AL1152)),AL1152/AL1151-1,"")</f>
        <v>1.1170471102476931E-2</v>
      </c>
      <c r="AN1152" s="60">
        <f>IF(ISNUMBER(AL1152),AL1152/MAX(AL$22:AL1152)-1,"")</f>
        <v>-0.11667373780229107</v>
      </c>
      <c r="AP1152" s="62">
        <v>100.22</v>
      </c>
      <c r="AQ1152" s="60">
        <f>IF(AND(ISNUMBER(AP1151),ISNUMBER(AP1152)),AP1152/AP1151-1,"")</f>
        <v>-9.9770527786091634E-5</v>
      </c>
      <c r="AR1152" s="60">
        <f>IF(ISNUMBER(AP1152),AP1152/MAX(AP$22:AP1152)-1,"")</f>
        <v>-1.8922418085848269E-3</v>
      </c>
      <c r="AT1152" s="62">
        <v>50.09</v>
      </c>
      <c r="AU1152" s="60">
        <f>IF(AND(ISNUMBER(AT1151),ISNUMBER(AT1152)),AT1152/AT1151-1,"")</f>
        <v>0</v>
      </c>
      <c r="AV1152" s="60">
        <f>IF(ISNUMBER(AT1152),AT1152/MAX(AT$22:AT1152)-1,"")</f>
        <v>-1.7935432443203503E-3</v>
      </c>
      <c r="AX1152" s="62">
        <v>24.54</v>
      </c>
      <c r="AY1152" s="60">
        <f>IF(AND(ISNUMBER(AX1151),ISNUMBER(AX1152)),AX1152/AX1151-1,"")</f>
        <v>-5.2695581678152692E-3</v>
      </c>
      <c r="AZ1152" s="60">
        <f>IF(ISNUMBER(AX1152),AX1152/MAX(AX$22:AX1152)-1,"")</f>
        <v>-8.4840574305426131E-2</v>
      </c>
      <c r="BB1152" s="62">
        <v>41.98</v>
      </c>
      <c r="BC1152" s="60">
        <f>IF(AND(ISNUMBER(BB1151),ISNUMBER(BB1152)),BB1152/BB1151-1,"")</f>
        <v>-4.0332147093713466E-3</v>
      </c>
      <c r="BD1152" s="60">
        <f>IF(ISNUMBER(BB1152),BB1152/MAX(BB$22:BB1152)-1,"")</f>
        <v>-0.24100524317483285</v>
      </c>
      <c r="BF1152" s="62">
        <v>46.92</v>
      </c>
      <c r="BG1152" s="60">
        <f>IF(AND(ISNUMBER(BF1151),ISNUMBER(BF1152)),BF1152/BF1151-1,"")</f>
        <v>8.5324232081918083E-4</v>
      </c>
      <c r="BH1152" s="60">
        <f>IF(ISNUMBER(BF1152),BF1152/MAX(BF$22:BF1152)-1,"")</f>
        <v>-0.13335796084226081</v>
      </c>
      <c r="BK1152" s="61">
        <f>BK1151*(1+BL1152)</f>
        <v>133.44907371859492</v>
      </c>
      <c r="BL1152" s="60">
        <f>$L$12*N(AQ1152)+$L$13*N(S1152)+$L$14*N(AA1152)+$L$15*N(AE1152)+$L$16*N(AY1152)+$L$17*N(BC1152)+$L$18*N(AM1152)+$L$19*N(AU1152)+$L$20*N(W1152)</f>
        <v>8.0857884209499624E-3</v>
      </c>
      <c r="BM1152" s="60">
        <f>IF(ISNUMBER(BK1152),BK1152/MAX(BK$22:BK1152)-1,"")</f>
        <v>-0.1113221786281261</v>
      </c>
      <c r="BO1152" s="61">
        <f>BO1151*(1+BP1152)</f>
        <v>131.89828067201486</v>
      </c>
      <c r="BP1152" s="60">
        <f>$L$36*N(S1152)+$L$37*N(AQ1152)+$L$38*N(AA1152)+$L$39*N(AE1152)+$L$40*N(AM1152)+$L$41*N(W1152)+$L$42*N(AI1152)+$L$43*N(BG1152)+$L$44*N(AY1152)</f>
        <v>1.0569983229517996E-2</v>
      </c>
      <c r="BQ1152" s="60">
        <f>IF(ISNUMBER(BO1152),BO1152/MAX(BO$22:BO1152)-1,"")</f>
        <v>-0.1301049461513587</v>
      </c>
      <c r="BS1152" s="61">
        <f>BS1151*(1+BT1152)</f>
        <v>124.31544009013163</v>
      </c>
      <c r="BT1152" s="60">
        <f>$L$60*N(S1152)+$L$61*N(AE1152)+$L$62*N(AQ1152)+$L$63*N(AM1152)+$L$64*N(AI1152)+$L$65*N(AA1152)+$L$66*N(BG1152)+$L$67*N(W1152)+$L$68*N(AY1152)</f>
        <v>1.1463175551331988E-2</v>
      </c>
      <c r="BU1152" s="60">
        <f>IF(ISNUMBER(BS1152),BS1152/MAX(BS$22:BS1152)-1,"")</f>
        <v>-0.13915682814603303</v>
      </c>
    </row>
    <row r="1153" spans="17:73" ht="16" customHeight="1">
      <c r="Q1153" s="63">
        <v>44734</v>
      </c>
      <c r="R1153" s="62">
        <v>535.6</v>
      </c>
      <c r="S1153" s="60">
        <f>IF(AND(ISNUMBER(R1152),ISNUMBER(R1153)),R1153/R1152-1,"")</f>
        <v>3.560052463930985E-3</v>
      </c>
      <c r="T1153" s="60">
        <f>IF(ISNUMBER(R1153),R1153/MAX(R$22:R1153)-1,"")</f>
        <v>-0.19276563677467973</v>
      </c>
      <c r="V1153" s="62">
        <v>269</v>
      </c>
      <c r="W1153" s="60">
        <f>IF(AND(ISNUMBER(V1152),ISNUMBER(V1153)),V1153/V1152-1,"")</f>
        <v>5.1941257800529606E-3</v>
      </c>
      <c r="X1153" s="60">
        <f>IF(ISNUMBER(V1153),V1153/MAX(V$22:V1153)-1,"")</f>
        <v>-0.20312824006872643</v>
      </c>
      <c r="Z1153" s="62">
        <v>10.35</v>
      </c>
      <c r="AA1153" s="60">
        <f>IF(AND(ISNUMBER(Z1152),ISNUMBER(Z1153)),Z1153/Z1152-1,"")</f>
        <v>-9.6525096525090781E-4</v>
      </c>
      <c r="AB1153" s="60">
        <f>IF(ISNUMBER(Z1153),Z1153/MAX(Z$22:Z1153)-1,"")</f>
        <v>-0.23672566371681425</v>
      </c>
      <c r="AD1153" s="62">
        <v>14.52</v>
      </c>
      <c r="AE1153" s="60">
        <f>IF(AND(ISNUMBER(AD1152),ISNUMBER(AD1153)),AD1153/AD1152-1,"")</f>
        <v>2.0703933747412417E-3</v>
      </c>
      <c r="AF1153" s="60">
        <f>IF(ISNUMBER(AD1153),AD1153/MAX(AD$22:AD1153)-1,"")</f>
        <v>-0.14437242192103705</v>
      </c>
      <c r="AH1153" s="62">
        <v>16.3</v>
      </c>
      <c r="AI1153" s="60">
        <f>IF(AND(ISNUMBER(AH1152),ISNUMBER(AH1153)),AH1153/AH1152-1,"")</f>
        <v>-6.0975609756096505E-3</v>
      </c>
      <c r="AJ1153" s="60">
        <f>IF(ISNUMBER(AH1153),AH1153/MAX(AH$22:AH1153)-1,"")</f>
        <v>-0.22528517110266155</v>
      </c>
      <c r="AL1153" s="62">
        <v>20.77</v>
      </c>
      <c r="AM1153" s="60">
        <f>IF(AND(ISNUMBER(AL1152),ISNUMBER(AL1153)),AL1153/AL1152-1,"")</f>
        <v>-2.4015369836696276E-3</v>
      </c>
      <c r="AN1153" s="60">
        <f>IF(ISNUMBER(AL1153),AL1153/MAX(AL$22:AL1153)-1,"")</f>
        <v>-0.11879507848960547</v>
      </c>
      <c r="AP1153" s="62">
        <v>100.23</v>
      </c>
      <c r="AQ1153" s="60">
        <f>IF(AND(ISNUMBER(AP1152),ISNUMBER(AP1153)),AP1153/AP1152-1,"")</f>
        <v>9.9780482937683601E-5</v>
      </c>
      <c r="AR1153" s="60">
        <f>IF(ISNUMBER(AP1153),AP1153/MAX(AP$22:AP1153)-1,"")</f>
        <v>-1.7926501344487367E-3</v>
      </c>
      <c r="AT1153" s="62">
        <v>50.09</v>
      </c>
      <c r="AU1153" s="60">
        <f>IF(AND(ISNUMBER(AT1152),ISNUMBER(AT1153)),AT1153/AT1152-1,"")</f>
        <v>0</v>
      </c>
      <c r="AV1153" s="60">
        <f>IF(ISNUMBER(AT1153),AT1153/MAX(AT$22:AT1153)-1,"")</f>
        <v>-1.7935432443203503E-3</v>
      </c>
      <c r="AX1153" s="62">
        <v>24.54</v>
      </c>
      <c r="AY1153" s="60">
        <f>IF(AND(ISNUMBER(AX1152),ISNUMBER(AX1153)),AX1153/AX1152-1,"")</f>
        <v>0</v>
      </c>
      <c r="AZ1153" s="60">
        <f>IF(ISNUMBER(AX1153),AX1153/MAX(AX$22:AX1153)-1,"")</f>
        <v>-8.4840574305426131E-2</v>
      </c>
      <c r="BB1153" s="62">
        <v>42.07</v>
      </c>
      <c r="BC1153" s="60">
        <f>IF(AND(ISNUMBER(BB1152),ISNUMBER(BB1153)),BB1153/BB1152-1,"")</f>
        <v>2.1438780371605404E-3</v>
      </c>
      <c r="BD1153" s="60">
        <f>IF(ISNUMBER(BB1153),BB1153/MAX(BB$22:BB1153)-1,"")</f>
        <v>-0.23937805098535525</v>
      </c>
      <c r="BF1153" s="62">
        <v>47</v>
      </c>
      <c r="BG1153" s="60">
        <f>IF(AND(ISNUMBER(BF1152),ISNUMBER(BF1153)),BF1153/BF1152-1,"")</f>
        <v>1.7050298380221207E-3</v>
      </c>
      <c r="BH1153" s="60">
        <f>IF(ISNUMBER(BF1153),BF1153/MAX(BF$22:BF1153)-1,"")</f>
        <v>-0.13188031030661251</v>
      </c>
      <c r="BK1153" s="61">
        <f>BK1152*(1+BL1153)</f>
        <v>133.60101378854151</v>
      </c>
      <c r="BL1153" s="60">
        <f>$L$12*N(AQ1153)+$L$13*N(S1153)+$L$14*N(AA1153)+$L$15*N(AE1153)+$L$16*N(AY1153)+$L$17*N(BC1153)+$L$18*N(AM1153)+$L$19*N(AU1153)+$L$20*N(W1153)</f>
        <v>1.1385621923985228E-3</v>
      </c>
      <c r="BM1153" s="60">
        <f>IF(ISNUMBER(BK1153),BK1153/MAX(BK$22:BK1153)-1,"")</f>
        <v>-0.11031036365948899</v>
      </c>
      <c r="BO1153" s="61">
        <f>BO1152*(1+BP1153)</f>
        <v>132.04870638956672</v>
      </c>
      <c r="BP1153" s="60">
        <f>$L$36*N(S1153)+$L$37*N(AQ1153)+$L$38*N(AA1153)+$L$39*N(AE1153)+$L$40*N(AM1153)+$L$41*N(W1153)+$L$42*N(AI1153)+$L$43*N(BG1153)+$L$44*N(AY1153)</f>
        <v>1.1404676147820007E-3</v>
      </c>
      <c r="BQ1153" s="60">
        <f>IF(ISNUMBER(BO1153),BO1153/MAX(BO$22:BO1153)-1,"")</f>
        <v>-0.12911285901418534</v>
      </c>
      <c r="BS1153" s="61">
        <f>BS1152*(1+BT1153)</f>
        <v>124.37619710724798</v>
      </c>
      <c r="BT1153" s="60">
        <f>$L$60*N(S1153)+$L$61*N(AE1153)+$L$62*N(AQ1153)+$L$63*N(AM1153)+$L$64*N(AI1153)+$L$65*N(AA1153)+$L$66*N(BG1153)+$L$67*N(W1153)+$L$68*N(AY1153)</f>
        <v>4.8873267127784795E-4</v>
      </c>
      <c r="BU1153" s="60">
        <f>IF(ISNUMBER(BS1153),BS1153/MAX(BS$22:BS1153)-1,"")</f>
        <v>-0.13873610596310149</v>
      </c>
    </row>
    <row r="1154" spans="17:73" ht="16" customHeight="1">
      <c r="Q1154" s="63">
        <v>44735</v>
      </c>
      <c r="R1154" s="62">
        <v>543.02</v>
      </c>
      <c r="S1154" s="60">
        <f>IF(AND(ISNUMBER(R1153),ISNUMBER(R1154)),R1154/R1153-1,"")</f>
        <v>1.3853622106049235E-2</v>
      </c>
      <c r="T1154" s="60">
        <f>IF(ISNUMBER(R1154),R1154/MAX(R$22:R1154)-1,"")</f>
        <v>-0.18158251695553884</v>
      </c>
      <c r="V1154" s="62">
        <v>272.26</v>
      </c>
      <c r="W1154" s="60">
        <f>IF(AND(ISNUMBER(V1153),ISNUMBER(V1154)),V1154/V1153-1,"")</f>
        <v>1.2118959107806582E-2</v>
      </c>
      <c r="X1154" s="60">
        <f>IF(ISNUMBER(V1154),V1154/MAX(V$22:V1154)-1,"")</f>
        <v>-0.1934709837959534</v>
      </c>
      <c r="Z1154" s="62">
        <v>10.51</v>
      </c>
      <c r="AA1154" s="60">
        <f>IF(AND(ISNUMBER(Z1153),ISNUMBER(Z1154)),Z1154/Z1153-1,"")</f>
        <v>1.5458937198067568E-2</v>
      </c>
      <c r="AB1154" s="60">
        <f>IF(ISNUMBER(Z1154),Z1154/MAX(Z$22:Z1154)-1,"")</f>
        <v>-0.22492625368731567</v>
      </c>
      <c r="AD1154" s="62">
        <v>14.37</v>
      </c>
      <c r="AE1154" s="60">
        <f>IF(AND(ISNUMBER(AD1153),ISNUMBER(AD1154)),AD1154/AD1153-1,"")</f>
        <v>-1.0330578512396715E-2</v>
      </c>
      <c r="AF1154" s="60">
        <f>IF(ISNUMBER(AD1154),AD1154/MAX(AD$22:AD1154)-1,"")</f>
        <v>-0.15321154979375362</v>
      </c>
      <c r="AH1154" s="62">
        <v>16.54</v>
      </c>
      <c r="AI1154" s="60">
        <f>IF(AND(ISNUMBER(AH1153),ISNUMBER(AH1154)),AH1154/AH1153-1,"")</f>
        <v>1.4723926380368013E-2</v>
      </c>
      <c r="AJ1154" s="60">
        <f>IF(ISNUMBER(AH1154),AH1154/MAX(AH$22:AH1154)-1,"")</f>
        <v>-0.21387832699619769</v>
      </c>
      <c r="AL1154" s="62">
        <v>20.97</v>
      </c>
      <c r="AM1154" s="60">
        <f>IF(AND(ISNUMBER(AL1153),ISNUMBER(AL1154)),AL1154/AL1153-1,"")</f>
        <v>9.6292729898892482E-3</v>
      </c>
      <c r="AN1154" s="60">
        <f>IF(ISNUMBER(AL1154),AL1154/MAX(AL$22:AL1154)-1,"")</f>
        <v>-0.11030971574034798</v>
      </c>
      <c r="AP1154" s="62">
        <v>100.24</v>
      </c>
      <c r="AQ1154" s="60">
        <f>IF(AND(ISNUMBER(AP1153),ISNUMBER(AP1154)),AP1154/AP1153-1,"")</f>
        <v>9.9770527786091634E-5</v>
      </c>
      <c r="AR1154" s="60">
        <f>IF(ISNUMBER(AP1154),AP1154/MAX(AP$22:AP1154)-1,"")</f>
        <v>-1.6930584603127574E-3</v>
      </c>
      <c r="AT1154" s="62">
        <v>50.1</v>
      </c>
      <c r="AU1154" s="60">
        <f>IF(AND(ISNUMBER(AT1153),ISNUMBER(AT1154)),AT1154/AT1153-1,"")</f>
        <v>1.9964064683564153E-4</v>
      </c>
      <c r="AV1154" s="60">
        <f>IF(ISNUMBER(AT1154),AT1154/MAX(AT$22:AT1154)-1,"")</f>
        <v>-1.5942606616181632E-3</v>
      </c>
      <c r="AX1154" s="62">
        <v>24.71</v>
      </c>
      <c r="AY1154" s="60">
        <f>IF(AND(ISNUMBER(AX1153),ISNUMBER(AX1154)),AX1154/AX1153-1,"")</f>
        <v>6.9274653626731908E-3</v>
      </c>
      <c r="AZ1154" s="60">
        <f>IF(ISNUMBER(AX1154),AX1154/MAX(AX$22:AX1154)-1,"")</f>
        <v>-7.850083908260308E-2</v>
      </c>
      <c r="BB1154" s="62">
        <v>42.34</v>
      </c>
      <c r="BC1154" s="60">
        <f>IF(AND(ISNUMBER(BB1153),ISNUMBER(BB1154)),BB1154/BB1153-1,"")</f>
        <v>6.4178749702876736E-3</v>
      </c>
      <c r="BD1154" s="60">
        <f>IF(ISNUMBER(BB1154),BB1154/MAX(BB$22:BB1154)-1,"")</f>
        <v>-0.23449647441692278</v>
      </c>
      <c r="BF1154" s="62">
        <v>47.22</v>
      </c>
      <c r="BG1154" s="60">
        <f>IF(AND(ISNUMBER(BF1153),ISNUMBER(BF1154)),BF1154/BF1153-1,"")</f>
        <v>4.6808510638298717E-3</v>
      </c>
      <c r="BH1154" s="60">
        <f>IF(ISNUMBER(BF1154),BF1154/MAX(BF$22:BF1154)-1,"")</f>
        <v>-0.1278167713335796</v>
      </c>
      <c r="BK1154" s="61">
        <f>BK1153*(1+BL1154)</f>
        <v>134.56954394618754</v>
      </c>
      <c r="BL1154" s="60">
        <f>$L$12*N(AQ1154)+$L$13*N(S1154)+$L$14*N(AA1154)+$L$15*N(AE1154)+$L$16*N(AY1154)+$L$17*N(BC1154)+$L$18*N(AM1154)+$L$19*N(AU1154)+$L$20*N(W1154)</f>
        <v>7.2494222175513148E-3</v>
      </c>
      <c r="BM1154" s="60">
        <f>IF(ISNUMBER(BK1154),BK1154/MAX(BK$22:BK1154)-1,"")</f>
        <v>-0.10386062784307692</v>
      </c>
      <c r="BO1154" s="61">
        <f>BO1153*(1+BP1154)</f>
        <v>132.9011676967983</v>
      </c>
      <c r="BP1154" s="60">
        <f>$L$36*N(S1154)+$L$37*N(AQ1154)+$L$38*N(AA1154)+$L$39*N(AE1154)+$L$40*N(AM1154)+$L$41*N(W1154)+$L$42*N(AI1154)+$L$43*N(BG1154)+$L$44*N(AY1154)</f>
        <v>6.4556581472042457E-3</v>
      </c>
      <c r="BQ1154" s="60">
        <f>IF(ISNUMBER(BO1154),BO1154/MAX(BO$22:BO1154)-1,"")</f>
        <v>-0.12349070934718487</v>
      </c>
      <c r="BS1154" s="61">
        <f>BS1153*(1+BT1154)</f>
        <v>125.17097445780635</v>
      </c>
      <c r="BT1154" s="60">
        <f>$L$60*N(S1154)+$L$61*N(AE1154)+$L$62*N(AQ1154)+$L$63*N(AM1154)+$L$64*N(AI1154)+$L$65*N(AA1154)+$L$66*N(BG1154)+$L$67*N(W1154)+$L$68*N(AY1154)</f>
        <v>6.3901081480490186E-3</v>
      </c>
      <c r="BU1154" s="60">
        <f>IF(ISNUMBER(BS1154),BS1154/MAX(BS$22:BS1154)-1,"")</f>
        <v>-0.13323253653619593</v>
      </c>
    </row>
    <row r="1155" spans="17:73" ht="16" customHeight="1">
      <c r="Q1155" s="63">
        <v>44736</v>
      </c>
      <c r="R1155" s="62">
        <v>552.09</v>
      </c>
      <c r="S1155" s="60">
        <f>IF(AND(ISNUMBER(R1154),ISNUMBER(R1155)),R1155/R1154-1,"")</f>
        <v>1.6702883871680729E-2</v>
      </c>
      <c r="T1155" s="60">
        <f>IF(ISNUMBER(R1155),R1155/MAX(R$22:R1155)-1,"")</f>
        <v>-0.167912584777694</v>
      </c>
      <c r="V1155" s="62">
        <v>275.87</v>
      </c>
      <c r="W1155" s="60">
        <f>IF(AND(ISNUMBER(V1154),ISNUMBER(V1155)),V1155/V1154-1,"")</f>
        <v>1.3259384411959285E-2</v>
      </c>
      <c r="X1155" s="60">
        <f>IF(ISNUMBER(V1155),V1155/MAX(V$22:V1155)-1,"")</f>
        <v>-0.18277690553070469</v>
      </c>
      <c r="Z1155" s="62">
        <v>10.67</v>
      </c>
      <c r="AA1155" s="60">
        <f>IF(AND(ISNUMBER(Z1154),ISNUMBER(Z1155)),Z1155/Z1154-1,"")</f>
        <v>1.5223596574690745E-2</v>
      </c>
      <c r="AB1155" s="60">
        <f>IF(ISNUMBER(Z1155),Z1155/MAX(Z$22:Z1155)-1,"")</f>
        <v>-0.21312684365781709</v>
      </c>
      <c r="AD1155" s="62">
        <v>14.52</v>
      </c>
      <c r="AE1155" s="60">
        <f>IF(AND(ISNUMBER(AD1154),ISNUMBER(AD1155)),AD1155/AD1154-1,"")</f>
        <v>1.0438413361169019E-2</v>
      </c>
      <c r="AF1155" s="60">
        <f>IF(ISNUMBER(AD1155),AD1155/MAX(AD$22:AD1155)-1,"")</f>
        <v>-0.14437242192103705</v>
      </c>
      <c r="AH1155" s="62">
        <v>16.89</v>
      </c>
      <c r="AI1155" s="60">
        <f>IF(AND(ISNUMBER(AH1154),ISNUMBER(AH1155)),AH1155/AH1154-1,"")</f>
        <v>2.1160822249093103E-2</v>
      </c>
      <c r="AJ1155" s="60">
        <f>IF(ISNUMBER(AH1155),AH1155/MAX(AH$22:AH1155)-1,"")</f>
        <v>-0.19724334600760451</v>
      </c>
      <c r="AL1155" s="62">
        <v>21.31</v>
      </c>
      <c r="AM1155" s="60">
        <f>IF(AND(ISNUMBER(AL1154),ISNUMBER(AL1155)),AL1155/AL1154-1,"")</f>
        <v>1.6213638531235031E-2</v>
      </c>
      <c r="AN1155" s="60">
        <f>IF(ISNUMBER(AL1155),AL1155/MAX(AL$22:AL1155)-1,"")</f>
        <v>-9.5884599066610177E-2</v>
      </c>
      <c r="AP1155" s="62">
        <v>100.28</v>
      </c>
      <c r="AQ1155" s="60">
        <f>IF(AND(ISNUMBER(AP1154),ISNUMBER(AP1155)),AP1155/AP1154-1,"")</f>
        <v>3.9904229848364281E-4</v>
      </c>
      <c r="AR1155" s="60">
        <f>IF(ISNUMBER(AP1155),AP1155/MAX(AP$22:AP1155)-1,"")</f>
        <v>-1.2946917637685074E-3</v>
      </c>
      <c r="AT1155" s="62">
        <v>50.1</v>
      </c>
      <c r="AU1155" s="60">
        <f>IF(AND(ISNUMBER(AT1154),ISNUMBER(AT1155)),AT1155/AT1154-1,"")</f>
        <v>0</v>
      </c>
      <c r="AV1155" s="60">
        <f>IF(ISNUMBER(AT1155),AT1155/MAX(AT$22:AT1155)-1,"")</f>
        <v>-1.5942606616181632E-3</v>
      </c>
      <c r="AX1155" s="62">
        <v>24.56</v>
      </c>
      <c r="AY1155" s="60">
        <f>IF(AND(ISNUMBER(AX1154),ISNUMBER(AX1155)),AX1155/AX1154-1,"")</f>
        <v>-6.0704168352894161E-3</v>
      </c>
      <c r="AZ1155" s="60">
        <f>IF(ISNUMBER(AX1155),AX1155/MAX(AX$22:AX1155)-1,"")</f>
        <v>-8.4094723102741131E-2</v>
      </c>
      <c r="BB1155" s="62">
        <v>42.55</v>
      </c>
      <c r="BC1155" s="60">
        <f>IF(AND(ISNUMBER(BB1154),ISNUMBER(BB1155)),BB1155/BB1154-1,"")</f>
        <v>4.9598488427018417E-3</v>
      </c>
      <c r="BD1155" s="60">
        <f>IF(ISNUMBER(BB1155),BB1155/MAX(BB$22:BB1155)-1,"")</f>
        <v>-0.23069969264147538</v>
      </c>
      <c r="BF1155" s="62">
        <v>47.44</v>
      </c>
      <c r="BG1155" s="60">
        <f>IF(AND(ISNUMBER(BF1154),ISNUMBER(BF1155)),BF1155/BF1154-1,"")</f>
        <v>4.659042778483613E-3</v>
      </c>
      <c r="BH1155" s="60">
        <f>IF(ISNUMBER(BF1155),BF1155/MAX(BF$22:BF1155)-1,"")</f>
        <v>-0.12375323236054681</v>
      </c>
      <c r="BK1155" s="61">
        <f>BK1154*(1+BL1155)</f>
        <v>135.7103944795233</v>
      </c>
      <c r="BL1155" s="60">
        <f>$L$12*N(AQ1155)+$L$13*N(S1155)+$L$14*N(AA1155)+$L$15*N(AE1155)+$L$16*N(AY1155)+$L$17*N(BC1155)+$L$18*N(AM1155)+$L$19*N(AU1155)+$L$20*N(W1155)</f>
        <v>8.477776619291862E-3</v>
      </c>
      <c r="BM1155" s="60">
        <f>IF(ISNUMBER(BK1155),BK1155/MAX(BK$22:BK1155)-1,"")</f>
        <v>-9.6263358426178058E-2</v>
      </c>
      <c r="BO1155" s="61">
        <f>BO1154*(1+BP1155)</f>
        <v>134.23134099745005</v>
      </c>
      <c r="BP1155" s="60">
        <f>$L$36*N(S1155)+$L$37*N(AQ1155)+$L$38*N(AA1155)+$L$39*N(AE1155)+$L$40*N(AM1155)+$L$41*N(W1155)+$L$42*N(AI1155)+$L$43*N(BG1155)+$L$44*N(AY1155)</f>
        <v>1.0008740507731467E-2</v>
      </c>
      <c r="BQ1155" s="60">
        <f>IF(ISNUMBER(BO1155),BO1155/MAX(BO$22:BO1155)-1,"")</f>
        <v>-0.11471795530442519</v>
      </c>
      <c r="BS1155" s="61">
        <f>BS1154*(1+BT1155)</f>
        <v>126.73581749081214</v>
      </c>
      <c r="BT1155" s="60">
        <f>$L$60*N(S1155)+$L$61*N(AE1155)+$L$62*N(AQ1155)+$L$63*N(AM1155)+$L$64*N(AI1155)+$L$65*N(AA1155)+$L$66*N(BG1155)+$L$67*N(W1155)+$L$68*N(AY1155)</f>
        <v>1.250164456883141E-2</v>
      </c>
      <c r="BU1155" s="60">
        <f>IF(ISNUMBER(BS1155),BS1155/MAX(BS$22:BS1155)-1,"")</f>
        <v>-0.12239651778414373</v>
      </c>
    </row>
    <row r="1156" spans="17:73" ht="16" customHeight="1">
      <c r="Q1156" s="63">
        <v>44739</v>
      </c>
      <c r="R1156" s="62">
        <v>563.16999999999996</v>
      </c>
      <c r="S1156" s="60">
        <f>IF(AND(ISNUMBER(R1155),ISNUMBER(R1156)),R1156/R1155-1,"")</f>
        <v>2.0069191617308579E-2</v>
      </c>
      <c r="T1156" s="60">
        <f>IF(ISNUMBER(R1156),R1156/MAX(R$22:R1156)-1,"")</f>
        <v>-0.15121326299924653</v>
      </c>
      <c r="V1156" s="62">
        <v>281.99</v>
      </c>
      <c r="W1156" s="60">
        <f>IF(AND(ISNUMBER(V1155),ISNUMBER(V1156)),V1156/V1155-1,"")</f>
        <v>2.2184362199586749E-2</v>
      </c>
      <c r="X1156" s="60">
        <f>IF(ISNUMBER(V1156),V1156/MAX(V$22:V1156)-1,"")</f>
        <v>-0.16464733240513074</v>
      </c>
      <c r="Z1156" s="62">
        <v>10.91</v>
      </c>
      <c r="AA1156" s="60">
        <f>IF(AND(ISNUMBER(Z1155),ISNUMBER(Z1156)),Z1156/Z1155-1,"")</f>
        <v>2.2492970946579316E-2</v>
      </c>
      <c r="AB1156" s="60">
        <f>IF(ISNUMBER(Z1156),Z1156/MAX(Z$22:Z1156)-1,"")</f>
        <v>-0.19542772861356938</v>
      </c>
      <c r="AD1156" s="62">
        <v>14.77</v>
      </c>
      <c r="AE1156" s="60">
        <f>IF(AND(ISNUMBER(AD1155),ISNUMBER(AD1156)),AD1156/AD1155-1,"")</f>
        <v>1.7217630853994415E-2</v>
      </c>
      <c r="AF1156" s="60">
        <f>IF(ISNUMBER(AD1156),AD1156/MAX(AD$22:AD1156)-1,"")</f>
        <v>-0.12964054213317611</v>
      </c>
      <c r="AH1156" s="62">
        <v>17.170000000000002</v>
      </c>
      <c r="AI1156" s="60">
        <f>IF(AND(ISNUMBER(AH1155),ISNUMBER(AH1156)),AH1156/AH1155-1,"")</f>
        <v>1.6577856719952599E-2</v>
      </c>
      <c r="AJ1156" s="60">
        <f>IF(ISNUMBER(AH1156),AH1156/MAX(AH$22:AH1156)-1,"")</f>
        <v>-0.18393536121672993</v>
      </c>
      <c r="AL1156" s="62">
        <v>21.53</v>
      </c>
      <c r="AM1156" s="60">
        <f>IF(AND(ISNUMBER(AL1155),ISNUMBER(AL1156)),AL1156/AL1155-1,"")</f>
        <v>1.0323791647114167E-2</v>
      </c>
      <c r="AN1156" s="60">
        <f>IF(ISNUMBER(AL1156),AL1156/MAX(AL$22:AL1156)-1,"")</f>
        <v>-8.655070004242682E-2</v>
      </c>
      <c r="AP1156" s="62">
        <v>100.25</v>
      </c>
      <c r="AQ1156" s="60">
        <f>IF(AND(ISNUMBER(AP1155),ISNUMBER(AP1156)),AP1156/AP1155-1,"")</f>
        <v>-2.9916234543281295E-4</v>
      </c>
      <c r="AR1156" s="60">
        <f>IF(ISNUMBER(AP1156),AP1156/MAX(AP$22:AP1156)-1,"")</f>
        <v>-1.5934667861766671E-3</v>
      </c>
      <c r="AT1156" s="62">
        <v>50.1</v>
      </c>
      <c r="AU1156" s="60">
        <f>IF(AND(ISNUMBER(AT1155),ISNUMBER(AT1156)),AT1156/AT1155-1,"")</f>
        <v>0</v>
      </c>
      <c r="AV1156" s="60">
        <f>IF(ISNUMBER(AT1156),AT1156/MAX(AT$22:AT1156)-1,"")</f>
        <v>-1.5942606616181632E-3</v>
      </c>
      <c r="AX1156" s="62">
        <v>24.64</v>
      </c>
      <c r="AY1156" s="60">
        <f>IF(AND(ISNUMBER(AX1155),ISNUMBER(AX1156)),AX1156/AX1155-1,"")</f>
        <v>3.2573289902280145E-3</v>
      </c>
      <c r="AZ1156" s="60">
        <f>IF(ISNUMBER(AX1156),AX1156/MAX(AX$22:AX1156)-1,"")</f>
        <v>-8.11113182920008E-2</v>
      </c>
      <c r="BB1156" s="62">
        <v>42.42</v>
      </c>
      <c r="BC1156" s="60">
        <f>IF(AND(ISNUMBER(BB1155),ISNUMBER(BB1156)),BB1156/BB1155-1,"")</f>
        <v>-3.0552291421855893E-3</v>
      </c>
      <c r="BD1156" s="60">
        <f>IF(ISNUMBER(BB1156),BB1156/MAX(BB$22:BB1156)-1,"")</f>
        <v>-0.23305008135960947</v>
      </c>
      <c r="BF1156" s="62">
        <v>47.37</v>
      </c>
      <c r="BG1156" s="60">
        <f>IF(AND(ISNUMBER(BF1155),ISNUMBER(BF1156)),BF1156/BF1155-1,"")</f>
        <v>-1.4755480607082649E-3</v>
      </c>
      <c r="BH1156" s="60">
        <f>IF(ISNUMBER(BF1156),BF1156/MAX(BF$22:BF1156)-1,"")</f>
        <v>-0.12504617657923911</v>
      </c>
      <c r="BK1156" s="61">
        <f>BK1155*(1+BL1156)</f>
        <v>137.34080689104684</v>
      </c>
      <c r="BL1156" s="60">
        <f>$L$12*N(AQ1156)+$L$13*N(S1156)+$L$14*N(AA1156)+$L$15*N(AE1156)+$L$16*N(AY1156)+$L$17*N(BC1156)+$L$18*N(AM1156)+$L$19*N(AU1156)+$L$20*N(W1156)</f>
        <v>1.2013909603435267E-2</v>
      </c>
      <c r="BM1156" s="60">
        <f>IF(ISNUMBER(BK1156),BK1156/MAX(BK$22:BK1156)-1,"")</f>
        <v>-8.5405948108997931E-2</v>
      </c>
      <c r="BO1156" s="61">
        <f>BO1155*(1+BP1156)</f>
        <v>136.09369132179677</v>
      </c>
      <c r="BP1156" s="60">
        <f>$L$36*N(S1156)+$L$37*N(AQ1156)+$L$38*N(AA1156)+$L$39*N(AE1156)+$L$40*N(AM1156)+$L$41*N(W1156)+$L$42*N(AI1156)+$L$43*N(BG1156)+$L$44*N(AY1156)</f>
        <v>1.3874184005820861E-2</v>
      </c>
      <c r="BQ1156" s="60">
        <f>IF(ISNUMBER(BO1156),BO1156/MAX(BO$22:BO1156)-1,"")</f>
        <v>-0.10243538931926932</v>
      </c>
      <c r="BS1156" s="61">
        <f>BS1155*(1+BT1156)</f>
        <v>128.54273179089739</v>
      </c>
      <c r="BT1156" s="60">
        <f>$L$60*N(S1156)+$L$61*N(AE1156)+$L$62*N(AQ1156)+$L$63*N(AM1156)+$L$64*N(AI1156)+$L$65*N(AA1156)+$L$66*N(BG1156)+$L$67*N(W1156)+$L$68*N(AY1156)</f>
        <v>1.4257329426357627E-2</v>
      </c>
      <c r="BU1156" s="60">
        <f>IF(ISNUMBER(BS1156),BS1156/MAX(BS$22:BS1156)-1,"")</f>
        <v>-0.10988423583247364</v>
      </c>
    </row>
    <row r="1157" spans="17:73" ht="16" customHeight="1">
      <c r="Q1157" s="63">
        <v>44740</v>
      </c>
      <c r="R1157" s="62">
        <v>561.20000000000005</v>
      </c>
      <c r="S1157" s="60">
        <f>IF(AND(ISNUMBER(R1156),ISNUMBER(R1157)),R1157/R1156-1,"")</f>
        <v>-3.4980556492709702E-3</v>
      </c>
      <c r="T1157" s="60">
        <f>IF(ISNUMBER(R1157),R1157/MAX(R$22:R1157)-1,"")</f>
        <v>-0.15418236623963821</v>
      </c>
      <c r="V1157" s="62">
        <v>281.07</v>
      </c>
      <c r="W1157" s="60">
        <f>IF(AND(ISNUMBER(V1156),ISNUMBER(V1157)),V1157/V1156-1,"")</f>
        <v>-3.26252703996599E-3</v>
      </c>
      <c r="X1157" s="60">
        <f>IF(ISNUMBER(V1157),V1157/MAX(V$22:V1157)-1,"")</f>
        <v>-0.16737269307106672</v>
      </c>
      <c r="Z1157" s="62">
        <v>10.9</v>
      </c>
      <c r="AA1157" s="60">
        <f>IF(AND(ISNUMBER(Z1156),ISNUMBER(Z1157)),Z1157/Z1156-1,"")</f>
        <v>-9.1659028414292631E-4</v>
      </c>
      <c r="AB1157" s="60">
        <f>IF(ISNUMBER(Z1157),Z1157/MAX(Z$22:Z1157)-1,"")</f>
        <v>-0.19616519174041303</v>
      </c>
      <c r="AD1157" s="62">
        <v>14.88</v>
      </c>
      <c r="AE1157" s="60">
        <f>IF(AND(ISNUMBER(AD1156),ISNUMBER(AD1157)),AD1157/AD1156-1,"")</f>
        <v>7.4475287745430219E-3</v>
      </c>
      <c r="AF1157" s="60">
        <f>IF(ISNUMBER(AD1157),AD1157/MAX(AD$22:AD1157)-1,"")</f>
        <v>-0.12315851502651731</v>
      </c>
      <c r="AH1157" s="62">
        <v>17.13</v>
      </c>
      <c r="AI1157" s="60">
        <f>IF(AND(ISNUMBER(AH1156),ISNUMBER(AH1157)),AH1157/AH1156-1,"")</f>
        <v>-2.329644729178959E-3</v>
      </c>
      <c r="AJ1157" s="60">
        <f>IF(ISNUMBER(AH1157),AH1157/MAX(AH$22:AH1157)-1,"")</f>
        <v>-0.18583650190114065</v>
      </c>
      <c r="AL1157" s="62">
        <v>21.65</v>
      </c>
      <c r="AM1157" s="60">
        <f>IF(AND(ISNUMBER(AL1156),ISNUMBER(AL1157)),AL1157/AL1156-1,"")</f>
        <v>5.5736182071526308E-3</v>
      </c>
      <c r="AN1157" s="60">
        <f>IF(ISNUMBER(AL1157),AL1157/MAX(AL$22:AL1157)-1,"")</f>
        <v>-8.1459482392872373E-2</v>
      </c>
      <c r="AP1157" s="62">
        <v>100.26</v>
      </c>
      <c r="AQ1157" s="60">
        <f>IF(AND(ISNUMBER(AP1156),ISNUMBER(AP1157)),AP1157/AP1156-1,"")</f>
        <v>9.9750623441474673E-5</v>
      </c>
      <c r="AR1157" s="60">
        <f>IF(ISNUMBER(AP1157),AP1157/MAX(AP$22:AP1157)-1,"")</f>
        <v>-1.4938751120405769E-3</v>
      </c>
      <c r="AT1157" s="62">
        <v>50.11</v>
      </c>
      <c r="AU1157" s="60">
        <f>IF(AND(ISNUMBER(AT1156),ISNUMBER(AT1157)),AT1157/AT1156-1,"")</f>
        <v>1.9960079840308786E-4</v>
      </c>
      <c r="AV1157" s="60">
        <f>IF(ISNUMBER(AT1157),AT1157/MAX(AT$22:AT1157)-1,"")</f>
        <v>-1.394978078915865E-3</v>
      </c>
      <c r="AX1157" s="62">
        <v>24.49</v>
      </c>
      <c r="AY1157" s="60">
        <f>IF(AND(ISNUMBER(AX1156),ISNUMBER(AX1157)),AX1157/AX1156-1,"")</f>
        <v>-6.0876623376624472E-3</v>
      </c>
      <c r="AZ1157" s="60">
        <f>IF(ISNUMBER(AX1157),AX1157/MAX(AX$22:AX1157)-1,"")</f>
        <v>-8.6705202312138852E-2</v>
      </c>
      <c r="BB1157" s="62">
        <v>42.4</v>
      </c>
      <c r="BC1157" s="60">
        <f>IF(AND(ISNUMBER(BB1156),ISNUMBER(BB1157)),BB1157/BB1156-1,"")</f>
        <v>-4.7147571900052476E-4</v>
      </c>
      <c r="BD1157" s="60">
        <f>IF(ISNUMBER(BB1157),BB1157/MAX(BB$22:BB1157)-1,"")</f>
        <v>-0.23341167962393783</v>
      </c>
      <c r="BF1157" s="62">
        <v>47.45</v>
      </c>
      <c r="BG1157" s="60">
        <f>IF(AND(ISNUMBER(BF1156),ISNUMBER(BF1157)),BF1157/BF1156-1,"")</f>
        <v>1.6888325944692806E-3</v>
      </c>
      <c r="BH1157" s="60">
        <f>IF(ISNUMBER(BF1157),BF1157/MAX(BF$22:BF1157)-1,"")</f>
        <v>-0.1235685260435907</v>
      </c>
      <c r="BK1157" s="61">
        <f>BK1156*(1+BL1157)</f>
        <v>137.18976835378814</v>
      </c>
      <c r="BL1157" s="60">
        <f>$L$12*N(AQ1157)+$L$13*N(S1157)+$L$14*N(AA1157)+$L$15*N(AE1157)+$L$16*N(AY1157)+$L$17*N(BC1157)+$L$18*N(AM1157)+$L$19*N(AU1157)+$L$20*N(W1157)</f>
        <v>-1.0997353275965091E-3</v>
      </c>
      <c r="BM1157" s="60">
        <f>IF(ISNUMBER(BK1157),BK1157/MAX(BK$22:BK1157)-1,"")</f>
        <v>-8.6411759498272178E-2</v>
      </c>
      <c r="BO1157" s="61">
        <f>BO1156*(1+BP1157)</f>
        <v>136.05725810792015</v>
      </c>
      <c r="BP1157" s="60">
        <f>$L$36*N(S1157)+$L$37*N(AQ1157)+$L$38*N(AA1157)+$L$39*N(AE1157)+$L$40*N(AM1157)+$L$41*N(W1157)+$L$42*N(AI1157)+$L$43*N(BG1157)+$L$44*N(AY1157)</f>
        <v>-2.6770685343871015E-4</v>
      </c>
      <c r="BQ1157" s="60">
        <f>IF(ISNUMBER(BO1157),BO1157/MAX(BO$22:BO1157)-1,"")</f>
        <v>-0.10267567351695261</v>
      </c>
      <c r="BS1157" s="61">
        <f>BS1156*(1+BT1157)</f>
        <v>128.62182964503577</v>
      </c>
      <c r="BT1157" s="60">
        <f>$L$60*N(S1157)+$L$61*N(AE1157)+$L$62*N(AQ1157)+$L$63*N(AM1157)+$L$64*N(AI1157)+$L$65*N(AA1157)+$L$66*N(BG1157)+$L$67*N(W1157)+$L$68*N(AY1157)</f>
        <v>6.1534287498301189E-4</v>
      </c>
      <c r="BU1157" s="60">
        <f>IF(ISNUMBER(BS1157),BS1157/MAX(BS$22:BS1157)-1,"")</f>
        <v>-0.10933650943908313</v>
      </c>
    </row>
    <row r="1158" spans="17:73" ht="16" customHeight="1">
      <c r="Q1158" s="63">
        <v>44741</v>
      </c>
      <c r="R1158" s="62">
        <v>553.13</v>
      </c>
      <c r="S1158" s="60">
        <f>IF(AND(ISNUMBER(R1157),ISNUMBER(R1158)),R1158/R1157-1,"")</f>
        <v>-1.4379900213827623E-2</v>
      </c>
      <c r="T1158" s="60">
        <f>IF(ISNUMBER(R1158),R1158/MAX(R$22:R1158)-1,"")</f>
        <v>-0.16634513941220797</v>
      </c>
      <c r="V1158" s="62">
        <v>277</v>
      </c>
      <c r="W1158" s="60">
        <f>IF(AND(ISNUMBER(V1157),ISNUMBER(V1158)),V1158/V1157-1,"")</f>
        <v>-1.4480378553385242E-2</v>
      </c>
      <c r="X1158" s="60">
        <f>IF(ISNUMBER(V1158),V1158/MAX(V$22:V1158)-1,"")</f>
        <v>-0.17942945166928337</v>
      </c>
      <c r="Z1158" s="62">
        <v>10.71</v>
      </c>
      <c r="AA1158" s="60">
        <f>IF(AND(ISNUMBER(Z1157),ISNUMBER(Z1158)),Z1158/Z1157-1,"")</f>
        <v>-1.7431192660550376E-2</v>
      </c>
      <c r="AB1158" s="60">
        <f>IF(ISNUMBER(Z1158),Z1158/MAX(Z$22:Z1158)-1,"")</f>
        <v>-0.21017699115044242</v>
      </c>
      <c r="AD1158" s="62">
        <v>14.74</v>
      </c>
      <c r="AE1158" s="60">
        <f>IF(AND(ISNUMBER(AD1157),ISNUMBER(AD1158)),AD1158/AD1157-1,"")</f>
        <v>-9.4086021505376261E-3</v>
      </c>
      <c r="AF1158" s="60">
        <f>IF(ISNUMBER(AD1158),AD1158/MAX(AD$22:AD1158)-1,"")</f>
        <v>-0.13140836770771946</v>
      </c>
      <c r="AH1158" s="62">
        <v>16.93</v>
      </c>
      <c r="AI1158" s="60">
        <f>IF(AND(ISNUMBER(AH1157),ISNUMBER(AH1158)),AH1158/AH1157-1,"")</f>
        <v>-1.1675423234092208E-2</v>
      </c>
      <c r="AJ1158" s="60">
        <f>IF(ISNUMBER(AH1158),AH1158/MAX(AH$22:AH1158)-1,"")</f>
        <v>-0.19534220532319391</v>
      </c>
      <c r="AL1158" s="62">
        <v>21.7</v>
      </c>
      <c r="AM1158" s="60">
        <f>IF(AND(ISNUMBER(AL1157),ISNUMBER(AL1158)),AL1158/AL1157-1,"")</f>
        <v>2.3094688221709792E-3</v>
      </c>
      <c r="AN1158" s="60">
        <f>IF(ISNUMBER(AL1158),AL1158/MAX(AL$22:AL1158)-1,"")</f>
        <v>-7.9338141705557974E-2</v>
      </c>
      <c r="AP1158" s="62">
        <v>100.29</v>
      </c>
      <c r="AQ1158" s="60">
        <f>IF(AND(ISNUMBER(AP1157),ISNUMBER(AP1158)),AP1158/AP1157-1,"")</f>
        <v>2.9922202274090814E-4</v>
      </c>
      <c r="AR1158" s="60">
        <f>IF(ISNUMBER(AP1158),AP1158/MAX(AP$22:AP1158)-1,"")</f>
        <v>-1.1951000896324171E-3</v>
      </c>
      <c r="AT1158" s="62">
        <v>50.11</v>
      </c>
      <c r="AU1158" s="60">
        <f>IF(AND(ISNUMBER(AT1157),ISNUMBER(AT1158)),AT1158/AT1157-1,"")</f>
        <v>0</v>
      </c>
      <c r="AV1158" s="60">
        <f>IF(ISNUMBER(AT1158),AT1158/MAX(AT$22:AT1158)-1,"")</f>
        <v>-1.394978078915865E-3</v>
      </c>
      <c r="AX1158" s="62">
        <v>24.59</v>
      </c>
      <c r="AY1158" s="60">
        <f>IF(AND(ISNUMBER(AX1157),ISNUMBER(AX1158)),AX1158/AX1157-1,"")</f>
        <v>4.083299305839283E-3</v>
      </c>
      <c r="AZ1158" s="60">
        <f>IF(ISNUMBER(AX1158),AX1158/MAX(AX$22:AX1158)-1,"")</f>
        <v>-8.297594629871341E-2</v>
      </c>
      <c r="BB1158" s="62">
        <v>42.42</v>
      </c>
      <c r="BC1158" s="60">
        <f>IF(AND(ISNUMBER(BB1157),ISNUMBER(BB1158)),BB1158/BB1157-1,"")</f>
        <v>4.7169811320757482E-4</v>
      </c>
      <c r="BD1158" s="60">
        <f>IF(ISNUMBER(BB1158),BB1158/MAX(BB$22:BB1158)-1,"")</f>
        <v>-0.23305008135960947</v>
      </c>
      <c r="BF1158" s="62">
        <v>47.51</v>
      </c>
      <c r="BG1158" s="60">
        <f>IF(AND(ISNUMBER(BF1157),ISNUMBER(BF1158)),BF1158/BF1157-1,"")</f>
        <v>1.2644889357216194E-3</v>
      </c>
      <c r="BH1158" s="60">
        <f>IF(ISNUMBER(BF1158),BF1158/MAX(BF$22:BF1158)-1,"")</f>
        <v>-0.1224602881418545</v>
      </c>
      <c r="BK1158" s="61">
        <f>BK1157*(1+BL1158)</f>
        <v>136.20876654645809</v>
      </c>
      <c r="BL1158" s="60">
        <f>$L$12*N(AQ1158)+$L$13*N(S1158)+$L$14*N(AA1158)+$L$15*N(AE1158)+$L$16*N(AY1158)+$L$17*N(BC1158)+$L$18*N(AM1158)+$L$19*N(AU1158)+$L$20*N(W1158)</f>
        <v>-7.1506922061432294E-3</v>
      </c>
      <c r="BM1158" s="60">
        <f>IF(ISNUMBER(BK1158),BK1158/MAX(BK$22:BK1158)-1,"")</f>
        <v>-9.2944547809252098E-2</v>
      </c>
      <c r="BO1158" s="61">
        <f>BO1157*(1+BP1158)</f>
        <v>134.85641837361842</v>
      </c>
      <c r="BP1158" s="60">
        <f>$L$36*N(S1158)+$L$37*N(AQ1158)+$L$38*N(AA1158)+$L$39*N(AE1158)+$L$40*N(AM1158)+$L$41*N(W1158)+$L$42*N(AI1158)+$L$43*N(BG1158)+$L$44*N(AY1158)</f>
        <v>-8.8259880509221119E-3</v>
      </c>
      <c r="BQ1158" s="60">
        <f>IF(ISNUMBER(BO1158),BO1158/MAX(BO$22:BO1158)-1,"")</f>
        <v>-0.11059544730029369</v>
      </c>
      <c r="BS1158" s="61">
        <f>BS1157*(1+BT1158)</f>
        <v>127.51716431540167</v>
      </c>
      <c r="BT1158" s="60">
        <f>$L$60*N(S1158)+$L$61*N(AE1158)+$L$62*N(AQ1158)+$L$63*N(AM1158)+$L$64*N(AI1158)+$L$65*N(AA1158)+$L$66*N(BG1158)+$L$67*N(W1158)+$L$68*N(AY1158)</f>
        <v>-8.5884746989115541E-3</v>
      </c>
      <c r="BU1158" s="60">
        <f>IF(ISNUMBER(BS1158),BS1158/MAX(BS$22:BS1158)-1,"")</f>
        <v>-0.11698595029300973</v>
      </c>
    </row>
    <row r="1159" spans="17:73" ht="16" customHeight="1">
      <c r="Q1159" s="63">
        <v>44742</v>
      </c>
      <c r="R1159" s="62">
        <v>547.38</v>
      </c>
      <c r="S1159" s="60">
        <f>IF(AND(ISNUMBER(R1158),ISNUMBER(R1159)),R1159/R1158-1,"")</f>
        <v>-1.0395386256395467E-2</v>
      </c>
      <c r="T1159" s="60">
        <f>IF(ISNUMBER(R1159),R1159/MAX(R$22:R1159)-1,"")</f>
        <v>-0.17501130369253959</v>
      </c>
      <c r="V1159" s="62">
        <v>273.52</v>
      </c>
      <c r="W1159" s="60">
        <f>IF(AND(ISNUMBER(V1158),ISNUMBER(V1159)),V1159/V1158-1,"")</f>
        <v>-1.2563176895306949E-2</v>
      </c>
      <c r="X1159" s="60">
        <f>IF(ISNUMBER(V1159),V1159/MAX(V$22:V1159)-1,"")</f>
        <v>-0.18973842462304114</v>
      </c>
      <c r="Z1159" s="62">
        <v>10.57</v>
      </c>
      <c r="AA1159" s="60">
        <f>IF(AND(ISNUMBER(Z1158),ISNUMBER(Z1159)),Z1159/Z1158-1,"")</f>
        <v>-1.3071895424836666E-2</v>
      </c>
      <c r="AB1159" s="60">
        <f>IF(ISNUMBER(Z1159),Z1159/MAX(Z$22:Z1159)-1,"")</f>
        <v>-0.22050147492625372</v>
      </c>
      <c r="AD1159" s="62">
        <v>14.48</v>
      </c>
      <c r="AE1159" s="60">
        <f>IF(AND(ISNUMBER(AD1158),ISNUMBER(AD1159)),AD1159/AD1158-1,"")</f>
        <v>-1.7639077340569909E-2</v>
      </c>
      <c r="AF1159" s="60">
        <f>IF(ISNUMBER(AD1159),AD1159/MAX(AD$22:AD1159)-1,"")</f>
        <v>-0.14672952268709483</v>
      </c>
      <c r="AH1159" s="62">
        <v>16.75</v>
      </c>
      <c r="AI1159" s="60">
        <f>IF(AND(ISNUMBER(AH1158),ISNUMBER(AH1159)),AH1159/AH1158-1,"")</f>
        <v>-1.0632014176018889E-2</v>
      </c>
      <c r="AJ1159" s="60">
        <f>IF(ISNUMBER(AH1159),AH1159/MAX(AH$22:AH1159)-1,"")</f>
        <v>-0.20389733840304181</v>
      </c>
      <c r="AL1159" s="62">
        <v>21.5</v>
      </c>
      <c r="AM1159" s="60">
        <f>IF(AND(ISNUMBER(AL1158),ISNUMBER(AL1159)),AL1159/AL1158-1,"")</f>
        <v>-9.2165898617511122E-3</v>
      </c>
      <c r="AN1159" s="60">
        <f>IF(ISNUMBER(AL1159),AL1159/MAX(AL$22:AL1159)-1,"")</f>
        <v>-8.782350445481546E-2</v>
      </c>
      <c r="AP1159" s="62">
        <v>100.3</v>
      </c>
      <c r="AQ1159" s="60">
        <f>IF(AND(ISNUMBER(AP1158),ISNUMBER(AP1159)),AP1159/AP1158-1,"")</f>
        <v>9.9710838568078941E-5</v>
      </c>
      <c r="AR1159" s="60">
        <f>IF(ISNUMBER(AP1159),AP1159/MAX(AP$22:AP1159)-1,"")</f>
        <v>-1.0955084154964378E-3</v>
      </c>
      <c r="AT1159" s="62">
        <v>50.11</v>
      </c>
      <c r="AU1159" s="60">
        <f>IF(AND(ISNUMBER(AT1158),ISNUMBER(AT1159)),AT1159/AT1158-1,"")</f>
        <v>0</v>
      </c>
      <c r="AV1159" s="60">
        <f>IF(ISNUMBER(AT1159),AT1159/MAX(AT$22:AT1159)-1,"")</f>
        <v>-1.394978078915865E-3</v>
      </c>
      <c r="AX1159" s="62">
        <v>24.5</v>
      </c>
      <c r="AY1159" s="60">
        <f>IF(AND(ISNUMBER(AX1158),ISNUMBER(AX1159)),AX1159/AX1158-1,"")</f>
        <v>-3.6600244001626647E-3</v>
      </c>
      <c r="AZ1159" s="60">
        <f>IF(ISNUMBER(AX1159),AX1159/MAX(AX$22:AX1159)-1,"")</f>
        <v>-8.6332276710796241E-2</v>
      </c>
      <c r="BB1159" s="62">
        <v>42.52</v>
      </c>
      <c r="BC1159" s="60">
        <f>IF(AND(ISNUMBER(BB1158),ISNUMBER(BB1159)),BB1159/BB1158-1,"")</f>
        <v>2.3573785950024018E-3</v>
      </c>
      <c r="BD1159" s="60">
        <f>IF(ISNUMBER(BB1159),BB1159/MAX(BB$22:BB1159)-1,"")</f>
        <v>-0.23124209003796781</v>
      </c>
      <c r="BF1159" s="62">
        <v>47.55</v>
      </c>
      <c r="BG1159" s="60">
        <f>IF(AND(ISNUMBER(BF1158),ISNUMBER(BF1159)),BF1159/BF1158-1,"")</f>
        <v>8.4192801515459159E-4</v>
      </c>
      <c r="BH1159" s="60">
        <f>IF(ISNUMBER(BF1159),BF1159/MAX(BF$22:BF1159)-1,"")</f>
        <v>-0.12172146287403041</v>
      </c>
      <c r="BK1159" s="61">
        <f>BK1158*(1+BL1159)</f>
        <v>135.14939673291036</v>
      </c>
      <c r="BL1159" s="60">
        <f>$L$12*N(AQ1159)+$L$13*N(S1159)+$L$14*N(AA1159)+$L$15*N(AE1159)+$L$16*N(AY1159)+$L$17*N(BC1159)+$L$18*N(AM1159)+$L$19*N(AU1159)+$L$20*N(W1159)</f>
        <v>-7.7775450171660657E-3</v>
      </c>
      <c r="BM1159" s="60">
        <f>IF(ISNUMBER(BK1159),BK1159/MAX(BK$22:BK1159)-1,"")</f>
        <v>-9.9999212421731487E-2</v>
      </c>
      <c r="BO1159" s="61">
        <f>BO1158*(1+BP1159)</f>
        <v>133.6108830648331</v>
      </c>
      <c r="BP1159" s="60">
        <f>$L$36*N(S1159)+$L$37*N(AQ1159)+$L$38*N(AA1159)+$L$39*N(AE1159)+$L$40*N(AM1159)+$L$41*N(W1159)+$L$42*N(AI1159)+$L$43*N(BG1159)+$L$44*N(AY1159)</f>
        <v>-9.236010594131103E-3</v>
      </c>
      <c r="BQ1159" s="60">
        <f>IF(ISNUMBER(BO1159),BO1159/MAX(BO$22:BO1159)-1,"")</f>
        <v>-0.11880999717149665</v>
      </c>
      <c r="BS1159" s="61">
        <f>BS1158*(1+BT1159)</f>
        <v>126.26015656403369</v>
      </c>
      <c r="BT1159" s="60">
        <f>$L$60*N(S1159)+$L$61*N(AE1159)+$L$62*N(AQ1159)+$L$63*N(AM1159)+$L$64*N(AI1159)+$L$65*N(AA1159)+$L$66*N(BG1159)+$L$67*N(W1159)+$L$68*N(AY1159)</f>
        <v>-9.857557279574455E-3</v>
      </c>
      <c r="BU1159" s="60">
        <f>IF(ISNUMBER(BS1159),BS1159/MAX(BS$22:BS1159)-1,"")</f>
        <v>-0.12569031186666546</v>
      </c>
    </row>
    <row r="1160" spans="17:73" ht="16" customHeight="1">
      <c r="Q1160" s="63">
        <v>44743</v>
      </c>
      <c r="R1160" s="62">
        <v>548.12</v>
      </c>
      <c r="S1160" s="60">
        <f>IF(AND(ISNUMBER(R1159),ISNUMBER(R1160)),R1160/R1159-1,"")</f>
        <v>1.3518944791552912E-3</v>
      </c>
      <c r="T1160" s="60">
        <f>IF(ISNUMBER(R1160),R1160/MAX(R$22:R1160)-1,"")</f>
        <v>-0.17389600602863597</v>
      </c>
      <c r="V1160" s="62">
        <v>273.47000000000003</v>
      </c>
      <c r="W1160" s="60">
        <f>IF(AND(ISNUMBER(V1159),ISNUMBER(V1160)),V1160/V1159-1,"")</f>
        <v>-1.828019888854282E-4</v>
      </c>
      <c r="X1160" s="60">
        <f>IF(ISNUMBER(V1160),V1160/MAX(V$22:V1160)-1,"")</f>
        <v>-0.18988654205053757</v>
      </c>
      <c r="Z1160" s="62">
        <v>10.3</v>
      </c>
      <c r="AA1160" s="60">
        <f>IF(AND(ISNUMBER(Z1159),ISNUMBER(Z1160)),Z1160/Z1159-1,"")</f>
        <v>-2.554399243140959E-2</v>
      </c>
      <c r="AB1160" s="60">
        <f>IF(ISNUMBER(Z1160),Z1160/MAX(Z$22:Z1160)-1,"")</f>
        <v>-0.24041297935103245</v>
      </c>
      <c r="AD1160" s="62">
        <v>13.09</v>
      </c>
      <c r="AE1160" s="60">
        <f>IF(AND(ISNUMBER(AD1159),ISNUMBER(AD1160)),AD1160/AD1159-1,"")</f>
        <v>-9.5994475138121538E-2</v>
      </c>
      <c r="AF1160" s="60">
        <f>IF(ISNUMBER(AD1160),AD1160/MAX(AD$22:AD1160)-1,"")</f>
        <v>-0.2286387743076016</v>
      </c>
      <c r="AH1160" s="62">
        <v>16.36</v>
      </c>
      <c r="AI1160" s="60">
        <f>IF(AND(ISNUMBER(AH1159),ISNUMBER(AH1160)),AH1160/AH1159-1,"")</f>
        <v>-2.3283582089552279E-2</v>
      </c>
      <c r="AJ1160" s="60">
        <f>IF(ISNUMBER(AH1160),AH1160/MAX(AH$22:AH1160)-1,"")</f>
        <v>-0.22243346007604559</v>
      </c>
      <c r="AL1160" s="62">
        <v>21.41</v>
      </c>
      <c r="AM1160" s="60">
        <f>IF(AND(ISNUMBER(AL1159),ISNUMBER(AL1160)),AL1160/AL1159-1,"")</f>
        <v>-4.1860465116279055E-3</v>
      </c>
      <c r="AN1160" s="60">
        <f>IF(ISNUMBER(AL1160),AL1160/MAX(AL$22:AL1160)-1,"")</f>
        <v>-9.1641917691981378E-2</v>
      </c>
      <c r="AP1160" s="62">
        <v>100.26</v>
      </c>
      <c r="AQ1160" s="60">
        <f>IF(AND(ISNUMBER(AP1159),ISNUMBER(AP1160)),AP1160/AP1159-1,"")</f>
        <v>-3.9880358923227721E-4</v>
      </c>
      <c r="AR1160" s="60">
        <f>IF(ISNUMBER(AP1160),AP1160/MAX(AP$22:AP1160)-1,"")</f>
        <v>-1.4938751120405769E-3</v>
      </c>
      <c r="AT1160" s="62">
        <v>50.06</v>
      </c>
      <c r="AU1160" s="60">
        <f>IF(AND(ISNUMBER(AT1159),ISNUMBER(AT1160)),AT1160/AT1159-1,"")</f>
        <v>-9.978048293752817E-4</v>
      </c>
      <c r="AV1160" s="60">
        <f>IF(ISNUMBER(AT1160),AT1160/MAX(AT$22:AT1160)-1,"")</f>
        <v>-2.3913909924272447E-3</v>
      </c>
      <c r="AX1160" s="62">
        <v>24.49</v>
      </c>
      <c r="AY1160" s="60">
        <f>IF(AND(ISNUMBER(AX1159),ISNUMBER(AX1160)),AX1160/AX1159-1,"")</f>
        <v>-4.0816326530623837E-4</v>
      </c>
      <c r="AZ1160" s="60">
        <f>IF(ISNUMBER(AX1160),AX1160/MAX(AX$22:AX1160)-1,"")</f>
        <v>-8.6705202312138852E-2</v>
      </c>
      <c r="BB1160" s="62">
        <v>42.6</v>
      </c>
      <c r="BC1160" s="60">
        <f>IF(AND(ISNUMBER(BB1159),ISNUMBER(BB1160)),BB1160/BB1159-1,"")</f>
        <v>1.8814675446847673E-3</v>
      </c>
      <c r="BD1160" s="60">
        <f>IF(ISNUMBER(BB1160),BB1160/MAX(BB$22:BB1160)-1,"")</f>
        <v>-0.2297956969806545</v>
      </c>
      <c r="BF1160" s="62">
        <v>47.69</v>
      </c>
      <c r="BG1160" s="60">
        <f>IF(AND(ISNUMBER(BF1159),ISNUMBER(BF1160)),BF1160/BF1159-1,"")</f>
        <v>2.9442691903260876E-3</v>
      </c>
      <c r="BH1160" s="60">
        <f>IF(ISNUMBER(BF1160),BF1160/MAX(BF$22:BF1160)-1,"")</f>
        <v>-0.1191355744366458</v>
      </c>
      <c r="BK1160" s="61">
        <f>BK1159*(1+BL1160)</f>
        <v>133.33571793404533</v>
      </c>
      <c r="BL1160" s="60">
        <f>$L$12*N(AQ1160)+$L$13*N(S1160)+$L$14*N(AA1160)+$L$15*N(AE1160)+$L$16*N(AY1160)+$L$17*N(BC1160)+$L$18*N(AM1160)+$L$19*N(AU1160)+$L$20*N(W1160)</f>
        <v>-1.3419806841234604E-2</v>
      </c>
      <c r="BM1160" s="60">
        <f>IF(ISNUMBER(BK1160),BK1160/MAX(BK$22:BK1160)-1,"")</f>
        <v>-0.11207704914799077</v>
      </c>
      <c r="BO1160" s="61">
        <f>BO1159*(1+BP1160)</f>
        <v>130.82248787822621</v>
      </c>
      <c r="BP1160" s="60">
        <f>$L$36*N(S1160)+$L$37*N(AQ1160)+$L$38*N(AA1160)+$L$39*N(AE1160)+$L$40*N(AM1160)+$L$41*N(W1160)+$L$42*N(AI1160)+$L$43*N(BG1160)+$L$44*N(AY1160)</f>
        <v>-2.0869521424043351E-2</v>
      </c>
      <c r="BQ1160" s="60">
        <f>IF(ISNUMBER(BO1160),BO1160/MAX(BO$22:BO1160)-1,"")</f>
        <v>-0.13720001081417899</v>
      </c>
      <c r="BS1160" s="61">
        <f>BS1159*(1+BT1160)</f>
        <v>123.33472556255127</v>
      </c>
      <c r="BT1160" s="60">
        <f>$L$60*N(S1160)+$L$61*N(AE1160)+$L$62*N(AQ1160)+$L$63*N(AM1160)+$L$64*N(AI1160)+$L$65*N(AA1160)+$L$66*N(BG1160)+$L$67*N(W1160)+$L$68*N(AY1160)</f>
        <v>-2.3169866734631957E-2</v>
      </c>
      <c r="BU1160" s="60">
        <f>IF(ISNUMBER(BS1160),BS1160/MAX(BS$22:BS1160)-1,"")</f>
        <v>-0.14594795082551237</v>
      </c>
    </row>
    <row r="1161" spans="17:73" ht="16" customHeight="1">
      <c r="Q1161" s="63">
        <v>44746</v>
      </c>
      <c r="R1161" s="62">
        <v>555.25</v>
      </c>
      <c r="S1161" s="60">
        <f>IF(AND(ISNUMBER(R1160),ISNUMBER(R1161)),R1161/R1160-1,"")</f>
        <v>1.3008100415967228E-2</v>
      </c>
      <c r="T1161" s="60">
        <f>IF(ISNUMBER(R1161),R1161/MAX(R$22:R1161)-1,"")</f>
        <v>-0.16314996232102486</v>
      </c>
      <c r="V1161" s="62">
        <v>277.39</v>
      </c>
      <c r="W1161" s="60">
        <f>IF(AND(ISNUMBER(V1160),ISNUMBER(V1161)),V1161/V1160-1,"")</f>
        <v>1.4334296266500735E-2</v>
      </c>
      <c r="X1161" s="60">
        <f>IF(ISNUMBER(V1161),V1161/MAX(V$22:V1161)-1,"")</f>
        <v>-0.17827413573481055</v>
      </c>
      <c r="Z1161" s="62">
        <v>10.41</v>
      </c>
      <c r="AA1161" s="60">
        <f>IF(AND(ISNUMBER(Z1160),ISNUMBER(Z1161)),Z1161/Z1160-1,"")</f>
        <v>1.0679611650485477E-2</v>
      </c>
      <c r="AB1161" s="60">
        <f>IF(ISNUMBER(Z1161),Z1161/MAX(Z$22:Z1161)-1,"")</f>
        <v>-0.23230088495575218</v>
      </c>
      <c r="AD1161" s="62">
        <v>13.32</v>
      </c>
      <c r="AE1161" s="60">
        <f>IF(AND(ISNUMBER(AD1160),ISNUMBER(AD1161)),AD1161/AD1160-1,"")</f>
        <v>1.7570664629488197E-2</v>
      </c>
      <c r="AF1161" s="60">
        <f>IF(ISNUMBER(AD1161),AD1161/MAX(AD$22:AD1161)-1,"")</f>
        <v>-0.21508544490276948</v>
      </c>
      <c r="AH1161" s="62">
        <v>16.46</v>
      </c>
      <c r="AI1161" s="60">
        <f>IF(AND(ISNUMBER(AH1160),ISNUMBER(AH1161)),AH1161/AH1160-1,"")</f>
        <v>6.1124694376528677E-3</v>
      </c>
      <c r="AJ1161" s="60">
        <f>IF(ISNUMBER(AH1161),AH1161/MAX(AH$22:AH1161)-1,"")</f>
        <v>-0.2176806083650189</v>
      </c>
      <c r="AL1161" s="62">
        <v>21.82</v>
      </c>
      <c r="AM1161" s="60">
        <f>IF(AND(ISNUMBER(AL1160),ISNUMBER(AL1161)),AL1161/AL1160-1,"")</f>
        <v>1.9149929939280774E-2</v>
      </c>
      <c r="AN1161" s="60">
        <f>IF(ISNUMBER(AL1161),AL1161/MAX(AL$22:AL1161)-1,"")</f>
        <v>-7.4246924056003416E-2</v>
      </c>
      <c r="AP1161" s="62">
        <v>100.26</v>
      </c>
      <c r="AQ1161" s="60">
        <f>IF(AND(ISNUMBER(AP1160),ISNUMBER(AP1161)),AP1161/AP1160-1,"")</f>
        <v>0</v>
      </c>
      <c r="AR1161" s="60">
        <f>IF(ISNUMBER(AP1161),AP1161/MAX(AP$22:AP1161)-1,"")</f>
        <v>-1.4938751120405769E-3</v>
      </c>
      <c r="AT1161" s="62">
        <v>50.07</v>
      </c>
      <c r="AU1161" s="60">
        <f>IF(AND(ISNUMBER(AT1160),ISNUMBER(AT1161)),AT1161/AT1160-1,"")</f>
        <v>1.9976028765467113E-4</v>
      </c>
      <c r="AV1161" s="60">
        <f>IF(ISNUMBER(AT1161),AT1161/MAX(AT$22:AT1161)-1,"")</f>
        <v>-2.1921084097249466E-3</v>
      </c>
      <c r="AX1161" s="62">
        <v>24.68</v>
      </c>
      <c r="AY1161" s="60">
        <f>IF(AND(ISNUMBER(AX1160),ISNUMBER(AX1161)),AX1161/AX1160-1,"")</f>
        <v>7.7582686810944157E-3</v>
      </c>
      <c r="AZ1161" s="60">
        <f>IF(ISNUMBER(AX1161),AX1161/MAX(AX$22:AX1161)-1,"")</f>
        <v>-7.961961588663069E-2</v>
      </c>
      <c r="BB1161" s="62">
        <v>42.82</v>
      </c>
      <c r="BC1161" s="60">
        <f>IF(AND(ISNUMBER(BB1160),ISNUMBER(BB1161)),BB1161/BB1160-1,"")</f>
        <v>5.1643192488262102E-3</v>
      </c>
      <c r="BD1161" s="60">
        <f>IF(ISNUMBER(BB1161),BB1161/MAX(BB$22:BB1161)-1,"")</f>
        <v>-0.22581811607304292</v>
      </c>
      <c r="BF1161" s="62">
        <v>47.92</v>
      </c>
      <c r="BG1161" s="60">
        <f>IF(AND(ISNUMBER(BF1160),ISNUMBER(BF1161)),BF1161/BF1160-1,"")</f>
        <v>4.8228140071293613E-3</v>
      </c>
      <c r="BH1161" s="60">
        <f>IF(ISNUMBER(BF1161),BF1161/MAX(BF$22:BF1161)-1,"")</f>
        <v>-0.11488732914665678</v>
      </c>
      <c r="BK1161" s="61">
        <f>BK1160*(1+BL1161)</f>
        <v>134.61137249012862</v>
      </c>
      <c r="BL1161" s="60">
        <f>$L$12*N(AQ1161)+$L$13*N(S1161)+$L$14*N(AA1161)+$L$15*N(AE1161)+$L$16*N(AY1161)+$L$17*N(BC1161)+$L$18*N(AM1161)+$L$19*N(AU1161)+$L$20*N(W1161)</f>
        <v>9.5672380653042417E-3</v>
      </c>
      <c r="BM1161" s="60">
        <f>IF(ISNUMBER(BK1161),BK1161/MAX(BK$22:BK1161)-1,"")</f>
        <v>-0.1035820788935421</v>
      </c>
      <c r="BO1161" s="61">
        <f>BO1160*(1+BP1161)</f>
        <v>132.16243755643896</v>
      </c>
      <c r="BP1161" s="60">
        <f>$L$36*N(S1161)+$L$37*N(AQ1161)+$L$38*N(AA1161)+$L$39*N(AE1161)+$L$40*N(AM1161)+$L$41*N(W1161)+$L$42*N(AI1161)+$L$43*N(BG1161)+$L$44*N(AY1161)</f>
        <v>1.0242502645722728E-2</v>
      </c>
      <c r="BQ1161" s="60">
        <f>IF(ISNUMBER(BO1161),BO1161/MAX(BO$22:BO1161)-1,"")</f>
        <v>-0.12836277964221376</v>
      </c>
      <c r="BS1161" s="61">
        <f>BS1160*(1+BT1161)</f>
        <v>124.70629994081577</v>
      </c>
      <c r="BT1161" s="60">
        <f>$L$60*N(S1161)+$L$61*N(AE1161)+$L$62*N(AQ1161)+$L$63*N(AM1161)+$L$64*N(AI1161)+$L$65*N(AA1161)+$L$66*N(BG1161)+$L$67*N(W1161)+$L$68*N(AY1161)</f>
        <v>1.1120747802441789E-2</v>
      </c>
      <c r="BU1161" s="60">
        <f>IF(ISNUMBER(BS1161),BS1161/MAX(BS$22:BS1161)-1,"")</f>
        <v>-0.13645025337648431</v>
      </c>
    </row>
    <row r="1162" spans="17:73" ht="16" customHeight="1">
      <c r="Q1162" s="63">
        <v>44747</v>
      </c>
      <c r="R1162" s="62">
        <v>556.73</v>
      </c>
      <c r="S1162" s="60">
        <f>IF(AND(ISNUMBER(R1161),ISNUMBER(R1162)),R1162/R1161-1,"")</f>
        <v>2.665466006303463E-3</v>
      </c>
      <c r="T1162" s="60">
        <f>IF(ISNUMBER(R1162),R1162/MAX(R$22:R1162)-1,"")</f>
        <v>-0.16091936699321774</v>
      </c>
      <c r="V1162" s="62">
        <v>278.47000000000003</v>
      </c>
      <c r="W1162" s="60">
        <f>IF(AND(ISNUMBER(V1161),ISNUMBER(V1162)),V1162/V1161-1,"")</f>
        <v>3.8934352355890489E-3</v>
      </c>
      <c r="X1162" s="60">
        <f>IF(ISNUMBER(V1162),V1162/MAX(V$22:V1162)-1,"")</f>
        <v>-0.17507479930088565</v>
      </c>
      <c r="Z1162" s="62">
        <v>10.43</v>
      </c>
      <c r="AA1162" s="60">
        <f>IF(AND(ISNUMBER(Z1161),ISNUMBER(Z1162)),Z1162/Z1161-1,"")</f>
        <v>1.9212295869355245E-3</v>
      </c>
      <c r="AB1162" s="60">
        <f>IF(ISNUMBER(Z1162),Z1162/MAX(Z$22:Z1162)-1,"")</f>
        <v>-0.2308259587020649</v>
      </c>
      <c r="AD1162" s="62">
        <v>13.39</v>
      </c>
      <c r="AE1162" s="60">
        <f>IF(AND(ISNUMBER(AD1161),ISNUMBER(AD1162)),AD1162/AD1161-1,"")</f>
        <v>5.2552552552553866E-3</v>
      </c>
      <c r="AF1162" s="60">
        <f>IF(ISNUMBER(AD1162),AD1162/MAX(AD$22:AD1162)-1,"")</f>
        <v>-0.21096051856216846</v>
      </c>
      <c r="AH1162" s="62">
        <v>16.579999999999998</v>
      </c>
      <c r="AI1162" s="60">
        <f>IF(AND(ISNUMBER(AH1161),ISNUMBER(AH1162)),AH1162/AH1161-1,"")</f>
        <v>7.2904009720533569E-3</v>
      </c>
      <c r="AJ1162" s="60">
        <f>IF(ISNUMBER(AH1162),AH1162/MAX(AH$22:AH1162)-1,"")</f>
        <v>-0.21197718631178708</v>
      </c>
      <c r="AL1162" s="62">
        <v>21.9</v>
      </c>
      <c r="AM1162" s="60">
        <f>IF(AND(ISNUMBER(AL1161),ISNUMBER(AL1162)),AL1162/AL1161-1,"")</f>
        <v>3.6663611365719273E-3</v>
      </c>
      <c r="AN1162" s="60">
        <f>IF(ISNUMBER(AL1162),AL1162/MAX(AL$22:AL1162)-1,"")</f>
        <v>-7.0852778956300488E-2</v>
      </c>
      <c r="AP1162" s="62">
        <v>100.22</v>
      </c>
      <c r="AQ1162" s="60">
        <f>IF(AND(ISNUMBER(AP1161),ISNUMBER(AP1162)),AP1162/AP1161-1,"")</f>
        <v>-3.9896269698791453E-4</v>
      </c>
      <c r="AR1162" s="60">
        <f>IF(ISNUMBER(AP1162),AP1162/MAX(AP$22:AP1162)-1,"")</f>
        <v>-1.8922418085848269E-3</v>
      </c>
      <c r="AT1162" s="62">
        <v>50.07</v>
      </c>
      <c r="AU1162" s="60">
        <f>IF(AND(ISNUMBER(AT1161),ISNUMBER(AT1162)),AT1162/AT1161-1,"")</f>
        <v>0</v>
      </c>
      <c r="AV1162" s="60">
        <f>IF(ISNUMBER(AT1162),AT1162/MAX(AT$22:AT1162)-1,"")</f>
        <v>-2.1921084097249466E-3</v>
      </c>
      <c r="AX1162" s="62">
        <v>24.52</v>
      </c>
      <c r="AY1162" s="60">
        <f>IF(AND(ISNUMBER(AX1161),ISNUMBER(AX1162)),AX1162/AX1161-1,"")</f>
        <v>-6.4829821717989899E-3</v>
      </c>
      <c r="AZ1162" s="60">
        <f>IF(ISNUMBER(AX1162),AX1162/MAX(AX$22:AX1162)-1,"")</f>
        <v>-8.5586425508111241E-2</v>
      </c>
      <c r="BB1162" s="62">
        <v>42.6</v>
      </c>
      <c r="BC1162" s="60">
        <f>IF(AND(ISNUMBER(BB1161),ISNUMBER(BB1162)),BB1162/BB1161-1,"")</f>
        <v>-5.1377860812703569E-3</v>
      </c>
      <c r="BD1162" s="60">
        <f>IF(ISNUMBER(BB1162),BB1162/MAX(BB$22:BB1162)-1,"")</f>
        <v>-0.2297956969806545</v>
      </c>
      <c r="BF1162" s="62">
        <v>47.84</v>
      </c>
      <c r="BG1162" s="60">
        <f>IF(AND(ISNUMBER(BF1161),ISNUMBER(BF1162)),BF1162/BF1161-1,"")</f>
        <v>-1.6694490818029983E-3</v>
      </c>
      <c r="BH1162" s="60">
        <f>IF(ISNUMBER(BF1162),BF1162/MAX(BF$22:BF1162)-1,"")</f>
        <v>-0.11636497968230508</v>
      </c>
      <c r="BK1162" s="61">
        <f>BK1161*(1+BL1162)</f>
        <v>134.68453614391765</v>
      </c>
      <c r="BL1162" s="60">
        <f>$L$12*N(AQ1162)+$L$13*N(S1162)+$L$14*N(AA1162)+$L$15*N(AE1162)+$L$16*N(AY1162)+$L$17*N(BC1162)+$L$18*N(AM1162)+$L$19*N(AU1162)+$L$20*N(W1162)</f>
        <v>5.4351762734171263E-4</v>
      </c>
      <c r="BM1162" s="60">
        <f>IF(ISNUMBER(BK1162),BK1162/MAX(BK$22:BK1162)-1,"")</f>
        <v>-0.10309485995195578</v>
      </c>
      <c r="BO1162" s="61">
        <f>BO1161*(1+BP1162)</f>
        <v>132.3775886787279</v>
      </c>
      <c r="BP1162" s="60">
        <f>$L$36*N(S1162)+$L$37*N(AQ1162)+$L$38*N(AA1162)+$L$39*N(AE1162)+$L$40*N(AM1162)+$L$41*N(W1162)+$L$42*N(AI1162)+$L$43*N(BG1162)+$L$44*N(AY1162)</f>
        <v>1.6279294349204748E-3</v>
      </c>
      <c r="BQ1162" s="60">
        <f>IF(ISNUMBER(BO1162),BO1162/MAX(BO$22:BO1162)-1,"")</f>
        <v>-0.12694381575462121</v>
      </c>
      <c r="BS1162" s="61">
        <f>BS1161*(1+BT1162)</f>
        <v>125.08471378077853</v>
      </c>
      <c r="BT1162" s="60">
        <f>$L$60*N(S1162)+$L$61*N(AE1162)+$L$62*N(AQ1162)+$L$63*N(AM1162)+$L$64*N(AI1162)+$L$65*N(AA1162)+$L$66*N(BG1162)+$L$67*N(W1162)+$L$68*N(AY1162)</f>
        <v>3.0344404424022106E-3</v>
      </c>
      <c r="BU1162" s="60">
        <f>IF(ISNUMBER(BS1162),BS1162/MAX(BS$22:BS1162)-1,"")</f>
        <v>-0.13382986310130374</v>
      </c>
    </row>
    <row r="1163" spans="17:73" ht="16" customHeight="1">
      <c r="Q1163" s="63">
        <v>44748</v>
      </c>
      <c r="R1163" s="62">
        <v>561.61</v>
      </c>
      <c r="S1163" s="60">
        <f>IF(AND(ISNUMBER(R1162),ISNUMBER(R1163)),R1163/R1162-1,"")</f>
        <v>8.7654697968495565E-3</v>
      </c>
      <c r="T1163" s="60">
        <f>IF(ISNUMBER(R1163),R1163/MAX(R$22:R1163)-1,"")</f>
        <v>-0.15356443104747552</v>
      </c>
      <c r="V1163" s="62">
        <v>280.60000000000002</v>
      </c>
      <c r="W1163" s="60">
        <f>IF(AND(ISNUMBER(V1162),ISNUMBER(V1163)),V1163/V1162-1,"")</f>
        <v>7.6489388443996553E-3</v>
      </c>
      <c r="X1163" s="60">
        <f>IF(ISNUMBER(V1163),V1163/MAX(V$22:V1163)-1,"")</f>
        <v>-0.16876499688953395</v>
      </c>
      <c r="Z1163" s="62">
        <v>10.46</v>
      </c>
      <c r="AA1163" s="60">
        <f>IF(AND(ISNUMBER(Z1162),ISNUMBER(Z1163)),Z1163/Z1162-1,"")</f>
        <v>2.8763183125599667E-3</v>
      </c>
      <c r="AB1163" s="60">
        <f>IF(ISNUMBER(Z1163),Z1163/MAX(Z$22:Z1163)-1,"")</f>
        <v>-0.22861356932153387</v>
      </c>
      <c r="AD1163" s="62">
        <v>13.26</v>
      </c>
      <c r="AE1163" s="60">
        <f>IF(AND(ISNUMBER(AD1162),ISNUMBER(AD1163)),AD1163/AD1162-1,"")</f>
        <v>-9.7087378640777766E-3</v>
      </c>
      <c r="AF1163" s="60">
        <f>IF(ISNUMBER(AD1163),AD1163/MAX(AD$22:AD1163)-1,"")</f>
        <v>-0.2186210960518562</v>
      </c>
      <c r="AH1163" s="62">
        <v>16.829999999999998</v>
      </c>
      <c r="AI1163" s="60">
        <f>IF(AND(ISNUMBER(AH1162),ISNUMBER(AH1163)),AH1163/AH1162-1,"")</f>
        <v>1.5078407720144682E-2</v>
      </c>
      <c r="AJ1163" s="60">
        <f>IF(ISNUMBER(AH1163),AH1163/MAX(AH$22:AH1163)-1,"")</f>
        <v>-0.20009505703422059</v>
      </c>
      <c r="AL1163" s="62">
        <v>21.37</v>
      </c>
      <c r="AM1163" s="60">
        <f>IF(AND(ISNUMBER(AL1162),ISNUMBER(AL1163)),AL1163/AL1162-1,"")</f>
        <v>-2.4200913242009015E-2</v>
      </c>
      <c r="AN1163" s="60">
        <f>IF(ISNUMBER(AL1163),AL1163/MAX(AL$22:AL1163)-1,"")</f>
        <v>-9.3338990241832787E-2</v>
      </c>
      <c r="AP1163" s="62">
        <v>100.27</v>
      </c>
      <c r="AQ1163" s="60">
        <f>IF(AND(ISNUMBER(AP1162),ISNUMBER(AP1163)),AP1163/AP1162-1,"")</f>
        <v>4.9890241468775187E-4</v>
      </c>
      <c r="AR1163" s="60">
        <f>IF(ISNUMBER(AP1163),AP1163/MAX(AP$22:AP1163)-1,"")</f>
        <v>-1.3942834379045976E-3</v>
      </c>
      <c r="AT1163" s="62">
        <v>50.08</v>
      </c>
      <c r="AU1163" s="60">
        <f>IF(AND(ISNUMBER(AT1162),ISNUMBER(AT1163)),AT1163/AT1162-1,"")</f>
        <v>1.9972039145188525E-4</v>
      </c>
      <c r="AV1163" s="60">
        <f>IF(ISNUMBER(AT1163),AT1163/MAX(AT$22:AT1163)-1,"")</f>
        <v>-1.9928258270227595E-3</v>
      </c>
      <c r="AX1163" s="62">
        <v>24.23</v>
      </c>
      <c r="AY1163" s="60">
        <f>IF(AND(ISNUMBER(AX1162),ISNUMBER(AX1163)),AX1163/AX1162-1,"")</f>
        <v>-1.1827079934747076E-2</v>
      </c>
      <c r="AZ1163" s="60">
        <f>IF(ISNUMBER(AX1163),AX1163/MAX(AX$22:AX1163)-1,"")</f>
        <v>-9.6401267947044622E-2</v>
      </c>
      <c r="BB1163" s="62">
        <v>42.94</v>
      </c>
      <c r="BC1163" s="60">
        <f>IF(AND(ISNUMBER(BB1162),ISNUMBER(BB1163)),BB1163/BB1162-1,"")</f>
        <v>7.9812206572769107E-3</v>
      </c>
      <c r="BD1163" s="60">
        <f>IF(ISNUMBER(BB1163),BB1163/MAX(BB$22:BB1163)-1,"")</f>
        <v>-0.2236485264870729</v>
      </c>
      <c r="BF1163" s="62">
        <v>47.94</v>
      </c>
      <c r="BG1163" s="60">
        <f>IF(AND(ISNUMBER(BF1162),ISNUMBER(BF1163)),BF1163/BF1162-1,"")</f>
        <v>2.0903010033443969E-3</v>
      </c>
      <c r="BH1163" s="60">
        <f>IF(ISNUMBER(BF1163),BF1163/MAX(BF$22:BF1163)-1,"")</f>
        <v>-0.11451791651274479</v>
      </c>
      <c r="BK1163" s="61">
        <f>BK1162*(1+BL1163)</f>
        <v>134.63539087047639</v>
      </c>
      <c r="BL1163" s="60">
        <f>$L$12*N(AQ1163)+$L$13*N(S1163)+$L$14*N(AA1163)+$L$15*N(AE1163)+$L$16*N(AY1163)+$L$17*N(BC1163)+$L$18*N(AM1163)+$L$19*N(AU1163)+$L$20*N(W1163)</f>
        <v>-3.648917303226775E-4</v>
      </c>
      <c r="BM1163" s="60">
        <f>IF(ISNUMBER(BK1163),BK1163/MAX(BK$22:BK1163)-1,"")</f>
        <v>-0.10342213322044325</v>
      </c>
      <c r="BO1163" s="61">
        <f>BO1162*(1+BP1163)</f>
        <v>132.38582706430151</v>
      </c>
      <c r="BP1163" s="60">
        <f>$L$36*N(S1163)+$L$37*N(AQ1163)+$L$38*N(AA1163)+$L$39*N(AE1163)+$L$40*N(AM1163)+$L$41*N(W1163)+$L$42*N(AI1163)+$L$43*N(BG1163)+$L$44*N(AY1163)</f>
        <v>6.2233990328890046E-5</v>
      </c>
      <c r="BQ1163" s="60">
        <f>IF(ISNUMBER(BO1163),BO1163/MAX(BO$22:BO1163)-1,"")</f>
        <v>-0.12688948198449423</v>
      </c>
      <c r="BS1163" s="61">
        <f>BS1162*(1+BT1163)</f>
        <v>125.08651462962089</v>
      </c>
      <c r="BT1163" s="60">
        <f>$L$60*N(S1163)+$L$61*N(AE1163)+$L$62*N(AQ1163)+$L$63*N(AM1163)+$L$64*N(AI1163)+$L$65*N(AA1163)+$L$66*N(BG1163)+$L$67*N(W1163)+$L$68*N(AY1163)</f>
        <v>1.4397033721713618E-5</v>
      </c>
      <c r="BU1163" s="60">
        <f>IF(ISNUMBER(BS1163),BS1163/MAX(BS$22:BS1163)-1,"")</f>
        <v>-0.1338173928206341</v>
      </c>
    </row>
    <row r="1164" spans="17:73" ht="16" customHeight="1">
      <c r="Q1164" s="63">
        <v>44749</v>
      </c>
      <c r="R1164" s="62">
        <v>563.91</v>
      </c>
      <c r="S1164" s="60">
        <f>IF(AND(ISNUMBER(R1163),ISNUMBER(R1164)),R1164/R1163-1,"")</f>
        <v>4.0953686722102756E-3</v>
      </c>
      <c r="T1164" s="60">
        <f>IF(ISNUMBER(R1164),R1164/MAX(R$22:R1164)-1,"")</f>
        <v>-0.15009796533534292</v>
      </c>
      <c r="V1164" s="62">
        <v>281.77999999999997</v>
      </c>
      <c r="W1164" s="60">
        <f>IF(AND(ISNUMBER(V1163),ISNUMBER(V1164)),V1164/V1163-1,"")</f>
        <v>4.2052744119742691E-3</v>
      </c>
      <c r="X1164" s="60">
        <f>IF(ISNUMBER(V1164),V1164/MAX(V$22:V1164)-1,"")</f>
        <v>-0.16526942560061619</v>
      </c>
      <c r="Z1164" s="62">
        <v>10.53</v>
      </c>
      <c r="AA1164" s="60">
        <f>IF(AND(ISNUMBER(Z1163),ISNUMBER(Z1164)),Z1164/Z1163-1,"")</f>
        <v>6.6921606118546251E-3</v>
      </c>
      <c r="AB1164" s="60">
        <f>IF(ISNUMBER(Z1164),Z1164/MAX(Z$22:Z1164)-1,"")</f>
        <v>-0.22345132743362839</v>
      </c>
      <c r="AD1164" s="62">
        <v>13.43</v>
      </c>
      <c r="AE1164" s="60">
        <f>IF(AND(ISNUMBER(AD1163),ISNUMBER(AD1164)),AD1164/AD1163-1,"")</f>
        <v>1.2820512820512775E-2</v>
      </c>
      <c r="AF1164" s="60">
        <f>IF(ISNUMBER(AD1164),AD1164/MAX(AD$22:AD1164)-1,"")</f>
        <v>-0.2086034177961108</v>
      </c>
      <c r="AH1164" s="62">
        <v>16.82</v>
      </c>
      <c r="AI1164" s="60">
        <f>IF(AND(ISNUMBER(AH1163),ISNUMBER(AH1164)),AH1164/AH1163-1,"")</f>
        <v>-5.9417706476516674E-4</v>
      </c>
      <c r="AJ1164" s="60">
        <f>IF(ISNUMBER(AH1164),AH1164/MAX(AH$22:AH1164)-1,"")</f>
        <v>-0.2005703422053231</v>
      </c>
      <c r="AL1164" s="62">
        <v>21.47</v>
      </c>
      <c r="AM1164" s="60">
        <f>IF(AND(ISNUMBER(AL1163),ISNUMBER(AL1164)),AL1164/AL1163-1,"")</f>
        <v>4.6794571829666953E-3</v>
      </c>
      <c r="AN1164" s="60">
        <f>IF(ISNUMBER(AL1164),AL1164/MAX(AL$22:AL1164)-1,"")</f>
        <v>-8.9096308867204099E-2</v>
      </c>
      <c r="AP1164" s="62">
        <v>100.23</v>
      </c>
      <c r="AQ1164" s="60">
        <f>IF(AND(ISNUMBER(AP1163),ISNUMBER(AP1164)),AP1164/AP1163-1,"")</f>
        <v>-3.9892290814791398E-4</v>
      </c>
      <c r="AR1164" s="60">
        <f>IF(ISNUMBER(AP1164),AP1164/MAX(AP$22:AP1164)-1,"")</f>
        <v>-1.7926501344487367E-3</v>
      </c>
      <c r="AT1164" s="62">
        <v>50.08</v>
      </c>
      <c r="AU1164" s="60">
        <f>IF(AND(ISNUMBER(AT1163),ISNUMBER(AT1164)),AT1164/AT1163-1,"")</f>
        <v>0</v>
      </c>
      <c r="AV1164" s="60">
        <f>IF(ISNUMBER(AT1164),AT1164/MAX(AT$22:AT1164)-1,"")</f>
        <v>-1.9928258270227595E-3</v>
      </c>
      <c r="AX1164" s="62">
        <v>23.79</v>
      </c>
      <c r="AY1164" s="60">
        <f>IF(AND(ISNUMBER(AX1163),ISNUMBER(AX1164)),AX1164/AX1163-1,"")</f>
        <v>-1.8159306644655482E-2</v>
      </c>
      <c r="AZ1164" s="60">
        <f>IF(ISNUMBER(AX1164),AX1164/MAX(AX$22:AX1164)-1,"")</f>
        <v>-0.11280999440611605</v>
      </c>
      <c r="BB1164" s="62">
        <v>42.83</v>
      </c>
      <c r="BC1164" s="60">
        <f>IF(AND(ISNUMBER(BB1163),ISNUMBER(BB1164)),BB1164/BB1163-1,"")</f>
        <v>-2.5617140195621779E-3</v>
      </c>
      <c r="BD1164" s="60">
        <f>IF(ISNUMBER(BB1164),BB1164/MAX(BB$22:BB1164)-1,"")</f>
        <v>-0.22563731694087874</v>
      </c>
      <c r="BF1164" s="62">
        <v>47.91</v>
      </c>
      <c r="BG1164" s="60">
        <f>IF(AND(ISNUMBER(BF1163),ISNUMBER(BF1164)),BF1164/BF1163-1,"")</f>
        <v>-6.2578222778475467E-4</v>
      </c>
      <c r="BH1164" s="60">
        <f>IF(ISNUMBER(BF1164),BF1164/MAX(BF$22:BF1164)-1,"")</f>
        <v>-0.11507203546361289</v>
      </c>
      <c r="BK1164" s="61">
        <f>BK1163*(1+BL1164)</f>
        <v>134.75013585448698</v>
      </c>
      <c r="BL1164" s="60">
        <f>$L$12*N(AQ1164)+$L$13*N(S1164)+$L$14*N(AA1164)+$L$15*N(AE1164)+$L$16*N(AY1164)+$L$17*N(BC1164)+$L$18*N(AM1164)+$L$19*N(AU1164)+$L$20*N(W1164)</f>
        <v>8.5226464801524317E-4</v>
      </c>
      <c r="BM1164" s="60">
        <f>IF(ISNUMBER(BK1164),BK1164/MAX(BK$22:BK1164)-1,"")</f>
        <v>-0.10265801160039434</v>
      </c>
      <c r="BO1164" s="61">
        <f>BO1163*(1+BP1164)</f>
        <v>132.81483962275547</v>
      </c>
      <c r="BP1164" s="60">
        <f>$L$36*N(S1164)+$L$37*N(AQ1164)+$L$38*N(AA1164)+$L$39*N(AE1164)+$L$40*N(AM1164)+$L$41*N(W1164)+$L$42*N(AI1164)+$L$43*N(BG1164)+$L$44*N(AY1164)</f>
        <v>3.2406230180938448E-3</v>
      </c>
      <c r="BQ1164" s="60">
        <f>IF(ISNUMBER(BO1164),BO1164/MAX(BO$22:BO1164)-1,"")</f>
        <v>-0.12406005994247338</v>
      </c>
      <c r="BS1164" s="61">
        <f>BS1163*(1+BT1164)</f>
        <v>125.64359428014407</v>
      </c>
      <c r="BT1164" s="60">
        <f>$L$60*N(S1164)+$L$61*N(AE1164)+$L$62*N(AQ1164)+$L$63*N(AM1164)+$L$64*N(AI1164)+$L$65*N(AA1164)+$L$66*N(BG1164)+$L$67*N(W1164)+$L$68*N(AY1164)</f>
        <v>4.4535548230174339E-3</v>
      </c>
      <c r="BU1164" s="60">
        <f>IF(ISNUMBER(BS1164),BS1164/MAX(BS$22:BS1164)-1,"")</f>
        <v>-0.12995980109281668</v>
      </c>
    </row>
    <row r="1165" spans="17:73" ht="16" customHeight="1">
      <c r="Q1165" s="63">
        <v>44750</v>
      </c>
      <c r="R1165" s="62">
        <v>567.75</v>
      </c>
      <c r="S1165" s="60">
        <f>IF(AND(ISNUMBER(R1164),ISNUMBER(R1165)),R1165/R1164-1,"")</f>
        <v>6.809597276161039E-3</v>
      </c>
      <c r="T1165" s="60">
        <f>IF(ISNUMBER(R1165),R1165/MAX(R$22:R1165)-1,"")</f>
        <v>-0.14431047475508663</v>
      </c>
      <c r="V1165" s="62">
        <v>284.08999999999997</v>
      </c>
      <c r="W1165" s="60">
        <f>IF(AND(ISNUMBER(V1164),ISNUMBER(V1165)),V1165/V1164-1,"")</f>
        <v>8.1978848747250588E-3</v>
      </c>
      <c r="X1165" s="60">
        <f>IF(ISNUMBER(V1165),V1165/MAX(V$22:V1165)-1,"")</f>
        <v>-0.15842640045027701</v>
      </c>
      <c r="Z1165" s="62">
        <v>10.59</v>
      </c>
      <c r="AA1165" s="60">
        <f>IF(AND(ISNUMBER(Z1164),ISNUMBER(Z1165)),Z1165/Z1164-1,"")</f>
        <v>5.6980056980058258E-3</v>
      </c>
      <c r="AB1165" s="60">
        <f>IF(ISNUMBER(Z1165),Z1165/MAX(Z$22:Z1165)-1,"")</f>
        <v>-0.21902654867256643</v>
      </c>
      <c r="AD1165" s="62">
        <v>13.61</v>
      </c>
      <c r="AE1165" s="60">
        <f>IF(AND(ISNUMBER(AD1164),ISNUMBER(AD1165)),AD1165/AD1164-1,"")</f>
        <v>1.3402829486224954E-2</v>
      </c>
      <c r="AF1165" s="60">
        <f>IF(ISNUMBER(AD1165),AD1165/MAX(AD$22:AD1165)-1,"")</f>
        <v>-0.19799646434885088</v>
      </c>
      <c r="AH1165" s="62">
        <v>16.88</v>
      </c>
      <c r="AI1165" s="60">
        <f>IF(AND(ISNUMBER(AH1164),ISNUMBER(AH1165)),AH1165/AH1164-1,"")</f>
        <v>3.5671819262781401E-3</v>
      </c>
      <c r="AJ1165" s="60">
        <f>IF(ISNUMBER(AH1165),AH1165/MAX(AH$22:AH1165)-1,"")</f>
        <v>-0.19771863117870725</v>
      </c>
      <c r="AL1165" s="62">
        <v>21.46</v>
      </c>
      <c r="AM1165" s="60">
        <f>IF(AND(ISNUMBER(AL1164),ISNUMBER(AL1165)),AL1165/AL1164-1,"")</f>
        <v>-4.657661853748607E-4</v>
      </c>
      <c r="AN1165" s="60">
        <f>IF(ISNUMBER(AL1165),AL1165/MAX(AL$22:AL1165)-1,"")</f>
        <v>-8.9520577004666979E-2</v>
      </c>
      <c r="AP1165" s="62">
        <v>100.23</v>
      </c>
      <c r="AQ1165" s="60">
        <f>IF(AND(ISNUMBER(AP1164),ISNUMBER(AP1165)),AP1165/AP1164-1,"")</f>
        <v>0</v>
      </c>
      <c r="AR1165" s="60">
        <f>IF(ISNUMBER(AP1165),AP1165/MAX(AP$22:AP1165)-1,"")</f>
        <v>-1.7926501344487367E-3</v>
      </c>
      <c r="AT1165" s="62">
        <v>50.09</v>
      </c>
      <c r="AU1165" s="60">
        <f>IF(AND(ISNUMBER(AT1164),ISNUMBER(AT1165)),AT1165/AT1164-1,"")</f>
        <v>1.9968051118213204E-4</v>
      </c>
      <c r="AV1165" s="60">
        <f>IF(ISNUMBER(AT1165),AT1165/MAX(AT$22:AT1165)-1,"")</f>
        <v>-1.7935432443203503E-3</v>
      </c>
      <c r="AX1165" s="62">
        <v>23.72</v>
      </c>
      <c r="AY1165" s="60">
        <f>IF(AND(ISNUMBER(AX1164),ISNUMBER(AX1165)),AX1165/AX1164-1,"")</f>
        <v>-2.9424127784783982E-3</v>
      </c>
      <c r="AZ1165" s="60">
        <f>IF(ISNUMBER(AX1165),AX1165/MAX(AX$22:AX1165)-1,"")</f>
        <v>-0.11542047361551377</v>
      </c>
      <c r="BB1165" s="62">
        <v>42.68</v>
      </c>
      <c r="BC1165" s="60">
        <f>IF(AND(ISNUMBER(BB1164),ISNUMBER(BB1165)),BB1165/BB1164-1,"")</f>
        <v>-3.50221807144524E-3</v>
      </c>
      <c r="BD1165" s="60">
        <f>IF(ISNUMBER(BB1165),BB1165/MAX(BB$22:BB1165)-1,"")</f>
        <v>-0.22834930392334118</v>
      </c>
      <c r="BF1165" s="62">
        <v>47.76</v>
      </c>
      <c r="BG1165" s="60">
        <f>IF(AND(ISNUMBER(BF1164),ISNUMBER(BF1165)),BF1165/BF1164-1,"")</f>
        <v>-3.1308703819661332E-3</v>
      </c>
      <c r="BH1165" s="60">
        <f>IF(ISNUMBER(BF1165),BF1165/MAX(BF$22:BF1165)-1,"")</f>
        <v>-0.11784263021795349</v>
      </c>
      <c r="BK1165" s="61">
        <f>BK1164*(1+BL1165)</f>
        <v>135.24549410530508</v>
      </c>
      <c r="BL1165" s="60">
        <f>$L$12*N(AQ1165)+$L$13*N(S1165)+$L$14*N(AA1165)+$L$15*N(AE1165)+$L$16*N(AY1165)+$L$17*N(BC1165)+$L$18*N(AM1165)+$L$19*N(AU1165)+$L$20*N(W1165)</f>
        <v>3.6761243146577055E-3</v>
      </c>
      <c r="BM1165" s="60">
        <f>IF(ISNUMBER(BK1165),BK1165/MAX(BK$22:BK1165)-1,"")</f>
        <v>-9.9359270898275232E-2</v>
      </c>
      <c r="BO1165" s="61">
        <f>BO1164*(1+BP1165)</f>
        <v>133.49468873591249</v>
      </c>
      <c r="BP1165" s="60">
        <f>$L$36*N(S1165)+$L$37*N(AQ1165)+$L$38*N(AA1165)+$L$39*N(AE1165)+$L$40*N(AM1165)+$L$41*N(W1165)+$L$42*N(AI1165)+$L$43*N(BG1165)+$L$44*N(AY1165)</f>
        <v>5.1187737385976631E-3</v>
      </c>
      <c r="BQ1165" s="60">
        <f>IF(ISNUMBER(BO1165),BO1165/MAX(BO$22:BO1165)-1,"")</f>
        <v>-0.11957632158071807</v>
      </c>
      <c r="BS1165" s="61">
        <f>BS1164*(1+BT1165)</f>
        <v>126.32076409853661</v>
      </c>
      <c r="BT1165" s="60">
        <f>$L$60*N(S1165)+$L$61*N(AE1165)+$L$62*N(AQ1165)+$L$63*N(AM1165)+$L$64*N(AI1165)+$L$65*N(AA1165)+$L$66*N(BG1165)+$L$67*N(W1165)+$L$68*N(AY1165)</f>
        <v>5.3896087760963336E-3</v>
      </c>
      <c r="BU1165" s="60">
        <f>IF(ISNUMBER(BS1165),BS1165/MAX(BS$22:BS1165)-1,"")</f>
        <v>-0.12527062480122997</v>
      </c>
    </row>
    <row r="1166" spans="17:73" ht="16" customHeight="1">
      <c r="Q1166" s="63">
        <v>44753</v>
      </c>
      <c r="R1166" s="62">
        <v>567</v>
      </c>
      <c r="S1166" s="60">
        <f>IF(AND(ISNUMBER(R1165),ISNUMBER(R1166)),R1166/R1165-1,"")</f>
        <v>-1.3210039630119352E-3</v>
      </c>
      <c r="T1166" s="60">
        <f>IF(ISNUMBER(R1166),R1166/MAX(R$22:R1166)-1,"")</f>
        <v>-0.145440844009043</v>
      </c>
      <c r="V1166" s="62">
        <v>283.74</v>
      </c>
      <c r="W1166" s="60">
        <f>IF(AND(ISNUMBER(V1165),ISNUMBER(V1166)),V1166/V1165-1,"")</f>
        <v>-1.2320039424125184E-3</v>
      </c>
      <c r="X1166" s="60">
        <f>IF(ISNUMBER(V1166),V1166/MAX(V$22:V1166)-1,"")</f>
        <v>-0.15946322244275257</v>
      </c>
      <c r="Z1166" s="62">
        <v>10.54</v>
      </c>
      <c r="AA1166" s="60">
        <f>IF(AND(ISNUMBER(Z1165),ISNUMBER(Z1166)),Z1166/Z1165-1,"")</f>
        <v>-4.7214353163362865E-3</v>
      </c>
      <c r="AB1166" s="60">
        <f>IF(ISNUMBER(Z1166),Z1166/MAX(Z$22:Z1166)-1,"")</f>
        <v>-0.22271386430678475</v>
      </c>
      <c r="AD1166" s="62">
        <v>13.72</v>
      </c>
      <c r="AE1166" s="60">
        <f>IF(AND(ISNUMBER(AD1165),ISNUMBER(AD1166)),AD1166/AD1165-1,"")</f>
        <v>8.0822924320353984E-3</v>
      </c>
      <c r="AF1166" s="60">
        <f>IF(ISNUMBER(AD1166),AD1166/MAX(AD$22:AD1166)-1,"")</f>
        <v>-0.19151443724219197</v>
      </c>
      <c r="AH1166" s="62">
        <v>16.760000000000002</v>
      </c>
      <c r="AI1166" s="60">
        <f>IF(AND(ISNUMBER(AH1165),ISNUMBER(AH1166)),AH1166/AH1165-1,"")</f>
        <v>-7.1090047393362887E-3</v>
      </c>
      <c r="AJ1166" s="60">
        <f>IF(ISNUMBER(AH1166),AH1166/MAX(AH$22:AH1166)-1,"")</f>
        <v>-0.20342205323193907</v>
      </c>
      <c r="AL1166" s="62">
        <v>21.39</v>
      </c>
      <c r="AM1166" s="60">
        <f>IF(AND(ISNUMBER(AL1165),ISNUMBER(AL1166)),AL1166/AL1165-1,"")</f>
        <v>-3.2618825722273703E-3</v>
      </c>
      <c r="AN1166" s="60">
        <f>IF(ISNUMBER(AL1166),AL1166/MAX(AL$22:AL1166)-1,"")</f>
        <v>-9.2490453966907027E-2</v>
      </c>
      <c r="AP1166" s="62">
        <v>100.24</v>
      </c>
      <c r="AQ1166" s="60">
        <f>IF(AND(ISNUMBER(AP1165),ISNUMBER(AP1166)),AP1166/AP1165-1,"")</f>
        <v>9.9770527786091634E-5</v>
      </c>
      <c r="AR1166" s="60">
        <f>IF(ISNUMBER(AP1166),AP1166/MAX(AP$22:AP1166)-1,"")</f>
        <v>-1.6930584603127574E-3</v>
      </c>
      <c r="AT1166" s="62">
        <v>50.09</v>
      </c>
      <c r="AU1166" s="60">
        <f>IF(AND(ISNUMBER(AT1165),ISNUMBER(AT1166)),AT1166/AT1165-1,"")</f>
        <v>0</v>
      </c>
      <c r="AV1166" s="60">
        <f>IF(ISNUMBER(AT1166),AT1166/MAX(AT$22:AT1166)-1,"")</f>
        <v>-1.7935432443203503E-3</v>
      </c>
      <c r="AX1166" s="62">
        <v>23.74</v>
      </c>
      <c r="AY1166" s="60">
        <f>IF(AND(ISNUMBER(AX1165),ISNUMBER(AX1166)),AX1166/AX1165-1,"")</f>
        <v>8.4317032040459594E-4</v>
      </c>
      <c r="AZ1166" s="60">
        <f>IF(ISNUMBER(AX1166),AX1166/MAX(AX$22:AX1166)-1,"")</f>
        <v>-0.11467462241282877</v>
      </c>
      <c r="BB1166" s="62">
        <v>42.58</v>
      </c>
      <c r="BC1166" s="60">
        <f>IF(AND(ISNUMBER(BB1165),ISNUMBER(BB1166)),BB1166/BB1165-1,"")</f>
        <v>-2.3430178069353547E-3</v>
      </c>
      <c r="BD1166" s="60">
        <f>IF(ISNUMBER(BB1166),BB1166/MAX(BB$22:BB1166)-1,"")</f>
        <v>-0.23015729524498285</v>
      </c>
      <c r="BF1166" s="62">
        <v>47.74</v>
      </c>
      <c r="BG1166" s="60">
        <f>IF(AND(ISNUMBER(BF1165),ISNUMBER(BF1166)),BF1166/BF1165-1,"")</f>
        <v>-4.1876046901168085E-4</v>
      </c>
      <c r="BH1166" s="60">
        <f>IF(ISNUMBER(BF1166),BF1166/MAX(BF$22:BF1166)-1,"")</f>
        <v>-0.11821204285186548</v>
      </c>
      <c r="BK1166" s="61">
        <f>BK1165*(1+BL1166)</f>
        <v>135.18974530913033</v>
      </c>
      <c r="BL1166" s="60">
        <f>$L$12*N(AQ1166)+$L$13*N(S1166)+$L$14*N(AA1166)+$L$15*N(AE1166)+$L$16*N(AY1166)+$L$17*N(BC1166)+$L$18*N(AM1166)+$L$19*N(AU1166)+$L$20*N(W1166)</f>
        <v>-4.122044622894436E-4</v>
      </c>
      <c r="BM1166" s="60">
        <f>IF(ISNUMBER(BK1166),BK1166/MAX(BK$22:BK1166)-1,"")</f>
        <v>-9.9730519025730602E-2</v>
      </c>
      <c r="BO1166" s="61">
        <f>BO1165*(1+BP1166)</f>
        <v>133.48835238906506</v>
      </c>
      <c r="BP1166" s="60">
        <f>$L$36*N(S1166)+$L$37*N(AQ1166)+$L$38*N(AA1166)+$L$39*N(AE1166)+$L$40*N(AM1166)+$L$41*N(W1166)+$L$42*N(AI1166)+$L$43*N(BG1166)+$L$44*N(AY1166)</f>
        <v>-4.7465160654941804E-5</v>
      </c>
      <c r="BQ1166" s="60">
        <f>IF(ISNUMBER(BO1166),BO1166/MAX(BO$22:BO1166)-1,"")</f>
        <v>-0.11961811103205866</v>
      </c>
      <c r="BS1166" s="61">
        <f>BS1165*(1+BT1166)</f>
        <v>126.26910248047604</v>
      </c>
      <c r="BT1166" s="60">
        <f>$L$60*N(S1166)+$L$61*N(AE1166)+$L$62*N(AQ1166)+$L$63*N(AM1166)+$L$64*N(AI1166)+$L$65*N(AA1166)+$L$66*N(BG1166)+$L$67*N(W1166)+$L$68*N(AY1166)</f>
        <v>-4.0897170333983472E-4</v>
      </c>
      <c r="BU1166" s="60">
        <f>IF(ISNUMBER(BS1166),BS1166/MAX(BS$22:BS1166)-1,"")</f>
        <v>-0.12562836436376645</v>
      </c>
    </row>
    <row r="1167" spans="17:73" ht="16" customHeight="1">
      <c r="Q1167" s="63">
        <v>44754</v>
      </c>
      <c r="R1167" s="62">
        <v>568.09</v>
      </c>
      <c r="S1167" s="60">
        <f>IF(AND(ISNUMBER(R1166),ISNUMBER(R1167)),R1167/R1166-1,"")</f>
        <v>1.9223985890652884E-3</v>
      </c>
      <c r="T1167" s="60">
        <f>IF(ISNUMBER(R1167),R1167/MAX(R$22:R1167)-1,"")</f>
        <v>-0.14379804069329305</v>
      </c>
      <c r="V1167" s="62">
        <v>283.89</v>
      </c>
      <c r="W1167" s="60">
        <f>IF(AND(ISNUMBER(V1166),ISNUMBER(V1167)),V1167/V1166-1,"")</f>
        <v>5.2865299217574879E-4</v>
      </c>
      <c r="X1167" s="60">
        <f>IF(ISNUMBER(V1167),V1167/MAX(V$22:V1167)-1,"")</f>
        <v>-0.15901887016026306</v>
      </c>
      <c r="Z1167" s="62">
        <v>10.6</v>
      </c>
      <c r="AA1167" s="60">
        <f>IF(AND(ISNUMBER(Z1166),ISNUMBER(Z1167)),Z1167/Z1166-1,"")</f>
        <v>5.6925996204935103E-3</v>
      </c>
      <c r="AB1167" s="60">
        <f>IF(ISNUMBER(Z1167),Z1167/MAX(Z$22:Z1167)-1,"")</f>
        <v>-0.21828908554572279</v>
      </c>
      <c r="AD1167" s="62">
        <v>13.45</v>
      </c>
      <c r="AE1167" s="60">
        <f>IF(AND(ISNUMBER(AD1166),ISNUMBER(AD1167)),AD1167/AD1166-1,"")</f>
        <v>-1.9679300291545299E-2</v>
      </c>
      <c r="AF1167" s="60">
        <f>IF(ISNUMBER(AD1167),AD1167/MAX(AD$22:AD1167)-1,"")</f>
        <v>-0.20742486741308186</v>
      </c>
      <c r="AH1167" s="62">
        <v>16.7</v>
      </c>
      <c r="AI1167" s="60">
        <f>IF(AND(ISNUMBER(AH1166),ISNUMBER(AH1167)),AH1167/AH1166-1,"")</f>
        <v>-3.5799522673032325E-3</v>
      </c>
      <c r="AJ1167" s="60">
        <f>IF(ISNUMBER(AH1167),AH1167/MAX(AH$22:AH1167)-1,"")</f>
        <v>-0.20627376425855515</v>
      </c>
      <c r="AL1167" s="62">
        <v>21.47</v>
      </c>
      <c r="AM1167" s="60">
        <f>IF(AND(ISNUMBER(AL1166),ISNUMBER(AL1167)),AL1167/AL1166-1,"")</f>
        <v>3.7400654511452469E-3</v>
      </c>
      <c r="AN1167" s="60">
        <f>IF(ISNUMBER(AL1167),AL1167/MAX(AL$22:AL1167)-1,"")</f>
        <v>-8.9096308867204099E-2</v>
      </c>
      <c r="AP1167" s="62">
        <v>100.29</v>
      </c>
      <c r="AQ1167" s="60">
        <f>IF(AND(ISNUMBER(AP1166),ISNUMBER(AP1167)),AP1167/AP1166-1,"")</f>
        <v>4.9880287310455351E-4</v>
      </c>
      <c r="AR1167" s="60">
        <f>IF(ISNUMBER(AP1167),AP1167/MAX(AP$22:AP1167)-1,"")</f>
        <v>-1.1951000896324171E-3</v>
      </c>
      <c r="AT1167" s="62">
        <v>50.09</v>
      </c>
      <c r="AU1167" s="60">
        <f>IF(AND(ISNUMBER(AT1166),ISNUMBER(AT1167)),AT1167/AT1166-1,"")</f>
        <v>0</v>
      </c>
      <c r="AV1167" s="60">
        <f>IF(ISNUMBER(AT1167),AT1167/MAX(AT$22:AT1167)-1,"")</f>
        <v>-1.7935432443203503E-3</v>
      </c>
      <c r="AX1167" s="62">
        <v>23.91</v>
      </c>
      <c r="AY1167" s="60">
        <f>IF(AND(ISNUMBER(AX1166),ISNUMBER(AX1167)),AX1167/AX1166-1,"")</f>
        <v>7.1609098567819718E-3</v>
      </c>
      <c r="AZ1167" s="60">
        <f>IF(ISNUMBER(AX1167),AX1167/MAX(AX$22:AX1167)-1,"")</f>
        <v>-0.10833488719000561</v>
      </c>
      <c r="BB1167" s="62">
        <v>42.77</v>
      </c>
      <c r="BC1167" s="60">
        <f>IF(AND(ISNUMBER(BB1166),ISNUMBER(BB1167)),BB1167/BB1166-1,"")</f>
        <v>4.4621888210427674E-3</v>
      </c>
      <c r="BD1167" s="60">
        <f>IF(ISNUMBER(BB1167),BB1167/MAX(BB$22:BB1167)-1,"")</f>
        <v>-0.2267221117338637</v>
      </c>
      <c r="BF1167" s="62">
        <v>47.9</v>
      </c>
      <c r="BG1167" s="60">
        <f>IF(AND(ISNUMBER(BF1166),ISNUMBER(BF1167)),BF1167/BF1166-1,"")</f>
        <v>3.3514872224549297E-3</v>
      </c>
      <c r="BH1167" s="60">
        <f>IF(ISNUMBER(BF1167),BF1167/MAX(BF$22:BF1167)-1,"")</f>
        <v>-0.11525674178056888</v>
      </c>
      <c r="BK1167" s="61">
        <f>BK1166*(1+BL1167)</f>
        <v>135.32449177585622</v>
      </c>
      <c r="BL1167" s="60">
        <f>$L$12*N(AQ1167)+$L$13*N(S1167)+$L$14*N(AA1167)+$L$15*N(AE1167)+$L$16*N(AY1167)+$L$17*N(BC1167)+$L$18*N(AM1167)+$L$19*N(AU1167)+$L$20*N(W1167)</f>
        <v>9.9672106355249974E-4</v>
      </c>
      <c r="BM1167" s="60">
        <f>IF(ISNUMBER(BK1167),BK1167/MAX(BK$22:BK1167)-1,"")</f>
        <v>-9.8833201471170251E-2</v>
      </c>
      <c r="BO1167" s="61">
        <f>BO1166*(1+BP1167)</f>
        <v>133.37859415835538</v>
      </c>
      <c r="BP1167" s="60">
        <f>$L$36*N(S1167)+$L$37*N(AQ1167)+$L$38*N(AA1167)+$L$39*N(AE1167)+$L$40*N(AM1167)+$L$41*N(W1167)+$L$42*N(AI1167)+$L$43*N(BG1167)+$L$44*N(AY1167)</f>
        <v>-8.2223076954136137E-4</v>
      </c>
      <c r="BQ1167" s="60">
        <f>IF(ISNUMBER(BO1167),BO1167/MAX(BO$22:BO1167)-1,"")</f>
        <v>-0.12034198811011509</v>
      </c>
      <c r="BS1167" s="61">
        <f>BS1166*(1+BT1167)</f>
        <v>125.96104118186187</v>
      </c>
      <c r="BT1167" s="60">
        <f>$L$60*N(S1167)+$L$61*N(AE1167)+$L$62*N(AQ1167)+$L$63*N(AM1167)+$L$64*N(AI1167)+$L$65*N(AA1167)+$L$66*N(BG1167)+$L$67*N(W1167)+$L$68*N(AY1167)</f>
        <v>-2.4397203477533446E-3</v>
      </c>
      <c r="BU1167" s="60">
        <f>IF(ISNUMBER(BS1167),BS1167/MAX(BS$22:BS1167)-1,"")</f>
        <v>-0.12776158663472648</v>
      </c>
    </row>
    <row r="1168" spans="17:73" ht="16" customHeight="1">
      <c r="Q1168" s="63">
        <v>44755</v>
      </c>
      <c r="R1168" s="62">
        <v>563.19000000000005</v>
      </c>
      <c r="S1168" s="60">
        <f>IF(AND(ISNUMBER(R1167),ISNUMBER(R1168)),R1168/R1167-1,"")</f>
        <v>-8.6253938636483563E-3</v>
      </c>
      <c r="T1168" s="60">
        <f>IF(ISNUMBER(R1168),R1168/MAX(R$22:R1168)-1,"")</f>
        <v>-0.15118311981914079</v>
      </c>
      <c r="V1168" s="62">
        <v>282.16000000000003</v>
      </c>
      <c r="W1168" s="60">
        <f>IF(AND(ISNUMBER(V1167),ISNUMBER(V1168)),V1168/V1167-1,"")</f>
        <v>-6.0939096128781456E-3</v>
      </c>
      <c r="X1168" s="60">
        <f>IF(ISNUMBER(V1168),V1168/MAX(V$22:V1168)-1,"")</f>
        <v>-0.16414373315164255</v>
      </c>
      <c r="Z1168" s="62">
        <v>10.57</v>
      </c>
      <c r="AA1168" s="60">
        <f>IF(AND(ISNUMBER(Z1167),ISNUMBER(Z1168)),Z1168/Z1167-1,"")</f>
        <v>-2.8301886792452269E-3</v>
      </c>
      <c r="AB1168" s="60">
        <f>IF(ISNUMBER(Z1168),Z1168/MAX(Z$22:Z1168)-1,"")</f>
        <v>-0.22050147492625372</v>
      </c>
      <c r="AD1168" s="62">
        <v>13.48</v>
      </c>
      <c r="AE1168" s="60">
        <f>IF(AND(ISNUMBER(AD1167),ISNUMBER(AD1168)),AD1168/AD1167-1,"")</f>
        <v>2.2304832713755385E-3</v>
      </c>
      <c r="AF1168" s="60">
        <f>IF(ISNUMBER(AD1168),AD1168/MAX(AD$22:AD1168)-1,"")</f>
        <v>-0.2056570418385385</v>
      </c>
      <c r="AH1168" s="62">
        <v>16.8</v>
      </c>
      <c r="AI1168" s="60">
        <f>IF(AND(ISNUMBER(AH1167),ISNUMBER(AH1168)),AH1168/AH1167-1,"")</f>
        <v>5.9880239520959666E-3</v>
      </c>
      <c r="AJ1168" s="60">
        <f>IF(ISNUMBER(AH1168),AH1168/MAX(AH$22:AH1168)-1,"")</f>
        <v>-0.20152091254752846</v>
      </c>
      <c r="AL1168" s="62">
        <v>21.47</v>
      </c>
      <c r="AM1168" s="60">
        <f>IF(AND(ISNUMBER(AL1167),ISNUMBER(AL1168)),AL1168/AL1167-1,"")</f>
        <v>0</v>
      </c>
      <c r="AN1168" s="60">
        <f>IF(ISNUMBER(AL1168),AL1168/MAX(AL$22:AL1168)-1,"")</f>
        <v>-8.9096308867204099E-2</v>
      </c>
      <c r="AP1168" s="62">
        <v>100.26</v>
      </c>
      <c r="AQ1168" s="60">
        <f>IF(AND(ISNUMBER(AP1167),ISNUMBER(AP1168)),AP1168/AP1167-1,"")</f>
        <v>-2.9913251570445887E-4</v>
      </c>
      <c r="AR1168" s="60">
        <f>IF(ISNUMBER(AP1168),AP1168/MAX(AP$22:AP1168)-1,"")</f>
        <v>-1.4938751120405769E-3</v>
      </c>
      <c r="AT1168" s="62">
        <v>50.09</v>
      </c>
      <c r="AU1168" s="60">
        <f>IF(AND(ISNUMBER(AT1167),ISNUMBER(AT1168)),AT1168/AT1167-1,"")</f>
        <v>0</v>
      </c>
      <c r="AV1168" s="60">
        <f>IF(ISNUMBER(AT1168),AT1168/MAX(AT$22:AT1168)-1,"")</f>
        <v>-1.7935432443203503E-3</v>
      </c>
      <c r="AX1168" s="62">
        <v>23.71</v>
      </c>
      <c r="AY1168" s="60">
        <f>IF(AND(ISNUMBER(AX1167),ISNUMBER(AX1168)),AX1168/AX1167-1,"")</f>
        <v>-8.3647009619405299E-3</v>
      </c>
      <c r="AZ1168" s="60">
        <f>IF(ISNUMBER(AX1168),AX1168/MAX(AX$22:AX1168)-1,"")</f>
        <v>-0.11579339921685627</v>
      </c>
      <c r="BB1168" s="62">
        <v>42.88</v>
      </c>
      <c r="BC1168" s="60">
        <f>IF(AND(ISNUMBER(BB1167),ISNUMBER(BB1168)),BB1168/BB1167-1,"")</f>
        <v>2.5718961889173997E-3</v>
      </c>
      <c r="BD1168" s="60">
        <f>IF(ISNUMBER(BB1168),BB1168/MAX(BB$22:BB1168)-1,"")</f>
        <v>-0.22473332128005785</v>
      </c>
      <c r="BF1168" s="62">
        <v>47.99</v>
      </c>
      <c r="BG1168" s="60">
        <f>IF(AND(ISNUMBER(BF1167),ISNUMBER(BF1168)),BF1168/BF1167-1,"")</f>
        <v>1.8789144050104234E-3</v>
      </c>
      <c r="BH1168" s="60">
        <f>IF(ISNUMBER(BF1168),BF1168/MAX(BF$22:BF1168)-1,"")</f>
        <v>-0.11359438492796448</v>
      </c>
      <c r="BK1168" s="61">
        <f>BK1167*(1+BL1168)</f>
        <v>134.78483232833571</v>
      </c>
      <c r="BL1168" s="60">
        <f>$L$12*N(AQ1168)+$L$13*N(S1168)+$L$14*N(AA1168)+$L$15*N(AE1168)+$L$16*N(AY1168)+$L$17*N(BC1168)+$L$18*N(AM1168)+$L$19*N(AU1168)+$L$20*N(W1168)</f>
        <v>-3.9878919213999879E-3</v>
      </c>
      <c r="BM1168" s="60">
        <f>IF(ISNUMBER(BK1168),BK1168/MAX(BK$22:BK1168)-1,"")</f>
        <v>-0.10242695726685735</v>
      </c>
      <c r="BO1168" s="61">
        <f>BO1167*(1+BP1168)</f>
        <v>132.92739032427014</v>
      </c>
      <c r="BP1168" s="60">
        <f>$L$36*N(S1168)+$L$37*N(AQ1168)+$L$38*N(AA1168)+$L$39*N(AE1168)+$L$40*N(AM1168)+$L$41*N(W1168)+$L$42*N(AI1168)+$L$43*N(BG1168)+$L$44*N(AY1168)</f>
        <v>-3.3828804159500361E-3</v>
      </c>
      <c r="BQ1168" s="60">
        <f>IF(ISNUMBER(BO1168),BO1168/MAX(BO$22:BO1168)-1,"")</f>
        <v>-0.12331776597127098</v>
      </c>
      <c r="BS1168" s="61">
        <f>BS1167*(1+BT1168)</f>
        <v>125.7274637126612</v>
      </c>
      <c r="BT1168" s="60">
        <f>$L$60*N(S1168)+$L$61*N(AE1168)+$L$62*N(AQ1168)+$L$63*N(AM1168)+$L$64*N(AI1168)+$L$65*N(AA1168)+$L$66*N(BG1168)+$L$67*N(W1168)+$L$68*N(AY1168)</f>
        <v>-1.8543628014587579E-3</v>
      </c>
      <c r="BU1168" s="60">
        <f>IF(ISNUMBER(BS1168),BS1168/MAX(BS$22:BS1168)-1,"")</f>
        <v>-0.12937903310247456</v>
      </c>
    </row>
    <row r="1169" spans="17:73" ht="16" customHeight="1">
      <c r="Q1169" s="63">
        <v>44756</v>
      </c>
      <c r="R1169" s="62">
        <v>558.79999999999995</v>
      </c>
      <c r="S1169" s="60">
        <f>IF(AND(ISNUMBER(R1168),ISNUMBER(R1169)),R1169/R1168-1,"")</f>
        <v>-7.7948827216394179E-3</v>
      </c>
      <c r="T1169" s="60">
        <f>IF(ISNUMBER(R1169),R1169/MAX(R$22:R1169)-1,"")</f>
        <v>-0.15779954785229844</v>
      </c>
      <c r="V1169" s="62">
        <v>279.98</v>
      </c>
      <c r="W1169" s="60">
        <f>IF(AND(ISNUMBER(V1168),ISNUMBER(V1169)),V1169/V1168-1,"")</f>
        <v>-7.7261128437765558E-3</v>
      </c>
      <c r="X1169" s="60">
        <f>IF(ISNUMBER(V1169),V1169/MAX(V$22:V1169)-1,"")</f>
        <v>-0.17060165299049079</v>
      </c>
      <c r="Z1169" s="62">
        <v>10.48</v>
      </c>
      <c r="AA1169" s="60">
        <f>IF(AND(ISNUMBER(Z1168),ISNUMBER(Z1169)),Z1169/Z1168-1,"")</f>
        <v>-8.5146641438031967E-3</v>
      </c>
      <c r="AB1169" s="60">
        <f>IF(ISNUMBER(Z1169),Z1169/MAX(Z$22:Z1169)-1,"")</f>
        <v>-0.22713864306784659</v>
      </c>
      <c r="AD1169" s="62">
        <v>13.54</v>
      </c>
      <c r="AE1169" s="60">
        <f>IF(AND(ISNUMBER(AD1168),ISNUMBER(AD1169)),AD1169/AD1168-1,"")</f>
        <v>4.4510385756675319E-3</v>
      </c>
      <c r="AF1169" s="60">
        <f>IF(ISNUMBER(AD1169),AD1169/MAX(AD$22:AD1169)-1,"")</f>
        <v>-0.20212139068945201</v>
      </c>
      <c r="AH1169" s="62">
        <v>16.88</v>
      </c>
      <c r="AI1169" s="60">
        <f>IF(AND(ISNUMBER(AH1168),ISNUMBER(AH1169)),AH1169/AH1168-1,"")</f>
        <v>4.761904761904745E-3</v>
      </c>
      <c r="AJ1169" s="60">
        <f>IF(ISNUMBER(AH1169),AH1169/MAX(AH$22:AH1169)-1,"")</f>
        <v>-0.19771863117870725</v>
      </c>
      <c r="AL1169" s="62">
        <v>21.46</v>
      </c>
      <c r="AM1169" s="60">
        <f>IF(AND(ISNUMBER(AL1168),ISNUMBER(AL1169)),AL1169/AL1168-1,"")</f>
        <v>-4.657661853748607E-4</v>
      </c>
      <c r="AN1169" s="60">
        <f>IF(ISNUMBER(AL1169),AL1169/MAX(AL$22:AL1169)-1,"")</f>
        <v>-8.9520577004666979E-2</v>
      </c>
      <c r="AP1169" s="62">
        <v>100.26</v>
      </c>
      <c r="AQ1169" s="60">
        <f>IF(AND(ISNUMBER(AP1168),ISNUMBER(AP1169)),AP1169/AP1168-1,"")</f>
        <v>0</v>
      </c>
      <c r="AR1169" s="60">
        <f>IF(ISNUMBER(AP1169),AP1169/MAX(AP$22:AP1169)-1,"")</f>
        <v>-1.4938751120405769E-3</v>
      </c>
      <c r="AT1169" s="62">
        <v>50.09</v>
      </c>
      <c r="AU1169" s="60">
        <f>IF(AND(ISNUMBER(AT1168),ISNUMBER(AT1169)),AT1169/AT1168-1,"")</f>
        <v>0</v>
      </c>
      <c r="AV1169" s="60">
        <f>IF(ISNUMBER(AT1169),AT1169/MAX(AT$22:AT1169)-1,"")</f>
        <v>-1.7935432443203503E-3</v>
      </c>
      <c r="AX1169" s="62">
        <v>23.75</v>
      </c>
      <c r="AY1169" s="60">
        <f>IF(AND(ISNUMBER(AX1168),ISNUMBER(AX1169)),AX1169/AX1168-1,"")</f>
        <v>1.687051876845258E-3</v>
      </c>
      <c r="AZ1169" s="60">
        <f>IF(ISNUMBER(AX1169),AX1169/MAX(AX$22:AX1169)-1,"")</f>
        <v>-0.11430169681148616</v>
      </c>
      <c r="BB1169" s="62">
        <v>42.88</v>
      </c>
      <c r="BC1169" s="60">
        <f>IF(AND(ISNUMBER(BB1168),ISNUMBER(BB1169)),BB1169/BB1168-1,"")</f>
        <v>0</v>
      </c>
      <c r="BD1169" s="60">
        <f>IF(ISNUMBER(BB1169),BB1169/MAX(BB$22:BB1169)-1,"")</f>
        <v>-0.22473332128005785</v>
      </c>
      <c r="BF1169" s="62">
        <v>47.92</v>
      </c>
      <c r="BG1169" s="60">
        <f>IF(AND(ISNUMBER(BF1168),ISNUMBER(BF1169)),BF1169/BF1168-1,"")</f>
        <v>-1.4586372160867445E-3</v>
      </c>
      <c r="BH1169" s="60">
        <f>IF(ISNUMBER(BF1169),BF1169/MAX(BF$22:BF1169)-1,"")</f>
        <v>-0.11488732914665678</v>
      </c>
      <c r="BK1169" s="61">
        <f>BK1168*(1+BL1169)</f>
        <v>134.3837775580721</v>
      </c>
      <c r="BL1169" s="60">
        <f>$L$12*N(AQ1169)+$L$13*N(S1169)+$L$14*N(AA1169)+$L$15*N(AE1169)+$L$16*N(AY1169)+$L$17*N(BC1169)+$L$18*N(AM1169)+$L$19*N(AU1169)+$L$20*N(W1169)</f>
        <v>-2.9755185604759616E-3</v>
      </c>
      <c r="BM1169" s="60">
        <f>IF(ISNUMBER(BK1169),BK1169/MAX(BK$22:BK1169)-1,"")</f>
        <v>-0.10509770251489281</v>
      </c>
      <c r="BO1169" s="61">
        <f>BO1168*(1+BP1169)</f>
        <v>132.52009568983055</v>
      </c>
      <c r="BP1169" s="60">
        <f>$L$36*N(S1169)+$L$37*N(AQ1169)+$L$38*N(AA1169)+$L$39*N(AE1169)+$L$40*N(AM1169)+$L$41*N(W1169)+$L$42*N(AI1169)+$L$43*N(BG1169)+$L$44*N(AY1169)</f>
        <v>-3.0640384456958338E-3</v>
      </c>
      <c r="BQ1169" s="60">
        <f>IF(ISNUMBER(BO1169),BO1169/MAX(BO$22:BO1169)-1,"")</f>
        <v>-0.12600395404099352</v>
      </c>
      <c r="BS1169" s="61">
        <f>BS1168*(1+BT1169)</f>
        <v>125.50291464180387</v>
      </c>
      <c r="BT1169" s="60">
        <f>$L$60*N(S1169)+$L$61*N(AE1169)+$L$62*N(AQ1169)+$L$63*N(AM1169)+$L$64*N(AI1169)+$L$65*N(AA1169)+$L$66*N(BG1169)+$L$67*N(W1169)+$L$68*N(AY1169)</f>
        <v>-1.7859985736333017E-3</v>
      </c>
      <c r="BU1169" s="60">
        <f>IF(ISNUMBER(BS1169),BS1169/MAX(BS$22:BS1169)-1,"")</f>
        <v>-0.13093396090752873</v>
      </c>
    </row>
    <row r="1170" spans="17:73" ht="16" customHeight="1">
      <c r="Q1170" s="63">
        <v>44757</v>
      </c>
      <c r="R1170" s="62">
        <v>562.92999999999995</v>
      </c>
      <c r="S1170" s="60">
        <f>IF(AND(ISNUMBER(R1169),ISNUMBER(R1170)),R1170/R1169-1,"")</f>
        <v>7.3908375089477563E-3</v>
      </c>
      <c r="T1170" s="60">
        <f>IF(ISNUMBER(R1170),R1170/MAX(R$22:R1170)-1,"")</f>
        <v>-0.15157498116051249</v>
      </c>
      <c r="V1170" s="62">
        <v>280.74</v>
      </c>
      <c r="W1170" s="60">
        <f>IF(AND(ISNUMBER(V1169),ISNUMBER(V1170)),V1170/V1169-1,"")</f>
        <v>2.7144796056861598E-3</v>
      </c>
      <c r="X1170" s="60">
        <f>IF(ISNUMBER(V1170),V1170/MAX(V$22:V1170)-1,"")</f>
        <v>-0.16835026809254372</v>
      </c>
      <c r="Z1170" s="62">
        <v>10.54</v>
      </c>
      <c r="AA1170" s="60">
        <f>IF(AND(ISNUMBER(Z1169),ISNUMBER(Z1170)),Z1170/Z1169-1,"")</f>
        <v>5.7251908396944717E-3</v>
      </c>
      <c r="AB1170" s="60">
        <f>IF(ISNUMBER(Z1170),Z1170/MAX(Z$22:Z1170)-1,"")</f>
        <v>-0.22271386430678475</v>
      </c>
      <c r="AD1170" s="62">
        <v>13.65</v>
      </c>
      <c r="AE1170" s="60">
        <f>IF(AND(ISNUMBER(AD1169),ISNUMBER(AD1170)),AD1170/AD1169-1,"")</f>
        <v>8.1240768094534843E-3</v>
      </c>
      <c r="AF1170" s="60">
        <f>IF(ISNUMBER(AD1170),AD1170/MAX(AD$22:AD1170)-1,"")</f>
        <v>-0.1956393635827931</v>
      </c>
      <c r="AH1170" s="62">
        <v>16.91</v>
      </c>
      <c r="AI1170" s="60">
        <f>IF(AND(ISNUMBER(AH1169),ISNUMBER(AH1170)),AH1170/AH1169-1,"")</f>
        <v>1.7772511848341832E-3</v>
      </c>
      <c r="AJ1170" s="60">
        <f>IF(ISNUMBER(AH1170),AH1170/MAX(AH$22:AH1170)-1,"")</f>
        <v>-0.19629277566539916</v>
      </c>
      <c r="AL1170" s="62">
        <v>21.45</v>
      </c>
      <c r="AM1170" s="60">
        <f>IF(AND(ISNUMBER(AL1169),ISNUMBER(AL1170)),AL1170/AL1169-1,"")</f>
        <v>-4.6598322460400521E-4</v>
      </c>
      <c r="AN1170" s="60">
        <f>IF(ISNUMBER(AL1170),AL1170/MAX(AL$22:AL1170)-1,"")</f>
        <v>-8.9944845142129859E-2</v>
      </c>
      <c r="AP1170" s="62">
        <v>100.3</v>
      </c>
      <c r="AQ1170" s="60">
        <f>IF(AND(ISNUMBER(AP1169),ISNUMBER(AP1170)),AP1170/AP1169-1,"")</f>
        <v>3.9896269698780351E-4</v>
      </c>
      <c r="AR1170" s="60">
        <f>IF(ISNUMBER(AP1170),AP1170/MAX(AP$22:AP1170)-1,"")</f>
        <v>-1.0955084154964378E-3</v>
      </c>
      <c r="AT1170" s="62">
        <v>50.1</v>
      </c>
      <c r="AU1170" s="60">
        <f>IF(AND(ISNUMBER(AT1169),ISNUMBER(AT1170)),AT1170/AT1169-1,"")</f>
        <v>1.9964064683564153E-4</v>
      </c>
      <c r="AV1170" s="60">
        <f>IF(ISNUMBER(AT1170),AT1170/MAX(AT$22:AT1170)-1,"")</f>
        <v>-1.5942606616181632E-3</v>
      </c>
      <c r="AX1170" s="62">
        <v>23.59</v>
      </c>
      <c r="AY1170" s="60">
        <f>IF(AND(ISNUMBER(AX1169),ISNUMBER(AX1170)),AX1170/AX1169-1,"")</f>
        <v>-6.7368421052631522E-3</v>
      </c>
      <c r="AZ1170" s="60">
        <f>IF(ISNUMBER(AX1170),AX1170/MAX(AX$22:AX1170)-1,"")</f>
        <v>-0.12026850643296672</v>
      </c>
      <c r="BB1170" s="62">
        <v>42.81</v>
      </c>
      <c r="BC1170" s="60">
        <f>IF(AND(ISNUMBER(BB1169),ISNUMBER(BB1170)),BB1170/BB1169-1,"")</f>
        <v>-1.6324626865671377E-3</v>
      </c>
      <c r="BD1170" s="60">
        <f>IF(ISNUMBER(BB1170),BB1170/MAX(BB$22:BB1170)-1,"")</f>
        <v>-0.22599891520520698</v>
      </c>
      <c r="BF1170" s="62">
        <v>47.84</v>
      </c>
      <c r="BG1170" s="60">
        <f>IF(AND(ISNUMBER(BF1169),ISNUMBER(BF1170)),BF1170/BF1169-1,"")</f>
        <v>-1.6694490818029983E-3</v>
      </c>
      <c r="BH1170" s="60">
        <f>IF(ISNUMBER(BF1170),BF1170/MAX(BF$22:BF1170)-1,"")</f>
        <v>-0.11636497968230508</v>
      </c>
      <c r="BK1170" s="61">
        <f>BK1169*(1+BL1170)</f>
        <v>134.7669836649701</v>
      </c>
      <c r="BL1170" s="60">
        <f>$L$12*N(AQ1170)+$L$13*N(S1170)+$L$14*N(AA1170)+$L$15*N(AE1170)+$L$16*N(AY1170)+$L$17*N(BC1170)+$L$18*N(AM1170)+$L$19*N(AU1170)+$L$20*N(W1170)</f>
        <v>2.8515801078177025E-3</v>
      </c>
      <c r="BM1170" s="60">
        <f>IF(ISNUMBER(BK1170),BK1170/MAX(BK$22:BK1170)-1,"")</f>
        <v>-0.1025458169249438</v>
      </c>
      <c r="BO1170" s="61">
        <f>BO1169*(1+BP1170)</f>
        <v>133.06843721971254</v>
      </c>
      <c r="BP1170" s="60">
        <f>$L$36*N(S1170)+$L$37*N(AQ1170)+$L$38*N(AA1170)+$L$39*N(AE1170)+$L$40*N(AM1170)+$L$41*N(W1170)+$L$42*N(AI1170)+$L$43*N(BG1170)+$L$44*N(AY1170)</f>
        <v>4.1377990789065065E-3</v>
      </c>
      <c r="BQ1170" s="60">
        <f>IF(ISNUMBER(BO1170),BO1170/MAX(BO$22:BO1170)-1,"")</f>
        <v>-0.12238753400705638</v>
      </c>
      <c r="BS1170" s="61">
        <f>BS1169*(1+BT1170)</f>
        <v>126.049733885877</v>
      </c>
      <c r="BT1170" s="60">
        <f>$L$60*N(S1170)+$L$61*N(AE1170)+$L$62*N(AQ1170)+$L$63*N(AM1170)+$L$64*N(AI1170)+$L$65*N(AA1170)+$L$66*N(BG1170)+$L$67*N(W1170)+$L$68*N(AY1170)</f>
        <v>4.3570242622158091E-3</v>
      </c>
      <c r="BU1170" s="60">
        <f>IF(ISNUMBER(BS1170),BS1170/MAX(BS$22:BS1170)-1,"")</f>
        <v>-0.12714741908973504</v>
      </c>
    </row>
    <row r="1171" spans="17:73" ht="16" customHeight="1">
      <c r="Q1171" s="63">
        <v>44760</v>
      </c>
      <c r="R1171" s="62">
        <v>568.62</v>
      </c>
      <c r="S1171" s="60">
        <f>IF(AND(ISNUMBER(R1170),ISNUMBER(R1171)),R1171/R1170-1,"")</f>
        <v>1.010782868207416E-2</v>
      </c>
      <c r="T1171" s="60">
        <f>IF(ISNUMBER(R1171),R1171/MAX(R$22:R1171)-1,"")</f>
        <v>-0.14299924642049733</v>
      </c>
      <c r="V1171" s="62">
        <v>284.69</v>
      </c>
      <c r="W1171" s="60">
        <f>IF(AND(ISNUMBER(V1170),ISNUMBER(V1171)),V1171/V1170-1,"")</f>
        <v>1.4069957968226854E-2</v>
      </c>
      <c r="X1171" s="60">
        <f>IF(ISNUMBER(V1171),V1171/MAX(V$22:V1171)-1,"")</f>
        <v>-0.15664899132031873</v>
      </c>
      <c r="Z1171" s="62">
        <v>10.7</v>
      </c>
      <c r="AA1171" s="60">
        <f>IF(AND(ISNUMBER(Z1170),ISNUMBER(Z1171)),Z1171/Z1170-1,"")</f>
        <v>1.5180265654648917E-2</v>
      </c>
      <c r="AB1171" s="60">
        <f>IF(ISNUMBER(Z1171),Z1171/MAX(Z$22:Z1171)-1,"")</f>
        <v>-0.21091445427728617</v>
      </c>
      <c r="AD1171" s="62">
        <v>13.82</v>
      </c>
      <c r="AE1171" s="60">
        <f>IF(AND(ISNUMBER(AD1170),ISNUMBER(AD1171)),AD1171/AD1170-1,"")</f>
        <v>1.245421245421241E-2</v>
      </c>
      <c r="AF1171" s="60">
        <f>IF(ISNUMBER(AD1171),AD1171/MAX(AD$22:AD1171)-1,"")</f>
        <v>-0.1856216853270477</v>
      </c>
      <c r="AH1171" s="62">
        <v>17.05</v>
      </c>
      <c r="AI1171" s="60">
        <f>IF(AND(ISNUMBER(AH1170),ISNUMBER(AH1171)),AH1171/AH1170-1,"")</f>
        <v>8.2791247782376676E-3</v>
      </c>
      <c r="AJ1171" s="60">
        <f>IF(ISNUMBER(AH1171),AH1171/MAX(AH$22:AH1171)-1,"")</f>
        <v>-0.18963878326996186</v>
      </c>
      <c r="AL1171" s="62">
        <v>21.62</v>
      </c>
      <c r="AM1171" s="60">
        <f>IF(AND(ISNUMBER(AL1170),ISNUMBER(AL1171)),AL1171/AL1170-1,"")</f>
        <v>7.9254079254080789E-3</v>
      </c>
      <c r="AN1171" s="60">
        <f>IF(ISNUMBER(AL1171),AL1171/MAX(AL$22:AL1171)-1,"")</f>
        <v>-8.2732286805260902E-2</v>
      </c>
      <c r="AP1171" s="62">
        <v>100.3</v>
      </c>
      <c r="AQ1171" s="60">
        <f>IF(AND(ISNUMBER(AP1170),ISNUMBER(AP1171)),AP1171/AP1170-1,"")</f>
        <v>0</v>
      </c>
      <c r="AR1171" s="60">
        <f>IF(ISNUMBER(AP1171),AP1171/MAX(AP$22:AP1171)-1,"")</f>
        <v>-1.0955084154964378E-3</v>
      </c>
      <c r="AT1171" s="62">
        <v>50.1</v>
      </c>
      <c r="AU1171" s="60">
        <f>IF(AND(ISNUMBER(AT1170),ISNUMBER(AT1171)),AT1171/AT1170-1,"")</f>
        <v>0</v>
      </c>
      <c r="AV1171" s="60">
        <f>IF(ISNUMBER(AT1171),AT1171/MAX(AT$22:AT1171)-1,"")</f>
        <v>-1.5942606616181632E-3</v>
      </c>
      <c r="AX1171" s="62">
        <v>23.48</v>
      </c>
      <c r="AY1171" s="60">
        <f>IF(AND(ISNUMBER(AX1170),ISNUMBER(AX1171)),AX1171/AX1170-1,"")</f>
        <v>-4.6629927935565307E-3</v>
      </c>
      <c r="AZ1171" s="60">
        <f>IF(ISNUMBER(AX1171),AX1171/MAX(AX$22:AX1171)-1,"")</f>
        <v>-0.12437068804773455</v>
      </c>
      <c r="BB1171" s="62">
        <v>42.92</v>
      </c>
      <c r="BC1171" s="60">
        <f>IF(AND(ISNUMBER(BB1170),ISNUMBER(BB1171)),BB1171/BB1170-1,"")</f>
        <v>2.5694931090867179E-3</v>
      </c>
      <c r="BD1171" s="60">
        <f>IF(ISNUMBER(BB1171),BB1171/MAX(BB$22:BB1171)-1,"")</f>
        <v>-0.22401012475140114</v>
      </c>
      <c r="BF1171" s="62">
        <v>47.91</v>
      </c>
      <c r="BG1171" s="60">
        <f>IF(AND(ISNUMBER(BF1170),ISNUMBER(BF1171)),BF1171/BF1170-1,"")</f>
        <v>1.4632107023409002E-3</v>
      </c>
      <c r="BH1171" s="60">
        <f>IF(ISNUMBER(BF1171),BF1171/MAX(BF$22:BF1171)-1,"")</f>
        <v>-0.11507203546361289</v>
      </c>
      <c r="BK1171" s="61">
        <f>BK1170*(1+BL1171)</f>
        <v>135.63299004432696</v>
      </c>
      <c r="BL1171" s="60">
        <f>$L$12*N(AQ1171)+$L$13*N(S1171)+$L$14*N(AA1171)+$L$15*N(AE1171)+$L$16*N(AY1171)+$L$17*N(BC1171)+$L$18*N(AM1171)+$L$19*N(AU1171)+$L$20*N(W1171)</f>
        <v>6.425953566711406E-3</v>
      </c>
      <c r="BM1171" s="60">
        <f>IF(ISNUMBER(BK1171),BK1171/MAX(BK$22:BK1171)-1,"")</f>
        <v>-9.6778818016252544E-2</v>
      </c>
      <c r="BO1171" s="61">
        <f>BO1170*(1+BP1171)</f>
        <v>134.13536934651424</v>
      </c>
      <c r="BP1171" s="60">
        <f>$L$36*N(S1171)+$L$37*N(AQ1171)+$L$38*N(AA1171)+$L$39*N(AE1171)+$L$40*N(AM1171)+$L$41*N(W1171)+$L$42*N(AI1171)+$L$43*N(BG1171)+$L$44*N(AY1171)</f>
        <v>8.0179203205043466E-3</v>
      </c>
      <c r="BQ1171" s="60">
        <f>IF(ISNUMBER(BO1171),BO1171/MAX(BO$22:BO1171)-1,"")</f>
        <v>-0.11535090718244356</v>
      </c>
      <c r="BS1171" s="61">
        <f>BS1170*(1+BT1171)</f>
        <v>127.12780329531478</v>
      </c>
      <c r="BT1171" s="60">
        <f>$L$60*N(S1171)+$L$61*N(AE1171)+$L$62*N(AQ1171)+$L$63*N(AM1171)+$L$64*N(AI1171)+$L$65*N(AA1171)+$L$66*N(BG1171)+$L$67*N(W1171)+$L$68*N(AY1171)</f>
        <v>8.5527305469270103E-3</v>
      </c>
      <c r="BU1171" s="60">
        <f>IF(ISNUMBER(BS1171),BS1171/MAX(BS$22:BS1171)-1,"")</f>
        <v>-0.11968214615801964</v>
      </c>
    </row>
    <row r="1172" spans="17:73" ht="16" customHeight="1">
      <c r="Q1172" s="63">
        <v>44761</v>
      </c>
      <c r="R1172" s="62">
        <v>558.79999999999995</v>
      </c>
      <c r="S1172" s="60">
        <f>IF(AND(ISNUMBER(R1171),ISNUMBER(R1172)),R1172/R1171-1,"")</f>
        <v>-1.7269881467412374E-2</v>
      </c>
      <c r="T1172" s="60">
        <f>IF(ISNUMBER(R1172),R1172/MAX(R$22:R1172)-1,"")</f>
        <v>-0.15779954785229844</v>
      </c>
      <c r="V1172" s="62">
        <v>279.93</v>
      </c>
      <c r="W1172" s="60">
        <f>IF(AND(ISNUMBER(V1171),ISNUMBER(V1172)),V1172/V1171-1,"")</f>
        <v>-1.6719940988443538E-2</v>
      </c>
      <c r="X1172" s="60">
        <f>IF(ISNUMBER(V1172),V1172/MAX(V$22:V1172)-1,"")</f>
        <v>-0.17074977041798733</v>
      </c>
      <c r="Z1172" s="62">
        <v>10.55</v>
      </c>
      <c r="AA1172" s="60">
        <f>IF(AND(ISNUMBER(Z1171),ISNUMBER(Z1172)),Z1172/Z1171-1,"")</f>
        <v>-1.4018691588784882E-2</v>
      </c>
      <c r="AB1172" s="60">
        <f>IF(ISNUMBER(Z1172),Z1172/MAX(Z$22:Z1172)-1,"")</f>
        <v>-0.221976401179941</v>
      </c>
      <c r="AD1172" s="62">
        <v>13.77</v>
      </c>
      <c r="AE1172" s="60">
        <f>IF(AND(ISNUMBER(AD1171),ISNUMBER(AD1172)),AD1172/AD1171-1,"")</f>
        <v>-3.6179450072358899E-3</v>
      </c>
      <c r="AF1172" s="60">
        <f>IF(ISNUMBER(AD1172),AD1172/MAX(AD$22:AD1172)-1,"")</f>
        <v>-0.18856806128461989</v>
      </c>
      <c r="AH1172" s="62">
        <v>16.86</v>
      </c>
      <c r="AI1172" s="60">
        <f>IF(AND(ISNUMBER(AH1171),ISNUMBER(AH1172)),AH1172/AH1171-1,"")</f>
        <v>-1.1143695014662836E-2</v>
      </c>
      <c r="AJ1172" s="60">
        <f>IF(ISNUMBER(AH1172),AH1172/MAX(AH$22:AH1172)-1,"")</f>
        <v>-0.1986692015209125</v>
      </c>
      <c r="AL1172" s="62">
        <v>21.44</v>
      </c>
      <c r="AM1172" s="60">
        <f>IF(AND(ISNUMBER(AL1171),ISNUMBER(AL1172)),AL1172/AL1171-1,"")</f>
        <v>-8.3256244218316011E-3</v>
      </c>
      <c r="AN1172" s="60">
        <f>IF(ISNUMBER(AL1172),AL1172/MAX(AL$22:AL1172)-1,"")</f>
        <v>-9.0369113279592628E-2</v>
      </c>
      <c r="AP1172" s="62">
        <v>100.3</v>
      </c>
      <c r="AQ1172" s="60">
        <f>IF(AND(ISNUMBER(AP1171),ISNUMBER(AP1172)),AP1172/AP1171-1,"")</f>
        <v>0</v>
      </c>
      <c r="AR1172" s="60">
        <f>IF(ISNUMBER(AP1172),AP1172/MAX(AP$22:AP1172)-1,"")</f>
        <v>-1.0955084154964378E-3</v>
      </c>
      <c r="AT1172" s="62">
        <v>50.1</v>
      </c>
      <c r="AU1172" s="60">
        <f>IF(AND(ISNUMBER(AT1171),ISNUMBER(AT1172)),AT1172/AT1171-1,"")</f>
        <v>0</v>
      </c>
      <c r="AV1172" s="60">
        <f>IF(ISNUMBER(AT1172),AT1172/MAX(AT$22:AT1172)-1,"")</f>
        <v>-1.5942606616181632E-3</v>
      </c>
      <c r="AX1172" s="62">
        <v>23.2</v>
      </c>
      <c r="AY1172" s="60">
        <f>IF(AND(ISNUMBER(AX1171),ISNUMBER(AX1172)),AX1172/AX1171-1,"")</f>
        <v>-1.1925042589437829E-2</v>
      </c>
      <c r="AZ1172" s="60">
        <f>IF(ISNUMBER(AX1172),AX1172/MAX(AX$22:AX1172)-1,"")</f>
        <v>-0.13481260488532543</v>
      </c>
      <c r="BB1172" s="62">
        <v>42.86</v>
      </c>
      <c r="BC1172" s="60">
        <f>IF(AND(ISNUMBER(BB1171),ISNUMBER(BB1172)),BB1172/BB1171-1,"")</f>
        <v>-1.3979496738117936E-3</v>
      </c>
      <c r="BD1172" s="60">
        <f>IF(ISNUMBER(BB1172),BB1172/MAX(BB$22:BB1172)-1,"")</f>
        <v>-0.22509491954438621</v>
      </c>
      <c r="BF1172" s="62">
        <v>47.75</v>
      </c>
      <c r="BG1172" s="60">
        <f>IF(AND(ISNUMBER(BF1171),ISNUMBER(BF1172)),BF1172/BF1171-1,"")</f>
        <v>-3.3395950740972014E-3</v>
      </c>
      <c r="BH1172" s="60">
        <f>IF(ISNUMBER(BF1172),BF1172/MAX(BF$22:BF1172)-1,"")</f>
        <v>-0.11802733653490949</v>
      </c>
      <c r="BK1172" s="61">
        <f>BK1171*(1+BL1172)</f>
        <v>134.28668771239828</v>
      </c>
      <c r="BL1172" s="60">
        <f>$L$12*N(AQ1172)+$L$13*N(S1172)+$L$14*N(AA1172)+$L$15*N(AE1172)+$L$16*N(AY1172)+$L$17*N(BC1172)+$L$18*N(AM1172)+$L$19*N(AU1172)+$L$20*N(W1172)</f>
        <v>-9.9260683664696651E-3</v>
      </c>
      <c r="BM1172" s="60">
        <f>IF(ISNUMBER(BK1172),BK1172/MAX(BK$22:BK1172)-1,"")</f>
        <v>-0.10574425321866676</v>
      </c>
      <c r="BO1172" s="61">
        <f>BO1171*(1+BP1172)</f>
        <v>132.8180215812406</v>
      </c>
      <c r="BP1172" s="60">
        <f>$L$36*N(S1172)+$L$37*N(AQ1172)+$L$38*N(AA1172)+$L$39*N(AE1172)+$L$40*N(AM1172)+$L$41*N(W1172)+$L$42*N(AI1172)+$L$43*N(BG1172)+$L$44*N(AY1172)</f>
        <v>-9.8210320789477515E-3</v>
      </c>
      <c r="BQ1172" s="60">
        <f>IF(ISNUMBER(BO1172),BO1172/MAX(BO$22:BO1172)-1,"")</f>
        <v>-0.12403907430161687</v>
      </c>
      <c r="BS1172" s="61">
        <f>BS1171*(1+BT1172)</f>
        <v>125.930109099798</v>
      </c>
      <c r="BT1172" s="60">
        <f>$L$60*N(S1172)+$L$61*N(AE1172)+$L$62*N(AQ1172)+$L$63*N(AM1172)+$L$64*N(AI1172)+$L$65*N(AA1172)+$L$66*N(BG1172)+$L$67*N(W1172)+$L$68*N(AY1172)</f>
        <v>-9.4211821841565201E-3</v>
      </c>
      <c r="BU1172" s="60">
        <f>IF(ISNUMBER(BS1172),BS1172/MAX(BS$22:BS1172)-1,"")</f>
        <v>-0.12797578103903062</v>
      </c>
    </row>
    <row r="1173" spans="17:73" ht="16" customHeight="1">
      <c r="Q1173" s="63">
        <v>44762</v>
      </c>
      <c r="R1173" s="62">
        <v>569.84</v>
      </c>
      <c r="S1173" s="60">
        <f>IF(AND(ISNUMBER(R1172),ISNUMBER(R1173)),R1173/R1172-1,"")</f>
        <v>1.975662133142464E-2</v>
      </c>
      <c r="T1173" s="60">
        <f>IF(ISNUMBER(R1173),R1173/MAX(R$22:R1173)-1,"")</f>
        <v>-0.14116051243406169</v>
      </c>
      <c r="V1173" s="62">
        <v>285.44</v>
      </c>
      <c r="W1173" s="60">
        <f>IF(AND(ISNUMBER(V1172),ISNUMBER(V1173)),V1173/V1172-1,"")</f>
        <v>1.9683492301646899E-2</v>
      </c>
      <c r="X1173" s="60">
        <f>IF(ISNUMBER(V1173),V1173/MAX(V$22:V1173)-1,"")</f>
        <v>-0.15442722990787094</v>
      </c>
      <c r="Z1173" s="62">
        <v>10.76</v>
      </c>
      <c r="AA1173" s="60">
        <f>IF(AND(ISNUMBER(Z1172),ISNUMBER(Z1173)),Z1173/Z1172-1,"")</f>
        <v>1.9905213270142053E-2</v>
      </c>
      <c r="AB1173" s="60">
        <f>IF(ISNUMBER(Z1173),Z1173/MAX(Z$22:Z1173)-1,"")</f>
        <v>-0.20648967551622421</v>
      </c>
      <c r="AD1173" s="62">
        <v>14.07</v>
      </c>
      <c r="AE1173" s="60">
        <f>IF(AND(ISNUMBER(AD1172),ISNUMBER(AD1173)),AD1173/AD1172-1,"")</f>
        <v>2.1786492374727739E-2</v>
      </c>
      <c r="AF1173" s="60">
        <f>IF(ISNUMBER(AD1173),AD1173/MAX(AD$22:AD1173)-1,"")</f>
        <v>-0.17088980553918676</v>
      </c>
      <c r="AH1173" s="62">
        <v>17.2</v>
      </c>
      <c r="AI1173" s="60">
        <f>IF(AND(ISNUMBER(AH1172),ISNUMBER(AH1173)),AH1173/AH1172-1,"")</f>
        <v>2.0166073546856511E-2</v>
      </c>
      <c r="AJ1173" s="60">
        <f>IF(ISNUMBER(AH1173),AH1173/MAX(AH$22:AH1173)-1,"")</f>
        <v>-0.18250950570342206</v>
      </c>
      <c r="AL1173" s="62">
        <v>21.74</v>
      </c>
      <c r="AM1173" s="60">
        <f>IF(AND(ISNUMBER(AL1172),ISNUMBER(AL1173)),AL1173/AL1172-1,"")</f>
        <v>1.399253731343264E-2</v>
      </c>
      <c r="AN1173" s="60">
        <f>IF(ISNUMBER(AL1173),AL1173/MAX(AL$22:AL1173)-1,"")</f>
        <v>-7.7641069155706455E-2</v>
      </c>
      <c r="AP1173" s="62">
        <v>100.31</v>
      </c>
      <c r="AQ1173" s="60">
        <f>IF(AND(ISNUMBER(AP1172),ISNUMBER(AP1173)),AP1173/AP1172-1,"")</f>
        <v>9.9700897308041547E-5</v>
      </c>
      <c r="AR1173" s="60">
        <f>IF(ISNUMBER(AP1173),AP1173/MAX(AP$22:AP1173)-1,"")</f>
        <v>-9.9591674136034758E-4</v>
      </c>
      <c r="AT1173" s="62">
        <v>50.11</v>
      </c>
      <c r="AU1173" s="60">
        <f>IF(AND(ISNUMBER(AT1172),ISNUMBER(AT1173)),AT1173/AT1172-1,"")</f>
        <v>1.9960079840308786E-4</v>
      </c>
      <c r="AV1173" s="60">
        <f>IF(ISNUMBER(AT1173),AT1173/MAX(AT$22:AT1173)-1,"")</f>
        <v>-1.394978078915865E-3</v>
      </c>
      <c r="AX1173" s="62">
        <v>22.98</v>
      </c>
      <c r="AY1173" s="60">
        <f>IF(AND(ISNUMBER(AX1172),ISNUMBER(AX1173)),AX1173/AX1172-1,"")</f>
        <v>-9.4827586206895909E-3</v>
      </c>
      <c r="AZ1173" s="60">
        <f>IF(ISNUMBER(AX1173),AX1173/MAX(AX$22:AX1173)-1,"")</f>
        <v>-0.14301696811486109</v>
      </c>
      <c r="BB1173" s="62">
        <v>42.77</v>
      </c>
      <c r="BC1173" s="60">
        <f>IF(AND(ISNUMBER(BB1172),ISNUMBER(BB1173)),BB1173/BB1172-1,"")</f>
        <v>-2.0998600093325992E-3</v>
      </c>
      <c r="BD1173" s="60">
        <f>IF(ISNUMBER(BB1173),BB1173/MAX(BB$22:BB1173)-1,"")</f>
        <v>-0.2267221117338637</v>
      </c>
      <c r="BF1173" s="62">
        <v>47.66</v>
      </c>
      <c r="BG1173" s="60">
        <f>IF(AND(ISNUMBER(BF1172),ISNUMBER(BF1173)),BF1173/BF1172-1,"")</f>
        <v>-1.8848167539268212E-3</v>
      </c>
      <c r="BH1173" s="60">
        <f>IF(ISNUMBER(BF1173),BF1173/MAX(BF$22:BF1173)-1,"")</f>
        <v>-0.1196896933875139</v>
      </c>
      <c r="BK1173" s="61">
        <f>BK1172*(1+BL1173)</f>
        <v>135.67411856294859</v>
      </c>
      <c r="BL1173" s="60">
        <f>$L$12*N(AQ1173)+$L$13*N(S1173)+$L$14*N(AA1173)+$L$15*N(AE1173)+$L$16*N(AY1173)+$L$17*N(BC1173)+$L$18*N(AM1173)+$L$19*N(AU1173)+$L$20*N(W1173)</f>
        <v>1.0331856970973746E-2</v>
      </c>
      <c r="BM1173" s="60">
        <f>IF(ISNUMBER(BK1173),BK1173/MAX(BK$22:BK1173)-1,"")</f>
        <v>-9.6504930747450701E-2</v>
      </c>
      <c r="BO1173" s="61">
        <f>BO1172*(1+BP1173)</f>
        <v>134.57738993844814</v>
      </c>
      <c r="BP1173" s="60">
        <f>$L$36*N(S1173)+$L$37*N(AQ1173)+$L$38*N(AA1173)+$L$39*N(AE1173)+$L$40*N(AM1173)+$L$41*N(W1173)+$L$42*N(AI1173)+$L$43*N(BG1173)+$L$44*N(AY1173)</f>
        <v>1.3246458095533065E-2</v>
      </c>
      <c r="BQ1173" s="60">
        <f>IF(ISNUMBER(BO1173),BO1173/MAX(BO$22:BO1173)-1,"")</f>
        <v>-0.11243569460602876</v>
      </c>
      <c r="BS1173" s="61">
        <f>BS1172*(1+BT1173)</f>
        <v>127.88391203240387</v>
      </c>
      <c r="BT1173" s="60">
        <f>$L$60*N(S1173)+$L$61*N(AE1173)+$L$62*N(AQ1173)+$L$63*N(AM1173)+$L$64*N(AI1173)+$L$65*N(AA1173)+$L$66*N(BG1173)+$L$67*N(W1173)+$L$68*N(AY1173)</f>
        <v>1.5514978479511112E-2</v>
      </c>
      <c r="BU1173" s="60">
        <f>IF(ISNUMBER(BS1173),BS1173/MAX(BS$22:BS1173)-1,"")</f>
        <v>-0.11444634404823861</v>
      </c>
    </row>
    <row r="1174" spans="17:73" ht="16" customHeight="1">
      <c r="Q1174" s="63">
        <v>44763</v>
      </c>
      <c r="R1174" s="62">
        <v>571.29999999999995</v>
      </c>
      <c r="S1174" s="60">
        <f>IF(AND(ISNUMBER(R1173),ISNUMBER(R1174)),R1174/R1173-1,"")</f>
        <v>2.5621227011090042E-3</v>
      </c>
      <c r="T1174" s="60">
        <f>IF(ISNUMBER(R1174),R1174/MAX(R$22:R1174)-1,"")</f>
        <v>-0.13896006028636032</v>
      </c>
      <c r="V1174" s="62">
        <v>287.11</v>
      </c>
      <c r="W1174" s="60">
        <f>IF(AND(ISNUMBER(V1173),ISNUMBER(V1174)),V1174/V1173-1,"")</f>
        <v>5.8506165919283148E-3</v>
      </c>
      <c r="X1174" s="60">
        <f>IF(ISNUMBER(V1174),V1174/MAX(V$22:V1174)-1,"")</f>
        <v>-0.14948010782948717</v>
      </c>
      <c r="Z1174" s="62">
        <v>10.81</v>
      </c>
      <c r="AA1174" s="60">
        <f>IF(AND(ISNUMBER(Z1173),ISNUMBER(Z1174)),Z1174/Z1173-1,"")</f>
        <v>4.646840148698983E-3</v>
      </c>
      <c r="AB1174" s="60">
        <f>IF(ISNUMBER(Z1174),Z1174/MAX(Z$22:Z1174)-1,"")</f>
        <v>-0.2028023598820059</v>
      </c>
      <c r="AD1174" s="62">
        <v>14.14</v>
      </c>
      <c r="AE1174" s="60">
        <f>IF(AND(ISNUMBER(AD1173),ISNUMBER(AD1174)),AD1174/AD1173-1,"")</f>
        <v>4.9751243781095411E-3</v>
      </c>
      <c r="AF1174" s="60">
        <f>IF(ISNUMBER(AD1174),AD1174/MAX(AD$22:AD1174)-1,"")</f>
        <v>-0.16676487919858562</v>
      </c>
      <c r="AH1174" s="62">
        <v>17.3</v>
      </c>
      <c r="AI1174" s="60">
        <f>IF(AND(ISNUMBER(AH1173),ISNUMBER(AH1174)),AH1174/AH1173-1,"")</f>
        <v>5.8139534883721034E-3</v>
      </c>
      <c r="AJ1174" s="60">
        <f>IF(ISNUMBER(AH1174),AH1174/MAX(AH$22:AH1174)-1,"")</f>
        <v>-0.17775665399239537</v>
      </c>
      <c r="AL1174" s="62">
        <v>21.495000000000001</v>
      </c>
      <c r="AM1174" s="60">
        <f>IF(AND(ISNUMBER(AL1173),ISNUMBER(AL1174)),AL1174/AL1173-1,"")</f>
        <v>-1.1269549218031139E-2</v>
      </c>
      <c r="AN1174" s="60">
        <f>IF(ISNUMBER(AL1174),AL1174/MAX(AL$22:AL1174)-1,"")</f>
        <v>-8.80356385235469E-2</v>
      </c>
      <c r="AP1174" s="62">
        <v>100.3</v>
      </c>
      <c r="AQ1174" s="60">
        <f>IF(AND(ISNUMBER(AP1173),ISNUMBER(AP1174)),AP1174/AP1173-1,"")</f>
        <v>-9.9690958030196342E-5</v>
      </c>
      <c r="AR1174" s="60">
        <f>IF(ISNUMBER(AP1174),AP1174/MAX(AP$22:AP1174)-1,"")</f>
        <v>-1.0955084154964378E-3</v>
      </c>
      <c r="AT1174" s="62">
        <v>50.1</v>
      </c>
      <c r="AU1174" s="60">
        <f>IF(AND(ISNUMBER(AT1173),ISNUMBER(AT1174)),AT1174/AT1173-1,"")</f>
        <v>-1.9956096587503414E-4</v>
      </c>
      <c r="AV1174" s="60">
        <f>IF(ISNUMBER(AT1174),AT1174/MAX(AT$22:AT1174)-1,"")</f>
        <v>-1.5942606616181632E-3</v>
      </c>
      <c r="AX1174" s="62">
        <v>22.76</v>
      </c>
      <c r="AY1174" s="60">
        <f>IF(AND(ISNUMBER(AX1173),ISNUMBER(AX1174)),AX1174/AX1173-1,"")</f>
        <v>-9.5735422106179024E-3</v>
      </c>
      <c r="AZ1174" s="60">
        <f>IF(ISNUMBER(AX1174),AX1174/MAX(AX$22:AX1174)-1,"")</f>
        <v>-0.15122133134439675</v>
      </c>
      <c r="BB1174" s="62">
        <v>42.81</v>
      </c>
      <c r="BC1174" s="60">
        <f>IF(AND(ISNUMBER(BB1173),ISNUMBER(BB1174)),BB1174/BB1173-1,"")</f>
        <v>9.3523497778824627E-4</v>
      </c>
      <c r="BD1174" s="60">
        <f>IF(ISNUMBER(BB1174),BB1174/MAX(BB$22:BB1174)-1,"")</f>
        <v>-0.22599891520520698</v>
      </c>
      <c r="BF1174" s="62">
        <v>47.7</v>
      </c>
      <c r="BG1174" s="60">
        <f>IF(AND(ISNUMBER(BF1173),ISNUMBER(BF1174)),BF1174/BF1173-1,"")</f>
        <v>8.3927822073026626E-4</v>
      </c>
      <c r="BH1174" s="60">
        <f>IF(ISNUMBER(BF1174),BF1174/MAX(BF$22:BF1174)-1,"")</f>
        <v>-0.11895086811968969</v>
      </c>
      <c r="BK1174" s="61">
        <f>BK1173*(1+BL1174)</f>
        <v>135.68525186279956</v>
      </c>
      <c r="BL1174" s="60">
        <f>$L$12*N(AQ1174)+$L$13*N(S1174)+$L$14*N(AA1174)+$L$15*N(AE1174)+$L$16*N(AY1174)+$L$17*N(BC1174)+$L$18*N(AM1174)+$L$19*N(AU1174)+$L$20*N(W1174)</f>
        <v>8.2059127922806335E-5</v>
      </c>
      <c r="BM1174" s="60">
        <f>IF(ISNUMBER(BK1174),BK1174/MAX(BK$22:BK1174)-1,"")</f>
        <v>-9.6430790729985283E-2</v>
      </c>
      <c r="BO1174" s="61">
        <f>BO1173*(1+BP1174)</f>
        <v>134.76693757042037</v>
      </c>
      <c r="BP1174" s="60">
        <f>$L$36*N(S1174)+$L$37*N(AQ1174)+$L$38*N(AA1174)+$L$39*N(AE1174)+$L$40*N(AM1174)+$L$41*N(W1174)+$L$42*N(AI1174)+$L$43*N(BG1174)+$L$44*N(AY1174)</f>
        <v>1.4084656572616911E-3</v>
      </c>
      <c r="BQ1174" s="60">
        <f>IF(ISNUMBER(BO1174),BO1174/MAX(BO$22:BO1174)-1,"")</f>
        <v>-0.11118559076326995</v>
      </c>
      <c r="BS1174" s="61">
        <f>BS1173*(1+BT1174)</f>
        <v>128.06953375505842</v>
      </c>
      <c r="BT1174" s="60">
        <f>$L$60*N(S1174)+$L$61*N(AE1174)+$L$62*N(AQ1174)+$L$63*N(AM1174)+$L$64*N(AI1174)+$L$65*N(AA1174)+$L$66*N(BG1174)+$L$67*N(W1174)+$L$68*N(AY1174)</f>
        <v>1.4514861150597396E-3</v>
      </c>
      <c r="BU1174" s="60">
        <f>IF(ISNUMBER(BS1174),BS1174/MAX(BS$22:BS1174)-1,"")</f>
        <v>-0.11316097521248425</v>
      </c>
    </row>
    <row r="1175" spans="17:73" ht="16" customHeight="1">
      <c r="Q1175" s="63">
        <v>44764</v>
      </c>
      <c r="R1175" s="62">
        <v>575.33000000000004</v>
      </c>
      <c r="S1175" s="60">
        <f>IF(AND(ISNUMBER(R1174),ISNUMBER(R1175)),R1175/R1174-1,"")</f>
        <v>7.0540871696134211E-3</v>
      </c>
      <c r="T1175" s="60">
        <f>IF(ISNUMBER(R1175),R1175/MAX(R$22:R1175)-1,"")</f>
        <v>-0.13288620949510166</v>
      </c>
      <c r="V1175" s="62">
        <v>288.3</v>
      </c>
      <c r="W1175" s="60">
        <f>IF(AND(ISNUMBER(V1174),ISNUMBER(V1175)),V1175/V1174-1,"")</f>
        <v>4.1447528821705326E-3</v>
      </c>
      <c r="X1175" s="60">
        <f>IF(ISNUMBER(V1175),V1175/MAX(V$22:V1175)-1,"")</f>
        <v>-0.14595491305507002</v>
      </c>
      <c r="Z1175" s="62">
        <v>10.84</v>
      </c>
      <c r="AA1175" s="60">
        <f>IF(AND(ISNUMBER(Z1174),ISNUMBER(Z1175)),Z1175/Z1174-1,"")</f>
        <v>2.7752081406104967E-3</v>
      </c>
      <c r="AB1175" s="60">
        <f>IF(ISNUMBER(Z1175),Z1175/MAX(Z$22:Z1175)-1,"")</f>
        <v>-0.20058997050147498</v>
      </c>
      <c r="AD1175" s="62">
        <v>14.22</v>
      </c>
      <c r="AE1175" s="60">
        <f>IF(AND(ISNUMBER(AD1174),ISNUMBER(AD1175)),AD1175/AD1174-1,"")</f>
        <v>5.657708628005631E-3</v>
      </c>
      <c r="AF1175" s="60">
        <f>IF(ISNUMBER(AD1175),AD1175/MAX(AD$22:AD1175)-1,"")</f>
        <v>-0.16205067766647019</v>
      </c>
      <c r="AH1175" s="62">
        <v>17.38</v>
      </c>
      <c r="AI1175" s="60">
        <f>IF(AND(ISNUMBER(AH1174),ISNUMBER(AH1175)),AH1175/AH1174-1,"")</f>
        <v>4.6242774566473965E-3</v>
      </c>
      <c r="AJ1175" s="60">
        <f>IF(ISNUMBER(AH1175),AH1175/MAX(AH$22:AH1175)-1,"")</f>
        <v>-0.17395437262357416</v>
      </c>
      <c r="AL1175" s="62">
        <v>21.52</v>
      </c>
      <c r="AM1175" s="60">
        <f>IF(AND(ISNUMBER(AL1174),ISNUMBER(AL1175)),AL1175/AL1174-1,"")</f>
        <v>1.1630611770179211E-3</v>
      </c>
      <c r="AN1175" s="60">
        <f>IF(ISNUMBER(AL1175),AL1175/MAX(AL$22:AL1175)-1,"")</f>
        <v>-8.69749681798897E-2</v>
      </c>
      <c r="AP1175" s="62">
        <v>100.32</v>
      </c>
      <c r="AQ1175" s="60">
        <f>IF(AND(ISNUMBER(AP1174),ISNUMBER(AP1175)),AP1175/AP1174-1,"")</f>
        <v>1.9940179461608309E-4</v>
      </c>
      <c r="AR1175" s="60">
        <f>IF(ISNUMBER(AP1175),AP1175/MAX(AP$22:AP1175)-1,"")</f>
        <v>-8.9632506722436833E-4</v>
      </c>
      <c r="AT1175" s="62">
        <v>50.1</v>
      </c>
      <c r="AU1175" s="60">
        <f>IF(AND(ISNUMBER(AT1174),ISNUMBER(AT1175)),AT1175/AT1174-1,"")</f>
        <v>0</v>
      </c>
      <c r="AV1175" s="60">
        <f>IF(ISNUMBER(AT1175),AT1175/MAX(AT$22:AT1175)-1,"")</f>
        <v>-1.5942606616181632E-3</v>
      </c>
      <c r="AX1175" s="62">
        <v>23.11</v>
      </c>
      <c r="AY1175" s="60">
        <f>IF(AND(ISNUMBER(AX1174),ISNUMBER(AX1175)),AX1175/AX1174-1,"")</f>
        <v>1.5377855887521941E-2</v>
      </c>
      <c r="AZ1175" s="60">
        <f>IF(ISNUMBER(AX1175),AX1175/MAX(AX$22:AX1175)-1,"")</f>
        <v>-0.13816893529740826</v>
      </c>
      <c r="BB1175" s="62">
        <v>43.07</v>
      </c>
      <c r="BC1175" s="60">
        <f>IF(AND(ISNUMBER(BB1174),ISNUMBER(BB1175)),BB1175/BB1174-1,"")</f>
        <v>6.0733473487502021E-3</v>
      </c>
      <c r="BD1175" s="60">
        <f>IF(ISNUMBER(BB1175),BB1175/MAX(BB$22:BB1175)-1,"")</f>
        <v>-0.2212981377689387</v>
      </c>
      <c r="BF1175" s="62">
        <v>47.78</v>
      </c>
      <c r="BG1175" s="60">
        <f>IF(AND(ISNUMBER(BF1174),ISNUMBER(BF1175)),BF1175/BF1174-1,"")</f>
        <v>1.6771488469602414E-3</v>
      </c>
      <c r="BH1175" s="60">
        <f>IF(ISNUMBER(BF1175),BF1175/MAX(BF$22:BF1175)-1,"")</f>
        <v>-0.11747321758404139</v>
      </c>
      <c r="BK1175" s="61">
        <f>BK1174*(1+BL1175)</f>
        <v>136.46190393691415</v>
      </c>
      <c r="BL1175" s="60">
        <f>$L$12*N(AQ1175)+$L$13*N(S1175)+$L$14*N(AA1175)+$L$15*N(AE1175)+$L$16*N(AY1175)+$L$17*N(BC1175)+$L$18*N(AM1175)+$L$19*N(AU1175)+$L$20*N(W1175)</f>
        <v>5.7239240333939534E-3</v>
      </c>
      <c r="BM1175" s="60">
        <f>IF(ISNUMBER(BK1175),BK1175/MAX(BK$22:BK1175)-1,"")</f>
        <v>-9.1258829217209847E-2</v>
      </c>
      <c r="BO1175" s="61">
        <f>BO1174*(1+BP1175)</f>
        <v>135.43116507943429</v>
      </c>
      <c r="BP1175" s="60">
        <f>$L$36*N(S1175)+$L$37*N(AQ1175)+$L$38*N(AA1175)+$L$39*N(AE1175)+$L$40*N(AM1175)+$L$41*N(W1175)+$L$42*N(AI1175)+$L$43*N(BG1175)+$L$44*N(AY1175)</f>
        <v>4.9287126426454438E-3</v>
      </c>
      <c r="BQ1175" s="60">
        <f>IF(ISNUMBER(BO1175),BO1175/MAX(BO$22:BO1175)-1,"")</f>
        <v>-0.10680487994749954</v>
      </c>
      <c r="BS1175" s="61">
        <f>BS1174*(1+BT1175)</f>
        <v>128.614171024038</v>
      </c>
      <c r="BT1175" s="60">
        <f>$L$60*N(S1175)+$L$61*N(AE1175)+$L$62*N(AQ1175)+$L$63*N(AM1175)+$L$64*N(AI1175)+$L$65*N(AA1175)+$L$66*N(BG1175)+$L$67*N(W1175)+$L$68*N(AY1175)</f>
        <v>4.2526684763390197E-3</v>
      </c>
      <c r="BU1175" s="60">
        <f>IF(ISNUMBER(BS1175),BS1175/MAX(BS$22:BS1175)-1,"")</f>
        <v>-0.10938954284818314</v>
      </c>
    </row>
    <row r="1176" spans="17:73" ht="16" customHeight="1">
      <c r="Q1176" s="63">
        <v>44767</v>
      </c>
      <c r="R1176" s="62">
        <v>570.97</v>
      </c>
      <c r="S1176" s="60">
        <f>IF(AND(ISNUMBER(R1175),ISNUMBER(R1176)),R1176/R1175-1,"")</f>
        <v>-7.5782594337163722E-3</v>
      </c>
      <c r="T1176" s="60">
        <f>IF(ISNUMBER(R1176),R1176/MAX(R$22:R1176)-1,"")</f>
        <v>-0.13945742275810091</v>
      </c>
      <c r="V1176" s="62">
        <v>286.22000000000003</v>
      </c>
      <c r="W1176" s="60">
        <f>IF(AND(ISNUMBER(V1175),ISNUMBER(V1176)),V1176/V1175-1,"")</f>
        <v>-7.2147069025320087E-3</v>
      </c>
      <c r="X1176" s="60">
        <f>IF(ISNUMBER(V1176),V1176/MAX(V$22:V1176)-1,"")</f>
        <v>-0.15211659803892519</v>
      </c>
      <c r="Z1176" s="62">
        <v>10.8</v>
      </c>
      <c r="AA1176" s="60">
        <f>IF(AND(ISNUMBER(Z1175),ISNUMBER(Z1176)),Z1176/Z1175-1,"")</f>
        <v>-3.6900369003689537E-3</v>
      </c>
      <c r="AB1176" s="60">
        <f>IF(ISNUMBER(Z1176),Z1176/MAX(Z$22:Z1176)-1,"")</f>
        <v>-0.20353982300884954</v>
      </c>
      <c r="AD1176" s="62">
        <v>14.05</v>
      </c>
      <c r="AE1176" s="60">
        <f>IF(AND(ISNUMBER(AD1175),ISNUMBER(AD1176)),AD1176/AD1175-1,"")</f>
        <v>-1.1954992967651235E-2</v>
      </c>
      <c r="AF1176" s="60">
        <f>IF(ISNUMBER(AD1176),AD1176/MAX(AD$22:AD1176)-1,"")</f>
        <v>-0.17206835592221559</v>
      </c>
      <c r="AH1176" s="62">
        <v>17.32</v>
      </c>
      <c r="AI1176" s="60">
        <f>IF(AND(ISNUMBER(AH1175),ISNUMBER(AH1176)),AH1176/AH1175-1,"")</f>
        <v>-3.4522439585730202E-3</v>
      </c>
      <c r="AJ1176" s="60">
        <f>IF(ISNUMBER(AH1176),AH1176/MAX(AH$22:AH1176)-1,"")</f>
        <v>-0.17680608365019002</v>
      </c>
      <c r="AL1176" s="62">
        <v>21.68</v>
      </c>
      <c r="AM1176" s="60">
        <f>IF(AND(ISNUMBER(AL1175),ISNUMBER(AL1176)),AL1176/AL1175-1,"")</f>
        <v>7.4349442379182396E-3</v>
      </c>
      <c r="AN1176" s="60">
        <f>IF(ISNUMBER(AL1176),AL1176/MAX(AL$22:AL1176)-1,"")</f>
        <v>-8.0186677980483734E-2</v>
      </c>
      <c r="AP1176" s="62">
        <v>100.29</v>
      </c>
      <c r="AQ1176" s="60">
        <f>IF(AND(ISNUMBER(AP1175),ISNUMBER(AP1176)),AP1176/AP1175-1,"")</f>
        <v>-2.9904306220085441E-4</v>
      </c>
      <c r="AR1176" s="60">
        <f>IF(ISNUMBER(AP1176),AP1176/MAX(AP$22:AP1176)-1,"")</f>
        <v>-1.1951000896324171E-3</v>
      </c>
      <c r="AT1176" s="62">
        <v>50.11</v>
      </c>
      <c r="AU1176" s="60">
        <f>IF(AND(ISNUMBER(AT1175),ISNUMBER(AT1176)),AT1176/AT1175-1,"")</f>
        <v>1.9960079840308786E-4</v>
      </c>
      <c r="AV1176" s="60">
        <f>IF(ISNUMBER(AT1176),AT1176/MAX(AT$22:AT1176)-1,"")</f>
        <v>-1.394978078915865E-3</v>
      </c>
      <c r="AX1176" s="62">
        <v>23.2</v>
      </c>
      <c r="AY1176" s="60">
        <f>IF(AND(ISNUMBER(AX1175),ISNUMBER(AX1176)),AX1176/AX1175-1,"")</f>
        <v>3.8944180008653184E-3</v>
      </c>
      <c r="AZ1176" s="60">
        <f>IF(ISNUMBER(AX1176),AX1176/MAX(AX$22:AX1176)-1,"")</f>
        <v>-0.13481260488532543</v>
      </c>
      <c r="BB1176" s="62">
        <v>43.33</v>
      </c>
      <c r="BC1176" s="60">
        <f>IF(AND(ISNUMBER(BB1175),ISNUMBER(BB1176)),BB1176/BB1175-1,"")</f>
        <v>6.036684467146447E-3</v>
      </c>
      <c r="BD1176" s="60">
        <f>IF(ISNUMBER(BB1176),BB1176/MAX(BB$22:BB1176)-1,"")</f>
        <v>-0.21659736033267052</v>
      </c>
      <c r="BF1176" s="62">
        <v>48</v>
      </c>
      <c r="BG1176" s="60">
        <f>IF(AND(ISNUMBER(BF1175),ISNUMBER(BF1176)),BF1176/BF1175-1,"")</f>
        <v>4.6044370029301174E-3</v>
      </c>
      <c r="BH1176" s="60">
        <f>IF(ISNUMBER(BF1176),BF1176/MAX(BF$22:BF1176)-1,"")</f>
        <v>-0.11340967861100848</v>
      </c>
      <c r="BK1176" s="61">
        <f>BK1175*(1+BL1176)</f>
        <v>136.06231177289226</v>
      </c>
      <c r="BL1176" s="60">
        <f>$L$12*N(AQ1176)+$L$13*N(S1176)+$L$14*N(AA1176)+$L$15*N(AE1176)+$L$16*N(AY1176)+$L$17*N(BC1176)+$L$18*N(AM1176)+$L$19*N(AU1176)+$L$20*N(W1176)</f>
        <v>-2.9282323673765708E-3</v>
      </c>
      <c r="BM1176" s="60">
        <f>IF(ISNUMBER(BK1176),BK1176/MAX(BK$22:BK1176)-1,"")</f>
        <v>-9.391983452706365E-2</v>
      </c>
      <c r="BO1176" s="61">
        <f>BO1175*(1+BP1176)</f>
        <v>134.82926121380243</v>
      </c>
      <c r="BP1176" s="60">
        <f>$L$36*N(S1176)+$L$37*N(AQ1176)+$L$38*N(AA1176)+$L$39*N(AE1176)+$L$40*N(AM1176)+$L$41*N(W1176)+$L$42*N(AI1176)+$L$43*N(BG1176)+$L$44*N(AY1176)</f>
        <v>-4.4443527106839938E-3</v>
      </c>
      <c r="BQ1176" s="60">
        <f>IF(ISNUMBER(BO1176),BO1176/MAX(BO$22:BO1176)-1,"")</f>
        <v>-0.11077455410047454</v>
      </c>
      <c r="BS1176" s="61">
        <f>BS1175*(1+BT1176)</f>
        <v>128.04898357449284</v>
      </c>
      <c r="BT1176" s="60">
        <f>$L$60*N(S1176)+$L$61*N(AE1176)+$L$62*N(AQ1176)+$L$63*N(AM1176)+$L$64*N(AI1176)+$L$65*N(AA1176)+$L$66*N(BG1176)+$L$67*N(W1176)+$L$68*N(AY1176)</f>
        <v>-4.3944414915174489E-3</v>
      </c>
      <c r="BU1176" s="60">
        <f>IF(ISNUMBER(BS1176),BS1176/MAX(BS$22:BS1176)-1,"")</f>
        <v>-0.11330327839387044</v>
      </c>
    </row>
    <row r="1177" spans="17:73" ht="16" customHeight="1">
      <c r="Q1177" s="63">
        <v>44768</v>
      </c>
      <c r="R1177" s="62">
        <v>566.95000000000005</v>
      </c>
      <c r="S1177" s="60">
        <f>IF(AND(ISNUMBER(R1176),ISNUMBER(R1177)),R1177/R1176-1,"")</f>
        <v>-7.0406501217226136E-3</v>
      </c>
      <c r="T1177" s="60">
        <f>IF(ISNUMBER(R1177),R1177/MAX(R$22:R1177)-1,"")</f>
        <v>-0.14551620195930659</v>
      </c>
      <c r="V1177" s="62">
        <v>284.08999999999997</v>
      </c>
      <c r="W1177" s="60">
        <f>IF(AND(ISNUMBER(V1176),ISNUMBER(V1177)),V1177/V1176-1,"")</f>
        <v>-7.4418279645029894E-3</v>
      </c>
      <c r="X1177" s="60">
        <f>IF(ISNUMBER(V1177),V1177/MAX(V$22:V1177)-1,"")</f>
        <v>-0.15842640045027701</v>
      </c>
      <c r="Z1177" s="62">
        <v>10.72</v>
      </c>
      <c r="AA1177" s="60">
        <f>IF(AND(ISNUMBER(Z1176),ISNUMBER(Z1177)),Z1177/Z1176-1,"")</f>
        <v>-7.4074074074074181E-3</v>
      </c>
      <c r="AB1177" s="60">
        <f>IF(ISNUMBER(Z1177),Z1177/MAX(Z$22:Z1177)-1,"")</f>
        <v>-0.20943952802359878</v>
      </c>
      <c r="AD1177" s="62">
        <v>14.01</v>
      </c>
      <c r="AE1177" s="60">
        <f>IF(AND(ISNUMBER(AD1176),ISNUMBER(AD1177)),AD1177/AD1176-1,"")</f>
        <v>-2.846975088968029E-3</v>
      </c>
      <c r="AF1177" s="60">
        <f>IF(ISNUMBER(AD1177),AD1177/MAX(AD$22:AD1177)-1,"")</f>
        <v>-0.17442545668827336</v>
      </c>
      <c r="AH1177" s="62">
        <v>17.309999999999999</v>
      </c>
      <c r="AI1177" s="60">
        <f>IF(AND(ISNUMBER(AH1176),ISNUMBER(AH1177)),AH1177/AH1176-1,"")</f>
        <v>-5.773672055428003E-4</v>
      </c>
      <c r="AJ1177" s="60">
        <f>IF(ISNUMBER(AH1177),AH1177/MAX(AH$22:AH1177)-1,"")</f>
        <v>-0.17728136882129275</v>
      </c>
      <c r="AL1177" s="62">
        <v>21.85</v>
      </c>
      <c r="AM1177" s="60">
        <f>IF(AND(ISNUMBER(AL1176),ISNUMBER(AL1177)),AL1177/AL1176-1,"")</f>
        <v>7.8413284132841099E-3</v>
      </c>
      <c r="AN1177" s="60">
        <f>IF(ISNUMBER(AL1177),AL1177/MAX(AL$22:AL1177)-1,"")</f>
        <v>-7.2974119643614666E-2</v>
      </c>
      <c r="AP1177" s="62">
        <v>100.3</v>
      </c>
      <c r="AQ1177" s="60">
        <f>IF(AND(ISNUMBER(AP1176),ISNUMBER(AP1177)),AP1177/AP1176-1,"")</f>
        <v>9.9710838568078941E-5</v>
      </c>
      <c r="AR1177" s="60">
        <f>IF(ISNUMBER(AP1177),AP1177/MAX(AP$22:AP1177)-1,"")</f>
        <v>-1.0955084154964378E-3</v>
      </c>
      <c r="AT1177" s="62">
        <v>50.11</v>
      </c>
      <c r="AU1177" s="60">
        <f>IF(AND(ISNUMBER(AT1176),ISNUMBER(AT1177)),AT1177/AT1176-1,"")</f>
        <v>0</v>
      </c>
      <c r="AV1177" s="60">
        <f>IF(ISNUMBER(AT1177),AT1177/MAX(AT$22:AT1177)-1,"")</f>
        <v>-1.394978078915865E-3</v>
      </c>
      <c r="AX1177" s="62">
        <v>23.01</v>
      </c>
      <c r="AY1177" s="60">
        <f>IF(AND(ISNUMBER(AX1176),ISNUMBER(AX1177)),AX1177/AX1176-1,"")</f>
        <v>-8.1896551724136568E-3</v>
      </c>
      <c r="AZ1177" s="60">
        <f>IF(ISNUMBER(AX1177),AX1177/MAX(AX$22:AX1177)-1,"")</f>
        <v>-0.14189819131083348</v>
      </c>
      <c r="BB1177" s="62">
        <v>43.29</v>
      </c>
      <c r="BC1177" s="60">
        <f>IF(AND(ISNUMBER(BB1176),ISNUMBER(BB1177)),BB1177/BB1176-1,"")</f>
        <v>-9.231479344564697E-4</v>
      </c>
      <c r="BD1177" s="60">
        <f>IF(ISNUMBER(BB1177),BB1177/MAX(BB$22:BB1177)-1,"")</f>
        <v>-0.21732055686132712</v>
      </c>
      <c r="BF1177" s="62">
        <v>48.03</v>
      </c>
      <c r="BG1177" s="60">
        <f>IF(AND(ISNUMBER(BF1176),ISNUMBER(BF1177)),BF1177/BF1176-1,"")</f>
        <v>6.250000000000977E-4</v>
      </c>
      <c r="BH1177" s="60">
        <f>IF(ISNUMBER(BF1177),BF1177/MAX(BF$22:BF1177)-1,"")</f>
        <v>-0.11285555966014038</v>
      </c>
      <c r="BK1177" s="61">
        <f>BK1176*(1+BL1177)</f>
        <v>135.45921891255702</v>
      </c>
      <c r="BL1177" s="60">
        <f>$L$12*N(AQ1177)+$L$13*N(S1177)+$L$14*N(AA1177)+$L$15*N(AE1177)+$L$16*N(AY1177)+$L$17*N(BC1177)+$L$18*N(AM1177)+$L$19*N(AU1177)+$L$20*N(W1177)</f>
        <v>-4.4324754774260318E-3</v>
      </c>
      <c r="BM1177" s="60">
        <f>IF(ISNUMBER(BK1177),BK1177/MAX(BK$22:BK1177)-1,"")</f>
        <v>-9.793601264110452E-2</v>
      </c>
      <c r="BO1177" s="61">
        <f>BO1176*(1+BP1177)</f>
        <v>134.24080799596263</v>
      </c>
      <c r="BP1177" s="60">
        <f>$L$36*N(S1177)+$L$37*N(AQ1177)+$L$38*N(AA1177)+$L$39*N(AE1177)+$L$40*N(AM1177)+$L$41*N(W1177)+$L$42*N(AI1177)+$L$43*N(BG1177)+$L$44*N(AY1177)</f>
        <v>-4.3644325611684786E-3</v>
      </c>
      <c r="BQ1177" s="60">
        <f>IF(ISNUMBER(BO1177),BO1177/MAX(BO$22:BO1177)-1,"")</f>
        <v>-0.11465551859077794</v>
      </c>
      <c r="BS1177" s="61">
        <f>BS1176*(1+BT1177)</f>
        <v>127.71898630258666</v>
      </c>
      <c r="BT1177" s="60">
        <f>$L$60*N(S1177)+$L$61*N(AE1177)+$L$62*N(AQ1177)+$L$63*N(AM1177)+$L$64*N(AI1177)+$L$65*N(AA1177)+$L$66*N(BG1177)+$L$67*N(W1177)+$L$68*N(AY1177)</f>
        <v>-2.5771174646943922E-3</v>
      </c>
      <c r="BU1177" s="60">
        <f>IF(ISNUMBER(BS1177),BS1177/MAX(BS$22:BS1177)-1,"")</f>
        <v>-0.11558840000100878</v>
      </c>
    </row>
    <row r="1178" spans="17:73" ht="16" customHeight="1">
      <c r="Q1178" s="63">
        <v>44769</v>
      </c>
      <c r="R1178" s="62">
        <v>568.69000000000005</v>
      </c>
      <c r="S1178" s="60">
        <f>IF(AND(ISNUMBER(R1177),ISNUMBER(R1178)),R1178/R1177-1,"")</f>
        <v>3.0690537084399061E-3</v>
      </c>
      <c r="T1178" s="60">
        <f>IF(ISNUMBER(R1178),R1178/MAX(R$22:R1178)-1,"")</f>
        <v>-0.14289374529012799</v>
      </c>
      <c r="V1178" s="62">
        <v>284.8</v>
      </c>
      <c r="W1178" s="60">
        <f>IF(AND(ISNUMBER(V1177),ISNUMBER(V1178)),V1178/V1177-1,"")</f>
        <v>2.4992079974657244E-3</v>
      </c>
      <c r="X1178" s="60">
        <f>IF(ISNUMBER(V1178),V1178/MAX(V$22:V1178)-1,"")</f>
        <v>-0.15632313297982636</v>
      </c>
      <c r="Z1178" s="62">
        <v>10.69</v>
      </c>
      <c r="AA1178" s="60">
        <f>IF(AND(ISNUMBER(Z1177),ISNUMBER(Z1178)),Z1178/Z1177-1,"")</f>
        <v>-2.7985074626867279E-3</v>
      </c>
      <c r="AB1178" s="60">
        <f>IF(ISNUMBER(Z1178),Z1178/MAX(Z$22:Z1178)-1,"")</f>
        <v>-0.21165191740412981</v>
      </c>
      <c r="AD1178" s="62">
        <v>14.05</v>
      </c>
      <c r="AE1178" s="60">
        <f>IF(AND(ISNUMBER(AD1177),ISNUMBER(AD1178)),AD1178/AD1177-1,"")</f>
        <v>2.855103497501954E-3</v>
      </c>
      <c r="AF1178" s="60">
        <f>IF(ISNUMBER(AD1178),AD1178/MAX(AD$22:AD1178)-1,"")</f>
        <v>-0.17206835592221559</v>
      </c>
      <c r="AH1178" s="62">
        <v>17.350000000000001</v>
      </c>
      <c r="AI1178" s="60">
        <f>IF(AND(ISNUMBER(AH1177),ISNUMBER(AH1178)),AH1178/AH1177-1,"")</f>
        <v>2.3108030040439598E-3</v>
      </c>
      <c r="AJ1178" s="60">
        <f>IF(ISNUMBER(AH1178),AH1178/MAX(AH$22:AH1178)-1,"")</f>
        <v>-0.17538022813688203</v>
      </c>
      <c r="AL1178" s="62">
        <v>22.03</v>
      </c>
      <c r="AM1178" s="60">
        <f>IF(AND(ISNUMBER(AL1177),ISNUMBER(AL1178)),AL1178/AL1177-1,"")</f>
        <v>8.2379862700228124E-3</v>
      </c>
      <c r="AN1178" s="60">
        <f>IF(ISNUMBER(AL1178),AL1178/MAX(AL$22:AL1178)-1,"")</f>
        <v>-6.533729316928294E-2</v>
      </c>
      <c r="AP1178" s="62">
        <v>100.33</v>
      </c>
      <c r="AQ1178" s="60">
        <f>IF(AND(ISNUMBER(AP1177),ISNUMBER(AP1178)),AP1178/AP1177-1,"")</f>
        <v>2.9910269192434669E-4</v>
      </c>
      <c r="AR1178" s="60">
        <f>IF(ISNUMBER(AP1178),AP1178/MAX(AP$22:AP1178)-1,"")</f>
        <v>-7.9673339308827806E-4</v>
      </c>
      <c r="AT1178" s="62">
        <v>50.13</v>
      </c>
      <c r="AU1178" s="60">
        <f>IF(AND(ISNUMBER(AT1177),ISNUMBER(AT1178)),AT1178/AT1177-1,"")</f>
        <v>3.9912193175029032E-4</v>
      </c>
      <c r="AV1178" s="60">
        <f>IF(ISNUMBER(AT1178),AT1178/MAX(AT$22:AT1178)-1,"")</f>
        <v>-9.9641291351126871E-4</v>
      </c>
      <c r="AX1178" s="62">
        <v>23.03</v>
      </c>
      <c r="AY1178" s="60">
        <f>IF(AND(ISNUMBER(AX1177),ISNUMBER(AX1178)),AX1178/AX1177-1,"")</f>
        <v>8.6918730986518256E-4</v>
      </c>
      <c r="AZ1178" s="60">
        <f>IF(ISNUMBER(AX1178),AX1178/MAX(AX$22:AX1178)-1,"")</f>
        <v>-0.14115234010814848</v>
      </c>
      <c r="BB1178" s="62">
        <v>43.39</v>
      </c>
      <c r="BC1178" s="60">
        <f>IF(AND(ISNUMBER(BB1177),ISNUMBER(BB1178)),BB1178/BB1177-1,"")</f>
        <v>2.3100023100024458E-3</v>
      </c>
      <c r="BD1178" s="60">
        <f>IF(ISNUMBER(BB1178),BB1178/MAX(BB$22:BB1178)-1,"")</f>
        <v>-0.21551256553968545</v>
      </c>
      <c r="BF1178" s="62">
        <v>48.22</v>
      </c>
      <c r="BG1178" s="60">
        <f>IF(AND(ISNUMBER(BF1177),ISNUMBER(BF1178)),BF1178/BF1177-1,"")</f>
        <v>3.9558609202581252E-3</v>
      </c>
      <c r="BH1178" s="60">
        <f>IF(ISNUMBER(BF1178),BF1178/MAX(BF$22:BF1178)-1,"")</f>
        <v>-0.10934613963797568</v>
      </c>
      <c r="BK1178" s="61">
        <f>BK1177*(1+BL1178)</f>
        <v>135.65301778554709</v>
      </c>
      <c r="BL1178" s="60">
        <f>$L$12*N(AQ1178)+$L$13*N(S1178)+$L$14*N(AA1178)+$L$15*N(AE1178)+$L$16*N(AY1178)+$L$17*N(BC1178)+$L$18*N(AM1178)+$L$19*N(AU1178)+$L$20*N(W1178)</f>
        <v>1.4306805734288822E-3</v>
      </c>
      <c r="BM1178" s="60">
        <f>IF(ISNUMBER(BK1178),BK1178/MAX(BK$22:BK1178)-1,"")</f>
        <v>-9.6645447218400182E-2</v>
      </c>
      <c r="BO1178" s="61">
        <f>BO1177*(1+BP1178)</f>
        <v>134.41959189784134</v>
      </c>
      <c r="BP1178" s="60">
        <f>$L$36*N(S1178)+$L$37*N(AQ1178)+$L$38*N(AA1178)+$L$39*N(AE1178)+$L$40*N(AM1178)+$L$41*N(W1178)+$L$42*N(AI1178)+$L$43*N(BG1178)+$L$44*N(AY1178)</f>
        <v>1.3318148523369477E-3</v>
      </c>
      <c r="BQ1178" s="60">
        <f>IF(ISNUMBER(BO1178),BO1178/MAX(BO$22:BO1178)-1,"")</f>
        <v>-0.11347640366100264</v>
      </c>
      <c r="BS1178" s="61">
        <f>BS1177*(1+BT1178)</f>
        <v>128.03455039890508</v>
      </c>
      <c r="BT1178" s="60">
        <f>$L$60*N(S1178)+$L$61*N(AE1178)+$L$62*N(AQ1178)+$L$63*N(AM1178)+$L$64*N(AI1178)+$L$65*N(AA1178)+$L$66*N(BG1178)+$L$67*N(W1178)+$L$68*N(AY1178)</f>
        <v>2.4707688766870167E-3</v>
      </c>
      <c r="BU1178" s="60">
        <f>IF(ISNUMBER(BS1178),BS1178/MAX(BS$22:BS1178)-1,"")</f>
        <v>-0.11340322334555042</v>
      </c>
    </row>
    <row r="1179" spans="17:73" ht="16" customHeight="1">
      <c r="Q1179" s="63">
        <v>44770</v>
      </c>
      <c r="R1179" s="62">
        <v>572.71</v>
      </c>
      <c r="S1179" s="60">
        <f>IF(AND(ISNUMBER(R1178),ISNUMBER(R1179)),R1179/R1178-1,"")</f>
        <v>7.0688775958782646E-3</v>
      </c>
      <c r="T1179" s="60">
        <f>IF(ISNUMBER(R1179),R1179/MAX(R$22:R1179)-1,"")</f>
        <v>-0.13683496608892232</v>
      </c>
      <c r="V1179" s="62">
        <v>286.61</v>
      </c>
      <c r="W1179" s="60">
        <f>IF(AND(ISNUMBER(V1178),ISNUMBER(V1179)),V1179/V1178-1,"")</f>
        <v>6.3553370786517682E-3</v>
      </c>
      <c r="X1179" s="60">
        <f>IF(ISNUMBER(V1179),V1179/MAX(V$22:V1179)-1,"")</f>
        <v>-0.15096128210445237</v>
      </c>
      <c r="Z1179" s="62">
        <v>10.76</v>
      </c>
      <c r="AA1179" s="60">
        <f>IF(AND(ISNUMBER(Z1178),ISNUMBER(Z1179)),Z1179/Z1178-1,"")</f>
        <v>6.5481758652947697E-3</v>
      </c>
      <c r="AB1179" s="60">
        <f>IF(ISNUMBER(Z1179),Z1179/MAX(Z$22:Z1179)-1,"")</f>
        <v>-0.20648967551622421</v>
      </c>
      <c r="AD1179" s="62">
        <v>13.97</v>
      </c>
      <c r="AE1179" s="60">
        <f>IF(AND(ISNUMBER(AD1178),ISNUMBER(AD1179)),AD1179/AD1178-1,"")</f>
        <v>-5.6939501779359469E-3</v>
      </c>
      <c r="AF1179" s="60">
        <f>IF(ISNUMBER(AD1179),AD1179/MAX(AD$22:AD1179)-1,"")</f>
        <v>-0.17678255745433114</v>
      </c>
      <c r="AH1179" s="62">
        <v>17.46</v>
      </c>
      <c r="AI1179" s="60">
        <f>IF(AND(ISNUMBER(AH1178),ISNUMBER(AH1179)),AH1179/AH1178-1,"")</f>
        <v>6.3400576368874972E-3</v>
      </c>
      <c r="AJ1179" s="60">
        <f>IF(ISNUMBER(AH1179),AH1179/MAX(AH$22:AH1179)-1,"")</f>
        <v>-0.17015209125475272</v>
      </c>
      <c r="AL1179" s="62">
        <v>22.04</v>
      </c>
      <c r="AM1179" s="60">
        <f>IF(AND(ISNUMBER(AL1178),ISNUMBER(AL1179)),AL1179/AL1178-1,"")</f>
        <v>4.5392646391273495E-4</v>
      </c>
      <c r="AN1179" s="60">
        <f>IF(ISNUMBER(AL1179),AL1179/MAX(AL$22:AL1179)-1,"")</f>
        <v>-6.4913025031820171E-2</v>
      </c>
      <c r="AP1179" s="62">
        <v>100.33</v>
      </c>
      <c r="AQ1179" s="60">
        <f>IF(AND(ISNUMBER(AP1178),ISNUMBER(AP1179)),AP1179/AP1178-1,"")</f>
        <v>0</v>
      </c>
      <c r="AR1179" s="60">
        <f>IF(ISNUMBER(AP1179),AP1179/MAX(AP$22:AP1179)-1,"")</f>
        <v>-7.9673339308827806E-4</v>
      </c>
      <c r="AT1179" s="62">
        <v>50.13</v>
      </c>
      <c r="AU1179" s="60">
        <f>IF(AND(ISNUMBER(AT1178),ISNUMBER(AT1179)),AT1179/AT1178-1,"")</f>
        <v>0</v>
      </c>
      <c r="AV1179" s="60">
        <f>IF(ISNUMBER(AT1179),AT1179/MAX(AT$22:AT1179)-1,"")</f>
        <v>-9.9641291351126871E-4</v>
      </c>
      <c r="AX1179" s="62">
        <v>23.09</v>
      </c>
      <c r="AY1179" s="60">
        <f>IF(AND(ISNUMBER(AX1178),ISNUMBER(AX1179)),AX1179/AX1178-1,"")</f>
        <v>2.605297438124099E-3</v>
      </c>
      <c r="AZ1179" s="60">
        <f>IF(ISNUMBER(AX1179),AX1179/MAX(AX$22:AX1179)-1,"")</f>
        <v>-0.13891478650009326</v>
      </c>
      <c r="BB1179" s="62">
        <v>43.37</v>
      </c>
      <c r="BC1179" s="60">
        <f>IF(AND(ISNUMBER(BB1178),ISNUMBER(BB1179)),BB1179/BB1178-1,"")</f>
        <v>-4.609356994700331E-4</v>
      </c>
      <c r="BD1179" s="60">
        <f>IF(ISNUMBER(BB1179),BB1179/MAX(BB$22:BB1179)-1,"")</f>
        <v>-0.21587416380401381</v>
      </c>
      <c r="BF1179" s="62">
        <v>48.4</v>
      </c>
      <c r="BG1179" s="60">
        <f>IF(AND(ISNUMBER(BF1178),ISNUMBER(BF1179)),BF1179/BF1178-1,"")</f>
        <v>3.7328909166320923E-3</v>
      </c>
      <c r="BH1179" s="60">
        <f>IF(ISNUMBER(BF1179),BF1179/MAX(BF$22:BF1179)-1,"")</f>
        <v>-0.10602142593276698</v>
      </c>
      <c r="BK1179" s="61">
        <f>BK1178*(1+BL1179)</f>
        <v>136.05295373542941</v>
      </c>
      <c r="BL1179" s="60">
        <f>$L$12*N(AQ1179)+$L$13*N(S1179)+$L$14*N(AA1179)+$L$15*N(AE1179)+$L$16*N(AY1179)+$L$17*N(BC1179)+$L$18*N(AM1179)+$L$19*N(AU1179)+$L$20*N(W1179)</f>
        <v>2.9482274438933664E-3</v>
      </c>
      <c r="BM1179" s="60">
        <f>IF(ISNUMBER(BK1179),BK1179/MAX(BK$22:BK1179)-1,"")</f>
        <v>-9.3982152534323404E-2</v>
      </c>
      <c r="BO1179" s="61">
        <f>BO1178*(1+BP1179)</f>
        <v>134.78742540511323</v>
      </c>
      <c r="BP1179" s="60">
        <f>$L$36*N(S1179)+$L$37*N(AQ1179)+$L$38*N(AA1179)+$L$39*N(AE1179)+$L$40*N(AM1179)+$L$41*N(W1179)+$L$42*N(AI1179)+$L$43*N(BG1179)+$L$44*N(AY1179)</f>
        <v>2.7364575511538256E-3</v>
      </c>
      <c r="BQ1179" s="60">
        <f>IF(ISNUMBER(BO1179),BO1179/MAX(BO$22:BO1179)-1,"")</f>
        <v>-0.11105046947152464</v>
      </c>
      <c r="BS1179" s="61">
        <f>BS1178*(1+BT1179)</f>
        <v>128.34628984926539</v>
      </c>
      <c r="BT1179" s="60">
        <f>$L$60*N(S1179)+$L$61*N(AE1179)+$L$62*N(AQ1179)+$L$63*N(AM1179)+$L$64*N(AI1179)+$L$65*N(AA1179)+$L$66*N(BG1179)+$L$67*N(W1179)+$L$68*N(AY1179)</f>
        <v>2.4348072406164254E-3</v>
      </c>
      <c r="BU1179" s="60">
        <f>IF(ISNUMBER(BS1179),BS1179/MAX(BS$22:BS1179)-1,"")</f>
        <v>-0.11124453109424515</v>
      </c>
    </row>
    <row r="1180" spans="17:73" ht="16" customHeight="1">
      <c r="Q1180" s="63">
        <v>44771</v>
      </c>
      <c r="R1180" s="62">
        <v>583.45000000000005</v>
      </c>
      <c r="S1180" s="60">
        <f>IF(AND(ISNUMBER(R1179),ISNUMBER(R1180)),R1180/R1179-1,"")</f>
        <v>1.8752946517434754E-2</v>
      </c>
      <c r="T1180" s="60">
        <f>IF(ISNUMBER(R1180),R1180/MAX(R$22:R1180)-1,"")</f>
        <v>-0.12064807837226821</v>
      </c>
      <c r="V1180" s="62">
        <v>292.02999999999997</v>
      </c>
      <c r="W1180" s="60">
        <f>IF(AND(ISNUMBER(V1179),ISNUMBER(V1180)),V1180/V1179-1,"")</f>
        <v>1.8910714908760839E-2</v>
      </c>
      <c r="X1180" s="60">
        <f>IF(ISNUMBER(V1180),V1180/MAX(V$22:V1180)-1,"")</f>
        <v>-0.13490535296382977</v>
      </c>
      <c r="Z1180" s="62">
        <v>10.92</v>
      </c>
      <c r="AA1180" s="60">
        <f>IF(AND(ISNUMBER(Z1179),ISNUMBER(Z1180)),Z1180/Z1179-1,"")</f>
        <v>1.4869888475836479E-2</v>
      </c>
      <c r="AB1180" s="60">
        <f>IF(ISNUMBER(Z1180),Z1180/MAX(Z$22:Z1180)-1,"")</f>
        <v>-0.19469026548672574</v>
      </c>
      <c r="AD1180" s="62">
        <v>13.94</v>
      </c>
      <c r="AE1180" s="60">
        <f>IF(AND(ISNUMBER(AD1179),ISNUMBER(AD1180)),AD1180/AD1179-1,"")</f>
        <v>-2.1474588403722628E-3</v>
      </c>
      <c r="AF1180" s="60">
        <f>IF(ISNUMBER(AD1180),AD1180/MAX(AD$22:AD1180)-1,"")</f>
        <v>-0.17855038302887449</v>
      </c>
      <c r="AH1180" s="62">
        <v>17.68</v>
      </c>
      <c r="AI1180" s="60">
        <f>IF(AND(ISNUMBER(AH1179),ISNUMBER(AH1180)),AH1180/AH1179-1,"")</f>
        <v>1.2600229095074411E-2</v>
      </c>
      <c r="AJ1180" s="60">
        <f>IF(ISNUMBER(AH1180),AH1180/MAX(AH$22:AH1180)-1,"")</f>
        <v>-0.15969581749049433</v>
      </c>
      <c r="AL1180" s="62">
        <v>22.3</v>
      </c>
      <c r="AM1180" s="60">
        <f>IF(AND(ISNUMBER(AL1179),ISNUMBER(AL1180)),AL1180/AL1179-1,"")</f>
        <v>1.1796733212341204E-2</v>
      </c>
      <c r="AN1180" s="60">
        <f>IF(ISNUMBER(AL1180),AL1180/MAX(AL$22:AL1180)-1,"")</f>
        <v>-5.3882053457785295E-2</v>
      </c>
      <c r="AP1180" s="62">
        <v>100.31</v>
      </c>
      <c r="AQ1180" s="60">
        <f>IF(AND(ISNUMBER(AP1179),ISNUMBER(AP1180)),AP1180/AP1179-1,"")</f>
        <v>-1.9934217083616979E-4</v>
      </c>
      <c r="AR1180" s="60">
        <f>IF(ISNUMBER(AP1180),AP1180/MAX(AP$22:AP1180)-1,"")</f>
        <v>-9.9591674136034758E-4</v>
      </c>
      <c r="AT1180" s="62">
        <v>50.13</v>
      </c>
      <c r="AU1180" s="60">
        <f>IF(AND(ISNUMBER(AT1179),ISNUMBER(AT1180)),AT1180/AT1179-1,"")</f>
        <v>0</v>
      </c>
      <c r="AV1180" s="60">
        <f>IF(ISNUMBER(AT1180),AT1180/MAX(AT$22:AT1180)-1,"")</f>
        <v>-9.9641291351126871E-4</v>
      </c>
      <c r="AX1180" s="62">
        <v>23.39</v>
      </c>
      <c r="AY1180" s="60">
        <f>IF(AND(ISNUMBER(AX1179),ISNUMBER(AX1180)),AX1180/AX1179-1,"")</f>
        <v>1.2992637505413684E-2</v>
      </c>
      <c r="AZ1180" s="60">
        <f>IF(ISNUMBER(AX1180),AX1180/MAX(AX$22:AX1180)-1,"")</f>
        <v>-0.12772701845981727</v>
      </c>
      <c r="BB1180" s="62">
        <v>43.78</v>
      </c>
      <c r="BC1180" s="60">
        <f>IF(AND(ISNUMBER(BB1179),ISNUMBER(BB1180)),BB1180/BB1179-1,"")</f>
        <v>9.4535393128891698E-3</v>
      </c>
      <c r="BD1180" s="60">
        <f>IF(ISNUMBER(BB1180),BB1180/MAX(BB$22:BB1180)-1,"")</f>
        <v>-0.20846139938528296</v>
      </c>
      <c r="BF1180" s="62">
        <v>48.76</v>
      </c>
      <c r="BG1180" s="60">
        <f>IF(AND(ISNUMBER(BF1179),ISNUMBER(BF1180)),BF1180/BF1179-1,"")</f>
        <v>7.4380165289256173E-3</v>
      </c>
      <c r="BH1180" s="60">
        <f>IF(ISNUMBER(BF1180),BF1180/MAX(BF$22:BF1180)-1,"")</f>
        <v>-9.9371998522349458E-2</v>
      </c>
      <c r="BK1180" s="61">
        <f>BK1179*(1+BL1180)</f>
        <v>137.48609831706776</v>
      </c>
      <c r="BL1180" s="60">
        <f>$L$12*N(AQ1180)+$L$13*N(S1180)+$L$14*N(AA1180)+$L$15*N(AE1180)+$L$16*N(AY1180)+$L$17*N(BC1180)+$L$18*N(AM1180)+$L$19*N(AU1180)+$L$20*N(W1180)</f>
        <v>1.0533726334418757E-2</v>
      </c>
      <c r="BM1180" s="60">
        <f>IF(ISNUMBER(BK1180),BK1180/MAX(BK$22:BK1180)-1,"")</f>
        <v>-8.4438408475020821E-2</v>
      </c>
      <c r="BO1180" s="61">
        <f>BO1179*(1+BP1180)</f>
        <v>136.09403966375169</v>
      </c>
      <c r="BP1180" s="60">
        <f>$L$36*N(S1180)+$L$37*N(AQ1180)+$L$38*N(AA1180)+$L$39*N(AE1180)+$L$40*N(AM1180)+$L$41*N(W1180)+$L$42*N(AI1180)+$L$43*N(BG1180)+$L$44*N(AY1180)</f>
        <v>9.6938883928626516E-3</v>
      </c>
      <c r="BQ1180" s="60">
        <f>IF(ISNUMBER(BO1180),BO1180/MAX(BO$22:BO1180)-1,"")</f>
        <v>-0.10243309193569394</v>
      </c>
      <c r="BS1180" s="61">
        <f>BS1179*(1+BT1180)</f>
        <v>129.55490084777233</v>
      </c>
      <c r="BT1180" s="60">
        <f>$L$60*N(S1180)+$L$61*N(AE1180)+$L$62*N(AQ1180)+$L$63*N(AM1180)+$L$64*N(AI1180)+$L$65*N(AA1180)+$L$66*N(BG1180)+$L$67*N(W1180)+$L$68*N(AY1180)</f>
        <v>9.416797321733195E-3</v>
      </c>
      <c r="BU1180" s="60">
        <f>IF(ISNUMBER(BS1180),BS1180/MAX(BS$22:BS1180)-1,"")</f>
        <v>-0.10287530097497777</v>
      </c>
    </row>
    <row r="1181" spans="17:73" ht="16" customHeight="1">
      <c r="Q1181" s="63">
        <v>44774</v>
      </c>
      <c r="R1181" s="62">
        <v>586.9</v>
      </c>
      <c r="S1181" s="60">
        <f>IF(AND(ISNUMBER(R1180),ISNUMBER(R1181)),R1181/R1180-1,"")</f>
        <v>5.9131030936667717E-3</v>
      </c>
      <c r="T1181" s="60">
        <f>IF(ISNUMBER(R1181),R1181/MAX(R$22:R1181)-1,"")</f>
        <v>-0.11544837980406941</v>
      </c>
      <c r="V1181" s="62">
        <v>293.94</v>
      </c>
      <c r="W1181" s="60">
        <f>IF(AND(ISNUMBER(V1180),ISNUMBER(V1181)),V1181/V1180-1,"")</f>
        <v>6.5404239290485222E-3</v>
      </c>
      <c r="X1181" s="60">
        <f>IF(ISNUMBER(V1181),V1181/MAX(V$22:V1181)-1,"")</f>
        <v>-0.12924726723346269</v>
      </c>
      <c r="Z1181" s="62">
        <v>10.99</v>
      </c>
      <c r="AA1181" s="60">
        <f>IF(AND(ISNUMBER(Z1180),ISNUMBER(Z1181)),Z1181/Z1180-1,"")</f>
        <v>6.4102564102563875E-3</v>
      </c>
      <c r="AB1181" s="60">
        <f>IF(ISNUMBER(Z1181),Z1181/MAX(Z$22:Z1181)-1,"")</f>
        <v>-0.18952802359882004</v>
      </c>
      <c r="AD1181" s="62">
        <v>14.13</v>
      </c>
      <c r="AE1181" s="60">
        <f>IF(AND(ISNUMBER(AD1180),ISNUMBER(AD1181)),AD1181/AD1180-1,"")</f>
        <v>1.3629842180774787E-2</v>
      </c>
      <c r="AF1181" s="60">
        <f>IF(ISNUMBER(AD1181),AD1181/MAX(AD$22:AD1181)-1,"")</f>
        <v>-0.16735415439010004</v>
      </c>
      <c r="AH1181" s="62">
        <v>17.760000000000002</v>
      </c>
      <c r="AI1181" s="60">
        <f>IF(AND(ISNUMBER(AH1180),ISNUMBER(AH1181)),AH1181/AH1180-1,"")</f>
        <v>4.5248868778282603E-3</v>
      </c>
      <c r="AJ1181" s="60">
        <f>IF(ISNUMBER(AH1181),AH1181/MAX(AH$22:AH1181)-1,"")</f>
        <v>-0.15589353612167289</v>
      </c>
      <c r="AL1181" s="62">
        <v>22.5</v>
      </c>
      <c r="AM1181" s="60">
        <f>IF(AND(ISNUMBER(AL1180),ISNUMBER(AL1181)),AL1181/AL1180-1,"")</f>
        <v>8.9686098654708779E-3</v>
      </c>
      <c r="AN1181" s="60">
        <f>IF(ISNUMBER(AL1181),AL1181/MAX(AL$22:AL1181)-1,"")</f>
        <v>-4.5396690708527809E-2</v>
      </c>
      <c r="AP1181" s="62">
        <v>100.35</v>
      </c>
      <c r="AQ1181" s="60">
        <f>IF(AND(ISNUMBER(AP1180),ISNUMBER(AP1181)),AP1181/AP1180-1,"")</f>
        <v>3.9876383212034128E-4</v>
      </c>
      <c r="AR1181" s="60">
        <f>IF(ISNUMBER(AP1181),AP1181/MAX(AP$22:AP1181)-1,"")</f>
        <v>-5.9755004481631957E-4</v>
      </c>
      <c r="AT1181" s="62">
        <v>50.08</v>
      </c>
      <c r="AU1181" s="60">
        <f>IF(AND(ISNUMBER(AT1180),ISNUMBER(AT1181)),AT1181/AT1180-1,"")</f>
        <v>-9.974067424696198E-4</v>
      </c>
      <c r="AV1181" s="60">
        <f>IF(ISNUMBER(AT1181),AT1181/MAX(AT$22:AT1181)-1,"")</f>
        <v>-1.9928258270227595E-3</v>
      </c>
      <c r="AX1181" s="62">
        <v>23.41</v>
      </c>
      <c r="AY1181" s="60">
        <f>IF(AND(ISNUMBER(AX1180),ISNUMBER(AX1181)),AX1181/AX1180-1,"")</f>
        <v>8.550662676356513E-4</v>
      </c>
      <c r="AZ1181" s="60">
        <f>IF(ISNUMBER(AX1181),AX1181/MAX(AX$22:AX1181)-1,"")</f>
        <v>-0.12698116725713227</v>
      </c>
      <c r="BB1181" s="62">
        <v>43.77</v>
      </c>
      <c r="BC1181" s="60">
        <f>IF(AND(ISNUMBER(BB1180),ISNUMBER(BB1181)),BB1181/BB1180-1,"")</f>
        <v>-2.2841480127910874E-4</v>
      </c>
      <c r="BD1181" s="60">
        <f>IF(ISNUMBER(BB1181),BB1181/MAX(BB$22:BB1181)-1,"")</f>
        <v>-0.20864219851744714</v>
      </c>
      <c r="BF1181" s="62">
        <v>48.66</v>
      </c>
      <c r="BG1181" s="60">
        <f>IF(AND(ISNUMBER(BF1180),ISNUMBER(BF1181)),BF1181/BF1180-1,"")</f>
        <v>-2.0508613617720162E-3</v>
      </c>
      <c r="BH1181" s="60">
        <f>IF(ISNUMBER(BF1181),BF1181/MAX(BF$22:BF1181)-1,"")</f>
        <v>-0.10121906169190997</v>
      </c>
      <c r="BK1181" s="61">
        <f>BK1180*(1+BL1181)</f>
        <v>138.13651790861965</v>
      </c>
      <c r="BL1181" s="60">
        <f>$L$12*N(AQ1181)+$L$13*N(S1181)+$L$14*N(AA1181)+$L$15*N(AE1181)+$L$16*N(AY1181)+$L$17*N(BC1181)+$L$18*N(AM1181)+$L$19*N(AU1181)+$L$20*N(W1181)</f>
        <v>4.7308026012339412E-3</v>
      </c>
      <c r="BM1181" s="60">
        <f>IF(ISNUMBER(BK1181),BK1181/MAX(BK$22:BK1181)-1,"")</f>
        <v>-8.0107067316244507E-2</v>
      </c>
      <c r="BO1181" s="61">
        <f>BO1180*(1+BP1181)</f>
        <v>136.87562657352746</v>
      </c>
      <c r="BP1181" s="60">
        <f>$L$36*N(S1181)+$L$37*N(AQ1181)+$L$38*N(AA1181)+$L$39*N(AE1181)+$L$40*N(AM1181)+$L$41*N(W1181)+$L$42*N(AI1181)+$L$43*N(BG1181)+$L$44*N(AY1181)</f>
        <v>5.7429914763854036E-3</v>
      </c>
      <c r="BQ1181" s="60">
        <f>IF(ISNUMBER(BO1181),BO1181/MAX(BO$22:BO1181)-1,"")</f>
        <v>-9.7278372833195181E-2</v>
      </c>
      <c r="BS1181" s="61">
        <f>BS1180*(1+BT1181)</f>
        <v>130.39552699339561</v>
      </c>
      <c r="BT1181" s="60">
        <f>$L$60*N(S1181)+$L$61*N(AE1181)+$L$62*N(AQ1181)+$L$63*N(AM1181)+$L$64*N(AI1181)+$L$65*N(AA1181)+$L$66*N(BG1181)+$L$67*N(W1181)+$L$68*N(AY1181)</f>
        <v>6.4885707921696848E-3</v>
      </c>
      <c r="BU1181" s="60">
        <f>IF(ISNUMBER(BS1181),BS1181/MAX(BS$22:BS1181)-1,"")</f>
        <v>-9.7054243855950184E-2</v>
      </c>
    </row>
    <row r="1182" spans="17:73" ht="16" customHeight="1">
      <c r="Q1182" s="63">
        <v>44775</v>
      </c>
      <c r="R1182" s="62">
        <v>587.70000000000005</v>
      </c>
      <c r="S1182" s="60">
        <f>IF(AND(ISNUMBER(R1181),ISNUMBER(R1182)),R1182/R1181-1,"")</f>
        <v>1.3630942238882504E-3</v>
      </c>
      <c r="T1182" s="60">
        <f>IF(ISNUMBER(R1182),R1182/MAX(R$22:R1182)-1,"")</f>
        <v>-0.11424265259984923</v>
      </c>
      <c r="V1182" s="62">
        <v>294.57</v>
      </c>
      <c r="W1182" s="60">
        <f>IF(AND(ISNUMBER(V1181),ISNUMBER(V1182)),V1182/V1181-1,"")</f>
        <v>2.1432945499080258E-3</v>
      </c>
      <c r="X1182" s="60">
        <f>IF(ISNUMBER(V1182),V1182/MAX(V$22:V1182)-1,"")</f>
        <v>-0.12738098764700656</v>
      </c>
      <c r="Z1182" s="62">
        <v>11.04</v>
      </c>
      <c r="AA1182" s="60">
        <f>IF(AND(ISNUMBER(Z1181),ISNUMBER(Z1182)),Z1182/Z1181-1,"")</f>
        <v>4.5495905368515555E-3</v>
      </c>
      <c r="AB1182" s="60">
        <f>IF(ISNUMBER(Z1182),Z1182/MAX(Z$22:Z1182)-1,"")</f>
        <v>-0.18584070796460184</v>
      </c>
      <c r="AD1182" s="62">
        <v>13.91</v>
      </c>
      <c r="AE1182" s="60">
        <f>IF(AND(ISNUMBER(AD1181),ISNUMBER(AD1182)),AD1182/AD1181-1,"")</f>
        <v>-1.5569709837225831E-2</v>
      </c>
      <c r="AF1182" s="60">
        <f>IF(ISNUMBER(AD1182),AD1182/MAX(AD$22:AD1182)-1,"")</f>
        <v>-0.18031820860341774</v>
      </c>
      <c r="AH1182" s="62">
        <v>17.77</v>
      </c>
      <c r="AI1182" s="60">
        <f>IF(AND(ISNUMBER(AH1181),ISNUMBER(AH1182)),AH1182/AH1181-1,"")</f>
        <v>5.6306306306286302E-4</v>
      </c>
      <c r="AJ1182" s="60">
        <f>IF(ISNUMBER(AH1182),AH1182/MAX(AH$22:AH1182)-1,"")</f>
        <v>-0.15541825095057038</v>
      </c>
      <c r="AL1182" s="62">
        <v>22.44</v>
      </c>
      <c r="AM1182" s="60">
        <f>IF(AND(ISNUMBER(AL1181),ISNUMBER(AL1182)),AL1182/AL1181-1,"")</f>
        <v>-2.666666666666595E-3</v>
      </c>
      <c r="AN1182" s="60">
        <f>IF(ISNUMBER(AL1182),AL1182/MAX(AL$22:AL1182)-1,"")</f>
        <v>-4.7942299533304977E-2</v>
      </c>
      <c r="AP1182" s="62">
        <v>100.34</v>
      </c>
      <c r="AQ1182" s="60">
        <f>IF(AND(ISNUMBER(AP1181),ISNUMBER(AP1182)),AP1182/AP1181-1,"")</f>
        <v>-9.9651220727414724E-5</v>
      </c>
      <c r="AR1182" s="60">
        <f>IF(ISNUMBER(AP1182),AP1182/MAX(AP$22:AP1182)-1,"")</f>
        <v>-6.9714171895218779E-4</v>
      </c>
      <c r="AT1182" s="62">
        <v>50.075000000000003</v>
      </c>
      <c r="AU1182" s="60">
        <f>IF(AND(ISNUMBER(AT1181),ISNUMBER(AT1182)),AT1182/AT1181-1,"")</f>
        <v>-9.9840255590954996E-5</v>
      </c>
      <c r="AV1182" s="60">
        <f>IF(ISNUMBER(AT1182),AT1182/MAX(AT$22:AT1182)-1,"")</f>
        <v>-2.092467118373742E-3</v>
      </c>
      <c r="AX1182" s="62">
        <v>23.69</v>
      </c>
      <c r="AY1182" s="60">
        <f>IF(AND(ISNUMBER(AX1181),ISNUMBER(AX1182)),AX1182/AX1181-1,"")</f>
        <v>1.1960700555318393E-2</v>
      </c>
      <c r="AZ1182" s="60">
        <f>IF(ISNUMBER(AX1182),AX1182/MAX(AX$22:AX1182)-1,"")</f>
        <v>-0.11653925041954127</v>
      </c>
      <c r="BB1182" s="62">
        <v>44.07</v>
      </c>
      <c r="BC1182" s="60">
        <f>IF(AND(ISNUMBER(BB1181),ISNUMBER(BB1182)),BB1182/BB1181-1,"")</f>
        <v>6.8540095956133307E-3</v>
      </c>
      <c r="BD1182" s="60">
        <f>IF(ISNUMBER(BB1182),BB1182/MAX(BB$22:BB1182)-1,"")</f>
        <v>-0.20321822455252214</v>
      </c>
      <c r="BF1182" s="62">
        <v>48.91</v>
      </c>
      <c r="BG1182" s="60">
        <f>IF(AND(ISNUMBER(BF1181),ISNUMBER(BF1182)),BF1182/BF1181-1,"")</f>
        <v>5.1376900945334647E-3</v>
      </c>
      <c r="BH1182" s="60">
        <f>IF(ISNUMBER(BF1182),BF1182/MAX(BF$22:BF1182)-1,"")</f>
        <v>-9.6601403768008964E-2</v>
      </c>
      <c r="BK1182" s="61">
        <f>BK1181*(1+BL1182)</f>
        <v>138.34205853910581</v>
      </c>
      <c r="BL1182" s="60">
        <f>$L$12*N(AQ1182)+$L$13*N(S1182)+$L$14*N(AA1182)+$L$15*N(AE1182)+$L$16*N(AY1182)+$L$17*N(BC1182)+$L$18*N(AM1182)+$L$19*N(AU1182)+$L$20*N(W1182)</f>
        <v>1.4879528860148729E-3</v>
      </c>
      <c r="BM1182" s="60">
        <f>IF(ISNUMBER(BK1182),BK1182/MAX(BK$22:BK1182)-1,"")</f>
        <v>-7.8738309972233189E-2</v>
      </c>
      <c r="BO1182" s="61">
        <f>BO1181*(1+BP1182)</f>
        <v>136.82054241318011</v>
      </c>
      <c r="BP1182" s="60">
        <f>$L$36*N(S1182)+$L$37*N(AQ1182)+$L$38*N(AA1182)+$L$39*N(AE1182)+$L$40*N(AM1182)+$L$41*N(W1182)+$L$42*N(AI1182)+$L$43*N(BG1182)+$L$44*N(AY1182)</f>
        <v>-4.0243951188606217E-4</v>
      </c>
      <c r="BQ1182" s="60">
        <f>IF(ISNUMBER(BO1182),BO1182/MAX(BO$22:BO1182)-1,"")</f>
        <v>-9.764166368420113E-2</v>
      </c>
      <c r="BS1182" s="61">
        <f>BS1181*(1+BT1182)</f>
        <v>130.10814181883305</v>
      </c>
      <c r="BT1182" s="60">
        <f>$L$60*N(S1182)+$L$61*N(AE1182)+$L$62*N(AQ1182)+$L$63*N(AM1182)+$L$64*N(AI1182)+$L$65*N(AA1182)+$L$66*N(BG1182)+$L$67*N(W1182)+$L$68*N(AY1182)</f>
        <v>-2.2039496383731423E-3</v>
      </c>
      <c r="BU1182" s="60">
        <f>IF(ISNUMBER(BS1182),BS1182/MAX(BS$22:BS1182)-1,"")</f>
        <v>-9.9044290828674275E-2</v>
      </c>
    </row>
    <row r="1183" spans="17:73" ht="16" customHeight="1">
      <c r="Q1183" s="63">
        <v>44776</v>
      </c>
      <c r="R1183" s="62">
        <v>590</v>
      </c>
      <c r="S1183" s="60">
        <f>IF(AND(ISNUMBER(R1182),ISNUMBER(R1183)),R1183/R1182-1,"")</f>
        <v>3.9135613408201042E-3</v>
      </c>
      <c r="T1183" s="60">
        <f>IF(ISNUMBER(R1183),R1183/MAX(R$22:R1183)-1,"")</f>
        <v>-0.11077618688771662</v>
      </c>
      <c r="V1183" s="62">
        <v>296.82</v>
      </c>
      <c r="W1183" s="60">
        <f>IF(AND(ISNUMBER(V1182),ISNUMBER(V1183)),V1183/V1182-1,"")</f>
        <v>7.6382523678582004E-3</v>
      </c>
      <c r="X1183" s="60">
        <f>IF(ISNUMBER(V1183),V1183/MAX(V$22:V1183)-1,"")</f>
        <v>-0.1207157034096632</v>
      </c>
      <c r="Z1183" s="62">
        <v>11.07</v>
      </c>
      <c r="AA1183" s="60">
        <f>IF(AND(ISNUMBER(Z1182),ISNUMBER(Z1183)),Z1183/Z1182-1,"")</f>
        <v>2.7173913043478937E-3</v>
      </c>
      <c r="AB1183" s="60">
        <f>IF(ISNUMBER(Z1183),Z1183/MAX(Z$22:Z1183)-1,"")</f>
        <v>-0.1836283185840708</v>
      </c>
      <c r="AD1183" s="62">
        <v>13.91</v>
      </c>
      <c r="AE1183" s="60">
        <f>IF(AND(ISNUMBER(AD1182),ISNUMBER(AD1183)),AD1183/AD1182-1,"")</f>
        <v>0</v>
      </c>
      <c r="AF1183" s="60">
        <f>IF(ISNUMBER(AD1183),AD1183/MAX(AD$22:AD1183)-1,"")</f>
        <v>-0.18031820860341774</v>
      </c>
      <c r="AH1183" s="62">
        <v>17.8</v>
      </c>
      <c r="AI1183" s="60">
        <f>IF(AND(ISNUMBER(AH1182),ISNUMBER(AH1183)),AH1183/AH1182-1,"")</f>
        <v>1.6882386043894915E-3</v>
      </c>
      <c r="AJ1183" s="60">
        <f>IF(ISNUMBER(AH1183),AH1183/MAX(AH$22:AH1183)-1,"")</f>
        <v>-0.15399239543726229</v>
      </c>
      <c r="AL1183" s="62">
        <v>22.4</v>
      </c>
      <c r="AM1183" s="60">
        <f>IF(AND(ISNUMBER(AL1182),ISNUMBER(AL1183)),AL1183/AL1182-1,"")</f>
        <v>-1.7825311942960553E-3</v>
      </c>
      <c r="AN1183" s="60">
        <f>IF(ISNUMBER(AL1183),AL1183/MAX(AL$22:AL1183)-1,"")</f>
        <v>-4.9639372083156608E-2</v>
      </c>
      <c r="AP1183" s="62">
        <v>100.34</v>
      </c>
      <c r="AQ1183" s="60">
        <f>IF(AND(ISNUMBER(AP1182),ISNUMBER(AP1183)),AP1183/AP1182-1,"")</f>
        <v>0</v>
      </c>
      <c r="AR1183" s="60">
        <f>IF(ISNUMBER(AP1183),AP1183/MAX(AP$22:AP1183)-1,"")</f>
        <v>-6.9714171895218779E-4</v>
      </c>
      <c r="AT1183" s="62">
        <v>50.08</v>
      </c>
      <c r="AU1183" s="60">
        <f>IF(AND(ISNUMBER(AT1182),ISNUMBER(AT1183)),AT1183/AT1182-1,"")</f>
        <v>9.9850224662967335E-5</v>
      </c>
      <c r="AV1183" s="60">
        <f>IF(ISNUMBER(AT1183),AT1183/MAX(AT$22:AT1183)-1,"")</f>
        <v>-1.9928258270227595E-3</v>
      </c>
      <c r="AX1183" s="62">
        <v>23.72</v>
      </c>
      <c r="AY1183" s="60">
        <f>IF(AND(ISNUMBER(AX1182),ISNUMBER(AX1183)),AX1183/AX1182-1,"")</f>
        <v>1.2663571127056183E-3</v>
      </c>
      <c r="AZ1183" s="60">
        <f>IF(ISNUMBER(AX1183),AX1183/MAX(AX$22:AX1183)-1,"")</f>
        <v>-0.11542047361551377</v>
      </c>
      <c r="BB1183" s="62">
        <v>43.65</v>
      </c>
      <c r="BC1183" s="60">
        <f>IF(AND(ISNUMBER(BB1182),ISNUMBER(BB1183)),BB1183/BB1182-1,"")</f>
        <v>-9.5302927161334816E-3</v>
      </c>
      <c r="BD1183" s="60">
        <f>IF(ISNUMBER(BB1183),BB1183/MAX(BB$22:BB1183)-1,"")</f>
        <v>-0.21081178810341716</v>
      </c>
      <c r="BF1183" s="62">
        <v>48.6</v>
      </c>
      <c r="BG1183" s="60">
        <f>IF(AND(ISNUMBER(BF1182),ISNUMBER(BF1183)),BF1183/BF1182-1,"")</f>
        <v>-6.338172152933863E-3</v>
      </c>
      <c r="BH1183" s="60">
        <f>IF(ISNUMBER(BF1183),BF1183/MAX(BF$22:BF1183)-1,"")</f>
        <v>-0.10232729959364606</v>
      </c>
      <c r="BK1183" s="61">
        <f>BK1182*(1+BL1183)</f>
        <v>138.53011208267205</v>
      </c>
      <c r="BL1183" s="60">
        <f>$L$12*N(AQ1183)+$L$13*N(S1183)+$L$14*N(AA1183)+$L$15*N(AE1183)+$L$16*N(AY1183)+$L$17*N(BC1183)+$L$18*N(AM1183)+$L$19*N(AU1183)+$L$20*N(W1183)</f>
        <v>1.3593374679549599E-3</v>
      </c>
      <c r="BM1183" s="60">
        <f>IF(ISNUMBER(BK1183),BK1183/MAX(BK$22:BK1183)-1,"")</f>
        <v>-7.7486004439186851E-2</v>
      </c>
      <c r="BO1183" s="61">
        <f>BO1182*(1+BP1183)</f>
        <v>137.05614753585567</v>
      </c>
      <c r="BP1183" s="60">
        <f>$L$36*N(S1183)+$L$37*N(AQ1183)+$L$38*N(AA1183)+$L$39*N(AE1183)+$L$40*N(AM1183)+$L$41*N(W1183)+$L$42*N(AI1183)+$L$43*N(BG1183)+$L$44*N(AY1183)</f>
        <v>1.7220010863868817E-3</v>
      </c>
      <c r="BQ1183" s="60">
        <f>IF(ISNUMBER(BO1183),BO1183/MAX(BO$22:BO1183)-1,"")</f>
        <v>-9.6087801648754967E-2</v>
      </c>
      <c r="BS1183" s="61">
        <f>BS1182*(1+BT1183)</f>
        <v>130.28949941837092</v>
      </c>
      <c r="BT1183" s="60">
        <f>$L$60*N(S1183)+$L$61*N(AE1183)+$L$62*N(AQ1183)+$L$63*N(AM1183)+$L$64*N(AI1183)+$L$65*N(AA1183)+$L$66*N(BG1183)+$L$67*N(W1183)+$L$68*N(AY1183)</f>
        <v>1.3938989290185702E-3</v>
      </c>
      <c r="BU1183" s="60">
        <f>IF(ISNUMBER(BS1183),BS1183/MAX(BS$22:BS1183)-1,"")</f>
        <v>-9.7788449630567209E-2</v>
      </c>
    </row>
    <row r="1184" spans="17:73" ht="16" customHeight="1">
      <c r="Q1184" s="63">
        <v>44777</v>
      </c>
      <c r="R1184" s="62">
        <v>594.64</v>
      </c>
      <c r="S1184" s="60">
        <f>IF(AND(ISNUMBER(R1183),ISNUMBER(R1184)),R1184/R1183-1,"")</f>
        <v>7.8644067796609374E-3</v>
      </c>
      <c r="T1184" s="60">
        <f>IF(ISNUMBER(R1184),R1184/MAX(R$22:R1184)-1,"")</f>
        <v>-0.10378296910324036</v>
      </c>
      <c r="V1184" s="62">
        <v>298.19</v>
      </c>
      <c r="W1184" s="60">
        <f>IF(AND(ISNUMBER(V1183),ISNUMBER(V1184)),V1184/V1183-1,"")</f>
        <v>4.6155919412438351E-3</v>
      </c>
      <c r="X1184" s="60">
        <f>IF(ISNUMBER(V1184),V1184/MAX(V$22:V1184)-1,"")</f>
        <v>-0.11665728589625857</v>
      </c>
      <c r="Z1184" s="62">
        <v>11.18</v>
      </c>
      <c r="AA1184" s="60">
        <f>IF(AND(ISNUMBER(Z1183),ISNUMBER(Z1184)),Z1184/Z1183-1,"")</f>
        <v>9.936766034327027E-3</v>
      </c>
      <c r="AB1184" s="60">
        <f>IF(ISNUMBER(Z1184),Z1184/MAX(Z$22:Z1184)-1,"")</f>
        <v>-0.17551622418879065</v>
      </c>
      <c r="AD1184" s="62">
        <v>13.94</v>
      </c>
      <c r="AE1184" s="60">
        <f>IF(AND(ISNUMBER(AD1183),ISNUMBER(AD1184)),AD1184/AD1183-1,"")</f>
        <v>2.1567217828899476E-3</v>
      </c>
      <c r="AF1184" s="60">
        <f>IF(ISNUMBER(AD1184),AD1184/MAX(AD$22:AD1184)-1,"")</f>
        <v>-0.17855038302887449</v>
      </c>
      <c r="AH1184" s="62">
        <v>17.93</v>
      </c>
      <c r="AI1184" s="60">
        <f>IF(AND(ISNUMBER(AH1183),ISNUMBER(AH1184)),AH1184/AH1183-1,"")</f>
        <v>7.3033707865168829E-3</v>
      </c>
      <c r="AJ1184" s="60">
        <f>IF(ISNUMBER(AH1184),AH1184/MAX(AH$22:AH1184)-1,"")</f>
        <v>-0.14781368821292773</v>
      </c>
      <c r="AL1184" s="62">
        <v>22.52</v>
      </c>
      <c r="AM1184" s="60">
        <f>IF(AND(ISNUMBER(AL1183),ISNUMBER(AL1184)),AL1184/AL1183-1,"")</f>
        <v>5.3571428571428381E-3</v>
      </c>
      <c r="AN1184" s="60">
        <f>IF(ISNUMBER(AL1184),AL1184/MAX(AL$22:AL1184)-1,"")</f>
        <v>-4.454815443360205E-2</v>
      </c>
      <c r="AP1184" s="62">
        <v>100.25</v>
      </c>
      <c r="AQ1184" s="60">
        <f>IF(AND(ISNUMBER(AP1183),ISNUMBER(AP1184)),AP1184/AP1183-1,"")</f>
        <v>-8.9695036874626322E-4</v>
      </c>
      <c r="AR1184" s="60">
        <f>IF(ISNUMBER(AP1184),AP1184/MAX(AP$22:AP1184)-1,"")</f>
        <v>-1.5934667861766671E-3</v>
      </c>
      <c r="AT1184" s="62">
        <v>50.085000000000001</v>
      </c>
      <c r="AU1184" s="60">
        <f>IF(AND(ISNUMBER(AT1183),ISNUMBER(AT1184)),AT1184/AT1183-1,"")</f>
        <v>9.9840255591177041E-5</v>
      </c>
      <c r="AV1184" s="60">
        <f>IF(ISNUMBER(AT1184),AT1184/MAX(AT$22:AT1184)-1,"")</f>
        <v>-1.8931845356715549E-3</v>
      </c>
      <c r="AX1184" s="62">
        <v>23.82</v>
      </c>
      <c r="AY1184" s="60">
        <f>IF(AND(ISNUMBER(AX1183),ISNUMBER(AX1184)),AX1184/AX1183-1,"")</f>
        <v>4.2158516020236458E-3</v>
      </c>
      <c r="AZ1184" s="60">
        <f>IF(ISNUMBER(AX1184),AX1184/MAX(AX$22:AX1184)-1,"")</f>
        <v>-0.11169121760208844</v>
      </c>
      <c r="BB1184" s="62">
        <v>43.7</v>
      </c>
      <c r="BC1184" s="60">
        <f>IF(AND(ISNUMBER(BB1183),ISNUMBER(BB1184)),BB1184/BB1183-1,"")</f>
        <v>1.1454753722794919E-3</v>
      </c>
      <c r="BD1184" s="60">
        <f>IF(ISNUMBER(BB1184),BB1184/MAX(BB$22:BB1184)-1,"")</f>
        <v>-0.20990779244259627</v>
      </c>
      <c r="BF1184" s="62">
        <v>48.6</v>
      </c>
      <c r="BG1184" s="60">
        <f>IF(AND(ISNUMBER(BF1183),ISNUMBER(BF1184)),BF1184/BF1183-1,"")</f>
        <v>0</v>
      </c>
      <c r="BH1184" s="60">
        <f>IF(ISNUMBER(BF1184),BF1184/MAX(BF$22:BF1184)-1,"")</f>
        <v>-0.10232729959364606</v>
      </c>
      <c r="BK1184" s="61">
        <f>BK1183*(1+BL1184)</f>
        <v>139.19794269299405</v>
      </c>
      <c r="BL1184" s="60">
        <f>$L$12*N(AQ1184)+$L$13*N(S1184)+$L$14*N(AA1184)+$L$15*N(AE1184)+$L$16*N(AY1184)+$L$17*N(BC1184)+$L$18*N(AM1184)+$L$19*N(AU1184)+$L$20*N(W1184)</f>
        <v>4.8208335377902967E-3</v>
      </c>
      <c r="BM1184" s="60">
        <f>IF(ISNUMBER(BK1184),BK1184/MAX(BK$22:BK1184)-1,"")</f>
        <v>-7.303871803030626E-2</v>
      </c>
      <c r="BO1184" s="61">
        <f>BO1183*(1+BP1184)</f>
        <v>137.73822120376286</v>
      </c>
      <c r="BP1184" s="60">
        <f>$L$36*N(S1184)+$L$37*N(AQ1184)+$L$38*N(AA1184)+$L$39*N(AE1184)+$L$40*N(AM1184)+$L$41*N(W1184)+$L$42*N(AI1184)+$L$43*N(BG1184)+$L$44*N(AY1184)</f>
        <v>4.976600321621753E-3</v>
      </c>
      <c r="BQ1184" s="60">
        <f>IF(ISNUMBER(BO1184),BO1184/MAX(BO$22:BO1184)-1,"")</f>
        <v>-9.1589391911722218E-2</v>
      </c>
      <c r="BS1184" s="61">
        <f>BS1183*(1+BT1184)</f>
        <v>130.92868460565666</v>
      </c>
      <c r="BT1184" s="60">
        <f>$L$60*N(S1184)+$L$61*N(AE1184)+$L$62*N(AQ1184)+$L$63*N(AM1184)+$L$64*N(AI1184)+$L$65*N(AA1184)+$L$66*N(BG1184)+$L$67*N(W1184)+$L$68*N(AY1184)</f>
        <v>4.9058841283382386E-3</v>
      </c>
      <c r="BU1184" s="60">
        <f>IF(ISNUMBER(BS1184),BS1184/MAX(BS$22:BS1184)-1,"")</f>
        <v>-9.3362304305206201E-2</v>
      </c>
    </row>
    <row r="1185" spans="17:73" ht="16" customHeight="1">
      <c r="Q1185" s="63">
        <v>44778</v>
      </c>
      <c r="R1185" s="62">
        <v>595.82000000000005</v>
      </c>
      <c r="S1185" s="60">
        <f>IF(AND(ISNUMBER(R1184),ISNUMBER(R1185)),R1185/R1184-1,"")</f>
        <v>1.9843939190098414E-3</v>
      </c>
      <c r="T1185" s="60">
        <f>IF(ISNUMBER(R1185),R1185/MAX(R$22:R1185)-1,"")</f>
        <v>-0.10200452147701577</v>
      </c>
      <c r="V1185" s="62">
        <v>299.04000000000002</v>
      </c>
      <c r="W1185" s="60">
        <f>IF(AND(ISNUMBER(V1184),ISNUMBER(V1185)),V1185/V1184-1,"")</f>
        <v>2.850531540293133E-3</v>
      </c>
      <c r="X1185" s="60">
        <f>IF(ISNUMBER(V1185),V1185/MAX(V$22:V1185)-1,"")</f>
        <v>-0.1141392896288177</v>
      </c>
      <c r="Z1185" s="62">
        <v>11.21</v>
      </c>
      <c r="AA1185" s="60">
        <f>IF(AND(ISNUMBER(Z1184),ISNUMBER(Z1185)),Z1185/Z1184-1,"")</f>
        <v>2.6833631484795006E-3</v>
      </c>
      <c r="AB1185" s="60">
        <f>IF(ISNUMBER(Z1185),Z1185/MAX(Z$22:Z1185)-1,"")</f>
        <v>-0.1733038348082595</v>
      </c>
      <c r="AD1185" s="62">
        <v>14.18</v>
      </c>
      <c r="AE1185" s="60">
        <f>IF(AND(ISNUMBER(AD1184),ISNUMBER(AD1185)),AD1185/AD1184-1,"")</f>
        <v>1.7216642754662947E-2</v>
      </c>
      <c r="AF1185" s="60">
        <f>IF(ISNUMBER(AD1185),AD1185/MAX(AD$22:AD1185)-1,"")</f>
        <v>-0.16440777843252796</v>
      </c>
      <c r="AH1185" s="62">
        <v>17.95</v>
      </c>
      <c r="AI1185" s="60">
        <f>IF(AND(ISNUMBER(AH1184),ISNUMBER(AH1185)),AH1185/AH1184-1,"")</f>
        <v>1.115448968209698E-3</v>
      </c>
      <c r="AJ1185" s="60">
        <f>IF(ISNUMBER(AH1185),AH1185/MAX(AH$22:AH1185)-1,"")</f>
        <v>-0.14686311787072248</v>
      </c>
      <c r="AL1185" s="62">
        <v>22.58</v>
      </c>
      <c r="AM1185" s="60">
        <f>IF(AND(ISNUMBER(AL1184),ISNUMBER(AL1185)),AL1185/AL1184-1,"")</f>
        <v>2.6642984014209059E-3</v>
      </c>
      <c r="AN1185" s="60">
        <f>IF(ISNUMBER(AL1185),AL1185/MAX(AL$22:AL1185)-1,"")</f>
        <v>-4.2002545608824882E-2</v>
      </c>
      <c r="AP1185" s="62">
        <v>100.28</v>
      </c>
      <c r="AQ1185" s="60">
        <f>IF(AND(ISNUMBER(AP1184),ISNUMBER(AP1185)),AP1185/AP1184-1,"")</f>
        <v>2.9925187032420197E-4</v>
      </c>
      <c r="AR1185" s="60">
        <f>IF(ISNUMBER(AP1185),AP1185/MAX(AP$22:AP1185)-1,"")</f>
        <v>-1.2946917637685074E-3</v>
      </c>
      <c r="AT1185" s="62">
        <v>50.08</v>
      </c>
      <c r="AU1185" s="60">
        <f>IF(AND(ISNUMBER(AT1184),ISNUMBER(AT1185)),AT1185/AT1184-1,"")</f>
        <v>-9.983028850957254E-5</v>
      </c>
      <c r="AV1185" s="60">
        <f>IF(ISNUMBER(AT1185),AT1185/MAX(AT$22:AT1185)-1,"")</f>
        <v>-1.9928258270227595E-3</v>
      </c>
      <c r="AX1185" s="62">
        <v>23.91</v>
      </c>
      <c r="AY1185" s="60">
        <f>IF(AND(ISNUMBER(AX1184),ISNUMBER(AX1185)),AX1185/AX1184-1,"")</f>
        <v>3.7783375314861534E-3</v>
      </c>
      <c r="AZ1185" s="60">
        <f>IF(ISNUMBER(AX1185),AX1185/MAX(AX$22:AX1185)-1,"")</f>
        <v>-0.10833488719000561</v>
      </c>
      <c r="BB1185" s="62">
        <v>43.81</v>
      </c>
      <c r="BC1185" s="60">
        <f>IF(AND(ISNUMBER(BB1184),ISNUMBER(BB1185)),BB1185/BB1184-1,"")</f>
        <v>2.517162471395773E-3</v>
      </c>
      <c r="BD1185" s="60">
        <f>IF(ISNUMBER(BB1185),BB1185/MAX(BB$22:BB1185)-1,"")</f>
        <v>-0.20791900198879043</v>
      </c>
      <c r="BF1185" s="62">
        <v>48.68</v>
      </c>
      <c r="BG1185" s="60">
        <f>IF(AND(ISNUMBER(BF1184),ISNUMBER(BF1185)),BF1185/BF1184-1,"")</f>
        <v>1.6460905349793276E-3</v>
      </c>
      <c r="BH1185" s="60">
        <f>IF(ISNUMBER(BF1185),BF1185/MAX(BF$22:BF1185)-1,"")</f>
        <v>-0.10084964905799776</v>
      </c>
      <c r="BK1185" s="61">
        <f>BK1184*(1+BL1185)</f>
        <v>139.6973482054874</v>
      </c>
      <c r="BL1185" s="60">
        <f>$L$12*N(AQ1185)+$L$13*N(S1185)+$L$14*N(AA1185)+$L$15*N(AE1185)+$L$16*N(AY1185)+$L$17*N(BC1185)+$L$18*N(AM1185)+$L$19*N(AU1185)+$L$20*N(W1185)</f>
        <v>3.5877363043706071E-3</v>
      </c>
      <c r="BM1185" s="60">
        <f>IF(ISNUMBER(BK1185),BK1185/MAX(BK$22:BK1185)-1,"")</f>
        <v>-6.9713025386237693E-2</v>
      </c>
      <c r="BO1185" s="61">
        <f>BO1184*(1+BP1185)</f>
        <v>138.35205818667043</v>
      </c>
      <c r="BP1185" s="60">
        <f>$L$36*N(S1185)+$L$37*N(AQ1185)+$L$38*N(AA1185)+$L$39*N(AE1185)+$L$40*N(AM1185)+$L$41*N(W1185)+$L$42*N(AI1185)+$L$43*N(BG1185)+$L$44*N(AY1185)</f>
        <v>4.4565479178034408E-3</v>
      </c>
      <c r="BQ1185" s="60">
        <f>IF(ISNUMBER(BO1185),BO1185/MAX(BO$22:BO1185)-1,"")</f>
        <v>-8.7541016507735936E-2</v>
      </c>
      <c r="BS1185" s="61">
        <f>BS1184*(1+BT1185)</f>
        <v>131.53530993550044</v>
      </c>
      <c r="BT1185" s="60">
        <f>$L$60*N(S1185)+$L$61*N(AE1185)+$L$62*N(AQ1185)+$L$63*N(AM1185)+$L$64*N(AI1185)+$L$65*N(AA1185)+$L$66*N(BG1185)+$L$67*N(W1185)+$L$68*N(AY1185)</f>
        <v>4.6332500144706567E-3</v>
      </c>
      <c r="BU1185" s="60">
        <f>IF(ISNUMBER(BS1185),BS1185/MAX(BS$22:BS1185)-1,"")</f>
        <v>-8.9161625188508675E-2</v>
      </c>
    </row>
    <row r="1186" spans="17:73" ht="16" customHeight="1">
      <c r="Q1186" s="63">
        <v>44781</v>
      </c>
      <c r="R1186" s="62">
        <v>596.65</v>
      </c>
      <c r="S1186" s="60">
        <f>IF(AND(ISNUMBER(R1185),ISNUMBER(R1186)),R1186/R1185-1,"")</f>
        <v>1.3930381658888713E-3</v>
      </c>
      <c r="T1186" s="60">
        <f>IF(ISNUMBER(R1186),R1186/MAX(R$22:R1186)-1,"")</f>
        <v>-0.10075357950263752</v>
      </c>
      <c r="V1186" s="62">
        <v>299.85000000000002</v>
      </c>
      <c r="W1186" s="60">
        <f>IF(AND(ISNUMBER(V1185),ISNUMBER(V1186)),V1186/V1185-1,"")</f>
        <v>2.7086677367575973E-3</v>
      </c>
      <c r="X1186" s="60">
        <f>IF(ISNUMBER(V1186),V1186/MAX(V$22:V1186)-1,"")</f>
        <v>-0.11173978730337408</v>
      </c>
      <c r="Z1186" s="62">
        <v>11.22</v>
      </c>
      <c r="AA1186" s="60">
        <f>IF(AND(ISNUMBER(Z1185),ISNUMBER(Z1186)),Z1186/Z1185-1,"")</f>
        <v>8.92060660124816E-4</v>
      </c>
      <c r="AB1186" s="60">
        <f>IF(ISNUMBER(Z1186),Z1186/MAX(Z$22:Z1186)-1,"")</f>
        <v>-0.17256637168141586</v>
      </c>
      <c r="AD1186" s="62">
        <v>14.23</v>
      </c>
      <c r="AE1186" s="60">
        <f>IF(AND(ISNUMBER(AD1185),ISNUMBER(AD1186)),AD1186/AD1185-1,"")</f>
        <v>3.5260930888576514E-3</v>
      </c>
      <c r="AF1186" s="60">
        <f>IF(ISNUMBER(AD1186),AD1186/MAX(AD$22:AD1186)-1,"")</f>
        <v>-0.16146140247495577</v>
      </c>
      <c r="AH1186" s="62">
        <v>17.79</v>
      </c>
      <c r="AI1186" s="60">
        <f>IF(AND(ISNUMBER(AH1185),ISNUMBER(AH1186)),AH1186/AH1185-1,"")</f>
        <v>-8.9136490250696365E-3</v>
      </c>
      <c r="AJ1186" s="60">
        <f>IF(ISNUMBER(AH1186),AH1186/MAX(AH$22:AH1186)-1,"")</f>
        <v>-0.15446768060836502</v>
      </c>
      <c r="AL1186" s="62">
        <v>22.45</v>
      </c>
      <c r="AM1186" s="60">
        <f>IF(AND(ISNUMBER(AL1185),ISNUMBER(AL1186)),AL1186/AL1185-1,"")</f>
        <v>-5.7573073516385964E-3</v>
      </c>
      <c r="AN1186" s="60">
        <f>IF(ISNUMBER(AL1186),AL1186/MAX(AL$22:AL1186)-1,"")</f>
        <v>-4.7518031395842208E-2</v>
      </c>
      <c r="AP1186" s="62">
        <v>100.26</v>
      </c>
      <c r="AQ1186" s="60">
        <f>IF(AND(ISNUMBER(AP1185),ISNUMBER(AP1186)),AP1186/AP1185-1,"")</f>
        <v>-1.9944156362183829E-4</v>
      </c>
      <c r="AR1186" s="60">
        <f>IF(ISNUMBER(AP1186),AP1186/MAX(AP$22:AP1186)-1,"")</f>
        <v>-1.4938751120405769E-3</v>
      </c>
      <c r="AT1186" s="62">
        <v>50.09</v>
      </c>
      <c r="AU1186" s="60">
        <f>IF(AND(ISNUMBER(AT1185),ISNUMBER(AT1186)),AT1186/AT1185-1,"")</f>
        <v>1.9968051118213204E-4</v>
      </c>
      <c r="AV1186" s="60">
        <f>IF(ISNUMBER(AT1186),AT1186/MAX(AT$22:AT1186)-1,"")</f>
        <v>-1.7935432443203503E-3</v>
      </c>
      <c r="AX1186" s="62">
        <v>23.78</v>
      </c>
      <c r="AY1186" s="60">
        <f>IF(AND(ISNUMBER(AX1185),ISNUMBER(AX1186)),AX1186/AX1185-1,"")</f>
        <v>-5.4370556252613111E-3</v>
      </c>
      <c r="AZ1186" s="60">
        <f>IF(ISNUMBER(AX1186),AX1186/MAX(AX$22:AX1186)-1,"")</f>
        <v>-0.11318292000745855</v>
      </c>
      <c r="BB1186" s="62">
        <v>43.54</v>
      </c>
      <c r="BC1186" s="60">
        <f>IF(AND(ISNUMBER(BB1185),ISNUMBER(BB1186)),BB1186/BB1185-1,"")</f>
        <v>-6.1629764893860184E-3</v>
      </c>
      <c r="BD1186" s="60">
        <f>IF(ISNUMBER(BB1186),BB1186/MAX(BB$22:BB1186)-1,"")</f>
        <v>-0.21280057855722301</v>
      </c>
      <c r="BF1186" s="62">
        <v>48.4</v>
      </c>
      <c r="BG1186" s="60">
        <f>IF(AND(ISNUMBER(BF1185),ISNUMBER(BF1186)),BF1186/BF1185-1,"")</f>
        <v>-5.7518488085456232E-3</v>
      </c>
      <c r="BH1186" s="60">
        <f>IF(ISNUMBER(BF1186),BF1186/MAX(BF$22:BF1186)-1,"")</f>
        <v>-0.10602142593276698</v>
      </c>
      <c r="BK1186" s="61">
        <f>BK1185*(1+BL1186)</f>
        <v>139.63572897561178</v>
      </c>
      <c r="BL1186" s="60">
        <f>$L$12*N(AQ1186)+$L$13*N(S1186)+$L$14*N(AA1186)+$L$15*N(AE1186)+$L$16*N(AY1186)+$L$17*N(BC1186)+$L$18*N(AM1186)+$L$19*N(AU1186)+$L$20*N(W1186)</f>
        <v>-4.4109090592751822E-4</v>
      </c>
      <c r="BM1186" s="60">
        <f>IF(ISNUMBER(BK1186),BK1186/MAX(BK$22:BK1186)-1,"")</f>
        <v>-7.0123366510642549E-2</v>
      </c>
      <c r="BO1186" s="61">
        <f>BO1185*(1+BP1186)</f>
        <v>138.40291203922368</v>
      </c>
      <c r="BP1186" s="60">
        <f>$L$36*N(S1186)+$L$37*N(AQ1186)+$L$38*N(AA1186)+$L$39*N(AE1186)+$L$40*N(AM1186)+$L$41*N(W1186)+$L$42*N(AI1186)+$L$43*N(BG1186)+$L$44*N(AY1186)</f>
        <v>3.6756845702012745E-4</v>
      </c>
      <c r="BQ1186" s="60">
        <f>IF(ISNUMBER(BO1186),BO1186/MAX(BO$22:BO1186)-1,"")</f>
        <v>-8.7205625367079431E-2</v>
      </c>
      <c r="BS1186" s="61">
        <f>BS1185*(1+BT1186)</f>
        <v>131.45837170541108</v>
      </c>
      <c r="BT1186" s="60">
        <f>$L$60*N(S1186)+$L$61*N(AE1186)+$L$62*N(AQ1186)+$L$63*N(AM1186)+$L$64*N(AI1186)+$L$65*N(AA1186)+$L$66*N(BG1186)+$L$67*N(W1186)+$L$68*N(AY1186)</f>
        <v>-5.8492453567861823E-4</v>
      </c>
      <c r="BU1186" s="60">
        <f>IF(ISNUMBER(BS1186),BS1186/MAX(BS$22:BS1186)-1,"")</f>
        <v>-8.9694396901973561E-2</v>
      </c>
    </row>
    <row r="1187" spans="17:73" ht="16" customHeight="1">
      <c r="Q1187" s="63">
        <v>44782</v>
      </c>
      <c r="R1187" s="62">
        <v>593.55999999999995</v>
      </c>
      <c r="S1187" s="60">
        <f>IF(AND(ISNUMBER(R1186),ISNUMBER(R1187)),R1187/R1186-1,"")</f>
        <v>-5.1789156121679891E-3</v>
      </c>
      <c r="T1187" s="60">
        <f>IF(ISNUMBER(R1187),R1187/MAX(R$22:R1187)-1,"")</f>
        <v>-0.10541070082893755</v>
      </c>
      <c r="V1187" s="62">
        <v>298.7</v>
      </c>
      <c r="W1187" s="60">
        <f>IF(AND(ISNUMBER(V1186),ISNUMBER(V1187)),V1187/V1186-1,"")</f>
        <v>-3.8352509588128747E-3</v>
      </c>
      <c r="X1187" s="60">
        <f>IF(ISNUMBER(V1187),V1187/MAX(V$22:V1187)-1,"")</f>
        <v>-0.11514648813579409</v>
      </c>
      <c r="Z1187" s="62">
        <v>11.16</v>
      </c>
      <c r="AA1187" s="60">
        <f>IF(AND(ISNUMBER(Z1186),ISNUMBER(Z1187)),Z1187/Z1186-1,"")</f>
        <v>-5.3475935828877219E-3</v>
      </c>
      <c r="AB1187" s="60">
        <f>IF(ISNUMBER(Z1187),Z1187/MAX(Z$22:Z1187)-1,"")</f>
        <v>-0.17699115044247793</v>
      </c>
      <c r="AD1187" s="62">
        <v>14.09</v>
      </c>
      <c r="AE1187" s="60">
        <f>IF(AND(ISNUMBER(AD1186),ISNUMBER(AD1187)),AD1187/AD1186-1,"")</f>
        <v>-9.8383696416023403E-3</v>
      </c>
      <c r="AF1187" s="60">
        <f>IF(ISNUMBER(AD1187),AD1187/MAX(AD$22:AD1187)-1,"")</f>
        <v>-0.16971125515615793</v>
      </c>
      <c r="AH1187" s="62">
        <v>17.93</v>
      </c>
      <c r="AI1187" s="60">
        <f>IF(AND(ISNUMBER(AH1186),ISNUMBER(AH1187)),AH1187/AH1186-1,"")</f>
        <v>7.8695896571108204E-3</v>
      </c>
      <c r="AJ1187" s="60">
        <f>IF(ISNUMBER(AH1187),AH1187/MAX(AH$22:AH1187)-1,"")</f>
        <v>-0.14781368821292773</v>
      </c>
      <c r="AL1187" s="62">
        <v>22.57</v>
      </c>
      <c r="AM1187" s="60">
        <f>IF(AND(ISNUMBER(AL1186),ISNUMBER(AL1187)),AL1187/AL1186-1,"")</f>
        <v>5.3452115812917533E-3</v>
      </c>
      <c r="AN1187" s="60">
        <f>IF(ISNUMBER(AL1187),AL1187/MAX(AL$22:AL1187)-1,"")</f>
        <v>-4.242681374628765E-2</v>
      </c>
      <c r="AP1187" s="62">
        <v>100.29</v>
      </c>
      <c r="AQ1187" s="60">
        <f>IF(AND(ISNUMBER(AP1186),ISNUMBER(AP1187)),AP1187/AP1186-1,"")</f>
        <v>2.9922202274090814E-4</v>
      </c>
      <c r="AR1187" s="60">
        <f>IF(ISNUMBER(AP1187),AP1187/MAX(AP$22:AP1187)-1,"")</f>
        <v>-1.1951000896324171E-3</v>
      </c>
      <c r="AT1187" s="62">
        <v>50.1</v>
      </c>
      <c r="AU1187" s="60">
        <f>IF(AND(ISNUMBER(AT1186),ISNUMBER(AT1187)),AT1187/AT1186-1,"")</f>
        <v>1.9964064683564153E-4</v>
      </c>
      <c r="AV1187" s="60">
        <f>IF(ISNUMBER(AT1187),AT1187/MAX(AT$22:AT1187)-1,"")</f>
        <v>-1.5942606616181632E-3</v>
      </c>
      <c r="AX1187" s="62">
        <v>23.83</v>
      </c>
      <c r="AY1187" s="60">
        <f>IF(AND(ISNUMBER(AX1186),ISNUMBER(AX1187)),AX1187/AX1186-1,"")</f>
        <v>2.102607232968845E-3</v>
      </c>
      <c r="AZ1187" s="60">
        <f>IF(ISNUMBER(AX1187),AX1187/MAX(AX$22:AX1187)-1,"")</f>
        <v>-0.11131829200074594</v>
      </c>
      <c r="BB1187" s="62">
        <v>43.64</v>
      </c>
      <c r="BC1187" s="60">
        <f>IF(AND(ISNUMBER(BB1186),ISNUMBER(BB1187)),BB1187/BB1186-1,"")</f>
        <v>2.2967386311438798E-3</v>
      </c>
      <c r="BD1187" s="60">
        <f>IF(ISNUMBER(BB1187),BB1187/MAX(BB$22:BB1187)-1,"")</f>
        <v>-0.21099258723558134</v>
      </c>
      <c r="BF1187" s="62">
        <v>48.56</v>
      </c>
      <c r="BG1187" s="60">
        <f>IF(AND(ISNUMBER(BF1186),ISNUMBER(BF1187)),BF1187/BF1186-1,"")</f>
        <v>3.3057851239670644E-3</v>
      </c>
      <c r="BH1187" s="60">
        <f>IF(ISNUMBER(BF1187),BF1187/MAX(BF$22:BF1187)-1,"")</f>
        <v>-0.10306612486147027</v>
      </c>
      <c r="BK1187" s="61">
        <f>BK1186*(1+BL1187)</f>
        <v>139.26752347144509</v>
      </c>
      <c r="BL1187" s="60">
        <f>$L$12*N(AQ1187)+$L$13*N(S1187)+$L$14*N(AA1187)+$L$15*N(AE1187)+$L$16*N(AY1187)+$L$17*N(BC1187)+$L$18*N(AM1187)+$L$19*N(AU1187)+$L$20*N(W1187)</f>
        <v>-2.6369003611604195E-3</v>
      </c>
      <c r="BM1187" s="60">
        <f>IF(ISNUMBER(BK1187),BK1187/MAX(BK$22:BK1187)-1,"")</f>
        <v>-7.2575358541325352E-2</v>
      </c>
      <c r="BO1187" s="61">
        <f>BO1186*(1+BP1187)</f>
        <v>137.89546711944431</v>
      </c>
      <c r="BP1187" s="60">
        <f>$L$36*N(S1187)+$L$37*N(AQ1187)+$L$38*N(AA1187)+$L$39*N(AE1187)+$L$40*N(AM1187)+$L$41*N(W1187)+$L$42*N(AI1187)+$L$43*N(BG1187)+$L$44*N(AY1187)</f>
        <v>-3.6664323915059933E-3</v>
      </c>
      <c r="BQ1187" s="60">
        <f>IF(ISNUMBER(BO1187),BO1187/MAX(BO$22:BO1187)-1,"")</f>
        <v>-9.0552324229018044E-2</v>
      </c>
      <c r="BS1187" s="61">
        <f>BS1186*(1+BT1187)</f>
        <v>131.1531716558296</v>
      </c>
      <c r="BT1187" s="60">
        <f>$L$60*N(S1187)+$L$61*N(AE1187)+$L$62*N(AQ1187)+$L$63*N(AM1187)+$L$64*N(AI1187)+$L$65*N(AA1187)+$L$66*N(BG1187)+$L$67*N(W1187)+$L$68*N(AY1187)</f>
        <v>-2.3216478769827321E-3</v>
      </c>
      <c r="BU1187" s="60">
        <f>IF(ISNUMBER(BS1187),BS1187/MAX(BS$22:BS1187)-1,"")</f>
        <v>-9.1807805972811574E-2</v>
      </c>
    </row>
    <row r="1188" spans="17:73" ht="16" customHeight="1">
      <c r="Q1188" s="63">
        <v>44783</v>
      </c>
      <c r="R1188" s="62">
        <v>591.05999999999995</v>
      </c>
      <c r="S1188" s="60">
        <f>IF(AND(ISNUMBER(R1187),ISNUMBER(R1188)),R1188/R1187-1,"")</f>
        <v>-4.2118741155063866E-3</v>
      </c>
      <c r="T1188" s="60">
        <f>IF(ISNUMBER(R1188),R1188/MAX(R$22:R1188)-1,"")</f>
        <v>-0.10917859834212518</v>
      </c>
      <c r="V1188" s="62">
        <v>296.74</v>
      </c>
      <c r="W1188" s="60">
        <f>IF(AND(ISNUMBER(V1187),ISNUMBER(V1188)),V1188/V1187-1,"")</f>
        <v>-6.5617676598592745E-3</v>
      </c>
      <c r="X1188" s="60">
        <f>IF(ISNUMBER(V1188),V1188/MAX(V$22:V1188)-1,"")</f>
        <v>-0.1209526912936576</v>
      </c>
      <c r="Z1188" s="62">
        <v>11.06</v>
      </c>
      <c r="AA1188" s="60">
        <f>IF(AND(ISNUMBER(Z1187),ISNUMBER(Z1188)),Z1188/Z1187-1,"")</f>
        <v>-8.960573476702427E-3</v>
      </c>
      <c r="AB1188" s="60">
        <f>IF(ISNUMBER(Z1188),Z1188/MAX(Z$22:Z1188)-1,"")</f>
        <v>-0.18436578171091444</v>
      </c>
      <c r="AD1188" s="62">
        <v>13.98</v>
      </c>
      <c r="AE1188" s="60">
        <f>IF(AND(ISNUMBER(AD1187),ISNUMBER(AD1188)),AD1188/AD1187-1,"")</f>
        <v>-7.8069552874379111E-3</v>
      </c>
      <c r="AF1188" s="60">
        <f>IF(ISNUMBER(AD1188),AD1188/MAX(AD$22:AD1188)-1,"")</f>
        <v>-0.17619328226281661</v>
      </c>
      <c r="AH1188" s="62">
        <v>17.8</v>
      </c>
      <c r="AI1188" s="60">
        <f>IF(AND(ISNUMBER(AH1187),ISNUMBER(AH1188)),AH1188/AH1187-1,"")</f>
        <v>-7.2504182933630368E-3</v>
      </c>
      <c r="AJ1188" s="60">
        <f>IF(ISNUMBER(AH1188),AH1188/MAX(AH$22:AH1188)-1,"")</f>
        <v>-0.15399239543726229</v>
      </c>
      <c r="AL1188" s="62">
        <v>22.63</v>
      </c>
      <c r="AM1188" s="60">
        <f>IF(AND(ISNUMBER(AL1187),ISNUMBER(AL1188)),AL1188/AL1187-1,"")</f>
        <v>2.6583961010189228E-3</v>
      </c>
      <c r="AN1188" s="60">
        <f>IF(ISNUMBER(AL1188),AL1188/MAX(AL$22:AL1188)-1,"")</f>
        <v>-3.9881204921510482E-2</v>
      </c>
      <c r="AP1188" s="62">
        <v>100.3</v>
      </c>
      <c r="AQ1188" s="60">
        <f>IF(AND(ISNUMBER(AP1187),ISNUMBER(AP1188)),AP1188/AP1187-1,"")</f>
        <v>9.9710838568078941E-5</v>
      </c>
      <c r="AR1188" s="60">
        <f>IF(ISNUMBER(AP1188),AP1188/MAX(AP$22:AP1188)-1,"")</f>
        <v>-1.0955084154964378E-3</v>
      </c>
      <c r="AT1188" s="62">
        <v>50.09</v>
      </c>
      <c r="AU1188" s="60">
        <f>IF(AND(ISNUMBER(AT1187),ISNUMBER(AT1188)),AT1188/AT1187-1,"")</f>
        <v>-1.9960079840319889E-4</v>
      </c>
      <c r="AV1188" s="60">
        <f>IF(ISNUMBER(AT1188),AT1188/MAX(AT$22:AT1188)-1,"")</f>
        <v>-1.7935432443203503E-3</v>
      </c>
      <c r="AX1188" s="62">
        <v>23.91</v>
      </c>
      <c r="AY1188" s="60">
        <f>IF(AND(ISNUMBER(AX1187),ISNUMBER(AX1188)),AX1188/AX1187-1,"")</f>
        <v>3.357112882920843E-3</v>
      </c>
      <c r="AZ1188" s="60">
        <f>IF(ISNUMBER(AX1188),AX1188/MAX(AX$22:AX1188)-1,"")</f>
        <v>-0.10833488719000561</v>
      </c>
      <c r="BB1188" s="62">
        <v>43.53</v>
      </c>
      <c r="BC1188" s="60">
        <f>IF(AND(ISNUMBER(BB1187),ISNUMBER(BB1188)),BB1188/BB1187-1,"")</f>
        <v>-2.5206232813932417E-3</v>
      </c>
      <c r="BD1188" s="60">
        <f>IF(ISNUMBER(BB1188),BB1188/MAX(BB$22:BB1188)-1,"")</f>
        <v>-0.21298137768938707</v>
      </c>
      <c r="BF1188" s="62">
        <v>48.41</v>
      </c>
      <c r="BG1188" s="60">
        <f>IF(AND(ISNUMBER(BF1187),ISNUMBER(BF1188)),BF1188/BF1187-1,"")</f>
        <v>-3.0889621087315522E-3</v>
      </c>
      <c r="BH1188" s="60">
        <f>IF(ISNUMBER(BF1188),BF1188/MAX(BF$22:BF1188)-1,"")</f>
        <v>-0.10583671961581098</v>
      </c>
      <c r="BK1188" s="61">
        <f>BK1187*(1+BL1188)</f>
        <v>138.86234435718148</v>
      </c>
      <c r="BL1188" s="60">
        <f>$L$12*N(AQ1188)+$L$13*N(S1188)+$L$14*N(AA1188)+$L$15*N(AE1188)+$L$16*N(AY1188)+$L$17*N(BC1188)+$L$18*N(AM1188)+$L$19*N(AU1188)+$L$20*N(W1188)</f>
        <v>-2.9093582205236479E-3</v>
      </c>
      <c r="BM1188" s="60">
        <f>IF(ISNUMBER(BK1188),BK1188/MAX(BK$22:BK1188)-1,"")</f>
        <v>-7.5273569045869237E-2</v>
      </c>
      <c r="BO1188" s="61">
        <f>BO1187*(1+BP1188)</f>
        <v>137.34249646801987</v>
      </c>
      <c r="BP1188" s="60">
        <f>$L$36*N(S1188)+$L$37*N(AQ1188)+$L$38*N(AA1188)+$L$39*N(AE1188)+$L$40*N(AM1188)+$L$41*N(W1188)+$L$42*N(AI1188)+$L$43*N(BG1188)+$L$44*N(AY1188)</f>
        <v>-4.0100712733757834E-3</v>
      </c>
      <c r="BQ1188" s="60">
        <f>IF(ISNUMBER(BO1188),BO1188/MAX(BO$22:BO1188)-1,"")</f>
        <v>-9.4199274228265795E-2</v>
      </c>
      <c r="BS1188" s="61">
        <f>BS1187*(1+BT1188)</f>
        <v>130.62120198523911</v>
      </c>
      <c r="BT1188" s="60">
        <f>$L$60*N(S1188)+$L$61*N(AE1188)+$L$62*N(AQ1188)+$L$63*N(AM1188)+$L$64*N(AI1188)+$L$65*N(AA1188)+$L$66*N(BG1188)+$L$67*N(W1188)+$L$68*N(AY1188)</f>
        <v>-4.056094594391344E-3</v>
      </c>
      <c r="BU1188" s="60">
        <f>IF(ISNUMBER(BS1188),BS1188/MAX(BS$22:BS1188)-1,"")</f>
        <v>-9.5491519421673665E-2</v>
      </c>
    </row>
    <row r="1189" spans="17:73" ht="16" customHeight="1">
      <c r="Q1189" s="63">
        <v>44784</v>
      </c>
      <c r="R1189" s="62">
        <v>594.75</v>
      </c>
      <c r="S1189" s="60">
        <f>IF(AND(ISNUMBER(R1188),ISNUMBER(R1189)),R1189/R1188-1,"")</f>
        <v>6.2430210130952624E-3</v>
      </c>
      <c r="T1189" s="60">
        <f>IF(ISNUMBER(R1189),R1189/MAX(R$22:R1189)-1,"")</f>
        <v>-0.10361718161266009</v>
      </c>
      <c r="V1189" s="62">
        <v>299.12</v>
      </c>
      <c r="W1189" s="60">
        <f>IF(AND(ISNUMBER(V1188),ISNUMBER(V1189)),V1189/V1188-1,"")</f>
        <v>8.0204893172473035E-3</v>
      </c>
      <c r="X1189" s="60">
        <f>IF(ISNUMBER(V1189),V1189/MAX(V$22:V1189)-1,"")</f>
        <v>-0.1139023017448233</v>
      </c>
      <c r="Z1189" s="62">
        <v>11.16</v>
      </c>
      <c r="AA1189" s="60">
        <f>IF(AND(ISNUMBER(Z1188),ISNUMBER(Z1189)),Z1189/Z1188-1,"")</f>
        <v>9.0415913200723175E-3</v>
      </c>
      <c r="AB1189" s="60">
        <f>IF(ISNUMBER(Z1189),Z1189/MAX(Z$22:Z1189)-1,"")</f>
        <v>-0.17699115044247793</v>
      </c>
      <c r="AD1189" s="62">
        <v>14.16</v>
      </c>
      <c r="AE1189" s="60">
        <f>IF(AND(ISNUMBER(AD1188),ISNUMBER(AD1189)),AD1189/AD1188-1,"")</f>
        <v>1.2875536480686733E-2</v>
      </c>
      <c r="AF1189" s="60">
        <f>IF(ISNUMBER(AD1189),AD1189/MAX(AD$22:AD1189)-1,"")</f>
        <v>-0.16558632881555679</v>
      </c>
      <c r="AH1189" s="62">
        <v>18.05</v>
      </c>
      <c r="AI1189" s="60">
        <f>IF(AND(ISNUMBER(AH1188),ISNUMBER(AH1189)),AH1189/AH1188-1,"")</f>
        <v>1.4044943820224809E-2</v>
      </c>
      <c r="AJ1189" s="60">
        <f>IF(ISNUMBER(AH1189),AH1189/MAX(AH$22:AH1189)-1,"")</f>
        <v>-0.1421102661596958</v>
      </c>
      <c r="AL1189" s="62">
        <v>22.81</v>
      </c>
      <c r="AM1189" s="60">
        <f>IF(AND(ISNUMBER(AL1188),ISNUMBER(AL1189)),AL1189/AL1188-1,"")</f>
        <v>7.9540433053468806E-3</v>
      </c>
      <c r="AN1189" s="60">
        <f>IF(ISNUMBER(AL1189),AL1189/MAX(AL$22:AL1189)-1,"")</f>
        <v>-3.2244378447178645E-2</v>
      </c>
      <c r="AP1189" s="62">
        <v>100.28</v>
      </c>
      <c r="AQ1189" s="60">
        <f>IF(AND(ISNUMBER(AP1188),ISNUMBER(AP1189)),AP1189/AP1188-1,"")</f>
        <v>-1.9940179461608309E-4</v>
      </c>
      <c r="AR1189" s="60">
        <f>IF(ISNUMBER(AP1189),AP1189/MAX(AP$22:AP1189)-1,"")</f>
        <v>-1.2946917637685074E-3</v>
      </c>
      <c r="AT1189" s="62">
        <v>50.11</v>
      </c>
      <c r="AU1189" s="60">
        <f>IF(AND(ISNUMBER(AT1188),ISNUMBER(AT1189)),AT1189/AT1188-1,"")</f>
        <v>3.9928129367128307E-4</v>
      </c>
      <c r="AV1189" s="60">
        <f>IF(ISNUMBER(AT1189),AT1189/MAX(AT$22:AT1189)-1,"")</f>
        <v>-1.394978078915865E-3</v>
      </c>
      <c r="AX1189" s="62">
        <v>23.46</v>
      </c>
      <c r="AY1189" s="60">
        <f>IF(AND(ISNUMBER(AX1188),ISNUMBER(AX1189)),AX1189/AX1188-1,"")</f>
        <v>-1.8820577164366359E-2</v>
      </c>
      <c r="AZ1189" s="60">
        <f>IF(ISNUMBER(AX1189),AX1189/MAX(AX$22:AX1189)-1,"")</f>
        <v>-0.12511653925041955</v>
      </c>
      <c r="BB1189" s="62">
        <v>43.59</v>
      </c>
      <c r="BC1189" s="60">
        <f>IF(AND(ISNUMBER(BB1188),ISNUMBER(BB1189)),BB1189/BB1188-1,"")</f>
        <v>1.3783597518952639E-3</v>
      </c>
      <c r="BD1189" s="60">
        <f>IF(ISNUMBER(BB1189),BB1189/MAX(BB$22:BB1189)-1,"")</f>
        <v>-0.21189658289640212</v>
      </c>
      <c r="BF1189" s="62">
        <v>48.26</v>
      </c>
      <c r="BG1189" s="60">
        <f>IF(AND(ISNUMBER(BF1188),ISNUMBER(BF1189)),BF1189/BF1188-1,"")</f>
        <v>-3.0985333608758436E-3</v>
      </c>
      <c r="BH1189" s="60">
        <f>IF(ISNUMBER(BF1189),BF1189/MAX(BF$22:BF1189)-1,"")</f>
        <v>-0.10860731437015148</v>
      </c>
      <c r="BK1189" s="61">
        <f>BK1188*(1+BL1189)</f>
        <v>139.15855453712516</v>
      </c>
      <c r="BL1189" s="60">
        <f>$L$12*N(AQ1189)+$L$13*N(S1189)+$L$14*N(AA1189)+$L$15*N(AE1189)+$L$16*N(AY1189)+$L$17*N(BC1189)+$L$18*N(AM1189)+$L$19*N(AU1189)+$L$20*N(W1189)</f>
        <v>2.1331209790161096E-3</v>
      </c>
      <c r="BM1189" s="60">
        <f>IF(ISNUMBER(BK1189),BK1189/MAX(BK$22:BK1189)-1,"")</f>
        <v>-7.3301015696150218E-2</v>
      </c>
      <c r="BO1189" s="61">
        <f>BO1188*(1+BP1189)</f>
        <v>137.97135968240005</v>
      </c>
      <c r="BP1189" s="60">
        <f>$L$36*N(S1189)+$L$37*N(AQ1189)+$L$38*N(AA1189)+$L$39*N(AE1189)+$L$40*N(AM1189)+$L$41*N(W1189)+$L$42*N(AI1189)+$L$43*N(BG1189)+$L$44*N(AY1189)</f>
        <v>4.5787955698519687E-3</v>
      </c>
      <c r="BQ1189" s="60">
        <f>IF(ISNUMBER(BO1189),BO1189/MAX(BO$22:BO1189)-1,"")</f>
        <v>-9.0051797877933493E-2</v>
      </c>
      <c r="BS1189" s="61">
        <f>BS1188*(1+BT1189)</f>
        <v>131.57645058122699</v>
      </c>
      <c r="BT1189" s="60">
        <f>$L$60*N(S1189)+$L$61*N(AE1189)+$L$62*N(AQ1189)+$L$63*N(AM1189)+$L$64*N(AI1189)+$L$65*N(AA1189)+$L$66*N(BG1189)+$L$67*N(W1189)+$L$68*N(AY1189)</f>
        <v>7.3131205460489875E-3</v>
      </c>
      <c r="BU1189" s="60">
        <f>IF(ISNUMBER(BS1189),BS1189/MAX(BS$22:BS1189)-1,"")</f>
        <v>-8.8876739868280707E-2</v>
      </c>
    </row>
    <row r="1190" spans="17:73" ht="16" customHeight="1">
      <c r="Q1190" s="63">
        <v>44785</v>
      </c>
      <c r="R1190" s="62">
        <v>591.37</v>
      </c>
      <c r="S1190" s="60">
        <f>IF(AND(ISNUMBER(R1189),ISNUMBER(R1190)),R1190/R1189-1,"")</f>
        <v>-5.6830601092896504E-3</v>
      </c>
      <c r="T1190" s="60">
        <f>IF(ISNUMBER(R1190),R1190/MAX(R$22:R1190)-1,"")</f>
        <v>-0.10871137905048978</v>
      </c>
      <c r="V1190" s="62">
        <v>297.61</v>
      </c>
      <c r="W1190" s="60">
        <f>IF(AND(ISNUMBER(V1189),ISNUMBER(V1190)),V1190/V1189-1,"")</f>
        <v>-5.0481412142283633E-3</v>
      </c>
      <c r="X1190" s="60">
        <f>IF(ISNUMBER(V1190),V1190/MAX(V$22:V1190)-1,"")</f>
        <v>-0.11837544805521816</v>
      </c>
      <c r="Z1190" s="62">
        <v>11.1</v>
      </c>
      <c r="AA1190" s="60">
        <f>IF(AND(ISNUMBER(Z1189),ISNUMBER(Z1190)),Z1190/Z1189-1,"")</f>
        <v>-5.3763440860215006E-3</v>
      </c>
      <c r="AB1190" s="60">
        <f>IF(ISNUMBER(Z1190),Z1190/MAX(Z$22:Z1190)-1,"")</f>
        <v>-0.18141592920353988</v>
      </c>
      <c r="AD1190" s="62">
        <v>14.33</v>
      </c>
      <c r="AE1190" s="60">
        <f>IF(AND(ISNUMBER(AD1189),ISNUMBER(AD1190)),AD1190/AD1189-1,"")</f>
        <v>1.2005649717514055E-2</v>
      </c>
      <c r="AF1190" s="60">
        <f>IF(ISNUMBER(AD1190),AD1190/MAX(AD$22:AD1190)-1,"")</f>
        <v>-0.15556865055981139</v>
      </c>
      <c r="AH1190" s="62">
        <v>17.77</v>
      </c>
      <c r="AI1190" s="60">
        <f>IF(AND(ISNUMBER(AH1189),ISNUMBER(AH1190)),AH1190/AH1189-1,"")</f>
        <v>-1.5512465373961226E-2</v>
      </c>
      <c r="AJ1190" s="60">
        <f>IF(ISNUMBER(AH1190),AH1190/MAX(AH$22:AH1190)-1,"")</f>
        <v>-0.15541825095057038</v>
      </c>
      <c r="AL1190" s="62">
        <v>22.76</v>
      </c>
      <c r="AM1190" s="60">
        <f>IF(AND(ISNUMBER(AL1189),ISNUMBER(AL1190)),AL1190/AL1189-1,"")</f>
        <v>-2.1920210434018816E-3</v>
      </c>
      <c r="AN1190" s="60">
        <f>IF(ISNUMBER(AL1190),AL1190/MAX(AL$22:AL1190)-1,"")</f>
        <v>-3.4365719134492934E-2</v>
      </c>
      <c r="AP1190" s="62">
        <v>100.28</v>
      </c>
      <c r="AQ1190" s="60">
        <f>IF(AND(ISNUMBER(AP1189),ISNUMBER(AP1190)),AP1190/AP1189-1,"")</f>
        <v>0</v>
      </c>
      <c r="AR1190" s="60">
        <f>IF(ISNUMBER(AP1190),AP1190/MAX(AP$22:AP1190)-1,"")</f>
        <v>-1.2946917637685074E-3</v>
      </c>
      <c r="AT1190" s="62">
        <v>50.1</v>
      </c>
      <c r="AU1190" s="60">
        <f>IF(AND(ISNUMBER(AT1189),ISNUMBER(AT1190)),AT1190/AT1189-1,"")</f>
        <v>-1.9956096587503414E-4</v>
      </c>
      <c r="AV1190" s="60">
        <f>IF(ISNUMBER(AT1190),AT1190/MAX(AT$22:AT1190)-1,"")</f>
        <v>-1.5942606616181632E-3</v>
      </c>
      <c r="AX1190" s="62">
        <v>23.4</v>
      </c>
      <c r="AY1190" s="60">
        <f>IF(AND(ISNUMBER(AX1189),ISNUMBER(AX1190)),AX1190/AX1189-1,"")</f>
        <v>-2.5575447570332921E-3</v>
      </c>
      <c r="AZ1190" s="60">
        <f>IF(ISNUMBER(AX1190),AX1190/MAX(AX$22:AX1190)-1,"")</f>
        <v>-0.12735409285847488</v>
      </c>
      <c r="BB1190" s="62">
        <v>43.45</v>
      </c>
      <c r="BC1190" s="60">
        <f>IF(AND(ISNUMBER(BB1189),ISNUMBER(BB1190)),BB1190/BB1189-1,"")</f>
        <v>-3.2117458132598919E-3</v>
      </c>
      <c r="BD1190" s="60">
        <f>IF(ISNUMBER(BB1190),BB1190/MAX(BB$22:BB1190)-1,"")</f>
        <v>-0.21442777074670039</v>
      </c>
      <c r="BF1190" s="62">
        <v>48.11</v>
      </c>
      <c r="BG1190" s="60">
        <f>IF(AND(ISNUMBER(BF1189),ISNUMBER(BF1190)),BF1190/BF1189-1,"")</f>
        <v>-3.1081641110650704E-3</v>
      </c>
      <c r="BH1190" s="60">
        <f>IF(ISNUMBER(BF1190),BF1190/MAX(BF$22:BF1190)-1,"")</f>
        <v>-0.11137790912449208</v>
      </c>
      <c r="BK1190" s="61">
        <f>BK1189*(1+BL1190)</f>
        <v>138.88828570281157</v>
      </c>
      <c r="BL1190" s="60">
        <f>$L$12*N(AQ1190)+$L$13*N(S1190)+$L$14*N(AA1190)+$L$15*N(AE1190)+$L$16*N(AY1190)+$L$17*N(BC1190)+$L$18*N(AM1190)+$L$19*N(AU1190)+$L$20*N(W1190)</f>
        <v>-1.942164714289862E-3</v>
      </c>
      <c r="BM1190" s="60">
        <f>IF(ISNUMBER(BK1190),BK1190/MAX(BK$22:BK1190)-1,"")</f>
        <v>-7.5100817764233385E-2</v>
      </c>
      <c r="BO1190" s="61">
        <f>BO1189*(1+BP1190)</f>
        <v>137.80702817825679</v>
      </c>
      <c r="BP1190" s="60">
        <f>$L$36*N(S1190)+$L$37*N(AQ1190)+$L$38*N(AA1190)+$L$39*N(AE1190)+$L$40*N(AM1190)+$L$41*N(W1190)+$L$42*N(AI1190)+$L$43*N(BG1190)+$L$44*N(AY1190)</f>
        <v>-1.1910551908855327E-3</v>
      </c>
      <c r="BQ1190" s="60">
        <f>IF(ISNUMBER(BO1190),BO1190/MAX(BO$22:BO1190)-1,"")</f>
        <v>-9.1135596407507902E-2</v>
      </c>
      <c r="BS1190" s="61">
        <f>BS1189*(1+BT1190)</f>
        <v>131.32479538356611</v>
      </c>
      <c r="BT1190" s="60">
        <f>$L$60*N(S1190)+$L$61*N(AE1190)+$L$62*N(AQ1190)+$L$63*N(AM1190)+$L$64*N(AI1190)+$L$65*N(AA1190)+$L$66*N(BG1190)+$L$67*N(W1190)+$L$68*N(AY1190)</f>
        <v>-1.9126157952219305E-3</v>
      </c>
      <c r="BU1190" s="60">
        <f>IF(ISNUMBER(BS1190),BS1190/MAX(BS$22:BS1190)-1,"")</f>
        <v>-9.0619368607002593E-2</v>
      </c>
    </row>
    <row r="1191" spans="17:73" ht="16" customHeight="1">
      <c r="Q1191" s="63">
        <v>44788</v>
      </c>
      <c r="R1191" s="62">
        <v>601.46</v>
      </c>
      <c r="S1191" s="60">
        <f>IF(AND(ISNUMBER(R1190),ISNUMBER(R1191)),R1191/R1190-1,"")</f>
        <v>1.7062076195951903E-2</v>
      </c>
      <c r="T1191" s="60">
        <f>IF(ISNUMBER(R1191),R1191/MAX(R$22:R1191)-1,"")</f>
        <v>-9.3504144687264423E-2</v>
      </c>
      <c r="V1191" s="62">
        <v>302.86</v>
      </c>
      <c r="W1191" s="60">
        <f>IF(AND(ISNUMBER(V1190),ISNUMBER(V1191)),V1191/V1190-1,"")</f>
        <v>1.7640536272302665E-2</v>
      </c>
      <c r="X1191" s="60">
        <f>IF(ISNUMBER(V1191),V1191/MAX(V$22:V1191)-1,"")</f>
        <v>-0.10282311816808365</v>
      </c>
      <c r="Z1191" s="62">
        <v>11.28</v>
      </c>
      <c r="AA1191" s="60">
        <f>IF(AND(ISNUMBER(Z1190),ISNUMBER(Z1191)),Z1191/Z1190-1,"")</f>
        <v>1.6216216216216273E-2</v>
      </c>
      <c r="AB1191" s="60">
        <f>IF(ISNUMBER(Z1191),Z1191/MAX(Z$22:Z1191)-1,"")</f>
        <v>-0.16814159292035402</v>
      </c>
      <c r="AD1191" s="62">
        <v>14.44</v>
      </c>
      <c r="AE1191" s="60">
        <f>IF(AND(ISNUMBER(AD1190),ISNUMBER(AD1191)),AD1191/AD1190-1,"")</f>
        <v>7.6762037683182349E-3</v>
      </c>
      <c r="AF1191" s="60">
        <f>IF(ISNUMBER(AD1191),AD1191/MAX(AD$22:AD1191)-1,"")</f>
        <v>-0.1490866234531526</v>
      </c>
      <c r="AH1191" s="62">
        <v>17.940000000000001</v>
      </c>
      <c r="AI1191" s="60">
        <f>IF(AND(ISNUMBER(AH1190),ISNUMBER(AH1191)),AH1191/AH1190-1,"")</f>
        <v>9.5666854248734889E-3</v>
      </c>
      <c r="AJ1191" s="60">
        <f>IF(ISNUMBER(AH1191),AH1191/MAX(AH$22:AH1191)-1,"")</f>
        <v>-0.14733840304182499</v>
      </c>
      <c r="AL1191" s="62">
        <v>22.98</v>
      </c>
      <c r="AM1191" s="60">
        <f>IF(AND(ISNUMBER(AL1190),ISNUMBER(AL1191)),AL1191/AL1190-1,"")</f>
        <v>9.666080843585112E-3</v>
      </c>
      <c r="AN1191" s="60">
        <f>IF(ISNUMBER(AL1191),AL1191/MAX(AL$22:AL1191)-1,"")</f>
        <v>-2.5031820110309688E-2</v>
      </c>
      <c r="AP1191" s="62">
        <v>100.29</v>
      </c>
      <c r="AQ1191" s="60">
        <f>IF(AND(ISNUMBER(AP1190),ISNUMBER(AP1191)),AP1191/AP1190-1,"")</f>
        <v>9.9720781810974657E-5</v>
      </c>
      <c r="AR1191" s="60">
        <f>IF(ISNUMBER(AP1191),AP1191/MAX(AP$22:AP1191)-1,"")</f>
        <v>-1.1951000896324171E-3</v>
      </c>
      <c r="AT1191" s="62">
        <v>50.11</v>
      </c>
      <c r="AU1191" s="60">
        <f>IF(AND(ISNUMBER(AT1190),ISNUMBER(AT1191)),AT1191/AT1190-1,"")</f>
        <v>1.9960079840308786E-4</v>
      </c>
      <c r="AV1191" s="60">
        <f>IF(ISNUMBER(AT1191),AT1191/MAX(AT$22:AT1191)-1,"")</f>
        <v>-1.394978078915865E-3</v>
      </c>
      <c r="AX1191" s="62">
        <v>23.52</v>
      </c>
      <c r="AY1191" s="60">
        <f>IF(AND(ISNUMBER(AX1190),ISNUMBER(AX1191)),AX1191/AX1190-1,"")</f>
        <v>5.12820512820511E-3</v>
      </c>
      <c r="AZ1191" s="60">
        <f>IF(ISNUMBER(AX1191),AX1191/MAX(AX$22:AX1191)-1,"")</f>
        <v>-0.12287898564236444</v>
      </c>
      <c r="BB1191" s="62">
        <v>43.48</v>
      </c>
      <c r="BC1191" s="60">
        <f>IF(AND(ISNUMBER(BB1190),ISNUMBER(BB1191)),BB1191/BB1190-1,"")</f>
        <v>6.9044879171453744E-4</v>
      </c>
      <c r="BD1191" s="60">
        <f>IF(ISNUMBER(BB1191),BB1191/MAX(BB$22:BB1191)-1,"")</f>
        <v>-0.21388537335020796</v>
      </c>
      <c r="BF1191" s="62">
        <v>48.26</v>
      </c>
      <c r="BG1191" s="60">
        <f>IF(AND(ISNUMBER(BF1190),ISNUMBER(BF1191)),BF1191/BF1190-1,"")</f>
        <v>3.1178549158179525E-3</v>
      </c>
      <c r="BH1191" s="60">
        <f>IF(ISNUMBER(BF1191),BF1191/MAX(BF$22:BF1191)-1,"")</f>
        <v>-0.10860731437015148</v>
      </c>
      <c r="BK1191" s="61">
        <f>BK1190*(1+BL1191)</f>
        <v>140.2293040165853</v>
      </c>
      <c r="BL1191" s="60">
        <f>$L$12*N(AQ1191)+$L$13*N(S1191)+$L$14*N(AA1191)+$L$15*N(AE1191)+$L$16*N(AY1191)+$L$17*N(BC1191)+$L$18*N(AM1191)+$L$19*N(AU1191)+$L$20*N(W1191)</f>
        <v>9.6553737918777492E-3</v>
      </c>
      <c r="BM1191" s="60">
        <f>IF(ISNUMBER(BK1191),BK1191/MAX(BK$22:BK1191)-1,"")</f>
        <v>-6.617057043994512E-2</v>
      </c>
      <c r="BO1191" s="61">
        <f>BO1190*(1+BP1191)</f>
        <v>139.23556743219169</v>
      </c>
      <c r="BP1191" s="60">
        <f>$L$36*N(S1191)+$L$37*N(AQ1191)+$L$38*N(AA1191)+$L$39*N(AE1191)+$L$40*N(AM1191)+$L$41*N(W1191)+$L$42*N(AI1191)+$L$43*N(BG1191)+$L$44*N(AY1191)</f>
        <v>1.036622930498899E-2</v>
      </c>
      <c r="BQ1191" s="60">
        <f>IF(ISNUMBER(BO1191),BO1191/MAX(BO$22:BO1191)-1,"")</f>
        <v>-8.1714099592726019E-2</v>
      </c>
      <c r="BS1191" s="61">
        <f>BS1190*(1+BT1191)</f>
        <v>132.67210310652808</v>
      </c>
      <c r="BT1191" s="60">
        <f>$L$60*N(S1191)+$L$61*N(AE1191)+$L$62*N(AQ1191)+$L$63*N(AM1191)+$L$64*N(AI1191)+$L$65*N(AA1191)+$L$66*N(BG1191)+$L$67*N(W1191)+$L$68*N(AY1191)</f>
        <v>1.0259355204223292E-2</v>
      </c>
      <c r="BU1191" s="60">
        <f>IF(ISNUMBER(BS1191),BS1191/MAX(BS$22:BS1191)-1,"")</f>
        <v>-8.1289709693700862E-2</v>
      </c>
    </row>
    <row r="1192" spans="17:73" ht="16" customHeight="1">
      <c r="Q1192" s="63">
        <v>44789</v>
      </c>
      <c r="R1192" s="62">
        <v>608.58000000000004</v>
      </c>
      <c r="S1192" s="60">
        <f>IF(AND(ISNUMBER(R1191),ISNUMBER(R1192)),R1192/R1191-1,"")</f>
        <v>1.1837861204402556E-2</v>
      </c>
      <c r="T1192" s="60">
        <f>IF(ISNUMBER(R1192),R1192/MAX(R$22:R1192)-1,"")</f>
        <v>-8.2773172569706066E-2</v>
      </c>
      <c r="V1192" s="62">
        <v>306.60000000000002</v>
      </c>
      <c r="W1192" s="60">
        <f>IF(AND(ISNUMBER(V1191),ISNUMBER(V1192)),V1192/V1191-1,"")</f>
        <v>1.2348940104338624E-2</v>
      </c>
      <c r="X1192" s="60">
        <f>IF(ISNUMBER(V1192),V1192/MAX(V$22:V1192)-1,"")</f>
        <v>-9.174393459134389E-2</v>
      </c>
      <c r="Z1192" s="62">
        <v>11.4</v>
      </c>
      <c r="AA1192" s="60">
        <f>IF(AND(ISNUMBER(Z1191),ISNUMBER(Z1192)),Z1192/Z1191-1,"")</f>
        <v>1.0638297872340496E-2</v>
      </c>
      <c r="AB1192" s="60">
        <f>IF(ISNUMBER(Z1192),Z1192/MAX(Z$22:Z1192)-1,"")</f>
        <v>-0.15929203539823011</v>
      </c>
      <c r="AD1192" s="62">
        <v>14.44</v>
      </c>
      <c r="AE1192" s="60">
        <f>IF(AND(ISNUMBER(AD1191),ISNUMBER(AD1192)),AD1192/AD1191-1,"")</f>
        <v>0</v>
      </c>
      <c r="AF1192" s="60">
        <f>IF(ISNUMBER(AD1192),AD1192/MAX(AD$22:AD1192)-1,"")</f>
        <v>-0.1490866234531526</v>
      </c>
      <c r="AH1192" s="62">
        <v>17.93</v>
      </c>
      <c r="AI1192" s="60">
        <f>IF(AND(ISNUMBER(AH1191),ISNUMBER(AH1192)),AH1192/AH1191-1,"")</f>
        <v>-5.574136008918984E-4</v>
      </c>
      <c r="AJ1192" s="60">
        <f>IF(ISNUMBER(AH1192),AH1192/MAX(AH$22:AH1192)-1,"")</f>
        <v>-0.14781368821292773</v>
      </c>
      <c r="AL1192" s="62">
        <v>22.99</v>
      </c>
      <c r="AM1192" s="60">
        <f>IF(AND(ISNUMBER(AL1191),ISNUMBER(AL1192)),AL1192/AL1191-1,"")</f>
        <v>4.3516100957341486E-4</v>
      </c>
      <c r="AN1192" s="60">
        <f>IF(ISNUMBER(AL1192),AL1192/MAX(AL$22:AL1192)-1,"")</f>
        <v>-2.4607551972846919E-2</v>
      </c>
      <c r="AP1192" s="62">
        <v>100.34</v>
      </c>
      <c r="AQ1192" s="60">
        <f>IF(AND(ISNUMBER(AP1191),ISNUMBER(AP1192)),AP1192/AP1191-1,"")</f>
        <v>4.9855419284083879E-4</v>
      </c>
      <c r="AR1192" s="60">
        <f>IF(ISNUMBER(AP1192),AP1192/MAX(AP$22:AP1192)-1,"")</f>
        <v>-6.9714171895218779E-4</v>
      </c>
      <c r="AT1192" s="62">
        <v>50.11</v>
      </c>
      <c r="AU1192" s="60">
        <f>IF(AND(ISNUMBER(AT1191),ISNUMBER(AT1192)),AT1192/AT1191-1,"")</f>
        <v>0</v>
      </c>
      <c r="AV1192" s="60">
        <f>IF(ISNUMBER(AT1192),AT1192/MAX(AT$22:AT1192)-1,"")</f>
        <v>-1.394978078915865E-3</v>
      </c>
      <c r="AX1192" s="62">
        <v>23.56</v>
      </c>
      <c r="AY1192" s="60">
        <f>IF(AND(ISNUMBER(AX1191),ISNUMBER(AX1192)),AX1192/AX1191-1,"")</f>
        <v>1.7006802721089009E-3</v>
      </c>
      <c r="AZ1192" s="60">
        <f>IF(ISNUMBER(AX1192),AX1192/MAX(AX$22:AX1192)-1,"")</f>
        <v>-0.12138728323699433</v>
      </c>
      <c r="BB1192" s="62">
        <v>43.65</v>
      </c>
      <c r="BC1192" s="60">
        <f>IF(AND(ISNUMBER(BB1191),ISNUMBER(BB1192)),BB1192/BB1191-1,"")</f>
        <v>3.9098436062556807E-3</v>
      </c>
      <c r="BD1192" s="60">
        <f>IF(ISNUMBER(BB1192),BB1192/MAX(BB$22:BB1192)-1,"")</f>
        <v>-0.21081178810341716</v>
      </c>
      <c r="BF1192" s="62">
        <v>48.55</v>
      </c>
      <c r="BG1192" s="60">
        <f>IF(AND(ISNUMBER(BF1191),ISNUMBER(BF1192)),BF1192/BF1191-1,"")</f>
        <v>6.0091172813925287E-3</v>
      </c>
      <c r="BH1192" s="60">
        <f>IF(ISNUMBER(BF1192),BF1192/MAX(BF$22:BF1192)-1,"")</f>
        <v>-0.10325083117842637</v>
      </c>
      <c r="BK1192" s="61">
        <f>BK1191*(1+BL1192)</f>
        <v>141.03282806822801</v>
      </c>
      <c r="BL1192" s="60">
        <f>$L$12*N(AQ1192)+$L$13*N(S1192)+$L$14*N(AA1192)+$L$15*N(AE1192)+$L$16*N(AY1192)+$L$17*N(BC1192)+$L$18*N(AM1192)+$L$19*N(AU1192)+$L$20*N(W1192)</f>
        <v>5.7300723074807771E-3</v>
      </c>
      <c r="BM1192" s="60">
        <f>IF(ISNUMBER(BK1192),BK1192/MAX(BK$22:BK1192)-1,"")</f>
        <v>-6.0819660285712729E-2</v>
      </c>
      <c r="BO1192" s="61">
        <f>BO1191*(1+BP1192)</f>
        <v>140.05535380852905</v>
      </c>
      <c r="BP1192" s="60">
        <f>$L$36*N(S1192)+$L$37*N(AQ1192)+$L$38*N(AA1192)+$L$39*N(AE1192)+$L$40*N(AM1192)+$L$41*N(W1192)+$L$42*N(AI1192)+$L$43*N(BG1192)+$L$44*N(AY1192)</f>
        <v>5.8877655433596547E-3</v>
      </c>
      <c r="BQ1192" s="60">
        <f>IF(ISNUMBER(BO1192),BO1192/MAX(BO$22:BO1192)-1,"")</f>
        <v>-7.6307447509355253E-2</v>
      </c>
      <c r="BS1192" s="61">
        <f>BS1191*(1+BT1192)</f>
        <v>133.2913532635207</v>
      </c>
      <c r="BT1192" s="60">
        <f>$L$60*N(S1192)+$L$61*N(AE1192)+$L$62*N(AQ1192)+$L$63*N(AM1192)+$L$64*N(AI1192)+$L$65*N(AA1192)+$L$66*N(BG1192)+$L$67*N(W1192)+$L$68*N(AY1192)</f>
        <v>4.6675234845368905E-3</v>
      </c>
      <c r="BU1192" s="60">
        <f>IF(ISNUMBER(BS1192),BS1192/MAX(BS$22:BS1192)-1,"")</f>
        <v>-7.7001607838210417E-2</v>
      </c>
    </row>
    <row r="1193" spans="17:73" ht="16" customHeight="1">
      <c r="Q1193" s="63">
        <v>44790</v>
      </c>
      <c r="R1193" s="62">
        <v>613.66999999999996</v>
      </c>
      <c r="S1193" s="60">
        <f>IF(AND(ISNUMBER(R1192),ISNUMBER(R1193)),R1193/R1192-1,"")</f>
        <v>8.3637319662162035E-3</v>
      </c>
      <c r="T1193" s="60">
        <f>IF(ISNUMBER(R1193),R1193/MAX(R$22:R1193)-1,"")</f>
        <v>-7.5101733232856183E-2</v>
      </c>
      <c r="V1193" s="62">
        <v>308.64999999999998</v>
      </c>
      <c r="W1193" s="60">
        <f>IF(AND(ISNUMBER(V1192),ISNUMBER(V1193)),V1193/V1192-1,"")</f>
        <v>6.6862361382908908E-3</v>
      </c>
      <c r="X1193" s="60">
        <f>IF(ISNUMBER(V1193),V1193/MAX(V$22:V1193)-1,"")</f>
        <v>-8.5671120063986805E-2</v>
      </c>
      <c r="Z1193" s="62">
        <v>11.47</v>
      </c>
      <c r="AA1193" s="60">
        <f>IF(AND(ISNUMBER(Z1192),ISNUMBER(Z1193)),Z1193/Z1192-1,"")</f>
        <v>6.1403508771931126E-3</v>
      </c>
      <c r="AB1193" s="60">
        <f>IF(ISNUMBER(Z1193),Z1193/MAX(Z$22:Z1193)-1,"")</f>
        <v>-0.15412979351032452</v>
      </c>
      <c r="AD1193" s="62">
        <v>14.68</v>
      </c>
      <c r="AE1193" s="60">
        <f>IF(AND(ISNUMBER(AD1192),ISNUMBER(AD1193)),AD1193/AD1192-1,"")</f>
        <v>1.6620498614958512E-2</v>
      </c>
      <c r="AF1193" s="60">
        <f>IF(ISNUMBER(AD1193),AD1193/MAX(AD$22:AD1193)-1,"")</f>
        <v>-0.13494401885680607</v>
      </c>
      <c r="AH1193" s="62">
        <v>18.079999999999998</v>
      </c>
      <c r="AI1193" s="60">
        <f>IF(AND(ISNUMBER(AH1192),ISNUMBER(AH1193)),AH1193/AH1192-1,"")</f>
        <v>8.3658672615727347E-3</v>
      </c>
      <c r="AJ1193" s="60">
        <f>IF(ISNUMBER(AH1193),AH1193/MAX(AH$22:AH1193)-1,"")</f>
        <v>-0.14068441064638793</v>
      </c>
      <c r="AL1193" s="62">
        <v>23.28</v>
      </c>
      <c r="AM1193" s="60">
        <f>IF(AND(ISNUMBER(AL1192),ISNUMBER(AL1193)),AL1193/AL1192-1,"")</f>
        <v>1.2614180078295067E-2</v>
      </c>
      <c r="AN1193" s="60">
        <f>IF(ISNUMBER(AL1193),AL1193/MAX(AL$22:AL1193)-1,"")</f>
        <v>-1.2303775986423404E-2</v>
      </c>
      <c r="AP1193" s="62">
        <v>100.34</v>
      </c>
      <c r="AQ1193" s="60">
        <f>IF(AND(ISNUMBER(AP1192),ISNUMBER(AP1193)),AP1193/AP1192-1,"")</f>
        <v>0</v>
      </c>
      <c r="AR1193" s="60">
        <f>IF(ISNUMBER(AP1193),AP1193/MAX(AP$22:AP1193)-1,"")</f>
        <v>-6.9714171895218779E-4</v>
      </c>
      <c r="AT1193" s="62">
        <v>50.12</v>
      </c>
      <c r="AU1193" s="60">
        <f>IF(AND(ISNUMBER(AT1192),ISNUMBER(AT1193)),AT1193/AT1192-1,"")</f>
        <v>1.9956096587514516E-4</v>
      </c>
      <c r="AV1193" s="60">
        <f>IF(ISNUMBER(AT1193),AT1193/MAX(AT$22:AT1193)-1,"")</f>
        <v>-1.1956954962136779E-3</v>
      </c>
      <c r="AX1193" s="62">
        <v>23.59</v>
      </c>
      <c r="AY1193" s="60">
        <f>IF(AND(ISNUMBER(AX1192),ISNUMBER(AX1193)),AX1193/AX1192-1,"")</f>
        <v>1.2733446519526126E-3</v>
      </c>
      <c r="AZ1193" s="60">
        <f>IF(ISNUMBER(AX1193),AX1193/MAX(AX$22:AX1193)-1,"")</f>
        <v>-0.12026850643296672</v>
      </c>
      <c r="BB1193" s="62">
        <v>43.49</v>
      </c>
      <c r="BC1193" s="60">
        <f>IF(AND(ISNUMBER(BB1192),ISNUMBER(BB1193)),BB1193/BB1192-1,"")</f>
        <v>-3.6655211912942631E-3</v>
      </c>
      <c r="BD1193" s="60">
        <f>IF(ISNUMBER(BB1193),BB1193/MAX(BB$22:BB1193)-1,"")</f>
        <v>-0.21370457421804379</v>
      </c>
      <c r="BF1193" s="62">
        <v>48.57</v>
      </c>
      <c r="BG1193" s="60">
        <f>IF(AND(ISNUMBER(BF1192),ISNUMBER(BF1193)),BF1193/BF1192-1,"")</f>
        <v>4.1194644696185279E-4</v>
      </c>
      <c r="BH1193" s="60">
        <f>IF(ISNUMBER(BF1193),BF1193/MAX(BF$22:BF1193)-1,"")</f>
        <v>-0.10288141854451427</v>
      </c>
      <c r="BK1193" s="61">
        <f>BK1192*(1+BL1193)</f>
        <v>141.84010670898226</v>
      </c>
      <c r="BL1193" s="60">
        <f>$L$12*N(AQ1193)+$L$13*N(S1193)+$L$14*N(AA1193)+$L$15*N(AE1193)+$L$16*N(AY1193)+$L$17*N(BC1193)+$L$18*N(AM1193)+$L$19*N(AU1193)+$L$20*N(W1193)</f>
        <v>5.7240477398902033E-3</v>
      </c>
      <c r="BM1193" s="60">
        <f>IF(ISNUMBER(BK1193),BK1193/MAX(BK$22:BK1193)-1,"")</f>
        <v>-5.5443747184821923E-2</v>
      </c>
      <c r="BO1193" s="61">
        <f>BO1192*(1+BP1193)</f>
        <v>141.04091528459156</v>
      </c>
      <c r="BP1193" s="60">
        <f>$L$36*N(S1193)+$L$37*N(AQ1193)+$L$38*N(AA1193)+$L$39*N(AE1193)+$L$40*N(AM1193)+$L$41*N(W1193)+$L$42*N(AI1193)+$L$43*N(BG1193)+$L$44*N(AY1193)</f>
        <v>7.036942532092666E-3</v>
      </c>
      <c r="BQ1193" s="60">
        <f>IF(ISNUMBER(BO1193),BO1193/MAX(BO$22:BO1193)-1,"")</f>
        <v>-6.9807476100156696E-2</v>
      </c>
      <c r="BS1193" s="61">
        <f>BS1192*(1+BT1193)</f>
        <v>134.42773214887882</v>
      </c>
      <c r="BT1193" s="60">
        <f>$L$60*N(S1193)+$L$61*N(AE1193)+$L$62*N(AQ1193)+$L$63*N(AM1193)+$L$64*N(AI1193)+$L$65*N(AA1193)+$L$66*N(BG1193)+$L$67*N(W1193)+$L$68*N(AY1193)</f>
        <v>8.5255259064813751E-3</v>
      </c>
      <c r="BU1193" s="60">
        <f>IF(ISNUMBER(BS1193),BS1193/MAX(BS$22:BS1193)-1,"")</f>
        <v>-6.9132561134194415E-2</v>
      </c>
    </row>
    <row r="1194" spans="17:73" ht="16" customHeight="1">
      <c r="Q1194" s="63">
        <v>44791</v>
      </c>
      <c r="R1194" s="62">
        <v>615.27</v>
      </c>
      <c r="S1194" s="60">
        <f>IF(AND(ISNUMBER(R1193),ISNUMBER(R1194)),R1194/R1193-1,"")</f>
        <v>2.6072644906871556E-3</v>
      </c>
      <c r="T1194" s="60">
        <f>IF(ISNUMBER(R1194),R1194/MAX(R$22:R1194)-1,"")</f>
        <v>-7.2690278824416032E-2</v>
      </c>
      <c r="V1194" s="62">
        <v>309.12</v>
      </c>
      <c r="W1194" s="60">
        <f>IF(AND(ISNUMBER(V1193),ISNUMBER(V1194)),V1194/V1193-1,"")</f>
        <v>1.5227604082295176E-3</v>
      </c>
      <c r="X1194" s="60">
        <f>IF(ISNUMBER(V1194),V1194/MAX(V$22:V1194)-1,"")</f>
        <v>-8.4278816245519361E-2</v>
      </c>
      <c r="Z1194" s="62">
        <v>11.47</v>
      </c>
      <c r="AA1194" s="60">
        <f>IF(AND(ISNUMBER(Z1193),ISNUMBER(Z1194)),Z1194/Z1193-1,"")</f>
        <v>0</v>
      </c>
      <c r="AB1194" s="60">
        <f>IF(ISNUMBER(Z1194),Z1194/MAX(Z$22:Z1194)-1,"")</f>
        <v>-0.15412979351032452</v>
      </c>
      <c r="AD1194" s="62">
        <v>14.52</v>
      </c>
      <c r="AE1194" s="60">
        <f>IF(AND(ISNUMBER(AD1193),ISNUMBER(AD1194)),AD1194/AD1193-1,"")</f>
        <v>-1.0899182561307952E-2</v>
      </c>
      <c r="AF1194" s="60">
        <f>IF(ISNUMBER(AD1194),AD1194/MAX(AD$22:AD1194)-1,"")</f>
        <v>-0.14437242192103705</v>
      </c>
      <c r="AH1194" s="62">
        <v>17.940000000000001</v>
      </c>
      <c r="AI1194" s="60">
        <f>IF(AND(ISNUMBER(AH1193),ISNUMBER(AH1194)),AH1194/AH1193-1,"")</f>
        <v>-7.7433628318582803E-3</v>
      </c>
      <c r="AJ1194" s="60">
        <f>IF(ISNUMBER(AH1194),AH1194/MAX(AH$22:AH1194)-1,"")</f>
        <v>-0.14733840304182499</v>
      </c>
      <c r="AL1194" s="62">
        <v>23.13</v>
      </c>
      <c r="AM1194" s="60">
        <f>IF(AND(ISNUMBER(AL1193),ISNUMBER(AL1194)),AL1194/AL1193-1,"")</f>
        <v>-6.4432989690722531E-3</v>
      </c>
      <c r="AN1194" s="60">
        <f>IF(ISNUMBER(AL1194),AL1194/MAX(AL$22:AL1194)-1,"")</f>
        <v>-1.8667798048366602E-2</v>
      </c>
      <c r="AP1194" s="62">
        <v>100.35</v>
      </c>
      <c r="AQ1194" s="60">
        <f>IF(AND(ISNUMBER(AP1193),ISNUMBER(AP1194)),AP1194/AP1193-1,"")</f>
        <v>9.9661152082930471E-5</v>
      </c>
      <c r="AR1194" s="60">
        <f>IF(ISNUMBER(AP1194),AP1194/MAX(AP$22:AP1194)-1,"")</f>
        <v>-5.9755004481631957E-4</v>
      </c>
      <c r="AT1194" s="62">
        <v>50.12</v>
      </c>
      <c r="AU1194" s="60">
        <f>IF(AND(ISNUMBER(AT1193),ISNUMBER(AT1194)),AT1194/AT1193-1,"")</f>
        <v>0</v>
      </c>
      <c r="AV1194" s="60">
        <f>IF(ISNUMBER(AT1194),AT1194/MAX(AT$22:AT1194)-1,"")</f>
        <v>-1.1956954962136779E-3</v>
      </c>
      <c r="AX1194" s="62">
        <v>23.67</v>
      </c>
      <c r="AY1194" s="60">
        <f>IF(AND(ISNUMBER(AX1193),ISNUMBER(AX1194)),AX1194/AX1193-1,"")</f>
        <v>3.3912674862230929E-3</v>
      </c>
      <c r="AZ1194" s="60">
        <f>IF(ISNUMBER(AX1194),AX1194/MAX(AX$22:AX1194)-1,"")</f>
        <v>-0.11728510162222638</v>
      </c>
      <c r="BB1194" s="62">
        <v>43.31</v>
      </c>
      <c r="BC1194" s="60">
        <f>IF(AND(ISNUMBER(BB1193),ISNUMBER(BB1194)),BB1194/BB1193-1,"")</f>
        <v>-4.1388825017245612E-3</v>
      </c>
      <c r="BD1194" s="60">
        <f>IF(ISNUMBER(BB1194),BB1194/MAX(BB$22:BB1194)-1,"")</f>
        <v>-0.21695895859699876</v>
      </c>
      <c r="BF1194" s="62">
        <v>48.45</v>
      </c>
      <c r="BG1194" s="60">
        <f>IF(AND(ISNUMBER(BF1193),ISNUMBER(BF1194)),BF1194/BF1193-1,"")</f>
        <v>-2.4706609017911552E-3</v>
      </c>
      <c r="BH1194" s="60">
        <f>IF(ISNUMBER(BF1194),BF1194/MAX(BF$22:BF1194)-1,"")</f>
        <v>-0.10509789434798666</v>
      </c>
      <c r="BK1194" s="61">
        <f>BK1193*(1+BL1194)</f>
        <v>141.80474152660608</v>
      </c>
      <c r="BL1194" s="60">
        <f>$L$12*N(AQ1194)+$L$13*N(S1194)+$L$14*N(AA1194)+$L$15*N(AE1194)+$L$16*N(AY1194)+$L$17*N(BC1194)+$L$18*N(AM1194)+$L$19*N(AU1194)+$L$20*N(W1194)</f>
        <v>-2.4933132945785226E-4</v>
      </c>
      <c r="BM1194" s="60">
        <f>IF(ISNUMBER(BK1194),BK1194/MAX(BK$22:BK1194)-1,"")</f>
        <v>-5.5679254651084031E-2</v>
      </c>
      <c r="BO1194" s="61">
        <f>BO1193*(1+BP1194)</f>
        <v>140.89037417079228</v>
      </c>
      <c r="BP1194" s="60">
        <f>$L$36*N(S1194)+$L$37*N(AQ1194)+$L$38*N(AA1194)+$L$39*N(AE1194)+$L$40*N(AM1194)+$L$41*N(W1194)+$L$42*N(AI1194)+$L$43*N(BG1194)+$L$44*N(AY1194)</f>
        <v>-1.0673577486044615E-3</v>
      </c>
      <c r="BQ1194" s="60">
        <f>IF(ISNUMBER(BO1194),BO1194/MAX(BO$22:BO1194)-1,"")</f>
        <v>-7.0800324298235129E-2</v>
      </c>
      <c r="BS1194" s="61">
        <f>BS1193*(1+BT1194)</f>
        <v>134.04721157835766</v>
      </c>
      <c r="BT1194" s="60">
        <f>$L$60*N(S1194)+$L$61*N(AE1194)+$L$62*N(AQ1194)+$L$63*N(AM1194)+$L$64*N(AI1194)+$L$65*N(AA1194)+$L$66*N(BG1194)+$L$67*N(W1194)+$L$68*N(AY1194)</f>
        <v>-2.8306701633539345E-3</v>
      </c>
      <c r="BU1194" s="60">
        <f>IF(ISNUMBER(BS1194),BS1194/MAX(BS$22:BS1194)-1,"")</f>
        <v>-7.1767539819429516E-2</v>
      </c>
    </row>
    <row r="1195" spans="17:73" ht="16" customHeight="1">
      <c r="Q1195" s="63">
        <v>44792</v>
      </c>
      <c r="R1195" s="62">
        <v>617.91999999999996</v>
      </c>
      <c r="S1195" s="60">
        <f>IF(AND(ISNUMBER(R1194),ISNUMBER(R1195)),R1195/R1194-1,"")</f>
        <v>4.3070521884700508E-3</v>
      </c>
      <c r="T1195" s="60">
        <f>IF(ISNUMBER(R1195),R1195/MAX(R$22:R1195)-1,"")</f>
        <v>-6.8696307460437089E-2</v>
      </c>
      <c r="V1195" s="62">
        <v>309.99</v>
      </c>
      <c r="W1195" s="60">
        <f>IF(AND(ISNUMBER(V1194),ISNUMBER(V1195)),V1195/V1194-1,"")</f>
        <v>2.8144409937889137E-3</v>
      </c>
      <c r="X1195" s="60">
        <f>IF(ISNUMBER(V1195),V1195/MAX(V$22:V1195)-1,"")</f>
        <v>-8.170157300707992E-2</v>
      </c>
      <c r="Z1195" s="62">
        <v>11.48</v>
      </c>
      <c r="AA1195" s="60">
        <f>IF(AND(ISNUMBER(Z1194),ISNUMBER(Z1195)),Z1195/Z1194-1,"")</f>
        <v>8.7183958151704211E-4</v>
      </c>
      <c r="AB1195" s="60">
        <f>IF(ISNUMBER(Z1195),Z1195/MAX(Z$22:Z1195)-1,"")</f>
        <v>-0.15339233038348088</v>
      </c>
      <c r="AD1195" s="62">
        <v>14.57</v>
      </c>
      <c r="AE1195" s="60">
        <f>IF(AND(ISNUMBER(AD1194),ISNUMBER(AD1195)),AD1195/AD1194-1,"")</f>
        <v>3.4435261707990161E-3</v>
      </c>
      <c r="AF1195" s="60">
        <f>IF(ISNUMBER(AD1195),AD1195/MAX(AD$22:AD1195)-1,"")</f>
        <v>-0.14142604596346486</v>
      </c>
      <c r="AH1195" s="62">
        <v>17.91</v>
      </c>
      <c r="AI1195" s="60">
        <f>IF(AND(ISNUMBER(AH1194),ISNUMBER(AH1195)),AH1195/AH1194-1,"")</f>
        <v>-1.6722408026756952E-3</v>
      </c>
      <c r="AJ1195" s="60">
        <f>IF(ISNUMBER(AH1195),AH1195/MAX(AH$22:AH1195)-1,"")</f>
        <v>-0.14876425855513309</v>
      </c>
      <c r="AL1195" s="62">
        <v>23.14</v>
      </c>
      <c r="AM1195" s="60">
        <f>IF(AND(ISNUMBER(AL1194),ISNUMBER(AL1195)),AL1195/AL1194-1,"")</f>
        <v>4.3233895373973041E-4</v>
      </c>
      <c r="AN1195" s="60">
        <f>IF(ISNUMBER(AL1195),AL1195/MAX(AL$22:AL1195)-1,"")</f>
        <v>-1.8243529910903722E-2</v>
      </c>
      <c r="AP1195" s="62">
        <v>100.33</v>
      </c>
      <c r="AQ1195" s="60">
        <f>IF(AND(ISNUMBER(AP1194),ISNUMBER(AP1195)),AP1195/AP1194-1,"")</f>
        <v>-1.9930244145482945E-4</v>
      </c>
      <c r="AR1195" s="60">
        <f>IF(ISNUMBER(AP1195),AP1195/MAX(AP$22:AP1195)-1,"")</f>
        <v>-7.9673339308827806E-4</v>
      </c>
      <c r="AT1195" s="62">
        <v>50.12</v>
      </c>
      <c r="AU1195" s="60">
        <f>IF(AND(ISNUMBER(AT1194),ISNUMBER(AT1195)),AT1195/AT1194-1,"")</f>
        <v>0</v>
      </c>
      <c r="AV1195" s="60">
        <f>IF(ISNUMBER(AT1195),AT1195/MAX(AT$22:AT1195)-1,"")</f>
        <v>-1.1956954962136779E-3</v>
      </c>
      <c r="AX1195" s="62">
        <v>23.62</v>
      </c>
      <c r="AY1195" s="60">
        <f>IF(AND(ISNUMBER(AX1194),ISNUMBER(AX1195)),AX1195/AX1194-1,"")</f>
        <v>-2.1123785382340943E-3</v>
      </c>
      <c r="AZ1195" s="60">
        <f>IF(ISNUMBER(AX1195),AX1195/MAX(AX$22:AX1195)-1,"")</f>
        <v>-0.11914972962893899</v>
      </c>
      <c r="BB1195" s="62">
        <v>43.22</v>
      </c>
      <c r="BC1195" s="60">
        <f>IF(AND(ISNUMBER(BB1194),ISNUMBER(BB1195)),BB1195/BB1194-1,"")</f>
        <v>-2.0780420226276242E-3</v>
      </c>
      <c r="BD1195" s="60">
        <f>IF(ISNUMBER(BB1195),BB1195/MAX(BB$22:BB1195)-1,"")</f>
        <v>-0.21858615078647625</v>
      </c>
      <c r="BF1195" s="62">
        <v>48.36</v>
      </c>
      <c r="BG1195" s="60">
        <f>IF(AND(ISNUMBER(BF1194),ISNUMBER(BF1195)),BF1195/BF1194-1,"")</f>
        <v>-1.8575851393189957E-3</v>
      </c>
      <c r="BH1195" s="60">
        <f>IF(ISNUMBER(BF1195),BF1195/MAX(BF$22:BF1195)-1,"")</f>
        <v>-0.10676025120059107</v>
      </c>
      <c r="BK1195" s="61">
        <f>BK1194*(1+BL1195)</f>
        <v>141.99419690116508</v>
      </c>
      <c r="BL1195" s="60">
        <f>$L$12*N(AQ1195)+$L$13*N(S1195)+$L$14*N(AA1195)+$L$15*N(AE1195)+$L$16*N(AY1195)+$L$17*N(BC1195)+$L$18*N(AM1195)+$L$19*N(AU1195)+$L$20*N(W1195)</f>
        <v>1.3360298994196836E-3</v>
      </c>
      <c r="BM1195" s="60">
        <f>IF(ISNUMBER(BK1195),BK1195/MAX(BK$22:BK1195)-1,"")</f>
        <v>-5.4417613900655692E-2</v>
      </c>
      <c r="BO1195" s="61">
        <f>BO1194*(1+BP1195)</f>
        <v>141.14162721516331</v>
      </c>
      <c r="BP1195" s="60">
        <f>$L$36*N(S1195)+$L$37*N(AQ1195)+$L$38*N(AA1195)+$L$39*N(AE1195)+$L$40*N(AM1195)+$L$41*N(W1195)+$L$42*N(AI1195)+$L$43*N(BG1195)+$L$44*N(AY1195)</f>
        <v>1.7833229973997465E-3</v>
      </c>
      <c r="BQ1195" s="60">
        <f>IF(ISNUMBER(BO1195),BO1195/MAX(BO$22:BO1195)-1,"")</f>
        <v>-6.9143261147379786E-2</v>
      </c>
      <c r="BS1195" s="61">
        <f>BS1194*(1+BT1195)</f>
        <v>134.2880215235152</v>
      </c>
      <c r="BT1195" s="60">
        <f>$L$60*N(S1195)+$L$61*N(AE1195)+$L$62*N(AQ1195)+$L$63*N(AM1195)+$L$64*N(AI1195)+$L$65*N(AA1195)+$L$66*N(BG1195)+$L$67*N(W1195)+$L$68*N(AY1195)</f>
        <v>1.7964562061536645E-3</v>
      </c>
      <c r="BU1195" s="60">
        <f>IF(ISNUMBER(BS1195),BS1195/MAX(BS$22:BS1195)-1,"")</f>
        <v>-7.0100010855584816E-2</v>
      </c>
    </row>
    <row r="1196" spans="17:73" ht="16" customHeight="1">
      <c r="Q1196" s="63">
        <v>44795</v>
      </c>
      <c r="R1196" s="62">
        <v>610</v>
      </c>
      <c r="S1196" s="60">
        <f>IF(AND(ISNUMBER(R1195),ISNUMBER(R1196)),R1196/R1195-1,"")</f>
        <v>-1.2817193164163632E-2</v>
      </c>
      <c r="T1196" s="60">
        <f>IF(ISNUMBER(R1196),R1196/MAX(R$22:R1196)-1,"")</f>
        <v>-8.0633006782215522E-2</v>
      </c>
      <c r="V1196" s="62">
        <v>305.56</v>
      </c>
      <c r="W1196" s="60">
        <f>IF(AND(ISNUMBER(V1195),ISNUMBER(V1196)),V1196/V1195-1,"")</f>
        <v>-1.4290783573663646E-2</v>
      </c>
      <c r="X1196" s="60">
        <f>IF(ISNUMBER(V1196),V1196/MAX(V$22:V1196)-1,"")</f>
        <v>-9.4824777083271639E-2</v>
      </c>
      <c r="Z1196" s="62">
        <v>11.32</v>
      </c>
      <c r="AA1196" s="60">
        <f>IF(AND(ISNUMBER(Z1195),ISNUMBER(Z1196)),Z1196/Z1195-1,"")</f>
        <v>-1.3937282229965153E-2</v>
      </c>
      <c r="AB1196" s="60">
        <f>IF(ISNUMBER(Z1196),Z1196/MAX(Z$22:Z1196)-1,"")</f>
        <v>-0.16519174041297935</v>
      </c>
      <c r="AD1196" s="62">
        <v>14.5</v>
      </c>
      <c r="AE1196" s="60">
        <f>IF(AND(ISNUMBER(AD1195),ISNUMBER(AD1196)),AD1196/AD1195-1,"")</f>
        <v>-4.8043925875086435E-3</v>
      </c>
      <c r="AF1196" s="60">
        <f>IF(ISNUMBER(AD1196),AD1196/MAX(AD$22:AD1196)-1,"")</f>
        <v>-0.145550972304066</v>
      </c>
      <c r="AH1196" s="62">
        <v>17.77</v>
      </c>
      <c r="AI1196" s="60">
        <f>IF(AND(ISNUMBER(AH1195),ISNUMBER(AH1196)),AH1196/AH1195-1,"")</f>
        <v>-7.8168620882188566E-3</v>
      </c>
      <c r="AJ1196" s="60">
        <f>IF(ISNUMBER(AH1196),AH1196/MAX(AH$22:AH1196)-1,"")</f>
        <v>-0.15541825095057038</v>
      </c>
      <c r="AL1196" s="62">
        <v>22.7</v>
      </c>
      <c r="AM1196" s="60">
        <f>IF(AND(ISNUMBER(AL1195),ISNUMBER(AL1196)),AL1196/AL1195-1,"")</f>
        <v>-1.9014693171996555E-2</v>
      </c>
      <c r="AN1196" s="60">
        <f>IF(ISNUMBER(AL1196),AL1196/MAX(AL$22:AL1196)-1,"")</f>
        <v>-3.6911327959270324E-2</v>
      </c>
      <c r="AP1196" s="62">
        <v>100.36</v>
      </c>
      <c r="AQ1196" s="60">
        <f>IF(AND(ISNUMBER(AP1195),ISNUMBER(AP1196)),AP1196/AP1195-1,"")</f>
        <v>2.990132562543657E-4</v>
      </c>
      <c r="AR1196" s="60">
        <f>IF(ISNUMBER(AP1196),AP1196/MAX(AP$22:AP1196)-1,"")</f>
        <v>-4.979583706802293E-4</v>
      </c>
      <c r="AT1196" s="62">
        <v>50.14</v>
      </c>
      <c r="AU1196" s="60">
        <f>IF(AND(ISNUMBER(AT1195),ISNUMBER(AT1196)),AT1196/AT1195-1,"")</f>
        <v>3.9904229848364281E-4</v>
      </c>
      <c r="AV1196" s="60">
        <f>IF(ISNUMBER(AT1196),AT1196/MAX(AT$22:AT1196)-1,"")</f>
        <v>-7.9713033080908158E-4</v>
      </c>
      <c r="AX1196" s="62">
        <v>23.49</v>
      </c>
      <c r="AY1196" s="60">
        <f>IF(AND(ISNUMBER(AX1195),ISNUMBER(AX1196)),AX1196/AX1195-1,"")</f>
        <v>-5.5038103302287311E-3</v>
      </c>
      <c r="AZ1196" s="60">
        <f>IF(ISNUMBER(AX1196),AX1196/MAX(AX$22:AX1196)-1,"")</f>
        <v>-0.12399776244639205</v>
      </c>
      <c r="BB1196" s="62">
        <v>42.96</v>
      </c>
      <c r="BC1196" s="60">
        <f>IF(AND(ISNUMBER(BB1195),ISNUMBER(BB1196)),BB1196/BB1195-1,"")</f>
        <v>-6.0157334567328968E-3</v>
      </c>
      <c r="BD1196" s="60">
        <f>IF(ISNUMBER(BB1196),BB1196/MAX(BB$22:BB1196)-1,"")</f>
        <v>-0.22328692822274454</v>
      </c>
      <c r="BF1196" s="62">
        <v>48.12</v>
      </c>
      <c r="BG1196" s="60">
        <f>IF(AND(ISNUMBER(BF1195),ISNUMBER(BF1196)),BF1196/BF1195-1,"")</f>
        <v>-4.9627791563275903E-3</v>
      </c>
      <c r="BH1196" s="60">
        <f>IF(ISNUMBER(BF1196),BF1196/MAX(BF$22:BF1196)-1,"")</f>
        <v>-0.11119320280753608</v>
      </c>
      <c r="BK1196" s="61">
        <f>BK1195*(1+BL1196)</f>
        <v>140.80688014698811</v>
      </c>
      <c r="BL1196" s="60">
        <f>$L$12*N(AQ1196)+$L$13*N(S1196)+$L$14*N(AA1196)+$L$15*N(AE1196)+$L$16*N(AY1196)+$L$17*N(BC1196)+$L$18*N(AM1196)+$L$19*N(AU1196)+$L$20*N(W1196)</f>
        <v>-8.3617273106125333E-3</v>
      </c>
      <c r="BM1196" s="60">
        <f>IF(ISNUMBER(BK1196),BK1196/MAX(BK$22:BK1196)-1,"")</f>
        <v>-6.232431596293686E-2</v>
      </c>
      <c r="BO1196" s="61">
        <f>BO1195*(1+BP1196)</f>
        <v>139.94814862733952</v>
      </c>
      <c r="BP1196" s="60">
        <f>$L$36*N(S1196)+$L$37*N(AQ1196)+$L$38*N(AA1196)+$L$39*N(AE1196)+$L$40*N(AM1196)+$L$41*N(W1196)+$L$42*N(AI1196)+$L$43*N(BG1196)+$L$44*N(AY1196)</f>
        <v>-8.455893639403687E-3</v>
      </c>
      <c r="BQ1196" s="60">
        <f>IF(ISNUMBER(BO1196),BO1196/MAX(BO$22:BO1196)-1,"")</f>
        <v>-7.701448672463973E-2</v>
      </c>
      <c r="BS1196" s="61">
        <f>BS1195*(1+BT1196)</f>
        <v>133.07452733582056</v>
      </c>
      <c r="BT1196" s="60">
        <f>$L$60*N(S1196)+$L$61*N(AE1196)+$L$62*N(AQ1196)+$L$63*N(AM1196)+$L$64*N(AI1196)+$L$65*N(AA1196)+$L$66*N(BG1196)+$L$67*N(W1196)+$L$68*N(AY1196)</f>
        <v>-9.0365035833233128E-3</v>
      </c>
      <c r="BU1196" s="60">
        <f>IF(ISNUMBER(BS1196),BS1196/MAX(BS$22:BS1196)-1,"")</f>
        <v>-7.850305543962055E-2</v>
      </c>
    </row>
    <row r="1197" spans="17:73" ht="16" customHeight="1">
      <c r="Q1197" s="63">
        <v>44796</v>
      </c>
      <c r="R1197" s="62">
        <v>600</v>
      </c>
      <c r="S1197" s="60">
        <f>IF(AND(ISNUMBER(R1196),ISNUMBER(R1197)),R1197/R1196-1,"")</f>
        <v>-1.6393442622950838E-2</v>
      </c>
      <c r="T1197" s="60">
        <f>IF(ISNUMBER(R1197),R1197/MAX(R$22:R1197)-1,"")</f>
        <v>-9.5704596834966127E-2</v>
      </c>
      <c r="V1197" s="62">
        <v>301.45</v>
      </c>
      <c r="W1197" s="60">
        <f>IF(AND(ISNUMBER(V1196),ISNUMBER(V1197)),V1197/V1196-1,"")</f>
        <v>-1.345071344416815E-2</v>
      </c>
      <c r="X1197" s="60">
        <f>IF(ISNUMBER(V1197),V1197/MAX(V$22:V1197)-1,"")</f>
        <v>-0.10700002962348554</v>
      </c>
      <c r="Z1197" s="62">
        <v>11.13</v>
      </c>
      <c r="AA1197" s="60">
        <f>IF(AND(ISNUMBER(Z1196),ISNUMBER(Z1197)),Z1197/Z1196-1,"")</f>
        <v>-1.6784452296819796E-2</v>
      </c>
      <c r="AB1197" s="60">
        <f>IF(ISNUMBER(Z1197),Z1197/MAX(Z$22:Z1197)-1,"")</f>
        <v>-0.17920353982300885</v>
      </c>
      <c r="AD1197" s="62">
        <v>14.31</v>
      </c>
      <c r="AE1197" s="60">
        <f>IF(AND(ISNUMBER(AD1196),ISNUMBER(AD1197)),AD1197/AD1196-1,"")</f>
        <v>-1.3103448275862073E-2</v>
      </c>
      <c r="AF1197" s="60">
        <f>IF(ISNUMBER(AD1197),AD1197/MAX(AD$22:AD1197)-1,"")</f>
        <v>-0.15674720094284023</v>
      </c>
      <c r="AH1197" s="62">
        <v>17.62</v>
      </c>
      <c r="AI1197" s="60">
        <f>IF(AND(ISNUMBER(AH1196),ISNUMBER(AH1197)),AH1197/AH1196-1,"")</f>
        <v>-8.4411930219470133E-3</v>
      </c>
      <c r="AJ1197" s="60">
        <f>IF(ISNUMBER(AH1197),AH1197/MAX(AH$22:AH1197)-1,"")</f>
        <v>-0.16254752851711018</v>
      </c>
      <c r="AL1197" s="62">
        <v>22.73</v>
      </c>
      <c r="AM1197" s="60">
        <f>IF(AND(ISNUMBER(AL1196),ISNUMBER(AL1197)),AL1197/AL1196-1,"")</f>
        <v>1.3215859030837329E-3</v>
      </c>
      <c r="AN1197" s="60">
        <f>IF(ISNUMBER(AL1197),AL1197/MAX(AL$22:AL1197)-1,"")</f>
        <v>-3.5638523546881573E-2</v>
      </c>
      <c r="AP1197" s="62">
        <v>100.36</v>
      </c>
      <c r="AQ1197" s="60">
        <f>IF(AND(ISNUMBER(AP1196),ISNUMBER(AP1197)),AP1197/AP1196-1,"")</f>
        <v>0</v>
      </c>
      <c r="AR1197" s="60">
        <f>IF(ISNUMBER(AP1197),AP1197/MAX(AP$22:AP1197)-1,"")</f>
        <v>-4.979583706802293E-4</v>
      </c>
      <c r="AT1197" s="62">
        <v>50.13</v>
      </c>
      <c r="AU1197" s="60">
        <f>IF(AND(ISNUMBER(AT1196),ISNUMBER(AT1197)),AT1197/AT1196-1,"")</f>
        <v>-1.9944156362183829E-4</v>
      </c>
      <c r="AV1197" s="60">
        <f>IF(ISNUMBER(AT1197),AT1197/MAX(AT$22:AT1197)-1,"")</f>
        <v>-9.9641291351126871E-4</v>
      </c>
      <c r="AX1197" s="62">
        <v>23.5</v>
      </c>
      <c r="AY1197" s="60">
        <f>IF(AND(ISNUMBER(AX1196),ISNUMBER(AX1197)),AX1197/AX1196-1,"")</f>
        <v>4.2571306939120923E-4</v>
      </c>
      <c r="AZ1197" s="60">
        <f>IF(ISNUMBER(AX1197),AX1197/MAX(AX$22:AX1197)-1,"")</f>
        <v>-0.12362483684504944</v>
      </c>
      <c r="BB1197" s="62">
        <v>42.9</v>
      </c>
      <c r="BC1197" s="60">
        <f>IF(AND(ISNUMBER(BB1196),ISNUMBER(BB1197)),BB1197/BB1196-1,"")</f>
        <v>-1.3966480446927498E-3</v>
      </c>
      <c r="BD1197" s="60">
        <f>IF(ISNUMBER(BB1197),BB1197/MAX(BB$22:BB1197)-1,"")</f>
        <v>-0.22437172301572961</v>
      </c>
      <c r="BF1197" s="62">
        <v>47.87</v>
      </c>
      <c r="BG1197" s="60">
        <f>IF(AND(ISNUMBER(BF1196),ISNUMBER(BF1197)),BF1197/BF1196-1,"")</f>
        <v>-5.1953449709061239E-3</v>
      </c>
      <c r="BH1197" s="60">
        <f>IF(ISNUMBER(BF1197),BF1197/MAX(BF$22:BF1197)-1,"")</f>
        <v>-0.11581086073143709</v>
      </c>
      <c r="BK1197" s="61">
        <f>BK1196*(1+BL1197)</f>
        <v>139.57845152169477</v>
      </c>
      <c r="BL1197" s="60">
        <f>$L$12*N(AQ1197)+$L$13*N(S1197)+$L$14*N(AA1197)+$L$15*N(AE1197)+$L$16*N(AY1197)+$L$17*N(BC1197)+$L$18*N(AM1197)+$L$19*N(AU1197)+$L$20*N(W1197)</f>
        <v>-8.7242088171472377E-3</v>
      </c>
      <c r="BM1197" s="60">
        <f>IF(ISNUMBER(BK1197),BK1197/MAX(BK$22:BK1197)-1,"")</f>
        <v>-7.0504794433237428E-2</v>
      </c>
      <c r="BO1197" s="61">
        <f>BO1196*(1+BP1197)</f>
        <v>138.50505359333471</v>
      </c>
      <c r="BP1197" s="60">
        <f>$L$36*N(S1197)+$L$37*N(AQ1197)+$L$38*N(AA1197)+$L$39*N(AE1197)+$L$40*N(AM1197)+$L$41*N(W1197)+$L$42*N(AI1197)+$L$43*N(BG1197)+$L$44*N(AY1197)</f>
        <v>-1.0311640762376574E-2</v>
      </c>
      <c r="BQ1197" s="60">
        <f>IF(ISNUMBER(BO1197),BO1197/MAX(BO$22:BO1197)-1,"")</f>
        <v>-8.653198176641308E-2</v>
      </c>
      <c r="BS1197" s="61">
        <f>BS1196*(1+BT1197)</f>
        <v>131.78204072834836</v>
      </c>
      <c r="BT1197" s="60">
        <f>$L$60*N(S1197)+$L$61*N(AE1197)+$L$62*N(AQ1197)+$L$63*N(AM1197)+$L$64*N(AI1197)+$L$65*N(AA1197)+$L$66*N(BG1197)+$L$67*N(W1197)+$L$68*N(AY1197)</f>
        <v>-9.7125019592256365E-3</v>
      </c>
      <c r="BU1197" s="60">
        <f>IF(ISNUMBER(BS1197),BS1197/MAX(BS$22:BS1197)-1,"")</f>
        <v>-8.7453096319083823E-2</v>
      </c>
    </row>
    <row r="1198" spans="17:73" ht="16" customHeight="1">
      <c r="Q1198" s="63">
        <v>44797</v>
      </c>
      <c r="R1198" s="62">
        <v>597.47</v>
      </c>
      <c r="S1198" s="60">
        <f>IF(AND(ISNUMBER(R1197),ISNUMBER(R1198)),R1198/R1197-1,"")</f>
        <v>-4.2166666666666464E-3</v>
      </c>
      <c r="T1198" s="60">
        <f>IF(ISNUMBER(R1198),R1198/MAX(R$22:R1198)-1,"")</f>
        <v>-9.9517709118311926E-2</v>
      </c>
      <c r="V1198" s="62">
        <v>299.70999999999998</v>
      </c>
      <c r="W1198" s="60">
        <f>IF(AND(ISNUMBER(V1197),ISNUMBER(V1198)),V1198/V1197-1,"")</f>
        <v>-5.7721015093713524E-3</v>
      </c>
      <c r="X1198" s="60">
        <f>IF(ISNUMBER(V1198),V1198/MAX(V$22:V1198)-1,"")</f>
        <v>-0.11215451610036442</v>
      </c>
      <c r="Z1198" s="62">
        <v>11.04</v>
      </c>
      <c r="AA1198" s="60">
        <f>IF(AND(ISNUMBER(Z1197),ISNUMBER(Z1198)),Z1198/Z1197-1,"")</f>
        <v>-8.0862533692723781E-3</v>
      </c>
      <c r="AB1198" s="60">
        <f>IF(ISNUMBER(Z1198),Z1198/MAX(Z$22:Z1198)-1,"")</f>
        <v>-0.18584070796460184</v>
      </c>
      <c r="AD1198" s="62">
        <v>14.24</v>
      </c>
      <c r="AE1198" s="60">
        <f>IF(AND(ISNUMBER(AD1197),ISNUMBER(AD1198)),AD1198/AD1197-1,"")</f>
        <v>-4.8916841369671671E-3</v>
      </c>
      <c r="AF1198" s="60">
        <f>IF(ISNUMBER(AD1198),AD1198/MAX(AD$22:AD1198)-1,"")</f>
        <v>-0.16087212728344125</v>
      </c>
      <c r="AH1198" s="62">
        <v>17.690000000000001</v>
      </c>
      <c r="AI1198" s="60">
        <f>IF(AND(ISNUMBER(AH1197),ISNUMBER(AH1198)),AH1198/AH1197-1,"")</f>
        <v>3.9727582292850006E-3</v>
      </c>
      <c r="AJ1198" s="60">
        <f>IF(ISNUMBER(AH1198),AH1198/MAX(AH$22:AH1198)-1,"")</f>
        <v>-0.15922053231939159</v>
      </c>
      <c r="AL1198" s="62">
        <v>22.76</v>
      </c>
      <c r="AM1198" s="60">
        <f>IF(AND(ISNUMBER(AL1197),ISNUMBER(AL1198)),AL1198/AL1197-1,"")</f>
        <v>1.3198416190056683E-3</v>
      </c>
      <c r="AN1198" s="60">
        <f>IF(ISNUMBER(AL1198),AL1198/MAX(AL$22:AL1198)-1,"")</f>
        <v>-3.4365719134492934E-2</v>
      </c>
      <c r="AP1198" s="62">
        <v>100.38</v>
      </c>
      <c r="AQ1198" s="60">
        <f>IF(AND(ISNUMBER(AP1197),ISNUMBER(AP1198)),AP1198/AP1197-1,"")</f>
        <v>1.9928258270218713E-4</v>
      </c>
      <c r="AR1198" s="60">
        <f>IF(ISNUMBER(AP1198),AP1198/MAX(AP$22:AP1198)-1,"")</f>
        <v>-2.9877502240815978E-4</v>
      </c>
      <c r="AT1198" s="62">
        <v>50.14</v>
      </c>
      <c r="AU1198" s="60">
        <f>IF(AND(ISNUMBER(AT1197),ISNUMBER(AT1198)),AT1198/AT1197-1,"")</f>
        <v>1.9948134849379073E-4</v>
      </c>
      <c r="AV1198" s="60">
        <f>IF(ISNUMBER(AT1198),AT1198/MAX(AT$22:AT1198)-1,"")</f>
        <v>-7.9713033080908158E-4</v>
      </c>
      <c r="AX1198" s="62">
        <v>23.51</v>
      </c>
      <c r="AY1198" s="60">
        <f>IF(AND(ISNUMBER(AX1197),ISNUMBER(AX1198)),AX1198/AX1197-1,"")</f>
        <v>4.2553191489358433E-4</v>
      </c>
      <c r="AZ1198" s="60">
        <f>IF(ISNUMBER(AX1198),AX1198/MAX(AX$22:AX1198)-1,"")</f>
        <v>-0.12325191124370682</v>
      </c>
      <c r="BB1198" s="62">
        <v>42.72</v>
      </c>
      <c r="BC1198" s="60">
        <f>IF(AND(ISNUMBER(BB1197),ISNUMBER(BB1198)),BB1198/BB1197-1,"")</f>
        <v>-4.1958041958042314E-3</v>
      </c>
      <c r="BD1198" s="60">
        <f>IF(ISNUMBER(BB1198),BB1198/MAX(BB$22:BB1198)-1,"")</f>
        <v>-0.22762610739468458</v>
      </c>
      <c r="BF1198" s="62">
        <v>48</v>
      </c>
      <c r="BG1198" s="60">
        <f>IF(AND(ISNUMBER(BF1197),ISNUMBER(BF1198)),BF1198/BF1197-1,"")</f>
        <v>2.7156883225403217E-3</v>
      </c>
      <c r="BH1198" s="60">
        <f>IF(ISNUMBER(BF1198),BF1198/MAX(BF$22:BF1198)-1,"")</f>
        <v>-0.11340967861100848</v>
      </c>
      <c r="BK1198" s="61">
        <f>BK1197*(1+BL1198)</f>
        <v>139.15689576746027</v>
      </c>
      <c r="BL1198" s="60">
        <f>$L$12*N(AQ1198)+$L$13*N(S1198)+$L$14*N(AA1198)+$L$15*N(AE1198)+$L$16*N(AY1198)+$L$17*N(BC1198)+$L$18*N(AM1198)+$L$19*N(AU1198)+$L$20*N(W1198)</f>
        <v>-3.0202065550855106E-3</v>
      </c>
      <c r="BM1198" s="60">
        <f>IF(ISNUMBER(BK1198),BK1198/MAX(BK$22:BK1198)-1,"")</f>
        <v>-7.3312061946010698E-2</v>
      </c>
      <c r="BO1198" s="61">
        <f>BO1197*(1+BP1198)</f>
        <v>138.02832858510772</v>
      </c>
      <c r="BP1198" s="60">
        <f>$L$36*N(S1198)+$L$37*N(AQ1198)+$L$38*N(AA1198)+$L$39*N(AE1198)+$L$40*N(AM1198)+$L$41*N(W1198)+$L$42*N(AI1198)+$L$43*N(BG1198)+$L$44*N(AY1198)</f>
        <v>-3.4419322317775472E-3</v>
      </c>
      <c r="BQ1198" s="60">
        <f>IF(ISNUMBER(BO1198),BO1198/MAX(BO$22:BO1198)-1,"")</f>
        <v>-8.9676076781069369E-2</v>
      </c>
      <c r="BS1198" s="61">
        <f>BS1197*(1+BT1198)</f>
        <v>131.48089737386519</v>
      </c>
      <c r="BT1198" s="60">
        <f>$L$60*N(S1198)+$L$61*N(AE1198)+$L$62*N(AQ1198)+$L$63*N(AM1198)+$L$64*N(AI1198)+$L$65*N(AA1198)+$L$66*N(BG1198)+$L$67*N(W1198)+$L$68*N(AY1198)</f>
        <v>-2.2851623242346234E-3</v>
      </c>
      <c r="BU1198" s="60">
        <f>IF(ISNUMBER(BS1198),BS1198/MAX(BS$22:BS1198)-1,"")</f>
        <v>-8.9538414122472432E-2</v>
      </c>
    </row>
    <row r="1199" spans="17:73" ht="16" customHeight="1">
      <c r="Q1199" s="63">
        <v>44798</v>
      </c>
      <c r="R1199" s="62">
        <v>597.53</v>
      </c>
      <c r="S1199" s="60">
        <f>IF(AND(ISNUMBER(R1198),ISNUMBER(R1199)),R1199/R1198-1,"")</f>
        <v>1.0042345222349702E-4</v>
      </c>
      <c r="T1199" s="60">
        <f>IF(ISNUMBER(R1199),R1199/MAX(R$22:R1199)-1,"")</f>
        <v>-9.9427279577995464E-2</v>
      </c>
      <c r="V1199" s="62">
        <v>300.07</v>
      </c>
      <c r="W1199" s="60">
        <f>IF(AND(ISNUMBER(V1198),ISNUMBER(V1199)),V1199/V1198-1,"")</f>
        <v>1.2011611224183039E-3</v>
      </c>
      <c r="X1199" s="60">
        <f>IF(ISNUMBER(V1199),V1199/MAX(V$22:V1199)-1,"")</f>
        <v>-0.11108807062238946</v>
      </c>
      <c r="Z1199" s="62">
        <v>11.05</v>
      </c>
      <c r="AA1199" s="60">
        <f>IF(AND(ISNUMBER(Z1198),ISNUMBER(Z1199)),Z1199/Z1198-1,"")</f>
        <v>9.0579710144944592E-4</v>
      </c>
      <c r="AB1199" s="60">
        <f>IF(ISNUMBER(Z1199),Z1199/MAX(Z$22:Z1199)-1,"")</f>
        <v>-0.18510324483775809</v>
      </c>
      <c r="AD1199" s="62">
        <v>14.31</v>
      </c>
      <c r="AE1199" s="60">
        <f>IF(AND(ISNUMBER(AD1198),ISNUMBER(AD1199)),AD1199/AD1198-1,"")</f>
        <v>4.9157303370785943E-3</v>
      </c>
      <c r="AF1199" s="60">
        <f>IF(ISNUMBER(AD1199),AD1199/MAX(AD$22:AD1199)-1,"")</f>
        <v>-0.15674720094284023</v>
      </c>
      <c r="AH1199" s="62">
        <v>17.8</v>
      </c>
      <c r="AI1199" s="60">
        <f>IF(AND(ISNUMBER(AH1198),ISNUMBER(AH1199)),AH1199/AH1198-1,"")</f>
        <v>6.2182023742227699E-3</v>
      </c>
      <c r="AJ1199" s="60">
        <f>IF(ISNUMBER(AH1199),AH1199/MAX(AH$22:AH1199)-1,"")</f>
        <v>-0.15399239543726229</v>
      </c>
      <c r="AL1199" s="62">
        <v>22.88</v>
      </c>
      <c r="AM1199" s="60">
        <f>IF(AND(ISNUMBER(AL1198),ISNUMBER(AL1199)),AL1199/AL1198-1,"")</f>
        <v>5.2724077328645258E-3</v>
      </c>
      <c r="AN1199" s="60">
        <f>IF(ISNUMBER(AL1199),AL1199/MAX(AL$22:AL1199)-1,"")</f>
        <v>-2.9274501484938487E-2</v>
      </c>
      <c r="AP1199" s="62">
        <v>100.35</v>
      </c>
      <c r="AQ1199" s="60">
        <f>IF(AND(ISNUMBER(AP1198),ISNUMBER(AP1199)),AP1199/AP1198-1,"")</f>
        <v>-2.9886431560077753E-4</v>
      </c>
      <c r="AR1199" s="60">
        <f>IF(ISNUMBER(AP1199),AP1199/MAX(AP$22:AP1199)-1,"")</f>
        <v>-5.9755004481631957E-4</v>
      </c>
      <c r="AT1199" s="62">
        <v>50.14</v>
      </c>
      <c r="AU1199" s="60">
        <f>IF(AND(ISNUMBER(AT1198),ISNUMBER(AT1199)),AT1199/AT1198-1,"")</f>
        <v>0</v>
      </c>
      <c r="AV1199" s="60">
        <f>IF(ISNUMBER(AT1199),AT1199/MAX(AT$22:AT1199)-1,"")</f>
        <v>-7.9713033080908158E-4</v>
      </c>
      <c r="AX1199" s="62">
        <v>23.49</v>
      </c>
      <c r="AY1199" s="60">
        <f>IF(AND(ISNUMBER(AX1198),ISNUMBER(AX1199)),AX1199/AX1198-1,"")</f>
        <v>-8.5070182900903735E-4</v>
      </c>
      <c r="AZ1199" s="60">
        <f>IF(ISNUMBER(AX1199),AX1199/MAX(AX$22:AX1199)-1,"")</f>
        <v>-0.12399776244639205</v>
      </c>
      <c r="BB1199" s="62">
        <v>42.64</v>
      </c>
      <c r="BC1199" s="60">
        <f>IF(AND(ISNUMBER(BB1198),ISNUMBER(BB1199)),BB1199/BB1198-1,"")</f>
        <v>-1.8726591760299671E-3</v>
      </c>
      <c r="BD1199" s="60">
        <f>IF(ISNUMBER(BB1199),BB1199/MAX(BB$22:BB1199)-1,"")</f>
        <v>-0.2290725004519979</v>
      </c>
      <c r="BF1199" s="62">
        <v>47.94</v>
      </c>
      <c r="BG1199" s="60">
        <f>IF(AND(ISNUMBER(BF1198),ISNUMBER(BF1199)),BF1199/BF1198-1,"")</f>
        <v>-1.2500000000000844E-3</v>
      </c>
      <c r="BH1199" s="60">
        <f>IF(ISNUMBER(BF1199),BF1199/MAX(BF$22:BF1199)-1,"")</f>
        <v>-0.11451791651274479</v>
      </c>
      <c r="BK1199" s="61">
        <f>BK1198*(1+BL1199)</f>
        <v>139.24744513262971</v>
      </c>
      <c r="BL1199" s="60">
        <f>$L$12*N(AQ1199)+$L$13*N(S1199)+$L$14*N(AA1199)+$L$15*N(AE1199)+$L$16*N(AY1199)+$L$17*N(BC1199)+$L$18*N(AM1199)+$L$19*N(AU1199)+$L$20*N(W1199)</f>
        <v>6.5069980664656381E-4</v>
      </c>
      <c r="BM1199" s="60">
        <f>IF(ISNUMBER(BK1199),BK1199/MAX(BK$22:BK1199)-1,"")</f>
        <v>-7.2709066283897172E-2</v>
      </c>
      <c r="BO1199" s="61">
        <f>BO1198*(1+BP1199)</f>
        <v>138.18393311861001</v>
      </c>
      <c r="BP1199" s="60">
        <f>$L$36*N(S1199)+$L$37*N(AQ1199)+$L$38*N(AA1199)+$L$39*N(AE1199)+$L$40*N(AM1199)+$L$41*N(W1199)+$L$42*N(AI1199)+$L$43*N(BG1199)+$L$44*N(AY1199)</f>
        <v>1.1273376639225942E-3</v>
      </c>
      <c r="BQ1199" s="60">
        <f>IF(ISNUMBER(BO1199),BO1199/MAX(BO$22:BO1199)-1,"")</f>
        <v>-8.8649834336054667E-2</v>
      </c>
      <c r="BS1199" s="61">
        <f>BS1198*(1+BT1199)</f>
        <v>131.77620186147695</v>
      </c>
      <c r="BT1199" s="60">
        <f>$L$60*N(S1199)+$L$61*N(AE1199)+$L$62*N(AQ1199)+$L$63*N(AM1199)+$L$64*N(AI1199)+$L$65*N(AA1199)+$L$66*N(BG1199)+$L$67*N(W1199)+$L$68*N(AY1199)</f>
        <v>2.2459877709236444E-3</v>
      </c>
      <c r="BU1199" s="60">
        <f>IF(ISNUMBER(BS1199),BS1199/MAX(BS$22:BS1199)-1,"")</f>
        <v>-8.7493528534695719E-2</v>
      </c>
    </row>
    <row r="1200" spans="17:73" ht="16" customHeight="1">
      <c r="Q1200" s="63">
        <v>44799</v>
      </c>
      <c r="R1200" s="62">
        <v>601.91</v>
      </c>
      <c r="S1200" s="60">
        <f>IF(AND(ISNUMBER(R1199),ISNUMBER(R1200)),R1200/R1199-1,"")</f>
        <v>7.3301758907502457E-3</v>
      </c>
      <c r="T1200" s="60">
        <f>IF(ISNUMBER(R1200),R1200/MAX(R$22:R1200)-1,"")</f>
        <v>-9.2825923134890798E-2</v>
      </c>
      <c r="V1200" s="62">
        <v>302.08</v>
      </c>
      <c r="W1200" s="60">
        <f>IF(AND(ISNUMBER(V1199),ISNUMBER(V1200)),V1200/V1199-1,"")</f>
        <v>6.6984370313594166E-3</v>
      </c>
      <c r="X1200" s="60">
        <f>IF(ISNUMBER(V1200),V1200/MAX(V$22:V1200)-1,"")</f>
        <v>-0.10513375003702941</v>
      </c>
      <c r="Z1200" s="62">
        <v>11.11</v>
      </c>
      <c r="AA1200" s="60">
        <f>IF(AND(ISNUMBER(Z1199),ISNUMBER(Z1200)),Z1200/Z1199-1,"")</f>
        <v>5.4298642533936459E-3</v>
      </c>
      <c r="AB1200" s="60">
        <f>IF(ISNUMBER(Z1200),Z1200/MAX(Z$22:Z1200)-1,"")</f>
        <v>-0.18067846607669624</v>
      </c>
      <c r="AD1200" s="62">
        <v>14.37</v>
      </c>
      <c r="AE1200" s="60">
        <f>IF(AND(ISNUMBER(AD1199),ISNUMBER(AD1200)),AD1200/AD1199-1,"")</f>
        <v>4.1928721174002703E-3</v>
      </c>
      <c r="AF1200" s="60">
        <f>IF(ISNUMBER(AD1200),AD1200/MAX(AD$22:AD1200)-1,"")</f>
        <v>-0.15321154979375362</v>
      </c>
      <c r="AH1200" s="62">
        <v>17.89</v>
      </c>
      <c r="AI1200" s="60">
        <f>IF(AND(ISNUMBER(AH1199),ISNUMBER(AH1200)),AH1200/AH1199-1,"")</f>
        <v>5.0561797752808335E-3</v>
      </c>
      <c r="AJ1200" s="60">
        <f>IF(ISNUMBER(AH1200),AH1200/MAX(AH$22:AH1200)-1,"")</f>
        <v>-0.14971482889733834</v>
      </c>
      <c r="AL1200" s="62">
        <v>22.9</v>
      </c>
      <c r="AM1200" s="60">
        <f>IF(AND(ISNUMBER(AL1199),ISNUMBER(AL1200)),AL1200/AL1199-1,"")</f>
        <v>8.7412587412583065E-4</v>
      </c>
      <c r="AN1200" s="60">
        <f>IF(ISNUMBER(AL1200),AL1200/MAX(AL$22:AL1200)-1,"")</f>
        <v>-2.8425965210012838E-2</v>
      </c>
      <c r="AP1200" s="62">
        <v>100.39</v>
      </c>
      <c r="AQ1200" s="60">
        <f>IF(AND(ISNUMBER(AP1199),ISNUMBER(AP1200)),AP1200/AP1199-1,"")</f>
        <v>3.9860488290988094E-4</v>
      </c>
      <c r="AR1200" s="60">
        <f>IF(ISNUMBER(AP1200),AP1200/MAX(AP$22:AP1200)-1,"")</f>
        <v>-1.9918334827206952E-4</v>
      </c>
      <c r="AT1200" s="62">
        <v>50.15</v>
      </c>
      <c r="AU1200" s="60">
        <f>IF(AND(ISNUMBER(AT1199),ISNUMBER(AT1200)),AT1200/AT1199-1,"")</f>
        <v>1.9944156362172727E-4</v>
      </c>
      <c r="AV1200" s="60">
        <f>IF(ISNUMBER(AT1200),AT1200/MAX(AT$22:AT1200)-1,"")</f>
        <v>-5.9784774810678343E-4</v>
      </c>
      <c r="AX1200" s="62">
        <v>23.48</v>
      </c>
      <c r="AY1200" s="60">
        <f>IF(AND(ISNUMBER(AX1199),ISNUMBER(AX1200)),AX1200/AX1199-1,"")</f>
        <v>-4.2571306939109821E-4</v>
      </c>
      <c r="AZ1200" s="60">
        <f>IF(ISNUMBER(AX1200),AX1200/MAX(AX$22:AX1200)-1,"")</f>
        <v>-0.12437068804773455</v>
      </c>
      <c r="BB1200" s="62">
        <v>42.7</v>
      </c>
      <c r="BC1200" s="60">
        <f>IF(AND(ISNUMBER(BB1199),ISNUMBER(BB1200)),BB1200/BB1199-1,"")</f>
        <v>1.4071294559099279E-3</v>
      </c>
      <c r="BD1200" s="60">
        <f>IF(ISNUMBER(BB1200),BB1200/MAX(BB$22:BB1200)-1,"")</f>
        <v>-0.22798770565901283</v>
      </c>
      <c r="BF1200" s="62">
        <v>48.06</v>
      </c>
      <c r="BG1200" s="60">
        <f>IF(AND(ISNUMBER(BF1199),ISNUMBER(BF1200)),BF1200/BF1199-1,"")</f>
        <v>2.5031289111390187E-3</v>
      </c>
      <c r="BH1200" s="60">
        <f>IF(ISNUMBER(BF1200),BF1200/MAX(BF$22:BF1200)-1,"")</f>
        <v>-0.11230144070927217</v>
      </c>
      <c r="BK1200" s="61">
        <f>BK1199*(1+BL1200)</f>
        <v>139.74377836137157</v>
      </c>
      <c r="BL1200" s="60">
        <f>$L$12*N(AQ1200)+$L$13*N(S1200)+$L$14*N(AA1200)+$L$15*N(AE1200)+$L$16*N(AY1200)+$L$17*N(BC1200)+$L$18*N(AM1200)+$L$19*N(AU1200)+$L$20*N(W1200)</f>
        <v>3.5643973810012344E-3</v>
      </c>
      <c r="BM1200" s="60">
        <f>IF(ISNUMBER(BK1200),BK1200/MAX(BK$22:BK1200)-1,"")</f>
        <v>-6.9403832908333296E-2</v>
      </c>
      <c r="BO1200" s="61">
        <f>BO1199*(1+BP1200)</f>
        <v>138.74713235673863</v>
      </c>
      <c r="BP1200" s="60">
        <f>$L$36*N(S1200)+$L$37*N(AQ1200)+$L$38*N(AA1200)+$L$39*N(AE1200)+$L$40*N(AM1200)+$L$41*N(W1200)+$L$42*N(AI1200)+$L$43*N(BG1200)+$L$44*N(AY1200)</f>
        <v>4.0757215793329939E-3</v>
      </c>
      <c r="BQ1200" s="60">
        <f>IF(ISNUMBER(BO1200),BO1200/MAX(BO$22:BO1200)-1,"")</f>
        <v>-8.4935424799529535E-2</v>
      </c>
      <c r="BS1200" s="61">
        <f>BS1199*(1+BT1200)</f>
        <v>132.3324642816909</v>
      </c>
      <c r="BT1200" s="60">
        <f>$L$60*N(S1200)+$L$61*N(AE1200)+$L$62*N(AQ1200)+$L$63*N(AM1200)+$L$64*N(AI1200)+$L$65*N(AA1200)+$L$66*N(BG1200)+$L$67*N(W1200)+$L$68*N(AY1200)</f>
        <v>4.2212661493969978E-3</v>
      </c>
      <c r="BU1200" s="60">
        <f>IF(ISNUMBER(BS1200),BS1200/MAX(BS$22:BS1200)-1,"")</f>
        <v>-8.3641595855593609E-2</v>
      </c>
    </row>
    <row r="1201" spans="17:73" ht="16" customHeight="1">
      <c r="Q1201" s="63">
        <v>44802</v>
      </c>
      <c r="R1201" s="62">
        <v>586.29999999999995</v>
      </c>
      <c r="S1201" s="60">
        <f>IF(AND(ISNUMBER(R1200),ISNUMBER(R1201)),R1201/R1200-1,"")</f>
        <v>-2.5934109750627155E-2</v>
      </c>
      <c r="T1201" s="60">
        <f>IF(ISNUMBER(R1201),R1201/MAX(R$22:R1201)-1,"")</f>
        <v>-0.11635267520723447</v>
      </c>
      <c r="V1201" s="62">
        <v>294.49</v>
      </c>
      <c r="W1201" s="60">
        <f>IF(AND(ISNUMBER(V1200),ISNUMBER(V1201)),V1201/V1200-1,"")</f>
        <v>-2.51257944915253E-2</v>
      </c>
      <c r="X1201" s="60">
        <f>IF(ISNUMBER(V1201),V1201/MAX(V$22:V1201)-1,"")</f>
        <v>-0.12761797553100096</v>
      </c>
      <c r="Z1201" s="62">
        <v>10.82</v>
      </c>
      <c r="AA1201" s="60">
        <f>IF(AND(ISNUMBER(Z1200),ISNUMBER(Z1201)),Z1201/Z1200-1,"")</f>
        <v>-2.6102610261026005E-2</v>
      </c>
      <c r="AB1201" s="60">
        <f>IF(ISNUMBER(Z1201),Z1201/MAX(Z$22:Z1201)-1,"")</f>
        <v>-0.20206489675516226</v>
      </c>
      <c r="AD1201" s="62">
        <v>14.07</v>
      </c>
      <c r="AE1201" s="60">
        <f>IF(AND(ISNUMBER(AD1200),ISNUMBER(AD1201)),AD1201/AD1200-1,"")</f>
        <v>-2.0876826722338149E-2</v>
      </c>
      <c r="AF1201" s="60">
        <f>IF(ISNUMBER(AD1201),AD1201/MAX(AD$22:AD1201)-1,"")</f>
        <v>-0.17088980553918676</v>
      </c>
      <c r="AH1201" s="62">
        <v>17.5</v>
      </c>
      <c r="AI1201" s="60">
        <f>IF(AND(ISNUMBER(AH1200),ISNUMBER(AH1201)),AH1201/AH1200-1,"")</f>
        <v>-2.1799888205701556E-2</v>
      </c>
      <c r="AJ1201" s="60">
        <f>IF(ISNUMBER(AH1201),AH1201/MAX(AH$22:AH1201)-1,"")</f>
        <v>-0.16825095057034212</v>
      </c>
      <c r="AL1201" s="62">
        <v>22.56</v>
      </c>
      <c r="AM1201" s="60">
        <f>IF(AND(ISNUMBER(AL1200),ISNUMBER(AL1201)),AL1201/AL1200-1,"")</f>
        <v>-1.4847161572052348E-2</v>
      </c>
      <c r="AN1201" s="60">
        <f>IF(ISNUMBER(AL1201),AL1201/MAX(AL$22:AL1201)-1,"")</f>
        <v>-4.2851081883750641E-2</v>
      </c>
      <c r="AP1201" s="62">
        <v>100.37</v>
      </c>
      <c r="AQ1201" s="60">
        <f>IF(AND(ISNUMBER(AP1200),ISNUMBER(AP1201)),AP1201/AP1200-1,"")</f>
        <v>-1.9922303018227172E-4</v>
      </c>
      <c r="AR1201" s="60">
        <f>IF(ISNUMBER(AP1201),AP1201/MAX(AP$22:AP1201)-1,"")</f>
        <v>-3.9836669654413903E-4</v>
      </c>
      <c r="AT1201" s="62">
        <v>50.15</v>
      </c>
      <c r="AU1201" s="60">
        <f>IF(AND(ISNUMBER(AT1200),ISNUMBER(AT1201)),AT1201/AT1200-1,"")</f>
        <v>0</v>
      </c>
      <c r="AV1201" s="60">
        <f>IF(ISNUMBER(AT1201),AT1201/MAX(AT$22:AT1201)-1,"")</f>
        <v>-5.9784774810678343E-4</v>
      </c>
      <c r="AX1201" s="62">
        <v>23.35</v>
      </c>
      <c r="AY1201" s="60">
        <f>IF(AND(ISNUMBER(AX1200),ISNUMBER(AX1201)),AX1201/AX1200-1,"")</f>
        <v>-5.5366269165246784E-3</v>
      </c>
      <c r="AZ1201" s="60">
        <f>IF(ISNUMBER(AX1201),AX1201/MAX(AX$22:AX1201)-1,"")</f>
        <v>-0.12921872086518738</v>
      </c>
      <c r="BB1201" s="62">
        <v>42.54</v>
      </c>
      <c r="BC1201" s="60">
        <f>IF(AND(ISNUMBER(BB1200),ISNUMBER(BB1201)),BB1201/BB1200-1,"")</f>
        <v>-3.7470725995316645E-3</v>
      </c>
      <c r="BD1201" s="60">
        <f>IF(ISNUMBER(BB1201),BB1201/MAX(BB$22:BB1201)-1,"")</f>
        <v>-0.23088049177363956</v>
      </c>
      <c r="BF1201" s="62">
        <v>47.78</v>
      </c>
      <c r="BG1201" s="60">
        <f>IF(AND(ISNUMBER(BF1200),ISNUMBER(BF1201)),BF1201/BF1200-1,"")</f>
        <v>-5.8260507698709718E-3</v>
      </c>
      <c r="BH1201" s="60">
        <f>IF(ISNUMBER(BF1201),BF1201/MAX(BF$22:BF1201)-1,"")</f>
        <v>-0.11747321758404139</v>
      </c>
      <c r="BK1201" s="61">
        <f>BK1200*(1+BL1201)</f>
        <v>137.5655463101829</v>
      </c>
      <c r="BL1201" s="60">
        <f>$L$12*N(AQ1201)+$L$13*N(S1201)+$L$14*N(AA1201)+$L$15*N(AE1201)+$L$16*N(AY1201)+$L$17*N(BC1201)+$L$18*N(AM1201)+$L$19*N(AU1201)+$L$20*N(W1201)</f>
        <v>-1.5587327584315367E-2</v>
      </c>
      <c r="BM1201" s="60">
        <f>IF(ISNUMBER(BK1201),BK1201/MAX(BK$22:BK1201)-1,"")</f>
        <v>-8.3909340213499495E-2</v>
      </c>
      <c r="BO1201" s="61">
        <f>BO1200*(1+BP1201)</f>
        <v>136.32410352430418</v>
      </c>
      <c r="BP1201" s="60">
        <f>$L$36*N(S1201)+$L$37*N(AQ1201)+$L$38*N(AA1201)+$L$39*N(AE1201)+$L$40*N(AM1201)+$L$41*N(W1201)+$L$42*N(AI1201)+$L$43*N(BG1201)+$L$44*N(AY1201)</f>
        <v>-1.7463631797480984E-2</v>
      </c>
      <c r="BQ1201" s="60">
        <f>IF(ISNUMBER(BO1201),BO1201/MAX(BO$22:BO1201)-1,"")</f>
        <v>-0.10091577561174891</v>
      </c>
      <c r="BS1201" s="61">
        <f>BS1200*(1+BT1201)</f>
        <v>129.91532853965691</v>
      </c>
      <c r="BT1201" s="60">
        <f>$L$60*N(S1201)+$L$61*N(AE1201)+$L$62*N(AQ1201)+$L$63*N(AM1201)+$L$64*N(AI1201)+$L$65*N(AA1201)+$L$66*N(BG1201)+$L$67*N(W1201)+$L$68*N(AY1201)</f>
        <v>-1.8265629338608265E-2</v>
      </c>
      <c r="BU1201" s="60">
        <f>IF(ISNUMBER(BS1201),BS1201/MAX(BS$22:BS1201)-1,"")</f>
        <v>-0.10037945880701393</v>
      </c>
    </row>
    <row r="1202" spans="17:73" ht="16" customHeight="1">
      <c r="Q1202" s="63">
        <v>44803</v>
      </c>
      <c r="R1202" s="62">
        <v>584.9</v>
      </c>
      <c r="S1202" s="60">
        <f>IF(AND(ISNUMBER(R1201),ISNUMBER(R1202)),R1202/R1201-1,"")</f>
        <v>-2.387856046392578E-3</v>
      </c>
      <c r="T1202" s="60">
        <f>IF(ISNUMBER(R1202),R1202/MAX(R$22:R1202)-1,"")</f>
        <v>-0.11846269781461949</v>
      </c>
      <c r="V1202" s="62">
        <v>293.88</v>
      </c>
      <c r="W1202" s="60">
        <f>IF(AND(ISNUMBER(V1201),ISNUMBER(V1202)),V1202/V1201-1,"")</f>
        <v>-2.0713776359130298E-3</v>
      </c>
      <c r="X1202" s="60">
        <f>IF(ISNUMBER(V1202),V1202/MAX(V$22:V1202)-1,"")</f>
        <v>-0.12942500814645852</v>
      </c>
      <c r="Z1202" s="62">
        <v>10.8</v>
      </c>
      <c r="AA1202" s="60">
        <f>IF(AND(ISNUMBER(Z1201),ISNUMBER(Z1202)),Z1202/Z1201-1,"")</f>
        <v>-1.848428835489746E-3</v>
      </c>
      <c r="AB1202" s="60">
        <f>IF(ISNUMBER(Z1202),Z1202/MAX(Z$22:Z1202)-1,"")</f>
        <v>-0.20353982300884954</v>
      </c>
      <c r="AD1202" s="62">
        <v>14.22</v>
      </c>
      <c r="AE1202" s="60">
        <f>IF(AND(ISNUMBER(AD1201),ISNUMBER(AD1202)),AD1202/AD1201-1,"")</f>
        <v>1.0660980810234477E-2</v>
      </c>
      <c r="AF1202" s="60">
        <f>IF(ISNUMBER(AD1202),AD1202/MAX(AD$22:AD1202)-1,"")</f>
        <v>-0.16205067766647019</v>
      </c>
      <c r="AH1202" s="62">
        <v>17.7</v>
      </c>
      <c r="AI1202" s="60">
        <f>IF(AND(ISNUMBER(AH1201),ISNUMBER(AH1202)),AH1202/AH1201-1,"")</f>
        <v>1.1428571428571344E-2</v>
      </c>
      <c r="AJ1202" s="60">
        <f>IF(ISNUMBER(AH1202),AH1202/MAX(AH$22:AH1202)-1,"")</f>
        <v>-0.15874524714828897</v>
      </c>
      <c r="AL1202" s="62">
        <v>22.73</v>
      </c>
      <c r="AM1202" s="60">
        <f>IF(AND(ISNUMBER(AL1201),ISNUMBER(AL1202)),AL1202/AL1201-1,"")</f>
        <v>7.5354609929079164E-3</v>
      </c>
      <c r="AN1202" s="60">
        <f>IF(ISNUMBER(AL1202),AL1202/MAX(AL$22:AL1202)-1,"")</f>
        <v>-3.5638523546881573E-2</v>
      </c>
      <c r="AP1202" s="62">
        <v>100.41</v>
      </c>
      <c r="AQ1202" s="60">
        <f>IF(AND(ISNUMBER(AP1201),ISNUMBER(AP1202)),AP1202/AP1201-1,"")</f>
        <v>3.9852545581342547E-4</v>
      </c>
      <c r="AR1202" s="60">
        <f>IF(ISNUMBER(AP1202),AP1202/MAX(AP$22:AP1202)-1,"")</f>
        <v>0</v>
      </c>
      <c r="AT1202" s="62">
        <v>50.16</v>
      </c>
      <c r="AU1202" s="60">
        <f>IF(AND(ISNUMBER(AT1201),ISNUMBER(AT1202)),AT1202/AT1201-1,"")</f>
        <v>1.9940179461608309E-4</v>
      </c>
      <c r="AV1202" s="60">
        <f>IF(ISNUMBER(AT1202),AT1202/MAX(AT$22:AT1202)-1,"")</f>
        <v>-3.985651654045963E-4</v>
      </c>
      <c r="AX1202" s="62">
        <v>23.36</v>
      </c>
      <c r="AY1202" s="60">
        <f>IF(AND(ISNUMBER(AX1201),ISNUMBER(AX1202)),AX1202/AX1201-1,"")</f>
        <v>4.282655246252709E-4</v>
      </c>
      <c r="AZ1202" s="60">
        <f>IF(ISNUMBER(AX1202),AX1202/MAX(AX$22:AX1202)-1,"")</f>
        <v>-0.12884579526384488</v>
      </c>
      <c r="BB1202" s="62">
        <v>42.61</v>
      </c>
      <c r="BC1202" s="60">
        <f>IF(AND(ISNUMBER(BB1201),ISNUMBER(BB1202)),BB1202/BB1201-1,"")</f>
        <v>1.6455101081336299E-3</v>
      </c>
      <c r="BD1202" s="60">
        <f>IF(ISNUMBER(BB1202),BB1202/MAX(BB$22:BB1202)-1,"")</f>
        <v>-0.22961489784849032</v>
      </c>
      <c r="BF1202" s="62">
        <v>48.01</v>
      </c>
      <c r="BG1202" s="60">
        <f>IF(AND(ISNUMBER(BF1201),ISNUMBER(BF1202)),BF1202/BF1201-1,"")</f>
        <v>4.8137295939723046E-3</v>
      </c>
      <c r="BH1202" s="60">
        <f>IF(ISNUMBER(BF1202),BF1202/MAX(BF$22:BF1202)-1,"")</f>
        <v>-0.11322497229405248</v>
      </c>
      <c r="BK1202" s="61">
        <f>BK1201*(1+BL1202)</f>
        <v>137.6512338258286</v>
      </c>
      <c r="BL1202" s="60">
        <f>$L$12*N(AQ1202)+$L$13*N(S1202)+$L$14*N(AA1202)+$L$15*N(AE1202)+$L$16*N(AY1202)+$L$17*N(BC1202)+$L$18*N(AM1202)+$L$19*N(AU1202)+$L$20*N(W1202)</f>
        <v>6.228850024154358E-4</v>
      </c>
      <c r="BM1202" s="60">
        <f>IF(ISNUMBER(BK1202),BK1202/MAX(BK$22:BK1202)-1,"")</f>
        <v>-8.3338721080665534E-2</v>
      </c>
      <c r="BO1202" s="61">
        <f>BO1201*(1+BP1202)</f>
        <v>136.49344834249993</v>
      </c>
      <c r="BP1202" s="60">
        <f>$L$36*N(S1202)+$L$37*N(AQ1202)+$L$38*N(AA1202)+$L$39*N(AE1202)+$L$40*N(AM1202)+$L$41*N(W1202)+$L$42*N(AI1202)+$L$43*N(BG1202)+$L$44*N(AY1202)</f>
        <v>1.242222129599773E-3</v>
      </c>
      <c r="BQ1202" s="60">
        <f>IF(ISNUMBER(BO1202),BO1202/MAX(BO$22:BO1202)-1,"")</f>
        <v>-9.9798913291839764E-2</v>
      </c>
      <c r="BS1202" s="61">
        <f>BS1201*(1+BT1202)</f>
        <v>130.35115173367967</v>
      </c>
      <c r="BT1202" s="60">
        <f>$L$60*N(S1202)+$L$61*N(AE1202)+$L$62*N(AQ1202)+$L$63*N(AM1202)+$L$64*N(AI1202)+$L$65*N(AA1202)+$L$66*N(BG1202)+$L$67*N(W1202)+$L$68*N(AY1202)</f>
        <v>3.3546710686239434E-3</v>
      </c>
      <c r="BU1202" s="60">
        <f>IF(ISNUMBER(BS1202),BS1202/MAX(BS$22:BS1202)-1,"")</f>
        <v>-9.736152780473406E-2</v>
      </c>
    </row>
    <row r="1203" spans="17:73" ht="16" customHeight="1">
      <c r="Q1203" s="63">
        <v>44804</v>
      </c>
      <c r="R1203" s="62">
        <v>581.71</v>
      </c>
      <c r="S1203" s="60">
        <f>IF(AND(ISNUMBER(R1202),ISNUMBER(R1203)),R1203/R1202-1,"")</f>
        <v>-5.4539237476490809E-3</v>
      </c>
      <c r="T1203" s="60">
        <f>IF(ISNUMBER(R1203),R1203/MAX(R$22:R1203)-1,"")</f>
        <v>-0.1232705350414468</v>
      </c>
      <c r="V1203" s="62">
        <v>292.10000000000002</v>
      </c>
      <c r="W1203" s="60">
        <f>IF(AND(ISNUMBER(V1202),ISNUMBER(V1203)),V1203/V1202-1,"")</f>
        <v>-6.0568939703279367E-3</v>
      </c>
      <c r="X1203" s="60">
        <f>IF(ISNUMBER(V1203),V1203/MAX(V$22:V1203)-1,"")</f>
        <v>-0.13469798856533455</v>
      </c>
      <c r="Z1203" s="62">
        <v>10.77</v>
      </c>
      <c r="AA1203" s="60">
        <f>IF(AND(ISNUMBER(Z1202),ISNUMBER(Z1203)),Z1203/Z1202-1,"")</f>
        <v>-2.7777777777778789E-3</v>
      </c>
      <c r="AB1203" s="60">
        <f>IF(ISNUMBER(Z1203),Z1203/MAX(Z$22:Z1203)-1,"")</f>
        <v>-0.20575221238938057</v>
      </c>
      <c r="AD1203" s="62">
        <v>14.14</v>
      </c>
      <c r="AE1203" s="60">
        <f>IF(AND(ISNUMBER(AD1202),ISNUMBER(AD1203)),AD1203/AD1202-1,"")</f>
        <v>-5.6258790436005679E-3</v>
      </c>
      <c r="AF1203" s="60">
        <f>IF(ISNUMBER(AD1203),AD1203/MAX(AD$22:AD1203)-1,"")</f>
        <v>-0.16676487919858562</v>
      </c>
      <c r="AH1203" s="62">
        <v>17.72</v>
      </c>
      <c r="AI1203" s="60">
        <f>IF(AND(ISNUMBER(AH1202),ISNUMBER(AH1203)),AH1203/AH1202-1,"")</f>
        <v>1.129943502824915E-3</v>
      </c>
      <c r="AJ1203" s="60">
        <f>IF(ISNUMBER(AH1203),AH1203/MAX(AH$22:AH1203)-1,"")</f>
        <v>-0.15779467680608372</v>
      </c>
      <c r="AL1203" s="62">
        <v>22.41</v>
      </c>
      <c r="AM1203" s="60">
        <f>IF(AND(ISNUMBER(AL1202),ISNUMBER(AL1203)),AL1203/AL1202-1,"")</f>
        <v>-1.4078310602727684E-2</v>
      </c>
      <c r="AN1203" s="60">
        <f>IF(ISNUMBER(AL1203),AL1203/MAX(AL$22:AL1203)-1,"")</f>
        <v>-4.9215103945693728E-2</v>
      </c>
      <c r="AP1203" s="62">
        <v>100.39</v>
      </c>
      <c r="AQ1203" s="60">
        <f>IF(AND(ISNUMBER(AP1202),ISNUMBER(AP1203)),AP1203/AP1202-1,"")</f>
        <v>-1.9918334827206952E-4</v>
      </c>
      <c r="AR1203" s="60">
        <f>IF(ISNUMBER(AP1203),AP1203/MAX(AP$22:AP1203)-1,"")</f>
        <v>-1.9918334827206952E-4</v>
      </c>
      <c r="AT1203" s="62">
        <v>50.16</v>
      </c>
      <c r="AU1203" s="60">
        <f>IF(AND(ISNUMBER(AT1202),ISNUMBER(AT1203)),AT1203/AT1202-1,"")</f>
        <v>0</v>
      </c>
      <c r="AV1203" s="60">
        <f>IF(ISNUMBER(AT1203),AT1203/MAX(AT$22:AT1203)-1,"")</f>
        <v>-3.985651654045963E-4</v>
      </c>
      <c r="AX1203" s="62">
        <v>23.23</v>
      </c>
      <c r="AY1203" s="60">
        <f>IF(AND(ISNUMBER(AX1202),ISNUMBER(AX1203)),AX1203/AX1202-1,"")</f>
        <v>-5.5650684931506378E-3</v>
      </c>
      <c r="AZ1203" s="60">
        <f>IF(ISNUMBER(AX1203),AX1203/MAX(AX$22:AX1203)-1,"")</f>
        <v>-0.13369382808129782</v>
      </c>
      <c r="BB1203" s="62">
        <v>42.53</v>
      </c>
      <c r="BC1203" s="60">
        <f>IF(AND(ISNUMBER(BB1202),ISNUMBER(BB1203)),BB1203/BB1202-1,"")</f>
        <v>-1.8774935461158826E-3</v>
      </c>
      <c r="BD1203" s="60">
        <f>IF(ISNUMBER(BB1203),BB1203/MAX(BB$22:BB1203)-1,"")</f>
        <v>-0.23106129090580363</v>
      </c>
      <c r="BF1203" s="62">
        <v>48.04</v>
      </c>
      <c r="BG1203" s="60">
        <f>IF(AND(ISNUMBER(BF1202),ISNUMBER(BF1203)),BF1203/BF1202-1,"")</f>
        <v>6.248698187878432E-4</v>
      </c>
      <c r="BH1203" s="60">
        <f>IF(ISNUMBER(BF1203),BF1203/MAX(BF$22:BF1203)-1,"")</f>
        <v>-0.11267085334318439</v>
      </c>
      <c r="BK1203" s="61">
        <f>BK1202*(1+BL1203)</f>
        <v>137.06960901034086</v>
      </c>
      <c r="BL1203" s="60">
        <f>$L$12*N(AQ1203)+$L$13*N(S1203)+$L$14*N(AA1203)+$L$15*N(AE1203)+$L$16*N(AY1203)+$L$17*N(BC1203)+$L$18*N(AM1203)+$L$19*N(AU1203)+$L$20*N(W1203)</f>
        <v>-4.2253512687265007E-3</v>
      </c>
      <c r="BM1203" s="60">
        <f>IF(ISNUMBER(BK1203),BK1203/MAX(BK$22:BK1203)-1,"")</f>
        <v>-8.7211936978539906E-2</v>
      </c>
      <c r="BO1203" s="61">
        <f>BO1202*(1+BP1203)</f>
        <v>135.94048831047624</v>
      </c>
      <c r="BP1203" s="60">
        <f>$L$36*N(S1203)+$L$37*N(AQ1203)+$L$38*N(AA1203)+$L$39*N(AE1203)+$L$40*N(AM1203)+$L$41*N(W1203)+$L$42*N(AI1203)+$L$43*N(BG1203)+$L$44*N(AY1203)</f>
        <v>-4.0511836922468899E-3</v>
      </c>
      <c r="BQ1203" s="60">
        <f>IF(ISNUMBER(BO1203),BO1203/MAX(BO$22:BO1203)-1,"")</f>
        <v>-0.10344579325405479</v>
      </c>
      <c r="BS1203" s="61">
        <f>BS1202*(1+BT1203)</f>
        <v>129.76784004982557</v>
      </c>
      <c r="BT1203" s="60">
        <f>$L$60*N(S1203)+$L$61*N(AE1203)+$L$62*N(AQ1203)+$L$63*N(AM1203)+$L$64*N(AI1203)+$L$65*N(AA1203)+$L$66*N(BG1203)+$L$67*N(W1203)+$L$68*N(AY1203)</f>
        <v>-4.4749254310070975E-3</v>
      </c>
      <c r="BU1203" s="60">
        <f>IF(ISNUMBER(BS1203),BS1203/MAX(BS$22:BS1203)-1,"")</f>
        <v>-0.101400767658966</v>
      </c>
    </row>
    <row r="1204" spans="17:73" ht="16" customHeight="1">
      <c r="Q1204" s="63">
        <v>44805</v>
      </c>
      <c r="R1204" s="62">
        <v>575</v>
      </c>
      <c r="S1204" s="60">
        <f>IF(AND(ISNUMBER(R1203),ISNUMBER(R1204)),R1204/R1203-1,"")</f>
        <v>-1.1534957281119529E-2</v>
      </c>
      <c r="T1204" s="60">
        <f>IF(ISNUMBER(R1204),R1204/MAX(R$22:R1204)-1,"")</f>
        <v>-0.13338357196684247</v>
      </c>
      <c r="V1204" s="62">
        <v>288.7</v>
      </c>
      <c r="W1204" s="60">
        <f>IF(AND(ISNUMBER(V1203),ISNUMBER(V1204)),V1204/V1203-1,"")</f>
        <v>-1.1639849366655408E-2</v>
      </c>
      <c r="X1204" s="60">
        <f>IF(ISNUMBER(V1204),V1204/MAX(V$22:V1204)-1,"")</f>
        <v>-0.14476997363509791</v>
      </c>
      <c r="Z1204" s="62">
        <v>10.63</v>
      </c>
      <c r="AA1204" s="60">
        <f>IF(AND(ISNUMBER(Z1203),ISNUMBER(Z1204)),Z1204/Z1203-1,"")</f>
        <v>-1.29990714948931E-2</v>
      </c>
      <c r="AB1204" s="60">
        <f>IF(ISNUMBER(Z1204),Z1204/MAX(Z$22:Z1204)-1,"")</f>
        <v>-0.21607669616519176</v>
      </c>
      <c r="AD1204" s="62">
        <v>13.9</v>
      </c>
      <c r="AE1204" s="60">
        <f>IF(AND(ISNUMBER(AD1203),ISNUMBER(AD1204)),AD1204/AD1203-1,"")</f>
        <v>-1.6973125884017004E-2</v>
      </c>
      <c r="AF1204" s="60">
        <f>IF(ISNUMBER(AD1204),AD1204/MAX(AD$22:AD1204)-1,"")</f>
        <v>-0.18090748379493216</v>
      </c>
      <c r="AH1204" s="62">
        <v>17.53</v>
      </c>
      <c r="AI1204" s="60">
        <f>IF(AND(ISNUMBER(AH1203),ISNUMBER(AH1204)),AH1204/AH1203-1,"")</f>
        <v>-1.0722347629796736E-2</v>
      </c>
      <c r="AJ1204" s="60">
        <f>IF(ISNUMBER(AH1204),AH1204/MAX(AH$22:AH1204)-1,"")</f>
        <v>-0.16682509505703413</v>
      </c>
      <c r="AL1204" s="62">
        <v>22.21</v>
      </c>
      <c r="AM1204" s="60">
        <f>IF(AND(ISNUMBER(AL1203),ISNUMBER(AL1204)),AL1204/AL1203-1,"")</f>
        <v>-8.9245872378401758E-3</v>
      </c>
      <c r="AN1204" s="60">
        <f>IF(ISNUMBER(AL1204),AL1204/MAX(AL$22:AL1204)-1,"")</f>
        <v>-5.7700466694951213E-2</v>
      </c>
      <c r="AP1204" s="62">
        <v>100.43</v>
      </c>
      <c r="AQ1204" s="60">
        <f>IF(AND(ISNUMBER(AP1203),ISNUMBER(AP1204)),AP1204/AP1203-1,"")</f>
        <v>3.9844606036454344E-4</v>
      </c>
      <c r="AR1204" s="60">
        <f>IF(ISNUMBER(AP1204),AP1204/MAX(AP$22:AP1204)-1,"")</f>
        <v>0</v>
      </c>
      <c r="AT1204" s="62">
        <v>50.08</v>
      </c>
      <c r="AU1204" s="60">
        <f>IF(AND(ISNUMBER(AT1203),ISNUMBER(AT1204)),AT1204/AT1203-1,"")</f>
        <v>-1.5948963317383713E-3</v>
      </c>
      <c r="AV1204" s="60">
        <f>IF(ISNUMBER(AT1204),AT1204/MAX(AT$22:AT1204)-1,"")</f>
        <v>-1.9928258270227595E-3</v>
      </c>
      <c r="AX1204" s="62">
        <v>23.22</v>
      </c>
      <c r="AY1204" s="60">
        <f>IF(AND(ISNUMBER(AX1203),ISNUMBER(AX1204)),AX1204/AX1203-1,"")</f>
        <v>-4.3047783039185106E-4</v>
      </c>
      <c r="AZ1204" s="60">
        <f>IF(ISNUMBER(AX1204),AX1204/MAX(AX$22:AX1204)-1,"")</f>
        <v>-0.13406675368264043</v>
      </c>
      <c r="BB1204" s="62">
        <v>42.27</v>
      </c>
      <c r="BC1204" s="60">
        <f>IF(AND(ISNUMBER(BB1203),ISNUMBER(BB1204)),BB1204/BB1203-1,"")</f>
        <v>-6.1133317658123021E-3</v>
      </c>
      <c r="BD1204" s="60">
        <f>IF(ISNUMBER(BB1204),BB1204/MAX(BB$22:BB1204)-1,"")</f>
        <v>-0.23576206834207192</v>
      </c>
      <c r="BF1204" s="62">
        <v>47.99</v>
      </c>
      <c r="BG1204" s="60">
        <f>IF(AND(ISNUMBER(BF1203),ISNUMBER(BF1204)),BF1204/BF1203-1,"")</f>
        <v>-1.0407993338883426E-3</v>
      </c>
      <c r="BH1204" s="60">
        <f>IF(ISNUMBER(BF1204),BF1204/MAX(BF$22:BF1204)-1,"")</f>
        <v>-0.11359438492796448</v>
      </c>
      <c r="BK1204" s="61">
        <f>BK1203*(1+BL1204)</f>
        <v>135.9979671156606</v>
      </c>
      <c r="BL1204" s="60">
        <f>$L$12*N(AQ1204)+$L$13*N(S1204)+$L$14*N(AA1204)+$L$15*N(AE1204)+$L$16*N(AY1204)+$L$17*N(BC1204)+$L$18*N(AM1204)+$L$19*N(AU1204)+$L$20*N(W1204)</f>
        <v>-7.8182312068856685E-3</v>
      </c>
      <c r="BM1204" s="60">
        <f>IF(ISNUMBER(BK1204),BK1204/MAX(BK$22:BK1204)-1,"")</f>
        <v>-9.4348325098126962E-2</v>
      </c>
      <c r="BO1204" s="61">
        <f>BO1203*(1+BP1204)</f>
        <v>134.70050233007444</v>
      </c>
      <c r="BP1204" s="60">
        <f>$L$36*N(S1204)+$L$37*N(AQ1204)+$L$38*N(AA1204)+$L$39*N(AE1204)+$L$40*N(AM1204)+$L$41*N(W1204)+$L$42*N(AI1204)+$L$43*N(BG1204)+$L$44*N(AY1204)</f>
        <v>-9.1215354293105594E-3</v>
      </c>
      <c r="BQ1204" s="60">
        <f>IF(ISNUMBER(BO1204),BO1204/MAX(BO$22:BO1204)-1,"")</f>
        <v>-0.11162374421518551</v>
      </c>
      <c r="BS1204" s="61">
        <f>BS1203*(1+BT1204)</f>
        <v>128.47580946955037</v>
      </c>
      <c r="BT1204" s="60">
        <f>$L$60*N(S1204)+$L$61*N(AE1204)+$L$62*N(AQ1204)+$L$63*N(AM1204)+$L$64*N(AI1204)+$L$65*N(AA1204)+$L$66*N(BG1204)+$L$67*N(W1204)+$L$68*N(AY1204)</f>
        <v>-9.9564775045889835E-3</v>
      </c>
      <c r="BU1204" s="60">
        <f>IF(ISNUMBER(BS1204),BS1204/MAX(BS$22:BS1204)-1,"")</f>
        <v>-0.1103476507014105</v>
      </c>
    </row>
    <row r="1205" spans="17:73" ht="16" customHeight="1">
      <c r="Q1205" s="63">
        <v>44806</v>
      </c>
      <c r="R1205" s="62">
        <v>583.20000000000005</v>
      </c>
      <c r="S1205" s="60">
        <f>IF(AND(ISNUMBER(R1204),ISNUMBER(R1205)),R1205/R1204-1,"")</f>
        <v>1.4260869565217549E-2</v>
      </c>
      <c r="T1205" s="60">
        <f>IF(ISNUMBER(R1205),R1205/MAX(R$22:R1205)-1,"")</f>
        <v>-0.12102486812358693</v>
      </c>
      <c r="V1205" s="62">
        <v>292.12</v>
      </c>
      <c r="W1205" s="60">
        <f>IF(AND(ISNUMBER(V1204),ISNUMBER(V1205)),V1205/V1204-1,"")</f>
        <v>1.1846207135434828E-2</v>
      </c>
      <c r="X1205" s="60">
        <f>IF(ISNUMBER(V1205),V1205/MAX(V$22:V1205)-1,"")</f>
        <v>-0.13463874159433598</v>
      </c>
      <c r="Z1205" s="62">
        <v>10.7</v>
      </c>
      <c r="AA1205" s="60">
        <f>IF(AND(ISNUMBER(Z1204),ISNUMBER(Z1205)),Z1205/Z1204-1,"")</f>
        <v>6.5851364063969076E-3</v>
      </c>
      <c r="AB1205" s="60">
        <f>IF(ISNUMBER(Z1205),Z1205/MAX(Z$22:Z1205)-1,"")</f>
        <v>-0.21091445427728617</v>
      </c>
      <c r="AD1205" s="62">
        <v>13.89</v>
      </c>
      <c r="AE1205" s="60">
        <f>IF(AND(ISNUMBER(AD1204),ISNUMBER(AD1205)),AD1205/AD1204-1,"")</f>
        <v>-7.1942446043160579E-4</v>
      </c>
      <c r="AF1205" s="60">
        <f>IF(ISNUMBER(AD1205),AD1205/MAX(AD$22:AD1205)-1,"")</f>
        <v>-0.18149675898644657</v>
      </c>
      <c r="AH1205" s="62">
        <v>17.440000000000001</v>
      </c>
      <c r="AI1205" s="60">
        <f>IF(AND(ISNUMBER(AH1204),ISNUMBER(AH1205)),AH1205/AH1204-1,"")</f>
        <v>-5.1340559041642697E-3</v>
      </c>
      <c r="AJ1205" s="60">
        <f>IF(ISNUMBER(AH1205),AH1205/MAX(AH$22:AH1205)-1,"")</f>
        <v>-0.17110266159695808</v>
      </c>
      <c r="AL1205" s="62">
        <v>22.09</v>
      </c>
      <c r="AM1205" s="60">
        <f>IF(AND(ISNUMBER(AL1204),ISNUMBER(AL1205)),AL1205/AL1204-1,"")</f>
        <v>-5.4029716343989564E-3</v>
      </c>
      <c r="AN1205" s="60">
        <f>IF(ISNUMBER(AL1205),AL1205/MAX(AL$22:AL1205)-1,"")</f>
        <v>-6.2791684344505772E-2</v>
      </c>
      <c r="AP1205" s="62">
        <v>100.4</v>
      </c>
      <c r="AQ1205" s="60">
        <f>IF(AND(ISNUMBER(AP1204),ISNUMBER(AP1205)),AP1205/AP1204-1,"")</f>
        <v>-2.9871552325000383E-4</v>
      </c>
      <c r="AR1205" s="60">
        <f>IF(ISNUMBER(AP1205),AP1205/MAX(AP$22:AP1205)-1,"")</f>
        <v>-2.9871552325000383E-4</v>
      </c>
      <c r="AT1205" s="62">
        <v>50.08</v>
      </c>
      <c r="AU1205" s="60">
        <f>IF(AND(ISNUMBER(AT1204),ISNUMBER(AT1205)),AT1205/AT1204-1,"")</f>
        <v>0</v>
      </c>
      <c r="AV1205" s="60">
        <f>IF(ISNUMBER(AT1205),AT1205/MAX(AT$22:AT1205)-1,"")</f>
        <v>-1.9928258270227595E-3</v>
      </c>
      <c r="AX1205" s="62">
        <v>23.27</v>
      </c>
      <c r="AY1205" s="60">
        <f>IF(AND(ISNUMBER(AX1204),ISNUMBER(AX1205)),AX1205/AX1204-1,"")</f>
        <v>2.1533161068045814E-3</v>
      </c>
      <c r="AZ1205" s="60">
        <f>IF(ISNUMBER(AX1205),AX1205/MAX(AX$22:AX1205)-1,"")</f>
        <v>-0.13220212567592771</v>
      </c>
      <c r="BB1205" s="62">
        <v>42.18</v>
      </c>
      <c r="BC1205" s="60">
        <f>IF(AND(ISNUMBER(BB1204),ISNUMBER(BB1205)),BB1205/BB1204-1,"")</f>
        <v>-2.1291696238467939E-3</v>
      </c>
      <c r="BD1205" s="60">
        <f>IF(ISNUMBER(BB1205),BB1205/MAX(BB$22:BB1205)-1,"")</f>
        <v>-0.23738926053154952</v>
      </c>
      <c r="BF1205" s="62">
        <v>47.91</v>
      </c>
      <c r="BG1205" s="60">
        <f>IF(AND(ISNUMBER(BF1204),ISNUMBER(BF1205)),BF1205/BF1204-1,"")</f>
        <v>-1.6670139612420254E-3</v>
      </c>
      <c r="BH1205" s="60">
        <f>IF(ISNUMBER(BF1205),BF1205/MAX(BF$22:BF1205)-1,"")</f>
        <v>-0.11507203546361289</v>
      </c>
      <c r="BK1205" s="61">
        <f>BK1204*(1+BL1205)</f>
        <v>136.69572221340087</v>
      </c>
      <c r="BL1205" s="60">
        <f>$L$12*N(AQ1205)+$L$13*N(S1205)+$L$14*N(AA1205)+$L$15*N(AE1205)+$L$16*N(AY1205)+$L$17*N(BC1205)+$L$18*N(AM1205)+$L$19*N(AU1205)+$L$20*N(W1205)</f>
        <v>5.1306288802601806E-3</v>
      </c>
      <c r="BM1205" s="60">
        <f>IF(ISNUMBER(BK1205),BK1205/MAX(BK$22:BK1205)-1,"")</f>
        <v>-8.9701762459419521E-2</v>
      </c>
      <c r="BO1205" s="61">
        <f>BO1204*(1+BP1205)</f>
        <v>135.40689295957995</v>
      </c>
      <c r="BP1205" s="60">
        <f>$L$36*N(S1205)+$L$37*N(AQ1205)+$L$38*N(AA1205)+$L$39*N(AE1205)+$L$40*N(AM1205)+$L$41*N(W1205)+$L$42*N(AI1205)+$L$43*N(BG1205)+$L$44*N(AY1205)</f>
        <v>5.2441573512068389E-3</v>
      </c>
      <c r="BQ1205" s="60">
        <f>IF(ISNUMBER(BO1205),BO1205/MAX(BO$22:BO1205)-1,"")</f>
        <v>-0.10696495934277395</v>
      </c>
      <c r="BS1205" s="61">
        <f>BS1204*(1+BT1205)</f>
        <v>128.92544464926752</v>
      </c>
      <c r="BT1205" s="60">
        <f>$L$60*N(S1205)+$L$61*N(AE1205)+$L$62*N(AQ1205)+$L$63*N(AM1205)+$L$64*N(AI1205)+$L$65*N(AA1205)+$L$66*N(BG1205)+$L$67*N(W1205)+$L$68*N(AY1205)</f>
        <v>3.4997652988028394E-3</v>
      </c>
      <c r="BU1205" s="60">
        <f>IF(ISNUMBER(BS1205),BS1205/MAX(BS$22:BS1205)-1,"")</f>
        <v>-0.10723407628133685</v>
      </c>
    </row>
    <row r="1206" spans="17:73" ht="16" customHeight="1">
      <c r="Q1206" s="63">
        <v>44809</v>
      </c>
      <c r="R1206" s="62">
        <v>579.29</v>
      </c>
      <c r="S1206" s="60">
        <f>IF(AND(ISNUMBER(R1205),ISNUMBER(R1206)),R1206/R1205-1,"")</f>
        <v>-6.7043895747600502E-3</v>
      </c>
      <c r="T1206" s="60">
        <f>IF(ISNUMBER(R1206),R1206/MAX(R$22:R1206)-1,"")</f>
        <v>-0.12691785983421255</v>
      </c>
      <c r="V1206" s="62">
        <v>290.68</v>
      </c>
      <c r="W1206" s="60">
        <f>IF(AND(ISNUMBER(V1205),ISNUMBER(V1206)),V1206/V1205-1,"")</f>
        <v>-4.9294810351909746E-3</v>
      </c>
      <c r="X1206" s="60">
        <f>IF(ISNUMBER(V1206),V1206/MAX(V$22:V1206)-1,"")</f>
        <v>-0.13890452350623572</v>
      </c>
      <c r="Z1206" s="62">
        <v>10.63</v>
      </c>
      <c r="AA1206" s="60">
        <f>IF(AND(ISNUMBER(Z1205),ISNUMBER(Z1206)),Z1206/Z1205-1,"")</f>
        <v>-6.5420560747662115E-3</v>
      </c>
      <c r="AB1206" s="60">
        <f>IF(ISNUMBER(Z1206),Z1206/MAX(Z$22:Z1206)-1,"")</f>
        <v>-0.21607669616519176</v>
      </c>
      <c r="AD1206" s="62">
        <v>13.89</v>
      </c>
      <c r="AE1206" s="60">
        <f>IF(AND(ISNUMBER(AD1205),ISNUMBER(AD1206)),AD1206/AD1205-1,"")</f>
        <v>0</v>
      </c>
      <c r="AF1206" s="60">
        <f>IF(ISNUMBER(AD1206),AD1206/MAX(AD$22:AD1206)-1,"")</f>
        <v>-0.18149675898644657</v>
      </c>
      <c r="AH1206" s="62">
        <v>17.399999999999999</v>
      </c>
      <c r="AI1206" s="60">
        <f>IF(AND(ISNUMBER(AH1205),ISNUMBER(AH1206)),AH1206/AH1205-1,"")</f>
        <v>-2.2935779816515289E-3</v>
      </c>
      <c r="AJ1206" s="60">
        <f>IF(ISNUMBER(AH1206),AH1206/MAX(AH$22:AH1206)-1,"")</f>
        <v>-0.1730038022813688</v>
      </c>
      <c r="AL1206" s="62">
        <v>22.01</v>
      </c>
      <c r="AM1206" s="60">
        <f>IF(AND(ISNUMBER(AL1205),ISNUMBER(AL1206)),AL1206/AL1205-1,"")</f>
        <v>-3.6215482118604481E-3</v>
      </c>
      <c r="AN1206" s="60">
        <f>IF(ISNUMBER(AL1206),AL1206/MAX(AL$22:AL1206)-1,"")</f>
        <v>-6.6185829444208699E-2</v>
      </c>
      <c r="AP1206" s="62">
        <v>100.43</v>
      </c>
      <c r="AQ1206" s="60">
        <f>IF(AND(ISNUMBER(AP1205),ISNUMBER(AP1206)),AP1206/AP1205-1,"")</f>
        <v>2.9880478087651596E-4</v>
      </c>
      <c r="AR1206" s="60">
        <f>IF(ISNUMBER(AP1206),AP1206/MAX(AP$22:AP1206)-1,"")</f>
        <v>0</v>
      </c>
      <c r="AT1206" s="62">
        <v>50.09</v>
      </c>
      <c r="AU1206" s="60">
        <f>IF(AND(ISNUMBER(AT1205),ISNUMBER(AT1206)),AT1206/AT1205-1,"")</f>
        <v>1.9968051118213204E-4</v>
      </c>
      <c r="AV1206" s="60">
        <f>IF(ISNUMBER(AT1206),AT1206/MAX(AT$22:AT1206)-1,"")</f>
        <v>-1.7935432443203503E-3</v>
      </c>
      <c r="AX1206" s="62">
        <v>23.45</v>
      </c>
      <c r="AY1206" s="60">
        <f>IF(AND(ISNUMBER(AX1205),ISNUMBER(AX1206)),AX1206/AX1205-1,"")</f>
        <v>7.7352814782982726E-3</v>
      </c>
      <c r="AZ1206" s="60">
        <f>IF(ISNUMBER(AX1206),AX1206/MAX(AX$22:AX1206)-1,"")</f>
        <v>-0.12548946485176216</v>
      </c>
      <c r="BB1206" s="62">
        <v>42.32</v>
      </c>
      <c r="BC1206" s="60">
        <f>IF(AND(ISNUMBER(BB1205),ISNUMBER(BB1206)),BB1206/BB1205-1,"")</f>
        <v>3.3191085822665833E-3</v>
      </c>
      <c r="BD1206" s="60">
        <f>IF(ISNUMBER(BB1206),BB1206/MAX(BB$22:BB1206)-1,"")</f>
        <v>-0.23485807268125114</v>
      </c>
      <c r="BF1206" s="62">
        <v>48</v>
      </c>
      <c r="BG1206" s="60">
        <f>IF(AND(ISNUMBER(BF1205),ISNUMBER(BF1206)),BF1206/BF1205-1,"")</f>
        <v>1.8785222291797243E-3</v>
      </c>
      <c r="BH1206" s="60">
        <f>IF(ISNUMBER(BF1206),BF1206/MAX(BF$22:BF1206)-1,"")</f>
        <v>-0.11340967861100848</v>
      </c>
      <c r="BK1206" s="61">
        <f>BK1205*(1+BL1206)</f>
        <v>136.44775760627135</v>
      </c>
      <c r="BL1206" s="60">
        <f>$L$12*N(AQ1206)+$L$13*N(S1206)+$L$14*N(AA1206)+$L$15*N(AE1206)+$L$16*N(AY1206)+$L$17*N(BC1206)+$L$18*N(AM1206)+$L$19*N(AU1206)+$L$20*N(W1206)</f>
        <v>-1.8139895171145352E-3</v>
      </c>
      <c r="BM1206" s="60">
        <f>IF(ISNUMBER(BK1206),BK1206/MAX(BK$22:BK1206)-1,"")</f>
        <v>-9.1353033919766014E-2</v>
      </c>
      <c r="BO1206" s="61">
        <f>BO1205*(1+BP1206)</f>
        <v>135.04374413539136</v>
      </c>
      <c r="BP1206" s="60">
        <f>$L$36*N(S1206)+$L$37*N(AQ1206)+$L$38*N(AA1206)+$L$39*N(AE1206)+$L$40*N(AM1206)+$L$41*N(W1206)+$L$42*N(AI1206)+$L$43*N(BG1206)+$L$44*N(AY1206)</f>
        <v>-2.6819079608967613E-3</v>
      </c>
      <c r="BQ1206" s="60">
        <f>IF(ISNUMBER(BO1206),BO1206/MAX(BO$22:BO1206)-1,"")</f>
        <v>-0.1093599971276723</v>
      </c>
      <c r="BS1206" s="61">
        <f>BS1205*(1+BT1206)</f>
        <v>128.5277219531051</v>
      </c>
      <c r="BT1206" s="60">
        <f>$L$60*N(S1206)+$L$61*N(AE1206)+$L$62*N(AQ1206)+$L$63*N(AM1206)+$L$64*N(AI1206)+$L$65*N(AA1206)+$L$66*N(BG1206)+$L$67*N(W1206)+$L$68*N(AY1206)</f>
        <v>-3.0849045915209783E-3</v>
      </c>
      <c r="BU1206" s="60">
        <f>IF(ISNUMBER(BS1206),BS1206/MAX(BS$22:BS1206)-1,"")</f>
        <v>-0.10998817397857008</v>
      </c>
    </row>
    <row r="1207" spans="17:73" ht="16" customHeight="1">
      <c r="Q1207" s="63">
        <v>44810</v>
      </c>
      <c r="R1207" s="62">
        <v>578.79999999999995</v>
      </c>
      <c r="S1207" s="60">
        <f>IF(AND(ISNUMBER(R1206),ISNUMBER(R1207)),R1207/R1206-1,"")</f>
        <v>-8.4586303923772643E-4</v>
      </c>
      <c r="T1207" s="60">
        <f>IF(ISNUMBER(R1207),R1207/MAX(R$22:R1207)-1,"")</f>
        <v>-0.12765636774679734</v>
      </c>
      <c r="V1207" s="62">
        <v>290.77</v>
      </c>
      <c r="W1207" s="60">
        <f>IF(AND(ISNUMBER(V1206),ISNUMBER(V1207)),V1207/V1206-1,"")</f>
        <v>3.0961882482438696E-4</v>
      </c>
      <c r="X1207" s="60">
        <f>IF(ISNUMBER(V1207),V1207/MAX(V$22:V1207)-1,"")</f>
        <v>-0.13863791213674204</v>
      </c>
      <c r="Z1207" s="62">
        <v>10.67</v>
      </c>
      <c r="AA1207" s="60">
        <f>IF(AND(ISNUMBER(Z1206),ISNUMBER(Z1207)),Z1207/Z1206-1,"")</f>
        <v>3.7629350893695346E-3</v>
      </c>
      <c r="AB1207" s="60">
        <f>IF(ISNUMBER(Z1207),Z1207/MAX(Z$22:Z1207)-1,"")</f>
        <v>-0.21312684365781709</v>
      </c>
      <c r="AD1207" s="62">
        <v>13.9</v>
      </c>
      <c r="AE1207" s="60">
        <f>IF(AND(ISNUMBER(AD1206),ISNUMBER(AD1207)),AD1207/AD1206-1,"")</f>
        <v>7.1994240460759862E-4</v>
      </c>
      <c r="AF1207" s="60">
        <f>IF(ISNUMBER(AD1207),AD1207/MAX(AD$22:AD1207)-1,"")</f>
        <v>-0.18090748379493216</v>
      </c>
      <c r="AH1207" s="62">
        <v>17.420000000000002</v>
      </c>
      <c r="AI1207" s="60">
        <f>IF(AND(ISNUMBER(AH1206),ISNUMBER(AH1207)),AH1207/AH1206-1,"")</f>
        <v>1.1494252873565092E-3</v>
      </c>
      <c r="AJ1207" s="60">
        <f>IF(ISNUMBER(AH1207),AH1207/MAX(AH$22:AH1207)-1,"")</f>
        <v>-0.17205323193916333</v>
      </c>
      <c r="AL1207" s="62">
        <v>21.99</v>
      </c>
      <c r="AM1207" s="60">
        <f>IF(AND(ISNUMBER(AL1206),ISNUMBER(AL1207)),AL1207/AL1206-1,"")</f>
        <v>-9.0867787369386388E-4</v>
      </c>
      <c r="AN1207" s="60">
        <f>IF(ISNUMBER(AL1207),AL1207/MAX(AL$22:AL1207)-1,"")</f>
        <v>-6.703436571913457E-2</v>
      </c>
      <c r="AP1207" s="62">
        <v>100.24</v>
      </c>
      <c r="AQ1207" s="60">
        <f>IF(AND(ISNUMBER(AP1206),ISNUMBER(AP1207)),AP1207/AP1206-1,"")</f>
        <v>-1.8918649805835797E-3</v>
      </c>
      <c r="AR1207" s="60">
        <f>IF(ISNUMBER(AP1207),AP1207/MAX(AP$22:AP1207)-1,"")</f>
        <v>-1.8918649805835797E-3</v>
      </c>
      <c r="AT1207" s="62">
        <v>50.08</v>
      </c>
      <c r="AU1207" s="60">
        <f>IF(AND(ISNUMBER(AT1206),ISNUMBER(AT1207)),AT1207/AT1206-1,"")</f>
        <v>-1.9964064683575256E-4</v>
      </c>
      <c r="AV1207" s="60">
        <f>IF(ISNUMBER(AT1207),AT1207/MAX(AT$22:AT1207)-1,"")</f>
        <v>-1.9928258270227595E-3</v>
      </c>
      <c r="AX1207" s="62">
        <v>23.45</v>
      </c>
      <c r="AY1207" s="60">
        <f>IF(AND(ISNUMBER(AX1206),ISNUMBER(AX1207)),AX1207/AX1206-1,"")</f>
        <v>0</v>
      </c>
      <c r="AZ1207" s="60">
        <f>IF(ISNUMBER(AX1207),AX1207/MAX(AX$22:AX1207)-1,"")</f>
        <v>-0.12548946485176216</v>
      </c>
      <c r="BB1207" s="62">
        <v>42.18</v>
      </c>
      <c r="BC1207" s="60">
        <f>IF(AND(ISNUMBER(BB1206),ISNUMBER(BB1207)),BB1207/BB1206-1,"")</f>
        <v>-3.3081285444234165E-3</v>
      </c>
      <c r="BD1207" s="60">
        <f>IF(ISNUMBER(BB1207),BB1207/MAX(BB$22:BB1207)-1,"")</f>
        <v>-0.23738926053154952</v>
      </c>
      <c r="BF1207" s="62">
        <v>47.96</v>
      </c>
      <c r="BG1207" s="60">
        <f>IF(AND(ISNUMBER(BF1206),ISNUMBER(BF1207)),BF1207/BF1206-1,"")</f>
        <v>-8.3333333333335258E-4</v>
      </c>
      <c r="BH1207" s="60">
        <f>IF(ISNUMBER(BF1207),BF1207/MAX(BF$22:BF1207)-1,"")</f>
        <v>-0.11414850387883269</v>
      </c>
      <c r="BK1207" s="61">
        <f>BK1206*(1+BL1207)</f>
        <v>136.42819878486679</v>
      </c>
      <c r="BL1207" s="60">
        <f>$L$12*N(AQ1207)+$L$13*N(S1207)+$L$14*N(AA1207)+$L$15*N(AE1207)+$L$16*N(AY1207)+$L$17*N(BC1207)+$L$18*N(AM1207)+$L$19*N(AU1207)+$L$20*N(W1207)</f>
        <v>-1.4334293027373101E-4</v>
      </c>
      <c r="BM1207" s="60">
        <f>IF(ISNUMBER(BK1207),BK1207/MAX(BK$22:BK1207)-1,"")</f>
        <v>-9.1483282038468228E-2</v>
      </c>
      <c r="BO1207" s="61">
        <f>BO1206*(1+BP1207)</f>
        <v>135.06635060683661</v>
      </c>
      <c r="BP1207" s="60">
        <f>$L$36*N(S1207)+$L$37*N(AQ1207)+$L$38*N(AA1207)+$L$39*N(AE1207)+$L$40*N(AM1207)+$L$41*N(W1207)+$L$42*N(AI1207)+$L$43*N(BG1207)+$L$44*N(AY1207)</f>
        <v>1.6740110095429483E-4</v>
      </c>
      <c r="BQ1207" s="60">
        <f>IF(ISNUMBER(BO1207),BO1207/MAX(BO$22:BO1207)-1,"")</f>
        <v>-0.10921090301063763</v>
      </c>
      <c r="BS1207" s="61">
        <f>BS1206*(1+BT1207)</f>
        <v>128.51616062711469</v>
      </c>
      <c r="BT1207" s="60">
        <f>$L$60*N(S1207)+$L$61*N(AE1207)+$L$62*N(AQ1207)+$L$63*N(AM1207)+$L$64*N(AI1207)+$L$65*N(AA1207)+$L$66*N(BG1207)+$L$67*N(W1207)+$L$68*N(AY1207)</f>
        <v>-8.9952002686632555E-5</v>
      </c>
      <c r="BU1207" s="60">
        <f>IF(ISNUMBER(BS1207),BS1207/MAX(BS$22:BS1207)-1,"")</f>
        <v>-0.11006823232473539</v>
      </c>
    </row>
    <row r="1208" spans="17:73" ht="16" customHeight="1">
      <c r="Q1208" s="63">
        <v>44811</v>
      </c>
      <c r="R1208" s="62">
        <v>580.26</v>
      </c>
      <c r="S1208" s="60">
        <f>IF(AND(ISNUMBER(R1207),ISNUMBER(R1208)),R1208/R1207-1,"")</f>
        <v>2.5224602626123804E-3</v>
      </c>
      <c r="T1208" s="60">
        <f>IF(ISNUMBER(R1208),R1208/MAX(R$22:R1208)-1,"")</f>
        <v>-0.12545591559909575</v>
      </c>
      <c r="V1208" s="62">
        <v>290.82</v>
      </c>
      <c r="W1208" s="60">
        <f>IF(AND(ISNUMBER(V1207),ISNUMBER(V1208)),V1208/V1207-1,"")</f>
        <v>1.7195721704443834E-4</v>
      </c>
      <c r="X1208" s="60">
        <f>IF(ISNUMBER(V1208),V1208/MAX(V$22:V1208)-1,"")</f>
        <v>-0.1384897947092455</v>
      </c>
      <c r="Z1208" s="62">
        <v>10.68</v>
      </c>
      <c r="AA1208" s="60">
        <f>IF(AND(ISNUMBER(Z1207),ISNUMBER(Z1208)),Z1208/Z1207-1,"")</f>
        <v>9.3720712277400864E-4</v>
      </c>
      <c r="AB1208" s="60">
        <f>IF(ISNUMBER(Z1208),Z1208/MAX(Z$22:Z1208)-1,"")</f>
        <v>-0.21238938053097345</v>
      </c>
      <c r="AD1208" s="62">
        <v>13.81</v>
      </c>
      <c r="AE1208" s="60">
        <f>IF(AND(ISNUMBER(AD1207),ISNUMBER(AD1208)),AD1208/AD1207-1,"")</f>
        <v>-6.4748201438848962E-3</v>
      </c>
      <c r="AF1208" s="60">
        <f>IF(ISNUMBER(AD1208),AD1208/MAX(AD$22:AD1208)-1,"")</f>
        <v>-0.18621096051856212</v>
      </c>
      <c r="AH1208" s="62">
        <v>17.399999999999999</v>
      </c>
      <c r="AI1208" s="60">
        <f>IF(AND(ISNUMBER(AH1207),ISNUMBER(AH1208)),AH1208/AH1207-1,"")</f>
        <v>-1.1481056257177658E-3</v>
      </c>
      <c r="AJ1208" s="60">
        <f>IF(ISNUMBER(AH1208),AH1208/MAX(AH$22:AH1208)-1,"")</f>
        <v>-0.1730038022813688</v>
      </c>
      <c r="AL1208" s="62">
        <v>22</v>
      </c>
      <c r="AM1208" s="60">
        <f>IF(AND(ISNUMBER(AL1207),ISNUMBER(AL1208)),AL1208/AL1207-1,"")</f>
        <v>4.5475216007284658E-4</v>
      </c>
      <c r="AN1208" s="60">
        <f>IF(ISNUMBER(AL1208),AL1208/MAX(AL$22:AL1208)-1,"")</f>
        <v>-6.6610097581671579E-2</v>
      </c>
      <c r="AP1208" s="62">
        <v>100.25</v>
      </c>
      <c r="AQ1208" s="60">
        <f>IF(AND(ISNUMBER(AP1207),ISNUMBER(AP1208)),AP1208/AP1207-1,"")</f>
        <v>9.9760574620910702E-5</v>
      </c>
      <c r="AR1208" s="60">
        <f>IF(ISNUMBER(AP1208),AP1208/MAX(AP$22:AP1208)-1,"")</f>
        <v>-1.792293139500245E-3</v>
      </c>
      <c r="AT1208" s="62">
        <v>50.08</v>
      </c>
      <c r="AU1208" s="60">
        <f>IF(AND(ISNUMBER(AT1207),ISNUMBER(AT1208)),AT1208/AT1207-1,"")</f>
        <v>0</v>
      </c>
      <c r="AV1208" s="60">
        <f>IF(ISNUMBER(AT1208),AT1208/MAX(AT$22:AT1208)-1,"")</f>
        <v>-1.9928258270227595E-3</v>
      </c>
      <c r="AX1208" s="62">
        <v>23.5</v>
      </c>
      <c r="AY1208" s="60">
        <f>IF(AND(ISNUMBER(AX1207),ISNUMBER(AX1208)),AX1208/AX1207-1,"")</f>
        <v>2.132196162046851E-3</v>
      </c>
      <c r="AZ1208" s="60">
        <f>IF(ISNUMBER(AX1208),AX1208/MAX(AX$22:AX1208)-1,"")</f>
        <v>-0.12362483684504944</v>
      </c>
      <c r="BB1208" s="62">
        <v>42.02</v>
      </c>
      <c r="BC1208" s="60">
        <f>IF(AND(ISNUMBER(BB1207),ISNUMBER(BB1208)),BB1208/BB1207-1,"")</f>
        <v>-3.7932669511615558E-3</v>
      </c>
      <c r="BD1208" s="60">
        <f>IF(ISNUMBER(BB1208),BB1208/MAX(BB$22:BB1208)-1,"")</f>
        <v>-0.24028204664617603</v>
      </c>
      <c r="BF1208" s="62">
        <v>47.99</v>
      </c>
      <c r="BG1208" s="60">
        <f>IF(AND(ISNUMBER(BF1207),ISNUMBER(BF1208)),BF1208/BF1207-1,"")</f>
        <v>6.255212677230837E-4</v>
      </c>
      <c r="BH1208" s="60">
        <f>IF(ISNUMBER(BF1208),BF1208/MAX(BF$22:BF1208)-1,"")</f>
        <v>-0.11359438492796448</v>
      </c>
      <c r="BK1208" s="61">
        <f>BK1207*(1+BL1208)</f>
        <v>136.4881239671252</v>
      </c>
      <c r="BL1208" s="60">
        <f>$L$12*N(AQ1208)+$L$13*N(S1208)+$L$14*N(AA1208)+$L$15*N(AE1208)+$L$16*N(AY1208)+$L$17*N(BC1208)+$L$18*N(AM1208)+$L$19*N(AU1208)+$L$20*N(W1208)</f>
        <v>4.3924337337992135E-4</v>
      </c>
      <c r="BM1208" s="60">
        <f>IF(ISNUMBER(BK1208),BK1208/MAX(BK$22:BK1208)-1,"")</f>
        <v>-9.1084222090498712E-2</v>
      </c>
      <c r="BO1208" s="61">
        <f>BO1207*(1+BP1208)</f>
        <v>135.07142240827628</v>
      </c>
      <c r="BP1208" s="60">
        <f>$L$36*N(S1208)+$L$37*N(AQ1208)+$L$38*N(AA1208)+$L$39*N(AE1208)+$L$40*N(AM1208)+$L$41*N(W1208)+$L$42*N(AI1208)+$L$43*N(BG1208)+$L$44*N(AY1208)</f>
        <v>3.7550444036477012E-5</v>
      </c>
      <c r="BQ1208" s="60">
        <f>IF(ISNUMBER(BO1208),BO1208/MAX(BO$22:BO1208)-1,"")</f>
        <v>-0.10917745348450281</v>
      </c>
      <c r="BS1208" s="61">
        <f>BS1207*(1+BT1208)</f>
        <v>128.45962583403161</v>
      </c>
      <c r="BT1208" s="60">
        <f>$L$60*N(S1208)+$L$61*N(AE1208)+$L$62*N(AQ1208)+$L$63*N(AM1208)+$L$64*N(AI1208)+$L$65*N(AA1208)+$L$66*N(BG1208)+$L$67*N(W1208)+$L$68*N(AY1208)</f>
        <v>-4.399041552999338E-4</v>
      </c>
      <c r="BU1208" s="60">
        <f>IF(ISNUMBER(BS1208),BS1208/MAX(BS$22:BS1208)-1,"")</f>
        <v>-0.1104597170072692</v>
      </c>
    </row>
    <row r="1209" spans="17:73" ht="16" customHeight="1">
      <c r="Q1209" s="63">
        <v>44812</v>
      </c>
      <c r="R1209" s="62">
        <v>590.88</v>
      </c>
      <c r="S1209" s="60">
        <f>IF(AND(ISNUMBER(R1208),ISNUMBER(R1209)),R1209/R1208-1,"")</f>
        <v>1.8302140419811819E-2</v>
      </c>
      <c r="T1209" s="60">
        <f>IF(ISNUMBER(R1209),R1209/MAX(R$22:R1209)-1,"")</f>
        <v>-0.10944988696307456</v>
      </c>
      <c r="V1209" s="62">
        <v>296.72000000000003</v>
      </c>
      <c r="W1209" s="60">
        <f>IF(AND(ISNUMBER(V1208),ISNUMBER(V1209)),V1209/V1208-1,"")</f>
        <v>2.0287463035554731E-2</v>
      </c>
      <c r="X1209" s="60">
        <f>IF(ISNUMBER(V1209),V1209/MAX(V$22:V1209)-1,"")</f>
        <v>-0.12101193826465617</v>
      </c>
      <c r="Z1209" s="62">
        <v>10.91</v>
      </c>
      <c r="AA1209" s="60">
        <f>IF(AND(ISNUMBER(Z1208),ISNUMBER(Z1209)),Z1209/Z1208-1,"")</f>
        <v>2.1535580524344677E-2</v>
      </c>
      <c r="AB1209" s="60">
        <f>IF(ISNUMBER(Z1209),Z1209/MAX(Z$22:Z1209)-1,"")</f>
        <v>-0.19542772861356938</v>
      </c>
      <c r="AD1209" s="62">
        <v>14.09</v>
      </c>
      <c r="AE1209" s="60">
        <f>IF(AND(ISNUMBER(AD1208),ISNUMBER(AD1209)),AD1209/AD1208-1,"")</f>
        <v>2.0275162925416312E-2</v>
      </c>
      <c r="AF1209" s="60">
        <f>IF(ISNUMBER(AD1209),AD1209/MAX(AD$22:AD1209)-1,"")</f>
        <v>-0.16971125515615793</v>
      </c>
      <c r="AH1209" s="62">
        <v>17.73</v>
      </c>
      <c r="AI1209" s="60">
        <f>IF(AND(ISNUMBER(AH1208),ISNUMBER(AH1209)),AH1209/AH1208-1,"")</f>
        <v>1.8965517241379404E-2</v>
      </c>
      <c r="AJ1209" s="60">
        <f>IF(ISNUMBER(AH1209),AH1209/MAX(AH$22:AH1209)-1,"")</f>
        <v>-0.15731939163498099</v>
      </c>
      <c r="AL1209" s="62">
        <v>22.5</v>
      </c>
      <c r="AM1209" s="60">
        <f>IF(AND(ISNUMBER(AL1208),ISNUMBER(AL1209)),AL1209/AL1208-1,"")</f>
        <v>2.2727272727272707E-2</v>
      </c>
      <c r="AN1209" s="60">
        <f>IF(ISNUMBER(AL1209),AL1209/MAX(AL$22:AL1209)-1,"")</f>
        <v>-4.5396690708527809E-2</v>
      </c>
      <c r="AP1209" s="62">
        <v>100.28</v>
      </c>
      <c r="AQ1209" s="60">
        <f>IF(AND(ISNUMBER(AP1208),ISNUMBER(AP1209)),AP1209/AP1208-1,"")</f>
        <v>2.9925187032420197E-4</v>
      </c>
      <c r="AR1209" s="60">
        <f>IF(ISNUMBER(AP1209),AP1209/MAX(AP$22:AP1209)-1,"")</f>
        <v>-1.4935776162501302E-3</v>
      </c>
      <c r="AT1209" s="62">
        <v>50.1</v>
      </c>
      <c r="AU1209" s="60">
        <f>IF(AND(ISNUMBER(AT1208),ISNUMBER(AT1209)),AT1209/AT1208-1,"")</f>
        <v>3.9936102236426407E-4</v>
      </c>
      <c r="AV1209" s="60">
        <f>IF(ISNUMBER(AT1209),AT1209/MAX(AT$22:AT1209)-1,"")</f>
        <v>-1.5942606616181632E-3</v>
      </c>
      <c r="AX1209" s="62">
        <v>23.63</v>
      </c>
      <c r="AY1209" s="60">
        <f>IF(AND(ISNUMBER(AX1208),ISNUMBER(AX1209)),AX1209/AX1208-1,"")</f>
        <v>5.5319148936170404E-3</v>
      </c>
      <c r="AZ1209" s="60">
        <f>IF(ISNUMBER(AX1209),AX1209/MAX(AX$22:AX1209)-1,"")</f>
        <v>-0.11877680402759661</v>
      </c>
      <c r="BB1209" s="62">
        <v>42.28</v>
      </c>
      <c r="BC1209" s="60">
        <f>IF(AND(ISNUMBER(BB1208),ISNUMBER(BB1209)),BB1209/BB1208-1,"")</f>
        <v>6.1875297477391733E-3</v>
      </c>
      <c r="BD1209" s="60">
        <f>IF(ISNUMBER(BB1209),BB1209/MAX(BB$22:BB1209)-1,"")</f>
        <v>-0.23558126920990785</v>
      </c>
      <c r="BF1209" s="62">
        <v>48.23</v>
      </c>
      <c r="BG1209" s="60">
        <f>IF(AND(ISNUMBER(BF1208),ISNUMBER(BF1209)),BF1209/BF1208-1,"")</f>
        <v>5.0010418837256321E-3</v>
      </c>
      <c r="BH1209" s="60">
        <f>IF(ISNUMBER(BF1209),BF1209/MAX(BF$22:BF1209)-1,"")</f>
        <v>-0.10916143332101969</v>
      </c>
      <c r="BK1209" s="61">
        <f>BK1208*(1+BL1209)</f>
        <v>138.26801117699628</v>
      </c>
      <c r="BL1209" s="60">
        <f>$L$12*N(AQ1209)+$L$13*N(S1209)+$L$14*N(AA1209)+$L$15*N(AE1209)+$L$16*N(AY1209)+$L$17*N(BC1209)+$L$18*N(AM1209)+$L$19*N(AU1209)+$L$20*N(W1209)</f>
        <v>1.3040601322205667E-2</v>
      </c>
      <c r="BM1209" s="60">
        <f>IF(ISNUMBER(BK1209),BK1209/MAX(BK$22:BK1209)-1,"")</f>
        <v>-7.9231413795318395E-2</v>
      </c>
      <c r="BO1209" s="61">
        <f>BO1208*(1+BP1209)</f>
        <v>137.02799631455943</v>
      </c>
      <c r="BP1209" s="60">
        <f>$L$36*N(S1209)+$L$37*N(AQ1209)+$L$38*N(AA1209)+$L$39*N(AE1209)+$L$40*N(AM1209)+$L$41*N(W1209)+$L$42*N(AI1209)+$L$43*N(BG1209)+$L$44*N(AY1209)</f>
        <v>1.4485476434601153E-2</v>
      </c>
      <c r="BQ1209" s="60">
        <f>IF(ISNUMBER(BO1209),BO1209/MAX(BO$22:BO1209)-1,"")</f>
        <v>-9.6273464479541104E-2</v>
      </c>
      <c r="BS1209" s="61">
        <f>BS1208*(1+BT1209)</f>
        <v>130.5210953491212</v>
      </c>
      <c r="BT1209" s="60">
        <f>$L$60*N(S1209)+$L$61*N(AE1209)+$L$62*N(AQ1209)+$L$63*N(AM1209)+$L$64*N(AI1209)+$L$65*N(AA1209)+$L$66*N(BG1209)+$L$67*N(W1209)+$L$68*N(AY1209)</f>
        <v>1.6047606411005538E-2</v>
      </c>
      <c r="BU1209" s="60">
        <f>IF(ISNUMBER(BS1209),BS1209/MAX(BS$22:BS1209)-1,"")</f>
        <v>-9.6184724659067355E-2</v>
      </c>
    </row>
    <row r="1210" spans="17:73" ht="16" customHeight="1">
      <c r="Q1210" s="63">
        <v>44813</v>
      </c>
      <c r="R1210" s="62">
        <v>588.29999999999995</v>
      </c>
      <c r="S1210" s="60">
        <f>IF(AND(ISNUMBER(R1209),ISNUMBER(R1210)),R1210/R1209-1,"")</f>
        <v>-4.3663688058489525E-3</v>
      </c>
      <c r="T1210" s="60">
        <f>IF(ISNUMBER(R1210),R1210/MAX(R$22:R1210)-1,"")</f>
        <v>-0.11333835719668428</v>
      </c>
      <c r="V1210" s="62">
        <v>295.57</v>
      </c>
      <c r="W1210" s="60">
        <f>IF(AND(ISNUMBER(V1209),ISNUMBER(V1210)),V1210/V1209-1,"")</f>
        <v>-3.8757077379348859E-3</v>
      </c>
      <c r="X1210" s="60">
        <f>IF(ISNUMBER(V1210),V1210/MAX(V$22:V1210)-1,"")</f>
        <v>-0.12441863909707618</v>
      </c>
      <c r="Z1210" s="62">
        <v>10.89</v>
      </c>
      <c r="AA1210" s="60">
        <f>IF(AND(ISNUMBER(Z1209),ISNUMBER(Z1210)),Z1210/Z1209-1,"")</f>
        <v>-1.8331805682859637E-3</v>
      </c>
      <c r="AB1210" s="60">
        <f>IF(ISNUMBER(Z1210),Z1210/MAX(Z$22:Z1210)-1,"")</f>
        <v>-0.19690265486725667</v>
      </c>
      <c r="AD1210" s="62">
        <v>14.21</v>
      </c>
      <c r="AE1210" s="60">
        <f>IF(AND(ISNUMBER(AD1209),ISNUMBER(AD1210)),AD1210/AD1209-1,"")</f>
        <v>8.5166784953869534E-3</v>
      </c>
      <c r="AF1210" s="60">
        <f>IF(ISNUMBER(AD1210),AD1210/MAX(AD$22:AD1210)-1,"")</f>
        <v>-0.1626399528579846</v>
      </c>
      <c r="AH1210" s="62">
        <v>17.78</v>
      </c>
      <c r="AI1210" s="60">
        <f>IF(AND(ISNUMBER(AH1209),ISNUMBER(AH1210)),AH1210/AH1209-1,"")</f>
        <v>2.8200789622110367E-3</v>
      </c>
      <c r="AJ1210" s="60">
        <f>IF(ISNUMBER(AH1210),AH1210/MAX(AH$22:AH1210)-1,"")</f>
        <v>-0.15494296577946765</v>
      </c>
      <c r="AL1210" s="62">
        <v>22.46</v>
      </c>
      <c r="AM1210" s="60">
        <f>IF(AND(ISNUMBER(AL1209),ISNUMBER(AL1210)),AL1210/AL1209-1,"")</f>
        <v>-1.777777777777767E-3</v>
      </c>
      <c r="AN1210" s="60">
        <f>IF(ISNUMBER(AL1210),AL1210/MAX(AL$22:AL1210)-1,"")</f>
        <v>-4.7093763258379218E-2</v>
      </c>
      <c r="AP1210" s="62">
        <v>100.26</v>
      </c>
      <c r="AQ1210" s="60">
        <f>IF(AND(ISNUMBER(AP1209),ISNUMBER(AP1210)),AP1210/AP1209-1,"")</f>
        <v>-1.9944156362183829E-4</v>
      </c>
      <c r="AR1210" s="60">
        <f>IF(ISNUMBER(AP1210),AP1210/MAX(AP$22:AP1210)-1,"")</f>
        <v>-1.6927212984167994E-3</v>
      </c>
      <c r="AT1210" s="62">
        <v>50.1</v>
      </c>
      <c r="AU1210" s="60">
        <f>IF(AND(ISNUMBER(AT1209),ISNUMBER(AT1210)),AT1210/AT1209-1,"")</f>
        <v>0</v>
      </c>
      <c r="AV1210" s="60">
        <f>IF(ISNUMBER(AT1210),AT1210/MAX(AT$22:AT1210)-1,"")</f>
        <v>-1.5942606616181632E-3</v>
      </c>
      <c r="AX1210" s="62">
        <v>23.42</v>
      </c>
      <c r="AY1210" s="60">
        <f>IF(AND(ISNUMBER(AX1209),ISNUMBER(AX1210)),AX1210/AX1209-1,"")</f>
        <v>-8.8870080406262542E-3</v>
      </c>
      <c r="AZ1210" s="60">
        <f>IF(ISNUMBER(AX1210),AX1210/MAX(AX$22:AX1210)-1,"")</f>
        <v>-0.12660824165578966</v>
      </c>
      <c r="BB1210" s="62">
        <v>42.07</v>
      </c>
      <c r="BC1210" s="60">
        <f>IF(AND(ISNUMBER(BB1209),ISNUMBER(BB1210)),BB1210/BB1209-1,"")</f>
        <v>-4.9668874172185129E-3</v>
      </c>
      <c r="BD1210" s="60">
        <f>IF(ISNUMBER(BB1210),BB1210/MAX(BB$22:BB1210)-1,"")</f>
        <v>-0.23937805098535525</v>
      </c>
      <c r="BF1210" s="62">
        <v>48.26</v>
      </c>
      <c r="BG1210" s="60">
        <f>IF(AND(ISNUMBER(BF1209),ISNUMBER(BF1210)),BF1210/BF1209-1,"")</f>
        <v>6.2201948994400347E-4</v>
      </c>
      <c r="BH1210" s="60">
        <f>IF(ISNUMBER(BF1210),BF1210/MAX(BF$22:BF1210)-1,"")</f>
        <v>-0.10860731437015148</v>
      </c>
      <c r="BK1210" s="61">
        <f>BK1209*(1+BL1210)</f>
        <v>137.93768047176428</v>
      </c>
      <c r="BL1210" s="60">
        <f>$L$12*N(AQ1210)+$L$13*N(S1210)+$L$14*N(AA1210)+$L$15*N(AE1210)+$L$16*N(AY1210)+$L$17*N(BC1210)+$L$18*N(AM1210)+$L$19*N(AU1210)+$L$20*N(W1210)</f>
        <v>-2.389060943453915E-3</v>
      </c>
      <c r="BM1210" s="60">
        <f>IF(ISNUMBER(BK1210),BK1210/MAX(BK$22:BK1210)-1,"")</f>
        <v>-8.1431186062579264E-2</v>
      </c>
      <c r="BO1210" s="61">
        <f>BO1209*(1+BP1210)</f>
        <v>136.88858716977336</v>
      </c>
      <c r="BP1210" s="60">
        <f>$L$36*N(S1210)+$L$37*N(AQ1210)+$L$38*N(AA1210)+$L$39*N(AE1210)+$L$40*N(AM1210)+$L$41*N(W1210)+$L$42*N(AI1210)+$L$43*N(BG1210)+$L$44*N(AY1210)</f>
        <v>-1.0173770947219077E-3</v>
      </c>
      <c r="BQ1210" s="60">
        <f>IF(ISNUMBER(BO1210),BO1210/MAX(BO$22:BO1210)-1,"")</f>
        <v>-9.7192895156672066E-2</v>
      </c>
      <c r="BS1210" s="61">
        <f>BS1209*(1+BT1210)</f>
        <v>130.53925542353196</v>
      </c>
      <c r="BT1210" s="60">
        <f>$L$60*N(S1210)+$L$61*N(AE1210)+$L$62*N(AQ1210)+$L$63*N(AM1210)+$L$64*N(AI1210)+$L$65*N(AA1210)+$L$66*N(BG1210)+$L$67*N(W1210)+$L$68*N(AY1210)</f>
        <v>1.3913516709456348E-4</v>
      </c>
      <c r="BU1210" s="60">
        <f>IF(ISNUMBER(BS1210),BS1210/MAX(BS$22:BS1210)-1,"")</f>
        <v>-9.6058972169710155E-2</v>
      </c>
    </row>
    <row r="1211" spans="17:73" ht="16" customHeight="1">
      <c r="Q1211" s="63">
        <v>44816</v>
      </c>
      <c r="R1211" s="62">
        <v>594.64</v>
      </c>
      <c r="S1211" s="60">
        <f>IF(AND(ISNUMBER(R1210),ISNUMBER(R1211)),R1211/R1210-1,"")</f>
        <v>1.0776814550399472E-2</v>
      </c>
      <c r="T1211" s="60">
        <f>IF(ISNUMBER(R1211),R1211/MAX(R$22:R1211)-1,"")</f>
        <v>-0.10378296910324036</v>
      </c>
      <c r="V1211" s="62">
        <v>298.72000000000003</v>
      </c>
      <c r="W1211" s="60">
        <f>IF(AND(ISNUMBER(V1210),ISNUMBER(V1211)),V1211/V1210-1,"")</f>
        <v>1.0657373887742461E-2</v>
      </c>
      <c r="X1211" s="60">
        <f>IF(ISNUMBER(V1211),V1211/MAX(V$22:V1211)-1,"")</f>
        <v>-0.11508724116479541</v>
      </c>
      <c r="Z1211" s="62">
        <v>10.99</v>
      </c>
      <c r="AA1211" s="60">
        <f>IF(AND(ISNUMBER(Z1210),ISNUMBER(Z1211)),Z1211/Z1210-1,"")</f>
        <v>9.1827364554637469E-3</v>
      </c>
      <c r="AB1211" s="60">
        <f>IF(ISNUMBER(Z1211),Z1211/MAX(Z$22:Z1211)-1,"")</f>
        <v>-0.18952802359882004</v>
      </c>
      <c r="AD1211" s="62">
        <v>14.25</v>
      </c>
      <c r="AE1211" s="60">
        <f>IF(AND(ISNUMBER(AD1210),ISNUMBER(AD1211)),AD1211/AD1210-1,"")</f>
        <v>2.8149190710766714E-3</v>
      </c>
      <c r="AF1211" s="60">
        <f>IF(ISNUMBER(AD1211),AD1211/MAX(AD$22:AD1211)-1,"")</f>
        <v>-0.16028285209192683</v>
      </c>
      <c r="AH1211" s="62">
        <v>17.87</v>
      </c>
      <c r="AI1211" s="60">
        <f>IF(AND(ISNUMBER(AH1210),ISNUMBER(AH1211)),AH1211/AH1210-1,"")</f>
        <v>5.0618672665916353E-3</v>
      </c>
      <c r="AJ1211" s="60">
        <f>IF(ISNUMBER(AH1211),AH1211/MAX(AH$22:AH1211)-1,"")</f>
        <v>-0.1506653992395437</v>
      </c>
      <c r="AL1211" s="62">
        <v>22.6</v>
      </c>
      <c r="AM1211" s="60">
        <f>IF(AND(ISNUMBER(AL1210),ISNUMBER(AL1211)),AL1211/AL1210-1,"")</f>
        <v>6.2333036509349959E-3</v>
      </c>
      <c r="AN1211" s="60">
        <f>IF(ISNUMBER(AL1211),AL1211/MAX(AL$22:AL1211)-1,"")</f>
        <v>-4.1154009333899011E-2</v>
      </c>
      <c r="AP1211" s="62">
        <v>100.27</v>
      </c>
      <c r="AQ1211" s="60">
        <f>IF(AND(ISNUMBER(AP1210),ISNUMBER(AP1211)),AP1211/AP1210-1,"")</f>
        <v>9.9740674246895367E-5</v>
      </c>
      <c r="AR1211" s="60">
        <f>IF(ISNUMBER(AP1211),AP1211/MAX(AP$22:AP1211)-1,"")</f>
        <v>-1.5931494573335758E-3</v>
      </c>
      <c r="AT1211" s="62">
        <v>50.11</v>
      </c>
      <c r="AU1211" s="60">
        <f>IF(AND(ISNUMBER(AT1210),ISNUMBER(AT1211)),AT1211/AT1210-1,"")</f>
        <v>1.9960079840308786E-4</v>
      </c>
      <c r="AV1211" s="60">
        <f>IF(ISNUMBER(AT1211),AT1211/MAX(AT$22:AT1211)-1,"")</f>
        <v>-1.394978078915865E-3</v>
      </c>
      <c r="AX1211" s="62">
        <v>23.25</v>
      </c>
      <c r="AY1211" s="60">
        <f>IF(AND(ISNUMBER(AX1210),ISNUMBER(AX1211)),AX1211/AX1210-1,"")</f>
        <v>-7.2587532023912216E-3</v>
      </c>
      <c r="AZ1211" s="60">
        <f>IF(ISNUMBER(AX1211),AX1211/MAX(AX$22:AX1211)-1,"")</f>
        <v>-0.13294797687861271</v>
      </c>
      <c r="BB1211" s="62">
        <v>42.01</v>
      </c>
      <c r="BC1211" s="60">
        <f>IF(AND(ISNUMBER(BB1210),ISNUMBER(BB1211)),BB1211/BB1210-1,"")</f>
        <v>-1.4261944378417546E-3</v>
      </c>
      <c r="BD1211" s="60">
        <f>IF(ISNUMBER(BB1211),BB1211/MAX(BB$22:BB1211)-1,"")</f>
        <v>-0.24046284577834032</v>
      </c>
      <c r="BF1211" s="62">
        <v>48.14</v>
      </c>
      <c r="BG1211" s="60">
        <f>IF(AND(ISNUMBER(BF1210),ISNUMBER(BF1211)),BF1211/BF1210-1,"")</f>
        <v>-2.4865312888520119E-3</v>
      </c>
      <c r="BH1211" s="60">
        <f>IF(ISNUMBER(BF1211),BF1211/MAX(BF$22:BF1211)-1,"")</f>
        <v>-0.11082379017362398</v>
      </c>
      <c r="BK1211" s="61">
        <f>BK1210*(1+BL1211)</f>
        <v>138.50204951275626</v>
      </c>
      <c r="BL1211" s="60">
        <f>$L$12*N(AQ1211)+$L$13*N(S1211)+$L$14*N(AA1211)+$L$15*N(AE1211)+$L$16*N(AY1211)+$L$17*N(BC1211)+$L$18*N(AM1211)+$L$19*N(AU1211)+$L$20*N(W1211)</f>
        <v>4.0914784057682332E-3</v>
      </c>
      <c r="BM1211" s="60">
        <f>IF(ISNUMBER(BK1211),BK1211/MAX(BK$22:BK1211)-1,"")</f>
        <v>-7.7672881596142163E-2</v>
      </c>
      <c r="BO1211" s="61">
        <f>BO1210*(1+BP1211)</f>
        <v>137.58965325083079</v>
      </c>
      <c r="BP1211" s="60">
        <f>$L$36*N(S1211)+$L$37*N(AQ1211)+$L$38*N(AA1211)+$L$39*N(AE1211)+$L$40*N(AM1211)+$L$41*N(W1211)+$L$42*N(AI1211)+$L$43*N(BG1211)+$L$44*N(AY1211)</f>
        <v>5.1214355816818595E-3</v>
      </c>
      <c r="BQ1211" s="60">
        <f>IF(ISNUMBER(BO1211),BO1211/MAX(BO$22:BO1211)-1,"")</f>
        <v>-9.2569226726532228E-2</v>
      </c>
      <c r="BS1211" s="61">
        <f>BS1210*(1+BT1211)</f>
        <v>131.29087556668796</v>
      </c>
      <c r="BT1211" s="60">
        <f>$L$60*N(S1211)+$L$61*N(AE1211)+$L$62*N(AQ1211)+$L$63*N(AM1211)+$L$64*N(AI1211)+$L$65*N(AA1211)+$L$66*N(BG1211)+$L$67*N(W1211)+$L$68*N(AY1211)</f>
        <v>5.7578093326594434E-3</v>
      </c>
      <c r="BU1211" s="60">
        <f>IF(ISNUMBER(BS1211),BS1211/MAX(BS$22:BS1211)-1,"")</f>
        <v>-9.085425208349529E-2</v>
      </c>
    </row>
    <row r="1212" spans="17:73" ht="16" customHeight="1">
      <c r="Q1212" s="63">
        <v>44817</v>
      </c>
      <c r="R1212" s="62">
        <v>599.54</v>
      </c>
      <c r="S1212" s="60">
        <f>IF(AND(ISNUMBER(R1211),ISNUMBER(R1212)),R1212/R1211-1,"")</f>
        <v>8.2402798331764338E-3</v>
      </c>
      <c r="T1212" s="60">
        <f>IF(ISNUMBER(R1212),R1212/MAX(R$22:R1212)-1,"")</f>
        <v>-9.6397889977392626E-2</v>
      </c>
      <c r="V1212" s="62">
        <v>301.63</v>
      </c>
      <c r="W1212" s="60">
        <f>IF(AND(ISNUMBER(V1211),ISNUMBER(V1212)),V1212/V1211-1,"")</f>
        <v>9.741564006427339E-3</v>
      </c>
      <c r="X1212" s="60">
        <f>IF(ISNUMBER(V1212),V1212/MAX(V$22:V1212)-1,"")</f>
        <v>-0.10646680688449806</v>
      </c>
      <c r="Z1212" s="62">
        <v>11.07</v>
      </c>
      <c r="AA1212" s="60">
        <f>IF(AND(ISNUMBER(Z1211),ISNUMBER(Z1212)),Z1212/Z1211-1,"")</f>
        <v>7.2793448589627552E-3</v>
      </c>
      <c r="AB1212" s="60">
        <f>IF(ISNUMBER(Z1212),Z1212/MAX(Z$22:Z1212)-1,"")</f>
        <v>-0.1836283185840708</v>
      </c>
      <c r="AD1212" s="62">
        <v>14.3</v>
      </c>
      <c r="AE1212" s="60">
        <f>IF(AND(ISNUMBER(AD1211),ISNUMBER(AD1212)),AD1212/AD1211-1,"")</f>
        <v>3.5087719298245723E-3</v>
      </c>
      <c r="AF1212" s="60">
        <f>IF(ISNUMBER(AD1212),AD1212/MAX(AD$22:AD1212)-1,"")</f>
        <v>-0.15733647613435464</v>
      </c>
      <c r="AH1212" s="62">
        <v>17.920000000000002</v>
      </c>
      <c r="AI1212" s="60">
        <f>IF(AND(ISNUMBER(AH1211),ISNUMBER(AH1212)),AH1212/AH1211-1,"")</f>
        <v>2.7979854504756041E-3</v>
      </c>
      <c r="AJ1212" s="60">
        <f>IF(ISNUMBER(AH1212),AH1212/MAX(AH$22:AH1212)-1,"")</f>
        <v>-0.14828897338403035</v>
      </c>
      <c r="AL1212" s="62">
        <v>22.8</v>
      </c>
      <c r="AM1212" s="60">
        <f>IF(AND(ISNUMBER(AL1211),ISNUMBER(AL1212)),AL1212/AL1211-1,"")</f>
        <v>8.8495575221239076E-3</v>
      </c>
      <c r="AN1212" s="60">
        <f>IF(ISNUMBER(AL1212),AL1212/MAX(AL$22:AL1212)-1,"")</f>
        <v>-3.2668646584641525E-2</v>
      </c>
      <c r="AP1212" s="62">
        <v>100.27</v>
      </c>
      <c r="AQ1212" s="60">
        <f>IF(AND(ISNUMBER(AP1211),ISNUMBER(AP1212)),AP1212/AP1211-1,"")</f>
        <v>0</v>
      </c>
      <c r="AR1212" s="60">
        <f>IF(ISNUMBER(AP1212),AP1212/MAX(AP$22:AP1212)-1,"")</f>
        <v>-1.5931494573335758E-3</v>
      </c>
      <c r="AT1212" s="62">
        <v>50.1</v>
      </c>
      <c r="AU1212" s="60">
        <f>IF(AND(ISNUMBER(AT1211),ISNUMBER(AT1212)),AT1212/AT1211-1,"")</f>
        <v>-1.9956096587503414E-4</v>
      </c>
      <c r="AV1212" s="60">
        <f>IF(ISNUMBER(AT1212),AT1212/MAX(AT$22:AT1212)-1,"")</f>
        <v>-1.5942606616181632E-3</v>
      </c>
      <c r="AX1212" s="62">
        <v>23.29</v>
      </c>
      <c r="AY1212" s="60">
        <f>IF(AND(ISNUMBER(AX1211),ISNUMBER(AX1212)),AX1212/AX1211-1,"")</f>
        <v>1.7204301075268713E-3</v>
      </c>
      <c r="AZ1212" s="60">
        <f>IF(ISNUMBER(AX1212),AX1212/MAX(AX$22:AX1212)-1,"")</f>
        <v>-0.13145627447324271</v>
      </c>
      <c r="BB1212" s="62">
        <v>42.14</v>
      </c>
      <c r="BC1212" s="60">
        <f>IF(AND(ISNUMBER(BB1211),ISNUMBER(BB1212)),BB1212/BB1211-1,"")</f>
        <v>3.0945013092120721E-3</v>
      </c>
      <c r="BD1212" s="60">
        <f>IF(ISNUMBER(BB1212),BB1212/MAX(BB$22:BB1212)-1,"")</f>
        <v>-0.23811245706020612</v>
      </c>
      <c r="BF1212" s="62">
        <v>48.26</v>
      </c>
      <c r="BG1212" s="60">
        <f>IF(AND(ISNUMBER(BF1211),ISNUMBER(BF1212)),BF1212/BF1211-1,"")</f>
        <v>2.492729538845051E-3</v>
      </c>
      <c r="BH1212" s="60">
        <f>IF(ISNUMBER(BF1212),BF1212/MAX(BF$22:BF1212)-1,"")</f>
        <v>-0.10860731437015148</v>
      </c>
      <c r="BK1212" s="61">
        <f>BK1211*(1+BL1212)</f>
        <v>139.15928240366046</v>
      </c>
      <c r="BL1212" s="60">
        <f>$L$12*N(AQ1212)+$L$13*N(S1212)+$L$14*N(AA1212)+$L$15*N(AE1212)+$L$16*N(AY1212)+$L$17*N(BC1212)+$L$18*N(AM1212)+$L$19*N(AU1212)+$L$20*N(W1212)</f>
        <v>4.7452936127393595E-3</v>
      </c>
      <c r="BM1212" s="60">
        <f>IF(ISNUMBER(BK1212),BK1212/MAX(BK$22:BK1212)-1,"")</f>
        <v>-7.329616861232402E-2</v>
      </c>
      <c r="BO1212" s="61">
        <f>BO1211*(1+BP1212)</f>
        <v>138.26983057605176</v>
      </c>
      <c r="BP1212" s="60">
        <f>$L$36*N(S1212)+$L$37*N(AQ1212)+$L$38*N(AA1212)+$L$39*N(AE1212)+$L$40*N(AM1212)+$L$41*N(W1212)+$L$42*N(AI1212)+$L$43*N(BG1212)+$L$44*N(AY1212)</f>
        <v>4.9435208909275816E-3</v>
      </c>
      <c r="BQ1212" s="60">
        <f>IF(ISNUMBER(BO1212),BO1212/MAX(BO$22:BO1212)-1,"")</f>
        <v>-8.8083323741784292E-2</v>
      </c>
      <c r="BS1212" s="61">
        <f>BS1211*(1+BT1212)</f>
        <v>131.96504583792802</v>
      </c>
      <c r="BT1212" s="60">
        <f>$L$60*N(S1212)+$L$61*N(AE1212)+$L$62*N(AQ1212)+$L$63*N(AM1212)+$L$64*N(AI1212)+$L$65*N(AA1212)+$L$66*N(BG1212)+$L$67*N(W1212)+$L$68*N(AY1212)</f>
        <v>5.1349362119045708E-3</v>
      </c>
      <c r="BU1212" s="60">
        <f>IF(ISNUMBER(BS1212),BS1212/MAX(BS$22:BS1212)-1,"")</f>
        <v>-8.618584666061968E-2</v>
      </c>
    </row>
    <row r="1213" spans="17:73" ht="16" customHeight="1">
      <c r="Q1213" s="63">
        <v>44818</v>
      </c>
      <c r="R1213" s="62">
        <v>584.70000000000005</v>
      </c>
      <c r="S1213" s="60">
        <f>IF(AND(ISNUMBER(R1212),ISNUMBER(R1213)),R1213/R1212-1,"")</f>
        <v>-2.4752310104413255E-2</v>
      </c>
      <c r="T1213" s="60">
        <f>IF(ISNUMBER(R1213),R1213/MAX(R$22:R1213)-1,"")</f>
        <v>-0.1187641296156744</v>
      </c>
      <c r="V1213" s="62">
        <v>294.49</v>
      </c>
      <c r="W1213" s="60">
        <f>IF(AND(ISNUMBER(V1212),ISNUMBER(V1213)),V1213/V1212-1,"")</f>
        <v>-2.3671385472267326E-2</v>
      </c>
      <c r="X1213" s="60">
        <f>IF(ISNUMBER(V1213),V1213/MAX(V$22:V1213)-1,"")</f>
        <v>-0.12761797553100096</v>
      </c>
      <c r="Z1213" s="62">
        <v>10.82</v>
      </c>
      <c r="AA1213" s="60">
        <f>IF(AND(ISNUMBER(Z1212),ISNUMBER(Z1213)),Z1213/Z1212-1,"")</f>
        <v>-2.2583559168925071E-2</v>
      </c>
      <c r="AB1213" s="60">
        <f>IF(ISNUMBER(Z1213),Z1213/MAX(Z$22:Z1213)-1,"")</f>
        <v>-0.20206489675516226</v>
      </c>
      <c r="AD1213" s="62">
        <v>13.98</v>
      </c>
      <c r="AE1213" s="60">
        <f>IF(AND(ISNUMBER(AD1212),ISNUMBER(AD1213)),AD1213/AD1212-1,"")</f>
        <v>-2.2377622377622419E-2</v>
      </c>
      <c r="AF1213" s="60">
        <f>IF(ISNUMBER(AD1213),AD1213/MAX(AD$22:AD1213)-1,"")</f>
        <v>-0.17619328226281661</v>
      </c>
      <c r="AH1213" s="62">
        <v>17.510000000000002</v>
      </c>
      <c r="AI1213" s="60">
        <f>IF(AND(ISNUMBER(AH1212),ISNUMBER(AH1213)),AH1213/AH1212-1,"")</f>
        <v>-2.2879464285714302E-2</v>
      </c>
      <c r="AJ1213" s="60">
        <f>IF(ISNUMBER(AH1213),AH1213/MAX(AH$22:AH1213)-1,"")</f>
        <v>-0.16777566539923938</v>
      </c>
      <c r="AL1213" s="62">
        <v>22.18</v>
      </c>
      <c r="AM1213" s="60">
        <f>IF(AND(ISNUMBER(AL1212),ISNUMBER(AL1213)),AL1213/AL1212-1,"")</f>
        <v>-2.7192982456140435E-2</v>
      </c>
      <c r="AN1213" s="60">
        <f>IF(ISNUMBER(AL1213),AL1213/MAX(AL$22:AL1213)-1,"")</f>
        <v>-5.8973271107339853E-2</v>
      </c>
      <c r="AP1213" s="62">
        <v>100.28</v>
      </c>
      <c r="AQ1213" s="60">
        <f>IF(AND(ISNUMBER(AP1212),ISNUMBER(AP1213)),AP1213/AP1212-1,"")</f>
        <v>9.9730727036950739E-5</v>
      </c>
      <c r="AR1213" s="60">
        <f>IF(ISNUMBER(AP1213),AP1213/MAX(AP$22:AP1213)-1,"")</f>
        <v>-1.4935776162501302E-3</v>
      </c>
      <c r="AT1213" s="62">
        <v>50.12</v>
      </c>
      <c r="AU1213" s="60">
        <f>IF(AND(ISNUMBER(AT1212),ISNUMBER(AT1213)),AT1213/AT1212-1,"")</f>
        <v>3.9920159680639777E-4</v>
      </c>
      <c r="AV1213" s="60">
        <f>IF(ISNUMBER(AT1213),AT1213/MAX(AT$22:AT1213)-1,"")</f>
        <v>-1.1956954962136779E-3</v>
      </c>
      <c r="AX1213" s="62">
        <v>23.5</v>
      </c>
      <c r="AY1213" s="60">
        <f>IF(AND(ISNUMBER(AX1212),ISNUMBER(AX1213)),AX1213/AX1212-1,"")</f>
        <v>9.0167453842850964E-3</v>
      </c>
      <c r="AZ1213" s="60">
        <f>IF(ISNUMBER(AX1213),AX1213/MAX(AX$22:AX1213)-1,"")</f>
        <v>-0.12362483684504944</v>
      </c>
      <c r="BB1213" s="62">
        <v>41.85</v>
      </c>
      <c r="BC1213" s="60">
        <f>IF(AND(ISNUMBER(BB1212),ISNUMBER(BB1213)),BB1213/BB1212-1,"")</f>
        <v>-6.8818224964404262E-3</v>
      </c>
      <c r="BD1213" s="60">
        <f>IF(ISNUMBER(BB1213),BB1213/MAX(BB$22:BB1213)-1,"")</f>
        <v>-0.24335563189296694</v>
      </c>
      <c r="BF1213" s="62">
        <v>48.08</v>
      </c>
      <c r="BG1213" s="60">
        <f>IF(AND(ISNUMBER(BF1212),ISNUMBER(BF1213)),BF1213/BF1212-1,"")</f>
        <v>-3.7297969332780179E-3</v>
      </c>
      <c r="BH1213" s="60">
        <f>IF(ISNUMBER(BF1213),BF1213/MAX(BF$22:BF1213)-1,"")</f>
        <v>-0.11193202807536018</v>
      </c>
      <c r="BK1213" s="61">
        <f>BK1212*(1+BL1213)</f>
        <v>137.31147389488146</v>
      </c>
      <c r="BL1213" s="60">
        <f>$L$12*N(AQ1213)+$L$13*N(S1213)+$L$14*N(AA1213)+$L$15*N(AE1213)+$L$16*N(AY1213)+$L$17*N(BC1213)+$L$18*N(AM1213)+$L$19*N(AU1213)+$L$20*N(W1213)</f>
        <v>-1.3278370489286193E-2</v>
      </c>
      <c r="BM1213" s="60">
        <f>IF(ISNUMBER(BK1213),BK1213/MAX(BK$22:BK1213)-1,"")</f>
        <v>-8.5601285419330542E-2</v>
      </c>
      <c r="BO1213" s="61">
        <f>BO1212*(1+BP1213)</f>
        <v>136.07571862029695</v>
      </c>
      <c r="BP1213" s="60">
        <f>$L$36*N(S1213)+$L$37*N(AQ1213)+$L$38*N(AA1213)+$L$39*N(AE1213)+$L$40*N(AM1213)+$L$41*N(W1213)+$L$42*N(AI1213)+$L$43*N(BG1213)+$L$44*N(AY1213)</f>
        <v>-1.5868334738053883E-2</v>
      </c>
      <c r="BQ1213" s="60">
        <f>IF(ISNUMBER(BO1213),BO1213/MAX(BO$22:BO1213)-1,"")</f>
        <v>-0.10255392281386333</v>
      </c>
      <c r="BS1213" s="61">
        <f>BS1212*(1+BT1213)</f>
        <v>129.43940533723006</v>
      </c>
      <c r="BT1213" s="60">
        <f>$L$60*N(S1213)+$L$61*N(AE1213)+$L$62*N(AQ1213)+$L$63*N(AM1213)+$L$64*N(AI1213)+$L$65*N(AA1213)+$L$66*N(BG1213)+$L$67*N(W1213)+$L$68*N(AY1213)</f>
        <v>-1.9138708168220591E-2</v>
      </c>
      <c r="BU1213" s="60">
        <f>IF(ISNUMBER(BS1213),BS1213/MAX(BS$22:BS1213)-1,"")</f>
        <v>-0.10367506906137169</v>
      </c>
    </row>
    <row r="1214" spans="17:73" ht="16" customHeight="1">
      <c r="Q1214" s="63">
        <v>44819</v>
      </c>
      <c r="R1214" s="62">
        <v>585.72</v>
      </c>
      <c r="S1214" s="60">
        <f>IF(AND(ISNUMBER(R1213),ISNUMBER(R1214)),R1214/R1213-1,"")</f>
        <v>1.7444843509490937E-3</v>
      </c>
      <c r="T1214" s="60">
        <f>IF(ISNUMBER(R1214),R1214/MAX(R$22:R1214)-1,"")</f>
        <v>-0.11722682743029389</v>
      </c>
      <c r="V1214" s="62">
        <v>294.58</v>
      </c>
      <c r="W1214" s="60">
        <f>IF(AND(ISNUMBER(V1213),ISNUMBER(V1214)),V1214/V1213-1,"")</f>
        <v>3.056130938230428E-4</v>
      </c>
      <c r="X1214" s="60">
        <f>IF(ISNUMBER(V1214),V1214/MAX(V$22:V1214)-1,"")</f>
        <v>-0.12735136416150727</v>
      </c>
      <c r="Z1214" s="62">
        <v>10.79</v>
      </c>
      <c r="AA1214" s="60">
        <f>IF(AND(ISNUMBER(Z1213),ISNUMBER(Z1214)),Z1214/Z1213-1,"")</f>
        <v>-2.7726432532348966E-3</v>
      </c>
      <c r="AB1214" s="60">
        <f>IF(ISNUMBER(Z1214),Z1214/MAX(Z$22:Z1214)-1,"")</f>
        <v>-0.20427728613569329</v>
      </c>
      <c r="AD1214" s="62">
        <v>14</v>
      </c>
      <c r="AE1214" s="60">
        <f>IF(AND(ISNUMBER(AD1213),ISNUMBER(AD1214)),AD1214/AD1213-1,"")</f>
        <v>1.4306151645206988E-3</v>
      </c>
      <c r="AF1214" s="60">
        <f>IF(ISNUMBER(AD1214),AD1214/MAX(AD$22:AD1214)-1,"")</f>
        <v>-0.17501473187978778</v>
      </c>
      <c r="AH1214" s="62">
        <v>17.39</v>
      </c>
      <c r="AI1214" s="60">
        <f>IF(AND(ISNUMBER(AH1213),ISNUMBER(AH1214)),AH1214/AH1213-1,"")</f>
        <v>-6.8532267275842607E-3</v>
      </c>
      <c r="AJ1214" s="60">
        <f>IF(ISNUMBER(AH1214),AH1214/MAX(AH$22:AH1214)-1,"")</f>
        <v>-0.17347908745247143</v>
      </c>
      <c r="AL1214" s="62">
        <v>22.3</v>
      </c>
      <c r="AM1214" s="60">
        <f>IF(AND(ISNUMBER(AL1213),ISNUMBER(AL1214)),AL1214/AL1213-1,"")</f>
        <v>5.4102795311090635E-3</v>
      </c>
      <c r="AN1214" s="60">
        <f>IF(ISNUMBER(AL1214),AL1214/MAX(AL$22:AL1214)-1,"")</f>
        <v>-5.3882053457785295E-2</v>
      </c>
      <c r="AP1214" s="62">
        <v>100.28</v>
      </c>
      <c r="AQ1214" s="60">
        <f>IF(AND(ISNUMBER(AP1213),ISNUMBER(AP1214)),AP1214/AP1213-1,"")</f>
        <v>0</v>
      </c>
      <c r="AR1214" s="60">
        <f>IF(ISNUMBER(AP1214),AP1214/MAX(AP$22:AP1214)-1,"")</f>
        <v>-1.4935776162501302E-3</v>
      </c>
      <c r="AT1214" s="62">
        <v>50.11</v>
      </c>
      <c r="AU1214" s="60">
        <f>IF(AND(ISNUMBER(AT1213),ISNUMBER(AT1214)),AT1214/AT1213-1,"")</f>
        <v>-1.995211492418214E-4</v>
      </c>
      <c r="AV1214" s="60">
        <f>IF(ISNUMBER(AT1214),AT1214/MAX(AT$22:AT1214)-1,"")</f>
        <v>-1.394978078915865E-3</v>
      </c>
      <c r="AX1214" s="62">
        <v>23.23</v>
      </c>
      <c r="AY1214" s="60">
        <f>IF(AND(ISNUMBER(AX1213),ISNUMBER(AX1214)),AX1214/AX1213-1,"")</f>
        <v>-1.1489361702127665E-2</v>
      </c>
      <c r="AZ1214" s="60">
        <f>IF(ISNUMBER(AX1214),AX1214/MAX(AX$22:AX1214)-1,"")</f>
        <v>-0.13369382808129782</v>
      </c>
      <c r="BB1214" s="62">
        <v>41.8</v>
      </c>
      <c r="BC1214" s="60">
        <f>IF(AND(ISNUMBER(BB1213),ISNUMBER(BB1214)),BB1214/BB1213-1,"")</f>
        <v>-1.1947431302270495E-3</v>
      </c>
      <c r="BD1214" s="60">
        <f>IF(ISNUMBER(BB1214),BB1214/MAX(BB$22:BB1214)-1,"")</f>
        <v>-0.24425962755378783</v>
      </c>
      <c r="BF1214" s="62">
        <v>48.05</v>
      </c>
      <c r="BG1214" s="60">
        <f>IF(AND(ISNUMBER(BF1213),ISNUMBER(BF1214)),BF1214/BF1213-1,"")</f>
        <v>-6.2396006655573988E-4</v>
      </c>
      <c r="BH1214" s="60">
        <f>IF(ISNUMBER(BF1214),BF1214/MAX(BF$22:BF1214)-1,"")</f>
        <v>-0.11248614702622839</v>
      </c>
      <c r="BK1214" s="61">
        <f>BK1213*(1+BL1214)</f>
        <v>137.13261767365489</v>
      </c>
      <c r="BL1214" s="60">
        <f>$L$12*N(AQ1214)+$L$13*N(S1214)+$L$14*N(AA1214)+$L$15*N(AE1214)+$L$16*N(AY1214)+$L$17*N(BC1214)+$L$18*N(AM1214)+$L$19*N(AU1214)+$L$20*N(W1214)</f>
        <v>-1.302558454536007E-3</v>
      </c>
      <c r="BM1214" s="60">
        <f>IF(ISNUMBER(BK1214),BK1214/MAX(BK$22:BK1214)-1,"")</f>
        <v>-8.6792343195824406E-2</v>
      </c>
      <c r="BO1214" s="61">
        <f>BO1213*(1+BP1214)</f>
        <v>135.99533423348325</v>
      </c>
      <c r="BP1214" s="60">
        <f>$L$36*N(S1214)+$L$37*N(AQ1214)+$L$38*N(AA1214)+$L$39*N(AE1214)+$L$40*N(AM1214)+$L$41*N(W1214)+$L$42*N(AI1214)+$L$43*N(BG1214)+$L$44*N(AY1214)</f>
        <v>-5.9073277458129066E-4</v>
      </c>
      <c r="BQ1214" s="60">
        <f>IF(ISNUMBER(BO1214),BO1214/MAX(BO$22:BO1214)-1,"")</f>
        <v>-0.10308407362507654</v>
      </c>
      <c r="BS1214" s="61">
        <f>BS1213*(1+BT1214)</f>
        <v>129.47220114100779</v>
      </c>
      <c r="BT1214" s="60">
        <f>$L$60*N(S1214)+$L$61*N(AE1214)+$L$62*N(AQ1214)+$L$63*N(AM1214)+$L$64*N(AI1214)+$L$65*N(AA1214)+$L$66*N(BG1214)+$L$67*N(W1214)+$L$68*N(AY1214)</f>
        <v>2.5336800406544819E-4</v>
      </c>
      <c r="BU1214" s="60">
        <f>IF(ISNUMBER(BS1214),BS1214/MAX(BS$22:BS1214)-1,"")</f>
        <v>-0.10344796900262554</v>
      </c>
    </row>
    <row r="1215" spans="17:73" ht="16" customHeight="1">
      <c r="Q1215" s="63">
        <v>44820</v>
      </c>
      <c r="R1215" s="62">
        <v>575.1</v>
      </c>
      <c r="S1215" s="60">
        <f>IF(AND(ISNUMBER(R1214),ISNUMBER(R1215)),R1215/R1214-1,"")</f>
        <v>-1.8131530424093434E-2</v>
      </c>
      <c r="T1215" s="60">
        <f>IF(ISNUMBER(R1215),R1215/MAX(R$22:R1215)-1,"")</f>
        <v>-0.13323285606631496</v>
      </c>
      <c r="V1215" s="62">
        <v>291.16000000000003</v>
      </c>
      <c r="W1215" s="60">
        <f>IF(AND(ISNUMBER(V1214),ISNUMBER(V1215)),V1215/V1214-1,"")</f>
        <v>-1.160974947382698E-2</v>
      </c>
      <c r="X1215" s="60">
        <f>IF(ISNUMBER(V1215),V1215/MAX(V$22:V1215)-1,"")</f>
        <v>-0.1374825962022691</v>
      </c>
      <c r="Z1215" s="62">
        <v>10.7</v>
      </c>
      <c r="AA1215" s="60">
        <f>IF(AND(ISNUMBER(Z1214),ISNUMBER(Z1215)),Z1215/Z1214-1,"")</f>
        <v>-8.3410565338275511E-3</v>
      </c>
      <c r="AB1215" s="60">
        <f>IF(ISNUMBER(Z1215),Z1215/MAX(Z$22:Z1215)-1,"")</f>
        <v>-0.21091445427728617</v>
      </c>
      <c r="AD1215" s="62">
        <v>13.84</v>
      </c>
      <c r="AE1215" s="60">
        <f>IF(AND(ISNUMBER(AD1214),ISNUMBER(AD1215)),AD1215/AD1214-1,"")</f>
        <v>-1.1428571428571455E-2</v>
      </c>
      <c r="AF1215" s="60">
        <f>IF(ISNUMBER(AD1215),AD1215/MAX(AD$22:AD1215)-1,"")</f>
        <v>-0.18444313494401876</v>
      </c>
      <c r="AH1215" s="62">
        <v>17.16</v>
      </c>
      <c r="AI1215" s="60">
        <f>IF(AND(ISNUMBER(AH1214),ISNUMBER(AH1215)),AH1215/AH1214-1,"")</f>
        <v>-1.3225991949396221E-2</v>
      </c>
      <c r="AJ1215" s="60">
        <f>IF(ISNUMBER(AH1215),AH1215/MAX(AH$22:AH1215)-1,"")</f>
        <v>-0.18441064638783267</v>
      </c>
      <c r="AL1215" s="62">
        <v>21.81</v>
      </c>
      <c r="AM1215" s="60">
        <f>IF(AND(ISNUMBER(AL1214),ISNUMBER(AL1215)),AL1215/AL1214-1,"")</f>
        <v>-2.1973094170403717E-2</v>
      </c>
      <c r="AN1215" s="60">
        <f>IF(ISNUMBER(AL1215),AL1215/MAX(AL$22:AL1215)-1,"")</f>
        <v>-7.4671192193466296E-2</v>
      </c>
      <c r="AP1215" s="62">
        <v>100.31</v>
      </c>
      <c r="AQ1215" s="60">
        <f>IF(AND(ISNUMBER(AP1214),ISNUMBER(AP1215)),AP1215/AP1214-1,"")</f>
        <v>2.9916234543270193E-4</v>
      </c>
      <c r="AR1215" s="60">
        <f>IF(ISNUMBER(AP1215),AP1215/MAX(AP$22:AP1215)-1,"")</f>
        <v>-1.1948620930001264E-3</v>
      </c>
      <c r="AT1215" s="62">
        <v>50.12</v>
      </c>
      <c r="AU1215" s="60">
        <f>IF(AND(ISNUMBER(AT1214),ISNUMBER(AT1215)),AT1215/AT1214-1,"")</f>
        <v>1.9956096587514516E-4</v>
      </c>
      <c r="AV1215" s="60">
        <f>IF(ISNUMBER(AT1215),AT1215/MAX(AT$22:AT1215)-1,"")</f>
        <v>-1.1956954962136779E-3</v>
      </c>
      <c r="AX1215" s="62">
        <v>23.05</v>
      </c>
      <c r="AY1215" s="60">
        <f>IF(AND(ISNUMBER(AX1214),ISNUMBER(AX1215)),AX1215/AX1214-1,"")</f>
        <v>-7.7486009470512096E-3</v>
      </c>
      <c r="AZ1215" s="60">
        <f>IF(ISNUMBER(AX1215),AX1215/MAX(AX$22:AX1215)-1,"")</f>
        <v>-0.14040648890546337</v>
      </c>
      <c r="BB1215" s="62">
        <v>41.83</v>
      </c>
      <c r="BC1215" s="60">
        <f>IF(AND(ISNUMBER(BB1214),ISNUMBER(BB1215)),BB1215/BB1214-1,"")</f>
        <v>7.1770334928222823E-4</v>
      </c>
      <c r="BD1215" s="60">
        <f>IF(ISNUMBER(BB1215),BB1215/MAX(BB$22:BB1215)-1,"")</f>
        <v>-0.24371723015729529</v>
      </c>
      <c r="BF1215" s="62">
        <v>47.96</v>
      </c>
      <c r="BG1215" s="60">
        <f>IF(AND(ISNUMBER(BF1214),ISNUMBER(BF1215)),BF1215/BF1214-1,"")</f>
        <v>-1.8730489073880419E-3</v>
      </c>
      <c r="BH1215" s="60">
        <f>IF(ISNUMBER(BF1215),BF1215/MAX(BF$22:BF1215)-1,"")</f>
        <v>-0.11414850387883269</v>
      </c>
      <c r="BK1215" s="61">
        <f>BK1214*(1+BL1215)</f>
        <v>135.77792779351313</v>
      </c>
      <c r="BL1215" s="60">
        <f>$L$12*N(AQ1215)+$L$13*N(S1215)+$L$14*N(AA1215)+$L$15*N(AE1215)+$L$16*N(AY1215)+$L$17*N(BC1215)+$L$18*N(AM1215)+$L$19*N(AU1215)+$L$20*N(W1215)</f>
        <v>-9.8786846129169936E-3</v>
      </c>
      <c r="BM1215" s="60">
        <f>IF(ISNUMBER(BK1215),BK1215/MAX(BK$22:BK1215)-1,"")</f>
        <v>-9.581363362349371E-2</v>
      </c>
      <c r="BO1215" s="61">
        <f>BO1214*(1+BP1215)</f>
        <v>134.59318561096163</v>
      </c>
      <c r="BP1215" s="60">
        <f>$L$36*N(S1215)+$L$37*N(AQ1215)+$L$38*N(AA1215)+$L$39*N(AE1215)+$L$40*N(AM1215)+$L$41*N(W1215)+$L$42*N(AI1215)+$L$43*N(BG1215)+$L$44*N(AY1215)</f>
        <v>-1.0310270057606078E-2</v>
      </c>
      <c r="BQ1215" s="60">
        <f>IF(ISNUMBER(BO1215),BO1215/MAX(BO$22:BO1215)-1,"")</f>
        <v>-0.11233151904496996</v>
      </c>
      <c r="BS1215" s="61">
        <f>BS1214*(1+BT1215)</f>
        <v>127.89058116273948</v>
      </c>
      <c r="BT1215" s="60">
        <f>$L$60*N(S1215)+$L$61*N(AE1215)+$L$62*N(AQ1215)+$L$63*N(AM1215)+$L$64*N(AI1215)+$L$65*N(AA1215)+$L$66*N(BG1215)+$L$67*N(W1215)+$L$68*N(AY1215)</f>
        <v>-1.2215903988113836E-2</v>
      </c>
      <c r="BU1215" s="60">
        <f>IF(ISNUMBER(BS1215),BS1215/MAX(BS$22:BS1215)-1,"")</f>
        <v>-0.11440016253363794</v>
      </c>
    </row>
    <row r="1216" spans="17:73" ht="16" customHeight="1">
      <c r="Q1216" s="63">
        <v>44823</v>
      </c>
      <c r="R1216" s="62">
        <v>574.04999999999995</v>
      </c>
      <c r="S1216" s="60">
        <f>IF(AND(ISNUMBER(R1215),ISNUMBER(R1216)),R1216/R1215-1,"")</f>
        <v>-1.8257694314033346E-3</v>
      </c>
      <c r="T1216" s="60">
        <f>IF(ISNUMBER(R1216),R1216/MAX(R$22:R1216)-1,"")</f>
        <v>-0.13481537302185387</v>
      </c>
      <c r="V1216" s="62">
        <v>289.58999999999997</v>
      </c>
      <c r="W1216" s="60">
        <f>IF(AND(ISNUMBER(V1215),ISNUMBER(V1216)),V1216/V1215-1,"")</f>
        <v>-5.3922242066219983E-3</v>
      </c>
      <c r="X1216" s="60">
        <f>IF(ISNUMBER(V1216),V1216/MAX(V$22:V1216)-1,"")</f>
        <v>-0.1421334834256599</v>
      </c>
      <c r="Z1216" s="62">
        <v>10.61</v>
      </c>
      <c r="AA1216" s="60">
        <f>IF(AND(ISNUMBER(Z1215),ISNUMBER(Z1216)),Z1216/Z1215-1,"")</f>
        <v>-8.4112149532710179E-3</v>
      </c>
      <c r="AB1216" s="60">
        <f>IF(ISNUMBER(Z1216),Z1216/MAX(Z$22:Z1216)-1,"")</f>
        <v>-0.21755162241887915</v>
      </c>
      <c r="AD1216" s="62">
        <v>13.77</v>
      </c>
      <c r="AE1216" s="60">
        <f>IF(AND(ISNUMBER(AD1215),ISNUMBER(AD1216)),AD1216/AD1215-1,"")</f>
        <v>-5.0578034682081663E-3</v>
      </c>
      <c r="AF1216" s="60">
        <f>IF(ISNUMBER(AD1216),AD1216/MAX(AD$22:AD1216)-1,"")</f>
        <v>-0.18856806128461989</v>
      </c>
      <c r="AH1216" s="62">
        <v>17.149999999999999</v>
      </c>
      <c r="AI1216" s="60">
        <f>IF(AND(ISNUMBER(AH1215),ISNUMBER(AH1216)),AH1216/AH1215-1,"")</f>
        <v>-5.827505827507018E-4</v>
      </c>
      <c r="AJ1216" s="60">
        <f>IF(ISNUMBER(AH1216),AH1216/MAX(AH$22:AH1216)-1,"")</f>
        <v>-0.1848859315589354</v>
      </c>
      <c r="AL1216" s="62">
        <v>21.66</v>
      </c>
      <c r="AM1216" s="60">
        <f>IF(AND(ISNUMBER(AL1215),ISNUMBER(AL1216)),AL1216/AL1215-1,"")</f>
        <v>-6.8775790921594693E-3</v>
      </c>
      <c r="AN1216" s="60">
        <f>IF(ISNUMBER(AL1216),AL1216/MAX(AL$22:AL1216)-1,"")</f>
        <v>-8.1035214255409382E-2</v>
      </c>
      <c r="AP1216" s="62">
        <v>100.32</v>
      </c>
      <c r="AQ1216" s="60">
        <f>IF(AND(ISNUMBER(AP1215),ISNUMBER(AP1216)),AP1216/AP1215-1,"")</f>
        <v>9.9690958029974297E-5</v>
      </c>
      <c r="AR1216" s="60">
        <f>IF(ISNUMBER(AP1216),AP1216/MAX(AP$22:AP1216)-1,"")</f>
        <v>-1.0952902519169028E-3</v>
      </c>
      <c r="AT1216" s="62">
        <v>50.12</v>
      </c>
      <c r="AU1216" s="60">
        <f>IF(AND(ISNUMBER(AT1215),ISNUMBER(AT1216)),AT1216/AT1215-1,"")</f>
        <v>0</v>
      </c>
      <c r="AV1216" s="60">
        <f>IF(ISNUMBER(AT1216),AT1216/MAX(AT$22:AT1216)-1,"")</f>
        <v>-1.1956954962136779E-3</v>
      </c>
      <c r="AX1216" s="62">
        <v>23.1</v>
      </c>
      <c r="AY1216" s="60">
        <f>IF(AND(ISNUMBER(AX1215),ISNUMBER(AX1216)),AX1216/AX1215-1,"")</f>
        <v>2.1691973969630851E-3</v>
      </c>
      <c r="AZ1216" s="60">
        <f>IF(ISNUMBER(AX1216),AX1216/MAX(AX$22:AX1216)-1,"")</f>
        <v>-0.13854186089875065</v>
      </c>
      <c r="BB1216" s="62">
        <v>41.79</v>
      </c>
      <c r="BC1216" s="60">
        <f>IF(AND(ISNUMBER(BB1215),ISNUMBER(BB1216)),BB1216/BB1215-1,"")</f>
        <v>-9.5625149414291233E-4</v>
      </c>
      <c r="BD1216" s="60">
        <f>IF(ISNUMBER(BB1216),BB1216/MAX(BB$22:BB1216)-1,"")</f>
        <v>-0.24444042668595201</v>
      </c>
      <c r="BF1216" s="62">
        <v>48.02</v>
      </c>
      <c r="BG1216" s="60">
        <f>IF(AND(ISNUMBER(BF1215),ISNUMBER(BF1216)),BF1216/BF1215-1,"")</f>
        <v>1.2510425354461674E-3</v>
      </c>
      <c r="BH1216" s="60">
        <f>IF(ISNUMBER(BF1216),BF1216/MAX(BF$22:BF1216)-1,"")</f>
        <v>-0.11304026597709638</v>
      </c>
      <c r="BK1216" s="61">
        <f>BK1215*(1+BL1216)</f>
        <v>135.45281879081153</v>
      </c>
      <c r="BL1216" s="60">
        <f>$L$12*N(AQ1216)+$L$13*N(S1216)+$L$14*N(AA1216)+$L$15*N(AE1216)+$L$16*N(AY1216)+$L$17*N(BC1216)+$L$18*N(AM1216)+$L$19*N(AU1216)+$L$20*N(W1216)</f>
        <v>-2.3944171779967795E-3</v>
      </c>
      <c r="BM1216" s="60">
        <f>IF(ISNUMBER(BK1216),BK1216/MAX(BK$22:BK1216)-1,"")</f>
        <v>-9.7978632991256198E-2</v>
      </c>
      <c r="BO1216" s="61">
        <f>BO1215*(1+BP1216)</f>
        <v>134.1821886973664</v>
      </c>
      <c r="BP1216" s="60">
        <f>$L$36*N(S1216)+$L$37*N(AQ1216)+$L$38*N(AA1216)+$L$39*N(AE1216)+$L$40*N(AM1216)+$L$41*N(W1216)+$L$42*N(AI1216)+$L$43*N(BG1216)+$L$44*N(AY1216)</f>
        <v>-3.0536234931179667E-3</v>
      </c>
      <c r="BQ1216" s="60">
        <f>IF(ISNUMBER(BO1216),BO1216/MAX(BO$22:BO1216)-1,"")</f>
        <v>-0.1150421243725146</v>
      </c>
      <c r="BS1216" s="61">
        <f>BS1215*(1+BT1216)</f>
        <v>127.49785645909363</v>
      </c>
      <c r="BT1216" s="60">
        <f>$L$60*N(S1216)+$L$61*N(AE1216)+$L$62*N(AQ1216)+$L$63*N(AM1216)+$L$64*N(AI1216)+$L$65*N(AA1216)+$L$66*N(BG1216)+$L$67*N(W1216)+$L$68*N(AY1216)</f>
        <v>-3.070786762209737E-3</v>
      </c>
      <c r="BU1216" s="60">
        <f>IF(ISNUMBER(BS1216),BS1216/MAX(BS$22:BS1216)-1,"")</f>
        <v>-0.11711965079114472</v>
      </c>
    </row>
    <row r="1217" spans="17:73" ht="16" customHeight="1">
      <c r="Q1217" s="63">
        <v>44824</v>
      </c>
      <c r="R1217" s="62">
        <v>579.83000000000004</v>
      </c>
      <c r="S1217" s="60">
        <f>IF(AND(ISNUMBER(R1216),ISNUMBER(R1217)),R1217/R1216-1,"")</f>
        <v>1.0068809337165918E-2</v>
      </c>
      <c r="T1217" s="60">
        <f>IF(ISNUMBER(R1217),R1217/MAX(R$22:R1217)-1,"")</f>
        <v>-0.12610399397136396</v>
      </c>
      <c r="V1217" s="62">
        <v>292.89</v>
      </c>
      <c r="W1217" s="60">
        <f>IF(AND(ISNUMBER(V1216),ISNUMBER(V1217)),V1217/V1216-1,"")</f>
        <v>1.1395421112607496E-2</v>
      </c>
      <c r="X1217" s="60">
        <f>IF(ISNUMBER(V1217),V1217/MAX(V$22:V1217)-1,"")</f>
        <v>-0.13235773321088962</v>
      </c>
      <c r="Z1217" s="62">
        <v>10.71</v>
      </c>
      <c r="AA1217" s="60">
        <f>IF(AND(ISNUMBER(Z1216),ISNUMBER(Z1217)),Z1217/Z1216-1,"")</f>
        <v>9.4250706880303348E-3</v>
      </c>
      <c r="AB1217" s="60">
        <f>IF(ISNUMBER(Z1217),Z1217/MAX(Z$22:Z1217)-1,"")</f>
        <v>-0.21017699115044242</v>
      </c>
      <c r="AD1217" s="62">
        <v>13.9</v>
      </c>
      <c r="AE1217" s="60">
        <f>IF(AND(ISNUMBER(AD1216),ISNUMBER(AD1217)),AD1217/AD1216-1,"")</f>
        <v>9.4408133623820056E-3</v>
      </c>
      <c r="AF1217" s="60">
        <f>IF(ISNUMBER(AD1217),AD1217/MAX(AD$22:AD1217)-1,"")</f>
        <v>-0.18090748379493216</v>
      </c>
      <c r="AH1217" s="62">
        <v>17.18</v>
      </c>
      <c r="AI1217" s="60">
        <f>IF(AND(ISNUMBER(AH1216),ISNUMBER(AH1217)),AH1217/AH1216-1,"")</f>
        <v>1.7492711370263869E-3</v>
      </c>
      <c r="AJ1217" s="60">
        <f>IF(ISNUMBER(AH1217),AH1217/MAX(AH$22:AH1217)-1,"")</f>
        <v>-0.18346007604562731</v>
      </c>
      <c r="AL1217" s="62">
        <v>22</v>
      </c>
      <c r="AM1217" s="60">
        <f>IF(AND(ISNUMBER(AL1216),ISNUMBER(AL1217)),AL1217/AL1216-1,"")</f>
        <v>1.5697137580794163E-2</v>
      </c>
      <c r="AN1217" s="60">
        <f>IF(ISNUMBER(AL1217),AL1217/MAX(AL$22:AL1217)-1,"")</f>
        <v>-6.6610097581671579E-2</v>
      </c>
      <c r="AP1217" s="62">
        <v>100.31</v>
      </c>
      <c r="AQ1217" s="60">
        <f>IF(AND(ISNUMBER(AP1216),ISNUMBER(AP1217)),AP1217/AP1216-1,"")</f>
        <v>-9.9681020733544123E-5</v>
      </c>
      <c r="AR1217" s="60">
        <f>IF(ISNUMBER(AP1217),AP1217/MAX(AP$22:AP1217)-1,"")</f>
        <v>-1.1948620930001264E-3</v>
      </c>
      <c r="AT1217" s="62">
        <v>50.14</v>
      </c>
      <c r="AU1217" s="60">
        <f>IF(AND(ISNUMBER(AT1216),ISNUMBER(AT1217)),AT1217/AT1216-1,"")</f>
        <v>3.9904229848364281E-4</v>
      </c>
      <c r="AV1217" s="60">
        <f>IF(ISNUMBER(AT1217),AT1217/MAX(AT$22:AT1217)-1,"")</f>
        <v>-7.9713033080908158E-4</v>
      </c>
      <c r="AX1217" s="62">
        <v>23.1</v>
      </c>
      <c r="AY1217" s="60">
        <f>IF(AND(ISNUMBER(AX1216),ISNUMBER(AX1217)),AX1217/AX1216-1,"")</f>
        <v>0</v>
      </c>
      <c r="AZ1217" s="60">
        <f>IF(ISNUMBER(AX1217),AX1217/MAX(AX$22:AX1217)-1,"")</f>
        <v>-0.13854186089875065</v>
      </c>
      <c r="BB1217" s="62">
        <v>41.78</v>
      </c>
      <c r="BC1217" s="60">
        <f>IF(AND(ISNUMBER(BB1216),ISNUMBER(BB1217)),BB1217/BB1216-1,"")</f>
        <v>-2.3929169657810334E-4</v>
      </c>
      <c r="BD1217" s="60">
        <f>IF(ISNUMBER(BB1217),BB1217/MAX(BB$22:BB1217)-1,"")</f>
        <v>-0.24462122581811607</v>
      </c>
      <c r="BF1217" s="62">
        <v>48.07</v>
      </c>
      <c r="BG1217" s="60">
        <f>IF(AND(ISNUMBER(BF1216),ISNUMBER(BF1217)),BF1217/BF1216-1,"")</f>
        <v>1.0412328196585108E-3</v>
      </c>
      <c r="BH1217" s="60">
        <f>IF(ISNUMBER(BF1217),BF1217/MAX(BF$22:BF1217)-1,"")</f>
        <v>-0.11211673439231618</v>
      </c>
      <c r="BK1217" s="61">
        <f>BK1216*(1+BL1217)</f>
        <v>136.28226320478973</v>
      </c>
      <c r="BL1217" s="60">
        <f>$L$12*N(AQ1217)+$L$13*N(S1217)+$L$14*N(AA1217)+$L$15*N(AE1217)+$L$16*N(AY1217)+$L$17*N(BC1217)+$L$18*N(AM1217)+$L$19*N(AU1217)+$L$20*N(W1217)</f>
        <v>6.1234931940334931E-3</v>
      </c>
      <c r="BM1217" s="60">
        <f>IF(ISNUMBER(BK1217),BK1217/MAX(BK$22:BK1217)-1,"")</f>
        <v>-9.2455111289505232E-2</v>
      </c>
      <c r="BO1217" s="61">
        <f>BO1216*(1+BP1217)</f>
        <v>135.11232573328411</v>
      </c>
      <c r="BP1217" s="60">
        <f>$L$36*N(S1217)+$L$37*N(AQ1217)+$L$38*N(AA1217)+$L$39*N(AE1217)+$L$40*N(AM1217)+$L$41*N(W1217)+$L$42*N(AI1217)+$L$43*N(BG1217)+$L$44*N(AY1217)</f>
        <v>6.9318964383233324E-3</v>
      </c>
      <c r="BQ1217" s="60">
        <f>IF(ISNUMBER(BO1217),BO1217/MAX(BO$22:BO1217)-1,"")</f>
        <v>-0.10890768802638617</v>
      </c>
      <c r="BS1217" s="61">
        <f>BS1216*(1+BT1217)</f>
        <v>128.46564458064813</v>
      </c>
      <c r="BT1217" s="60">
        <f>$L$60*N(S1217)+$L$61*N(AE1217)+$L$62*N(AQ1217)+$L$63*N(AM1217)+$L$64*N(AI1217)+$L$65*N(AA1217)+$L$66*N(BG1217)+$L$67*N(W1217)+$L$68*N(AY1217)</f>
        <v>7.5906226852135161E-3</v>
      </c>
      <c r="BU1217" s="60">
        <f>IF(ISNUMBER(BS1217),BS1217/MAX(BS$22:BS1217)-1,"")</f>
        <v>-0.11041803918411064</v>
      </c>
    </row>
    <row r="1218" spans="17:73" ht="16" customHeight="1">
      <c r="Q1218" s="63">
        <v>44825</v>
      </c>
      <c r="R1218" s="62">
        <v>576.36</v>
      </c>
      <c r="S1218" s="60">
        <f>IF(AND(ISNUMBER(R1217),ISNUMBER(R1218)),R1218/R1217-1,"")</f>
        <v>-5.9845127019989564E-3</v>
      </c>
      <c r="T1218" s="60">
        <f>IF(ISNUMBER(R1218),R1218/MAX(R$22:R1218)-1,"")</f>
        <v>-0.13133383571966839</v>
      </c>
      <c r="V1218" s="62">
        <v>290.79000000000002</v>
      </c>
      <c r="W1218" s="60">
        <f>IF(AND(ISNUMBER(V1217),ISNUMBER(V1218)),V1218/V1217-1,"")</f>
        <v>-7.1699272764518263E-3</v>
      </c>
      <c r="X1218" s="60">
        <f>IF(ISNUMBER(V1218),V1218/MAX(V$22:V1218)-1,"")</f>
        <v>-0.13857866516574335</v>
      </c>
      <c r="Z1218" s="62">
        <v>10.6</v>
      </c>
      <c r="AA1218" s="60">
        <f>IF(AND(ISNUMBER(Z1217),ISNUMBER(Z1218)),Z1218/Z1217-1,"")</f>
        <v>-1.0270774976657404E-2</v>
      </c>
      <c r="AB1218" s="60">
        <f>IF(ISNUMBER(Z1218),Z1218/MAX(Z$22:Z1218)-1,"")</f>
        <v>-0.21828908554572279</v>
      </c>
      <c r="AD1218" s="62">
        <v>13.66</v>
      </c>
      <c r="AE1218" s="60">
        <f>IF(AND(ISNUMBER(AD1217),ISNUMBER(AD1218)),AD1218/AD1217-1,"")</f>
        <v>-1.726618705035976E-2</v>
      </c>
      <c r="AF1218" s="60">
        <f>IF(ISNUMBER(AD1218),AD1218/MAX(AD$22:AD1218)-1,"")</f>
        <v>-0.19505008839127869</v>
      </c>
      <c r="AH1218" s="62">
        <v>16.93</v>
      </c>
      <c r="AI1218" s="60">
        <f>IF(AND(ISNUMBER(AH1217),ISNUMBER(AH1218)),AH1218/AH1217-1,"")</f>
        <v>-1.4551804423748593E-2</v>
      </c>
      <c r="AJ1218" s="60">
        <f>IF(ISNUMBER(AH1218),AH1218/MAX(AH$22:AH1218)-1,"")</f>
        <v>-0.19534220532319391</v>
      </c>
      <c r="AL1218" s="62">
        <v>21.69</v>
      </c>
      <c r="AM1218" s="60">
        <f>IF(AND(ISNUMBER(AL1217),ISNUMBER(AL1218)),AL1218/AL1217-1,"")</f>
        <v>-1.4090909090909043E-2</v>
      </c>
      <c r="AN1218" s="60">
        <f>IF(ISNUMBER(AL1218),AL1218/MAX(AL$22:AL1218)-1,"")</f>
        <v>-7.9762409843020743E-2</v>
      </c>
      <c r="AP1218" s="62">
        <v>100.31</v>
      </c>
      <c r="AQ1218" s="60">
        <f>IF(AND(ISNUMBER(AP1217),ISNUMBER(AP1218)),AP1218/AP1217-1,"")</f>
        <v>0</v>
      </c>
      <c r="AR1218" s="60">
        <f>IF(ISNUMBER(AP1218),AP1218/MAX(AP$22:AP1218)-1,"")</f>
        <v>-1.1948620930001264E-3</v>
      </c>
      <c r="AT1218" s="62">
        <v>50.13</v>
      </c>
      <c r="AU1218" s="60">
        <f>IF(AND(ISNUMBER(AT1217),ISNUMBER(AT1218)),AT1218/AT1217-1,"")</f>
        <v>-1.9944156362183829E-4</v>
      </c>
      <c r="AV1218" s="60">
        <f>IF(ISNUMBER(AT1218),AT1218/MAX(AT$22:AT1218)-1,"")</f>
        <v>-9.9641291351126871E-4</v>
      </c>
      <c r="AX1218" s="62">
        <v>23.2</v>
      </c>
      <c r="AY1218" s="60">
        <f>IF(AND(ISNUMBER(AX1217),ISNUMBER(AX1218)),AX1218/AX1217-1,"")</f>
        <v>4.3290043290042934E-3</v>
      </c>
      <c r="AZ1218" s="60">
        <f>IF(ISNUMBER(AX1218),AX1218/MAX(AX$22:AX1218)-1,"")</f>
        <v>-0.13481260488532543</v>
      </c>
      <c r="BB1218" s="62">
        <v>41.57</v>
      </c>
      <c r="BC1218" s="60">
        <f>IF(AND(ISNUMBER(BB1217),ISNUMBER(BB1218)),BB1218/BB1217-1,"")</f>
        <v>-5.0263283867879593E-3</v>
      </c>
      <c r="BD1218" s="60">
        <f>IF(ISNUMBER(BB1218),BB1218/MAX(BB$22:BB1218)-1,"")</f>
        <v>-0.24841800759356358</v>
      </c>
      <c r="BF1218" s="62">
        <v>48.03</v>
      </c>
      <c r="BG1218" s="60">
        <f>IF(AND(ISNUMBER(BF1217),ISNUMBER(BF1218)),BF1218/BF1217-1,"")</f>
        <v>-8.3211982525477346E-4</v>
      </c>
      <c r="BH1218" s="60">
        <f>IF(ISNUMBER(BF1218),BF1218/MAX(BF$22:BF1218)-1,"")</f>
        <v>-0.11285555966014038</v>
      </c>
      <c r="BK1218" s="61">
        <f>BK1217*(1+BL1218)</f>
        <v>135.55780350072874</v>
      </c>
      <c r="BL1218" s="60">
        <f>$L$12*N(AQ1218)+$L$13*N(S1218)+$L$14*N(AA1218)+$L$15*N(AE1218)+$L$16*N(AY1218)+$L$17*N(BC1218)+$L$18*N(AM1218)+$L$19*N(AU1218)+$L$20*N(W1218)</f>
        <v>-5.315876674078639E-3</v>
      </c>
      <c r="BM1218" s="60">
        <f>IF(ISNUMBER(BK1218),BK1218/MAX(BK$22:BK1218)-1,"")</f>
        <v>-9.7279507994080694E-2</v>
      </c>
      <c r="BO1218" s="61">
        <f>BO1217*(1+BP1218)</f>
        <v>134.17846046967821</v>
      </c>
      <c r="BP1218" s="60">
        <f>$L$36*N(S1218)+$L$37*N(AQ1218)+$L$38*N(AA1218)+$L$39*N(AE1218)+$L$40*N(AM1218)+$L$41*N(W1218)+$L$42*N(AI1218)+$L$43*N(BG1218)+$L$44*N(AY1218)</f>
        <v>-6.9117695853253844E-3</v>
      </c>
      <c r="BQ1218" s="60">
        <f>IF(ISNUMBER(BO1218),BO1218/MAX(BO$22:BO1218)-1,"")</f>
        <v>-0.11506671276600278</v>
      </c>
      <c r="BS1218" s="61">
        <f>BS1217*(1+BT1218)</f>
        <v>127.29322917918518</v>
      </c>
      <c r="BT1218" s="60">
        <f>$L$60*N(S1218)+$L$61*N(AE1218)+$L$62*N(AQ1218)+$L$63*N(AM1218)+$L$64*N(AI1218)+$L$65*N(AA1218)+$L$66*N(BG1218)+$L$67*N(W1218)+$L$68*N(AY1218)</f>
        <v>-9.1262952464068563E-3</v>
      </c>
      <c r="BU1218" s="60">
        <f>IF(ISNUMBER(BS1218),BS1218/MAX(BS$22:BS1218)-1,"")</f>
        <v>-0.11853662680439403</v>
      </c>
    </row>
    <row r="1219" spans="17:73" ht="16" customHeight="1">
      <c r="Q1219" s="63">
        <v>44827</v>
      </c>
      <c r="R1219" s="62">
        <v>564.77</v>
      </c>
      <c r="S1219" s="60">
        <f>IF(AND(ISNUMBER(R1218),ISNUMBER(R1219)),R1219/R1218-1,"")</f>
        <v>-2.0108959677979099E-2</v>
      </c>
      <c r="T1219" s="60">
        <f>IF(ISNUMBER(R1219),R1219/MAX(R$22:R1219)-1,"")</f>
        <v>-0.14880180859080638</v>
      </c>
      <c r="V1219" s="62">
        <v>284.36</v>
      </c>
      <c r="W1219" s="60">
        <f>IF(AND(ISNUMBER(V1218),ISNUMBER(V1219)),V1219/V1218-1,"")</f>
        <v>-2.2112177172530001E-2</v>
      </c>
      <c r="X1219" s="60">
        <f>IF(ISNUMBER(V1219),V1219/MAX(V$22:V1219)-1,"")</f>
        <v>-0.15762656634179573</v>
      </c>
      <c r="Z1219" s="62">
        <v>10.37</v>
      </c>
      <c r="AA1219" s="60">
        <f>IF(AND(ISNUMBER(Z1218),ISNUMBER(Z1219)),Z1219/Z1218-1,"")</f>
        <v>-2.1698113207547221E-2</v>
      </c>
      <c r="AB1219" s="60">
        <f>IF(ISNUMBER(Z1219),Z1219/MAX(Z$22:Z1219)-1,"")</f>
        <v>-0.23525073746312697</v>
      </c>
      <c r="AD1219" s="62">
        <v>13.47</v>
      </c>
      <c r="AE1219" s="60">
        <f>IF(AND(ISNUMBER(AD1218),ISNUMBER(AD1219)),AD1219/AD1218-1,"")</f>
        <v>-1.3909224011713017E-2</v>
      </c>
      <c r="AF1219" s="60">
        <f>IF(ISNUMBER(AD1219),AD1219/MAX(AD$22:AD1219)-1,"")</f>
        <v>-0.20624631703005292</v>
      </c>
      <c r="AH1219" s="62">
        <v>16.46</v>
      </c>
      <c r="AI1219" s="60">
        <f>IF(AND(ISNUMBER(AH1218),ISNUMBER(AH1219)),AH1219/AH1218-1,"")</f>
        <v>-2.7761370348493686E-2</v>
      </c>
      <c r="AJ1219" s="60">
        <f>IF(ISNUMBER(AH1219),AH1219/MAX(AH$22:AH1219)-1,"")</f>
        <v>-0.2176806083650189</v>
      </c>
      <c r="AL1219" s="62">
        <v>21.31</v>
      </c>
      <c r="AM1219" s="60">
        <f>IF(AND(ISNUMBER(AL1218),ISNUMBER(AL1219)),AL1219/AL1218-1,"")</f>
        <v>-1.751959428307992E-2</v>
      </c>
      <c r="AN1219" s="60">
        <f>IF(ISNUMBER(AL1219),AL1219/MAX(AL$22:AL1219)-1,"")</f>
        <v>-9.5884599066610177E-2</v>
      </c>
      <c r="AP1219" s="62">
        <v>100.34</v>
      </c>
      <c r="AQ1219" s="60">
        <f>IF(AND(ISNUMBER(AP1218),ISNUMBER(AP1219)),AP1219/AP1218-1,"")</f>
        <v>2.9907287409036698E-4</v>
      </c>
      <c r="AR1219" s="60">
        <f>IF(ISNUMBER(AP1219),AP1219/MAX(AP$22:AP1219)-1,"")</f>
        <v>-8.9614656975012252E-4</v>
      </c>
      <c r="AT1219" s="62">
        <v>50.15</v>
      </c>
      <c r="AU1219" s="60">
        <f>IF(AND(ISNUMBER(AT1218),ISNUMBER(AT1219)),AT1219/AT1218-1,"")</f>
        <v>3.9896269698780351E-4</v>
      </c>
      <c r="AV1219" s="60">
        <f>IF(ISNUMBER(AT1219),AT1219/MAX(AT$22:AT1219)-1,"")</f>
        <v>-5.9784774810678343E-4</v>
      </c>
      <c r="AX1219" s="62">
        <v>23.45</v>
      </c>
      <c r="AY1219" s="60">
        <f>IF(AND(ISNUMBER(AX1218),ISNUMBER(AX1219)),AX1219/AX1218-1,"")</f>
        <v>1.0775862068965525E-2</v>
      </c>
      <c r="AZ1219" s="60">
        <f>IF(ISNUMBER(AX1219),AX1219/MAX(AX$22:AX1219)-1,"")</f>
        <v>-0.12548946485176216</v>
      </c>
      <c r="BB1219" s="62">
        <v>41.21</v>
      </c>
      <c r="BC1219" s="60">
        <f>IF(AND(ISNUMBER(BB1218),ISNUMBER(BB1219)),BB1219/BB1218-1,"")</f>
        <v>-8.6600914120760208E-3</v>
      </c>
      <c r="BD1219" s="60">
        <f>IF(ISNUMBER(BB1219),BB1219/MAX(BB$22:BB1219)-1,"")</f>
        <v>-0.25492677635147354</v>
      </c>
      <c r="BF1219" s="62">
        <v>47.65</v>
      </c>
      <c r="BG1219" s="60">
        <f>IF(AND(ISNUMBER(BF1218),ISNUMBER(BF1219)),BF1219/BF1218-1,"")</f>
        <v>-7.9117218405163614E-3</v>
      </c>
      <c r="BH1219" s="60">
        <f>IF(ISNUMBER(BF1219),BF1219/MAX(BF$22:BF1219)-1,"")</f>
        <v>-0.11987439970446989</v>
      </c>
      <c r="BK1219" s="61">
        <f>BK1218*(1+BL1219)</f>
        <v>134.16712347707821</v>
      </c>
      <c r="BL1219" s="60">
        <f>$L$12*N(AQ1219)+$L$13*N(S1219)+$L$14*N(AA1219)+$L$15*N(AE1219)+$L$16*N(AY1219)+$L$17*N(BC1219)+$L$18*N(AM1219)+$L$19*N(AU1219)+$L$20*N(W1219)</f>
        <v>-1.0258944802414535E-2</v>
      </c>
      <c r="BM1219" s="60">
        <f>IF(ISNUMBER(BK1219),BK1219/MAX(BK$22:BK1219)-1,"")</f>
        <v>-0.10654046769357794</v>
      </c>
      <c r="BO1219" s="61">
        <f>BO1218*(1+BP1219)</f>
        <v>132.49969275386752</v>
      </c>
      <c r="BP1219" s="60">
        <f>$L$36*N(S1219)+$L$37*N(AQ1219)+$L$38*N(AA1219)+$L$39*N(AE1219)+$L$40*N(AM1219)+$L$41*N(W1219)+$L$42*N(AI1219)+$L$43*N(BG1219)+$L$44*N(AY1219)</f>
        <v>-1.2511454595129035E-2</v>
      </c>
      <c r="BQ1219" s="60">
        <f>IF(ISNUMBER(BO1219),BO1219/MAX(BO$22:BO1219)-1,"")</f>
        <v>-0.12613851540894916</v>
      </c>
      <c r="BS1219" s="61">
        <f>BS1218*(1+BT1219)</f>
        <v>125.31400536394204</v>
      </c>
      <c r="BT1219" s="60">
        <f>$L$60*N(S1219)+$L$61*N(AE1219)+$L$62*N(AQ1219)+$L$63*N(AM1219)+$L$64*N(AI1219)+$L$65*N(AA1219)+$L$66*N(BG1219)+$L$67*N(W1219)+$L$68*N(AY1219)</f>
        <v>-1.5548539604231984E-2</v>
      </c>
      <c r="BU1219" s="60">
        <f>IF(ISNUMBER(BS1219),BS1219/MAX(BS$22:BS1219)-1,"")</f>
        <v>-0.13224209497220574</v>
      </c>
    </row>
    <row r="1220" spans="17:73" ht="16" customHeight="1">
      <c r="Q1220" s="63">
        <v>44830</v>
      </c>
      <c r="R1220" s="62">
        <v>562.17999999999995</v>
      </c>
      <c r="S1220" s="60">
        <f>IF(AND(ISNUMBER(R1219),ISNUMBER(R1220)),R1220/R1219-1,"")</f>
        <v>-4.585937638330706E-3</v>
      </c>
      <c r="T1220" s="60">
        <f>IF(ISNUMBER(R1220),R1220/MAX(R$22:R1220)-1,"")</f>
        <v>-0.15270535041446875</v>
      </c>
      <c r="V1220" s="62">
        <v>281.37</v>
      </c>
      <c r="W1220" s="60">
        <f>IF(AND(ISNUMBER(V1219),ISNUMBER(V1220)),V1220/V1219-1,"")</f>
        <v>-1.0514840343226917E-2</v>
      </c>
      <c r="X1220" s="60">
        <f>IF(ISNUMBER(V1220),V1220/MAX(V$22:V1220)-1,"")</f>
        <v>-0.16648398850608759</v>
      </c>
      <c r="Z1220" s="62">
        <v>10.33</v>
      </c>
      <c r="AA1220" s="60">
        <f>IF(AND(ISNUMBER(Z1219),ISNUMBER(Z1220)),Z1220/Z1219-1,"")</f>
        <v>-3.8572806171648377E-3</v>
      </c>
      <c r="AB1220" s="60">
        <f>IF(ISNUMBER(Z1220),Z1220/MAX(Z$22:Z1220)-1,"")</f>
        <v>-0.23820058997050153</v>
      </c>
      <c r="AD1220" s="62">
        <v>13.2</v>
      </c>
      <c r="AE1220" s="60">
        <f>IF(AND(ISNUMBER(AD1219),ISNUMBER(AD1220)),AD1220/AD1219-1,"")</f>
        <v>-2.0044543429844186E-2</v>
      </c>
      <c r="AF1220" s="60">
        <f>IF(ISNUMBER(AD1220),AD1220/MAX(AD$22:AD1220)-1,"")</f>
        <v>-0.22215674720094281</v>
      </c>
      <c r="AH1220" s="62">
        <v>16.420000000000002</v>
      </c>
      <c r="AI1220" s="60">
        <f>IF(AND(ISNUMBER(AH1219),ISNUMBER(AH1220)),AH1220/AH1219-1,"")</f>
        <v>-2.430133657351119E-3</v>
      </c>
      <c r="AJ1220" s="60">
        <f>IF(ISNUMBER(AH1220),AH1220/MAX(AH$22:AH1220)-1,"")</f>
        <v>-0.21958174904942951</v>
      </c>
      <c r="AL1220" s="62">
        <v>20.79</v>
      </c>
      <c r="AM1220" s="60">
        <f>IF(AND(ISNUMBER(AL1219),ISNUMBER(AL1220)),AL1220/AL1219-1,"")</f>
        <v>-2.440168934772402E-2</v>
      </c>
      <c r="AN1220" s="60">
        <f>IF(ISNUMBER(AL1220),AL1220/MAX(AL$22:AL1220)-1,"")</f>
        <v>-0.11794654221467971</v>
      </c>
      <c r="AP1220" s="62">
        <v>100.36</v>
      </c>
      <c r="AQ1220" s="60">
        <f>IF(AND(ISNUMBER(AP1219),ISNUMBER(AP1220)),AP1220/AP1219-1,"")</f>
        <v>1.9932230416586094E-4</v>
      </c>
      <c r="AR1220" s="60">
        <f>IF(ISNUMBER(AP1220),AP1220/MAX(AP$22:AP1220)-1,"")</f>
        <v>-6.970028875834533E-4</v>
      </c>
      <c r="AT1220" s="62">
        <v>50.16</v>
      </c>
      <c r="AU1220" s="60">
        <f>IF(AND(ISNUMBER(AT1219),ISNUMBER(AT1220)),AT1220/AT1219-1,"")</f>
        <v>1.9940179461608309E-4</v>
      </c>
      <c r="AV1220" s="60">
        <f>IF(ISNUMBER(AT1220),AT1220/MAX(AT$22:AT1220)-1,"")</f>
        <v>-3.985651654045963E-4</v>
      </c>
      <c r="AX1220" s="62">
        <v>23.41</v>
      </c>
      <c r="AY1220" s="60">
        <f>IF(AND(ISNUMBER(AX1219),ISNUMBER(AX1220)),AX1220/AX1219-1,"")</f>
        <v>-1.7057569296374808E-3</v>
      </c>
      <c r="AZ1220" s="60">
        <f>IF(ISNUMBER(AX1220),AX1220/MAX(AX$22:AX1220)-1,"")</f>
        <v>-0.12698116725713227</v>
      </c>
      <c r="BB1220" s="62">
        <v>41.01</v>
      </c>
      <c r="BC1220" s="60">
        <f>IF(AND(ISNUMBER(BB1219),ISNUMBER(BB1220)),BB1220/BB1219-1,"")</f>
        <v>-4.8531909730649136E-3</v>
      </c>
      <c r="BD1220" s="60">
        <f>IF(ISNUMBER(BB1220),BB1220/MAX(BB$22:BB1220)-1,"")</f>
        <v>-0.25854275899475687</v>
      </c>
      <c r="BF1220" s="62">
        <v>47.4</v>
      </c>
      <c r="BG1220" s="60">
        <f>IF(AND(ISNUMBER(BF1219),ISNUMBER(BF1220)),BF1220/BF1219-1,"")</f>
        <v>-5.2465897166841247E-3</v>
      </c>
      <c r="BH1220" s="60">
        <f>IF(ISNUMBER(BF1220),BF1220/MAX(BF$22:BF1220)-1,"")</f>
        <v>-0.1244920576283709</v>
      </c>
      <c r="BK1220" s="61">
        <f>BK1219*(1+BL1220)</f>
        <v>133.42169918727637</v>
      </c>
      <c r="BL1220" s="60">
        <f>$L$12*N(AQ1220)+$L$13*N(S1220)+$L$14*N(AA1220)+$L$15*N(AE1220)+$L$16*N(AY1220)+$L$17*N(BC1220)+$L$18*N(AM1220)+$L$19*N(AU1220)+$L$20*N(W1220)</f>
        <v>-5.5559385226679452E-3</v>
      </c>
      <c r="BM1220" s="60">
        <f>IF(ISNUMBER(BK1220),BK1220/MAX(BK$22:BK1220)-1,"")</f>
        <v>-0.11150447392756391</v>
      </c>
      <c r="BO1220" s="61">
        <f>BO1219*(1+BP1220)</f>
        <v>131.63898274309625</v>
      </c>
      <c r="BP1220" s="60">
        <f>$L$36*N(S1220)+$L$37*N(AQ1220)+$L$38*N(AA1220)+$L$39*N(AE1220)+$L$40*N(AM1220)+$L$41*N(W1220)+$L$42*N(AI1220)+$L$43*N(BG1220)+$L$44*N(AY1220)</f>
        <v>-6.495939672630977E-3</v>
      </c>
      <c r="BQ1220" s="60">
        <f>IF(ISNUMBER(BO1220),BO1220/MAX(BO$22:BO1220)-1,"")</f>
        <v>-0.13181506689508848</v>
      </c>
      <c r="BS1220" s="61">
        <f>BS1219*(1+BT1220)</f>
        <v>124.2390601491042</v>
      </c>
      <c r="BT1220" s="60">
        <f>$L$60*N(S1220)+$L$61*N(AE1220)+$L$62*N(AQ1220)+$L$63*N(AM1220)+$L$64*N(AI1220)+$L$65*N(AA1220)+$L$66*N(BG1220)+$L$67*N(W1220)+$L$68*N(AY1220)</f>
        <v>-8.5780133809939714E-3</v>
      </c>
      <c r="BU1220" s="60">
        <f>IF(ISNUMBER(BS1220),BS1220/MAX(BS$22:BS1220)-1,"")</f>
        <v>-0.13968573389299743</v>
      </c>
    </row>
    <row r="1221" spans="17:73" ht="16" customHeight="1">
      <c r="Q1221" s="63">
        <v>44831</v>
      </c>
      <c r="R1221" s="62">
        <v>565.61</v>
      </c>
      <c r="S1221" s="60">
        <f>IF(AND(ISNUMBER(R1220),ISNUMBER(R1221)),R1221/R1220-1,"")</f>
        <v>6.1012487103775381E-3</v>
      </c>
      <c r="T1221" s="60">
        <f>IF(ISNUMBER(R1221),R1221/MAX(R$22:R1221)-1,"")</f>
        <v>-0.14753579502637526</v>
      </c>
      <c r="V1221" s="62">
        <v>283.02</v>
      </c>
      <c r="W1221" s="60">
        <f>IF(AND(ISNUMBER(V1220),ISNUMBER(V1221)),V1221/V1220-1,"")</f>
        <v>5.8641646230941369E-3</v>
      </c>
      <c r="X1221" s="60">
        <f>IF(ISNUMBER(V1221),V1221/MAX(V$22:V1221)-1,"")</f>
        <v>-0.1615961133987025</v>
      </c>
      <c r="Z1221" s="62">
        <v>10.39</v>
      </c>
      <c r="AA1221" s="60">
        <f>IF(AND(ISNUMBER(Z1220),ISNUMBER(Z1221)),Z1221/Z1220-1,"")</f>
        <v>5.8083252662148865E-3</v>
      </c>
      <c r="AB1221" s="60">
        <f>IF(ISNUMBER(Z1221),Z1221/MAX(Z$22:Z1221)-1,"")</f>
        <v>-0.23377581120943947</v>
      </c>
      <c r="AD1221" s="62">
        <v>13.26</v>
      </c>
      <c r="AE1221" s="60">
        <f>IF(AND(ISNUMBER(AD1220),ISNUMBER(AD1221)),AD1221/AD1220-1,"")</f>
        <v>4.5454545454546302E-3</v>
      </c>
      <c r="AF1221" s="60">
        <f>IF(ISNUMBER(AD1221),AD1221/MAX(AD$22:AD1221)-1,"")</f>
        <v>-0.2186210960518562</v>
      </c>
      <c r="AH1221" s="62">
        <v>16.350000000000001</v>
      </c>
      <c r="AI1221" s="60">
        <f>IF(AND(ISNUMBER(AH1220),ISNUMBER(AH1221)),AH1221/AH1220-1,"")</f>
        <v>-4.2630937880633324E-3</v>
      </c>
      <c r="AJ1221" s="60">
        <f>IF(ISNUMBER(AH1221),AH1221/MAX(AH$22:AH1221)-1,"")</f>
        <v>-0.22290874524714821</v>
      </c>
      <c r="AL1221" s="62">
        <v>20.67</v>
      </c>
      <c r="AM1221" s="60">
        <f>IF(AND(ISNUMBER(AL1220),ISNUMBER(AL1221)),AL1221/AL1220-1,"")</f>
        <v>-5.7720057720056506E-3</v>
      </c>
      <c r="AN1221" s="60">
        <f>IF(ISNUMBER(AL1221),AL1221/MAX(AL$22:AL1221)-1,"")</f>
        <v>-0.12303775986423415</v>
      </c>
      <c r="AP1221" s="62">
        <v>100.36</v>
      </c>
      <c r="AQ1221" s="60">
        <f>IF(AND(ISNUMBER(AP1220),ISNUMBER(AP1221)),AP1221/AP1220-1,"")</f>
        <v>0</v>
      </c>
      <c r="AR1221" s="60">
        <f>IF(ISNUMBER(AP1221),AP1221/MAX(AP$22:AP1221)-1,"")</f>
        <v>-6.970028875834533E-4</v>
      </c>
      <c r="AT1221" s="62">
        <v>50.16</v>
      </c>
      <c r="AU1221" s="60">
        <f>IF(AND(ISNUMBER(AT1220),ISNUMBER(AT1221)),AT1221/AT1220-1,"")</f>
        <v>0</v>
      </c>
      <c r="AV1221" s="60">
        <f>IF(ISNUMBER(AT1221),AT1221/MAX(AT$22:AT1221)-1,"")</f>
        <v>-3.985651654045963E-4</v>
      </c>
      <c r="AX1221" s="62">
        <v>23.37</v>
      </c>
      <c r="AY1221" s="60">
        <f>IF(AND(ISNUMBER(AX1220),ISNUMBER(AX1221)),AX1221/AX1220-1,"")</f>
        <v>-1.7086715079025483E-3</v>
      </c>
      <c r="AZ1221" s="60">
        <f>IF(ISNUMBER(AX1221),AX1221/MAX(AX$22:AX1221)-1,"")</f>
        <v>-0.12847286966250238</v>
      </c>
      <c r="BB1221" s="62">
        <v>40.72</v>
      </c>
      <c r="BC1221" s="60">
        <f>IF(AND(ISNUMBER(BB1220),ISNUMBER(BB1221)),BB1221/BB1220-1,"")</f>
        <v>-7.071445988783176E-3</v>
      </c>
      <c r="BD1221" s="60">
        <f>IF(ISNUMBER(BB1221),BB1221/MAX(BB$22:BB1221)-1,"")</f>
        <v>-0.26378593382751769</v>
      </c>
      <c r="BF1221" s="62">
        <v>47.21</v>
      </c>
      <c r="BG1221" s="60">
        <f>IF(AND(ISNUMBER(BF1220),ISNUMBER(BF1221)),BF1221/BF1220-1,"")</f>
        <v>-4.0084388185653852E-3</v>
      </c>
      <c r="BH1221" s="60">
        <f>IF(ISNUMBER(BF1221),BF1221/MAX(BF$22:BF1221)-1,"")</f>
        <v>-0.1280014776505356</v>
      </c>
      <c r="BK1221" s="61">
        <f>BK1220*(1+BL1221)</f>
        <v>133.73884158145219</v>
      </c>
      <c r="BL1221" s="60">
        <f>$L$12*N(AQ1221)+$L$13*N(S1221)+$L$14*N(AA1221)+$L$15*N(AE1221)+$L$16*N(AY1221)+$L$17*N(BC1221)+$L$18*N(AM1221)+$L$19*N(AU1221)+$L$20*N(W1221)</f>
        <v>2.376992618949302E-3</v>
      </c>
      <c r="BM1221" s="60">
        <f>IF(ISNUMBER(BK1221),BK1221/MAX(BK$22:BK1221)-1,"")</f>
        <v>-0.10939252662012033</v>
      </c>
      <c r="BO1221" s="61">
        <f>BO1220*(1+BP1221)</f>
        <v>132.06964040316333</v>
      </c>
      <c r="BP1221" s="60">
        <f>$L$36*N(S1221)+$L$37*N(AQ1221)+$L$38*N(AA1221)+$L$39*N(AE1221)+$L$40*N(AM1221)+$L$41*N(W1221)+$L$42*N(AI1221)+$L$43*N(BG1221)+$L$44*N(AY1221)</f>
        <v>3.2715055304517872E-3</v>
      </c>
      <c r="BQ1221" s="60">
        <f>IF(ISNUMBER(BO1221),BO1221/MAX(BO$22:BO1221)-1,"")</f>
        <v>-0.12897479508498089</v>
      </c>
      <c r="BS1221" s="61">
        <f>BS1220*(1+BT1221)</f>
        <v>124.49352642124867</v>
      </c>
      <c r="BT1221" s="60">
        <f>$L$60*N(S1221)+$L$61*N(AE1221)+$L$62*N(AQ1221)+$L$63*N(AM1221)+$L$64*N(AI1221)+$L$65*N(AA1221)+$L$66*N(BG1221)+$L$67*N(W1221)+$L$68*N(AY1221)</f>
        <v>2.0481986248051492E-3</v>
      </c>
      <c r="BU1221" s="60">
        <f>IF(ISNUMBER(BS1221),BS1221/MAX(BS$22:BS1221)-1,"")</f>
        <v>-0.13792363939625685</v>
      </c>
    </row>
    <row r="1222" spans="17:73" ht="16" customHeight="1">
      <c r="Q1222" s="63">
        <v>44832</v>
      </c>
      <c r="R1222" s="62">
        <v>565.83000000000004</v>
      </c>
      <c r="S1222" s="60">
        <f>IF(AND(ISNUMBER(R1221),ISNUMBER(R1222)),R1222/R1221-1,"")</f>
        <v>3.8896059122017768E-4</v>
      </c>
      <c r="T1222" s="60">
        <f>IF(ISNUMBER(R1222),R1222/MAX(R$22:R1222)-1,"")</f>
        <v>-0.14720422004521472</v>
      </c>
      <c r="V1222" s="62">
        <v>283.29000000000002</v>
      </c>
      <c r="W1222" s="60">
        <f>IF(AND(ISNUMBER(V1221),ISNUMBER(V1222)),V1222/V1221-1,"")</f>
        <v>9.5399618401548203E-4</v>
      </c>
      <c r="X1222" s="60">
        <f>IF(ISNUMBER(V1222),V1222/MAX(V$22:V1222)-1,"")</f>
        <v>-0.16079627929022122</v>
      </c>
      <c r="Z1222" s="62">
        <v>10.4</v>
      </c>
      <c r="AA1222" s="60">
        <f>IF(AND(ISNUMBER(Z1221),ISNUMBER(Z1222)),Z1222/Z1221-1,"")</f>
        <v>9.6246390760335032E-4</v>
      </c>
      <c r="AB1222" s="60">
        <f>IF(ISNUMBER(Z1222),Z1222/MAX(Z$22:Z1222)-1,"")</f>
        <v>-0.23303834808259583</v>
      </c>
      <c r="AD1222" s="62">
        <v>13.19</v>
      </c>
      <c r="AE1222" s="60">
        <f>IF(AND(ISNUMBER(AD1221),ISNUMBER(AD1222)),AD1222/AD1221-1,"")</f>
        <v>-5.2790346907993779E-3</v>
      </c>
      <c r="AF1222" s="60">
        <f>IF(ISNUMBER(AD1222),AD1222/MAX(AD$22:AD1222)-1,"")</f>
        <v>-0.22274602239245722</v>
      </c>
      <c r="AH1222" s="62">
        <v>16.28</v>
      </c>
      <c r="AI1222" s="60">
        <f>IF(AND(ISNUMBER(AH1221),ISNUMBER(AH1222)),AH1222/AH1221-1,"")</f>
        <v>-4.2813455657492172E-3</v>
      </c>
      <c r="AJ1222" s="60">
        <f>IF(ISNUMBER(AH1222),AH1222/MAX(AH$22:AH1222)-1,"")</f>
        <v>-0.2262357414448668</v>
      </c>
      <c r="AL1222" s="62">
        <v>20.27</v>
      </c>
      <c r="AM1222" s="60">
        <f>IF(AND(ISNUMBER(AL1221),ISNUMBER(AL1222)),AL1222/AL1221-1,"")</f>
        <v>-1.9351717464925144E-2</v>
      </c>
      <c r="AN1222" s="60">
        <f>IF(ISNUMBER(AL1222),AL1222/MAX(AL$22:AL1222)-1,"")</f>
        <v>-0.14000848536274924</v>
      </c>
      <c r="AP1222" s="62">
        <v>100.37</v>
      </c>
      <c r="AQ1222" s="60">
        <f>IF(AND(ISNUMBER(AP1221),ISNUMBER(AP1222)),AP1222/AP1221-1,"")</f>
        <v>9.9641291351204586E-5</v>
      </c>
      <c r="AR1222" s="60">
        <f>IF(ISNUMBER(AP1222),AP1222/MAX(AP$22:AP1222)-1,"")</f>
        <v>-5.9743104650011869E-4</v>
      </c>
      <c r="AT1222" s="62">
        <v>50.17</v>
      </c>
      <c r="AU1222" s="60">
        <f>IF(AND(ISNUMBER(AT1221),ISNUMBER(AT1222)),AT1222/AT1221-1,"")</f>
        <v>1.9936204146731029E-4</v>
      </c>
      <c r="AV1222" s="60">
        <f>IF(ISNUMBER(AT1222),AT1222/MAX(AT$22:AT1222)-1,"")</f>
        <v>-1.9928258270218713E-4</v>
      </c>
      <c r="AX1222" s="62">
        <v>23.55</v>
      </c>
      <c r="AY1222" s="60">
        <f>IF(AND(ISNUMBER(AX1221),ISNUMBER(AX1222)),AX1222/AX1221-1,"")</f>
        <v>7.7021822849807631E-3</v>
      </c>
      <c r="AZ1222" s="60">
        <f>IF(ISNUMBER(AX1222),AX1222/MAX(AX$22:AX1222)-1,"")</f>
        <v>-0.12176020883833671</v>
      </c>
      <c r="BB1222" s="62">
        <v>40.450000000000003</v>
      </c>
      <c r="BC1222" s="60">
        <f>IF(AND(ISNUMBER(BB1221),ISNUMBER(BB1222)),BB1222/BB1221-1,"")</f>
        <v>-6.6306483300588859E-3</v>
      </c>
      <c r="BD1222" s="60">
        <f>IF(ISNUMBER(BB1222),BB1222/MAX(BB$22:BB1222)-1,"")</f>
        <v>-0.26866751039595005</v>
      </c>
      <c r="BF1222" s="62">
        <v>47.2</v>
      </c>
      <c r="BG1222" s="60">
        <f>IF(AND(ISNUMBER(BF1221),ISNUMBER(BF1222)),BF1222/BF1221-1,"")</f>
        <v>-2.1181952976057072E-4</v>
      </c>
      <c r="BH1222" s="60">
        <f>IF(ISNUMBER(BF1222),BF1222/MAX(BF$22:BF1222)-1,"")</f>
        <v>-0.1281861839674916</v>
      </c>
      <c r="BK1222" s="61">
        <f>BK1221*(1+BL1222)</f>
        <v>133.7084326405803</v>
      </c>
      <c r="BL1222" s="60">
        <f>$L$12*N(AQ1222)+$L$13*N(S1222)+$L$14*N(AA1222)+$L$15*N(AE1222)+$L$16*N(AY1222)+$L$17*N(BC1222)+$L$18*N(AM1222)+$L$19*N(AU1222)+$L$20*N(W1222)</f>
        <v>-2.2737553662288785E-4</v>
      </c>
      <c r="BM1222" s="60">
        <f>IF(ISNUMBER(BK1222),BK1222/MAX(BK$22:BK1222)-1,"")</f>
        <v>-0.10959502897230045</v>
      </c>
      <c r="BO1222" s="61">
        <f>BO1221*(1+BP1222)</f>
        <v>131.98571059500586</v>
      </c>
      <c r="BP1222" s="60">
        <f>$L$36*N(S1222)+$L$37*N(AQ1222)+$L$38*N(AA1222)+$L$39*N(AE1222)+$L$40*N(AM1222)+$L$41*N(W1222)+$L$42*N(AI1222)+$L$43*N(BG1222)+$L$44*N(AY1222)</f>
        <v>-6.3549660543698032E-4</v>
      </c>
      <c r="BQ1222" s="60">
        <f>IF(ISNUMBER(BO1222),BO1222/MAX(BO$22:BO1222)-1,"")</f>
        <v>-0.12952832864595432</v>
      </c>
      <c r="BS1222" s="61">
        <f>BS1221*(1+BT1222)</f>
        <v>124.08171546526906</v>
      </c>
      <c r="BT1222" s="60">
        <f>$L$60*N(S1222)+$L$61*N(AE1222)+$L$62*N(AQ1222)+$L$63*N(AM1222)+$L$64*N(AI1222)+$L$65*N(AA1222)+$L$66*N(BG1222)+$L$67*N(W1222)+$L$68*N(AY1222)</f>
        <v>-3.3078905210393978E-3</v>
      </c>
      <c r="BU1222" s="60">
        <f>IF(ISNUMBER(BS1222),BS1222/MAX(BS$22:BS1222)-1,"")</f>
        <v>-0.14077529361791008</v>
      </c>
    </row>
    <row r="1223" spans="17:73" ht="16" customHeight="1">
      <c r="Q1223" s="63">
        <v>44833</v>
      </c>
      <c r="R1223" s="62">
        <v>570.29</v>
      </c>
      <c r="S1223" s="60">
        <f>IF(AND(ISNUMBER(R1222),ISNUMBER(R1223)),R1223/R1222-1,"")</f>
        <v>7.8822261103157487E-3</v>
      </c>
      <c r="T1223" s="60">
        <f>IF(ISNUMBER(R1223),R1223/MAX(R$22:R1223)-1,"")</f>
        <v>-0.14048229088168807</v>
      </c>
      <c r="V1223" s="62">
        <v>286.3</v>
      </c>
      <c r="W1223" s="60">
        <f>IF(AND(ISNUMBER(V1222),ISNUMBER(V1223)),V1223/V1222-1,"")</f>
        <v>1.0625154435384143E-2</v>
      </c>
      <c r="X1223" s="60">
        <f>IF(ISNUMBER(V1223),V1223/MAX(V$22:V1223)-1,"")</f>
        <v>-0.15187961015493079</v>
      </c>
      <c r="Z1223" s="62">
        <v>10.5</v>
      </c>
      <c r="AA1223" s="60">
        <f>IF(AND(ISNUMBER(Z1222),ISNUMBER(Z1223)),Z1223/Z1222-1,"")</f>
        <v>9.6153846153845812E-3</v>
      </c>
      <c r="AB1223" s="60">
        <f>IF(ISNUMBER(Z1223),Z1223/MAX(Z$22:Z1223)-1,"")</f>
        <v>-0.22566371681415931</v>
      </c>
      <c r="AD1223" s="62">
        <v>13.32</v>
      </c>
      <c r="AE1223" s="60">
        <f>IF(AND(ISNUMBER(AD1222),ISNUMBER(AD1223)),AD1223/AD1222-1,"")</f>
        <v>9.8559514783926883E-3</v>
      </c>
      <c r="AF1223" s="60">
        <f>IF(ISNUMBER(AD1223),AD1223/MAX(AD$22:AD1223)-1,"")</f>
        <v>-0.21508544490276948</v>
      </c>
      <c r="AH1223" s="62">
        <v>16.559999999999999</v>
      </c>
      <c r="AI1223" s="60">
        <f>IF(AND(ISNUMBER(AH1222),ISNUMBER(AH1223)),AH1223/AH1222-1,"")</f>
        <v>1.7199017199017064E-2</v>
      </c>
      <c r="AJ1223" s="60">
        <f>IF(ISNUMBER(AH1223),AH1223/MAX(AH$22:AH1223)-1,"")</f>
        <v>-0.21292775665399244</v>
      </c>
      <c r="AL1223" s="62">
        <v>20.57</v>
      </c>
      <c r="AM1223" s="60">
        <f>IF(AND(ISNUMBER(AL1222),ISNUMBER(AL1223)),AL1223/AL1222-1,"")</f>
        <v>1.4800197335964604E-2</v>
      </c>
      <c r="AN1223" s="60">
        <f>IF(ISNUMBER(AL1223),AL1223/MAX(AL$22:AL1223)-1,"")</f>
        <v>-0.12728044123886295</v>
      </c>
      <c r="AP1223" s="62">
        <v>100.36</v>
      </c>
      <c r="AQ1223" s="60">
        <f>IF(AND(ISNUMBER(AP1222),ISNUMBER(AP1223)),AP1223/AP1222-1,"")</f>
        <v>-9.9631363953411878E-5</v>
      </c>
      <c r="AR1223" s="60">
        <f>IF(ISNUMBER(AP1223),AP1223/MAX(AP$22:AP1223)-1,"")</f>
        <v>-6.970028875834533E-4</v>
      </c>
      <c r="AT1223" s="62">
        <v>50.17</v>
      </c>
      <c r="AU1223" s="60">
        <f>IF(AND(ISNUMBER(AT1222),ISNUMBER(AT1223)),AT1223/AT1222-1,"")</f>
        <v>0</v>
      </c>
      <c r="AV1223" s="60">
        <f>IF(ISNUMBER(AT1223),AT1223/MAX(AT$22:AT1223)-1,"")</f>
        <v>-1.9928258270218713E-4</v>
      </c>
      <c r="AX1223" s="62">
        <v>23.61</v>
      </c>
      <c r="AY1223" s="60">
        <f>IF(AND(ISNUMBER(AX1222),ISNUMBER(AX1223)),AX1223/AX1222-1,"")</f>
        <v>2.5477707006369421E-3</v>
      </c>
      <c r="AZ1223" s="60">
        <f>IF(ISNUMBER(AX1223),AX1223/MAX(AX$22:AX1223)-1,"")</f>
        <v>-0.1195226552302816</v>
      </c>
      <c r="BB1223" s="62">
        <v>40.68</v>
      </c>
      <c r="BC1223" s="60">
        <f>IF(AND(ISNUMBER(BB1222),ISNUMBER(BB1223)),BB1223/BB1222-1,"")</f>
        <v>5.6860321384424317E-3</v>
      </c>
      <c r="BD1223" s="60">
        <f>IF(ISNUMBER(BB1223),BB1223/MAX(BB$22:BB1223)-1,"")</f>
        <v>-0.26450913035617429</v>
      </c>
      <c r="BF1223" s="62">
        <v>47.48</v>
      </c>
      <c r="BG1223" s="60">
        <f>IF(AND(ISNUMBER(BF1222),ISNUMBER(BF1223)),BF1223/BF1222-1,"")</f>
        <v>5.9322033898303594E-3</v>
      </c>
      <c r="BH1223" s="60">
        <f>IF(ISNUMBER(BF1223),BF1223/MAX(BF$22:BF1223)-1,"")</f>
        <v>-0.1230144070927226</v>
      </c>
      <c r="BK1223" s="61">
        <f>BK1222*(1+BL1223)</f>
        <v>134.52764779668638</v>
      </c>
      <c r="BL1223" s="60">
        <f>$L$12*N(AQ1223)+$L$13*N(S1223)+$L$14*N(AA1223)+$L$15*N(AE1223)+$L$16*N(AY1223)+$L$17*N(BC1223)+$L$18*N(AM1223)+$L$19*N(AU1223)+$L$20*N(W1223)</f>
        <v>6.1268772651625987E-3</v>
      </c>
      <c r="BM1223" s="60">
        <f>IF(ISNUMBER(BK1223),BK1223/MAX(BK$22:BK1223)-1,"")</f>
        <v>-0.10413962699852308</v>
      </c>
      <c r="BO1223" s="61">
        <f>BO1222*(1+BP1223)</f>
        <v>132.87952201097394</v>
      </c>
      <c r="BP1223" s="60">
        <f>$L$36*N(S1223)+$L$37*N(AQ1223)+$L$38*N(AA1223)+$L$39*N(AE1223)+$L$40*N(AM1223)+$L$41*N(W1223)+$L$42*N(AI1223)+$L$43*N(BG1223)+$L$44*N(AY1223)</f>
        <v>6.7720316990279184E-3</v>
      </c>
      <c r="BQ1223" s="60">
        <f>IF(ISNUMBER(BO1223),BO1223/MAX(BO$22:BO1223)-1,"")</f>
        <v>-0.12363346689443899</v>
      </c>
      <c r="BS1223" s="61">
        <f>BS1222*(1+BT1223)</f>
        <v>125.16362914907663</v>
      </c>
      <c r="BT1223" s="60">
        <f>$L$60*N(S1223)+$L$61*N(AE1223)+$L$62*N(AQ1223)+$L$63*N(AM1223)+$L$64*N(AI1223)+$L$65*N(AA1223)+$L$66*N(BG1223)+$L$67*N(W1223)+$L$68*N(AY1223)</f>
        <v>8.7193643297944594E-3</v>
      </c>
      <c r="BU1223" s="60">
        <f>IF(ISNUMBER(BS1223),BS1223/MAX(BS$22:BS1223)-1,"")</f>
        <v>-0.13328340036180408</v>
      </c>
    </row>
    <row r="1224" spans="17:73" ht="16" customHeight="1">
      <c r="Q1224" s="63">
        <v>44834</v>
      </c>
      <c r="R1224" s="62">
        <v>558.6</v>
      </c>
      <c r="S1224" s="60">
        <f>IF(AND(ISNUMBER(R1223),ISNUMBER(R1224)),R1224/R1223-1,"")</f>
        <v>-2.0498342948324422E-2</v>
      </c>
      <c r="T1224" s="60">
        <f>IF(ISNUMBER(R1224),R1224/MAX(R$22:R1224)-1,"")</f>
        <v>-0.15810097965335335</v>
      </c>
      <c r="V1224" s="62">
        <v>280.43</v>
      </c>
      <c r="W1224" s="60">
        <f>IF(AND(ISNUMBER(V1223),ISNUMBER(V1224)),V1224/V1223-1,"")</f>
        <v>-2.0502968913726827E-2</v>
      </c>
      <c r="X1224" s="60">
        <f>IF(ISNUMBER(V1224),V1224/MAX(V$22:V1224)-1,"")</f>
        <v>-0.16926859614302214</v>
      </c>
      <c r="Z1224" s="62">
        <v>10.32</v>
      </c>
      <c r="AA1224" s="60">
        <f>IF(AND(ISNUMBER(Z1223),ISNUMBER(Z1224)),Z1224/Z1223-1,"")</f>
        <v>-1.7142857142857126E-2</v>
      </c>
      <c r="AB1224" s="60">
        <f>IF(ISNUMBER(Z1224),Z1224/MAX(Z$22:Z1224)-1,"")</f>
        <v>-0.23893805309734517</v>
      </c>
      <c r="AD1224" s="62">
        <v>13</v>
      </c>
      <c r="AE1224" s="60">
        <f>IF(AND(ISNUMBER(AD1223),ISNUMBER(AD1224)),AD1224/AD1223-1,"")</f>
        <v>-2.4024024024024038E-2</v>
      </c>
      <c r="AF1224" s="60">
        <f>IF(ISNUMBER(AD1224),AD1224/MAX(AD$22:AD1224)-1,"")</f>
        <v>-0.23394225103123156</v>
      </c>
      <c r="AH1224" s="62">
        <v>16.21</v>
      </c>
      <c r="AI1224" s="60">
        <f>IF(AND(ISNUMBER(AH1223),ISNUMBER(AH1224)),AH1224/AH1223-1,"")</f>
        <v>-2.1135265700482964E-2</v>
      </c>
      <c r="AJ1224" s="60">
        <f>IF(ISNUMBER(AH1224),AH1224/MAX(AH$22:AH1224)-1,"")</f>
        <v>-0.2295627376425855</v>
      </c>
      <c r="AL1224" s="62">
        <v>19.86</v>
      </c>
      <c r="AM1224" s="60">
        <f>IF(AND(ISNUMBER(AL1223),ISNUMBER(AL1224)),AL1224/AL1223-1,"")</f>
        <v>-3.4516285853184336E-2</v>
      </c>
      <c r="AN1224" s="60">
        <f>IF(ISNUMBER(AL1224),AL1224/MAX(AL$22:AL1224)-1,"")</f>
        <v>-0.1574034789987272</v>
      </c>
      <c r="AP1224" s="62">
        <v>100.37</v>
      </c>
      <c r="AQ1224" s="60">
        <f>IF(AND(ISNUMBER(AP1223),ISNUMBER(AP1224)),AP1224/AP1223-1,"")</f>
        <v>9.9641291351204586E-5</v>
      </c>
      <c r="AR1224" s="60">
        <f>IF(ISNUMBER(AP1224),AP1224/MAX(AP$22:AP1224)-1,"")</f>
        <v>-5.9743104650011869E-4</v>
      </c>
      <c r="AT1224" s="62">
        <v>50.17</v>
      </c>
      <c r="AU1224" s="60">
        <f>IF(AND(ISNUMBER(AT1223),ISNUMBER(AT1224)),AT1224/AT1223-1,"")</f>
        <v>0</v>
      </c>
      <c r="AV1224" s="60">
        <f>IF(ISNUMBER(AT1224),AT1224/MAX(AT$22:AT1224)-1,"")</f>
        <v>-1.9928258270218713E-4</v>
      </c>
      <c r="AX1224" s="62">
        <v>23.84</v>
      </c>
      <c r="AY1224" s="60">
        <f>IF(AND(ISNUMBER(AX1223),ISNUMBER(AX1224)),AX1224/AX1223-1,"")</f>
        <v>9.7416349004659786E-3</v>
      </c>
      <c r="AZ1224" s="60">
        <f>IF(ISNUMBER(AX1224),AX1224/MAX(AX$22:AX1224)-1,"")</f>
        <v>-0.11094536639940333</v>
      </c>
      <c r="BB1224" s="62">
        <v>40.67</v>
      </c>
      <c r="BC1224" s="60">
        <f>IF(AND(ISNUMBER(BB1223),ISNUMBER(BB1224)),BB1224/BB1223-1,"")</f>
        <v>-2.4582104228121349E-4</v>
      </c>
      <c r="BD1224" s="60">
        <f>IF(ISNUMBER(BB1224),BB1224/MAX(BB$22:BB1224)-1,"")</f>
        <v>-0.26468992948833847</v>
      </c>
      <c r="BF1224" s="62">
        <v>47.4</v>
      </c>
      <c r="BG1224" s="60">
        <f>IF(AND(ISNUMBER(BF1223),ISNUMBER(BF1224)),BF1224/BF1223-1,"")</f>
        <v>-1.6849199663016012E-3</v>
      </c>
      <c r="BH1224" s="60">
        <f>IF(ISNUMBER(BF1224),BF1224/MAX(BF$22:BF1224)-1,"")</f>
        <v>-0.1244920576283709</v>
      </c>
      <c r="BK1224" s="61">
        <f>BK1223*(1+BL1224)</f>
        <v>133.00729560210809</v>
      </c>
      <c r="BL1224" s="60">
        <f>$L$12*N(AQ1224)+$L$13*N(S1224)+$L$14*N(AA1224)+$L$15*N(AE1224)+$L$16*N(AY1224)+$L$17*N(BC1224)+$L$18*N(AM1224)+$L$19*N(AU1224)+$L$20*N(W1224)</f>
        <v>-1.1301410672667213E-2</v>
      </c>
      <c r="BM1224" s="60">
        <f>IF(ISNUMBER(BK1224),BK1224/MAX(BK$22:BK1224)-1,"")</f>
        <v>-0.11426411297918171</v>
      </c>
      <c r="BO1224" s="61">
        <f>BO1223*(1+BP1224)</f>
        <v>131.01985570974927</v>
      </c>
      <c r="BP1224" s="60">
        <f>$L$36*N(S1224)+$L$37*N(AQ1224)+$L$38*N(AA1224)+$L$39*N(AE1224)+$L$40*N(AM1224)+$L$41*N(W1224)+$L$42*N(AI1224)+$L$43*N(BG1224)+$L$44*N(AY1224)</f>
        <v>-1.3995130875554363E-2</v>
      </c>
      <c r="BQ1224" s="60">
        <f>IF(ISNUMBER(BO1224),BO1224/MAX(BO$22:BO1224)-1,"")</f>
        <v>-0.13589833122020711</v>
      </c>
      <c r="BS1224" s="61">
        <f>BS1223*(1+BT1224)</f>
        <v>122.87496399312606</v>
      </c>
      <c r="BT1224" s="60">
        <f>$L$60*N(S1224)+$L$61*N(AE1224)+$L$62*N(AQ1224)+$L$63*N(AM1224)+$L$64*N(AI1224)+$L$65*N(AA1224)+$L$66*N(BG1224)+$L$67*N(W1224)+$L$68*N(AY1224)</f>
        <v>-1.8285385071606177E-2</v>
      </c>
      <c r="BU1224" s="60">
        <f>IF(ISNUMBER(BS1224),BS1224/MAX(BS$22:BS1224)-1,"")</f>
        <v>-0.14913164713414151</v>
      </c>
    </row>
    <row r="1225" spans="17:73" ht="16" customHeight="1">
      <c r="Q1225" s="63">
        <v>44837</v>
      </c>
      <c r="R1225" s="62">
        <v>555.9</v>
      </c>
      <c r="S1225" s="60">
        <f>IF(AND(ISNUMBER(R1224),ISNUMBER(R1225)),R1225/R1224-1,"")</f>
        <v>-4.8335123523094436E-3</v>
      </c>
      <c r="T1225" s="60">
        <f>IF(ISNUMBER(R1225),R1225/MAX(R$22:R1225)-1,"")</f>
        <v>-0.1621703089675961</v>
      </c>
      <c r="V1225" s="62">
        <v>278.75</v>
      </c>
      <c r="W1225" s="60">
        <f>IF(AND(ISNUMBER(V1224),ISNUMBER(V1225)),V1225/V1224-1,"")</f>
        <v>-5.990799843098138E-3</v>
      </c>
      <c r="X1225" s="60">
        <f>IF(ISNUMBER(V1225),V1225/MAX(V$22:V1225)-1,"")</f>
        <v>-0.1742453417069052</v>
      </c>
      <c r="Z1225" s="62">
        <v>10.31</v>
      </c>
      <c r="AA1225" s="60">
        <f>IF(AND(ISNUMBER(Z1224),ISNUMBER(Z1225)),Z1225/Z1224-1,"")</f>
        <v>-9.6899224806201723E-4</v>
      </c>
      <c r="AB1225" s="60">
        <f>IF(ISNUMBER(Z1225),Z1225/MAX(Z$22:Z1225)-1,"")</f>
        <v>-0.23967551622418881</v>
      </c>
      <c r="AD1225" s="62">
        <v>13.16</v>
      </c>
      <c r="AE1225" s="60">
        <f>IF(AND(ISNUMBER(AD1224),ISNUMBER(AD1225)),AD1225/AD1224-1,"")</f>
        <v>1.2307692307692353E-2</v>
      </c>
      <c r="AF1225" s="60">
        <f>IF(ISNUMBER(AD1225),AD1225/MAX(AD$22:AD1225)-1,"")</f>
        <v>-0.22451384796700058</v>
      </c>
      <c r="AH1225" s="62">
        <v>16.170000000000002</v>
      </c>
      <c r="AI1225" s="60">
        <f>IF(AND(ISNUMBER(AH1224),ISNUMBER(AH1225)),AH1225/AH1224-1,"")</f>
        <v>-2.467612584824086E-3</v>
      </c>
      <c r="AJ1225" s="60">
        <f>IF(ISNUMBER(AH1225),AH1225/MAX(AH$22:AH1225)-1,"")</f>
        <v>-0.23146387832699611</v>
      </c>
      <c r="AL1225" s="62">
        <v>19.489999999999998</v>
      </c>
      <c r="AM1225" s="60">
        <f>IF(AND(ISNUMBER(AL1224),ISNUMBER(AL1225)),AL1225/AL1224-1,"")</f>
        <v>-1.8630412890231707E-2</v>
      </c>
      <c r="AN1225" s="60">
        <f>IF(ISNUMBER(AL1225),AL1225/MAX(AL$22:AL1225)-1,"")</f>
        <v>-0.17310140008485375</v>
      </c>
      <c r="AP1225" s="62">
        <v>100.4</v>
      </c>
      <c r="AQ1225" s="60">
        <f>IF(AND(ISNUMBER(AP1224),ISNUMBER(AP1225)),AP1225/AP1224-1,"")</f>
        <v>2.9889409186023563E-4</v>
      </c>
      <c r="AR1225" s="60">
        <f>IF(ISNUMBER(AP1225),AP1225/MAX(AP$22:AP1225)-1,"")</f>
        <v>-2.9871552325000383E-4</v>
      </c>
      <c r="AT1225" s="62">
        <v>50.075000000000003</v>
      </c>
      <c r="AU1225" s="60">
        <f>IF(AND(ISNUMBER(AT1224),ISNUMBER(AT1225)),AT1225/AT1224-1,"")</f>
        <v>-1.8935618895754569E-3</v>
      </c>
      <c r="AV1225" s="60">
        <f>IF(ISNUMBER(AT1225),AT1225/MAX(AT$22:AT1225)-1,"")</f>
        <v>-2.092467118373742E-3</v>
      </c>
      <c r="AX1225" s="62">
        <v>24.05</v>
      </c>
      <c r="AY1225" s="60">
        <f>IF(AND(ISNUMBER(AX1224),ISNUMBER(AX1225)),AX1225/AX1224-1,"")</f>
        <v>8.8087248322148426E-3</v>
      </c>
      <c r="AZ1225" s="60">
        <f>IF(ISNUMBER(AX1225),AX1225/MAX(AX$22:AX1225)-1,"")</f>
        <v>-0.10311392877121017</v>
      </c>
      <c r="BB1225" s="62">
        <v>40.58</v>
      </c>
      <c r="BC1225" s="60">
        <f>IF(AND(ISNUMBER(BB1224),ISNUMBER(BB1225)),BB1225/BB1224-1,"")</f>
        <v>-2.2129333661176087E-3</v>
      </c>
      <c r="BD1225" s="60">
        <f>IF(ISNUMBER(BB1225),BB1225/MAX(BB$22:BB1225)-1,"")</f>
        <v>-0.26631712167781596</v>
      </c>
      <c r="BF1225" s="62">
        <v>47.5</v>
      </c>
      <c r="BG1225" s="60">
        <f>IF(AND(ISNUMBER(BF1224),ISNUMBER(BF1225)),BF1225/BF1224-1,"")</f>
        <v>2.1097046413502962E-3</v>
      </c>
      <c r="BH1225" s="60">
        <f>IF(ISNUMBER(BF1225),BF1225/MAX(BF$22:BF1225)-1,"")</f>
        <v>-0.1226449944588105</v>
      </c>
      <c r="BK1225" s="61">
        <f>BK1224*(1+BL1225)</f>
        <v>133.01309711551633</v>
      </c>
      <c r="BL1225" s="60">
        <f>$L$12*N(AQ1225)+$L$13*N(S1225)+$L$14*N(AA1225)+$L$15*N(AE1225)+$L$16*N(AY1225)+$L$17*N(BC1225)+$L$18*N(AM1225)+$L$19*N(AU1225)+$L$20*N(W1225)</f>
        <v>4.3618008936988554E-5</v>
      </c>
      <c r="BM1225" s="60">
        <f>IF(ISNUMBER(BK1225),BK1225/MAX(BK$22:BK1225)-1,"")</f>
        <v>-0.11422547894334589</v>
      </c>
      <c r="BO1225" s="61">
        <f>BO1224*(1+BP1225)</f>
        <v>131.08941261219019</v>
      </c>
      <c r="BP1225" s="60">
        <f>$L$36*N(S1225)+$L$37*N(AQ1225)+$L$38*N(AA1225)+$L$39*N(AE1225)+$L$40*N(AM1225)+$L$41*N(W1225)+$L$42*N(AI1225)+$L$43*N(BG1225)+$L$44*N(AY1225)</f>
        <v>5.308882540294409E-4</v>
      </c>
      <c r="BQ1225" s="60">
        <f>IF(ISNUMBER(BO1225),BO1225/MAX(BO$22:BO1225)-1,"")</f>
        <v>-0.13543958979396475</v>
      </c>
      <c r="BS1225" s="61">
        <f>BS1224*(1+BT1225)</f>
        <v>122.70494915899758</v>
      </c>
      <c r="BT1225" s="60">
        <f>$L$60*N(S1225)+$L$61*N(AE1225)+$L$62*N(AQ1225)+$L$63*N(AM1225)+$L$64*N(AI1225)+$L$65*N(AA1225)+$L$66*N(BG1225)+$L$67*N(W1225)+$L$68*N(AY1225)</f>
        <v>-1.3836409680493603E-3</v>
      </c>
      <c r="BU1225" s="60">
        <f>IF(ISNUMBER(BS1225),BS1225/MAX(BS$22:BS1225)-1,"")</f>
        <v>-0.15030894344558343</v>
      </c>
    </row>
    <row r="1226" spans="17:73" ht="16" customHeight="1">
      <c r="Q1226" s="63">
        <v>44838</v>
      </c>
      <c r="R1226" s="62">
        <v>571.38</v>
      </c>
      <c r="S1226" s="60">
        <f>IF(AND(ISNUMBER(R1225),ISNUMBER(R1226)),R1226/R1225-1,"")</f>
        <v>2.784673502428503E-2</v>
      </c>
      <c r="T1226" s="60">
        <f>IF(ISNUMBER(R1226),R1226/MAX(R$22:R1226)-1,"")</f>
        <v>-0.13883948756593822</v>
      </c>
      <c r="V1226" s="62">
        <v>286.95999999999998</v>
      </c>
      <c r="W1226" s="60">
        <f>IF(AND(ISNUMBER(V1225),ISNUMBER(V1226)),V1226/V1225-1,"")</f>
        <v>2.9452914798206109E-2</v>
      </c>
      <c r="X1226" s="60">
        <f>IF(ISNUMBER(V1226),V1226/MAX(V$22:V1226)-1,"")</f>
        <v>-0.1499244601119768</v>
      </c>
      <c r="Z1226" s="62">
        <v>10.6</v>
      </c>
      <c r="AA1226" s="60">
        <f>IF(AND(ISNUMBER(Z1225),ISNUMBER(Z1226)),Z1226/Z1225-1,"")</f>
        <v>2.812803103782735E-2</v>
      </c>
      <c r="AB1226" s="60">
        <f>IF(ISNUMBER(Z1226),Z1226/MAX(Z$22:Z1226)-1,"")</f>
        <v>-0.21828908554572279</v>
      </c>
      <c r="AD1226" s="62">
        <v>13.61</v>
      </c>
      <c r="AE1226" s="60">
        <f>IF(AND(ISNUMBER(AD1225),ISNUMBER(AD1226)),AD1226/AD1225-1,"")</f>
        <v>3.4194528875379993E-2</v>
      </c>
      <c r="AF1226" s="60">
        <f>IF(ISNUMBER(AD1226),AD1226/MAX(AD$22:AD1226)-1,"")</f>
        <v>-0.19799646434885088</v>
      </c>
      <c r="AH1226" s="62">
        <v>16.739999999999998</v>
      </c>
      <c r="AI1226" s="60">
        <f>IF(AND(ISNUMBER(AH1225),ISNUMBER(AH1226)),AH1226/AH1225-1,"")</f>
        <v>3.5250463821892231E-2</v>
      </c>
      <c r="AJ1226" s="60">
        <f>IF(ISNUMBER(AH1226),AH1226/MAX(AH$22:AH1226)-1,"")</f>
        <v>-0.20437262357414454</v>
      </c>
      <c r="AL1226" s="62">
        <v>20</v>
      </c>
      <c r="AM1226" s="60">
        <f>IF(AND(ISNUMBER(AL1225),ISNUMBER(AL1226)),AL1226/AL1225-1,"")</f>
        <v>2.6167265264238182E-2</v>
      </c>
      <c r="AN1226" s="60">
        <f>IF(ISNUMBER(AL1226),AL1226/MAX(AL$22:AL1226)-1,"")</f>
        <v>-0.15146372507424688</v>
      </c>
      <c r="AP1226" s="62">
        <v>100.4</v>
      </c>
      <c r="AQ1226" s="60">
        <f>IF(AND(ISNUMBER(AP1225),ISNUMBER(AP1226)),AP1226/AP1225-1,"")</f>
        <v>0</v>
      </c>
      <c r="AR1226" s="60">
        <f>IF(ISNUMBER(AP1226),AP1226/MAX(AP$22:AP1226)-1,"")</f>
        <v>-2.9871552325000383E-4</v>
      </c>
      <c r="AT1226" s="62">
        <v>50.09</v>
      </c>
      <c r="AU1226" s="60">
        <f>IF(AND(ISNUMBER(AT1225),ISNUMBER(AT1226)),AT1226/AT1225-1,"")</f>
        <v>2.9955067398912405E-4</v>
      </c>
      <c r="AV1226" s="60">
        <f>IF(ISNUMBER(AT1226),AT1226/MAX(AT$22:AT1226)-1,"")</f>
        <v>-1.7935432443203503E-3</v>
      </c>
      <c r="AX1226" s="62">
        <v>24.35</v>
      </c>
      <c r="AY1226" s="60">
        <f>IF(AND(ISNUMBER(AX1225),ISNUMBER(AX1226)),AX1226/AX1225-1,"")</f>
        <v>1.2474012474012586E-2</v>
      </c>
      <c r="AZ1226" s="60">
        <f>IF(ISNUMBER(AX1226),AX1226/MAX(AX$22:AX1226)-1,"")</f>
        <v>-9.1926160730934181E-2</v>
      </c>
      <c r="BB1226" s="62">
        <v>41.09</v>
      </c>
      <c r="BC1226" s="60">
        <f>IF(AND(ISNUMBER(BB1225),ISNUMBER(BB1226)),BB1226/BB1225-1,"")</f>
        <v>1.2567767373090399E-2</v>
      </c>
      <c r="BD1226" s="60">
        <f>IF(ISNUMBER(BB1226),BB1226/MAX(BB$22:BB1226)-1,"")</f>
        <v>-0.25709636593744345</v>
      </c>
      <c r="BF1226" s="62">
        <v>47.91</v>
      </c>
      <c r="BG1226" s="60">
        <f>IF(AND(ISNUMBER(BF1225),ISNUMBER(BF1226)),BF1226/BF1225-1,"")</f>
        <v>8.6315789473683235E-3</v>
      </c>
      <c r="BH1226" s="60">
        <f>IF(ISNUMBER(BF1226),BF1226/MAX(BF$22:BF1226)-1,"")</f>
        <v>-0.11507203546361289</v>
      </c>
      <c r="BK1226" s="61">
        <f>BK1225*(1+BL1226)</f>
        <v>135.63379278957089</v>
      </c>
      <c r="BL1226" s="60">
        <f>$L$12*N(AQ1226)+$L$13*N(S1226)+$L$14*N(AA1226)+$L$15*N(AE1226)+$L$16*N(AY1226)+$L$17*N(BC1226)+$L$18*N(AM1226)+$L$19*N(AU1226)+$L$20*N(W1226)</f>
        <v>1.9702538553617917E-2</v>
      </c>
      <c r="BM1226" s="60">
        <f>IF(ISNUMBER(BK1226),BK1226/MAX(BK$22:BK1226)-1,"")</f>
        <v>-9.6773472292414842E-2</v>
      </c>
      <c r="BO1226" s="61">
        <f>BO1225*(1+BP1226)</f>
        <v>133.93640345195655</v>
      </c>
      <c r="BP1226" s="60">
        <f>$L$36*N(S1226)+$L$37*N(AQ1226)+$L$38*N(AA1226)+$L$39*N(AE1226)+$L$40*N(AM1226)+$L$41*N(W1226)+$L$42*N(AI1226)+$L$43*N(BG1226)+$L$44*N(AY1226)</f>
        <v>2.1717931166483819E-2</v>
      </c>
      <c r="BQ1226" s="60">
        <f>IF(ISNUMBER(BO1226),BO1226/MAX(BO$22:BO1226)-1,"")</f>
        <v>-0.11666312631584297</v>
      </c>
      <c r="BS1226" s="61">
        <f>BS1225*(1+BT1226)</f>
        <v>125.69423290299785</v>
      </c>
      <c r="BT1226" s="60">
        <f>$L$60*N(S1226)+$L$61*N(AE1226)+$L$62*N(AQ1226)+$L$63*N(AM1226)+$L$64*N(AI1226)+$L$65*N(AA1226)+$L$66*N(BG1226)+$L$67*N(W1226)+$L$68*N(AY1226)</f>
        <v>2.4361558066633964E-2</v>
      </c>
      <c r="BU1226" s="60">
        <f>IF(ISNUMBER(BS1226),BS1226/MAX(BS$22:BS1226)-1,"")</f>
        <v>-0.12960914543263347</v>
      </c>
    </row>
    <row r="1227" spans="17:73" ht="16" customHeight="1">
      <c r="Q1227" s="63">
        <v>44839</v>
      </c>
      <c r="R1227" s="62">
        <v>579.54</v>
      </c>
      <c r="S1227" s="60">
        <f>IF(AND(ISNUMBER(R1226),ISNUMBER(R1227)),R1227/R1226-1,"")</f>
        <v>1.4281213903181822E-2</v>
      </c>
      <c r="T1227" s="60">
        <f>IF(ISNUMBER(R1227),R1227/MAX(R$22:R1227)-1,"")</f>
        <v>-0.12654107008289384</v>
      </c>
      <c r="V1227" s="62">
        <v>291.54000000000002</v>
      </c>
      <c r="W1227" s="60">
        <f>IF(AND(ISNUMBER(V1226),ISNUMBER(V1227)),V1227/V1226-1,"")</f>
        <v>1.5960412601059515E-2</v>
      </c>
      <c r="X1227" s="60">
        <f>IF(ISNUMBER(V1227),V1227/MAX(V$22:V1227)-1,"")</f>
        <v>-0.13635690375329557</v>
      </c>
      <c r="Z1227" s="62">
        <v>10.79</v>
      </c>
      <c r="AA1227" s="60">
        <f>IF(AND(ISNUMBER(Z1226),ISNUMBER(Z1227)),Z1227/Z1226-1,"")</f>
        <v>1.7924528301886733E-2</v>
      </c>
      <c r="AB1227" s="60">
        <f>IF(ISNUMBER(Z1227),Z1227/MAX(Z$22:Z1227)-1,"")</f>
        <v>-0.20427728613569329</v>
      </c>
      <c r="AD1227" s="62">
        <v>13.7</v>
      </c>
      <c r="AE1227" s="60">
        <f>IF(AND(ISNUMBER(AD1226),ISNUMBER(AD1227)),AD1227/AD1226-1,"")</f>
        <v>6.6127847171197907E-3</v>
      </c>
      <c r="AF1227" s="60">
        <f>IF(ISNUMBER(AD1227),AD1227/MAX(AD$22:AD1227)-1,"")</f>
        <v>-0.19269298762522091</v>
      </c>
      <c r="AH1227" s="62">
        <v>17.010000000000002</v>
      </c>
      <c r="AI1227" s="60">
        <f>IF(AND(ISNUMBER(AH1226),ISNUMBER(AH1227)),AH1227/AH1226-1,"")</f>
        <v>1.6129032258064724E-2</v>
      </c>
      <c r="AJ1227" s="60">
        <f>IF(ISNUMBER(AH1227),AH1227/MAX(AH$22:AH1227)-1,"")</f>
        <v>-0.19153992395437247</v>
      </c>
      <c r="AL1227" s="62">
        <v>20.239999999999998</v>
      </c>
      <c r="AM1227" s="60">
        <f>IF(AND(ISNUMBER(AL1226),ISNUMBER(AL1227)),AL1227/AL1226-1,"")</f>
        <v>1.2000000000000011E-2</v>
      </c>
      <c r="AN1227" s="60">
        <f>IF(ISNUMBER(AL1227),AL1227/MAX(AL$22:AL1227)-1,"")</f>
        <v>-0.14128128977513799</v>
      </c>
      <c r="AP1227" s="62">
        <v>100.42</v>
      </c>
      <c r="AQ1227" s="60">
        <f>IF(AND(ISNUMBER(AP1226),ISNUMBER(AP1227)),AP1227/AP1226-1,"")</f>
        <v>1.9920318725086261E-4</v>
      </c>
      <c r="AR1227" s="60">
        <f>IF(ISNUMBER(AP1227),AP1227/MAX(AP$22:AP1227)-1,"")</f>
        <v>-9.9571841083445634E-5</v>
      </c>
      <c r="AT1227" s="62">
        <v>50.09</v>
      </c>
      <c r="AU1227" s="60">
        <f>IF(AND(ISNUMBER(AT1226),ISNUMBER(AT1227)),AT1227/AT1226-1,"")</f>
        <v>0</v>
      </c>
      <c r="AV1227" s="60">
        <f>IF(ISNUMBER(AT1227),AT1227/MAX(AT$22:AT1227)-1,"")</f>
        <v>-1.7935432443203503E-3</v>
      </c>
      <c r="AX1227" s="62">
        <v>24.59</v>
      </c>
      <c r="AY1227" s="60">
        <f>IF(AND(ISNUMBER(AX1226),ISNUMBER(AX1227)),AX1227/AX1226-1,"")</f>
        <v>9.8562628336755775E-3</v>
      </c>
      <c r="AZ1227" s="60">
        <f>IF(ISNUMBER(AX1227),AX1227/MAX(AX$22:AX1227)-1,"")</f>
        <v>-8.297594629871341E-2</v>
      </c>
      <c r="BB1227" s="62">
        <v>41.07</v>
      </c>
      <c r="BC1227" s="60">
        <f>IF(AND(ISNUMBER(BB1226),ISNUMBER(BB1227)),BB1227/BB1226-1,"")</f>
        <v>-4.8673643222207907E-4</v>
      </c>
      <c r="BD1227" s="60">
        <f>IF(ISNUMBER(BB1227),BB1227/MAX(BB$22:BB1227)-1,"")</f>
        <v>-0.25745796420177181</v>
      </c>
      <c r="BF1227" s="62">
        <v>48.03</v>
      </c>
      <c r="BG1227" s="60">
        <f>IF(AND(ISNUMBER(BF1226),ISNUMBER(BF1227)),BF1227/BF1226-1,"")</f>
        <v>2.5046963055730398E-3</v>
      </c>
      <c r="BH1227" s="60">
        <f>IF(ISNUMBER(BF1227),BF1227/MAX(BF$22:BF1227)-1,"")</f>
        <v>-0.11285555966014038</v>
      </c>
      <c r="BK1227" s="61">
        <f>BK1226*(1+BL1227)</f>
        <v>136.95974771769821</v>
      </c>
      <c r="BL1227" s="60">
        <f>$L$12*N(AQ1227)+$L$13*N(S1227)+$L$14*N(AA1227)+$L$15*N(AE1227)+$L$16*N(AY1227)+$L$17*N(BC1227)+$L$18*N(AM1227)+$L$19*N(AU1227)+$L$20*N(W1227)</f>
        <v>9.7759924046692415E-3</v>
      </c>
      <c r="BM1227" s="60">
        <f>IF(ISNUMBER(BK1227),BK1227/MAX(BK$22:BK1227)-1,"")</f>
        <v>-8.7943536617849816E-2</v>
      </c>
      <c r="BO1227" s="61">
        <f>BO1226*(1+BP1227)</f>
        <v>135.30639486561961</v>
      </c>
      <c r="BP1227" s="60">
        <f>$L$36*N(S1227)+$L$37*N(AQ1227)+$L$38*N(AA1227)+$L$39*N(AE1227)+$L$40*N(AM1227)+$L$41*N(W1227)+$L$42*N(AI1227)+$L$43*N(BG1227)+$L$44*N(AY1227)</f>
        <v>1.0228671058458505E-2</v>
      </c>
      <c r="BQ1227" s="60">
        <f>IF(ISNUMBER(BO1227),BO1227/MAX(BO$22:BO1227)-1,"")</f>
        <v>-0.10762776400112051</v>
      </c>
      <c r="BS1227" s="61">
        <f>BS1226*(1+BT1227)</f>
        <v>127.00486503623071</v>
      </c>
      <c r="BT1227" s="60">
        <f>$L$60*N(S1227)+$L$61*N(AE1227)+$L$62*N(AQ1227)+$L$63*N(AM1227)+$L$64*N(AI1227)+$L$65*N(AA1227)+$L$66*N(BG1227)+$L$67*N(W1227)+$L$68*N(AY1227)</f>
        <v>1.042714612248209E-2</v>
      </c>
      <c r="BU1227" s="60">
        <f>IF(ISNUMBER(BS1227),BS1227/MAX(BS$22:BS1227)-1,"")</f>
        <v>-0.12053345280838745</v>
      </c>
    </row>
    <row r="1228" spans="17:73" ht="16" customHeight="1">
      <c r="Q1228" s="63">
        <v>44840</v>
      </c>
      <c r="R1228" s="62">
        <v>580.55999999999995</v>
      </c>
      <c r="S1228" s="60">
        <f>IF(AND(ISNUMBER(R1227),ISNUMBER(R1228)),R1228/R1227-1,"")</f>
        <v>1.7600165648616883E-3</v>
      </c>
      <c r="T1228" s="60">
        <f>IF(ISNUMBER(R1228),R1228/MAX(R$22:R1228)-1,"")</f>
        <v>-0.12500376789751322</v>
      </c>
      <c r="V1228" s="62">
        <v>291.88</v>
      </c>
      <c r="W1228" s="60">
        <f>IF(AND(ISNUMBER(V1227),ISNUMBER(V1228)),V1228/V1227-1,"")</f>
        <v>1.1662207587295192E-3</v>
      </c>
      <c r="X1228" s="60">
        <f>IF(ISNUMBER(V1228),V1228/MAX(V$22:V1228)-1,"")</f>
        <v>-0.13534970524631929</v>
      </c>
      <c r="Z1228" s="62">
        <v>10.82</v>
      </c>
      <c r="AA1228" s="60">
        <f>IF(AND(ISNUMBER(Z1227),ISNUMBER(Z1228)),Z1228/Z1227-1,"")</f>
        <v>2.780352177942591E-3</v>
      </c>
      <c r="AB1228" s="60">
        <f>IF(ISNUMBER(Z1228),Z1228/MAX(Z$22:Z1228)-1,"")</f>
        <v>-0.20206489675516226</v>
      </c>
      <c r="AD1228" s="62">
        <v>13.78</v>
      </c>
      <c r="AE1228" s="60">
        <f>IF(AND(ISNUMBER(AD1227),ISNUMBER(AD1228)),AD1228/AD1227-1,"")</f>
        <v>5.839416058394109E-3</v>
      </c>
      <c r="AF1228" s="60">
        <f>IF(ISNUMBER(AD1228),AD1228/MAX(AD$22:AD1228)-1,"")</f>
        <v>-0.18797878609310548</v>
      </c>
      <c r="AH1228" s="62">
        <v>17.03</v>
      </c>
      <c r="AI1228" s="60">
        <f>IF(AND(ISNUMBER(AH1227),ISNUMBER(AH1228)),AH1228/AH1227-1,"")</f>
        <v>1.1757789535566943E-3</v>
      </c>
      <c r="AJ1228" s="60">
        <f>IF(ISNUMBER(AH1228),AH1228/MAX(AH$22:AH1228)-1,"")</f>
        <v>-0.19058935361216722</v>
      </c>
      <c r="AL1228" s="62">
        <v>20.07</v>
      </c>
      <c r="AM1228" s="60">
        <f>IF(AND(ISNUMBER(AL1227),ISNUMBER(AL1228)),AL1228/AL1227-1,"")</f>
        <v>-8.3992094861659039E-3</v>
      </c>
      <c r="AN1228" s="60">
        <f>IF(ISNUMBER(AL1228),AL1228/MAX(AL$22:AL1228)-1,"")</f>
        <v>-0.14849384811200683</v>
      </c>
      <c r="AP1228" s="62">
        <v>100.46</v>
      </c>
      <c r="AQ1228" s="60">
        <f>IF(AND(ISNUMBER(AP1227),ISNUMBER(AP1228)),AP1228/AP1227-1,"")</f>
        <v>3.9832702648867624E-4</v>
      </c>
      <c r="AR1228" s="60">
        <f>IF(ISNUMBER(AP1228),AP1228/MAX(AP$22:AP1228)-1,"")</f>
        <v>0</v>
      </c>
      <c r="AT1228" s="62">
        <v>50.1</v>
      </c>
      <c r="AU1228" s="60">
        <f>IF(AND(ISNUMBER(AT1227),ISNUMBER(AT1228)),AT1228/AT1227-1,"")</f>
        <v>1.9964064683564153E-4</v>
      </c>
      <c r="AV1228" s="60">
        <f>IF(ISNUMBER(AT1228),AT1228/MAX(AT$22:AT1228)-1,"")</f>
        <v>-1.5942606616181632E-3</v>
      </c>
      <c r="AX1228" s="62">
        <v>24.48</v>
      </c>
      <c r="AY1228" s="60">
        <f>IF(AND(ISNUMBER(AX1227),ISNUMBER(AX1228)),AX1228/AX1227-1,"")</f>
        <v>-4.4733631557543063E-3</v>
      </c>
      <c r="AZ1228" s="60">
        <f>IF(ISNUMBER(AX1228),AX1228/MAX(AX$22:AX1228)-1,"")</f>
        <v>-8.707812791348124E-2</v>
      </c>
      <c r="BB1228" s="62">
        <v>40.770000000000003</v>
      </c>
      <c r="BC1228" s="60">
        <f>IF(AND(ISNUMBER(BB1227),ISNUMBER(BB1228)),BB1228/BB1227-1,"")</f>
        <v>-7.3046018991964612E-3</v>
      </c>
      <c r="BD1228" s="60">
        <f>IF(ISNUMBER(BB1228),BB1228/MAX(BB$22:BB1228)-1,"")</f>
        <v>-0.2628819381666968</v>
      </c>
      <c r="BF1228" s="62">
        <v>47.72</v>
      </c>
      <c r="BG1228" s="60">
        <f>IF(AND(ISNUMBER(BF1227),ISNUMBER(BF1228)),BF1228/BF1227-1,"")</f>
        <v>-6.4542993962107831E-3</v>
      </c>
      <c r="BH1228" s="60">
        <f>IF(ISNUMBER(BF1228),BF1228/MAX(BF$22:BF1228)-1,"")</f>
        <v>-0.1185814554857777</v>
      </c>
      <c r="BK1228" s="61">
        <f>BK1227*(1+BL1228)</f>
        <v>136.99683152837966</v>
      </c>
      <c r="BL1228" s="60">
        <f>$L$12*N(AQ1228)+$L$13*N(S1228)+$L$14*N(AA1228)+$L$15*N(AE1228)+$L$16*N(AY1228)+$L$17*N(BC1228)+$L$18*N(AM1228)+$L$19*N(AU1228)+$L$20*N(W1228)</f>
        <v>2.7076430337685407E-4</v>
      </c>
      <c r="BM1228" s="60">
        <f>IF(ISNUMBER(BK1228),BK1228/MAX(BK$22:BK1228)-1,"")</f>
        <v>-8.7696584284901791E-2</v>
      </c>
      <c r="BO1228" s="61">
        <f>BO1227*(1+BP1228)</f>
        <v>135.49697691977039</v>
      </c>
      <c r="BP1228" s="60">
        <f>$L$36*N(S1228)+$L$37*N(AQ1228)+$L$38*N(AA1228)+$L$39*N(AE1228)+$L$40*N(AM1228)+$L$41*N(W1228)+$L$42*N(AI1228)+$L$43*N(BG1228)+$L$44*N(AY1228)</f>
        <v>1.4085221496002514E-3</v>
      </c>
      <c r="BQ1228" s="60">
        <f>IF(ISNUMBER(BO1228),BO1228/MAX(BO$22:BO1228)-1,"")</f>
        <v>-0.10637083794102786</v>
      </c>
      <c r="BS1228" s="61">
        <f>BS1227*(1+BT1228)</f>
        <v>127.13726930054808</v>
      </c>
      <c r="BT1228" s="60">
        <f>$L$60*N(S1228)+$L$61*N(AE1228)+$L$62*N(AQ1228)+$L$63*N(AM1228)+$L$64*N(AI1228)+$L$65*N(AA1228)+$L$66*N(BG1228)+$L$67*N(W1228)+$L$68*N(AY1228)</f>
        <v>1.0425133263959163E-3</v>
      </c>
      <c r="BU1228" s="60">
        <f>IF(ISNUMBER(BS1228),BS1228/MAX(BS$22:BS1228)-1,"")</f>
        <v>-0.11961659721282092</v>
      </c>
    </row>
    <row r="1229" spans="17:73" ht="16" customHeight="1">
      <c r="Q1229" s="63">
        <v>44841</v>
      </c>
      <c r="R1229" s="62">
        <v>581.36</v>
      </c>
      <c r="S1229" s="60">
        <f>IF(AND(ISNUMBER(R1228),ISNUMBER(R1229)),R1229/R1228-1,"")</f>
        <v>1.377979881493907E-3</v>
      </c>
      <c r="T1229" s="60">
        <f>IF(ISNUMBER(R1229),R1229/MAX(R$22:R1229)-1,"")</f>
        <v>-0.12379804069329314</v>
      </c>
      <c r="V1229" s="62">
        <v>292.22000000000003</v>
      </c>
      <c r="W1229" s="60">
        <f>IF(AND(ISNUMBER(V1228),ISNUMBER(V1229)),V1229/V1228-1,"")</f>
        <v>1.1648622721667223E-3</v>
      </c>
      <c r="X1229" s="60">
        <f>IF(ISNUMBER(V1229),V1229/MAX(V$22:V1229)-1,"")</f>
        <v>-0.13434250673934289</v>
      </c>
      <c r="Z1229" s="62">
        <v>10.82</v>
      </c>
      <c r="AA1229" s="60">
        <f>IF(AND(ISNUMBER(Z1228),ISNUMBER(Z1229)),Z1229/Z1228-1,"")</f>
        <v>0</v>
      </c>
      <c r="AB1229" s="60">
        <f>IF(ISNUMBER(Z1229),Z1229/MAX(Z$22:Z1229)-1,"")</f>
        <v>-0.20206489675516226</v>
      </c>
      <c r="AD1229" s="62">
        <v>13.71</v>
      </c>
      <c r="AE1229" s="60">
        <f>IF(AND(ISNUMBER(AD1228),ISNUMBER(AD1229)),AD1229/AD1228-1,"")</f>
        <v>-5.079825834542695E-3</v>
      </c>
      <c r="AF1229" s="60">
        <f>IF(ISNUMBER(AD1229),AD1229/MAX(AD$22:AD1229)-1,"")</f>
        <v>-0.19210371243370639</v>
      </c>
      <c r="AH1229" s="62">
        <v>16.88</v>
      </c>
      <c r="AI1229" s="60">
        <f>IF(AND(ISNUMBER(AH1228),ISNUMBER(AH1229)),AH1229/AH1228-1,"")</f>
        <v>-8.8079859072226485E-3</v>
      </c>
      <c r="AJ1229" s="60">
        <f>IF(ISNUMBER(AH1229),AH1229/MAX(AH$22:AH1229)-1,"")</f>
        <v>-0.19771863117870725</v>
      </c>
      <c r="AL1229" s="62">
        <v>19.62</v>
      </c>
      <c r="AM1229" s="60">
        <f>IF(AND(ISNUMBER(AL1228),ISNUMBER(AL1229)),AL1229/AL1228-1,"")</f>
        <v>-2.2421524663677084E-2</v>
      </c>
      <c r="AN1229" s="60">
        <f>IF(ISNUMBER(AL1229),AL1229/MAX(AL$22:AL1229)-1,"")</f>
        <v>-0.1675859142978362</v>
      </c>
      <c r="AP1229" s="62">
        <v>100.31</v>
      </c>
      <c r="AQ1229" s="60">
        <f>IF(AND(ISNUMBER(AP1228),ISNUMBER(AP1229)),AP1229/AP1228-1,"")</f>
        <v>-1.4931315946644652E-3</v>
      </c>
      <c r="AR1229" s="60">
        <f>IF(ISNUMBER(AP1229),AP1229/MAX(AP$22:AP1229)-1,"")</f>
        <v>-1.4931315946644652E-3</v>
      </c>
      <c r="AT1229" s="62">
        <v>50.09</v>
      </c>
      <c r="AU1229" s="60">
        <f>IF(AND(ISNUMBER(AT1228),ISNUMBER(AT1229)),AT1229/AT1228-1,"")</f>
        <v>-1.9960079840319889E-4</v>
      </c>
      <c r="AV1229" s="60">
        <f>IF(ISNUMBER(AT1229),AT1229/MAX(AT$22:AT1229)-1,"")</f>
        <v>-1.7935432443203503E-3</v>
      </c>
      <c r="AX1229" s="62">
        <v>24.8</v>
      </c>
      <c r="AY1229" s="60">
        <f>IF(AND(ISNUMBER(AX1228),ISNUMBER(AX1229)),AX1229/AX1228-1,"")</f>
        <v>1.3071895424836555E-2</v>
      </c>
      <c r="AZ1229" s="60">
        <f>IF(ISNUMBER(AX1229),AX1229/MAX(AX$22:AX1229)-1,"")</f>
        <v>-7.5144508670520249E-2</v>
      </c>
      <c r="BB1229" s="62">
        <v>40.630000000000003</v>
      </c>
      <c r="BC1229" s="60">
        <f>IF(AND(ISNUMBER(BB1228),ISNUMBER(BB1229)),BB1229/BB1228-1,"")</f>
        <v>-3.4338974736325412E-3</v>
      </c>
      <c r="BD1229" s="60">
        <f>IF(ISNUMBER(BB1229),BB1229/MAX(BB$22:BB1229)-1,"")</f>
        <v>-0.26541312601699507</v>
      </c>
      <c r="BF1229" s="62">
        <v>47.7</v>
      </c>
      <c r="BG1229" s="60">
        <f>IF(AND(ISNUMBER(BF1228),ISNUMBER(BF1229)),BF1229/BF1228-1,"")</f>
        <v>-4.1911148365458839E-4</v>
      </c>
      <c r="BH1229" s="60">
        <f>IF(ISNUMBER(BF1229),BF1229/MAX(BF$22:BF1229)-1,"")</f>
        <v>-0.11895086811968969</v>
      </c>
      <c r="BK1229" s="61">
        <f>BK1228*(1+BL1229)</f>
        <v>137.05213232260903</v>
      </c>
      <c r="BL1229" s="60">
        <f>$L$12*N(AQ1229)+$L$13*N(S1229)+$L$14*N(AA1229)+$L$15*N(AE1229)+$L$16*N(AY1229)+$L$17*N(BC1229)+$L$18*N(AM1229)+$L$19*N(AU1229)+$L$20*N(W1229)</f>
        <v>4.0366476810021221E-4</v>
      </c>
      <c r="BM1229" s="60">
        <f>IF(ISNUMBER(BK1229),BK1229/MAX(BK$22:BK1229)-1,"")</f>
        <v>-8.7328319538160115E-2</v>
      </c>
      <c r="BO1229" s="61">
        <f>BO1228*(1+BP1229)</f>
        <v>135.42209276164851</v>
      </c>
      <c r="BP1229" s="60">
        <f>$L$36*N(S1229)+$L$37*N(AQ1229)+$L$38*N(AA1229)+$L$39*N(AE1229)+$L$40*N(AM1229)+$L$41*N(W1229)+$L$42*N(AI1229)+$L$43*N(BG1229)+$L$44*N(AY1229)</f>
        <v>-5.526629436626801E-4</v>
      </c>
      <c r="BQ1229" s="60">
        <f>IF(ISNUMBER(BO1229),BO1229/MAX(BO$22:BO1229)-1,"")</f>
        <v>-0.10686471366427419</v>
      </c>
      <c r="BS1229" s="61">
        <f>BS1228*(1+BT1229)</f>
        <v>126.61091376135592</v>
      </c>
      <c r="BT1229" s="60">
        <f>$L$60*N(S1229)+$L$61*N(AE1229)+$L$62*N(AQ1229)+$L$63*N(AM1229)+$L$64*N(AI1229)+$L$65*N(AA1229)+$L$66*N(BG1229)+$L$67*N(W1229)+$L$68*N(AY1229)</f>
        <v>-4.1400569800495342E-3</v>
      </c>
      <c r="BU1229" s="60">
        <f>IF(ISNUMBER(BS1229),BS1229/MAX(BS$22:BS1229)-1,"")</f>
        <v>-0.12326143466464967</v>
      </c>
    </row>
    <row r="1230" spans="17:73" ht="16" customHeight="1">
      <c r="Q1230" s="63">
        <v>44844</v>
      </c>
      <c r="R1230" s="62">
        <v>571.52</v>
      </c>
      <c r="S1230" s="60">
        <f>IF(AND(ISNUMBER(R1229),ISNUMBER(R1230)),R1230/R1229-1,"")</f>
        <v>-1.6925829090408739E-2</v>
      </c>
      <c r="T1230" s="60">
        <f>IF(ISNUMBER(R1230),R1230/MAX(R$22:R1230)-1,"")</f>
        <v>-0.13862848530519978</v>
      </c>
      <c r="V1230" s="62">
        <v>286.83999999999997</v>
      </c>
      <c r="W1230" s="60">
        <f>IF(AND(ISNUMBER(V1229),ISNUMBER(V1230)),V1230/V1229-1,"")</f>
        <v>-1.8410786393813106E-2</v>
      </c>
      <c r="X1230" s="60">
        <f>IF(ISNUMBER(V1230),V1230/MAX(V$22:V1230)-1,"")</f>
        <v>-0.15027994193796845</v>
      </c>
      <c r="Z1230" s="62">
        <v>10.62</v>
      </c>
      <c r="AA1230" s="60">
        <f>IF(AND(ISNUMBER(Z1229),ISNUMBER(Z1230)),Z1230/Z1229-1,"")</f>
        <v>-1.8484288354898459E-2</v>
      </c>
      <c r="AB1230" s="60">
        <f>IF(ISNUMBER(Z1230),Z1230/MAX(Z$22:Z1230)-1,"")</f>
        <v>-0.21681415929203551</v>
      </c>
      <c r="AD1230" s="62">
        <v>13.39</v>
      </c>
      <c r="AE1230" s="60">
        <f>IF(AND(ISNUMBER(AD1229),ISNUMBER(AD1230)),AD1230/AD1229-1,"")</f>
        <v>-2.334062727935815E-2</v>
      </c>
      <c r="AF1230" s="60">
        <f>IF(ISNUMBER(AD1230),AD1230/MAX(AD$22:AD1230)-1,"")</f>
        <v>-0.21096051856216846</v>
      </c>
      <c r="AH1230" s="62">
        <v>16.559999999999999</v>
      </c>
      <c r="AI1230" s="60">
        <f>IF(AND(ISNUMBER(AH1229),ISNUMBER(AH1230)),AH1230/AH1229-1,"")</f>
        <v>-1.8957345971563955E-2</v>
      </c>
      <c r="AJ1230" s="60">
        <f>IF(ISNUMBER(AH1230),AH1230/MAX(AH$22:AH1230)-1,"")</f>
        <v>-0.21292775665399244</v>
      </c>
      <c r="AL1230" s="62">
        <v>19.22</v>
      </c>
      <c r="AM1230" s="60">
        <f>IF(AND(ISNUMBER(AL1229),ISNUMBER(AL1230)),AL1230/AL1229-1,"")</f>
        <v>-2.0387359836901209E-2</v>
      </c>
      <c r="AN1230" s="60">
        <f>IF(ISNUMBER(AL1230),AL1230/MAX(AL$22:AL1230)-1,"")</f>
        <v>-0.1845566397963514</v>
      </c>
      <c r="AP1230" s="62">
        <v>100.32</v>
      </c>
      <c r="AQ1230" s="60">
        <f>IF(AND(ISNUMBER(AP1229),ISNUMBER(AP1230)),AP1230/AP1229-1,"")</f>
        <v>9.9690958029974297E-5</v>
      </c>
      <c r="AR1230" s="60">
        <f>IF(ISNUMBER(AP1230),AP1230/MAX(AP$22:AP1230)-1,"")</f>
        <v>-1.3935894883535527E-3</v>
      </c>
      <c r="AT1230" s="62">
        <v>50.11</v>
      </c>
      <c r="AU1230" s="60">
        <f>IF(AND(ISNUMBER(AT1229),ISNUMBER(AT1230)),AT1230/AT1229-1,"")</f>
        <v>3.9928129367128307E-4</v>
      </c>
      <c r="AV1230" s="60">
        <f>IF(ISNUMBER(AT1230),AT1230/MAX(AT$22:AT1230)-1,"")</f>
        <v>-1.394978078915865E-3</v>
      </c>
      <c r="AX1230" s="62">
        <v>24.73</v>
      </c>
      <c r="AY1230" s="60">
        <f>IF(AND(ISNUMBER(AX1229),ISNUMBER(AX1230)),AX1230/AX1229-1,"")</f>
        <v>-2.8225806451612767E-3</v>
      </c>
      <c r="AZ1230" s="60">
        <f>IF(ISNUMBER(AX1230),AX1230/MAX(AX$22:AX1230)-1,"")</f>
        <v>-7.7754987879917969E-2</v>
      </c>
      <c r="BB1230" s="62">
        <v>40.4</v>
      </c>
      <c r="BC1230" s="60">
        <f>IF(AND(ISNUMBER(BB1229),ISNUMBER(BB1230)),BB1230/BB1229-1,"")</f>
        <v>-5.6608417425548785E-3</v>
      </c>
      <c r="BD1230" s="60">
        <f>IF(ISNUMBER(BB1230),BB1230/MAX(BB$22:BB1230)-1,"")</f>
        <v>-0.26957150605677094</v>
      </c>
      <c r="BF1230" s="62">
        <v>47.56</v>
      </c>
      <c r="BG1230" s="60">
        <f>IF(AND(ISNUMBER(BF1229),ISNUMBER(BF1230)),BF1230/BF1229-1,"")</f>
        <v>-2.9350104821802558E-3</v>
      </c>
      <c r="BH1230" s="60">
        <f>IF(ISNUMBER(BF1230),BF1230/MAX(BF$22:BF1230)-1,"")</f>
        <v>-0.12153675655707419</v>
      </c>
      <c r="BK1230" s="61">
        <f>BK1229*(1+BL1230)</f>
        <v>135.42995744729043</v>
      </c>
      <c r="BL1230" s="60">
        <f>$L$12*N(AQ1230)+$L$13*N(S1230)+$L$14*N(AA1230)+$L$15*N(AE1230)+$L$16*N(AY1230)+$L$17*N(BC1230)+$L$18*N(AM1230)+$L$19*N(AU1230)+$L$20*N(W1230)</f>
        <v>-1.1836188520585177E-2</v>
      </c>
      <c r="BM1230" s="60">
        <f>IF(ISNUMBER(BK1230),BK1230/MAX(BK$22:BK1230)-1,"")</f>
        <v>-9.8130873605505764E-2</v>
      </c>
      <c r="BO1230" s="61">
        <f>BO1229*(1+BP1230)</f>
        <v>133.58083742371963</v>
      </c>
      <c r="BP1230" s="60">
        <f>$L$36*N(S1230)+$L$37*N(AQ1230)+$L$38*N(AA1230)+$L$39*N(AE1230)+$L$40*N(AM1230)+$L$41*N(W1230)+$L$42*N(AI1230)+$L$43*N(BG1230)+$L$44*N(AY1230)</f>
        <v>-1.3596417692123762E-2</v>
      </c>
      <c r="BQ1230" s="60">
        <f>IF(ISNUMBER(BO1230),BO1230/MAX(BO$22:BO1230)-1,"")</f>
        <v>-0.11900815407286913</v>
      </c>
      <c r="BS1230" s="61">
        <f>BS1229*(1+BT1230)</f>
        <v>124.64123081726422</v>
      </c>
      <c r="BT1230" s="60">
        <f>$L$60*N(S1230)+$L$61*N(AE1230)+$L$62*N(AQ1230)+$L$63*N(AM1230)+$L$64*N(AI1230)+$L$65*N(AA1230)+$L$66*N(BG1230)+$L$67*N(W1230)+$L$68*N(AY1230)</f>
        <v>-1.5556975979213534E-2</v>
      </c>
      <c r="BU1230" s="60">
        <f>IF(ISNUMBER(BS1230),BS1230/MAX(BS$22:BS1230)-1,"")</f>
        <v>-0.13690083546562193</v>
      </c>
    </row>
    <row r="1231" spans="17:73" ht="16" customHeight="1">
      <c r="Q1231" s="63">
        <v>44845</v>
      </c>
      <c r="R1231" s="62">
        <v>573.33000000000004</v>
      </c>
      <c r="S1231" s="60">
        <f>IF(AND(ISNUMBER(R1230),ISNUMBER(R1231)),R1231/R1230-1,"")</f>
        <v>3.16699328107517E-3</v>
      </c>
      <c r="T1231" s="60">
        <f>IF(ISNUMBER(R1231),R1231/MAX(R$22:R1231)-1,"")</f>
        <v>-0.13590052750565174</v>
      </c>
      <c r="V1231" s="62">
        <v>287.95999999999998</v>
      </c>
      <c r="W1231" s="60">
        <f>IF(AND(ISNUMBER(V1230),ISNUMBER(V1231)),V1231/V1230-1,"")</f>
        <v>3.9046158136941678E-3</v>
      </c>
      <c r="X1231" s="60">
        <f>IF(ISNUMBER(V1231),V1231/MAX(V$22:V1231)-1,"")</f>
        <v>-0.14696211156204642</v>
      </c>
      <c r="Z1231" s="62">
        <v>10.62</v>
      </c>
      <c r="AA1231" s="60">
        <f>IF(AND(ISNUMBER(Z1230),ISNUMBER(Z1231)),Z1231/Z1230-1,"")</f>
        <v>0</v>
      </c>
      <c r="AB1231" s="60">
        <f>IF(ISNUMBER(Z1231),Z1231/MAX(Z$22:Z1231)-1,"")</f>
        <v>-0.21681415929203551</v>
      </c>
      <c r="AD1231" s="62">
        <v>13.22</v>
      </c>
      <c r="AE1231" s="60">
        <f>IF(AND(ISNUMBER(AD1230),ISNUMBER(AD1231)),AD1231/AD1230-1,"")</f>
        <v>-1.2696041822255366E-2</v>
      </c>
      <c r="AF1231" s="60">
        <f>IF(ISNUMBER(AD1231),AD1231/MAX(AD$22:AD1231)-1,"")</f>
        <v>-0.22097819681791386</v>
      </c>
      <c r="AH1231" s="62">
        <v>16.510000000000002</v>
      </c>
      <c r="AI1231" s="60">
        <f>IF(AND(ISNUMBER(AH1230),ISNUMBER(AH1231)),AH1231/AH1230-1,"")</f>
        <v>-3.0193236714973759E-3</v>
      </c>
      <c r="AJ1231" s="60">
        <f>IF(ISNUMBER(AH1231),AH1231/MAX(AH$22:AH1231)-1,"")</f>
        <v>-0.21530418250950556</v>
      </c>
      <c r="AL1231" s="62">
        <v>19.010000000000002</v>
      </c>
      <c r="AM1231" s="60">
        <f>IF(AND(ISNUMBER(AL1230),ISNUMBER(AL1231)),AL1231/AL1230-1,"")</f>
        <v>-1.092611862643067E-2</v>
      </c>
      <c r="AN1231" s="60">
        <f>IF(ISNUMBER(AL1231),AL1231/MAX(AL$22:AL1231)-1,"")</f>
        <v>-0.19346627068307165</v>
      </c>
      <c r="AP1231" s="62">
        <v>100.34</v>
      </c>
      <c r="AQ1231" s="60">
        <f>IF(AND(ISNUMBER(AP1230),ISNUMBER(AP1231)),AP1231/AP1230-1,"")</f>
        <v>1.9936204146731029E-4</v>
      </c>
      <c r="AR1231" s="60">
        <f>IF(ISNUMBER(AP1231),AP1231/MAX(AP$22:AP1231)-1,"")</f>
        <v>-1.1945052757315056E-3</v>
      </c>
      <c r="AT1231" s="62">
        <v>50.11</v>
      </c>
      <c r="AU1231" s="60">
        <f>IF(AND(ISNUMBER(AT1230),ISNUMBER(AT1231)),AT1231/AT1230-1,"")</f>
        <v>0</v>
      </c>
      <c r="AV1231" s="60">
        <f>IF(ISNUMBER(AT1231),AT1231/MAX(AT$22:AT1231)-1,"")</f>
        <v>-1.394978078915865E-3</v>
      </c>
      <c r="AX1231" s="62">
        <v>24.67</v>
      </c>
      <c r="AY1231" s="60">
        <f>IF(AND(ISNUMBER(AX1230),ISNUMBER(AX1231)),AX1231/AX1230-1,"")</f>
        <v>-2.4262029923169948E-3</v>
      </c>
      <c r="AZ1231" s="60">
        <f>IF(ISNUMBER(AX1231),AX1231/MAX(AX$22:AX1231)-1,"")</f>
        <v>-7.9992541487973079E-2</v>
      </c>
      <c r="BB1231" s="62">
        <v>40.25</v>
      </c>
      <c r="BC1231" s="60">
        <f>IF(AND(ISNUMBER(BB1230),ISNUMBER(BB1231)),BB1231/BB1230-1,"")</f>
        <v>-3.7128712871287162E-3</v>
      </c>
      <c r="BD1231" s="60">
        <f>IF(ISNUMBER(BB1231),BB1231/MAX(BB$22:BB1231)-1,"")</f>
        <v>-0.27228349303923349</v>
      </c>
      <c r="BF1231" s="62">
        <v>47.48</v>
      </c>
      <c r="BG1231" s="60">
        <f>IF(AND(ISNUMBER(BF1230),ISNUMBER(BF1231)),BF1231/BF1230-1,"")</f>
        <v>-1.682085786375187E-3</v>
      </c>
      <c r="BH1231" s="60">
        <f>IF(ISNUMBER(BF1231),BF1231/MAX(BF$22:BF1231)-1,"")</f>
        <v>-0.1230144070927226</v>
      </c>
      <c r="BK1231" s="61">
        <f>BK1230*(1+BL1231)</f>
        <v>135.25620976732947</v>
      </c>
      <c r="BL1231" s="60">
        <f>$L$12*N(AQ1231)+$L$13*N(S1231)+$L$14*N(AA1231)+$L$15*N(AE1231)+$L$16*N(AY1231)+$L$17*N(BC1231)+$L$18*N(AM1231)+$L$19*N(AU1231)+$L$20*N(W1231)</f>
        <v>-1.2829338739812699E-3</v>
      </c>
      <c r="BM1231" s="60">
        <f>IF(ISNUMBER(BK1231),BK1231/MAX(BK$22:BK1231)-1,"")</f>
        <v>-9.9287912057655192E-2</v>
      </c>
      <c r="BO1231" s="61">
        <f>BO1230*(1+BP1231)</f>
        <v>133.35094773278007</v>
      </c>
      <c r="BP1231" s="60">
        <f>$L$36*N(S1231)+$L$37*N(AQ1231)+$L$38*N(AA1231)+$L$39*N(AE1231)+$L$40*N(AM1231)+$L$41*N(W1231)+$L$42*N(AI1231)+$L$43*N(BG1231)+$L$44*N(AY1231)</f>
        <v>-1.720978063719825E-3</v>
      </c>
      <c r="BQ1231" s="60">
        <f>IF(ISNUMBER(BO1231),BO1231/MAX(BO$22:BO1231)-1,"")</f>
        <v>-0.12052432171402583</v>
      </c>
      <c r="BS1231" s="61">
        <f>BS1230*(1+BT1231)</f>
        <v>124.26816900046705</v>
      </c>
      <c r="BT1231" s="60">
        <f>$L$60*N(S1231)+$L$61*N(AE1231)+$L$62*N(AQ1231)+$L$63*N(AM1231)+$L$64*N(AI1231)+$L$65*N(AA1231)+$L$66*N(BG1231)+$L$67*N(W1231)+$L$68*N(AY1231)</f>
        <v>-2.9930851480767574E-3</v>
      </c>
      <c r="BU1231" s="60">
        <f>IF(ISNUMBER(BS1231),BS1231/MAX(BS$22:BS1231)-1,"")</f>
        <v>-0.13948416475630732</v>
      </c>
    </row>
    <row r="1232" spans="17:73" ht="16" customHeight="1">
      <c r="Q1232" s="63">
        <v>44846</v>
      </c>
      <c r="R1232" s="62">
        <v>572.34</v>
      </c>
      <c r="S1232" s="60">
        <f>IF(AND(ISNUMBER(R1231),ISNUMBER(R1232)),R1232/R1231-1,"")</f>
        <v>-1.726754225315319E-3</v>
      </c>
      <c r="T1232" s="60">
        <f>IF(ISNUMBER(R1232),R1232/MAX(R$22:R1232)-1,"")</f>
        <v>-0.13739261492087407</v>
      </c>
      <c r="V1232" s="62">
        <v>288.17</v>
      </c>
      <c r="W1232" s="60">
        <f>IF(AND(ISNUMBER(V1231),ISNUMBER(V1232)),V1232/V1231-1,"")</f>
        <v>7.2926795388261745E-4</v>
      </c>
      <c r="X1232" s="60">
        <f>IF(ISNUMBER(V1232),V1232/MAX(V$22:V1232)-1,"")</f>
        <v>-0.14634001836656096</v>
      </c>
      <c r="Z1232" s="62">
        <v>10.62</v>
      </c>
      <c r="AA1232" s="60">
        <f>IF(AND(ISNUMBER(Z1231),ISNUMBER(Z1232)),Z1232/Z1231-1,"")</f>
        <v>0</v>
      </c>
      <c r="AB1232" s="60">
        <f>IF(ISNUMBER(Z1232),Z1232/MAX(Z$22:Z1232)-1,"")</f>
        <v>-0.21681415929203551</v>
      </c>
      <c r="AD1232" s="62">
        <v>13.25</v>
      </c>
      <c r="AE1232" s="60">
        <f>IF(AND(ISNUMBER(AD1231),ISNUMBER(AD1232)),AD1232/AD1231-1,"")</f>
        <v>2.2692889561271024E-3</v>
      </c>
      <c r="AF1232" s="60">
        <f>IF(ISNUMBER(AD1232),AD1232/MAX(AD$22:AD1232)-1,"")</f>
        <v>-0.21921037124337062</v>
      </c>
      <c r="AH1232" s="62">
        <v>16.489999999999998</v>
      </c>
      <c r="AI1232" s="60">
        <f>IF(AND(ISNUMBER(AH1231),ISNUMBER(AH1232)),AH1232/AH1231-1,"")</f>
        <v>-1.2113870381589287E-3</v>
      </c>
      <c r="AJ1232" s="60">
        <f>IF(ISNUMBER(AH1232),AH1232/MAX(AH$22:AH1232)-1,"")</f>
        <v>-0.21625475285171103</v>
      </c>
      <c r="AL1232" s="62">
        <v>19.13</v>
      </c>
      <c r="AM1232" s="60">
        <f>IF(AND(ISNUMBER(AL1231),ISNUMBER(AL1232)),AL1232/AL1231-1,"")</f>
        <v>6.3124671225669449E-3</v>
      </c>
      <c r="AN1232" s="60">
        <f>IF(ISNUMBER(AL1232),AL1232/MAX(AL$22:AL1232)-1,"")</f>
        <v>-0.1883750530335172</v>
      </c>
      <c r="AP1232" s="62">
        <v>100.34</v>
      </c>
      <c r="AQ1232" s="60">
        <f>IF(AND(ISNUMBER(AP1231),ISNUMBER(AP1232)),AP1232/AP1231-1,"")</f>
        <v>0</v>
      </c>
      <c r="AR1232" s="60">
        <f>IF(ISNUMBER(AP1232),AP1232/MAX(AP$22:AP1232)-1,"")</f>
        <v>-1.1945052757315056E-3</v>
      </c>
      <c r="AT1232" s="62">
        <v>50.12</v>
      </c>
      <c r="AU1232" s="60">
        <f>IF(AND(ISNUMBER(AT1231),ISNUMBER(AT1232)),AT1232/AT1231-1,"")</f>
        <v>1.9956096587514516E-4</v>
      </c>
      <c r="AV1232" s="60">
        <f>IF(ISNUMBER(AT1232),AT1232/MAX(AT$22:AT1232)-1,"")</f>
        <v>-1.1956954962136779E-3</v>
      </c>
      <c r="AX1232" s="62">
        <v>24.7</v>
      </c>
      <c r="AY1232" s="60">
        <f>IF(AND(ISNUMBER(AX1231),ISNUMBER(AX1232)),AX1232/AX1231-1,"")</f>
        <v>1.2160518848802759E-3</v>
      </c>
      <c r="AZ1232" s="60">
        <f>IF(ISNUMBER(AX1232),AX1232/MAX(AX$22:AX1232)-1,"")</f>
        <v>-7.887376468394558E-2</v>
      </c>
      <c r="BB1232" s="62">
        <v>40.25</v>
      </c>
      <c r="BC1232" s="60">
        <f>IF(AND(ISNUMBER(BB1231),ISNUMBER(BB1232)),BB1232/BB1231-1,"")</f>
        <v>0</v>
      </c>
      <c r="BD1232" s="60">
        <f>IF(ISNUMBER(BB1232),BB1232/MAX(BB$22:BB1232)-1,"")</f>
        <v>-0.27228349303923349</v>
      </c>
      <c r="BF1232" s="62">
        <v>47.55</v>
      </c>
      <c r="BG1232" s="60">
        <f>IF(AND(ISNUMBER(BF1231),ISNUMBER(BF1232)),BF1232/BF1231-1,"")</f>
        <v>1.4743049705139288E-3</v>
      </c>
      <c r="BH1232" s="60">
        <f>IF(ISNUMBER(BF1232),BF1232/MAX(BF$22:BF1232)-1,"")</f>
        <v>-0.12172146287403041</v>
      </c>
      <c r="BK1232" s="61">
        <f>BK1231*(1+BL1232)</f>
        <v>135.28403396375955</v>
      </c>
      <c r="BL1232" s="60">
        <f>$L$12*N(AQ1232)+$L$13*N(S1232)+$L$14*N(AA1232)+$L$15*N(AE1232)+$L$16*N(AY1232)+$L$17*N(BC1232)+$L$18*N(AM1232)+$L$19*N(AU1232)+$L$20*N(W1232)</f>
        <v>2.0571474298993953E-4</v>
      </c>
      <c r="BM1232" s="60">
        <f>IF(ISNUMBER(BK1232),BK1232/MAX(BK$22:BK1232)-1,"")</f>
        <v>-9.9102622301976084E-2</v>
      </c>
      <c r="BO1232" s="61">
        <f>BO1231*(1+BP1232)</f>
        <v>133.37726705136379</v>
      </c>
      <c r="BP1232" s="60">
        <f>$L$36*N(S1232)+$L$37*N(AQ1232)+$L$38*N(AA1232)+$L$39*N(AE1232)+$L$40*N(AM1232)+$L$41*N(W1232)+$L$42*N(AI1232)+$L$43*N(BG1232)+$L$44*N(AY1232)</f>
        <v>1.9736881537908696E-4</v>
      </c>
      <c r="BQ1232" s="60">
        <f>IF(ISNUMBER(BO1232),BO1232/MAX(BO$22:BO1232)-1,"")</f>
        <v>-0.12035074064124773</v>
      </c>
      <c r="BS1232" s="61">
        <f>BS1231*(1+BT1232)</f>
        <v>124.33375063475752</v>
      </c>
      <c r="BT1232" s="60">
        <f>$L$60*N(S1232)+$L$61*N(AE1232)+$L$62*N(AQ1232)+$L$63*N(AM1232)+$L$64*N(AI1232)+$L$65*N(AA1232)+$L$66*N(BG1232)+$L$67*N(W1232)+$L$68*N(AY1232)</f>
        <v>5.2774282278357694E-4</v>
      </c>
      <c r="BU1232" s="60">
        <f>IF(ISNUMBER(BS1232),BS1232/MAX(BS$22:BS1232)-1,"")</f>
        <v>-0.13903003370036571</v>
      </c>
    </row>
    <row r="1233" spans="17:73" ht="16" customHeight="1">
      <c r="Q1233" s="63">
        <v>44847</v>
      </c>
      <c r="R1233" s="62">
        <v>568.65</v>
      </c>
      <c r="S1233" s="60">
        <f>IF(AND(ISNUMBER(R1232),ISNUMBER(R1233)),R1233/R1232-1,"")</f>
        <v>-6.4472166893805305E-3</v>
      </c>
      <c r="T1233" s="60">
        <f>IF(ISNUMBER(R1233),R1233/MAX(R$22:R1233)-1,"")</f>
        <v>-0.14295403165033915</v>
      </c>
      <c r="V1233" s="62">
        <v>286.12</v>
      </c>
      <c r="W1233" s="60">
        <f>IF(AND(ISNUMBER(V1232),ISNUMBER(V1233)),V1233/V1232-1,"")</f>
        <v>-7.1138564042059205E-3</v>
      </c>
      <c r="X1233" s="60">
        <f>IF(ISNUMBER(V1233),V1233/MAX(V$22:V1233)-1,"")</f>
        <v>-0.15241283289391827</v>
      </c>
      <c r="Z1233" s="62">
        <v>10.51</v>
      </c>
      <c r="AA1233" s="60">
        <f>IF(AND(ISNUMBER(Z1232),ISNUMBER(Z1233)),Z1233/Z1232-1,"")</f>
        <v>-1.0357815442561202E-2</v>
      </c>
      <c r="AB1233" s="60">
        <f>IF(ISNUMBER(Z1233),Z1233/MAX(Z$22:Z1233)-1,"")</f>
        <v>-0.22492625368731567</v>
      </c>
      <c r="AD1233" s="62">
        <v>13.16</v>
      </c>
      <c r="AE1233" s="60">
        <f>IF(AND(ISNUMBER(AD1232),ISNUMBER(AD1233)),AD1233/AD1232-1,"")</f>
        <v>-6.7924528301886999E-3</v>
      </c>
      <c r="AF1233" s="60">
        <f>IF(ISNUMBER(AD1233),AD1233/MAX(AD$22:AD1233)-1,"")</f>
        <v>-0.22451384796700058</v>
      </c>
      <c r="AH1233" s="62">
        <v>16.21</v>
      </c>
      <c r="AI1233" s="60">
        <f>IF(AND(ISNUMBER(AH1232),ISNUMBER(AH1233)),AH1233/AH1232-1,"")</f>
        <v>-1.6979987871437063E-2</v>
      </c>
      <c r="AJ1233" s="60">
        <f>IF(ISNUMBER(AH1233),AH1233/MAX(AH$22:AH1233)-1,"")</f>
        <v>-0.2295627376425855</v>
      </c>
      <c r="AL1233" s="62">
        <v>18.75</v>
      </c>
      <c r="AM1233" s="60">
        <f>IF(AND(ISNUMBER(AL1232),ISNUMBER(AL1233)),AL1233/AL1232-1,"")</f>
        <v>-1.9864087820177678E-2</v>
      </c>
      <c r="AN1233" s="60">
        <f>IF(ISNUMBER(AL1233),AL1233/MAX(AL$22:AL1233)-1,"")</f>
        <v>-0.20449724225710653</v>
      </c>
      <c r="AP1233" s="62">
        <v>100.35</v>
      </c>
      <c r="AQ1233" s="60">
        <f>IF(AND(ISNUMBER(AP1232),ISNUMBER(AP1233)),AP1233/AP1232-1,"")</f>
        <v>9.9661152082930471E-5</v>
      </c>
      <c r="AR1233" s="60">
        <f>IF(ISNUMBER(AP1233),AP1233/MAX(AP$22:AP1233)-1,"")</f>
        <v>-1.094963169420704E-3</v>
      </c>
      <c r="AT1233" s="62">
        <v>50.12</v>
      </c>
      <c r="AU1233" s="60">
        <f>IF(AND(ISNUMBER(AT1232),ISNUMBER(AT1233)),AT1233/AT1232-1,"")</f>
        <v>0</v>
      </c>
      <c r="AV1233" s="60">
        <f>IF(ISNUMBER(AT1233),AT1233/MAX(AT$22:AT1233)-1,"")</f>
        <v>-1.1956954962136779E-3</v>
      </c>
      <c r="AX1233" s="62">
        <v>24.69</v>
      </c>
      <c r="AY1233" s="60">
        <f>IF(AND(ISNUMBER(AX1232),ISNUMBER(AX1233)),AX1233/AX1232-1,"")</f>
        <v>-4.048582995950234E-4</v>
      </c>
      <c r="AZ1233" s="60">
        <f>IF(ISNUMBER(AX1233),AX1233/MAX(AX$22:AX1233)-1,"")</f>
        <v>-7.9246690285288079E-2</v>
      </c>
      <c r="BB1233" s="62">
        <v>40.130000000000003</v>
      </c>
      <c r="BC1233" s="60">
        <f>IF(AND(ISNUMBER(BB1232),ISNUMBER(BB1233)),BB1233/BB1232-1,"")</f>
        <v>-2.9813664596272105E-3</v>
      </c>
      <c r="BD1233" s="60">
        <f>IF(ISNUMBER(BB1233),BB1233/MAX(BB$22:BB1233)-1,"")</f>
        <v>-0.2744530826252034</v>
      </c>
      <c r="BF1233" s="62">
        <v>47.56</v>
      </c>
      <c r="BG1233" s="60">
        <f>IF(AND(ISNUMBER(BF1232),ISNUMBER(BF1233)),BF1233/BF1232-1,"")</f>
        <v>2.1030494216622841E-4</v>
      </c>
      <c r="BH1233" s="60">
        <f>IF(ISNUMBER(BF1233),BF1233/MAX(BF$22:BF1233)-1,"")</f>
        <v>-0.12153675655707419</v>
      </c>
      <c r="BK1233" s="61">
        <f>BK1232*(1+BL1233)</f>
        <v>134.56903390320514</v>
      </c>
      <c r="BL1233" s="60">
        <f>$L$12*N(AQ1233)+$L$13*N(S1233)+$L$14*N(AA1233)+$L$15*N(AE1233)+$L$16*N(AY1233)+$L$17*N(BC1233)+$L$18*N(AM1233)+$L$19*N(AU1233)+$L$20*N(W1233)</f>
        <v>-5.2851769688205914E-3</v>
      </c>
      <c r="BM1233" s="60">
        <f>IF(ISNUMBER(BK1233),BK1233/MAX(BK$22:BK1233)-1,"")</f>
        <v>-0.10386402437385667</v>
      </c>
      <c r="BO1233" s="61">
        <f>BO1232*(1+BP1233)</f>
        <v>132.5917293688143</v>
      </c>
      <c r="BP1233" s="60">
        <f>$L$36*N(S1233)+$L$37*N(AQ1233)+$L$38*N(AA1233)+$L$39*N(AE1233)+$L$40*N(AM1233)+$L$41*N(W1233)+$L$42*N(AI1233)+$L$43*N(BG1233)+$L$44*N(AY1233)</f>
        <v>-5.8895919815703029E-3</v>
      </c>
      <c r="BQ1233" s="60">
        <f>IF(ISNUMBER(BO1233),BO1233/MAX(BO$22:BO1233)-1,"")</f>
        <v>-0.12553151586576139</v>
      </c>
      <c r="BS1233" s="61">
        <f>BS1232*(1+BT1233)</f>
        <v>123.31334459997322</v>
      </c>
      <c r="BT1233" s="60">
        <f>$L$60*N(S1233)+$L$61*N(AE1233)+$L$62*N(AQ1233)+$L$63*N(AM1233)+$L$64*N(AI1233)+$L$65*N(AA1233)+$L$66*N(BG1233)+$L$67*N(W1233)+$L$68*N(AY1233)</f>
        <v>-8.2069915013007495E-3</v>
      </c>
      <c r="BU1233" s="60">
        <f>IF(ISNUMBER(BS1233),BS1233/MAX(BS$22:BS1233)-1,"")</f>
        <v>-0.14609600689666202</v>
      </c>
    </row>
    <row r="1234" spans="17:73" ht="16" customHeight="1">
      <c r="Q1234" s="63">
        <v>44848</v>
      </c>
      <c r="R1234" s="62">
        <v>582.37</v>
      </c>
      <c r="S1234" s="60">
        <f>IF(AND(ISNUMBER(R1233),ISNUMBER(R1234)),R1234/R1233-1,"")</f>
        <v>2.4127319089070731E-2</v>
      </c>
      <c r="T1234" s="60">
        <f>IF(ISNUMBER(R1234),R1234/MAX(R$22:R1234)-1,"")</f>
        <v>-0.12227581009796529</v>
      </c>
      <c r="V1234" s="62">
        <v>291.89999999999998</v>
      </c>
      <c r="W1234" s="60">
        <f>IF(AND(ISNUMBER(V1233),ISNUMBER(V1234)),V1234/V1233-1,"")</f>
        <v>2.0201314133929671E-2</v>
      </c>
      <c r="X1234" s="60">
        <f>IF(ISNUMBER(V1234),V1234/MAX(V$22:V1234)-1,"")</f>
        <v>-0.13529045827532071</v>
      </c>
      <c r="Z1234" s="62">
        <v>10.74</v>
      </c>
      <c r="AA1234" s="60">
        <f>IF(AND(ISNUMBER(Z1233),ISNUMBER(Z1234)),Z1234/Z1233-1,"")</f>
        <v>2.1883920076118057E-2</v>
      </c>
      <c r="AB1234" s="60">
        <f>IF(ISNUMBER(Z1234),Z1234/MAX(Z$22:Z1234)-1,"")</f>
        <v>-0.20796460176991149</v>
      </c>
      <c r="AD1234" s="62">
        <v>13.53</v>
      </c>
      <c r="AE1234" s="60">
        <f>IF(AND(ISNUMBER(AD1233),ISNUMBER(AD1234)),AD1234/AD1233-1,"")</f>
        <v>2.8115501519756725E-2</v>
      </c>
      <c r="AF1234" s="60">
        <f>IF(ISNUMBER(AD1234),AD1234/MAX(AD$22:AD1234)-1,"")</f>
        <v>-0.20271066588096642</v>
      </c>
      <c r="AH1234" s="62">
        <v>16.510000000000002</v>
      </c>
      <c r="AI1234" s="60">
        <f>IF(AND(ISNUMBER(AH1233),ISNUMBER(AH1234)),AH1234/AH1233-1,"")</f>
        <v>1.8507094386181366E-2</v>
      </c>
      <c r="AJ1234" s="60">
        <f>IF(ISNUMBER(AH1234),AH1234/MAX(AH$22:AH1234)-1,"")</f>
        <v>-0.21530418250950556</v>
      </c>
      <c r="AL1234" s="62">
        <v>19.25</v>
      </c>
      <c r="AM1234" s="60">
        <f>IF(AND(ISNUMBER(AL1233),ISNUMBER(AL1234)),AL1234/AL1233-1,"")</f>
        <v>2.6666666666666616E-2</v>
      </c>
      <c r="AN1234" s="60">
        <f>IF(ISNUMBER(AL1234),AL1234/MAX(AL$22:AL1234)-1,"")</f>
        <v>-0.18328383538396265</v>
      </c>
      <c r="AP1234" s="62">
        <v>100.34</v>
      </c>
      <c r="AQ1234" s="60">
        <f>IF(AND(ISNUMBER(AP1233),ISNUMBER(AP1234)),AP1234/AP1233-1,"")</f>
        <v>-9.9651220727414724E-5</v>
      </c>
      <c r="AR1234" s="60">
        <f>IF(ISNUMBER(AP1234),AP1234/MAX(AP$22:AP1234)-1,"")</f>
        <v>-1.1945052757315056E-3</v>
      </c>
      <c r="AT1234" s="62">
        <v>50.13</v>
      </c>
      <c r="AU1234" s="60">
        <f>IF(AND(ISNUMBER(AT1233),ISNUMBER(AT1234)),AT1234/AT1233-1,"")</f>
        <v>1.995211492418214E-4</v>
      </c>
      <c r="AV1234" s="60">
        <f>IF(ISNUMBER(AT1234),AT1234/MAX(AT$22:AT1234)-1,"")</f>
        <v>-9.9641291351126871E-4</v>
      </c>
      <c r="AX1234" s="62">
        <v>24.44</v>
      </c>
      <c r="AY1234" s="60">
        <f>IF(AND(ISNUMBER(AX1233),ISNUMBER(AX1234)),AX1234/AX1233-1,"")</f>
        <v>-1.0125556905629773E-2</v>
      </c>
      <c r="AZ1234" s="60">
        <f>IF(ISNUMBER(AX1234),AX1234/MAX(AX$22:AX1234)-1,"")</f>
        <v>-8.856983031885135E-2</v>
      </c>
      <c r="BB1234" s="62">
        <v>40.17</v>
      </c>
      <c r="BC1234" s="60">
        <f>IF(AND(ISNUMBER(BB1233),ISNUMBER(BB1234)),BB1234/BB1233-1,"")</f>
        <v>9.9676052828301387E-4</v>
      </c>
      <c r="BD1234" s="60">
        <f>IF(ISNUMBER(BB1234),BB1234/MAX(BB$22:BB1234)-1,"")</f>
        <v>-0.27372988609654669</v>
      </c>
      <c r="BF1234" s="62">
        <v>47.45</v>
      </c>
      <c r="BG1234" s="60">
        <f>IF(AND(ISNUMBER(BF1233),ISNUMBER(BF1234)),BF1234/BF1233-1,"")</f>
        <v>-2.3128679562657295E-3</v>
      </c>
      <c r="BH1234" s="60">
        <f>IF(ISNUMBER(BF1234),BF1234/MAX(BF$22:BF1234)-1,"")</f>
        <v>-0.1235685260435907</v>
      </c>
      <c r="BK1234" s="61">
        <f>BK1233*(1+BL1234)</f>
        <v>136.3330273663411</v>
      </c>
      <c r="BL1234" s="60">
        <f>$L$12*N(AQ1234)+$L$13*N(S1234)+$L$14*N(AA1234)+$L$15*N(AE1234)+$L$16*N(AY1234)+$L$17*N(BC1234)+$L$18*N(AM1234)+$L$19*N(AU1234)+$L$20*N(W1234)</f>
        <v>1.3108464941531898E-2</v>
      </c>
      <c r="BM1234" s="60">
        <f>IF(ISNUMBER(BK1234),BK1234/MAX(BK$22:BK1234)-1,"")</f>
        <v>-9.211705735451603E-2</v>
      </c>
      <c r="BO1234" s="61">
        <f>BO1233*(1+BP1234)</f>
        <v>134.74791435985591</v>
      </c>
      <c r="BP1234" s="60">
        <f>$L$36*N(S1234)+$L$37*N(AQ1234)+$L$38*N(AA1234)+$L$39*N(AE1234)+$L$40*N(AM1234)+$L$41*N(W1234)+$L$42*N(AI1234)+$L$43*N(BG1234)+$L$44*N(AY1234)</f>
        <v>1.6261836249559847E-2</v>
      </c>
      <c r="BQ1234" s="60">
        <f>IF(ISNUMBER(BO1234),BO1234/MAX(BO$22:BO1234)-1,"")</f>
        <v>-0.11131105257136953</v>
      </c>
      <c r="BS1234" s="61">
        <f>BS1233*(1+BT1234)</f>
        <v>125.6977932854786</v>
      </c>
      <c r="BT1234" s="60">
        <f>$L$60*N(S1234)+$L$61*N(AE1234)+$L$62*N(AQ1234)+$L$63*N(AM1234)+$L$64*N(AI1234)+$L$65*N(AA1234)+$L$66*N(BG1234)+$L$67*N(W1234)+$L$68*N(AY1234)</f>
        <v>1.9336501602811054E-2</v>
      </c>
      <c r="BU1234" s="60">
        <f>IF(ISNUMBER(BS1234),BS1234/MAX(BS$22:BS1234)-1,"")</f>
        <v>-0.1295844909653725</v>
      </c>
    </row>
    <row r="1235" spans="17:73" ht="16" customHeight="1">
      <c r="Q1235" s="63">
        <v>44851</v>
      </c>
      <c r="R1235" s="62">
        <v>576.82000000000005</v>
      </c>
      <c r="S1235" s="60">
        <f>IF(AND(ISNUMBER(R1234),ISNUMBER(R1235)),R1235/R1234-1,"")</f>
        <v>-9.5300238679876248E-3</v>
      </c>
      <c r="T1235" s="60">
        <f>IF(ISNUMBER(R1235),R1235/MAX(R$22:R1235)-1,"")</f>
        <v>-0.13064054257724178</v>
      </c>
      <c r="V1235" s="62">
        <v>289.63</v>
      </c>
      <c r="W1235" s="60">
        <f>IF(AND(ISNUMBER(V1234),ISNUMBER(V1235)),V1235/V1234-1,"")</f>
        <v>-7.776635834189749E-3</v>
      </c>
      <c r="X1235" s="60">
        <f>IF(ISNUMBER(V1235),V1235/MAX(V$22:V1235)-1,"")</f>
        <v>-0.14201498948366265</v>
      </c>
      <c r="Z1235" s="62">
        <v>10.7</v>
      </c>
      <c r="AA1235" s="60">
        <f>IF(AND(ISNUMBER(Z1234),ISNUMBER(Z1235)),Z1235/Z1234-1,"")</f>
        <v>-3.7243947858474069E-3</v>
      </c>
      <c r="AB1235" s="60">
        <f>IF(ISNUMBER(Z1235),Z1235/MAX(Z$22:Z1235)-1,"")</f>
        <v>-0.21091445427728617</v>
      </c>
      <c r="AD1235" s="62">
        <v>13.36</v>
      </c>
      <c r="AE1235" s="60">
        <f>IF(AND(ISNUMBER(AD1234),ISNUMBER(AD1235)),AD1235/AD1234-1,"")</f>
        <v>-1.2564671101256475E-2</v>
      </c>
      <c r="AF1235" s="60">
        <f>IF(ISNUMBER(AD1235),AD1235/MAX(AD$22:AD1235)-1,"")</f>
        <v>-0.21272834413671182</v>
      </c>
      <c r="AH1235" s="62">
        <v>16.41</v>
      </c>
      <c r="AI1235" s="60">
        <f>IF(AND(ISNUMBER(AH1234),ISNUMBER(AH1235)),AH1235/AH1234-1,"")</f>
        <v>-6.0569351907935332E-3</v>
      </c>
      <c r="AJ1235" s="60">
        <f>IF(ISNUMBER(AH1235),AH1235/MAX(AH$22:AH1235)-1,"")</f>
        <v>-0.22005703422053224</v>
      </c>
      <c r="AL1235" s="62">
        <v>18.97</v>
      </c>
      <c r="AM1235" s="60">
        <f>IF(AND(ISNUMBER(AL1234),ISNUMBER(AL1235)),AL1235/AL1234-1,"")</f>
        <v>-1.4545454545454639E-2</v>
      </c>
      <c r="AN1235" s="60">
        <f>IF(ISNUMBER(AL1235),AL1235/MAX(AL$22:AL1235)-1,"")</f>
        <v>-0.19516334323292328</v>
      </c>
      <c r="AP1235" s="62">
        <v>100.36</v>
      </c>
      <c r="AQ1235" s="60">
        <f>IF(AND(ISNUMBER(AP1234),ISNUMBER(AP1235)),AP1235/AP1234-1,"")</f>
        <v>1.9932230416586094E-4</v>
      </c>
      <c r="AR1235" s="60">
        <f>IF(ISNUMBER(AP1235),AP1235/MAX(AP$22:AP1235)-1,"")</f>
        <v>-9.9542106310968048E-4</v>
      </c>
      <c r="AT1235" s="62">
        <v>50.13</v>
      </c>
      <c r="AU1235" s="60">
        <f>IF(AND(ISNUMBER(AT1234),ISNUMBER(AT1235)),AT1235/AT1234-1,"")</f>
        <v>0</v>
      </c>
      <c r="AV1235" s="60">
        <f>IF(ISNUMBER(AT1235),AT1235/MAX(AT$22:AT1235)-1,"")</f>
        <v>-9.9641291351126871E-4</v>
      </c>
      <c r="AX1235" s="62">
        <v>24.6</v>
      </c>
      <c r="AY1235" s="60">
        <f>IF(AND(ISNUMBER(AX1234),ISNUMBER(AX1235)),AX1235/AX1234-1,"")</f>
        <v>6.5466448445172798E-3</v>
      </c>
      <c r="AZ1235" s="60">
        <f>IF(ISNUMBER(AX1235),AX1235/MAX(AX$22:AX1235)-1,"")</f>
        <v>-8.260302069737091E-2</v>
      </c>
      <c r="BB1235" s="62">
        <v>40.1</v>
      </c>
      <c r="BC1235" s="60">
        <f>IF(AND(ISNUMBER(BB1234),ISNUMBER(BB1235)),BB1235/BB1234-1,"")</f>
        <v>-1.7425939756037234E-3</v>
      </c>
      <c r="BD1235" s="60">
        <f>IF(ISNUMBER(BB1235),BB1235/MAX(BB$22:BB1235)-1,"")</f>
        <v>-0.27499548002169594</v>
      </c>
      <c r="BF1235" s="62">
        <v>47.43</v>
      </c>
      <c r="BG1235" s="60">
        <f>IF(AND(ISNUMBER(BF1234),ISNUMBER(BF1235)),BF1235/BF1234-1,"")</f>
        <v>-4.2149631190735448E-4</v>
      </c>
      <c r="BH1235" s="60">
        <f>IF(ISNUMBER(BF1235),BF1235/MAX(BF$22:BF1235)-1,"")</f>
        <v>-0.1239379386775028</v>
      </c>
      <c r="BK1235" s="61">
        <f>BK1234*(1+BL1235)</f>
        <v>135.73532943514596</v>
      </c>
      <c r="BL1235" s="60">
        <f>$L$12*N(AQ1235)+$L$13*N(S1235)+$L$14*N(AA1235)+$L$15*N(AE1235)+$L$16*N(AY1235)+$L$17*N(BC1235)+$L$18*N(AM1235)+$L$19*N(AU1235)+$L$20*N(W1235)</f>
        <v>-4.3841022439049127E-3</v>
      </c>
      <c r="BM1235" s="60">
        <f>IF(ISNUMBER(BK1235),BK1235/MAX(BK$22:BK1235)-1,"")</f>
        <v>-9.6097309000571229E-2</v>
      </c>
      <c r="BO1235" s="61">
        <f>BO1234*(1+BP1235)</f>
        <v>133.98950107005601</v>
      </c>
      <c r="BP1235" s="60">
        <f>$L$36*N(S1235)+$L$37*N(AQ1235)+$L$38*N(AA1235)+$L$39*N(AE1235)+$L$40*N(AM1235)+$L$41*N(W1235)+$L$42*N(AI1235)+$L$43*N(BG1235)+$L$44*N(AY1235)</f>
        <v>-5.6283861119697243E-3</v>
      </c>
      <c r="BQ1235" s="60">
        <f>IF(ISNUMBER(BO1235),BO1235/MAX(BO$22:BO1235)-1,"")</f>
        <v>-0.11631293710093793</v>
      </c>
      <c r="BS1235" s="61">
        <f>BS1234*(1+BT1235)</f>
        <v>124.72563648599547</v>
      </c>
      <c r="BT1235" s="60">
        <f>$L$60*N(S1235)+$L$61*N(AE1235)+$L$62*N(AQ1235)+$L$63*N(AM1235)+$L$64*N(AI1235)+$L$65*N(AA1235)+$L$66*N(BG1235)+$L$67*N(W1235)+$L$68*N(AY1235)</f>
        <v>-7.7340800826567503E-3</v>
      </c>
      <c r="BU1235" s="60">
        <f>IF(ISNUMBER(BS1235),BS1235/MAX(BS$22:BS1235)-1,"")</f>
        <v>-0.13631635421743282</v>
      </c>
    </row>
    <row r="1236" spans="17:73" ht="16" customHeight="1">
      <c r="Q1236" s="63">
        <v>44852</v>
      </c>
      <c r="R1236" s="62">
        <v>590.5</v>
      </c>
      <c r="S1236" s="60">
        <f>IF(AND(ISNUMBER(R1235),ISNUMBER(R1236)),R1236/R1235-1,"")</f>
        <v>2.3716237301064425E-2</v>
      </c>
      <c r="T1236" s="60">
        <f>IF(ISNUMBER(R1236),R1236/MAX(R$22:R1236)-1,"")</f>
        <v>-0.11002260738507907</v>
      </c>
      <c r="V1236" s="62">
        <v>296.51</v>
      </c>
      <c r="W1236" s="60">
        <f>IF(AND(ISNUMBER(V1235),ISNUMBER(V1236)),V1236/V1235-1,"")</f>
        <v>2.3754445326796159E-2</v>
      </c>
      <c r="X1236" s="60">
        <f>IF(ISNUMBER(V1236),V1236/MAX(V$22:V1236)-1,"")</f>
        <v>-0.12163403146014162</v>
      </c>
      <c r="Z1236" s="62">
        <v>10.87</v>
      </c>
      <c r="AA1236" s="60">
        <f>IF(AND(ISNUMBER(Z1235),ISNUMBER(Z1236)),Z1236/Z1235-1,"")</f>
        <v>1.5887850467289688E-2</v>
      </c>
      <c r="AB1236" s="60">
        <f>IF(ISNUMBER(Z1236),Z1236/MAX(Z$22:Z1236)-1,"")</f>
        <v>-0.19837758112094406</v>
      </c>
      <c r="AD1236" s="62">
        <v>13.53</v>
      </c>
      <c r="AE1236" s="60">
        <f>IF(AND(ISNUMBER(AD1235),ISNUMBER(AD1236)),AD1236/AD1235-1,"")</f>
        <v>1.2724550898203679E-2</v>
      </c>
      <c r="AF1236" s="60">
        <f>IF(ISNUMBER(AD1236),AD1236/MAX(AD$22:AD1236)-1,"")</f>
        <v>-0.20271066588096642</v>
      </c>
      <c r="AH1236" s="62">
        <v>16.79</v>
      </c>
      <c r="AI1236" s="60">
        <f>IF(AND(ISNUMBER(AH1235),ISNUMBER(AH1236)),AH1236/AH1235-1,"")</f>
        <v>2.3156611822059636E-2</v>
      </c>
      <c r="AJ1236" s="60">
        <f>IF(ISNUMBER(AH1236),AH1236/MAX(AH$22:AH1236)-1,"")</f>
        <v>-0.2019961977186312</v>
      </c>
      <c r="AL1236" s="62">
        <v>19.399999999999999</v>
      </c>
      <c r="AM1236" s="60">
        <f>IF(AND(ISNUMBER(AL1235),ISNUMBER(AL1236)),AL1236/AL1235-1,"")</f>
        <v>2.2667369530838144E-2</v>
      </c>
      <c r="AN1236" s="60">
        <f>IF(ISNUMBER(AL1236),AL1236/MAX(AL$22:AL1236)-1,"")</f>
        <v>-0.17691981332201956</v>
      </c>
      <c r="AP1236" s="62">
        <v>100.37</v>
      </c>
      <c r="AQ1236" s="60">
        <f>IF(AND(ISNUMBER(AP1235),ISNUMBER(AP1236)),AP1236/AP1235-1,"")</f>
        <v>9.9641291351204586E-5</v>
      </c>
      <c r="AR1236" s="60">
        <f>IF(ISNUMBER(AP1236),AP1236/MAX(AP$22:AP1236)-1,"")</f>
        <v>-8.9587895679865692E-4</v>
      </c>
      <c r="AT1236" s="62">
        <v>50.14</v>
      </c>
      <c r="AU1236" s="60">
        <f>IF(AND(ISNUMBER(AT1235),ISNUMBER(AT1236)),AT1236/AT1235-1,"")</f>
        <v>1.9948134849379073E-4</v>
      </c>
      <c r="AV1236" s="60">
        <f>IF(ISNUMBER(AT1236),AT1236/MAX(AT$22:AT1236)-1,"")</f>
        <v>-7.9713033080908158E-4</v>
      </c>
      <c r="AX1236" s="62">
        <v>24.37</v>
      </c>
      <c r="AY1236" s="60">
        <f>IF(AND(ISNUMBER(AX1235),ISNUMBER(AX1236)),AX1236/AX1235-1,"")</f>
        <v>-9.3495934959350047E-3</v>
      </c>
      <c r="AZ1236" s="60">
        <f>IF(ISNUMBER(AX1236),AX1236/MAX(AX$22:AX1236)-1,"")</f>
        <v>-9.1180309528249071E-2</v>
      </c>
      <c r="BB1236" s="62">
        <v>40.28</v>
      </c>
      <c r="BC1236" s="60">
        <f>IF(AND(ISNUMBER(BB1235),ISNUMBER(BB1236)),BB1236/BB1235-1,"")</f>
        <v>4.4887780548628076E-3</v>
      </c>
      <c r="BD1236" s="60">
        <f>IF(ISNUMBER(BB1236),BB1236/MAX(BB$22:BB1236)-1,"")</f>
        <v>-0.27174109564274096</v>
      </c>
      <c r="BF1236" s="62">
        <v>47.52</v>
      </c>
      <c r="BG1236" s="60">
        <f>IF(AND(ISNUMBER(BF1235),ISNUMBER(BF1236)),BF1236/BF1235-1,"")</f>
        <v>1.8975332068311701E-3</v>
      </c>
      <c r="BH1236" s="60">
        <f>IF(ISNUMBER(BF1236),BF1236/MAX(BF$22:BF1236)-1,"")</f>
        <v>-0.12227558182489839</v>
      </c>
      <c r="BK1236" s="61">
        <f>BK1235*(1+BL1236)</f>
        <v>137.18409500274902</v>
      </c>
      <c r="BL1236" s="60">
        <f>$L$12*N(AQ1236)+$L$13*N(S1236)+$L$14*N(AA1236)+$L$15*N(AE1236)+$L$16*N(AY1236)+$L$17*N(BC1236)+$L$18*N(AM1236)+$L$19*N(AU1236)+$L$20*N(W1236)</f>
        <v>1.0673459692712198E-2</v>
      </c>
      <c r="BM1236" s="60">
        <f>IF(ISNUMBER(BK1236),BK1236/MAX(BK$22:BK1236)-1,"")</f>
        <v>-8.644954006205452E-2</v>
      </c>
      <c r="BO1236" s="61">
        <f>BO1235*(1+BP1236)</f>
        <v>135.66965106076177</v>
      </c>
      <c r="BP1236" s="60">
        <f>$L$36*N(S1236)+$L$37*N(AQ1236)+$L$38*N(AA1236)+$L$39*N(AE1236)+$L$40*N(AM1236)+$L$41*N(W1236)+$L$42*N(AI1236)+$L$43*N(BG1236)+$L$44*N(AY1236)</f>
        <v>1.253941523244659E-2</v>
      </c>
      <c r="BQ1236" s="60">
        <f>IF(ISNUMBER(BO1236),BO1236/MAX(BO$22:BO1236)-1,"")</f>
        <v>-0.10523201808370553</v>
      </c>
      <c r="BS1236" s="61">
        <f>BS1235*(1+BT1236)</f>
        <v>126.71524096461155</v>
      </c>
      <c r="BT1236" s="60">
        <f>$L$60*N(S1236)+$L$61*N(AE1236)+$L$62*N(AQ1236)+$L$63*N(AM1236)+$L$64*N(AI1236)+$L$65*N(AA1236)+$L$66*N(BG1236)+$L$67*N(W1236)+$L$68*N(AY1236)</f>
        <v>1.595184867097867E-2</v>
      </c>
      <c r="BU1236" s="60">
        <f>IF(ISNUMBER(BS1236),BS1236/MAX(BS$22:BS1236)-1,"")</f>
        <v>-0.12253900340031021</v>
      </c>
    </row>
    <row r="1237" spans="17:73" ht="16" customHeight="1">
      <c r="Q1237" s="63">
        <v>44853</v>
      </c>
      <c r="R1237" s="62">
        <v>591.6</v>
      </c>
      <c r="S1237" s="60">
        <f>IF(AND(ISNUMBER(R1236),ISNUMBER(R1237)),R1237/R1236-1,"")</f>
        <v>1.8628281117696321E-3</v>
      </c>
      <c r="T1237" s="60">
        <f>IF(ISNUMBER(R1237),R1237/MAX(R$22:R1237)-1,"")</f>
        <v>-0.10836473247927658</v>
      </c>
      <c r="V1237" s="62">
        <v>297.39</v>
      </c>
      <c r="W1237" s="60">
        <f>IF(AND(ISNUMBER(V1236),ISNUMBER(V1237)),V1237/V1236-1,"")</f>
        <v>2.9678594313851114E-3</v>
      </c>
      <c r="X1237" s="60">
        <f>IF(ISNUMBER(V1237),V1237/MAX(V$22:V1237)-1,"")</f>
        <v>-0.1190271647362029</v>
      </c>
      <c r="Z1237" s="62">
        <v>10.91</v>
      </c>
      <c r="AA1237" s="60">
        <f>IF(AND(ISNUMBER(Z1236),ISNUMBER(Z1237)),Z1237/Z1236-1,"")</f>
        <v>3.6798528058878954E-3</v>
      </c>
      <c r="AB1237" s="60">
        <f>IF(ISNUMBER(Z1237),Z1237/MAX(Z$22:Z1237)-1,"")</f>
        <v>-0.19542772861356938</v>
      </c>
      <c r="AD1237" s="62">
        <v>13.56</v>
      </c>
      <c r="AE1237" s="60">
        <f>IF(AND(ISNUMBER(AD1236),ISNUMBER(AD1237)),AD1237/AD1236-1,"")</f>
        <v>2.2172949002217113E-3</v>
      </c>
      <c r="AF1237" s="60">
        <f>IF(ISNUMBER(AD1237),AD1237/MAX(AD$22:AD1237)-1,"")</f>
        <v>-0.20094284030642307</v>
      </c>
      <c r="AH1237" s="62">
        <v>16.89</v>
      </c>
      <c r="AI1237" s="60">
        <f>IF(AND(ISNUMBER(AH1236),ISNUMBER(AH1237)),AH1237/AH1236-1,"")</f>
        <v>5.9559261465158553E-3</v>
      </c>
      <c r="AJ1237" s="60">
        <f>IF(ISNUMBER(AH1237),AH1237/MAX(AH$22:AH1237)-1,"")</f>
        <v>-0.19724334600760451</v>
      </c>
      <c r="AL1237" s="62">
        <v>19.649999999999999</v>
      </c>
      <c r="AM1237" s="60">
        <f>IF(AND(ISNUMBER(AL1236),ISNUMBER(AL1237)),AL1237/AL1236-1,"")</f>
        <v>1.2886597938144284E-2</v>
      </c>
      <c r="AN1237" s="60">
        <f>IF(ISNUMBER(AL1237),AL1237/MAX(AL$22:AL1237)-1,"")</f>
        <v>-0.16631310988544767</v>
      </c>
      <c r="AP1237" s="62">
        <v>100.37</v>
      </c>
      <c r="AQ1237" s="60">
        <f>IF(AND(ISNUMBER(AP1236),ISNUMBER(AP1237)),AP1237/AP1236-1,"")</f>
        <v>0</v>
      </c>
      <c r="AR1237" s="60">
        <f>IF(ISNUMBER(AP1237),AP1237/MAX(AP$22:AP1237)-1,"")</f>
        <v>-8.9587895679865692E-4</v>
      </c>
      <c r="AT1237" s="62">
        <v>50.13</v>
      </c>
      <c r="AU1237" s="60">
        <f>IF(AND(ISNUMBER(AT1236),ISNUMBER(AT1237)),AT1237/AT1236-1,"")</f>
        <v>-1.9944156362183829E-4</v>
      </c>
      <c r="AV1237" s="60">
        <f>IF(ISNUMBER(AT1237),AT1237/MAX(AT$22:AT1237)-1,"")</f>
        <v>-9.9641291351126871E-4</v>
      </c>
      <c r="AX1237" s="62">
        <v>24.2</v>
      </c>
      <c r="AY1237" s="60">
        <f>IF(AND(ISNUMBER(AX1236),ISNUMBER(AX1237)),AX1237/AX1236-1,"")</f>
        <v>-6.9757899056217543E-3</v>
      </c>
      <c r="AZ1237" s="60">
        <f>IF(ISNUMBER(AX1237),AX1237/MAX(AX$22:AX1237)-1,"")</f>
        <v>-9.7520044751072232E-2</v>
      </c>
      <c r="BB1237" s="62">
        <v>40.200000000000003</v>
      </c>
      <c r="BC1237" s="60">
        <f>IF(AND(ISNUMBER(BB1236),ISNUMBER(BB1237)),BB1237/BB1236-1,"")</f>
        <v>-1.9860973187685316E-3</v>
      </c>
      <c r="BD1237" s="60">
        <f>IF(ISNUMBER(BB1237),BB1237/MAX(BB$22:BB1237)-1,"")</f>
        <v>-0.27318748870005427</v>
      </c>
      <c r="BF1237" s="62">
        <v>47.48</v>
      </c>
      <c r="BG1237" s="60">
        <f>IF(AND(ISNUMBER(BF1236),ISNUMBER(BF1237)),BF1237/BF1236-1,"")</f>
        <v>-8.417508417509767E-4</v>
      </c>
      <c r="BH1237" s="60">
        <f>IF(ISNUMBER(BF1237),BF1237/MAX(BF$22:BF1237)-1,"")</f>
        <v>-0.1230144070927226</v>
      </c>
      <c r="BK1237" s="61">
        <f>BK1236*(1+BL1237)</f>
        <v>137.29653377331482</v>
      </c>
      <c r="BL1237" s="60">
        <f>$L$12*N(AQ1237)+$L$13*N(S1237)+$L$14*N(AA1237)+$L$15*N(AE1237)+$L$16*N(AY1237)+$L$17*N(BC1237)+$L$18*N(AM1237)+$L$19*N(AU1237)+$L$20*N(W1237)</f>
        <v>8.1961958172746324E-4</v>
      </c>
      <c r="BM1237" s="60">
        <f>IF(ISNUMBER(BK1237),BK1237/MAX(BK$22:BK1237)-1,"")</f>
        <v>-8.570077621619332E-2</v>
      </c>
      <c r="BO1237" s="61">
        <f>BO1236*(1+BP1237)</f>
        <v>135.88228579194364</v>
      </c>
      <c r="BP1237" s="60">
        <f>$L$36*N(S1237)+$L$37*N(AQ1237)+$L$38*N(AA1237)+$L$39*N(AE1237)+$L$40*N(AM1237)+$L$41*N(W1237)+$L$42*N(AI1237)+$L$43*N(BG1237)+$L$44*N(AY1237)</f>
        <v>1.5672976934735707E-3</v>
      </c>
      <c r="BQ1237" s="60">
        <f>IF(ISNUMBER(BO1237),BO1237/MAX(BO$22:BO1237)-1,"")</f>
        <v>-0.10382965028945423</v>
      </c>
      <c r="BS1237" s="61">
        <f>BS1236*(1+BT1237)</f>
        <v>127.13621540554989</v>
      </c>
      <c r="BT1237" s="60">
        <f>$L$60*N(S1237)+$L$61*N(AE1237)+$L$62*N(AQ1237)+$L$63*N(AM1237)+$L$64*N(AI1237)+$L$65*N(AA1237)+$L$66*N(BG1237)+$L$67*N(W1237)+$L$68*N(AY1237)</f>
        <v>3.3222084236569295E-3</v>
      </c>
      <c r="BU1237" s="60">
        <f>IF(ISNUMBER(BS1237),BS1237/MAX(BS$22:BS1237)-1,"")</f>
        <v>-0.11962389508597637</v>
      </c>
    </row>
    <row r="1238" spans="17:73" ht="16" customHeight="1">
      <c r="Q1238" s="63">
        <v>44854</v>
      </c>
      <c r="R1238" s="62">
        <v>588.42999999999995</v>
      </c>
      <c r="S1238" s="60">
        <f>IF(AND(ISNUMBER(R1237),ISNUMBER(R1238)),R1238/R1237-1,"")</f>
        <v>-5.3583502366465474E-3</v>
      </c>
      <c r="T1238" s="60">
        <f>IF(ISNUMBER(R1238),R1238/MAX(R$22:R1238)-1,"")</f>
        <v>-0.1131424265259986</v>
      </c>
      <c r="V1238" s="62">
        <v>294.93</v>
      </c>
      <c r="W1238" s="60">
        <f>IF(AND(ISNUMBER(V1237),ISNUMBER(V1238)),V1238/V1237-1,"")</f>
        <v>-8.2719661051143811E-3</v>
      </c>
      <c r="X1238" s="60">
        <f>IF(ISNUMBER(V1238),V1238/MAX(V$22:V1238)-1,"")</f>
        <v>-0.1263145421690316</v>
      </c>
      <c r="Z1238" s="62">
        <v>10.8</v>
      </c>
      <c r="AA1238" s="60">
        <f>IF(AND(ISNUMBER(Z1237),ISNUMBER(Z1238)),Z1238/Z1237-1,"")</f>
        <v>-1.0082493125572856E-2</v>
      </c>
      <c r="AB1238" s="60">
        <f>IF(ISNUMBER(Z1238),Z1238/MAX(Z$22:Z1238)-1,"")</f>
        <v>-0.20353982300884954</v>
      </c>
      <c r="AD1238" s="62">
        <v>13.42</v>
      </c>
      <c r="AE1238" s="60">
        <f>IF(AND(ISNUMBER(AD1237),ISNUMBER(AD1238)),AD1238/AD1237-1,"")</f>
        <v>-1.03244837758113E-2</v>
      </c>
      <c r="AF1238" s="60">
        <f>IF(ISNUMBER(AD1238),AD1238/MAX(AD$22:AD1238)-1,"")</f>
        <v>-0.20919269298762522</v>
      </c>
      <c r="AH1238" s="62">
        <v>16.579999999999998</v>
      </c>
      <c r="AI1238" s="60">
        <f>IF(AND(ISNUMBER(AH1237),ISNUMBER(AH1238)),AH1238/AH1237-1,"")</f>
        <v>-1.8354055654233425E-2</v>
      </c>
      <c r="AJ1238" s="60">
        <f>IF(ISNUMBER(AH1238),AH1238/MAX(AH$22:AH1238)-1,"")</f>
        <v>-0.21197718631178708</v>
      </c>
      <c r="AL1238" s="62">
        <v>19.37</v>
      </c>
      <c r="AM1238" s="60">
        <f>IF(AND(ISNUMBER(AL1237),ISNUMBER(AL1238)),AL1238/AL1237-1,"")</f>
        <v>-1.4249363867684384E-2</v>
      </c>
      <c r="AN1238" s="60">
        <f>IF(ISNUMBER(AL1238),AL1238/MAX(AL$22:AL1238)-1,"")</f>
        <v>-0.17819261773440809</v>
      </c>
      <c r="AP1238" s="62">
        <v>100.38</v>
      </c>
      <c r="AQ1238" s="60">
        <f>IF(AND(ISNUMBER(AP1237),ISNUMBER(AP1238)),AP1238/AP1237-1,"")</f>
        <v>9.9631363953189833E-5</v>
      </c>
      <c r="AR1238" s="60">
        <f>IF(ISNUMBER(AP1238),AP1238/MAX(AP$22:AP1238)-1,"")</f>
        <v>-7.9633685048774439E-4</v>
      </c>
      <c r="AT1238" s="62">
        <v>50.15</v>
      </c>
      <c r="AU1238" s="60">
        <f>IF(AND(ISNUMBER(AT1237),ISNUMBER(AT1238)),AT1238/AT1237-1,"")</f>
        <v>3.9896269698780351E-4</v>
      </c>
      <c r="AV1238" s="60">
        <f>IF(ISNUMBER(AT1238),AT1238/MAX(AT$22:AT1238)-1,"")</f>
        <v>-5.9784774810678343E-4</v>
      </c>
      <c r="AX1238" s="62">
        <v>24.25</v>
      </c>
      <c r="AY1238" s="60">
        <f>IF(AND(ISNUMBER(AX1237),ISNUMBER(AX1238)),AX1238/AX1237-1,"")</f>
        <v>2.0661157024792765E-3</v>
      </c>
      <c r="AZ1238" s="60">
        <f>IF(ISNUMBER(AX1238),AX1238/MAX(AX$22:AX1238)-1,"")</f>
        <v>-9.5655416744359512E-2</v>
      </c>
      <c r="BB1238" s="62">
        <v>39.93</v>
      </c>
      <c r="BC1238" s="60">
        <f>IF(AND(ISNUMBER(BB1237),ISNUMBER(BB1238)),BB1238/BB1237-1,"")</f>
        <v>-6.7164179104478583E-3</v>
      </c>
      <c r="BD1238" s="60">
        <f>IF(ISNUMBER(BB1238),BB1238/MAX(BB$22:BB1238)-1,"")</f>
        <v>-0.27806906526848674</v>
      </c>
      <c r="BF1238" s="62">
        <v>47.21</v>
      </c>
      <c r="BG1238" s="60">
        <f>IF(AND(ISNUMBER(BF1237),ISNUMBER(BF1238)),BF1238/BF1237-1,"")</f>
        <v>-5.6866048862678209E-3</v>
      </c>
      <c r="BH1238" s="60">
        <f>IF(ISNUMBER(BF1238),BF1238/MAX(BF$22:BF1238)-1,"")</f>
        <v>-0.1280014776505356</v>
      </c>
      <c r="BK1238" s="61">
        <f>BK1237*(1+BL1238)</f>
        <v>136.63607964409309</v>
      </c>
      <c r="BL1238" s="60">
        <f>$L$12*N(AQ1238)+$L$13*N(S1238)+$L$14*N(AA1238)+$L$15*N(AE1238)+$L$16*N(AY1238)+$L$17*N(BC1238)+$L$18*N(AM1238)+$L$19*N(AU1238)+$L$20*N(W1238)</f>
        <v>-4.8104209995001356E-3</v>
      </c>
      <c r="BM1238" s="60">
        <f>IF(ISNUMBER(BK1238),BK1238/MAX(BK$22:BK1238)-1,"")</f>
        <v>-9.009894040210964E-2</v>
      </c>
      <c r="BO1238" s="61">
        <f>BO1237*(1+BP1238)</f>
        <v>135.09356251612488</v>
      </c>
      <c r="BP1238" s="60">
        <f>$L$36*N(S1238)+$L$37*N(AQ1238)+$L$38*N(AA1238)+$L$39*N(AE1238)+$L$40*N(AM1238)+$L$41*N(W1238)+$L$42*N(AI1238)+$L$43*N(BG1238)+$L$44*N(AY1238)</f>
        <v>-5.8044598765907424E-3</v>
      </c>
      <c r="BQ1238" s="60">
        <f>IF(ISNUMBER(BO1238),BO1238/MAX(BO$22:BO1238)-1,"")</f>
        <v>-0.10903143512693936</v>
      </c>
      <c r="BS1238" s="61">
        <f>BS1237*(1+BT1238)</f>
        <v>126.10484480659301</v>
      </c>
      <c r="BT1238" s="60">
        <f>$L$60*N(S1238)+$L$61*N(AE1238)+$L$62*N(AQ1238)+$L$63*N(AM1238)+$L$64*N(AI1238)+$L$65*N(AA1238)+$L$66*N(BG1238)+$L$67*N(W1238)+$L$68*N(AY1238)</f>
        <v>-8.1123273621675554E-3</v>
      </c>
      <c r="BU1238" s="60">
        <f>IF(ISNUMBER(BS1238),BS1238/MAX(BS$22:BS1238)-1,"")</f>
        <v>-0.12676579425086898</v>
      </c>
    </row>
    <row r="1239" spans="17:73" ht="16" customHeight="1">
      <c r="Q1239" s="63">
        <v>44855</v>
      </c>
      <c r="R1239" s="62">
        <v>582</v>
      </c>
      <c r="S1239" s="60">
        <f>IF(AND(ISNUMBER(R1238),ISNUMBER(R1239)),R1239/R1238-1,"")</f>
        <v>-1.0927383036214877E-2</v>
      </c>
      <c r="T1239" s="60">
        <f>IF(ISNUMBER(R1239),R1239/MAX(R$22:R1239)-1,"")</f>
        <v>-0.12283345892991715</v>
      </c>
      <c r="V1239" s="62">
        <v>292</v>
      </c>
      <c r="W1239" s="60">
        <f>IF(AND(ISNUMBER(V1238),ISNUMBER(V1239)),V1239/V1238-1,"")</f>
        <v>-9.9345607432271832E-3</v>
      </c>
      <c r="X1239" s="60">
        <f>IF(ISNUMBER(V1239),V1239/MAX(V$22:V1239)-1,"")</f>
        <v>-0.13499422342032763</v>
      </c>
      <c r="Z1239" s="62">
        <v>10.75</v>
      </c>
      <c r="AA1239" s="60">
        <f>IF(AND(ISNUMBER(Z1238),ISNUMBER(Z1239)),Z1239/Z1238-1,"")</f>
        <v>-4.6296296296296502E-3</v>
      </c>
      <c r="AB1239" s="60">
        <f>IF(ISNUMBER(Z1239),Z1239/MAX(Z$22:Z1239)-1,"")</f>
        <v>-0.20722713864306785</v>
      </c>
      <c r="AD1239" s="62">
        <v>13.39</v>
      </c>
      <c r="AE1239" s="60">
        <f>IF(AND(ISNUMBER(AD1238),ISNUMBER(AD1239)),AD1239/AD1238-1,"")</f>
        <v>-2.2354694485841042E-3</v>
      </c>
      <c r="AF1239" s="60">
        <f>IF(ISNUMBER(AD1239),AD1239/MAX(AD$22:AD1239)-1,"")</f>
        <v>-0.21096051856216846</v>
      </c>
      <c r="AH1239" s="62">
        <v>16.46</v>
      </c>
      <c r="AI1239" s="60">
        <f>IF(AND(ISNUMBER(AH1238),ISNUMBER(AH1239)),AH1239/AH1238-1,"")</f>
        <v>-7.2376357056693763E-3</v>
      </c>
      <c r="AJ1239" s="60">
        <f>IF(ISNUMBER(AH1239),AH1239/MAX(AH$22:AH1239)-1,"")</f>
        <v>-0.2176806083650189</v>
      </c>
      <c r="AL1239" s="62">
        <v>18.989999999999998</v>
      </c>
      <c r="AM1239" s="60">
        <f>IF(AND(ISNUMBER(AL1238),ISNUMBER(AL1239)),AL1239/AL1238-1,"")</f>
        <v>-1.961796592669085E-2</v>
      </c>
      <c r="AN1239" s="60">
        <f>IF(ISNUMBER(AL1239),AL1239/MAX(AL$22:AL1239)-1,"")</f>
        <v>-0.19431480695799752</v>
      </c>
      <c r="AP1239" s="62">
        <v>100.4</v>
      </c>
      <c r="AQ1239" s="60">
        <f>IF(AND(ISNUMBER(AP1238),ISNUMBER(AP1239)),AP1239/AP1238-1,"")</f>
        <v>1.9924287706718502E-4</v>
      </c>
      <c r="AR1239" s="60">
        <f>IF(ISNUMBER(AP1239),AP1239/MAX(AP$22:AP1239)-1,"")</f>
        <v>-5.9725263786569727E-4</v>
      </c>
      <c r="AT1239" s="62">
        <v>50.15</v>
      </c>
      <c r="AU1239" s="60">
        <f>IF(AND(ISNUMBER(AT1238),ISNUMBER(AT1239)),AT1239/AT1238-1,"")</f>
        <v>0</v>
      </c>
      <c r="AV1239" s="60">
        <f>IF(ISNUMBER(AT1239),AT1239/MAX(AT$22:AT1239)-1,"")</f>
        <v>-5.9784774810678343E-4</v>
      </c>
      <c r="AX1239" s="62">
        <v>24.03</v>
      </c>
      <c r="AY1239" s="60">
        <f>IF(AND(ISNUMBER(AX1238),ISNUMBER(AX1239)),AX1239/AX1238-1,"")</f>
        <v>-9.0721649484535316E-3</v>
      </c>
      <c r="AZ1239" s="60">
        <f>IF(ISNUMBER(AX1239),AX1239/MAX(AX$22:AX1239)-1,"")</f>
        <v>-0.10385977997389517</v>
      </c>
      <c r="BB1239" s="62">
        <v>39.74</v>
      </c>
      <c r="BC1239" s="60">
        <f>IF(AND(ISNUMBER(BB1238),ISNUMBER(BB1239)),BB1239/BB1238-1,"")</f>
        <v>-4.7583270723765558E-3</v>
      </c>
      <c r="BD1239" s="60">
        <f>IF(ISNUMBER(BB1239),BB1239/MAX(BB$22:BB1239)-1,"")</f>
        <v>-0.28150424877960589</v>
      </c>
      <c r="BF1239" s="62">
        <v>47</v>
      </c>
      <c r="BG1239" s="60">
        <f>IF(AND(ISNUMBER(BF1238),ISNUMBER(BF1239)),BF1239/BF1238-1,"")</f>
        <v>-4.4482101249735395E-3</v>
      </c>
      <c r="BH1239" s="60">
        <f>IF(ISNUMBER(BF1239),BF1239/MAX(BF$22:BF1239)-1,"")</f>
        <v>-0.13188031030661251</v>
      </c>
      <c r="BK1239" s="61">
        <f>BK1238*(1+BL1239)</f>
        <v>135.73256851961585</v>
      </c>
      <c r="BL1239" s="60">
        <f>$L$12*N(AQ1239)+$L$13*N(S1239)+$L$14*N(AA1239)+$L$15*N(AE1239)+$L$16*N(AY1239)+$L$17*N(BC1239)+$L$18*N(AM1239)+$L$19*N(AU1239)+$L$20*N(W1239)</f>
        <v>-6.6125369436145715E-3</v>
      </c>
      <c r="BM1239" s="60">
        <f>IF(ISNUMBER(BK1239),BK1239/MAX(BK$22:BK1239)-1,"")</f>
        <v>-9.6115694773734828E-2</v>
      </c>
      <c r="BO1239" s="61">
        <f>BO1238*(1+BP1239)</f>
        <v>134.28501842728673</v>
      </c>
      <c r="BP1239" s="60">
        <f>$L$36*N(S1239)+$L$37*N(AQ1239)+$L$38*N(AA1239)+$L$39*N(AE1239)+$L$40*N(AM1239)+$L$41*N(W1239)+$L$42*N(AI1239)+$L$43*N(BG1239)+$L$44*N(AY1239)</f>
        <v>-5.9850674878874632E-3</v>
      </c>
      <c r="BQ1239" s="60">
        <f>IF(ISNUMBER(BO1239),BO1239/MAX(BO$22:BO1239)-1,"")</f>
        <v>-0.11436394211729084</v>
      </c>
      <c r="BS1239" s="61">
        <f>BS1238*(1+BT1239)</f>
        <v>125.20044103509206</v>
      </c>
      <c r="BT1239" s="60">
        <f>$L$60*N(S1239)+$L$61*N(AE1239)+$L$62*N(AQ1239)+$L$63*N(AM1239)+$L$64*N(AI1239)+$L$65*N(AA1239)+$L$66*N(BG1239)+$L$67*N(W1239)+$L$68*N(AY1239)</f>
        <v>-7.1718400104930895E-3</v>
      </c>
      <c r="BU1239" s="60">
        <f>IF(ISNUMBER(BS1239),BS1239/MAX(BS$22:BS1239)-1,"")</f>
        <v>-0.13302849026619179</v>
      </c>
    </row>
    <row r="1240" spans="17:73" ht="16" customHeight="1">
      <c r="Q1240" s="63">
        <v>44858</v>
      </c>
      <c r="R1240" s="62">
        <v>592.07000000000005</v>
      </c>
      <c r="S1240" s="60">
        <f>IF(AND(ISNUMBER(R1239),ISNUMBER(R1240)),R1240/R1239-1,"")</f>
        <v>1.730240549828177E-2</v>
      </c>
      <c r="T1240" s="60">
        <f>IF(ISNUMBER(R1240),R1240/MAX(R$22:R1240)-1,"")</f>
        <v>-0.10765636774679721</v>
      </c>
      <c r="V1240" s="62">
        <v>296.60000000000002</v>
      </c>
      <c r="W1240" s="60">
        <f>IF(AND(ISNUMBER(V1239),ISNUMBER(V1240)),V1240/V1239-1,"")</f>
        <v>1.5753424657534376E-2</v>
      </c>
      <c r="X1240" s="60">
        <f>IF(ISNUMBER(V1240),V1240/MAX(V$22:V1240)-1,"")</f>
        <v>-0.12136742009064783</v>
      </c>
      <c r="Z1240" s="62">
        <v>10.87</v>
      </c>
      <c r="AA1240" s="60">
        <f>IF(AND(ISNUMBER(Z1239),ISNUMBER(Z1240)),Z1240/Z1239-1,"")</f>
        <v>1.1162790697674341E-2</v>
      </c>
      <c r="AB1240" s="60">
        <f>IF(ISNUMBER(Z1240),Z1240/MAX(Z$22:Z1240)-1,"")</f>
        <v>-0.19837758112094406</v>
      </c>
      <c r="AD1240" s="62">
        <v>13.46</v>
      </c>
      <c r="AE1240" s="60">
        <f>IF(AND(ISNUMBER(AD1239),ISNUMBER(AD1240)),AD1240/AD1239-1,"")</f>
        <v>5.2277819268111703E-3</v>
      </c>
      <c r="AF1240" s="60">
        <f>IF(ISNUMBER(AD1240),AD1240/MAX(AD$22:AD1240)-1,"")</f>
        <v>-0.20683559222156733</v>
      </c>
      <c r="AH1240" s="62">
        <v>16.72</v>
      </c>
      <c r="AI1240" s="60">
        <f>IF(AND(ISNUMBER(AH1239),ISNUMBER(AH1240)),AH1240/AH1239-1,"")</f>
        <v>1.5795868772782384E-2</v>
      </c>
      <c r="AJ1240" s="60">
        <f>IF(ISNUMBER(AH1240),AH1240/MAX(AH$22:AH1240)-1,"")</f>
        <v>-0.20532319391634979</v>
      </c>
      <c r="AL1240" s="62">
        <v>19.25</v>
      </c>
      <c r="AM1240" s="60">
        <f>IF(AND(ISNUMBER(AL1239),ISNUMBER(AL1240)),AL1240/AL1239-1,"")</f>
        <v>1.3691416535018597E-2</v>
      </c>
      <c r="AN1240" s="60">
        <f>IF(ISNUMBER(AL1240),AL1240/MAX(AL$22:AL1240)-1,"")</f>
        <v>-0.18328383538396265</v>
      </c>
      <c r="AP1240" s="62">
        <v>100.41</v>
      </c>
      <c r="AQ1240" s="60">
        <f>IF(AND(ISNUMBER(AP1239),ISNUMBER(AP1240)),AP1240/AP1239-1,"")</f>
        <v>9.9601593625431306E-5</v>
      </c>
      <c r="AR1240" s="60">
        <f>IF(ISNUMBER(AP1240),AP1240/MAX(AP$22:AP1240)-1,"")</f>
        <v>-4.9771053155478473E-4</v>
      </c>
      <c r="AT1240" s="62">
        <v>50.16</v>
      </c>
      <c r="AU1240" s="60">
        <f>IF(AND(ISNUMBER(AT1239),ISNUMBER(AT1240)),AT1240/AT1239-1,"")</f>
        <v>1.9940179461608309E-4</v>
      </c>
      <c r="AV1240" s="60">
        <f>IF(ISNUMBER(AT1240),AT1240/MAX(AT$22:AT1240)-1,"")</f>
        <v>-3.985651654045963E-4</v>
      </c>
      <c r="AX1240" s="62">
        <v>24.3</v>
      </c>
      <c r="AY1240" s="60">
        <f>IF(AND(ISNUMBER(AX1239),ISNUMBER(AX1240)),AX1240/AX1239-1,"")</f>
        <v>1.1235955056179803E-2</v>
      </c>
      <c r="AZ1240" s="60">
        <f>IF(ISNUMBER(AX1240),AX1240/MAX(AX$22:AX1240)-1,"")</f>
        <v>-9.3790788737646902E-2</v>
      </c>
      <c r="BB1240" s="62">
        <v>39.92</v>
      </c>
      <c r="BC1240" s="60">
        <f>IF(AND(ISNUMBER(BB1239),ISNUMBER(BB1240)),BB1240/BB1239-1,"")</f>
        <v>4.5294413688978796E-3</v>
      </c>
      <c r="BD1240" s="60">
        <f>IF(ISNUMBER(BB1240),BB1240/MAX(BB$22:BB1240)-1,"")</f>
        <v>-0.27824986440065091</v>
      </c>
      <c r="BF1240" s="62">
        <v>47.13</v>
      </c>
      <c r="BG1240" s="60">
        <f>IF(AND(ISNUMBER(BF1239),ISNUMBER(BF1240)),BF1240/BF1239-1,"")</f>
        <v>2.7659574468086312E-3</v>
      </c>
      <c r="BH1240" s="60">
        <f>IF(ISNUMBER(BF1240),BF1240/MAX(BF$22:BF1240)-1,"")</f>
        <v>-0.1294791281861839</v>
      </c>
      <c r="BK1240" s="61">
        <f>BK1239*(1+BL1240)</f>
        <v>137.08098455088654</v>
      </c>
      <c r="BL1240" s="60">
        <f>$L$12*N(AQ1240)+$L$13*N(S1240)+$L$14*N(AA1240)+$L$15*N(AE1240)+$L$16*N(AY1240)+$L$17*N(BC1240)+$L$18*N(AM1240)+$L$19*N(AU1240)+$L$20*N(W1240)</f>
        <v>9.9343587613300744E-3</v>
      </c>
      <c r="BM1240" s="60">
        <f>IF(ISNUMBER(BK1240),BK1240/MAX(BK$22:BK1240)-1,"")</f>
        <v>-8.7136183806881484E-2</v>
      </c>
      <c r="BO1240" s="61">
        <f>BO1239*(1+BP1240)</f>
        <v>135.59215506421879</v>
      </c>
      <c r="BP1240" s="60">
        <f>$L$36*N(S1240)+$L$37*N(AQ1240)+$L$38*N(AA1240)+$L$39*N(AE1240)+$L$40*N(AM1240)+$L$41*N(W1240)+$L$42*N(AI1240)+$L$43*N(BG1240)+$L$44*N(AY1240)</f>
        <v>9.7340466735672832E-3</v>
      </c>
      <c r="BQ1240" s="60">
        <f>IF(ISNUMBER(BO1240),BO1240/MAX(BO$22:BO1240)-1,"")</f>
        <v>-0.10574311939406633</v>
      </c>
      <c r="BS1240" s="61">
        <f>BS1239*(1+BT1240)</f>
        <v>126.5249292620892</v>
      </c>
      <c r="BT1240" s="60">
        <f>$L$60*N(S1240)+$L$61*N(AE1240)+$L$62*N(AQ1240)+$L$63*N(AM1240)+$L$64*N(AI1240)+$L$65*N(AA1240)+$L$66*N(BG1240)+$L$67*N(W1240)+$L$68*N(AY1240)</f>
        <v>1.0578942183006547E-2</v>
      </c>
      <c r="BU1240" s="60">
        <f>IF(ISNUMBER(BS1240),BS1240/MAX(BS$22:BS1240)-1,"")</f>
        <v>-0.12385684879040404</v>
      </c>
    </row>
    <row r="1241" spans="17:73" ht="16" customHeight="1">
      <c r="Q1241" s="63">
        <v>44859</v>
      </c>
      <c r="R1241" s="62">
        <v>599.4</v>
      </c>
      <c r="S1241" s="60">
        <f>IF(AND(ISNUMBER(R1240),ISNUMBER(R1241)),R1241/R1240-1,"")</f>
        <v>1.2380292870775245E-2</v>
      </c>
      <c r="T1241" s="60">
        <f>IF(ISNUMBER(R1241),R1241/MAX(R$22:R1241)-1,"")</f>
        <v>-9.6608892238131183E-2</v>
      </c>
      <c r="V1241" s="62">
        <v>299.47000000000003</v>
      </c>
      <c r="W1241" s="60">
        <f>IF(AND(ISNUMBER(V1240),ISNUMBER(V1241)),V1241/V1240-1,"")</f>
        <v>9.6763317599459775E-3</v>
      </c>
      <c r="X1241" s="60">
        <f>IF(ISNUMBER(V1241),V1241/MAX(V$22:V1241)-1,"")</f>
        <v>-0.11286547975234751</v>
      </c>
      <c r="Z1241" s="62">
        <v>11.01</v>
      </c>
      <c r="AA1241" s="60">
        <f>IF(AND(ISNUMBER(Z1240),ISNUMBER(Z1241)),Z1241/Z1240-1,"")</f>
        <v>1.2879484820607301E-2</v>
      </c>
      <c r="AB1241" s="60">
        <f>IF(ISNUMBER(Z1241),Z1241/MAX(Z$22:Z1241)-1,"")</f>
        <v>-0.18805309734513276</v>
      </c>
      <c r="AD1241" s="62">
        <v>13.6</v>
      </c>
      <c r="AE1241" s="60">
        <f>IF(AND(ISNUMBER(AD1240),ISNUMBER(AD1241)),AD1241/AD1240-1,"")</f>
        <v>1.0401188707280795E-2</v>
      </c>
      <c r="AF1241" s="60">
        <f>IF(ISNUMBER(AD1241),AD1241/MAX(AD$22:AD1241)-1,"")</f>
        <v>-0.19858573954036529</v>
      </c>
      <c r="AH1241" s="62">
        <v>16.850000000000001</v>
      </c>
      <c r="AI1241" s="60">
        <f>IF(AND(ISNUMBER(AH1240),ISNUMBER(AH1241)),AH1241/AH1240-1,"")</f>
        <v>7.7751196172251014E-3</v>
      </c>
      <c r="AJ1241" s="60">
        <f>IF(ISNUMBER(AH1241),AH1241/MAX(AH$22:AH1241)-1,"")</f>
        <v>-0.19914448669201512</v>
      </c>
      <c r="AL1241" s="62">
        <v>19.28</v>
      </c>
      <c r="AM1241" s="60">
        <f>IF(AND(ISNUMBER(AL1240),ISNUMBER(AL1241)),AL1241/AL1240-1,"")</f>
        <v>1.5584415584415368E-3</v>
      </c>
      <c r="AN1241" s="60">
        <f>IF(ISNUMBER(AL1241),AL1241/MAX(AL$22:AL1241)-1,"")</f>
        <v>-0.18201103097157401</v>
      </c>
      <c r="AP1241" s="62">
        <v>100.43</v>
      </c>
      <c r="AQ1241" s="60">
        <f>IF(AND(ISNUMBER(AP1240),ISNUMBER(AP1241)),AP1241/AP1240-1,"")</f>
        <v>1.9918334827218054E-4</v>
      </c>
      <c r="AR1241" s="60">
        <f>IF(ISNUMBER(AP1241),AP1241/MAX(AP$22:AP1241)-1,"")</f>
        <v>-2.9862631893273761E-4</v>
      </c>
      <c r="AT1241" s="62">
        <v>50.17</v>
      </c>
      <c r="AU1241" s="60">
        <f>IF(AND(ISNUMBER(AT1240),ISNUMBER(AT1241)),AT1241/AT1240-1,"")</f>
        <v>1.9936204146731029E-4</v>
      </c>
      <c r="AV1241" s="60">
        <f>IF(ISNUMBER(AT1241),AT1241/MAX(AT$22:AT1241)-1,"")</f>
        <v>-1.9928258270218713E-4</v>
      </c>
      <c r="AX1241" s="62">
        <v>24.23</v>
      </c>
      <c r="AY1241" s="60">
        <f>IF(AND(ISNUMBER(AX1240),ISNUMBER(AX1241)),AX1241/AX1240-1,"")</f>
        <v>-2.8806584362139898E-3</v>
      </c>
      <c r="AZ1241" s="60">
        <f>IF(ISNUMBER(AX1241),AX1241/MAX(AX$22:AX1241)-1,"")</f>
        <v>-9.6401267947044622E-2</v>
      </c>
      <c r="BB1241" s="62">
        <v>39.880000000000003</v>
      </c>
      <c r="BC1241" s="60">
        <f>IF(AND(ISNUMBER(BB1240),ISNUMBER(BB1241)),BB1241/BB1240-1,"")</f>
        <v>-1.0020040080159776E-3</v>
      </c>
      <c r="BD1241" s="60">
        <f>IF(ISNUMBER(BB1241),BB1241/MAX(BB$22:BB1241)-1,"")</f>
        <v>-0.27897306092930751</v>
      </c>
      <c r="BF1241" s="62">
        <v>47.19</v>
      </c>
      <c r="BG1241" s="60">
        <f>IF(AND(ISNUMBER(BF1240),ISNUMBER(BF1241)),BF1241/BF1240-1,"")</f>
        <v>1.2730744748565836E-3</v>
      </c>
      <c r="BH1241" s="60">
        <f>IF(ISNUMBER(BF1241),BF1241/MAX(BF$22:BF1241)-1,"")</f>
        <v>-0.12837089028444781</v>
      </c>
      <c r="BK1241" s="61">
        <f>BK1240*(1+BL1241)</f>
        <v>137.95233652231599</v>
      </c>
      <c r="BL1241" s="60">
        <f>$L$12*N(AQ1241)+$L$13*N(S1241)+$L$14*N(AA1241)+$L$15*N(AE1241)+$L$16*N(AY1241)+$L$17*N(BC1241)+$L$18*N(AM1241)+$L$19*N(AU1241)+$L$20*N(W1241)</f>
        <v>6.3564758765354331E-3</v>
      </c>
      <c r="BM1241" s="60">
        <f>IF(ISNUMBER(BK1241),BK1241/MAX(BK$22:BK1241)-1,"")</f>
        <v>-8.1333586980687711E-2</v>
      </c>
      <c r="BO1241" s="61">
        <f>BO1240*(1+BP1241)</f>
        <v>136.65200799153163</v>
      </c>
      <c r="BP1241" s="60">
        <f>$L$36*N(S1241)+$L$37*N(AQ1241)+$L$38*N(AA1241)+$L$39*N(AE1241)+$L$40*N(AM1241)+$L$41*N(W1241)+$L$42*N(AI1241)+$L$43*N(BG1241)+$L$44*N(AY1241)</f>
        <v>7.8164767483110305E-3</v>
      </c>
      <c r="BQ1241" s="60">
        <f>IF(ISNUMBER(BO1241),BO1241/MAX(BO$22:BO1241)-1,"")</f>
        <v>-9.8753181279792934E-2</v>
      </c>
      <c r="BS1241" s="61">
        <f>BS1240*(1+BT1241)</f>
        <v>127.51998143768819</v>
      </c>
      <c r="BT1241" s="60">
        <f>$L$60*N(S1241)+$L$61*N(AE1241)+$L$62*N(AQ1241)+$L$63*N(AM1241)+$L$64*N(AI1241)+$L$65*N(AA1241)+$L$66*N(BG1241)+$L$67*N(W1241)+$L$68*N(AY1241)</f>
        <v>7.8644752571866185E-3</v>
      </c>
      <c r="BU1241" s="60">
        <f>IF(ISNUMBER(BS1241),BS1241/MAX(BS$22:BS1241)-1,"")</f>
        <v>-0.11696644265596268</v>
      </c>
    </row>
    <row r="1242" spans="17:73" ht="16" customHeight="1">
      <c r="Q1242" s="63">
        <v>44860</v>
      </c>
      <c r="R1242" s="62">
        <v>596.04</v>
      </c>
      <c r="S1242" s="60">
        <f>IF(AND(ISNUMBER(R1241),ISNUMBER(R1242)),R1242/R1241-1,"")</f>
        <v>-5.6056056056056347E-3</v>
      </c>
      <c r="T1242" s="60">
        <f>IF(ISNUMBER(R1242),R1242/MAX(R$22:R1242)-1,"")</f>
        <v>-0.10167294649585534</v>
      </c>
      <c r="V1242" s="62">
        <v>299.26</v>
      </c>
      <c r="W1242" s="60">
        <f>IF(AND(ISNUMBER(V1241),ISNUMBER(V1242)),V1242/V1241-1,"")</f>
        <v>-7.0123885531114816E-4</v>
      </c>
      <c r="X1242" s="60">
        <f>IF(ISNUMBER(V1242),V1242/MAX(V$22:V1242)-1,"")</f>
        <v>-0.11348757294783307</v>
      </c>
      <c r="Z1242" s="62">
        <v>11.1</v>
      </c>
      <c r="AA1242" s="60">
        <f>IF(AND(ISNUMBER(Z1241),ISNUMBER(Z1242)),Z1242/Z1241-1,"")</f>
        <v>8.1743869209809361E-3</v>
      </c>
      <c r="AB1242" s="60">
        <f>IF(ISNUMBER(Z1242),Z1242/MAX(Z$22:Z1242)-1,"")</f>
        <v>-0.18141592920353988</v>
      </c>
      <c r="AD1242" s="62">
        <v>13.69</v>
      </c>
      <c r="AE1242" s="60">
        <f>IF(AND(ISNUMBER(AD1241),ISNUMBER(AD1242)),AD1242/AD1241-1,"")</f>
        <v>6.6176470588235059E-3</v>
      </c>
      <c r="AF1242" s="60">
        <f>IF(ISNUMBER(AD1242),AD1242/MAX(AD$22:AD1242)-1,"")</f>
        <v>-0.19328226281673544</v>
      </c>
      <c r="AH1242" s="62">
        <v>16.89</v>
      </c>
      <c r="AI1242" s="60">
        <f>IF(AND(ISNUMBER(AH1241),ISNUMBER(AH1242)),AH1242/AH1241-1,"")</f>
        <v>2.3738872403560318E-3</v>
      </c>
      <c r="AJ1242" s="60">
        <f>IF(ISNUMBER(AH1242),AH1242/MAX(AH$22:AH1242)-1,"")</f>
        <v>-0.19724334600760451</v>
      </c>
      <c r="AL1242" s="62">
        <v>19.66</v>
      </c>
      <c r="AM1242" s="60">
        <f>IF(AND(ISNUMBER(AL1241),ISNUMBER(AL1242)),AL1242/AL1241-1,"")</f>
        <v>1.970954356846466E-2</v>
      </c>
      <c r="AN1242" s="60">
        <f>IF(ISNUMBER(AL1242),AL1242/MAX(AL$22:AL1242)-1,"")</f>
        <v>-0.16588884174798468</v>
      </c>
      <c r="AP1242" s="62">
        <v>100.43</v>
      </c>
      <c r="AQ1242" s="60">
        <f>IF(AND(ISNUMBER(AP1241),ISNUMBER(AP1242)),AP1242/AP1241-1,"")</f>
        <v>0</v>
      </c>
      <c r="AR1242" s="60">
        <f>IF(ISNUMBER(AP1242),AP1242/MAX(AP$22:AP1242)-1,"")</f>
        <v>-2.9862631893273761E-4</v>
      </c>
      <c r="AT1242" s="62">
        <v>50.17</v>
      </c>
      <c r="AU1242" s="60">
        <f>IF(AND(ISNUMBER(AT1241),ISNUMBER(AT1242)),AT1242/AT1241-1,"")</f>
        <v>0</v>
      </c>
      <c r="AV1242" s="60">
        <f>IF(ISNUMBER(AT1242),AT1242/MAX(AT$22:AT1242)-1,"")</f>
        <v>-1.9928258270218713E-4</v>
      </c>
      <c r="AX1242" s="62">
        <v>23.99</v>
      </c>
      <c r="AY1242" s="60">
        <f>IF(AND(ISNUMBER(AX1241),ISNUMBER(AX1242)),AX1242/AX1241-1,"")</f>
        <v>-9.9050763516302931E-3</v>
      </c>
      <c r="AZ1242" s="60">
        <f>IF(ISNUMBER(AX1242),AX1242/MAX(AX$22:AX1242)-1,"")</f>
        <v>-0.10535148237926539</v>
      </c>
      <c r="BB1242" s="62">
        <v>40.11</v>
      </c>
      <c r="BC1242" s="60">
        <f>IF(AND(ISNUMBER(BB1241),ISNUMBER(BB1242)),BB1242/BB1241-1,"")</f>
        <v>5.7673019057171704E-3</v>
      </c>
      <c r="BD1242" s="60">
        <f>IF(ISNUMBER(BB1242),BB1242/MAX(BB$22:BB1242)-1,"")</f>
        <v>-0.27481468088953176</v>
      </c>
      <c r="BF1242" s="62">
        <v>47.28</v>
      </c>
      <c r="BG1242" s="60">
        <f>IF(AND(ISNUMBER(BF1241),ISNUMBER(BF1242)),BF1242/BF1241-1,"")</f>
        <v>1.9071837253656909E-3</v>
      </c>
      <c r="BH1242" s="60">
        <f>IF(ISNUMBER(BF1242),BF1242/MAX(BF$22:BF1242)-1,"")</f>
        <v>-0.12670853343184341</v>
      </c>
      <c r="BK1242" s="61">
        <f>BK1241*(1+BL1242)</f>
        <v>137.94336104567094</v>
      </c>
      <c r="BL1242" s="60">
        <f>$L$12*N(AQ1242)+$L$13*N(S1242)+$L$14*N(AA1242)+$L$15*N(AE1242)+$L$16*N(AY1242)+$L$17*N(BC1242)+$L$18*N(AM1242)+$L$19*N(AU1242)+$L$20*N(W1242)</f>
        <v>-6.5062157490806591E-5</v>
      </c>
      <c r="BM1242" s="60">
        <f>IF(ISNUMBER(BK1242),BK1242/MAX(BK$22:BK1242)-1,"")</f>
        <v>-8.1393357399533128E-2</v>
      </c>
      <c r="BO1242" s="61">
        <f>BO1241*(1+BP1242)</f>
        <v>136.78022102822854</v>
      </c>
      <c r="BP1242" s="60">
        <f>$L$36*N(S1242)+$L$37*N(AQ1242)+$L$38*N(AA1242)+$L$39*N(AE1242)+$L$40*N(AM1242)+$L$41*N(W1242)+$L$42*N(AI1242)+$L$43*N(BG1242)+$L$44*N(AY1242)</f>
        <v>9.3824480577596263E-4</v>
      </c>
      <c r="BQ1242" s="60">
        <f>IF(ISNUMBER(BO1242),BO1242/MAX(BO$22:BO1242)-1,"")</f>
        <v>-9.7907591133406635E-2</v>
      </c>
      <c r="BS1242" s="61">
        <f>BS1241*(1+BT1242)</f>
        <v>127.86634536586149</v>
      </c>
      <c r="BT1242" s="60">
        <f>$L$60*N(S1242)+$L$61*N(AE1242)+$L$62*N(AQ1242)+$L$63*N(AM1242)+$L$64*N(AI1242)+$L$65*N(AA1242)+$L$66*N(BG1242)+$L$67*N(W1242)+$L$68*N(AY1242)</f>
        <v>2.7161541608484558E-3</v>
      </c>
      <c r="BU1242" s="60">
        <f>IF(ISNUMBER(BS1242),BS1242/MAX(BS$22:BS1242)-1,"")</f>
        <v>-0.11456798738501384</v>
      </c>
    </row>
    <row r="1243" spans="17:73" ht="16" customHeight="1">
      <c r="Q1243" s="63">
        <v>44861</v>
      </c>
      <c r="R1243" s="62">
        <v>590</v>
      </c>
      <c r="S1243" s="60">
        <f>IF(AND(ISNUMBER(R1242),ISNUMBER(R1243)),R1243/R1242-1,"")</f>
        <v>-1.0133548084021116E-2</v>
      </c>
      <c r="T1243" s="60">
        <f>IF(ISNUMBER(R1243),R1243/MAX(R$22:R1243)-1,"")</f>
        <v>-0.11077618688771662</v>
      </c>
      <c r="V1243" s="62">
        <v>295.93</v>
      </c>
      <c r="W1243" s="60">
        <f>IF(AND(ISNUMBER(V1242),ISNUMBER(V1243)),V1243/V1242-1,"")</f>
        <v>-1.1127447704337268E-2</v>
      </c>
      <c r="X1243" s="60">
        <f>IF(ISNUMBER(V1243),V1243/MAX(V$22:V1243)-1,"")</f>
        <v>-0.12335219361910121</v>
      </c>
      <c r="Z1243" s="62">
        <v>11.07</v>
      </c>
      <c r="AA1243" s="60">
        <f>IF(AND(ISNUMBER(Z1242),ISNUMBER(Z1243)),Z1243/Z1242-1,"")</f>
        <v>-2.7027027027026751E-3</v>
      </c>
      <c r="AB1243" s="60">
        <f>IF(ISNUMBER(Z1243),Z1243/MAX(Z$22:Z1243)-1,"")</f>
        <v>-0.1836283185840708</v>
      </c>
      <c r="AD1243" s="62">
        <v>13.66</v>
      </c>
      <c r="AE1243" s="60">
        <f>IF(AND(ISNUMBER(AD1242),ISNUMBER(AD1243)),AD1243/AD1242-1,"")</f>
        <v>-2.1913805697588717E-3</v>
      </c>
      <c r="AF1243" s="60">
        <f>IF(ISNUMBER(AD1243),AD1243/MAX(AD$22:AD1243)-1,"")</f>
        <v>-0.19505008839127869</v>
      </c>
      <c r="AH1243" s="62">
        <v>16.93</v>
      </c>
      <c r="AI1243" s="60">
        <f>IF(AND(ISNUMBER(AH1242),ISNUMBER(AH1243)),AH1243/AH1242-1,"")</f>
        <v>2.3682652457075459E-3</v>
      </c>
      <c r="AJ1243" s="60">
        <f>IF(ISNUMBER(AH1243),AH1243/MAX(AH$22:AH1243)-1,"")</f>
        <v>-0.19534220532319391</v>
      </c>
      <c r="AL1243" s="62">
        <v>19.77</v>
      </c>
      <c r="AM1243" s="60">
        <f>IF(AND(ISNUMBER(AL1242),ISNUMBER(AL1243)),AL1243/AL1242-1,"")</f>
        <v>5.5951169888097674E-3</v>
      </c>
      <c r="AN1243" s="60">
        <f>IF(ISNUMBER(AL1243),AL1243/MAX(AL$22:AL1243)-1,"")</f>
        <v>-0.16122189223589312</v>
      </c>
      <c r="AP1243" s="62">
        <v>100.46</v>
      </c>
      <c r="AQ1243" s="60">
        <f>IF(AND(ISNUMBER(AP1242),ISNUMBER(AP1243)),AP1243/AP1242-1,"")</f>
        <v>2.9871552324989281E-4</v>
      </c>
      <c r="AR1243" s="60">
        <f>IF(ISNUMBER(AP1243),AP1243/MAX(AP$22:AP1243)-1,"")</f>
        <v>0</v>
      </c>
      <c r="AT1243" s="62">
        <v>50.16</v>
      </c>
      <c r="AU1243" s="60">
        <f>IF(AND(ISNUMBER(AT1242),ISNUMBER(AT1243)),AT1243/AT1242-1,"")</f>
        <v>-1.9932230416597196E-4</v>
      </c>
      <c r="AV1243" s="60">
        <f>IF(ISNUMBER(AT1243),AT1243/MAX(AT$22:AT1243)-1,"")</f>
        <v>-3.985651654045963E-4</v>
      </c>
      <c r="AX1243" s="62">
        <v>23.77</v>
      </c>
      <c r="AY1243" s="60">
        <f>IF(AND(ISNUMBER(AX1242),ISNUMBER(AX1243)),AX1243/AX1242-1,"")</f>
        <v>-9.1704877032096066E-3</v>
      </c>
      <c r="AZ1243" s="60">
        <f>IF(ISNUMBER(AX1243),AX1243/MAX(AX$22:AX1243)-1,"")</f>
        <v>-0.11355584560880105</v>
      </c>
      <c r="BB1243" s="62">
        <v>40.33</v>
      </c>
      <c r="BC1243" s="60">
        <f>IF(AND(ISNUMBER(BB1242),ISNUMBER(BB1243)),BB1243/BB1242-1,"")</f>
        <v>5.4849164796808569E-3</v>
      </c>
      <c r="BD1243" s="60">
        <f>IF(ISNUMBER(BB1243),BB1243/MAX(BB$22:BB1243)-1,"")</f>
        <v>-0.27083709998192018</v>
      </c>
      <c r="BF1243" s="62">
        <v>47.48</v>
      </c>
      <c r="BG1243" s="60">
        <f>IF(AND(ISNUMBER(BF1242),ISNUMBER(BF1243)),BF1243/BF1242-1,"")</f>
        <v>4.230118443316222E-3</v>
      </c>
      <c r="BH1243" s="60">
        <f>IF(ISNUMBER(BF1243),BF1243/MAX(BF$22:BF1243)-1,"")</f>
        <v>-0.1230144070927226</v>
      </c>
      <c r="BK1243" s="61">
        <f>BK1242*(1+BL1243)</f>
        <v>137.31851513304773</v>
      </c>
      <c r="BL1243" s="60">
        <f>$L$12*N(AQ1243)+$L$13*N(S1243)+$L$14*N(AA1243)+$L$15*N(AE1243)+$L$16*N(AY1243)+$L$17*N(BC1243)+$L$18*N(AM1243)+$L$19*N(AU1243)+$L$20*N(W1243)</f>
        <v>-4.5297280556788385E-3</v>
      </c>
      <c r="BM1243" s="60">
        <f>IF(ISNUMBER(BK1243),BK1243/MAX(BK$22:BK1243)-1,"")</f>
        <v>-8.5554395680653483E-2</v>
      </c>
      <c r="BO1243" s="61">
        <f>BO1242*(1+BP1243)</f>
        <v>136.1862179435573</v>
      </c>
      <c r="BP1243" s="60">
        <f>$L$36*N(S1243)+$L$37*N(AQ1243)+$L$38*N(AA1243)+$L$39*N(AE1243)+$L$40*N(AM1243)+$L$41*N(W1243)+$L$42*N(AI1243)+$L$43*N(BG1243)+$L$44*N(AY1243)</f>
        <v>-4.3427557011233558E-3</v>
      </c>
      <c r="BQ1243" s="60">
        <f>IF(ISNUMBER(BO1243),BO1243/MAX(BO$22:BO1243)-1,"")</f>
        <v>-0.10182515808495207</v>
      </c>
      <c r="BS1243" s="61">
        <f>BS1242*(1+BT1243)</f>
        <v>127.50507453297814</v>
      </c>
      <c r="BT1243" s="60">
        <f>$L$60*N(S1243)+$L$61*N(AE1243)+$L$62*N(AQ1243)+$L$63*N(AM1243)+$L$64*N(AI1243)+$L$65*N(AA1243)+$L$66*N(BG1243)+$L$67*N(W1243)+$L$68*N(AY1243)</f>
        <v>-2.8253785767446866E-3</v>
      </c>
      <c r="BU1243" s="60">
        <f>IF(ISNUMBER(BS1243),BS1243/MAX(BS$22:BS1243)-1,"")</f>
        <v>-0.11706966802462015</v>
      </c>
    </row>
    <row r="1244" spans="17:73" ht="16" customHeight="1">
      <c r="Q1244" s="63">
        <v>44862</v>
      </c>
      <c r="R1244" s="62">
        <v>584.54999999999995</v>
      </c>
      <c r="S1244" s="60">
        <f>IF(AND(ISNUMBER(R1243),ISNUMBER(R1244)),R1244/R1243-1,"")</f>
        <v>-9.2372881355933245E-3</v>
      </c>
      <c r="T1244" s="60">
        <f>IF(ISNUMBER(R1244),R1244/MAX(R$22:R1244)-1,"")</f>
        <v>-0.11899020346646583</v>
      </c>
      <c r="V1244" s="62">
        <v>293.92</v>
      </c>
      <c r="W1244" s="60">
        <f>IF(AND(ISNUMBER(V1243),ISNUMBER(V1244)),V1244/V1243-1,"")</f>
        <v>-6.7921467914708877E-3</v>
      </c>
      <c r="X1244" s="60">
        <f>IF(ISNUMBER(V1244),V1244/MAX(V$22:V1244)-1,"")</f>
        <v>-0.12930651420446126</v>
      </c>
      <c r="Z1244" s="62">
        <v>11.04</v>
      </c>
      <c r="AA1244" s="60">
        <f>IF(AND(ISNUMBER(Z1243),ISNUMBER(Z1244)),Z1244/Z1243-1,"")</f>
        <v>-2.7100271002711285E-3</v>
      </c>
      <c r="AB1244" s="60">
        <f>IF(ISNUMBER(Z1244),Z1244/MAX(Z$22:Z1244)-1,"")</f>
        <v>-0.18584070796460184</v>
      </c>
      <c r="AD1244" s="62">
        <v>13.58</v>
      </c>
      <c r="AE1244" s="60">
        <f>IF(AND(ISNUMBER(AD1243),ISNUMBER(AD1244)),AD1244/AD1243-1,"")</f>
        <v>-5.8565153733528552E-3</v>
      </c>
      <c r="AF1244" s="60">
        <f>IF(ISNUMBER(AD1244),AD1244/MAX(AD$22:AD1244)-1,"")</f>
        <v>-0.19976428992339412</v>
      </c>
      <c r="AH1244" s="62">
        <v>16.8</v>
      </c>
      <c r="AI1244" s="60">
        <f>IF(AND(ISNUMBER(AH1243),ISNUMBER(AH1244)),AH1244/AH1243-1,"")</f>
        <v>-7.6786769049024262E-3</v>
      </c>
      <c r="AJ1244" s="60">
        <f>IF(ISNUMBER(AH1244),AH1244/MAX(AH$22:AH1244)-1,"")</f>
        <v>-0.20152091254752846</v>
      </c>
      <c r="AL1244" s="62">
        <v>19.739999999999998</v>
      </c>
      <c r="AM1244" s="60">
        <f>IF(AND(ISNUMBER(AL1243),ISNUMBER(AL1244)),AL1244/AL1243-1,"")</f>
        <v>-1.5174506828529166E-3</v>
      </c>
      <c r="AN1244" s="60">
        <f>IF(ISNUMBER(AL1244),AL1244/MAX(AL$22:AL1244)-1,"")</f>
        <v>-0.16249469664828176</v>
      </c>
      <c r="AP1244" s="62">
        <v>100.46</v>
      </c>
      <c r="AQ1244" s="60">
        <f>IF(AND(ISNUMBER(AP1243),ISNUMBER(AP1244)),AP1244/AP1243-1,"")</f>
        <v>0</v>
      </c>
      <c r="AR1244" s="60">
        <f>IF(ISNUMBER(AP1244),AP1244/MAX(AP$22:AP1244)-1,"")</f>
        <v>0</v>
      </c>
      <c r="AT1244" s="62">
        <v>50.18</v>
      </c>
      <c r="AU1244" s="60">
        <f>IF(AND(ISNUMBER(AT1243),ISNUMBER(AT1244)),AT1244/AT1243-1,"")</f>
        <v>3.9872408293462058E-4</v>
      </c>
      <c r="AV1244" s="60">
        <f>IF(ISNUMBER(AT1244),AT1244/MAX(AT$22:AT1244)-1,"")</f>
        <v>0</v>
      </c>
      <c r="AX1244" s="62">
        <v>23.89</v>
      </c>
      <c r="AY1244" s="60">
        <f>IF(AND(ISNUMBER(AX1243),ISNUMBER(AX1244)),AX1244/AX1243-1,"")</f>
        <v>5.0483803113168246E-3</v>
      </c>
      <c r="AZ1244" s="60">
        <f>IF(ISNUMBER(AX1244),AX1244/MAX(AX$22:AX1244)-1,"")</f>
        <v>-0.10908073839269072</v>
      </c>
      <c r="BB1244" s="62">
        <v>40.61</v>
      </c>
      <c r="BC1244" s="60">
        <f>IF(AND(ISNUMBER(BB1243),ISNUMBER(BB1244)),BB1244/BB1243-1,"")</f>
        <v>6.9427225390528147E-3</v>
      </c>
      <c r="BD1244" s="60">
        <f>IF(ISNUMBER(BB1244),BB1244/MAX(BB$22:BB1244)-1,"")</f>
        <v>-0.26577472428132354</v>
      </c>
      <c r="BF1244" s="62">
        <v>47.62</v>
      </c>
      <c r="BG1244" s="60">
        <f>IF(AND(ISNUMBER(BF1243),ISNUMBER(BF1244)),BF1244/BF1243-1,"")</f>
        <v>2.9486099410278577E-3</v>
      </c>
      <c r="BH1244" s="60">
        <f>IF(ISNUMBER(BF1244),BF1244/MAX(BF$22:BF1244)-1,"")</f>
        <v>-0.1204285186553381</v>
      </c>
      <c r="BK1244" s="61">
        <f>BK1243*(1+BL1244)</f>
        <v>136.93662447261462</v>
      </c>
      <c r="BL1244" s="60">
        <f>$L$12*N(AQ1244)+$L$13*N(S1244)+$L$14*N(AA1244)+$L$15*N(AE1244)+$L$16*N(AY1244)+$L$17*N(BC1244)+$L$18*N(AM1244)+$L$19*N(AU1244)+$L$20*N(W1244)</f>
        <v>-2.7810573109030312E-3</v>
      </c>
      <c r="BM1244" s="60">
        <f>IF(ISNUMBER(BK1244),BK1244/MAX(BK$22:BK1244)-1,"")</f>
        <v>-8.8097521313968863E-2</v>
      </c>
      <c r="BO1244" s="61">
        <f>BO1243*(1+BP1244)</f>
        <v>135.65110426969946</v>
      </c>
      <c r="BP1244" s="60">
        <f>$L$36*N(S1244)+$L$37*N(AQ1244)+$L$38*N(AA1244)+$L$39*N(AE1244)+$L$40*N(AM1244)+$L$41*N(W1244)+$L$42*N(AI1244)+$L$43*N(BG1244)+$L$44*N(AY1244)</f>
        <v>-3.9292792026843111E-3</v>
      </c>
      <c r="BQ1244" s="60">
        <f>IF(ISNUMBER(BO1244),BO1244/MAX(BO$22:BO1244)-1,"")</f>
        <v>-0.10535433781166303</v>
      </c>
      <c r="BS1244" s="61">
        <f>BS1243*(1+BT1244)</f>
        <v>126.8633657204776</v>
      </c>
      <c r="BT1244" s="60">
        <f>$L$60*N(S1244)+$L$61*N(AE1244)+$L$62*N(AQ1244)+$L$63*N(AM1244)+$L$64*N(AI1244)+$L$65*N(AA1244)+$L$66*N(BG1244)+$L$67*N(W1244)+$L$68*N(AY1244)</f>
        <v>-5.0328099869826086E-3</v>
      </c>
      <c r="BU1244" s="60">
        <f>IF(ISNUMBER(BS1244),BS1244/MAX(BS$22:BS1244)-1,"")</f>
        <v>-0.12151328861719579</v>
      </c>
    </row>
    <row r="1245" spans="17:73" ht="16" customHeight="1">
      <c r="Q1245" s="63">
        <v>44865</v>
      </c>
      <c r="R1245" s="62">
        <v>605</v>
      </c>
      <c r="S1245" s="60">
        <f>IF(AND(ISNUMBER(R1244),ISNUMBER(R1245)),R1245/R1244-1,"")</f>
        <v>3.4984175861774158E-2</v>
      </c>
      <c r="T1245" s="60">
        <f>IF(ISNUMBER(R1245),R1245/MAX(R$22:R1245)-1,"")</f>
        <v>-8.8168801808590769E-2</v>
      </c>
      <c r="V1245" s="62">
        <v>303.98</v>
      </c>
      <c r="W1245" s="60">
        <f>IF(AND(ISNUMBER(V1244),ISNUMBER(V1245)),V1245/V1244-1,"")</f>
        <v>3.4227000544365893E-2</v>
      </c>
      <c r="X1245" s="60">
        <f>IF(ISNUMBER(V1245),V1245/MAX(V$22:V1245)-1,"")</f>
        <v>-9.9505287792161501E-2</v>
      </c>
      <c r="Z1245" s="62">
        <v>11.35</v>
      </c>
      <c r="AA1245" s="60">
        <f>IF(AND(ISNUMBER(Z1244),ISNUMBER(Z1245)),Z1245/Z1244-1,"")</f>
        <v>2.8079710144927494E-2</v>
      </c>
      <c r="AB1245" s="60">
        <f>IF(ISNUMBER(Z1245),Z1245/MAX(Z$22:Z1245)-1,"")</f>
        <v>-0.16297935103244843</v>
      </c>
      <c r="AD1245" s="62">
        <v>13.81</v>
      </c>
      <c r="AE1245" s="60">
        <f>IF(AND(ISNUMBER(AD1244),ISNUMBER(AD1245)),AD1245/AD1244-1,"")</f>
        <v>1.6936671575846773E-2</v>
      </c>
      <c r="AF1245" s="60">
        <f>IF(ISNUMBER(AD1245),AD1245/MAX(AD$22:AD1245)-1,"")</f>
        <v>-0.18621096051856212</v>
      </c>
      <c r="AH1245" s="62">
        <v>17.11</v>
      </c>
      <c r="AI1245" s="60">
        <f>IF(AND(ISNUMBER(AH1244),ISNUMBER(AH1245)),AH1245/AH1244-1,"")</f>
        <v>1.8452380952380887E-2</v>
      </c>
      <c r="AJ1245" s="60">
        <f>IF(ISNUMBER(AH1245),AH1245/MAX(AH$22:AH1245)-1,"")</f>
        <v>-0.18678707224334601</v>
      </c>
      <c r="AL1245" s="62">
        <v>20.2</v>
      </c>
      <c r="AM1245" s="60">
        <f>IF(AND(ISNUMBER(AL1244),ISNUMBER(AL1245)),AL1245/AL1244-1,"")</f>
        <v>2.3302938196555267E-2</v>
      </c>
      <c r="AN1245" s="60">
        <f>IF(ISNUMBER(AL1245),AL1245/MAX(AL$22:AL1245)-1,"")</f>
        <v>-0.14297836232498939</v>
      </c>
      <c r="AP1245" s="62">
        <v>100.48</v>
      </c>
      <c r="AQ1245" s="60">
        <f>IF(AND(ISNUMBER(AP1244),ISNUMBER(AP1245)),AP1245/AP1244-1,"")</f>
        <v>1.9908421262204712E-4</v>
      </c>
      <c r="AR1245" s="60">
        <f>IF(ISNUMBER(AP1245),AP1245/MAX(AP$22:AP1245)-1,"")</f>
        <v>0</v>
      </c>
      <c r="AT1245" s="62">
        <v>50.18</v>
      </c>
      <c r="AU1245" s="60">
        <f>IF(AND(ISNUMBER(AT1244),ISNUMBER(AT1245)),AT1245/AT1244-1,"")</f>
        <v>0</v>
      </c>
      <c r="AV1245" s="60">
        <f>IF(ISNUMBER(AT1245),AT1245/MAX(AT$22:AT1245)-1,"")</f>
        <v>0</v>
      </c>
      <c r="AX1245" s="62">
        <v>23.8</v>
      </c>
      <c r="AY1245" s="60">
        <f>IF(AND(ISNUMBER(AX1244),ISNUMBER(AX1245)),AX1245/AX1244-1,"")</f>
        <v>-3.7672666387610354E-3</v>
      </c>
      <c r="AZ1245" s="60">
        <f>IF(ISNUMBER(AX1245),AX1245/MAX(AX$22:AX1245)-1,"")</f>
        <v>-0.11243706880477344</v>
      </c>
      <c r="BB1245" s="62">
        <v>40.49</v>
      </c>
      <c r="BC1245" s="60">
        <f>IF(AND(ISNUMBER(BB1244),ISNUMBER(BB1245)),BB1245/BB1244-1,"")</f>
        <v>-2.9549372075843294E-3</v>
      </c>
      <c r="BD1245" s="60">
        <f>IF(ISNUMBER(BB1245),BB1245/MAX(BB$22:BB1245)-1,"")</f>
        <v>-0.26794431386729345</v>
      </c>
      <c r="BF1245" s="62">
        <v>47.63</v>
      </c>
      <c r="BG1245" s="60">
        <f>IF(AND(ISNUMBER(BF1244),ISNUMBER(BF1245)),BF1245/BF1244-1,"")</f>
        <v>2.0999580008407293E-4</v>
      </c>
      <c r="BH1245" s="60">
        <f>IF(ISNUMBER(BF1245),BF1245/MAX(BF$22:BF1245)-1,"")</f>
        <v>-0.12024381233838188</v>
      </c>
      <c r="BK1245" s="61">
        <f>BK1244*(1+BL1245)</f>
        <v>139.25578297344214</v>
      </c>
      <c r="BL1245" s="60">
        <f>$L$12*N(AQ1245)+$L$13*N(S1245)+$L$14*N(AA1245)+$L$15*N(AE1245)+$L$16*N(AY1245)+$L$17*N(BC1245)+$L$18*N(AM1245)+$L$19*N(AU1245)+$L$20*N(W1245)</f>
        <v>1.6935998749489447E-2</v>
      </c>
      <c r="BM1245" s="60">
        <f>IF(ISNUMBER(BK1245),BK1245/MAX(BK$22:BK1245)-1,"")</f>
        <v>-7.2653542075285849E-2</v>
      </c>
      <c r="BO1245" s="61">
        <f>BO1244*(1+BP1245)</f>
        <v>138.27636372710879</v>
      </c>
      <c r="BP1245" s="60">
        <f>$L$36*N(S1245)+$L$37*N(AQ1245)+$L$38*N(AA1245)+$L$39*N(AE1245)+$L$40*N(AM1245)+$L$41*N(W1245)+$L$42*N(AI1245)+$L$43*N(BG1245)+$L$44*N(AY1245)</f>
        <v>1.9353026807580158E-2</v>
      </c>
      <c r="BQ1245" s="60">
        <f>IF(ISNUMBER(BO1245),BO1245/MAX(BO$22:BO1245)-1,"")</f>
        <v>-8.8040236328046917E-2</v>
      </c>
      <c r="BS1245" s="61">
        <f>BS1244*(1+BT1245)</f>
        <v>129.50584757414785</v>
      </c>
      <c r="BT1245" s="60">
        <f>$L$60*N(S1245)+$L$61*N(AE1245)+$L$62*N(AQ1245)+$L$63*N(AM1245)+$L$64*N(AI1245)+$L$65*N(AA1245)+$L$66*N(BG1245)+$L$67*N(W1245)+$L$68*N(AY1245)</f>
        <v>2.0829353207391054E-2</v>
      </c>
      <c r="BU1245" s="60">
        <f>IF(ISNUMBER(BS1245),BS1245/MAX(BS$22:BS1245)-1,"")</f>
        <v>-0.10321497861780393</v>
      </c>
    </row>
    <row r="1246" spans="17:73" ht="16" customHeight="1">
      <c r="Q1246" s="63">
        <v>44866</v>
      </c>
      <c r="R1246" s="62">
        <v>603.03</v>
      </c>
      <c r="S1246" s="60">
        <f>IF(AND(ISNUMBER(R1245),ISNUMBER(R1246)),R1246/R1245-1,"")</f>
        <v>-3.2561983471074418E-3</v>
      </c>
      <c r="T1246" s="60">
        <f>IF(ISNUMBER(R1246),R1246/MAX(R$22:R1246)-1,"")</f>
        <v>-9.113790504898267E-2</v>
      </c>
      <c r="V1246" s="62">
        <v>303.05</v>
      </c>
      <c r="W1246" s="60">
        <f>IF(AND(ISNUMBER(V1245),ISNUMBER(V1246)),V1246/V1245-1,"")</f>
        <v>-3.0594118034081852E-3</v>
      </c>
      <c r="X1246" s="60">
        <f>IF(ISNUMBER(V1246),V1246/MAX(V$22:V1246)-1,"")</f>
        <v>-0.10226027194359688</v>
      </c>
      <c r="Z1246" s="62">
        <v>11.32</v>
      </c>
      <c r="AA1246" s="60">
        <f>IF(AND(ISNUMBER(Z1245),ISNUMBER(Z1246)),Z1246/Z1245-1,"")</f>
        <v>-2.6431718061673548E-3</v>
      </c>
      <c r="AB1246" s="60">
        <f>IF(ISNUMBER(Z1246),Z1246/MAX(Z$22:Z1246)-1,"")</f>
        <v>-0.16519174041297935</v>
      </c>
      <c r="AD1246" s="62">
        <v>13.85</v>
      </c>
      <c r="AE1246" s="60">
        <f>IF(AND(ISNUMBER(AD1245),ISNUMBER(AD1246)),AD1246/AD1245-1,"")</f>
        <v>2.8964518464880129E-3</v>
      </c>
      <c r="AF1246" s="60">
        <f>IF(ISNUMBER(AD1246),AD1246/MAX(AD$22:AD1246)-1,"")</f>
        <v>-0.18385385975250434</v>
      </c>
      <c r="AH1246" s="62">
        <v>17.36</v>
      </c>
      <c r="AI1246" s="60">
        <f>IF(AND(ISNUMBER(AH1245),ISNUMBER(AH1246)),AH1246/AH1245-1,"")</f>
        <v>1.4611338398597296E-2</v>
      </c>
      <c r="AJ1246" s="60">
        <f>IF(ISNUMBER(AH1246),AH1246/MAX(AH$22:AH1246)-1,"")</f>
        <v>-0.17490494296577941</v>
      </c>
      <c r="AL1246" s="62">
        <v>20.23</v>
      </c>
      <c r="AM1246" s="60">
        <f>IF(AND(ISNUMBER(AL1245),ISNUMBER(AL1246)),AL1246/AL1245-1,"")</f>
        <v>1.4851485148514865E-3</v>
      </c>
      <c r="AN1246" s="60">
        <f>IF(ISNUMBER(AL1246),AL1246/MAX(AL$22:AL1246)-1,"")</f>
        <v>-0.14170555791260075</v>
      </c>
      <c r="AP1246" s="62">
        <v>100.51</v>
      </c>
      <c r="AQ1246" s="60">
        <f>IF(AND(ISNUMBER(AP1245),ISNUMBER(AP1246)),AP1246/AP1245-1,"")</f>
        <v>2.9856687898099921E-4</v>
      </c>
      <c r="AR1246" s="60">
        <f>IF(ISNUMBER(AP1246),AP1246/MAX(AP$22:AP1246)-1,"")</f>
        <v>0</v>
      </c>
      <c r="AT1246" s="62">
        <v>50.08</v>
      </c>
      <c r="AU1246" s="60">
        <f>IF(AND(ISNUMBER(AT1245),ISNUMBER(AT1246)),AT1246/AT1245-1,"")</f>
        <v>-1.9928258270227595E-3</v>
      </c>
      <c r="AV1246" s="60">
        <f>IF(ISNUMBER(AT1246),AT1246/MAX(AT$22:AT1246)-1,"")</f>
        <v>-1.9928258270227595E-3</v>
      </c>
      <c r="AX1246" s="62">
        <v>23.64</v>
      </c>
      <c r="AY1246" s="60">
        <f>IF(AND(ISNUMBER(AX1245),ISNUMBER(AX1246)),AX1246/AX1245-1,"")</f>
        <v>-6.7226890756302282E-3</v>
      </c>
      <c r="AZ1246" s="60">
        <f>IF(ISNUMBER(AX1246),AX1246/MAX(AX$22:AX1246)-1,"")</f>
        <v>-0.11840387842625399</v>
      </c>
      <c r="BB1246" s="62">
        <v>40.479999999999997</v>
      </c>
      <c r="BC1246" s="60">
        <f>IF(AND(ISNUMBER(BB1245),ISNUMBER(BB1246)),BB1246/BB1245-1,"")</f>
        <v>-2.4697456162026121E-4</v>
      </c>
      <c r="BD1246" s="60">
        <f>IF(ISNUMBER(BB1246),BB1246/MAX(BB$22:BB1246)-1,"")</f>
        <v>-0.26812511299945774</v>
      </c>
      <c r="BF1246" s="62">
        <v>47.61</v>
      </c>
      <c r="BG1246" s="60">
        <f>IF(AND(ISNUMBER(BF1245),ISNUMBER(BF1246)),BF1246/BF1245-1,"")</f>
        <v>-4.1990342221298604E-4</v>
      </c>
      <c r="BH1246" s="60">
        <f>IF(ISNUMBER(BF1246),BF1246/MAX(BF$22:BF1246)-1,"")</f>
        <v>-0.1206132249722941</v>
      </c>
      <c r="BK1246" s="61">
        <f>BK1245*(1+BL1246)</f>
        <v>138.97669674971775</v>
      </c>
      <c r="BL1246" s="60">
        <f>$L$12*N(AQ1246)+$L$13*N(S1246)+$L$14*N(AA1246)+$L$15*N(AE1246)+$L$16*N(AY1246)+$L$17*N(BC1246)+$L$18*N(AM1246)+$L$19*N(AU1246)+$L$20*N(W1246)</f>
        <v>-2.0041266349248225E-3</v>
      </c>
      <c r="BM1246" s="60">
        <f>IF(ISNUMBER(BK1246),BK1246/MAX(BK$22:BK1246)-1,"")</f>
        <v>-7.4512061811416008E-2</v>
      </c>
      <c r="BO1246" s="61">
        <f>BO1245*(1+BP1246)</f>
        <v>138.09952916152517</v>
      </c>
      <c r="BP1246" s="60">
        <f>$L$36*N(S1246)+$L$37*N(AQ1246)+$L$38*N(AA1246)+$L$39*N(AE1246)+$L$40*N(AM1246)+$L$41*N(W1246)+$L$42*N(AI1246)+$L$43*N(BG1246)+$L$44*N(AY1246)</f>
        <v>-1.2788488272124782E-3</v>
      </c>
      <c r="BQ1246" s="60">
        <f>IF(ISNUMBER(BO1246),BO1246/MAX(BO$22:BO1246)-1,"")</f>
        <v>-8.9206495002283837E-2</v>
      </c>
      <c r="BS1246" s="61">
        <f>BS1245*(1+BT1246)</f>
        <v>129.64697952060155</v>
      </c>
      <c r="BT1246" s="60">
        <f>$L$60*N(S1246)+$L$61*N(AE1246)+$L$62*N(AQ1246)+$L$63*N(AM1246)+$L$64*N(AI1246)+$L$65*N(AA1246)+$L$66*N(BG1246)+$L$67*N(W1246)+$L$68*N(AY1246)</f>
        <v>1.0897727716341163E-3</v>
      </c>
      <c r="BU1246" s="60">
        <f>IF(ISNUMBER(BS1246),BS1246/MAX(BS$22:BS1246)-1,"")</f>
        <v>-0.1022376867194924</v>
      </c>
    </row>
    <row r="1247" spans="17:73" ht="16" customHeight="1">
      <c r="Q1247" s="63">
        <v>44867</v>
      </c>
      <c r="R1247" s="62">
        <v>601.36</v>
      </c>
      <c r="S1247" s="60">
        <f>IF(AND(ISNUMBER(R1246),ISNUMBER(R1247)),R1247/R1246-1,"")</f>
        <v>-2.769348125300497E-3</v>
      </c>
      <c r="T1247" s="60">
        <f>IF(ISNUMBER(R1247),R1247/MAX(R$22:R1247)-1,"")</f>
        <v>-9.3654860587792044E-2</v>
      </c>
      <c r="V1247" s="62">
        <v>302.42</v>
      </c>
      <c r="W1247" s="60">
        <f>IF(AND(ISNUMBER(V1246),ISNUMBER(V1247)),V1247/V1246-1,"")</f>
        <v>-2.0788648737831705E-3</v>
      </c>
      <c r="X1247" s="60">
        <f>IF(ISNUMBER(V1247),V1247/MAX(V$22:V1247)-1,"")</f>
        <v>-0.10412655153005301</v>
      </c>
      <c r="Z1247" s="62">
        <v>11.34</v>
      </c>
      <c r="AA1247" s="60">
        <f>IF(AND(ISNUMBER(Z1246),ISNUMBER(Z1247)),Z1247/Z1246-1,"")</f>
        <v>1.7667844522968323E-3</v>
      </c>
      <c r="AB1247" s="60">
        <f>IF(ISNUMBER(Z1247),Z1247/MAX(Z$22:Z1247)-1,"")</f>
        <v>-0.16371681415929207</v>
      </c>
      <c r="AD1247" s="62">
        <v>13.94</v>
      </c>
      <c r="AE1247" s="60">
        <f>IF(AND(ISNUMBER(AD1246),ISNUMBER(AD1247)),AD1247/AD1246-1,"")</f>
        <v>6.4981949458484678E-3</v>
      </c>
      <c r="AF1247" s="60">
        <f>IF(ISNUMBER(AD1247),AD1247/MAX(AD$22:AD1247)-1,"")</f>
        <v>-0.17855038302887449</v>
      </c>
      <c r="AH1247" s="62">
        <v>17.3</v>
      </c>
      <c r="AI1247" s="60">
        <f>IF(AND(ISNUMBER(AH1246),ISNUMBER(AH1247)),AH1247/AH1246-1,"")</f>
        <v>-3.4562211981565838E-3</v>
      </c>
      <c r="AJ1247" s="60">
        <f>IF(ISNUMBER(AH1247),AH1247/MAX(AH$22:AH1247)-1,"")</f>
        <v>-0.17775665399239537</v>
      </c>
      <c r="AL1247" s="62">
        <v>20.11</v>
      </c>
      <c r="AM1247" s="60">
        <f>IF(AND(ISNUMBER(AL1246),ISNUMBER(AL1247)),AL1247/AL1246-1,"")</f>
        <v>-5.9317844784972928E-3</v>
      </c>
      <c r="AN1247" s="60">
        <f>IF(ISNUMBER(AL1247),AL1247/MAX(AL$22:AL1247)-1,"")</f>
        <v>-0.14679677556215531</v>
      </c>
      <c r="AP1247" s="62">
        <v>100.5</v>
      </c>
      <c r="AQ1247" s="60">
        <f>IF(AND(ISNUMBER(AP1246),ISNUMBER(AP1247)),AP1247/AP1246-1,"")</f>
        <v>-9.9492587802285648E-5</v>
      </c>
      <c r="AR1247" s="60">
        <f>IF(ISNUMBER(AP1247),AP1247/MAX(AP$22:AP1247)-1,"")</f>
        <v>-9.9492587802285648E-5</v>
      </c>
      <c r="AT1247" s="62">
        <v>50.08</v>
      </c>
      <c r="AU1247" s="60">
        <f>IF(AND(ISNUMBER(AT1246),ISNUMBER(AT1247)),AT1247/AT1246-1,"")</f>
        <v>0</v>
      </c>
      <c r="AV1247" s="60">
        <f>IF(ISNUMBER(AT1247),AT1247/MAX(AT$22:AT1247)-1,"")</f>
        <v>-1.9928258270227595E-3</v>
      </c>
      <c r="AX1247" s="62">
        <v>23.87</v>
      </c>
      <c r="AY1247" s="60">
        <f>IF(AND(ISNUMBER(AX1246),ISNUMBER(AX1247)),AX1247/AX1246-1,"")</f>
        <v>9.7292724196278435E-3</v>
      </c>
      <c r="AZ1247" s="60">
        <f>IF(ISNUMBER(AX1247),AX1247/MAX(AX$22:AX1247)-1,"")</f>
        <v>-0.10982658959537572</v>
      </c>
      <c r="BB1247" s="62">
        <v>40.49</v>
      </c>
      <c r="BC1247" s="60">
        <f>IF(AND(ISNUMBER(BB1246),ISNUMBER(BB1247)),BB1247/BB1246-1,"")</f>
        <v>2.4703557312255597E-4</v>
      </c>
      <c r="BD1247" s="60">
        <f>IF(ISNUMBER(BB1247),BB1247/MAX(BB$22:BB1247)-1,"")</f>
        <v>-0.26794431386729345</v>
      </c>
      <c r="BF1247" s="62">
        <v>47.45</v>
      </c>
      <c r="BG1247" s="60">
        <f>IF(AND(ISNUMBER(BF1246),ISNUMBER(BF1247)),BF1247/BF1246-1,"")</f>
        <v>-3.3606385213189593E-3</v>
      </c>
      <c r="BH1247" s="60">
        <f>IF(ISNUMBER(BF1247),BF1247/MAX(BF$22:BF1247)-1,"")</f>
        <v>-0.1235685260435907</v>
      </c>
      <c r="BK1247" s="61">
        <f>BK1246*(1+BL1247)</f>
        <v>139.15425279448263</v>
      </c>
      <c r="BL1247" s="60">
        <f>$L$12*N(AQ1247)+$L$13*N(S1247)+$L$14*N(AA1247)+$L$15*N(AE1247)+$L$16*N(AY1247)+$L$17*N(BC1247)+$L$18*N(AM1247)+$L$19*N(AU1247)+$L$20*N(W1247)</f>
        <v>1.277595805033647E-3</v>
      </c>
      <c r="BM1247" s="60">
        <f>IF(ISNUMBER(BK1247),BK1247/MAX(BK$22:BK1247)-1,"")</f>
        <v>-7.3329662303976972E-2</v>
      </c>
      <c r="BO1247" s="61">
        <f>BO1246*(1+BP1247)</f>
        <v>138.24858438602885</v>
      </c>
      <c r="BP1247" s="60">
        <f>$L$36*N(S1247)+$L$37*N(AQ1247)+$L$38*N(AA1247)+$L$39*N(AE1247)+$L$40*N(AM1247)+$L$41*N(W1247)+$L$42*N(AI1247)+$L$43*N(BG1247)+$L$44*N(AY1247)</f>
        <v>1.0793318804827867E-3</v>
      </c>
      <c r="BQ1247" s="60">
        <f>IF(ISNUMBER(BO1247),BO1247/MAX(BO$22:BO1247)-1,"")</f>
        <v>-8.8223446535803163E-2</v>
      </c>
      <c r="BS1247" s="61">
        <f>BS1246*(1+BT1247)</f>
        <v>129.59209348405727</v>
      </c>
      <c r="BT1247" s="60">
        <f>$L$60*N(S1247)+$L$61*N(AE1247)+$L$62*N(AQ1247)+$L$63*N(AM1247)+$L$64*N(AI1247)+$L$65*N(AA1247)+$L$66*N(BG1247)+$L$67*N(W1247)+$L$68*N(AY1247)</f>
        <v>-4.2334990562247372E-4</v>
      </c>
      <c r="BU1247" s="60">
        <f>IF(ISNUMBER(BS1247),BS1247/MAX(BS$22:BS1247)-1,"")</f>
        <v>-0.10261775431009101</v>
      </c>
    </row>
    <row r="1248" spans="17:73" ht="16" customHeight="1">
      <c r="Q1248" s="63">
        <v>44868</v>
      </c>
      <c r="R1248" s="62">
        <v>590.02</v>
      </c>
      <c r="S1248" s="60">
        <f>IF(AND(ISNUMBER(R1247),ISNUMBER(R1248)),R1248/R1247-1,"")</f>
        <v>-1.8857256884395435E-2</v>
      </c>
      <c r="T1248" s="60">
        <f>IF(ISNUMBER(R1248),R1248/MAX(R$22:R1248)-1,"")</f>
        <v>-0.11074604370761121</v>
      </c>
      <c r="V1248" s="62">
        <v>296.58999999999997</v>
      </c>
      <c r="W1248" s="60">
        <f>IF(AND(ISNUMBER(V1247),ISNUMBER(V1248)),V1248/V1247-1,"")</f>
        <v>-1.9277825540638949E-2</v>
      </c>
      <c r="X1248" s="60">
        <f>IF(ISNUMBER(V1248),V1248/MAX(V$22:V1248)-1,"")</f>
        <v>-0.12139704357614722</v>
      </c>
      <c r="Z1248" s="62">
        <v>11.16</v>
      </c>
      <c r="AA1248" s="60">
        <f>IF(AND(ISNUMBER(Z1247),ISNUMBER(Z1248)),Z1248/Z1247-1,"")</f>
        <v>-1.5873015873015817E-2</v>
      </c>
      <c r="AB1248" s="60">
        <f>IF(ISNUMBER(Z1248),Z1248/MAX(Z$22:Z1248)-1,"")</f>
        <v>-0.17699115044247793</v>
      </c>
      <c r="AD1248" s="62">
        <v>13.76</v>
      </c>
      <c r="AE1248" s="60">
        <f>IF(AND(ISNUMBER(AD1247),ISNUMBER(AD1248)),AD1248/AD1247-1,"")</f>
        <v>-1.2912482065997155E-2</v>
      </c>
      <c r="AF1248" s="60">
        <f>IF(ISNUMBER(AD1248),AD1248/MAX(AD$22:AD1248)-1,"")</f>
        <v>-0.18915733647613431</v>
      </c>
      <c r="AH1248" s="62">
        <v>17.079999999999998</v>
      </c>
      <c r="AI1248" s="60">
        <f>IF(AND(ISNUMBER(AH1247),ISNUMBER(AH1248)),AH1248/AH1247-1,"")</f>
        <v>-1.2716763005780507E-2</v>
      </c>
      <c r="AJ1248" s="60">
        <f>IF(ISNUMBER(AH1248),AH1248/MAX(AH$22:AH1248)-1,"")</f>
        <v>-0.18821292775665399</v>
      </c>
      <c r="AL1248" s="62">
        <v>19.97</v>
      </c>
      <c r="AM1248" s="60">
        <f>IF(AND(ISNUMBER(AL1247),ISNUMBER(AL1248)),AL1248/AL1247-1,"")</f>
        <v>-6.9617105917454403E-3</v>
      </c>
      <c r="AN1248" s="60">
        <f>IF(ISNUMBER(AL1248),AL1248/MAX(AL$22:AL1248)-1,"")</f>
        <v>-0.15273652948663563</v>
      </c>
      <c r="AP1248" s="62">
        <v>100.51</v>
      </c>
      <c r="AQ1248" s="60">
        <f>IF(AND(ISNUMBER(AP1247),ISNUMBER(AP1248)),AP1248/AP1247-1,"")</f>
        <v>9.9502487562297404E-5</v>
      </c>
      <c r="AR1248" s="60">
        <f>IF(ISNUMBER(AP1248),AP1248/MAX(AP$22:AP1248)-1,"")</f>
        <v>0</v>
      </c>
      <c r="AT1248" s="62">
        <v>50.09</v>
      </c>
      <c r="AU1248" s="60">
        <f>IF(AND(ISNUMBER(AT1247),ISNUMBER(AT1248)),AT1248/AT1247-1,"")</f>
        <v>1.9968051118213204E-4</v>
      </c>
      <c r="AV1248" s="60">
        <f>IF(ISNUMBER(AT1248),AT1248/MAX(AT$22:AT1248)-1,"")</f>
        <v>-1.7935432443203503E-3</v>
      </c>
      <c r="AX1248" s="62">
        <v>23.87</v>
      </c>
      <c r="AY1248" s="60">
        <f>IF(AND(ISNUMBER(AX1247),ISNUMBER(AX1248)),AX1248/AX1247-1,"")</f>
        <v>0</v>
      </c>
      <c r="AZ1248" s="60">
        <f>IF(ISNUMBER(AX1248),AX1248/MAX(AX$22:AX1248)-1,"")</f>
        <v>-0.10982658959537572</v>
      </c>
      <c r="BB1248" s="62">
        <v>40.28</v>
      </c>
      <c r="BC1248" s="60">
        <f>IF(AND(ISNUMBER(BB1247),ISNUMBER(BB1248)),BB1248/BB1247-1,"")</f>
        <v>-5.186465794023265E-3</v>
      </c>
      <c r="BD1248" s="60">
        <f>IF(ISNUMBER(BB1248),BB1248/MAX(BB$22:BB1248)-1,"")</f>
        <v>-0.27174109564274096</v>
      </c>
      <c r="BF1248" s="62">
        <v>47.35</v>
      </c>
      <c r="BG1248" s="60">
        <f>IF(AND(ISNUMBER(BF1247),ISNUMBER(BF1248)),BF1248/BF1247-1,"")</f>
        <v>-2.1074815595364393E-3</v>
      </c>
      <c r="BH1248" s="60">
        <f>IF(ISNUMBER(BF1248),BF1248/MAX(BF$22:BF1248)-1,"")</f>
        <v>-0.1254155892131511</v>
      </c>
      <c r="BK1248" s="61">
        <f>BK1247*(1+BL1248)</f>
        <v>137.77572954658444</v>
      </c>
      <c r="BL1248" s="60">
        <f>$L$12*N(AQ1248)+$L$13*N(S1248)+$L$14*N(AA1248)+$L$15*N(AE1248)+$L$16*N(AY1248)+$L$17*N(BC1248)+$L$18*N(AM1248)+$L$19*N(AU1248)+$L$20*N(W1248)</f>
        <v>-9.9064399413946649E-3</v>
      </c>
      <c r="BM1248" s="60">
        <f>IF(ISNUMBER(BK1248),BK1248/MAX(BK$22:BK1248)-1,"")</f>
        <v>-8.2509666349834476E-2</v>
      </c>
      <c r="BO1248" s="61">
        <f>BO1247*(1+BP1248)</f>
        <v>136.70222310093286</v>
      </c>
      <c r="BP1248" s="60">
        <f>$L$36*N(S1248)+$L$37*N(AQ1248)+$L$38*N(AA1248)+$L$39*N(AE1248)+$L$40*N(AM1248)+$L$41*N(W1248)+$L$42*N(AI1248)+$L$43*N(BG1248)+$L$44*N(AY1248)</f>
        <v>-1.1185367951241457E-2</v>
      </c>
      <c r="BQ1248" s="60">
        <f>IF(ISNUMBER(BO1248),BO1248/MAX(BO$22:BO1248)-1,"")</f>
        <v>-9.8422002775615081E-2</v>
      </c>
      <c r="BS1248" s="61">
        <f>BS1247*(1+BT1248)</f>
        <v>128.07481022284117</v>
      </c>
      <c r="BT1248" s="60">
        <f>$L$60*N(S1248)+$L$61*N(AE1248)+$L$62*N(AQ1248)+$L$63*N(AM1248)+$L$64*N(AI1248)+$L$65*N(AA1248)+$L$66*N(BG1248)+$L$67*N(W1248)+$L$68*N(AY1248)</f>
        <v>-1.1708146850816828E-2</v>
      </c>
      <c r="BU1248" s="60">
        <f>IF(ISNUMBER(BS1248),BS1248/MAX(BS$22:BS1248)-1,"")</f>
        <v>-0.11312443742394418</v>
      </c>
    </row>
    <row r="1249" spans="17:73" ht="16" customHeight="1">
      <c r="Q1249" s="63">
        <v>44869</v>
      </c>
      <c r="R1249" s="62">
        <v>586.52</v>
      </c>
      <c r="S1249" s="60">
        <f>IF(AND(ISNUMBER(R1248),ISNUMBER(R1249)),R1249/R1248-1,"")</f>
        <v>-5.9320023050065673E-3</v>
      </c>
      <c r="T1249" s="60">
        <f>IF(ISNUMBER(R1249),R1249/MAX(R$22:R1249)-1,"")</f>
        <v>-0.11602110022607393</v>
      </c>
      <c r="V1249" s="62">
        <v>294.60000000000002</v>
      </c>
      <c r="W1249" s="60">
        <f>IF(AND(ISNUMBER(V1248),ISNUMBER(V1249)),V1249/V1248-1,"")</f>
        <v>-6.7095991098821139E-3</v>
      </c>
      <c r="X1249" s="60">
        <f>IF(ISNUMBER(V1249),V1249/MAX(V$22:V1249)-1,"")</f>
        <v>-0.12729211719050859</v>
      </c>
      <c r="Z1249" s="62">
        <v>11.06</v>
      </c>
      <c r="AA1249" s="60">
        <f>IF(AND(ISNUMBER(Z1248),ISNUMBER(Z1249)),Z1249/Z1248-1,"")</f>
        <v>-8.960573476702427E-3</v>
      </c>
      <c r="AB1249" s="60">
        <f>IF(ISNUMBER(Z1249),Z1249/MAX(Z$22:Z1249)-1,"")</f>
        <v>-0.18436578171091444</v>
      </c>
      <c r="AD1249" s="62">
        <v>13.71</v>
      </c>
      <c r="AE1249" s="60">
        <f>IF(AND(ISNUMBER(AD1248),ISNUMBER(AD1249)),AD1249/AD1248-1,"")</f>
        <v>-3.6337209302325091E-3</v>
      </c>
      <c r="AF1249" s="60">
        <f>IF(ISNUMBER(AD1249),AD1249/MAX(AD$22:AD1249)-1,"")</f>
        <v>-0.19210371243370639</v>
      </c>
      <c r="AH1249" s="62">
        <v>17.05</v>
      </c>
      <c r="AI1249" s="60">
        <f>IF(AND(ISNUMBER(AH1248),ISNUMBER(AH1249)),AH1249/AH1248-1,"")</f>
        <v>-1.7564402810302804E-3</v>
      </c>
      <c r="AJ1249" s="60">
        <f>IF(ISNUMBER(AH1249),AH1249/MAX(AH$22:AH1249)-1,"")</f>
        <v>-0.18963878326996186</v>
      </c>
      <c r="AL1249" s="62">
        <v>20.02</v>
      </c>
      <c r="AM1249" s="60">
        <f>IF(AND(ISNUMBER(AL1248),ISNUMBER(AL1249)),AL1249/AL1248-1,"")</f>
        <v>2.5037556334501776E-3</v>
      </c>
      <c r="AN1249" s="60">
        <f>IF(ISNUMBER(AL1249),AL1249/MAX(AL$22:AL1249)-1,"")</f>
        <v>-0.15061518879932123</v>
      </c>
      <c r="AP1249" s="62">
        <v>100.5</v>
      </c>
      <c r="AQ1249" s="60">
        <f>IF(AND(ISNUMBER(AP1248),ISNUMBER(AP1249)),AP1249/AP1248-1,"")</f>
        <v>-9.9492587802285648E-5</v>
      </c>
      <c r="AR1249" s="60">
        <f>IF(ISNUMBER(AP1249),AP1249/MAX(AP$22:AP1249)-1,"")</f>
        <v>-9.9492587802285648E-5</v>
      </c>
      <c r="AT1249" s="62">
        <v>50.08</v>
      </c>
      <c r="AU1249" s="60">
        <f>IF(AND(ISNUMBER(AT1248),ISNUMBER(AT1249)),AT1249/AT1248-1,"")</f>
        <v>-1.9964064683575256E-4</v>
      </c>
      <c r="AV1249" s="60">
        <f>IF(ISNUMBER(AT1249),AT1249/MAX(AT$22:AT1249)-1,"")</f>
        <v>-1.9928258270227595E-3</v>
      </c>
      <c r="AX1249" s="62">
        <v>24.05</v>
      </c>
      <c r="AY1249" s="60">
        <f>IF(AND(ISNUMBER(AX1248),ISNUMBER(AX1249)),AX1249/AX1248-1,"")</f>
        <v>7.5408462505237583E-3</v>
      </c>
      <c r="AZ1249" s="60">
        <f>IF(ISNUMBER(AX1249),AX1249/MAX(AX$22:AX1249)-1,"")</f>
        <v>-0.10311392877121017</v>
      </c>
      <c r="BB1249" s="62">
        <v>40.19</v>
      </c>
      <c r="BC1249" s="60">
        <f>IF(AND(ISNUMBER(BB1248),ISNUMBER(BB1249)),BB1249/BB1248-1,"")</f>
        <v>-2.2343594836148339E-3</v>
      </c>
      <c r="BD1249" s="60">
        <f>IF(ISNUMBER(BB1249),BB1249/MAX(BB$22:BB1249)-1,"")</f>
        <v>-0.27336828783221845</v>
      </c>
      <c r="BF1249" s="62">
        <v>47.5</v>
      </c>
      <c r="BG1249" s="60">
        <f>IF(AND(ISNUMBER(BF1248),ISNUMBER(BF1249)),BF1249/BF1248-1,"")</f>
        <v>3.1678986272438703E-3</v>
      </c>
      <c r="BH1249" s="60">
        <f>IF(ISNUMBER(BF1249),BF1249/MAX(BF$22:BF1249)-1,"")</f>
        <v>-0.1226449944588105</v>
      </c>
      <c r="BK1249" s="61">
        <f>BK1248*(1+BL1249)</f>
        <v>137.44503577572698</v>
      </c>
      <c r="BL1249" s="60">
        <f>$L$12*N(AQ1249)+$L$13*N(S1249)+$L$14*N(AA1249)+$L$15*N(AE1249)+$L$16*N(AY1249)+$L$17*N(BC1249)+$L$18*N(AM1249)+$L$19*N(AU1249)+$L$20*N(W1249)</f>
        <v>-2.400232406286347E-3</v>
      </c>
      <c r="BM1249" s="60">
        <f>IF(ISNUMBER(BK1249),BK1249/MAX(BK$22:BK1249)-1,"")</f>
        <v>-8.4711856381116113E-2</v>
      </c>
      <c r="BO1249" s="61">
        <f>BO1248*(1+BP1249)</f>
        <v>136.23578410973496</v>
      </c>
      <c r="BP1249" s="60">
        <f>$L$36*N(S1249)+$L$37*N(AQ1249)+$L$38*N(AA1249)+$L$39*N(AE1249)+$L$40*N(AM1249)+$L$41*N(W1249)+$L$42*N(AI1249)+$L$43*N(BG1249)+$L$44*N(AY1249)</f>
        <v>-3.412080510596288E-3</v>
      </c>
      <c r="BQ1249" s="60">
        <f>IF(ISNUMBER(BO1249),BO1249/MAX(BO$22:BO1249)-1,"")</f>
        <v>-0.10149825948872693</v>
      </c>
      <c r="BS1249" s="61">
        <f>BS1248*(1+BT1249)</f>
        <v>127.67652535026438</v>
      </c>
      <c r="BT1249" s="60">
        <f>$L$60*N(S1249)+$L$61*N(AE1249)+$L$62*N(AQ1249)+$L$63*N(AM1249)+$L$64*N(AI1249)+$L$65*N(AA1249)+$L$66*N(BG1249)+$L$67*N(W1249)+$L$68*N(AY1249)</f>
        <v>-3.1097830391768255E-3</v>
      </c>
      <c r="BU1249" s="60">
        <f>IF(ISNUMBER(BS1249),BS1249/MAX(BS$22:BS1249)-1,"")</f>
        <v>-0.11588242800630355</v>
      </c>
    </row>
    <row r="1250" spans="17:73" ht="16" customHeight="1">
      <c r="Q1250" s="63">
        <v>44872</v>
      </c>
      <c r="R1250" s="62">
        <v>584.9</v>
      </c>
      <c r="S1250" s="60">
        <f>IF(AND(ISNUMBER(R1249),ISNUMBER(R1250)),R1250/R1249-1,"")</f>
        <v>-2.7620541499011608E-3</v>
      </c>
      <c r="T1250" s="60">
        <f>IF(ISNUMBER(R1250),R1250/MAX(R$22:R1250)-1,"")</f>
        <v>-0.11846269781461949</v>
      </c>
      <c r="V1250" s="62">
        <v>293.33</v>
      </c>
      <c r="W1250" s="60">
        <f>IF(AND(ISNUMBER(V1249),ISNUMBER(V1250)),V1250/V1249-1,"")</f>
        <v>-4.3109300746776436E-3</v>
      </c>
      <c r="X1250" s="60">
        <f>IF(ISNUMBER(V1250),V1250/MAX(V$22:V1250)-1,"")</f>
        <v>-0.13105429984892025</v>
      </c>
      <c r="Z1250" s="62">
        <v>11.03</v>
      </c>
      <c r="AA1250" s="60">
        <f>IF(AND(ISNUMBER(Z1249),ISNUMBER(Z1250)),Z1250/Z1249-1,"")</f>
        <v>-2.7124773960217619E-3</v>
      </c>
      <c r="AB1250" s="60">
        <f>IF(ISNUMBER(Z1250),Z1250/MAX(Z$22:Z1250)-1,"")</f>
        <v>-0.18657817109144548</v>
      </c>
      <c r="AD1250" s="62">
        <v>13.92</v>
      </c>
      <c r="AE1250" s="60">
        <f>IF(AND(ISNUMBER(AD1249),ISNUMBER(AD1250)),AD1250/AD1249-1,"")</f>
        <v>1.5317286652078765E-2</v>
      </c>
      <c r="AF1250" s="60">
        <f>IF(ISNUMBER(AD1250),AD1250/MAX(AD$22:AD1250)-1,"")</f>
        <v>-0.17972893341190332</v>
      </c>
      <c r="AH1250" s="62">
        <v>17.04</v>
      </c>
      <c r="AI1250" s="60">
        <f>IF(AND(ISNUMBER(AH1249),ISNUMBER(AH1250)),AH1250/AH1249-1,"")</f>
        <v>-5.8651026392975147E-4</v>
      </c>
      <c r="AJ1250" s="60">
        <f>IF(ISNUMBER(AH1250),AH1250/MAX(AH$22:AH1250)-1,"")</f>
        <v>-0.1901140684410646</v>
      </c>
      <c r="AL1250" s="62">
        <v>20.21</v>
      </c>
      <c r="AM1250" s="60">
        <f>IF(AND(ISNUMBER(AL1249),ISNUMBER(AL1250)),AL1250/AL1249-1,"")</f>
        <v>9.4905094905095577E-3</v>
      </c>
      <c r="AN1250" s="60">
        <f>IF(ISNUMBER(AL1250),AL1250/MAX(AL$22:AL1250)-1,"")</f>
        <v>-0.14255409418752651</v>
      </c>
      <c r="AP1250" s="62">
        <v>100.32</v>
      </c>
      <c r="AQ1250" s="60">
        <f>IF(AND(ISNUMBER(AP1249),ISNUMBER(AP1250)),AP1250/AP1249-1,"")</f>
        <v>-1.7910447761194659E-3</v>
      </c>
      <c r="AR1250" s="60">
        <f>IF(ISNUMBER(AP1250),AP1250/MAX(AP$22:AP1250)-1,"")</f>
        <v>-1.890359168242095E-3</v>
      </c>
      <c r="AT1250" s="62">
        <v>50.09</v>
      </c>
      <c r="AU1250" s="60">
        <f>IF(AND(ISNUMBER(AT1249),ISNUMBER(AT1250)),AT1250/AT1249-1,"")</f>
        <v>1.9968051118213204E-4</v>
      </c>
      <c r="AV1250" s="60">
        <f>IF(ISNUMBER(AT1250),AT1250/MAX(AT$22:AT1250)-1,"")</f>
        <v>-1.7935432443203503E-3</v>
      </c>
      <c r="AX1250" s="62">
        <v>24.19</v>
      </c>
      <c r="AY1250" s="60">
        <f>IF(AND(ISNUMBER(AX1249),ISNUMBER(AX1250)),AX1250/AX1249-1,"")</f>
        <v>5.8212058212059326E-3</v>
      </c>
      <c r="AZ1250" s="60">
        <f>IF(ISNUMBER(AX1250),AX1250/MAX(AX$22:AX1250)-1,"")</f>
        <v>-9.7892970352414732E-2</v>
      </c>
      <c r="BB1250" s="62">
        <v>40.15</v>
      </c>
      <c r="BC1250" s="60">
        <f>IF(AND(ISNUMBER(BB1249),ISNUMBER(BB1250)),BB1250/BB1249-1,"")</f>
        <v>-9.9527245583475032E-4</v>
      </c>
      <c r="BD1250" s="60">
        <f>IF(ISNUMBER(BB1250),BB1250/MAX(BB$22:BB1250)-1,"")</f>
        <v>-0.27409148436087516</v>
      </c>
      <c r="BF1250" s="62">
        <v>47.45</v>
      </c>
      <c r="BG1250" s="60">
        <f>IF(AND(ISNUMBER(BF1249),ISNUMBER(BF1250)),BF1250/BF1249-1,"")</f>
        <v>-1.0526315789473051E-3</v>
      </c>
      <c r="BH1250" s="60">
        <f>IF(ISNUMBER(BF1250),BF1250/MAX(BF$22:BF1250)-1,"")</f>
        <v>-0.1235685260435907</v>
      </c>
      <c r="BK1250" s="61">
        <f>BK1249*(1+BL1250)</f>
        <v>137.60704804076477</v>
      </c>
      <c r="BL1250" s="60">
        <f>$L$12*N(AQ1250)+$L$13*N(S1250)+$L$14*N(AA1250)+$L$15*N(AE1250)+$L$16*N(AY1250)+$L$17*N(BC1250)+$L$18*N(AM1250)+$L$19*N(AU1250)+$L$20*N(W1250)</f>
        <v>1.1787422086466674E-3</v>
      </c>
      <c r="BM1250" s="60">
        <f>IF(ISNUMBER(BK1250),BK1250/MAX(BK$22:BK1250)-1,"")</f>
        <v>-8.363296761315886E-2</v>
      </c>
      <c r="BO1250" s="61">
        <f>BO1249*(1+BP1250)</f>
        <v>136.45098753827918</v>
      </c>
      <c r="BP1250" s="60">
        <f>$L$36*N(S1250)+$L$37*N(AQ1250)+$L$38*N(AA1250)+$L$39*N(AE1250)+$L$40*N(AM1250)+$L$41*N(W1250)+$L$42*N(AI1250)+$L$43*N(BG1250)+$L$44*N(AY1250)</f>
        <v>1.5796395194589256E-3</v>
      </c>
      <c r="BQ1250" s="60">
        <f>IF(ISNUMBER(BO1250),BO1250/MAX(BO$22:BO1250)-1,"")</f>
        <v>-0.10007895063111272</v>
      </c>
      <c r="BS1250" s="61">
        <f>BS1249*(1+BT1250)</f>
        <v>127.99876566883464</v>
      </c>
      <c r="BT1250" s="60">
        <f>$L$60*N(S1250)+$L$61*N(AE1250)+$L$62*N(AQ1250)+$L$63*N(AM1250)+$L$64*N(AI1250)+$L$65*N(AA1250)+$L$66*N(BG1250)+$L$67*N(W1250)+$L$68*N(AY1250)</f>
        <v>2.5238807030989706E-3</v>
      </c>
      <c r="BU1250" s="60">
        <f>IF(ISNUMBER(BS1250),BS1250/MAX(BS$22:BS1250)-1,"")</f>
        <v>-0.113651020727078</v>
      </c>
    </row>
    <row r="1251" spans="17:73" ht="16" customHeight="1">
      <c r="Q1251" s="63">
        <v>44873</v>
      </c>
      <c r="R1251" s="62">
        <v>587.27</v>
      </c>
      <c r="S1251" s="60">
        <f>IF(AND(ISNUMBER(R1250),ISNUMBER(R1251)),R1251/R1250-1,"")</f>
        <v>4.0519746965292924E-3</v>
      </c>
      <c r="T1251" s="60">
        <f>IF(ISNUMBER(R1251),R1251/MAX(R$22:R1251)-1,"")</f>
        <v>-0.11489073097211755</v>
      </c>
      <c r="V1251" s="62">
        <v>294.83999999999997</v>
      </c>
      <c r="W1251" s="60">
        <f>IF(AND(ISNUMBER(V1250),ISNUMBER(V1251)),V1251/V1250-1,"")</f>
        <v>5.1477857702928453E-3</v>
      </c>
      <c r="X1251" s="60">
        <f>IF(ISNUMBER(V1251),V1251/MAX(V$22:V1251)-1,"")</f>
        <v>-0.12658115353852539</v>
      </c>
      <c r="Z1251" s="62">
        <v>11.1</v>
      </c>
      <c r="AA1251" s="60">
        <f>IF(AND(ISNUMBER(Z1250),ISNUMBER(Z1251)),Z1251/Z1250-1,"")</f>
        <v>6.346328195829587E-3</v>
      </c>
      <c r="AB1251" s="60">
        <f>IF(ISNUMBER(Z1251),Z1251/MAX(Z$22:Z1251)-1,"")</f>
        <v>-0.18141592920353988</v>
      </c>
      <c r="AD1251" s="62">
        <v>14.16</v>
      </c>
      <c r="AE1251" s="60">
        <f>IF(AND(ISNUMBER(AD1250),ISNUMBER(AD1251)),AD1251/AD1250-1,"")</f>
        <v>1.7241379310344751E-2</v>
      </c>
      <c r="AF1251" s="60">
        <f>IF(ISNUMBER(AD1251),AD1251/MAX(AD$22:AD1251)-1,"")</f>
        <v>-0.16558632881555679</v>
      </c>
      <c r="AH1251" s="62">
        <v>17.13</v>
      </c>
      <c r="AI1251" s="60">
        <f>IF(AND(ISNUMBER(AH1250),ISNUMBER(AH1251)),AH1251/AH1250-1,"")</f>
        <v>5.2816901408450079E-3</v>
      </c>
      <c r="AJ1251" s="60">
        <f>IF(ISNUMBER(AH1251),AH1251/MAX(AH$22:AH1251)-1,"")</f>
        <v>-0.18583650190114065</v>
      </c>
      <c r="AL1251" s="62">
        <v>20.07</v>
      </c>
      <c r="AM1251" s="60">
        <f>IF(AND(ISNUMBER(AL1250),ISNUMBER(AL1251)),AL1251/AL1250-1,"")</f>
        <v>-6.9272637308263052E-3</v>
      </c>
      <c r="AN1251" s="60">
        <f>IF(ISNUMBER(AL1251),AL1251/MAX(AL$22:AL1251)-1,"")</f>
        <v>-0.14849384811200683</v>
      </c>
      <c r="AP1251" s="62">
        <v>100.31</v>
      </c>
      <c r="AQ1251" s="60">
        <f>IF(AND(ISNUMBER(AP1250),ISNUMBER(AP1251)),AP1251/AP1250-1,"")</f>
        <v>-9.9681020733544123E-5</v>
      </c>
      <c r="AR1251" s="60">
        <f>IF(ISNUMBER(AP1251),AP1251/MAX(AP$22:AP1251)-1,"")</f>
        <v>-1.9898517560441586E-3</v>
      </c>
      <c r="AT1251" s="62">
        <v>50.11</v>
      </c>
      <c r="AU1251" s="60">
        <f>IF(AND(ISNUMBER(AT1250),ISNUMBER(AT1251)),AT1251/AT1250-1,"")</f>
        <v>3.9928129367128307E-4</v>
      </c>
      <c r="AV1251" s="60">
        <f>IF(ISNUMBER(AT1251),AT1251/MAX(AT$22:AT1251)-1,"")</f>
        <v>-1.394978078915865E-3</v>
      </c>
      <c r="AX1251" s="62">
        <v>23.98</v>
      </c>
      <c r="AY1251" s="60">
        <f>IF(AND(ISNUMBER(AX1250),ISNUMBER(AX1251)),AX1251/AX1250-1,"")</f>
        <v>-8.6812732534105042E-3</v>
      </c>
      <c r="AZ1251" s="60">
        <f>IF(ISNUMBER(AX1251),AX1251/MAX(AX$22:AX1251)-1,"")</f>
        <v>-0.10572440798060789</v>
      </c>
      <c r="BB1251" s="62">
        <v>39.979999999999997</v>
      </c>
      <c r="BC1251" s="60">
        <f>IF(AND(ISNUMBER(BB1250),ISNUMBER(BB1251)),BB1251/BB1250-1,"")</f>
        <v>-4.234122042341304E-3</v>
      </c>
      <c r="BD1251" s="60">
        <f>IF(ISNUMBER(BB1251),BB1251/MAX(BB$22:BB1251)-1,"")</f>
        <v>-0.27716506960766596</v>
      </c>
      <c r="BF1251" s="62">
        <v>47.35</v>
      </c>
      <c r="BG1251" s="60">
        <f>IF(AND(ISNUMBER(BF1250),ISNUMBER(BF1251)),BF1251/BF1250-1,"")</f>
        <v>-2.1074815595364393E-3</v>
      </c>
      <c r="BH1251" s="60">
        <f>IF(ISNUMBER(BF1251),BF1251/MAX(BF$22:BF1251)-1,"")</f>
        <v>-0.1254155892131511</v>
      </c>
      <c r="BK1251" s="61">
        <f>BK1250*(1+BL1251)</f>
        <v>137.89976286871789</v>
      </c>
      <c r="BL1251" s="60">
        <f>$L$12*N(AQ1251)+$L$13*N(S1251)+$L$14*N(AA1251)+$L$15*N(AE1251)+$L$16*N(AY1251)+$L$17*N(BC1251)+$L$18*N(AM1251)+$L$19*N(AU1251)+$L$20*N(W1251)</f>
        <v>2.1271790371260829E-3</v>
      </c>
      <c r="BM1251" s="60">
        <f>IF(ISNUMBER(BK1251),BK1251/MAX(BK$22:BK1251)-1,"")</f>
        <v>-8.1683690871552028E-2</v>
      </c>
      <c r="BO1251" s="61">
        <f>BO1250*(1+BP1251)</f>
        <v>137.04831796721808</v>
      </c>
      <c r="BP1251" s="60">
        <f>$L$36*N(S1251)+$L$37*N(AQ1251)+$L$38*N(AA1251)+$L$39*N(AE1251)+$L$40*N(AM1251)+$L$41*N(W1251)+$L$42*N(AI1251)+$L$43*N(BG1251)+$L$44*N(AY1251)</f>
        <v>4.3776189510634968E-3</v>
      </c>
      <c r="BQ1251" s="60">
        <f>IF(ISNUMBER(BO1251),BO1251/MAX(BO$22:BO1251)-1,"")</f>
        <v>-9.6139439190934484E-2</v>
      </c>
      <c r="BS1251" s="61">
        <f>BS1250*(1+BT1251)</f>
        <v>128.60735558600115</v>
      </c>
      <c r="BT1251" s="60">
        <f>$L$60*N(S1251)+$L$61*N(AE1251)+$L$62*N(AQ1251)+$L$63*N(AM1251)+$L$64*N(AI1251)+$L$65*N(AA1251)+$L$66*N(BG1251)+$L$67*N(W1251)+$L$68*N(AY1251)</f>
        <v>4.754654578006552E-3</v>
      </c>
      <c r="BU1251" s="60">
        <f>IF(ISNUMBER(BS1251),BS1251/MAX(BS$22:BS1251)-1,"")</f>
        <v>-0.10943673749506655</v>
      </c>
    </row>
    <row r="1252" spans="17:73" ht="16" customHeight="1">
      <c r="Q1252" s="63">
        <v>44874</v>
      </c>
      <c r="R1252" s="62">
        <v>587.1</v>
      </c>
      <c r="S1252" s="60">
        <f>IF(AND(ISNUMBER(R1251),ISNUMBER(R1252)),R1252/R1251-1,"")</f>
        <v>-2.8947502852172402E-4</v>
      </c>
      <c r="T1252" s="60">
        <f>IF(ISNUMBER(R1252),R1252/MAX(R$22:R1252)-1,"")</f>
        <v>-0.11514694800301428</v>
      </c>
      <c r="V1252" s="62">
        <v>295.24</v>
      </c>
      <c r="W1252" s="60">
        <f>IF(AND(ISNUMBER(V1251),ISNUMBER(V1252)),V1252/V1251-1,"")</f>
        <v>1.3566680233347839E-3</v>
      </c>
      <c r="X1252" s="60">
        <f>IF(ISNUMBER(V1252),V1252/MAX(V$22:V1252)-1,"")</f>
        <v>-0.12539621411855317</v>
      </c>
      <c r="Z1252" s="62">
        <v>11.16</v>
      </c>
      <c r="AA1252" s="60">
        <f>IF(AND(ISNUMBER(Z1251),ISNUMBER(Z1252)),Z1252/Z1251-1,"")</f>
        <v>5.4054054054053502E-3</v>
      </c>
      <c r="AB1252" s="60">
        <f>IF(ISNUMBER(Z1252),Z1252/MAX(Z$22:Z1252)-1,"")</f>
        <v>-0.17699115044247793</v>
      </c>
      <c r="AD1252" s="62">
        <v>14.05</v>
      </c>
      <c r="AE1252" s="60">
        <f>IF(AND(ISNUMBER(AD1251),ISNUMBER(AD1252)),AD1252/AD1251-1,"")</f>
        <v>-7.7683615819208462E-3</v>
      </c>
      <c r="AF1252" s="60">
        <f>IF(ISNUMBER(AD1252),AD1252/MAX(AD$22:AD1252)-1,"")</f>
        <v>-0.17206835592221559</v>
      </c>
      <c r="AH1252" s="62">
        <v>17.16</v>
      </c>
      <c r="AI1252" s="60">
        <f>IF(AND(ISNUMBER(AH1251),ISNUMBER(AH1252)),AH1252/AH1251-1,"")</f>
        <v>1.7513134851139256E-3</v>
      </c>
      <c r="AJ1252" s="60">
        <f>IF(ISNUMBER(AH1252),AH1252/MAX(AH$22:AH1252)-1,"")</f>
        <v>-0.18441064638783267</v>
      </c>
      <c r="AL1252" s="62">
        <v>20.16</v>
      </c>
      <c r="AM1252" s="60">
        <f>IF(AND(ISNUMBER(AL1251),ISNUMBER(AL1252)),AL1252/AL1251-1,"")</f>
        <v>4.484304932735439E-3</v>
      </c>
      <c r="AN1252" s="60">
        <f>IF(ISNUMBER(AL1252),AL1252/MAX(AL$22:AL1252)-1,"")</f>
        <v>-0.14467543487484091</v>
      </c>
      <c r="AP1252" s="62">
        <v>100.34</v>
      </c>
      <c r="AQ1252" s="60">
        <f>IF(AND(ISNUMBER(AP1251),ISNUMBER(AP1252)),AP1252/AP1251-1,"")</f>
        <v>2.9907287409036698E-4</v>
      </c>
      <c r="AR1252" s="60">
        <f>IF(ISNUMBER(AP1252),AP1252/MAX(AP$22:AP1252)-1,"")</f>
        <v>-1.6913739926375237E-3</v>
      </c>
      <c r="AT1252" s="62">
        <v>50.1</v>
      </c>
      <c r="AU1252" s="60">
        <f>IF(AND(ISNUMBER(AT1251),ISNUMBER(AT1252)),AT1252/AT1251-1,"")</f>
        <v>-1.9956096587503414E-4</v>
      </c>
      <c r="AV1252" s="60">
        <f>IF(ISNUMBER(AT1252),AT1252/MAX(AT$22:AT1252)-1,"")</f>
        <v>-1.5942606616181632E-3</v>
      </c>
      <c r="AX1252" s="62">
        <v>24.38</v>
      </c>
      <c r="AY1252" s="60">
        <f>IF(AND(ISNUMBER(AX1251),ISNUMBER(AX1252)),AX1252/AX1251-1,"")</f>
        <v>1.6680567139282676E-2</v>
      </c>
      <c r="AZ1252" s="60">
        <f>IF(ISNUMBER(AX1252),AX1252/MAX(AX$22:AX1252)-1,"")</f>
        <v>-9.0807383926906682E-2</v>
      </c>
      <c r="BB1252" s="62">
        <v>40.270000000000003</v>
      </c>
      <c r="BC1252" s="60">
        <f>IF(AND(ISNUMBER(BB1251),ISNUMBER(BB1252)),BB1252/BB1251-1,"")</f>
        <v>7.2536268134069104E-3</v>
      </c>
      <c r="BD1252" s="60">
        <f>IF(ISNUMBER(BB1252),BB1252/MAX(BB$22:BB1252)-1,"")</f>
        <v>-0.27192189477490503</v>
      </c>
      <c r="BF1252" s="62">
        <v>47.48</v>
      </c>
      <c r="BG1252" s="60">
        <f>IF(AND(ISNUMBER(BF1251),ISNUMBER(BF1252)),BF1252/BF1251-1,"")</f>
        <v>2.745512143611295E-3</v>
      </c>
      <c r="BH1252" s="60">
        <f>IF(ISNUMBER(BF1252),BF1252/MAX(BF$22:BF1252)-1,"")</f>
        <v>-0.1230144070927226</v>
      </c>
      <c r="BK1252" s="61">
        <f>BK1251*(1+BL1252)</f>
        <v>138.31924164282867</v>
      </c>
      <c r="BL1252" s="60">
        <f>$L$12*N(AQ1252)+$L$13*N(S1252)+$L$14*N(AA1252)+$L$15*N(AE1252)+$L$16*N(AY1252)+$L$17*N(BC1252)+$L$18*N(AM1252)+$L$19*N(AU1252)+$L$20*N(W1252)</f>
        <v>3.0419107718852863E-3</v>
      </c>
      <c r="BM1252" s="60">
        <f>IF(ISNUMBER(BK1252),BK1252/MAX(BK$22:BK1252)-1,"")</f>
        <v>-7.8890254598816267E-2</v>
      </c>
      <c r="BO1252" s="61">
        <f>BO1251*(1+BP1252)</f>
        <v>137.22107531512256</v>
      </c>
      <c r="BP1252" s="60">
        <f>$L$36*N(S1252)+$L$37*N(AQ1252)+$L$38*N(AA1252)+$L$39*N(AE1252)+$L$40*N(AM1252)+$L$41*N(W1252)+$L$42*N(AI1252)+$L$43*N(BG1252)+$L$44*N(AY1252)</f>
        <v>1.2605579584405867E-3</v>
      </c>
      <c r="BQ1252" s="60">
        <f>IF(ISNUMBER(BO1252),BO1252/MAX(BO$22:BO1252)-1,"")</f>
        <v>-9.5000070567686001E-2</v>
      </c>
      <c r="BS1252" s="61">
        <f>BS1251*(1+BT1252)</f>
        <v>128.5919554952832</v>
      </c>
      <c r="BT1252" s="60">
        <f>$L$60*N(S1252)+$L$61*N(AE1252)+$L$62*N(AQ1252)+$L$63*N(AM1252)+$L$64*N(AI1252)+$L$65*N(AA1252)+$L$66*N(BG1252)+$L$67*N(W1252)+$L$68*N(AY1252)</f>
        <v>-1.1974502273046761E-4</v>
      </c>
      <c r="BU1252" s="60">
        <f>IF(ISNUMBER(BS1252),BS1252/MAX(BS$22:BS1252)-1,"")</f>
        <v>-0.10954337801317815</v>
      </c>
    </row>
    <row r="1253" spans="17:73" ht="16" customHeight="1">
      <c r="Q1253" s="63">
        <v>44875</v>
      </c>
      <c r="R1253" s="62">
        <v>584.83000000000004</v>
      </c>
      <c r="S1253" s="60">
        <f>IF(AND(ISNUMBER(R1252),ISNUMBER(R1253)),R1253/R1252-1,"")</f>
        <v>-3.8664622721852338E-3</v>
      </c>
      <c r="T1253" s="60">
        <f>IF(ISNUMBER(R1253),R1253/MAX(R$22:R1253)-1,"")</f>
        <v>-0.1185681989449886</v>
      </c>
      <c r="V1253" s="62">
        <v>292.95999999999998</v>
      </c>
      <c r="W1253" s="60">
        <f>IF(AND(ISNUMBER(V1252),ISNUMBER(V1253)),V1253/V1252-1,"")</f>
        <v>-7.7225308223819455E-3</v>
      </c>
      <c r="X1253" s="60">
        <f>IF(ISNUMBER(V1253),V1253/MAX(V$22:V1253)-1,"")</f>
        <v>-0.1321503688123945</v>
      </c>
      <c r="Z1253" s="62">
        <v>11.12</v>
      </c>
      <c r="AA1253" s="60">
        <f>IF(AND(ISNUMBER(Z1252),ISNUMBER(Z1253)),Z1253/Z1252-1,"")</f>
        <v>-3.5842293906810374E-3</v>
      </c>
      <c r="AB1253" s="60">
        <f>IF(ISNUMBER(Z1253),Z1253/MAX(Z$22:Z1253)-1,"")</f>
        <v>-0.1799410029498526</v>
      </c>
      <c r="AD1253" s="62">
        <v>13.91</v>
      </c>
      <c r="AE1253" s="60">
        <f>IF(AND(ISNUMBER(AD1252),ISNUMBER(AD1253)),AD1253/AD1252-1,"")</f>
        <v>-9.9644128113879349E-3</v>
      </c>
      <c r="AF1253" s="60">
        <f>IF(ISNUMBER(AD1253),AD1253/MAX(AD$22:AD1253)-1,"")</f>
        <v>-0.18031820860341774</v>
      </c>
      <c r="AH1253" s="62">
        <v>17.059999999999999</v>
      </c>
      <c r="AI1253" s="60">
        <f>IF(AND(ISNUMBER(AH1252),ISNUMBER(AH1253)),AH1253/AH1252-1,"")</f>
        <v>-5.8275058275059077E-3</v>
      </c>
      <c r="AJ1253" s="60">
        <f>IF(ISNUMBER(AH1253),AH1253/MAX(AH$22:AH1253)-1,"")</f>
        <v>-0.18916349809885935</v>
      </c>
      <c r="AL1253" s="62">
        <v>20.02</v>
      </c>
      <c r="AM1253" s="60">
        <f>IF(AND(ISNUMBER(AL1252),ISNUMBER(AL1253)),AL1253/AL1252-1,"")</f>
        <v>-6.9444444444444198E-3</v>
      </c>
      <c r="AN1253" s="60">
        <f>IF(ISNUMBER(AL1253),AL1253/MAX(AL$22:AL1253)-1,"")</f>
        <v>-0.15061518879932123</v>
      </c>
      <c r="AP1253" s="62">
        <v>100.33</v>
      </c>
      <c r="AQ1253" s="60">
        <f>IF(AND(ISNUMBER(AP1252),ISNUMBER(AP1253)),AP1253/AP1252-1,"")</f>
        <v>-9.9661152082930471E-5</v>
      </c>
      <c r="AR1253" s="60">
        <f>IF(ISNUMBER(AP1253),AP1253/MAX(AP$22:AP1253)-1,"")</f>
        <v>-1.7908665804398094E-3</v>
      </c>
      <c r="AT1253" s="62">
        <v>50.1</v>
      </c>
      <c r="AU1253" s="60">
        <f>IF(AND(ISNUMBER(AT1252),ISNUMBER(AT1253)),AT1253/AT1252-1,"")</f>
        <v>0</v>
      </c>
      <c r="AV1253" s="60">
        <f>IF(ISNUMBER(AT1253),AT1253/MAX(AT$22:AT1253)-1,"")</f>
        <v>-1.5942606616181632E-3</v>
      </c>
      <c r="AX1253" s="62">
        <v>24.73</v>
      </c>
      <c r="AY1253" s="60">
        <f>IF(AND(ISNUMBER(AX1252),ISNUMBER(AX1253)),AX1253/AX1252-1,"")</f>
        <v>1.4356029532403669E-2</v>
      </c>
      <c r="AZ1253" s="60">
        <f>IF(ISNUMBER(AX1253),AX1253/MAX(AX$22:AX1253)-1,"")</f>
        <v>-7.7754987879917969E-2</v>
      </c>
      <c r="BB1253" s="62">
        <v>40.479999999999997</v>
      </c>
      <c r="BC1253" s="60">
        <f>IF(AND(ISNUMBER(BB1252),ISNUMBER(BB1253)),BB1253/BB1252-1,"")</f>
        <v>5.2148000993292865E-3</v>
      </c>
      <c r="BD1253" s="60">
        <f>IF(ISNUMBER(BB1253),BB1253/MAX(BB$22:BB1253)-1,"")</f>
        <v>-0.26812511299945774</v>
      </c>
      <c r="BF1253" s="62">
        <v>47.8</v>
      </c>
      <c r="BG1253" s="60">
        <f>IF(AND(ISNUMBER(BF1252),ISNUMBER(BF1253)),BF1253/BF1252-1,"")</f>
        <v>6.7396798652064049E-3</v>
      </c>
      <c r="BH1253" s="60">
        <f>IF(ISNUMBER(BF1253),BF1253/MAX(BF$22:BF1253)-1,"")</f>
        <v>-0.1171038049501294</v>
      </c>
      <c r="BK1253" s="61">
        <f>BK1252*(1+BL1253)</f>
        <v>138.21924400581369</v>
      </c>
      <c r="BL1253" s="60">
        <f>$L$12*N(AQ1253)+$L$13*N(S1253)+$L$14*N(AA1253)+$L$15*N(AE1253)+$L$16*N(AY1253)+$L$17*N(BC1253)+$L$18*N(AM1253)+$L$19*N(AU1253)+$L$20*N(W1253)</f>
        <v>-7.2294812946701302E-4</v>
      </c>
      <c r="BM1253" s="60">
        <f>IF(ISNUMBER(BK1253),BK1253/MAX(BK$22:BK1253)-1,"")</f>
        <v>-7.9556169166287938E-2</v>
      </c>
      <c r="BO1253" s="61">
        <f>BO1252*(1+BP1253)</f>
        <v>136.85972648460384</v>
      </c>
      <c r="BP1253" s="60">
        <f>$L$36*N(S1253)+$L$37*N(AQ1253)+$L$38*N(AA1253)+$L$39*N(AE1253)+$L$40*N(AM1253)+$L$41*N(W1253)+$L$42*N(AI1253)+$L$43*N(BG1253)+$L$44*N(AY1253)</f>
        <v>-2.6333333249932531E-3</v>
      </c>
      <c r="BQ1253" s="60">
        <f>IF(ISNUMBER(BO1253),BO1253/MAX(BO$22:BO1253)-1,"")</f>
        <v>-9.7383237040976622E-2</v>
      </c>
      <c r="BS1253" s="61">
        <f>BS1252*(1+BT1253)</f>
        <v>127.99725564788187</v>
      </c>
      <c r="BT1253" s="60">
        <f>$L$60*N(S1253)+$L$61*N(AE1253)+$L$62*N(AQ1253)+$L$63*N(AM1253)+$L$64*N(AI1253)+$L$65*N(AA1253)+$L$66*N(BG1253)+$L$67*N(W1253)+$L$68*N(AY1253)</f>
        <v>-4.6247049056124291E-3</v>
      </c>
      <c r="BU1253" s="60">
        <f>IF(ISNUMBER(BS1253),BS1253/MAX(BS$22:BS1253)-1,"")</f>
        <v>-0.11366147712111563</v>
      </c>
    </row>
    <row r="1254" spans="17:73" ht="16" customHeight="1">
      <c r="Q1254" s="63">
        <v>44876</v>
      </c>
      <c r="R1254" s="62">
        <v>597.82000000000005</v>
      </c>
      <c r="S1254" s="60">
        <f>IF(AND(ISNUMBER(R1253),ISNUMBER(R1254)),R1254/R1253-1,"")</f>
        <v>2.2211582853136846E-2</v>
      </c>
      <c r="T1254" s="60">
        <f>IF(ISNUMBER(R1254),R1254/MAX(R$22:R1254)-1,"")</f>
        <v>-9.8990203466465587E-2</v>
      </c>
      <c r="V1254" s="62">
        <v>299.7</v>
      </c>
      <c r="W1254" s="60">
        <f>IF(AND(ISNUMBER(V1253),ISNUMBER(V1254)),V1254/V1253-1,"")</f>
        <v>2.3006553795740015E-2</v>
      </c>
      <c r="X1254" s="60">
        <f>IF(ISNUMBER(V1254),V1254/MAX(V$22:V1254)-1,"")</f>
        <v>-0.11218413958586371</v>
      </c>
      <c r="Z1254" s="62">
        <v>11.45</v>
      </c>
      <c r="AA1254" s="60">
        <f>IF(AND(ISNUMBER(Z1253),ISNUMBER(Z1254)),Z1254/Z1253-1,"")</f>
        <v>2.9676258992805682E-2</v>
      </c>
      <c r="AB1254" s="60">
        <f>IF(ISNUMBER(Z1254),Z1254/MAX(Z$22:Z1254)-1,"")</f>
        <v>-0.15560471976401191</v>
      </c>
      <c r="AD1254" s="62">
        <v>14.4</v>
      </c>
      <c r="AE1254" s="60">
        <f>IF(AND(ISNUMBER(AD1253),ISNUMBER(AD1254)),AD1254/AD1253-1,"")</f>
        <v>3.5226455787203514E-2</v>
      </c>
      <c r="AF1254" s="60">
        <f>IF(ISNUMBER(AD1254),AD1254/MAX(AD$22:AD1254)-1,"")</f>
        <v>-0.15144372421921026</v>
      </c>
      <c r="AH1254" s="62">
        <v>17.63</v>
      </c>
      <c r="AI1254" s="60">
        <f>IF(AND(ISNUMBER(AH1253),ISNUMBER(AH1254)),AH1254/AH1253-1,"")</f>
        <v>3.3411488862836958E-2</v>
      </c>
      <c r="AJ1254" s="60">
        <f>IF(ISNUMBER(AH1254),AH1254/MAX(AH$22:AH1254)-1,"")</f>
        <v>-0.16207224334600767</v>
      </c>
      <c r="AL1254" s="62">
        <v>20.75</v>
      </c>
      <c r="AM1254" s="60">
        <f>IF(AND(ISNUMBER(AL1253),ISNUMBER(AL1254)),AL1254/AL1253-1,"")</f>
        <v>3.6463536463536395E-2</v>
      </c>
      <c r="AN1254" s="60">
        <f>IF(ISNUMBER(AL1254),AL1254/MAX(AL$22:AL1254)-1,"")</f>
        <v>-0.11964361476453123</v>
      </c>
      <c r="AP1254" s="62">
        <v>100.36</v>
      </c>
      <c r="AQ1254" s="60">
        <f>IF(AND(ISNUMBER(AP1253),ISNUMBER(AP1254)),AP1254/AP1253-1,"")</f>
        <v>2.990132562543657E-4</v>
      </c>
      <c r="AR1254" s="60">
        <f>IF(ISNUMBER(AP1254),AP1254/MAX(AP$22:AP1254)-1,"")</f>
        <v>-1.4923888170331745E-3</v>
      </c>
      <c r="AT1254" s="62">
        <v>50.11</v>
      </c>
      <c r="AU1254" s="60">
        <f>IF(AND(ISNUMBER(AT1253),ISNUMBER(AT1254)),AT1254/AT1253-1,"")</f>
        <v>1.9960079840308786E-4</v>
      </c>
      <c r="AV1254" s="60">
        <f>IF(ISNUMBER(AT1254),AT1254/MAX(AT$22:AT1254)-1,"")</f>
        <v>-1.394978078915865E-3</v>
      </c>
      <c r="AX1254" s="62">
        <v>24.56</v>
      </c>
      <c r="AY1254" s="60">
        <f>IF(AND(ISNUMBER(AX1253),ISNUMBER(AX1254)),AX1254/AX1253-1,"")</f>
        <v>-6.8742418115649295E-3</v>
      </c>
      <c r="AZ1254" s="60">
        <f>IF(ISNUMBER(AX1254),AX1254/MAX(AX$22:AX1254)-1,"")</f>
        <v>-8.4094723102741131E-2</v>
      </c>
      <c r="BB1254" s="62">
        <v>40.96</v>
      </c>
      <c r="BC1254" s="60">
        <f>IF(AND(ISNUMBER(BB1253),ISNUMBER(BB1254)),BB1254/BB1253-1,"")</f>
        <v>1.1857707509881577E-2</v>
      </c>
      <c r="BD1254" s="60">
        <f>IF(ISNUMBER(BB1254),BB1254/MAX(BB$22:BB1254)-1,"")</f>
        <v>-0.25944675465557765</v>
      </c>
      <c r="BF1254" s="62">
        <v>47.95</v>
      </c>
      <c r="BG1254" s="60">
        <f>IF(AND(ISNUMBER(BF1253),ISNUMBER(BF1254)),BF1254/BF1253-1,"")</f>
        <v>3.13807531380772E-3</v>
      </c>
      <c r="BH1254" s="60">
        <f>IF(ISNUMBER(BF1254),BF1254/MAX(BF$22:BF1254)-1,"")</f>
        <v>-0.11433321019578868</v>
      </c>
      <c r="BK1254" s="61">
        <f>BK1253*(1+BL1254)</f>
        <v>140.42298294942847</v>
      </c>
      <c r="BL1254" s="60">
        <f>$L$12*N(AQ1254)+$L$13*N(S1254)+$L$14*N(AA1254)+$L$15*N(AE1254)+$L$16*N(AY1254)+$L$17*N(BC1254)+$L$18*N(AM1254)+$L$19*N(AU1254)+$L$20*N(W1254)</f>
        <v>1.5943792483209322E-2</v>
      </c>
      <c r="BM1254" s="60">
        <f>IF(ISNUMBER(BK1254),BK1254/MAX(BK$22:BK1254)-1,"")</f>
        <v>-6.4880803735024917E-2</v>
      </c>
      <c r="BO1254" s="61">
        <f>BO1253*(1+BP1254)</f>
        <v>139.49776491715588</v>
      </c>
      <c r="BP1254" s="60">
        <f>$L$36*N(S1254)+$L$37*N(AQ1254)+$L$38*N(AA1254)+$L$39*N(AE1254)+$L$40*N(AM1254)+$L$41*N(W1254)+$L$42*N(AI1254)+$L$43*N(BG1254)+$L$44*N(AY1254)</f>
        <v>1.9275491047023221E-2</v>
      </c>
      <c r="BQ1254" s="60">
        <f>IF(ISNUMBER(BO1254),BO1254/MAX(BO$22:BO1254)-1,"")</f>
        <v>-7.9984855707666891E-2</v>
      </c>
      <c r="BS1254" s="61">
        <f>BS1253*(1+BT1254)</f>
        <v>131.03573725545152</v>
      </c>
      <c r="BT1254" s="60">
        <f>$L$60*N(S1254)+$L$61*N(AE1254)+$L$62*N(AQ1254)+$L$63*N(AM1254)+$L$64*N(AI1254)+$L$65*N(AA1254)+$L$66*N(BG1254)+$L$67*N(W1254)+$L$68*N(AY1254)</f>
        <v>2.3738646521675712E-2</v>
      </c>
      <c r="BU1254" s="60">
        <f>IF(ISNUMBER(BS1254),BS1254/MAX(BS$22:BS1254)-1,"")</f>
        <v>-9.2621000227949501E-2</v>
      </c>
    </row>
    <row r="1255" spans="17:73" ht="16" customHeight="1">
      <c r="Q1255" s="63">
        <v>44879</v>
      </c>
      <c r="R1255" s="62">
        <v>595.29999999999995</v>
      </c>
      <c r="S1255" s="60">
        <f>IF(AND(ISNUMBER(R1254),ISNUMBER(R1255)),R1255/R1254-1,"")</f>
        <v>-4.2153156468504038E-3</v>
      </c>
      <c r="T1255" s="60">
        <f>IF(ISNUMBER(R1255),R1255/MAX(R$22:R1255)-1,"")</f>
        <v>-0.10278824415975896</v>
      </c>
      <c r="V1255" s="62">
        <v>298.98</v>
      </c>
      <c r="W1255" s="60">
        <f>IF(AND(ISNUMBER(V1254),ISNUMBER(V1255)),V1255/V1254-1,"")</f>
        <v>-2.4024024024023038E-3</v>
      </c>
      <c r="X1255" s="60">
        <f>IF(ISNUMBER(V1255),V1255/MAX(V$22:V1255)-1,"")</f>
        <v>-0.11431703054181352</v>
      </c>
      <c r="Z1255" s="62">
        <v>11.39</v>
      </c>
      <c r="AA1255" s="60">
        <f>IF(AND(ISNUMBER(Z1254),ISNUMBER(Z1255)),Z1255/Z1254-1,"")</f>
        <v>-5.2401746724889398E-3</v>
      </c>
      <c r="AB1255" s="60">
        <f>IF(ISNUMBER(Z1255),Z1255/MAX(Z$22:Z1255)-1,"")</f>
        <v>-0.16002949852507375</v>
      </c>
      <c r="AD1255" s="62">
        <v>14.4</v>
      </c>
      <c r="AE1255" s="60">
        <f>IF(AND(ISNUMBER(AD1254),ISNUMBER(AD1255)),AD1255/AD1254-1,"")</f>
        <v>0</v>
      </c>
      <c r="AF1255" s="60">
        <f>IF(ISNUMBER(AD1255),AD1255/MAX(AD$22:AD1255)-1,"")</f>
        <v>-0.15144372421921026</v>
      </c>
      <c r="AH1255" s="62">
        <v>17.37</v>
      </c>
      <c r="AI1255" s="60">
        <f>IF(AND(ISNUMBER(AH1254),ISNUMBER(AH1255)),AH1255/AH1254-1,"")</f>
        <v>-1.4747589336358335E-2</v>
      </c>
      <c r="AJ1255" s="60">
        <f>IF(ISNUMBER(AH1255),AH1255/MAX(AH$22:AH1255)-1,"")</f>
        <v>-0.17442965779467667</v>
      </c>
      <c r="AL1255" s="62">
        <v>20.69</v>
      </c>
      <c r="AM1255" s="60">
        <f>IF(AND(ISNUMBER(AL1254),ISNUMBER(AL1255)),AL1255/AL1254-1,"")</f>
        <v>-2.8915662650601526E-3</v>
      </c>
      <c r="AN1255" s="60">
        <f>IF(ISNUMBER(AL1255),AL1255/MAX(AL$22:AL1255)-1,"")</f>
        <v>-0.12218922358930839</v>
      </c>
      <c r="AP1255" s="62">
        <v>100.37</v>
      </c>
      <c r="AQ1255" s="60">
        <f>IF(AND(ISNUMBER(AP1254),ISNUMBER(AP1255)),AP1255/AP1254-1,"")</f>
        <v>9.9641291351204586E-5</v>
      </c>
      <c r="AR1255" s="60">
        <f>IF(ISNUMBER(AP1255),AP1255/MAX(AP$22:AP1255)-1,"")</f>
        <v>-1.3928962292308888E-3</v>
      </c>
      <c r="AT1255" s="62">
        <v>50.13</v>
      </c>
      <c r="AU1255" s="60">
        <f>IF(AND(ISNUMBER(AT1254),ISNUMBER(AT1255)),AT1255/AT1254-1,"")</f>
        <v>3.9912193175029032E-4</v>
      </c>
      <c r="AV1255" s="60">
        <f>IF(ISNUMBER(AT1255),AT1255/MAX(AT$22:AT1255)-1,"")</f>
        <v>-9.9641291351126871E-4</v>
      </c>
      <c r="AX1255" s="62">
        <v>24.44</v>
      </c>
      <c r="AY1255" s="60">
        <f>IF(AND(ISNUMBER(AX1254),ISNUMBER(AX1255)),AX1255/AX1254-1,"")</f>
        <v>-4.8859934853419107E-3</v>
      </c>
      <c r="AZ1255" s="60">
        <f>IF(ISNUMBER(AX1255),AX1255/MAX(AX$22:AX1255)-1,"")</f>
        <v>-8.856983031885135E-2</v>
      </c>
      <c r="BB1255" s="62">
        <v>40.82</v>
      </c>
      <c r="BC1255" s="60">
        <f>IF(AND(ISNUMBER(BB1254),ISNUMBER(BB1255)),BB1255/BB1254-1,"")</f>
        <v>-3.41796875E-3</v>
      </c>
      <c r="BD1255" s="60">
        <f>IF(ISNUMBER(BB1255),BB1255/MAX(BB$22:BB1255)-1,"")</f>
        <v>-0.26197794250587603</v>
      </c>
      <c r="BF1255" s="62">
        <v>47.79</v>
      </c>
      <c r="BG1255" s="60">
        <f>IF(AND(ISNUMBER(BF1254),ISNUMBER(BF1255)),BF1255/BF1254-1,"")</f>
        <v>-3.3368091762253638E-3</v>
      </c>
      <c r="BH1255" s="60">
        <f>IF(ISNUMBER(BF1255),BF1255/MAX(BF$22:BF1255)-1,"")</f>
        <v>-0.11728851126708539</v>
      </c>
      <c r="BK1255" s="61">
        <f>BK1254*(1+BL1255)</f>
        <v>139.99706568418168</v>
      </c>
      <c r="BL1255" s="60">
        <f>$L$12*N(AQ1255)+$L$13*N(S1255)+$L$14*N(AA1255)+$L$15*N(AE1255)+$L$16*N(AY1255)+$L$17*N(BC1255)+$L$18*N(AM1255)+$L$19*N(AU1255)+$L$20*N(W1255)</f>
        <v>-3.0331022479432178E-3</v>
      </c>
      <c r="BM1255" s="60">
        <f>IF(ISNUMBER(BK1255),BK1255/MAX(BK$22:BK1255)-1,"")</f>
        <v>-6.7717115871311018E-2</v>
      </c>
      <c r="BO1255" s="61">
        <f>BO1254*(1+BP1255)</f>
        <v>139.09448781002911</v>
      </c>
      <c r="BP1255" s="60">
        <f>$L$36*N(S1255)+$L$37*N(AQ1255)+$L$38*N(AA1255)+$L$39*N(AE1255)+$L$40*N(AM1255)+$L$41*N(W1255)+$L$42*N(AI1255)+$L$43*N(BG1255)+$L$44*N(AY1255)</f>
        <v>-2.8909216385385149E-3</v>
      </c>
      <c r="BQ1255" s="60">
        <f>IF(ISNUMBER(BO1255),BO1255/MAX(BO$22:BO1255)-1,"")</f>
        <v>-8.2644547396084733E-2</v>
      </c>
      <c r="BS1255" s="61">
        <f>BS1254*(1+BT1255)</f>
        <v>130.54774355777857</v>
      </c>
      <c r="BT1255" s="60">
        <f>$L$60*N(S1255)+$L$61*N(AE1255)+$L$62*N(AQ1255)+$L$63*N(AM1255)+$L$64*N(AI1255)+$L$65*N(AA1255)+$L$66*N(BG1255)+$L$67*N(W1255)+$L$68*N(AY1255)</f>
        <v>-3.724126775595664E-3</v>
      </c>
      <c r="BU1255" s="60">
        <f>IF(ISNUMBER(BS1255),BS1255/MAX(BS$22:BS1255)-1,"")</f>
        <v>-9.6000194656613802E-2</v>
      </c>
    </row>
    <row r="1256" spans="17:73" ht="16" customHeight="1">
      <c r="Q1256" s="63">
        <v>44880</v>
      </c>
      <c r="R1256" s="62">
        <v>592.20000000000005</v>
      </c>
      <c r="S1256" s="60">
        <f>IF(AND(ISNUMBER(R1255),ISNUMBER(R1256)),R1256/R1255-1,"")</f>
        <v>-5.2074584243236854E-3</v>
      </c>
      <c r="T1256" s="60">
        <f>IF(ISNUMBER(R1256),R1256/MAX(R$22:R1256)-1,"")</f>
        <v>-0.10746043707611141</v>
      </c>
      <c r="V1256" s="62">
        <v>297.27999999999997</v>
      </c>
      <c r="W1256" s="60">
        <f>IF(AND(ISNUMBER(V1255),ISNUMBER(V1256)),V1256/V1255-1,"")</f>
        <v>-5.6859990634826607E-3</v>
      </c>
      <c r="X1256" s="60">
        <f>IF(ISNUMBER(V1256),V1256/MAX(V$22:V1256)-1,"")</f>
        <v>-0.11935302307669526</v>
      </c>
      <c r="Z1256" s="62">
        <v>11.34</v>
      </c>
      <c r="AA1256" s="60">
        <f>IF(AND(ISNUMBER(Z1255),ISNUMBER(Z1256)),Z1256/Z1255-1,"")</f>
        <v>-4.389815627743654E-3</v>
      </c>
      <c r="AB1256" s="60">
        <f>IF(ISNUMBER(Z1256),Z1256/MAX(Z$22:Z1256)-1,"")</f>
        <v>-0.16371681415929207</v>
      </c>
      <c r="AD1256" s="62">
        <v>14.42</v>
      </c>
      <c r="AE1256" s="60">
        <f>IF(AND(ISNUMBER(AD1255),ISNUMBER(AD1256)),AD1256/AD1255-1,"")</f>
        <v>1.388888888888884E-3</v>
      </c>
      <c r="AF1256" s="60">
        <f>IF(ISNUMBER(AD1256),AD1256/MAX(AD$22:AD1256)-1,"")</f>
        <v>-0.15026517383618143</v>
      </c>
      <c r="AH1256" s="62">
        <v>17.27</v>
      </c>
      <c r="AI1256" s="60">
        <f>IF(AND(ISNUMBER(AH1255),ISNUMBER(AH1256)),AH1256/AH1255-1,"")</f>
        <v>-5.7570523891767866E-3</v>
      </c>
      <c r="AJ1256" s="60">
        <f>IF(ISNUMBER(AH1256),AH1256/MAX(AH$22:AH1256)-1,"")</f>
        <v>-0.17918250950570336</v>
      </c>
      <c r="AL1256" s="62">
        <v>20.55</v>
      </c>
      <c r="AM1256" s="60">
        <f>IF(AND(ISNUMBER(AL1255),ISNUMBER(AL1256)),AL1256/AL1255-1,"")</f>
        <v>-6.766553890768523E-3</v>
      </c>
      <c r="AN1256" s="60">
        <f>IF(ISNUMBER(AL1256),AL1256/MAX(AL$22:AL1256)-1,"")</f>
        <v>-0.12812897751378871</v>
      </c>
      <c r="AP1256" s="62">
        <v>100.38500000000001</v>
      </c>
      <c r="AQ1256" s="60">
        <f>IF(AND(ISNUMBER(AP1255),ISNUMBER(AP1256)),AP1256/AP1255-1,"")</f>
        <v>1.4944704593000679E-4</v>
      </c>
      <c r="AR1256" s="60">
        <f>IF(ISNUMBER(AP1256),AP1256/MAX(AP$22:AP1256)-1,"")</f>
        <v>-1.2436573475276269E-3</v>
      </c>
      <c r="AT1256" s="62">
        <v>50.13</v>
      </c>
      <c r="AU1256" s="60">
        <f>IF(AND(ISNUMBER(AT1255),ISNUMBER(AT1256)),AT1256/AT1255-1,"")</f>
        <v>0</v>
      </c>
      <c r="AV1256" s="60">
        <f>IF(ISNUMBER(AT1256),AT1256/MAX(AT$22:AT1256)-1,"")</f>
        <v>-9.9641291351126871E-4</v>
      </c>
      <c r="AX1256" s="62">
        <v>24.52</v>
      </c>
      <c r="AY1256" s="60">
        <f>IF(AND(ISNUMBER(AX1255),ISNUMBER(AX1256)),AX1256/AX1255-1,"")</f>
        <v>3.2733224222585289E-3</v>
      </c>
      <c r="AZ1256" s="60">
        <f>IF(ISNUMBER(AX1256),AX1256/MAX(AX$22:AX1256)-1,"")</f>
        <v>-8.5586425508111241E-2</v>
      </c>
      <c r="BB1256" s="62">
        <v>40.869999999999997</v>
      </c>
      <c r="BC1256" s="60">
        <f>IF(AND(ISNUMBER(BB1255),ISNUMBER(BB1256)),BB1256/BB1255-1,"")</f>
        <v>1.2248897599216324E-3</v>
      </c>
      <c r="BD1256" s="60">
        <f>IF(ISNUMBER(BB1256),BB1256/MAX(BB$22:BB1256)-1,"")</f>
        <v>-0.26107394684505525</v>
      </c>
      <c r="BF1256" s="62">
        <v>47.75</v>
      </c>
      <c r="BG1256" s="60">
        <f>IF(AND(ISNUMBER(BF1255),ISNUMBER(BF1256)),BF1256/BF1255-1,"")</f>
        <v>-8.3699518727764488E-4</v>
      </c>
      <c r="BH1256" s="60">
        <f>IF(ISNUMBER(BF1256),BF1256/MAX(BF$22:BF1256)-1,"")</f>
        <v>-0.11802733653490949</v>
      </c>
      <c r="BK1256" s="61">
        <f>BK1255*(1+BL1256)</f>
        <v>139.73882806668939</v>
      </c>
      <c r="BL1256" s="60">
        <f>$L$12*N(AQ1256)+$L$13*N(S1256)+$L$14*N(AA1256)+$L$15*N(AE1256)+$L$16*N(AY1256)+$L$17*N(BC1256)+$L$18*N(AM1256)+$L$19*N(AU1256)+$L$20*N(W1256)</f>
        <v>-1.8445930722208255E-3</v>
      </c>
      <c r="BM1256" s="60">
        <f>IF(ISNUMBER(BK1256),BK1256/MAX(BK$22:BK1256)-1,"")</f>
        <v>-6.943679842072481E-2</v>
      </c>
      <c r="BO1256" s="61">
        <f>BO1255*(1+BP1256)</f>
        <v>138.79230914720767</v>
      </c>
      <c r="BP1256" s="60">
        <f>$L$36*N(S1256)+$L$37*N(AQ1256)+$L$38*N(AA1256)+$L$39*N(AE1256)+$L$40*N(AM1256)+$L$41*N(W1256)+$L$42*N(AI1256)+$L$43*N(BG1256)+$L$44*N(AY1256)</f>
        <v>-2.1724704377511597E-3</v>
      </c>
      <c r="BQ1256" s="60">
        <f>IF(ISNUMBER(BO1256),BO1256/MAX(BO$22:BO1256)-1,"")</f>
        <v>-8.4637474997776629E-2</v>
      </c>
      <c r="BS1256" s="61">
        <f>BS1255*(1+BT1256)</f>
        <v>130.15236299026313</v>
      </c>
      <c r="BT1256" s="60">
        <f>$L$60*N(S1256)+$L$61*N(AE1256)+$L$62*N(AQ1256)+$L$63*N(AM1256)+$L$64*N(AI1256)+$L$65*N(AA1256)+$L$66*N(BG1256)+$L$67*N(W1256)+$L$68*N(AY1256)</f>
        <v>-3.0286281228633391E-3</v>
      </c>
      <c r="BU1256" s="60">
        <f>IF(ISNUMBER(BS1256),BS1256/MAX(BS$22:BS1256)-1,"")</f>
        <v>-9.8738073890139777E-2</v>
      </c>
    </row>
    <row r="1257" spans="17:73" ht="16" customHeight="1">
      <c r="Q1257" s="63">
        <v>44881</v>
      </c>
      <c r="R1257" s="62">
        <v>590.26</v>
      </c>
      <c r="S1257" s="60">
        <f>IF(AND(ISNUMBER(R1256),ISNUMBER(R1257)),R1257/R1256-1,"")</f>
        <v>-3.2759202971970325E-3</v>
      </c>
      <c r="T1257" s="60">
        <f>IF(ISNUMBER(R1257),R1257/MAX(R$22:R1257)-1,"")</f>
        <v>-0.11038432554634514</v>
      </c>
      <c r="V1257" s="62">
        <v>296.29000000000002</v>
      </c>
      <c r="W1257" s="60">
        <f>IF(AND(ISNUMBER(V1256),ISNUMBER(V1257)),V1257/V1256-1,"")</f>
        <v>-3.3301937567274953E-3</v>
      </c>
      <c r="X1257" s="60">
        <f>IF(ISNUMBER(V1257),V1257/MAX(V$22:V1257)-1,"")</f>
        <v>-0.12228574814112625</v>
      </c>
      <c r="Z1257" s="62">
        <v>11.29</v>
      </c>
      <c r="AA1257" s="60">
        <f>IF(AND(ISNUMBER(Z1256),ISNUMBER(Z1257)),Z1257/Z1256-1,"")</f>
        <v>-4.4091710758378255E-3</v>
      </c>
      <c r="AB1257" s="60">
        <f>IF(ISNUMBER(Z1257),Z1257/MAX(Z$22:Z1257)-1,"")</f>
        <v>-0.16740412979351038</v>
      </c>
      <c r="AD1257" s="62">
        <v>14.34</v>
      </c>
      <c r="AE1257" s="60">
        <f>IF(AND(ISNUMBER(AD1256),ISNUMBER(AD1257)),AD1257/AD1256-1,"")</f>
        <v>-5.5478502080443803E-3</v>
      </c>
      <c r="AF1257" s="60">
        <f>IF(ISNUMBER(AD1257),AD1257/MAX(AD$22:AD1257)-1,"")</f>
        <v>-0.15497937536829698</v>
      </c>
      <c r="AH1257" s="62">
        <v>17.22</v>
      </c>
      <c r="AI1257" s="60">
        <f>IF(AND(ISNUMBER(AH1256),ISNUMBER(AH1257)),AH1257/AH1256-1,"")</f>
        <v>-2.8951939779965352E-3</v>
      </c>
      <c r="AJ1257" s="60">
        <f>IF(ISNUMBER(AH1257),AH1257/MAX(AH$22:AH1257)-1,"")</f>
        <v>-0.1815589353612167</v>
      </c>
      <c r="AL1257" s="62">
        <v>20.55</v>
      </c>
      <c r="AM1257" s="60">
        <f>IF(AND(ISNUMBER(AL1256),ISNUMBER(AL1257)),AL1257/AL1256-1,"")</f>
        <v>0</v>
      </c>
      <c r="AN1257" s="60">
        <f>IF(ISNUMBER(AL1257),AL1257/MAX(AL$22:AL1257)-1,"")</f>
        <v>-0.12812897751378871</v>
      </c>
      <c r="AP1257" s="62">
        <v>100.41</v>
      </c>
      <c r="AQ1257" s="60">
        <f>IF(AND(ISNUMBER(AP1256),ISNUMBER(AP1257)),AP1257/AP1256-1,"")</f>
        <v>2.4904119141289094E-4</v>
      </c>
      <c r="AR1257" s="60">
        <f>IF(ISNUMBER(AP1257),AP1257/MAX(AP$22:AP1257)-1,"")</f>
        <v>-9.9492587802219035E-4</v>
      </c>
      <c r="AT1257" s="62">
        <v>50.14</v>
      </c>
      <c r="AU1257" s="60">
        <f>IF(AND(ISNUMBER(AT1256),ISNUMBER(AT1257)),AT1257/AT1256-1,"")</f>
        <v>1.9948134849379073E-4</v>
      </c>
      <c r="AV1257" s="60">
        <f>IF(ISNUMBER(AT1257),AT1257/MAX(AT$22:AT1257)-1,"")</f>
        <v>-7.9713033080908158E-4</v>
      </c>
      <c r="AX1257" s="62">
        <v>24.39</v>
      </c>
      <c r="AY1257" s="60">
        <f>IF(AND(ISNUMBER(AX1256),ISNUMBER(AX1257)),AX1257/AX1256-1,"")</f>
        <v>-5.3017944535073136E-3</v>
      </c>
      <c r="AZ1257" s="60">
        <f>IF(ISNUMBER(AX1257),AX1257/MAX(AX$22:AX1257)-1,"")</f>
        <v>-9.0434458325564071E-2</v>
      </c>
      <c r="BB1257" s="62">
        <v>41.06</v>
      </c>
      <c r="BC1257" s="60">
        <f>IF(AND(ISNUMBER(BB1256),ISNUMBER(BB1257)),BB1257/BB1256-1,"")</f>
        <v>4.6488867139713452E-3</v>
      </c>
      <c r="BD1257" s="60">
        <f>IF(ISNUMBER(BB1257),BB1257/MAX(BB$22:BB1257)-1,"")</f>
        <v>-0.25763876333393598</v>
      </c>
      <c r="BF1257" s="62">
        <v>47.95</v>
      </c>
      <c r="BG1257" s="60">
        <f>IF(AND(ISNUMBER(BF1256),ISNUMBER(BF1257)),BF1257/BF1256-1,"")</f>
        <v>4.1884816753927634E-3</v>
      </c>
      <c r="BH1257" s="60">
        <f>IF(ISNUMBER(BF1257),BF1257/MAX(BF$22:BF1257)-1,"")</f>
        <v>-0.11433321019578868</v>
      </c>
      <c r="BK1257" s="61">
        <f>BK1256*(1+BL1257)</f>
        <v>139.35085851107405</v>
      </c>
      <c r="BL1257" s="60">
        <f>$L$12*N(AQ1257)+$L$13*N(S1257)+$L$14*N(AA1257)+$L$15*N(AE1257)+$L$16*N(AY1257)+$L$17*N(BC1257)+$L$18*N(AM1257)+$L$19*N(AU1257)+$L$20*N(W1257)</f>
        <v>-2.7763905063679399E-3</v>
      </c>
      <c r="BM1257" s="60">
        <f>IF(ISNUMBER(BK1257),BK1257/MAX(BK$22:BK1257)-1,"")</f>
        <v>-7.2020405259164866E-2</v>
      </c>
      <c r="BO1257" s="61">
        <f>BO1256*(1+BP1257)</f>
        <v>138.36184878694274</v>
      </c>
      <c r="BP1257" s="60">
        <f>$L$36*N(S1257)+$L$37*N(AQ1257)+$L$38*N(AA1257)+$L$39*N(AE1257)+$L$40*N(AM1257)+$L$41*N(W1257)+$L$42*N(AI1257)+$L$43*N(BG1257)+$L$44*N(AY1257)</f>
        <v>-3.1014712768296883E-3</v>
      </c>
      <c r="BQ1257" s="60">
        <f>IF(ISNUMBER(BO1257),BO1257/MAX(BO$22:BO1257)-1,"")</f>
        <v>-8.7476445576957329E-2</v>
      </c>
      <c r="BS1257" s="61">
        <f>BS1256*(1+BT1257)</f>
        <v>129.79883808081581</v>
      </c>
      <c r="BT1257" s="60">
        <f>$L$60*N(S1257)+$L$61*N(AE1257)+$L$62*N(AQ1257)+$L$63*N(AM1257)+$L$64*N(AI1257)+$L$65*N(AA1257)+$L$66*N(BG1257)+$L$67*N(W1257)+$L$68*N(AY1257)</f>
        <v>-2.7162388859106727E-3</v>
      </c>
      <c r="BU1257" s="60">
        <f>IF(ISNUMBER(BS1257),BS1257/MAX(BS$22:BS1257)-1,"")</f>
        <v>-0.10118611658023013</v>
      </c>
    </row>
    <row r="1258" spans="17:73" ht="16" customHeight="1">
      <c r="Q1258" s="63">
        <v>44882</v>
      </c>
      <c r="R1258" s="62">
        <v>589.37</v>
      </c>
      <c r="S1258" s="60">
        <f>IF(AND(ISNUMBER(R1257),ISNUMBER(R1258)),R1258/R1257-1,"")</f>
        <v>-1.5078101175752812E-3</v>
      </c>
      <c r="T1258" s="60">
        <f>IF(ISNUMBER(R1258),R1258/MAX(R$22:R1258)-1,"")</f>
        <v>-0.11172569706103996</v>
      </c>
      <c r="V1258" s="62">
        <v>296.45999999999998</v>
      </c>
      <c r="W1258" s="60">
        <f>IF(AND(ISNUMBER(V1257),ISNUMBER(V1258)),V1258/V1257-1,"")</f>
        <v>5.7376219244642535E-4</v>
      </c>
      <c r="X1258" s="60">
        <f>IF(ISNUMBER(V1258),V1258/MAX(V$22:V1258)-1,"")</f>
        <v>-0.12178214888763816</v>
      </c>
      <c r="Z1258" s="62">
        <v>11.3</v>
      </c>
      <c r="AA1258" s="60">
        <f>IF(AND(ISNUMBER(Z1257),ISNUMBER(Z1258)),Z1258/Z1257-1,"")</f>
        <v>8.8573959255988655E-4</v>
      </c>
      <c r="AB1258" s="60">
        <f>IF(ISNUMBER(Z1258),Z1258/MAX(Z$22:Z1258)-1,"")</f>
        <v>-0.16666666666666663</v>
      </c>
      <c r="AD1258" s="62">
        <v>14.27</v>
      </c>
      <c r="AE1258" s="60">
        <f>IF(AND(ISNUMBER(AD1257),ISNUMBER(AD1258)),AD1258/AD1257-1,"")</f>
        <v>-4.8814504881450338E-3</v>
      </c>
      <c r="AF1258" s="60">
        <f>IF(ISNUMBER(AD1258),AD1258/MAX(AD$22:AD1258)-1,"")</f>
        <v>-0.159104301708898</v>
      </c>
      <c r="AH1258" s="62">
        <v>17.34</v>
      </c>
      <c r="AI1258" s="60">
        <f>IF(AND(ISNUMBER(AH1257),ISNUMBER(AH1258)),AH1258/AH1257-1,"")</f>
        <v>6.9686411149827432E-3</v>
      </c>
      <c r="AJ1258" s="60">
        <f>IF(ISNUMBER(AH1258),AH1258/MAX(AH$22:AH1258)-1,"")</f>
        <v>-0.17585551330798477</v>
      </c>
      <c r="AL1258" s="62">
        <v>20.64</v>
      </c>
      <c r="AM1258" s="60">
        <f>IF(AND(ISNUMBER(AL1257),ISNUMBER(AL1258)),AL1258/AL1257-1,"")</f>
        <v>4.3795620437956373E-3</v>
      </c>
      <c r="AN1258" s="60">
        <f>IF(ISNUMBER(AL1258),AL1258/MAX(AL$22:AL1258)-1,"")</f>
        <v>-0.12431056427662279</v>
      </c>
      <c r="AP1258" s="62">
        <v>100.41</v>
      </c>
      <c r="AQ1258" s="60">
        <f>IF(AND(ISNUMBER(AP1257),ISNUMBER(AP1258)),AP1258/AP1257-1,"")</f>
        <v>0</v>
      </c>
      <c r="AR1258" s="60">
        <f>IF(ISNUMBER(AP1258),AP1258/MAX(AP$22:AP1258)-1,"")</f>
        <v>-9.9492587802219035E-4</v>
      </c>
      <c r="AT1258" s="62">
        <v>50.13</v>
      </c>
      <c r="AU1258" s="60">
        <f>IF(AND(ISNUMBER(AT1257),ISNUMBER(AT1258)),AT1258/AT1257-1,"")</f>
        <v>-1.9944156362183829E-4</v>
      </c>
      <c r="AV1258" s="60">
        <f>IF(ISNUMBER(AT1258),AT1258/MAX(AT$22:AT1258)-1,"")</f>
        <v>-9.9641291351126871E-4</v>
      </c>
      <c r="AX1258" s="62">
        <v>24.37</v>
      </c>
      <c r="AY1258" s="60">
        <f>IF(AND(ISNUMBER(AX1257),ISNUMBER(AX1258)),AX1258/AX1257-1,"")</f>
        <v>-8.2000820008198971E-4</v>
      </c>
      <c r="AZ1258" s="60">
        <f>IF(ISNUMBER(AX1258),AX1258/MAX(AX$22:AX1258)-1,"")</f>
        <v>-9.1180309528249071E-2</v>
      </c>
      <c r="BB1258" s="62">
        <v>41.28</v>
      </c>
      <c r="BC1258" s="60">
        <f>IF(AND(ISNUMBER(BB1257),ISNUMBER(BB1258)),BB1258/BB1257-1,"")</f>
        <v>5.3580126643935078E-3</v>
      </c>
      <c r="BD1258" s="60">
        <f>IF(ISNUMBER(BB1258),BB1258/MAX(BB$22:BB1258)-1,"")</f>
        <v>-0.25366118242632441</v>
      </c>
      <c r="BF1258" s="62">
        <v>47.99</v>
      </c>
      <c r="BG1258" s="60">
        <f>IF(AND(ISNUMBER(BF1257),ISNUMBER(BF1258)),BF1258/BF1257-1,"")</f>
        <v>8.3420229405639645E-4</v>
      </c>
      <c r="BH1258" s="60">
        <f>IF(ISNUMBER(BF1258),BF1258/MAX(BF$22:BF1258)-1,"")</f>
        <v>-0.11359438492796448</v>
      </c>
      <c r="BK1258" s="61">
        <f>BK1257*(1+BL1258)</f>
        <v>139.28203573101408</v>
      </c>
      <c r="BL1258" s="60">
        <f>$L$12*N(AQ1258)+$L$13*N(S1258)+$L$14*N(AA1258)+$L$15*N(AE1258)+$L$16*N(AY1258)+$L$17*N(BC1258)+$L$18*N(AM1258)+$L$19*N(AU1258)+$L$20*N(W1258)</f>
        <v>-4.9388127777131967E-4</v>
      </c>
      <c r="BM1258" s="60">
        <f>IF(ISNUMBER(BK1258),BK1258/MAX(BK$22:BK1258)-1,"")</f>
        <v>-7.2478717007161131E-2</v>
      </c>
      <c r="BO1258" s="61">
        <f>BO1257*(1+BP1258)</f>
        <v>138.23550355620597</v>
      </c>
      <c r="BP1258" s="60">
        <f>$L$36*N(S1258)+$L$37*N(AQ1258)+$L$38*N(AA1258)+$L$39*N(AE1258)+$L$40*N(AM1258)+$L$41*N(W1258)+$L$42*N(AI1258)+$L$43*N(BG1258)+$L$44*N(AY1258)</f>
        <v>-9.1315078429837478E-4</v>
      </c>
      <c r="BQ1258" s="60">
        <f>IF(ISNUMBER(BO1258),BO1258/MAX(BO$22:BO1258)-1,"")</f>
        <v>-8.8309717176369484E-2</v>
      </c>
      <c r="BS1258" s="61">
        <f>BS1257*(1+BT1258)</f>
        <v>129.79543585248155</v>
      </c>
      <c r="BT1258" s="60">
        <f>$L$60*N(S1258)+$L$61*N(AE1258)+$L$62*N(AQ1258)+$L$63*N(AM1258)+$L$64*N(AI1258)+$L$65*N(AA1258)+$L$66*N(BG1258)+$L$67*N(W1258)+$L$68*N(AY1258)</f>
        <v>-2.6211546918197654E-5</v>
      </c>
      <c r="BU1258" s="60">
        <f>IF(ISNUMBER(BS1258),BS1258/MAX(BS$22:BS1258)-1,"")</f>
        <v>-0.10120967588250607</v>
      </c>
    </row>
    <row r="1259" spans="17:73" ht="16" customHeight="1">
      <c r="Q1259" s="63">
        <v>44883</v>
      </c>
      <c r="R1259" s="62">
        <v>588.41999999999996</v>
      </c>
      <c r="S1259" s="60">
        <f>IF(AND(ISNUMBER(R1258),ISNUMBER(R1259)),R1259/R1258-1,"")</f>
        <v>-1.6118906629113416E-3</v>
      </c>
      <c r="T1259" s="60">
        <f>IF(ISNUMBER(R1259),R1259/MAX(R$22:R1259)-1,"")</f>
        <v>-0.11315749811605136</v>
      </c>
      <c r="V1259" s="62">
        <v>294.62</v>
      </c>
      <c r="W1259" s="60">
        <f>IF(AND(ISNUMBER(V1258),ISNUMBER(V1259)),V1259/V1258-1,"")</f>
        <v>-6.2065708695944188E-3</v>
      </c>
      <c r="X1259" s="60">
        <f>IF(ISNUMBER(V1259),V1259/MAX(V$22:V1259)-1,"")</f>
        <v>-0.12723287021951002</v>
      </c>
      <c r="Z1259" s="62">
        <v>11.27</v>
      </c>
      <c r="AA1259" s="60">
        <f>IF(AND(ISNUMBER(Z1258),ISNUMBER(Z1259)),Z1259/Z1258-1,"")</f>
        <v>-2.6548672566372167E-3</v>
      </c>
      <c r="AB1259" s="60">
        <f>IF(ISNUMBER(Z1259),Z1259/MAX(Z$22:Z1259)-1,"")</f>
        <v>-0.16887905604719766</v>
      </c>
      <c r="AD1259" s="62">
        <v>14.28</v>
      </c>
      <c r="AE1259" s="60">
        <f>IF(AND(ISNUMBER(AD1258),ISNUMBER(AD1259)),AD1259/AD1258-1,"")</f>
        <v>7.0077084793274125E-4</v>
      </c>
      <c r="AF1259" s="60">
        <f>IF(ISNUMBER(AD1259),AD1259/MAX(AD$22:AD1259)-1,"")</f>
        <v>-0.15851502651738358</v>
      </c>
      <c r="AH1259" s="62">
        <v>17.350000000000001</v>
      </c>
      <c r="AI1259" s="60">
        <f>IF(AND(ISNUMBER(AH1258),ISNUMBER(AH1259)),AH1259/AH1258-1,"")</f>
        <v>5.7670126874298511E-4</v>
      </c>
      <c r="AJ1259" s="60">
        <f>IF(ISNUMBER(AH1259),AH1259/MAX(AH$22:AH1259)-1,"")</f>
        <v>-0.17538022813688203</v>
      </c>
      <c r="AL1259" s="62">
        <v>20.46</v>
      </c>
      <c r="AM1259" s="60">
        <f>IF(AND(ISNUMBER(AL1258),ISNUMBER(AL1259)),AL1259/AL1258-1,"")</f>
        <v>-8.720930232558155E-3</v>
      </c>
      <c r="AN1259" s="60">
        <f>IF(ISNUMBER(AL1259),AL1259/MAX(AL$22:AL1259)-1,"")</f>
        <v>-0.13194739075095463</v>
      </c>
      <c r="AP1259" s="62">
        <v>100.43</v>
      </c>
      <c r="AQ1259" s="60">
        <f>IF(AND(ISNUMBER(AP1258),ISNUMBER(AP1259)),AP1259/AP1258-1,"")</f>
        <v>1.9918334827218054E-4</v>
      </c>
      <c r="AR1259" s="60">
        <f>IF(ISNUMBER(AP1259),AP1259/MAX(AP$22:AP1259)-1,"")</f>
        <v>-7.9594070241761905E-4</v>
      </c>
      <c r="AT1259" s="62">
        <v>50.15</v>
      </c>
      <c r="AU1259" s="60">
        <f>IF(AND(ISNUMBER(AT1258),ISNUMBER(AT1259)),AT1259/AT1258-1,"")</f>
        <v>3.9896269698780351E-4</v>
      </c>
      <c r="AV1259" s="60">
        <f>IF(ISNUMBER(AT1259),AT1259/MAX(AT$22:AT1259)-1,"")</f>
        <v>-5.9784774810678343E-4</v>
      </c>
      <c r="AX1259" s="62">
        <v>24.37</v>
      </c>
      <c r="AY1259" s="60">
        <f>IF(AND(ISNUMBER(AX1258),ISNUMBER(AX1259)),AX1259/AX1258-1,"")</f>
        <v>0</v>
      </c>
      <c r="AZ1259" s="60">
        <f>IF(ISNUMBER(AX1259),AX1259/MAX(AX$22:AX1259)-1,"")</f>
        <v>-9.1180309528249071E-2</v>
      </c>
      <c r="BB1259" s="62">
        <v>41.2</v>
      </c>
      <c r="BC1259" s="60">
        <f>IF(AND(ISNUMBER(BB1258),ISNUMBER(BB1259)),BB1259/BB1258-1,"")</f>
        <v>-1.9379844961240345E-3</v>
      </c>
      <c r="BD1259" s="60">
        <f>IF(ISNUMBER(BB1259),BB1259/MAX(BB$22:BB1259)-1,"")</f>
        <v>-0.25510757548363761</v>
      </c>
      <c r="BF1259" s="62">
        <v>48.15</v>
      </c>
      <c r="BG1259" s="60">
        <f>IF(AND(ISNUMBER(BF1258),ISNUMBER(BF1259)),BF1259/BF1258-1,"")</f>
        <v>3.3340279224838287E-3</v>
      </c>
      <c r="BH1259" s="60">
        <f>IF(ISNUMBER(BF1259),BF1259/MAX(BF$22:BF1259)-1,"")</f>
        <v>-0.11063908385666799</v>
      </c>
      <c r="BK1259" s="61">
        <f>BK1258*(1+BL1259)</f>
        <v>139.10086936943489</v>
      </c>
      <c r="BL1259" s="60">
        <f>$L$12*N(AQ1259)+$L$13*N(S1259)+$L$14*N(AA1259)+$L$15*N(AE1259)+$L$16*N(AY1259)+$L$17*N(BC1259)+$L$18*N(AM1259)+$L$19*N(AU1259)+$L$20*N(W1259)</f>
        <v>-1.3007159223970446E-3</v>
      </c>
      <c r="BM1259" s="60">
        <f>IF(ISNUMBER(BK1259),BK1259/MAX(BK$22:BK1259)-1,"")</f>
        <v>-7.3685158708311937E-2</v>
      </c>
      <c r="BO1259" s="61">
        <f>BO1258*(1+BP1259)</f>
        <v>138.07898717013026</v>
      </c>
      <c r="BP1259" s="60">
        <f>$L$36*N(S1259)+$L$37*N(AQ1259)+$L$38*N(AA1259)+$L$39*N(AE1259)+$L$40*N(AM1259)+$L$41*N(W1259)+$L$42*N(AI1259)+$L$43*N(BG1259)+$L$44*N(AY1259)</f>
        <v>-1.1322444816939713E-3</v>
      </c>
      <c r="BQ1259" s="60">
        <f>IF(ISNUMBER(BO1259),BO1259/MAX(BO$22:BO1259)-1,"")</f>
        <v>-8.9341973468110569E-2</v>
      </c>
      <c r="BS1259" s="61">
        <f>BS1258*(1+BT1259)</f>
        <v>129.60506639914811</v>
      </c>
      <c r="BT1259" s="60">
        <f>$L$60*N(S1259)+$L$61*N(AE1259)+$L$62*N(AQ1259)+$L$63*N(AM1259)+$L$64*N(AI1259)+$L$65*N(AA1259)+$L$66*N(BG1259)+$L$67*N(W1259)+$L$68*N(AY1259)</f>
        <v>-1.4666883475764451E-3</v>
      </c>
      <c r="BU1259" s="60">
        <f>IF(ISNUMBER(BS1259),BS1259/MAX(BS$22:BS1259)-1,"")</f>
        <v>-0.10252792117780352</v>
      </c>
    </row>
    <row r="1260" spans="17:73" ht="16" customHeight="1">
      <c r="Q1260" s="63">
        <v>44886</v>
      </c>
      <c r="R1260" s="62">
        <v>594.97</v>
      </c>
      <c r="S1260" s="60">
        <f>IF(AND(ISNUMBER(R1259),ISNUMBER(R1260)),R1260/R1259-1,"")</f>
        <v>1.1131504707522E-2</v>
      </c>
      <c r="T1260" s="60">
        <f>IF(ISNUMBER(R1260),R1260/MAX(R$22:R1260)-1,"")</f>
        <v>-0.10328560663149955</v>
      </c>
      <c r="V1260" s="62">
        <v>297.62</v>
      </c>
      <c r="W1260" s="60">
        <f>IF(AND(ISNUMBER(V1259),ISNUMBER(V1260)),V1260/V1259-1,"")</f>
        <v>1.0182608105355984E-2</v>
      </c>
      <c r="X1260" s="60">
        <f>IF(ISNUMBER(V1260),V1260/MAX(V$22:V1260)-1,"")</f>
        <v>-0.11834582456971887</v>
      </c>
      <c r="Z1260" s="62">
        <v>11.37</v>
      </c>
      <c r="AA1260" s="60">
        <f>IF(AND(ISNUMBER(Z1259),ISNUMBER(Z1260)),Z1260/Z1259-1,"")</f>
        <v>8.8731144631766234E-3</v>
      </c>
      <c r="AB1260" s="60">
        <f>IF(ISNUMBER(Z1260),Z1260/MAX(Z$22:Z1260)-1,"")</f>
        <v>-0.16150442477876115</v>
      </c>
      <c r="AD1260" s="62">
        <v>14.35</v>
      </c>
      <c r="AE1260" s="60">
        <f>IF(AND(ISNUMBER(AD1259),ISNUMBER(AD1260)),AD1260/AD1259-1,"")</f>
        <v>4.9019607843137081E-3</v>
      </c>
      <c r="AF1260" s="60">
        <f>IF(ISNUMBER(AD1260),AD1260/MAX(AD$22:AD1260)-1,"")</f>
        <v>-0.15439010017678256</v>
      </c>
      <c r="AH1260" s="62">
        <v>17.29</v>
      </c>
      <c r="AI1260" s="60">
        <f>IF(AND(ISNUMBER(AH1259),ISNUMBER(AH1260)),AH1260/AH1259-1,"")</f>
        <v>-3.4582132564843215E-3</v>
      </c>
      <c r="AJ1260" s="60">
        <f>IF(ISNUMBER(AH1260),AH1260/MAX(AH$22:AH1260)-1,"")</f>
        <v>-0.17823193916349811</v>
      </c>
      <c r="AL1260" s="62">
        <v>20.67</v>
      </c>
      <c r="AM1260" s="60">
        <f>IF(AND(ISNUMBER(AL1259),ISNUMBER(AL1260)),AL1260/AL1259-1,"")</f>
        <v>1.0263929618768319E-2</v>
      </c>
      <c r="AN1260" s="60">
        <f>IF(ISNUMBER(AL1260),AL1260/MAX(AL$22:AL1260)-1,"")</f>
        <v>-0.12303775986423415</v>
      </c>
      <c r="AP1260" s="62">
        <v>100.43</v>
      </c>
      <c r="AQ1260" s="60">
        <f>IF(AND(ISNUMBER(AP1259),ISNUMBER(AP1260)),AP1260/AP1259-1,"")</f>
        <v>0</v>
      </c>
      <c r="AR1260" s="60">
        <f>IF(ISNUMBER(AP1260),AP1260/MAX(AP$22:AP1260)-1,"")</f>
        <v>-7.9594070241761905E-4</v>
      </c>
      <c r="AT1260" s="62">
        <v>50.16</v>
      </c>
      <c r="AU1260" s="60">
        <f>IF(AND(ISNUMBER(AT1259),ISNUMBER(AT1260)),AT1260/AT1259-1,"")</f>
        <v>1.9940179461608309E-4</v>
      </c>
      <c r="AV1260" s="60">
        <f>IF(ISNUMBER(AT1260),AT1260/MAX(AT$22:AT1260)-1,"")</f>
        <v>-3.985651654045963E-4</v>
      </c>
      <c r="AX1260" s="62">
        <v>24.38</v>
      </c>
      <c r="AY1260" s="60">
        <f>IF(AND(ISNUMBER(AX1259),ISNUMBER(AX1260)),AX1260/AX1259-1,"")</f>
        <v>4.103405826836326E-4</v>
      </c>
      <c r="AZ1260" s="60">
        <f>IF(ISNUMBER(AX1260),AX1260/MAX(AX$22:AX1260)-1,"")</f>
        <v>-9.0807383926906682E-2</v>
      </c>
      <c r="BB1260" s="62">
        <v>41.2</v>
      </c>
      <c r="BC1260" s="60">
        <f>IF(AND(ISNUMBER(BB1259),ISNUMBER(BB1260)),BB1260/BB1259-1,"")</f>
        <v>0</v>
      </c>
      <c r="BD1260" s="60">
        <f>IF(ISNUMBER(BB1260),BB1260/MAX(BB$22:BB1260)-1,"")</f>
        <v>-0.25510757548363761</v>
      </c>
      <c r="BF1260" s="62">
        <v>48.15</v>
      </c>
      <c r="BG1260" s="60">
        <f>IF(AND(ISNUMBER(BF1259),ISNUMBER(BF1260)),BF1260/BF1259-1,"")</f>
        <v>0</v>
      </c>
      <c r="BH1260" s="60">
        <f>IF(ISNUMBER(BF1260),BF1260/MAX(BF$22:BF1260)-1,"")</f>
        <v>-0.11063908385666799</v>
      </c>
      <c r="BK1260" s="61">
        <f>BK1259*(1+BL1260)</f>
        <v>139.89676944794741</v>
      </c>
      <c r="BL1260" s="60">
        <f>$L$12*N(AQ1260)+$L$13*N(S1260)+$L$14*N(AA1260)+$L$15*N(AE1260)+$L$16*N(AY1260)+$L$17*N(BC1260)+$L$18*N(AM1260)+$L$19*N(AU1260)+$L$20*N(W1260)</f>
        <v>5.7217476937453226E-3</v>
      </c>
      <c r="BM1260" s="60">
        <f>IF(ISNUMBER(BK1260),BK1260/MAX(BK$22:BK1260)-1,"")</f>
        <v>-6.8385018901469308E-2</v>
      </c>
      <c r="BO1260" s="61">
        <f>BO1259*(1+BP1260)</f>
        <v>138.93179920039631</v>
      </c>
      <c r="BP1260" s="60">
        <f>$L$36*N(S1260)+$L$37*N(AQ1260)+$L$38*N(AA1260)+$L$39*N(AE1260)+$L$40*N(AM1260)+$L$41*N(W1260)+$L$42*N(AI1260)+$L$43*N(BG1260)+$L$44*N(AY1260)</f>
        <v>6.1762622086390983E-3</v>
      </c>
      <c r="BQ1260" s="60">
        <f>IF(ISNUMBER(BO1260),BO1260/MAX(BO$22:BO1260)-1,"")</f>
        <v>-8.3717510713847698E-2</v>
      </c>
      <c r="BS1260" s="61">
        <f>BS1259*(1+BT1260)</f>
        <v>130.35876243384322</v>
      </c>
      <c r="BT1260" s="60">
        <f>$L$60*N(S1260)+$L$61*N(AE1260)+$L$62*N(AQ1260)+$L$63*N(AM1260)+$L$64*N(AI1260)+$L$65*N(AA1260)+$L$66*N(BG1260)+$L$67*N(W1260)+$L$68*N(AY1260)</f>
        <v>5.815328487035744E-3</v>
      </c>
      <c r="BU1260" s="60">
        <f>IF(ISNUMBER(BS1260),BS1260/MAX(BS$22:BS1260)-1,"")</f>
        <v>-9.7308826231509715E-2</v>
      </c>
    </row>
    <row r="1261" spans="17:73" ht="16" customHeight="1">
      <c r="Q1261" s="63">
        <v>44887</v>
      </c>
      <c r="R1261" s="62">
        <v>597.38</v>
      </c>
      <c r="S1261" s="60">
        <f>IF(AND(ISNUMBER(R1260),ISNUMBER(R1261)),R1261/R1260-1,"")</f>
        <v>4.0506244012301629E-3</v>
      </c>
      <c r="T1261" s="60">
        <f>IF(ISNUMBER(R1261),R1261/MAX(R$22:R1261)-1,"")</f>
        <v>-9.9653353428786784E-2</v>
      </c>
      <c r="V1261" s="62">
        <v>298.64</v>
      </c>
      <c r="W1261" s="60">
        <f>IF(AND(ISNUMBER(V1260),ISNUMBER(V1261)),V1261/V1260-1,"")</f>
        <v>3.4271890329951038E-3</v>
      </c>
      <c r="X1261" s="60">
        <f>IF(ISNUMBER(V1261),V1261/MAX(V$22:V1261)-1,"")</f>
        <v>-0.11532422904878992</v>
      </c>
      <c r="Z1261" s="62">
        <v>11.43</v>
      </c>
      <c r="AA1261" s="60">
        <f>IF(AND(ISNUMBER(Z1260),ISNUMBER(Z1261)),Z1261/Z1260-1,"")</f>
        <v>5.2770448548813409E-3</v>
      </c>
      <c r="AB1261" s="60">
        <f>IF(ISNUMBER(Z1261),Z1261/MAX(Z$22:Z1261)-1,"")</f>
        <v>-0.15707964601769919</v>
      </c>
      <c r="AD1261" s="62">
        <v>14.52</v>
      </c>
      <c r="AE1261" s="60">
        <f>IF(AND(ISNUMBER(AD1260),ISNUMBER(AD1261)),AD1261/AD1260-1,"")</f>
        <v>1.184668989547033E-2</v>
      </c>
      <c r="AF1261" s="60">
        <f>IF(ISNUMBER(AD1261),AD1261/MAX(AD$22:AD1261)-1,"")</f>
        <v>-0.14437242192103705</v>
      </c>
      <c r="AH1261" s="62">
        <v>17.399999999999999</v>
      </c>
      <c r="AI1261" s="60">
        <f>IF(AND(ISNUMBER(AH1260),ISNUMBER(AH1261)),AH1261/AH1260-1,"")</f>
        <v>6.3620589936379535E-3</v>
      </c>
      <c r="AJ1261" s="60">
        <f>IF(ISNUMBER(AH1261),AH1261/MAX(AH$22:AH1261)-1,"")</f>
        <v>-0.1730038022813688</v>
      </c>
      <c r="AL1261" s="62">
        <v>20.88</v>
      </c>
      <c r="AM1261" s="60">
        <f>IF(AND(ISNUMBER(AL1260),ISNUMBER(AL1261)),AL1261/AL1260-1,"")</f>
        <v>1.015965166908539E-2</v>
      </c>
      <c r="AN1261" s="60">
        <f>IF(ISNUMBER(AL1261),AL1261/MAX(AL$22:AL1261)-1,"")</f>
        <v>-0.11412812897751379</v>
      </c>
      <c r="AP1261" s="62">
        <v>100.43</v>
      </c>
      <c r="AQ1261" s="60">
        <f>IF(AND(ISNUMBER(AP1260),ISNUMBER(AP1261)),AP1261/AP1260-1,"")</f>
        <v>0</v>
      </c>
      <c r="AR1261" s="60">
        <f>IF(ISNUMBER(AP1261),AP1261/MAX(AP$22:AP1261)-1,"")</f>
        <v>-7.9594070241761905E-4</v>
      </c>
      <c r="AT1261" s="62">
        <v>50.16</v>
      </c>
      <c r="AU1261" s="60">
        <f>IF(AND(ISNUMBER(AT1260),ISNUMBER(AT1261)),AT1261/AT1260-1,"")</f>
        <v>0</v>
      </c>
      <c r="AV1261" s="60">
        <f>IF(ISNUMBER(AT1261),AT1261/MAX(AT$22:AT1261)-1,"")</f>
        <v>-3.985651654045963E-4</v>
      </c>
      <c r="AX1261" s="62">
        <v>24.44</v>
      </c>
      <c r="AY1261" s="60">
        <f>IF(AND(ISNUMBER(AX1260),ISNUMBER(AX1261)),AX1261/AX1260-1,"")</f>
        <v>2.4610336341264194E-3</v>
      </c>
      <c r="AZ1261" s="60">
        <f>IF(ISNUMBER(AX1261),AX1261/MAX(AX$22:AX1261)-1,"")</f>
        <v>-8.856983031885135E-2</v>
      </c>
      <c r="BB1261" s="62">
        <v>41.21</v>
      </c>
      <c r="BC1261" s="60">
        <f>IF(AND(ISNUMBER(BB1260),ISNUMBER(BB1261)),BB1261/BB1260-1,"")</f>
        <v>2.4271844660184172E-4</v>
      </c>
      <c r="BD1261" s="60">
        <f>IF(ISNUMBER(BB1261),BB1261/MAX(BB$22:BB1261)-1,"")</f>
        <v>-0.25492677635147354</v>
      </c>
      <c r="BF1261" s="62">
        <v>48.14</v>
      </c>
      <c r="BG1261" s="60">
        <f>IF(AND(ISNUMBER(BF1260),ISNUMBER(BF1261)),BF1261/BF1260-1,"")</f>
        <v>-2.0768431983375635E-4</v>
      </c>
      <c r="BH1261" s="60">
        <f>IF(ISNUMBER(BF1261),BF1261/MAX(BF$22:BF1261)-1,"")</f>
        <v>-0.11082379017362398</v>
      </c>
      <c r="BK1261" s="61">
        <f>BK1260*(1+BL1261)</f>
        <v>140.46342712963278</v>
      </c>
      <c r="BL1261" s="60">
        <f>$L$12*N(AQ1261)+$L$13*N(S1261)+$L$14*N(AA1261)+$L$15*N(AE1261)+$L$16*N(AY1261)+$L$17*N(BC1261)+$L$18*N(AM1261)+$L$19*N(AU1261)+$L$20*N(W1261)</f>
        <v>4.0505415809207407E-3</v>
      </c>
      <c r="BM1261" s="60">
        <f>IF(ISNUMBER(BK1261),BK1261/MAX(BK$22:BK1261)-1,"")</f>
        <v>-6.4611473683121146E-2</v>
      </c>
      <c r="BO1261" s="61">
        <f>BO1260*(1+BP1261)</f>
        <v>139.59619403096082</v>
      </c>
      <c r="BP1261" s="60">
        <f>$L$36*N(S1261)+$L$37*N(AQ1261)+$L$38*N(AA1261)+$L$39*N(AE1261)+$L$40*N(AM1261)+$L$41*N(W1261)+$L$42*N(AI1261)+$L$43*N(BG1261)+$L$44*N(AY1261)</f>
        <v>4.7821653098019251E-3</v>
      </c>
      <c r="BQ1261" s="60">
        <f>IF(ISNUMBER(BO1261),BO1261/MAX(BO$22:BO1261)-1,"")</f>
        <v>-7.933569637960447E-2</v>
      </c>
      <c r="BS1261" s="61">
        <f>BS1260*(1+BT1261)</f>
        <v>131.11143257937226</v>
      </c>
      <c r="BT1261" s="60">
        <f>$L$60*N(S1261)+$L$61*N(AE1261)+$L$62*N(AQ1261)+$L$63*N(AM1261)+$L$64*N(AI1261)+$L$65*N(AA1261)+$L$66*N(BG1261)+$L$67*N(W1261)+$L$68*N(AY1261)</f>
        <v>5.773836230694683E-3</v>
      </c>
      <c r="BU1261" s="60">
        <f>IF(ISNUMBER(BS1261),BS1261/MAX(BS$22:BS1261)-1,"")</f>
        <v>-9.2096835227276963E-2</v>
      </c>
    </row>
    <row r="1262" spans="17:73" ht="16" customHeight="1">
      <c r="Q1262" s="63">
        <v>44888</v>
      </c>
      <c r="R1262" s="62">
        <v>602.29999999999995</v>
      </c>
      <c r="S1262" s="60">
        <f>IF(AND(ISNUMBER(R1261),ISNUMBER(R1262)),R1262/R1261-1,"")</f>
        <v>8.2359637081923509E-3</v>
      </c>
      <c r="T1262" s="60">
        <f>IF(ISNUMBER(R1262),R1262/MAX(R$22:R1262)-1,"")</f>
        <v>-9.2238131122833522E-2</v>
      </c>
      <c r="V1262" s="62">
        <v>301.48</v>
      </c>
      <c r="W1262" s="60">
        <f>IF(AND(ISNUMBER(V1261),ISNUMBER(V1262)),V1262/V1261-1,"")</f>
        <v>9.5097776587196314E-3</v>
      </c>
      <c r="X1262" s="60">
        <f>IF(ISNUMBER(V1262),V1262/MAX(V$22:V1262)-1,"")</f>
        <v>-0.10691115916698757</v>
      </c>
      <c r="Z1262" s="62">
        <v>11.53</v>
      </c>
      <c r="AA1262" s="60">
        <f>IF(AND(ISNUMBER(Z1261),ISNUMBER(Z1262)),Z1262/Z1261-1,"")</f>
        <v>8.7489063867016714E-3</v>
      </c>
      <c r="AB1262" s="60">
        <f>IF(ISNUMBER(Z1262),Z1262/MAX(Z$22:Z1262)-1,"")</f>
        <v>-0.14970501474926257</v>
      </c>
      <c r="AD1262" s="62">
        <v>14.63</v>
      </c>
      <c r="AE1262" s="60">
        <f>IF(AND(ISNUMBER(AD1261),ISNUMBER(AD1262)),AD1262/AD1261-1,"")</f>
        <v>7.575757575757569E-3</v>
      </c>
      <c r="AF1262" s="60">
        <f>IF(ISNUMBER(AD1262),AD1262/MAX(AD$22:AD1262)-1,"")</f>
        <v>-0.13789039481437826</v>
      </c>
      <c r="AH1262" s="62">
        <v>17.41</v>
      </c>
      <c r="AI1262" s="60">
        <f>IF(AND(ISNUMBER(AH1261),ISNUMBER(AH1262)),AH1262/AH1261-1,"")</f>
        <v>5.7471264367814356E-4</v>
      </c>
      <c r="AJ1262" s="60">
        <f>IF(ISNUMBER(AH1262),AH1262/MAX(AH$22:AH1262)-1,"")</f>
        <v>-0.17252851711026607</v>
      </c>
      <c r="AL1262" s="62">
        <v>21</v>
      </c>
      <c r="AM1262" s="60">
        <f>IF(AND(ISNUMBER(AL1261),ISNUMBER(AL1262)),AL1262/AL1261-1,"")</f>
        <v>5.7471264367816577E-3</v>
      </c>
      <c r="AN1262" s="60">
        <f>IF(ISNUMBER(AL1262),AL1262/MAX(AL$22:AL1262)-1,"")</f>
        <v>-0.10903691132795923</v>
      </c>
      <c r="AP1262" s="62">
        <v>100.44</v>
      </c>
      <c r="AQ1262" s="60">
        <f>IF(AND(ISNUMBER(AP1261),ISNUMBER(AP1262)),AP1262/AP1261-1,"")</f>
        <v>9.9571841083223589E-5</v>
      </c>
      <c r="AR1262" s="60">
        <f>IF(ISNUMBER(AP1262),AP1262/MAX(AP$22:AP1262)-1,"")</f>
        <v>-6.9644811461555545E-4</v>
      </c>
      <c r="AT1262" s="62">
        <v>50.16</v>
      </c>
      <c r="AU1262" s="60">
        <f>IF(AND(ISNUMBER(AT1261),ISNUMBER(AT1262)),AT1262/AT1261-1,"")</f>
        <v>0</v>
      </c>
      <c r="AV1262" s="60">
        <f>IF(ISNUMBER(AT1262),AT1262/MAX(AT$22:AT1262)-1,"")</f>
        <v>-3.985651654045963E-4</v>
      </c>
      <c r="AX1262" s="62">
        <v>24.26</v>
      </c>
      <c r="AY1262" s="60">
        <f>IF(AND(ISNUMBER(AX1261),ISNUMBER(AX1262)),AX1262/AX1261-1,"")</f>
        <v>-7.3649754500818565E-3</v>
      </c>
      <c r="AZ1262" s="60">
        <f>IF(ISNUMBER(AX1262),AX1262/MAX(AX$22:AX1262)-1,"")</f>
        <v>-9.5282491143016901E-2</v>
      </c>
      <c r="BB1262" s="62">
        <v>41.33</v>
      </c>
      <c r="BC1262" s="60">
        <f>IF(AND(ISNUMBER(BB1261),ISNUMBER(BB1262)),BB1262/BB1261-1,"")</f>
        <v>2.9119145838387706E-3</v>
      </c>
      <c r="BD1262" s="60">
        <f>IF(ISNUMBER(BB1262),BB1262/MAX(BB$22:BB1262)-1,"")</f>
        <v>-0.25275718676550363</v>
      </c>
      <c r="BF1262" s="62">
        <v>48.13</v>
      </c>
      <c r="BG1262" s="60">
        <f>IF(AND(ISNUMBER(BF1261),ISNUMBER(BF1262)),BF1262/BF1261-1,"")</f>
        <v>-2.0772746157038391E-4</v>
      </c>
      <c r="BH1262" s="60">
        <f>IF(ISNUMBER(BF1262),BF1262/MAX(BF$22:BF1262)-1,"")</f>
        <v>-0.11100849649057998</v>
      </c>
      <c r="BK1262" s="61">
        <f>BK1261*(1+BL1262)</f>
        <v>141.00921852994964</v>
      </c>
      <c r="BL1262" s="60">
        <f>$L$12*N(AQ1262)+$L$13*N(S1262)+$L$14*N(AA1262)+$L$15*N(AE1262)+$L$16*N(AY1262)+$L$17*N(BC1262)+$L$18*N(AM1262)+$L$19*N(AU1262)+$L$20*N(W1262)</f>
        <v>3.8856477552206337E-3</v>
      </c>
      <c r="BM1262" s="60">
        <f>IF(ISNUMBER(BK1262),BK1262/MAX(BK$22:BK1262)-1,"")</f>
        <v>-6.0976883355578826E-2</v>
      </c>
      <c r="BO1262" s="61">
        <f>BO1261*(1+BP1262)</f>
        <v>140.29897184565743</v>
      </c>
      <c r="BP1262" s="60">
        <f>$L$36*N(S1262)+$L$37*N(AQ1262)+$L$38*N(AA1262)+$L$39*N(AE1262)+$L$40*N(AM1262)+$L$41*N(W1262)+$L$42*N(AI1262)+$L$43*N(BG1262)+$L$44*N(AY1262)</f>
        <v>5.0343622874185314E-3</v>
      </c>
      <c r="BQ1262" s="60">
        <f>IF(ISNUMBER(BO1262),BO1262/MAX(BO$22:BO1262)-1,"")</f>
        <v>-7.4700738730085647E-2</v>
      </c>
      <c r="BS1262" s="61">
        <f>BS1261*(1+BT1262)</f>
        <v>131.81248628149066</v>
      </c>
      <c r="BT1262" s="60">
        <f>$L$60*N(S1262)+$L$61*N(AE1262)+$L$62*N(AQ1262)+$L$63*N(AM1262)+$L$64*N(AI1262)+$L$65*N(AA1262)+$L$66*N(BG1262)+$L$67*N(W1262)+$L$68*N(AY1262)</f>
        <v>5.3470066517196145E-3</v>
      </c>
      <c r="BU1262" s="60">
        <f>IF(ISNUMBER(BS1262),BS1262/MAX(BS$22:BS1262)-1,"")</f>
        <v>-8.7242270966119917E-2</v>
      </c>
    </row>
    <row r="1263" spans="17:73" ht="16" customHeight="1">
      <c r="Q1263" s="63">
        <v>44889</v>
      </c>
      <c r="R1263" s="62">
        <v>596.63</v>
      </c>
      <c r="S1263" s="60">
        <f>IF(AND(ISNUMBER(R1262),ISNUMBER(R1263)),R1263/R1262-1,"")</f>
        <v>-9.413913332226409E-3</v>
      </c>
      <c r="T1263" s="60">
        <f>IF(ISNUMBER(R1263),R1263/MAX(R$22:R1263)-1,"")</f>
        <v>-0.10078372268274305</v>
      </c>
      <c r="V1263" s="62">
        <v>298.24</v>
      </c>
      <c r="W1263" s="60">
        <f>IF(AND(ISNUMBER(V1262),ISNUMBER(V1263)),V1263/V1262-1,"")</f>
        <v>-1.0746981557648971E-2</v>
      </c>
      <c r="X1263" s="60">
        <f>IF(ISNUMBER(V1263),V1263/MAX(V$22:V1263)-1,"")</f>
        <v>-0.11650916846876203</v>
      </c>
      <c r="Z1263" s="62">
        <v>11.44</v>
      </c>
      <c r="AA1263" s="60">
        <f>IF(AND(ISNUMBER(Z1262),ISNUMBER(Z1263)),Z1263/Z1262-1,"")</f>
        <v>-7.8057241977450564E-3</v>
      </c>
      <c r="AB1263" s="60">
        <f>IF(ISNUMBER(Z1263),Z1263/MAX(Z$22:Z1263)-1,"")</f>
        <v>-0.15634218289085555</v>
      </c>
      <c r="AD1263" s="62">
        <v>14.66</v>
      </c>
      <c r="AE1263" s="60">
        <f>IF(AND(ISNUMBER(AD1262),ISNUMBER(AD1263)),AD1263/AD1262-1,"")</f>
        <v>2.0505809979494138E-3</v>
      </c>
      <c r="AF1263" s="60">
        <f>IF(ISNUMBER(AD1263),AD1263/MAX(AD$22:AD1263)-1,"")</f>
        <v>-0.1361225692398349</v>
      </c>
      <c r="AH1263" s="62">
        <v>17.48</v>
      </c>
      <c r="AI1263" s="60">
        <f>IF(AND(ISNUMBER(AH1262),ISNUMBER(AH1263)),AH1263/AH1262-1,"")</f>
        <v>4.0206777713958086E-3</v>
      </c>
      <c r="AJ1263" s="60">
        <f>IF(ISNUMBER(AH1263),AH1263/MAX(AH$22:AH1263)-1,"")</f>
        <v>-0.16920152091254748</v>
      </c>
      <c r="AL1263" s="62">
        <v>21.12</v>
      </c>
      <c r="AM1263" s="60">
        <f>IF(AND(ISNUMBER(AL1262),ISNUMBER(AL1263)),AL1263/AL1262-1,"")</f>
        <v>5.7142857142857828E-3</v>
      </c>
      <c r="AN1263" s="60">
        <f>IF(ISNUMBER(AL1263),AL1263/MAX(AL$22:AL1263)-1,"")</f>
        <v>-0.10394569367840467</v>
      </c>
      <c r="AP1263" s="62">
        <v>100.47</v>
      </c>
      <c r="AQ1263" s="60">
        <f>IF(AND(ISNUMBER(AP1262),ISNUMBER(AP1263)),AP1263/AP1262-1,"")</f>
        <v>2.9868578255665135E-4</v>
      </c>
      <c r="AR1263" s="60">
        <f>IF(ISNUMBER(AP1263),AP1263/MAX(AP$22:AP1263)-1,"")</f>
        <v>-3.9797035120892055E-4</v>
      </c>
      <c r="AT1263" s="62">
        <v>50.17</v>
      </c>
      <c r="AU1263" s="60">
        <f>IF(AND(ISNUMBER(AT1262),ISNUMBER(AT1263)),AT1263/AT1262-1,"")</f>
        <v>1.9936204146731029E-4</v>
      </c>
      <c r="AV1263" s="60">
        <f>IF(ISNUMBER(AT1263),AT1263/MAX(AT$22:AT1263)-1,"")</f>
        <v>-1.9928258270218713E-4</v>
      </c>
      <c r="AX1263" s="62">
        <v>24.06</v>
      </c>
      <c r="AY1263" s="60">
        <f>IF(AND(ISNUMBER(AX1262),ISNUMBER(AX1263)),AX1263/AX1262-1,"")</f>
        <v>-8.2440230832647732E-3</v>
      </c>
      <c r="AZ1263" s="60">
        <f>IF(ISNUMBER(AX1263),AX1263/MAX(AX$22:AX1263)-1,"")</f>
        <v>-0.10274100316986767</v>
      </c>
      <c r="BB1263" s="62">
        <v>41.55</v>
      </c>
      <c r="BC1263" s="60">
        <f>IF(AND(ISNUMBER(BB1262),ISNUMBER(BB1263)),BB1263/BB1262-1,"")</f>
        <v>5.3230099201548864E-3</v>
      </c>
      <c r="BD1263" s="60">
        <f>IF(ISNUMBER(BB1263),BB1263/MAX(BB$22:BB1263)-1,"")</f>
        <v>-0.24877960585789194</v>
      </c>
      <c r="BF1263" s="62">
        <v>48.13</v>
      </c>
      <c r="BG1263" s="60">
        <f>IF(AND(ISNUMBER(BF1262),ISNUMBER(BF1263)),BF1263/BF1262-1,"")</f>
        <v>0</v>
      </c>
      <c r="BH1263" s="60">
        <f>IF(ISNUMBER(BF1263),BF1263/MAX(BF$22:BF1263)-1,"")</f>
        <v>-0.11100849649057998</v>
      </c>
      <c r="BK1263" s="61">
        <f>BK1262*(1+BL1263)</f>
        <v>140.36917327931329</v>
      </c>
      <c r="BL1263" s="60">
        <f>$L$12*N(AQ1263)+$L$13*N(S1263)+$L$14*N(AA1263)+$L$15*N(AE1263)+$L$16*N(AY1263)+$L$17*N(BC1263)+$L$18*N(AM1263)+$L$19*N(AU1263)+$L$20*N(W1263)</f>
        <v>-4.5390312584451288E-3</v>
      </c>
      <c r="BM1263" s="60">
        <f>IF(ISNUMBER(BK1263),BK1263/MAX(BK$22:BK1263)-1,"")</f>
        <v>-6.5239138634430316E-2</v>
      </c>
      <c r="BO1263" s="61">
        <f>BO1262*(1+BP1263)</f>
        <v>139.68967199428391</v>
      </c>
      <c r="BP1263" s="60">
        <f>$L$36*N(S1263)+$L$37*N(AQ1263)+$L$38*N(AA1263)+$L$39*N(AE1263)+$L$40*N(AM1263)+$L$41*N(W1263)+$L$42*N(AI1263)+$L$43*N(BG1263)+$L$44*N(AY1263)</f>
        <v>-4.3428675446303498E-3</v>
      </c>
      <c r="BQ1263" s="60">
        <f>IF(ISNUMBER(BO1263),BO1263/MAX(BO$22:BO1263)-1,"")</f>
        <v>-7.871919086092527E-2</v>
      </c>
      <c r="BS1263" s="61">
        <f>BS1262*(1+BT1263)</f>
        <v>131.53483534995965</v>
      </c>
      <c r="BT1263" s="60">
        <f>$L$60*N(S1263)+$L$61*N(AE1263)+$L$62*N(AQ1263)+$L$63*N(AM1263)+$L$64*N(AI1263)+$L$65*N(AA1263)+$L$66*N(BG1263)+$L$67*N(W1263)+$L$68*N(AY1263)</f>
        <v>-2.106408424298122E-3</v>
      </c>
      <c r="BU1263" s="60">
        <f>IF(ISNUMBER(BS1263),BS1263/MAX(BS$22:BS1263)-1,"")</f>
        <v>-8.9164911535900115E-2</v>
      </c>
    </row>
    <row r="1264" spans="17:73" ht="16" customHeight="1">
      <c r="Q1264" s="63">
        <v>44890</v>
      </c>
      <c r="R1264" s="62">
        <v>595.38</v>
      </c>
      <c r="S1264" s="60">
        <f>IF(AND(ISNUMBER(R1263),ISNUMBER(R1264)),R1264/R1263-1,"")</f>
        <v>-2.0951008162513052E-3</v>
      </c>
      <c r="T1264" s="60">
        <f>IF(ISNUMBER(R1264),R1264/MAX(R$22:R1264)-1,"")</f>
        <v>-0.10266767143933686</v>
      </c>
      <c r="V1264" s="62">
        <v>298.25</v>
      </c>
      <c r="W1264" s="60">
        <f>IF(AND(ISNUMBER(V1263),ISNUMBER(V1264)),V1264/V1263-1,"")</f>
        <v>3.3530042918394898E-5</v>
      </c>
      <c r="X1264" s="60">
        <f>IF(ISNUMBER(V1264),V1264/MAX(V$22:V1264)-1,"")</f>
        <v>-0.11647954498326274</v>
      </c>
      <c r="Z1264" s="62">
        <v>11.43</v>
      </c>
      <c r="AA1264" s="60">
        <f>IF(AND(ISNUMBER(Z1263),ISNUMBER(Z1264)),Z1264/Z1263-1,"")</f>
        <v>-8.7412587412583065E-4</v>
      </c>
      <c r="AB1264" s="60">
        <f>IF(ISNUMBER(Z1264),Z1264/MAX(Z$22:Z1264)-1,"")</f>
        <v>-0.15707964601769919</v>
      </c>
      <c r="AD1264" s="62">
        <v>14.59</v>
      </c>
      <c r="AE1264" s="60">
        <f>IF(AND(ISNUMBER(AD1263),ISNUMBER(AD1264)),AD1264/AD1263-1,"")</f>
        <v>-4.7748976807640009E-3</v>
      </c>
      <c r="AF1264" s="60">
        <f>IF(ISNUMBER(AD1264),AD1264/MAX(AD$22:AD1264)-1,"")</f>
        <v>-0.14024749558043603</v>
      </c>
      <c r="AH1264" s="62">
        <v>17.559999999999999</v>
      </c>
      <c r="AI1264" s="60">
        <f>IF(AND(ISNUMBER(AH1263),ISNUMBER(AH1264)),AH1264/AH1263-1,"")</f>
        <v>4.5766590389015871E-3</v>
      </c>
      <c r="AJ1264" s="60">
        <f>IF(ISNUMBER(AH1264),AH1264/MAX(AH$22:AH1264)-1,"")</f>
        <v>-0.16539923954372626</v>
      </c>
      <c r="AL1264" s="62">
        <v>21.14</v>
      </c>
      <c r="AM1264" s="60">
        <f>IF(AND(ISNUMBER(AL1263),ISNUMBER(AL1264)),AL1264/AL1263-1,"")</f>
        <v>9.4696969696972388E-4</v>
      </c>
      <c r="AN1264" s="60">
        <f>IF(ISNUMBER(AL1264),AL1264/MAX(AL$22:AL1264)-1,"")</f>
        <v>-0.10309715740347902</v>
      </c>
      <c r="AP1264" s="62">
        <v>100.46</v>
      </c>
      <c r="AQ1264" s="60">
        <f>IF(AND(ISNUMBER(AP1263),ISNUMBER(AP1264)),AP1264/AP1263-1,"")</f>
        <v>-9.9532198666318905E-5</v>
      </c>
      <c r="AR1264" s="60">
        <f>IF(ISNUMBER(AP1264),AP1264/MAX(AP$22:AP1264)-1,"")</f>
        <v>-4.974629390112062E-4</v>
      </c>
      <c r="AT1264" s="62">
        <v>50.17</v>
      </c>
      <c r="AU1264" s="60">
        <f>IF(AND(ISNUMBER(AT1263),ISNUMBER(AT1264)),AT1264/AT1263-1,"")</f>
        <v>0</v>
      </c>
      <c r="AV1264" s="60">
        <f>IF(ISNUMBER(AT1264),AT1264/MAX(AT$22:AT1264)-1,"")</f>
        <v>-1.9928258270218713E-4</v>
      </c>
      <c r="AX1264" s="62">
        <v>24.11</v>
      </c>
      <c r="AY1264" s="60">
        <f>IF(AND(ISNUMBER(AX1263),ISNUMBER(AX1264)),AX1264/AX1263-1,"")</f>
        <v>2.0781379883625384E-3</v>
      </c>
      <c r="AZ1264" s="60">
        <f>IF(ISNUMBER(AX1264),AX1264/MAX(AX$22:AX1264)-1,"")</f>
        <v>-0.10087637516315506</v>
      </c>
      <c r="BB1264" s="62">
        <v>41.62</v>
      </c>
      <c r="BC1264" s="60">
        <f>IF(AND(ISNUMBER(BB1263),ISNUMBER(BB1264)),BB1264/BB1263-1,"")</f>
        <v>1.6847172081828621E-3</v>
      </c>
      <c r="BD1264" s="60">
        <f>IF(ISNUMBER(BB1264),BB1264/MAX(BB$22:BB1264)-1,"")</f>
        <v>-0.24751401193274281</v>
      </c>
      <c r="BF1264" s="62">
        <v>48.16</v>
      </c>
      <c r="BG1264" s="60">
        <f>IF(AND(ISNUMBER(BF1263),ISNUMBER(BF1264)),BF1264/BF1263-1,"")</f>
        <v>6.2331186370245817E-4</v>
      </c>
      <c r="BH1264" s="60">
        <f>IF(ISNUMBER(BF1264),BF1264/MAX(BF$22:BF1264)-1,"")</f>
        <v>-0.11045437753971188</v>
      </c>
      <c r="BK1264" s="61">
        <f>BK1263*(1+BL1264)</f>
        <v>140.25444759243189</v>
      </c>
      <c r="BL1264" s="60">
        <f>$L$12*N(AQ1264)+$L$13*N(S1264)+$L$14*N(AA1264)+$L$15*N(AE1264)+$L$16*N(AY1264)+$L$17*N(BC1264)+$L$18*N(AM1264)+$L$19*N(AU1264)+$L$20*N(W1264)</f>
        <v>-8.1731397429487217E-4</v>
      </c>
      <c r="BM1264" s="60">
        <f>IF(ISNUMBER(BK1264),BK1264/MAX(BK$22:BK1264)-1,"")</f>
        <v>-6.6003131749048261E-2</v>
      </c>
      <c r="BO1264" s="61">
        <f>BO1263*(1+BP1264)</f>
        <v>139.50290870509809</v>
      </c>
      <c r="BP1264" s="60">
        <f>$L$36*N(S1264)+$L$37*N(AQ1264)+$L$38*N(AA1264)+$L$39*N(AE1264)+$L$40*N(AM1264)+$L$41*N(W1264)+$L$42*N(AI1264)+$L$43*N(BG1264)+$L$44*N(AY1264)</f>
        <v>-1.3369870980401127E-3</v>
      </c>
      <c r="BQ1264" s="60">
        <f>IF(ISNUMBER(BO1264),BO1264/MAX(BO$22:BO1264)-1,"")</f>
        <v>-7.9950931416416182E-2</v>
      </c>
      <c r="BS1264" s="61">
        <f>BS1263*(1+BT1264)</f>
        <v>131.40677474067687</v>
      </c>
      <c r="BT1264" s="60">
        <f>$L$60*N(S1264)+$L$61*N(AE1264)+$L$62*N(AQ1264)+$L$63*N(AM1264)+$L$64*N(AI1264)+$L$65*N(AA1264)+$L$66*N(BG1264)+$L$67*N(W1264)+$L$68*N(AY1264)</f>
        <v>-9.7358702690475624E-4</v>
      </c>
      <c r="BU1264" s="60">
        <f>IF(ISNUMBER(BS1264),BS1264/MAX(BS$22:BS1264)-1,"")</f>
        <v>-9.0051688761678461E-2</v>
      </c>
    </row>
    <row r="1265" spans="17:73" ht="16" customHeight="1">
      <c r="Q1265" s="63">
        <v>44893</v>
      </c>
      <c r="R1265" s="62">
        <v>596.91</v>
      </c>
      <c r="S1265" s="60">
        <f>IF(AND(ISNUMBER(R1264),ISNUMBER(R1265)),R1265/R1264-1,"")</f>
        <v>2.5697873626926437E-3</v>
      </c>
      <c r="T1265" s="60">
        <f>IF(ISNUMBER(R1265),R1265/MAX(R$22:R1265)-1,"")</f>
        <v>-0.10036171816126604</v>
      </c>
      <c r="V1265" s="62">
        <v>298.89</v>
      </c>
      <c r="W1265" s="60">
        <f>IF(AND(ISNUMBER(V1264),ISNUMBER(V1265)),V1265/V1264-1,"")</f>
        <v>2.145850796311688E-3</v>
      </c>
      <c r="X1265" s="60">
        <f>IF(ISNUMBER(V1265),V1265/MAX(V$22:V1265)-1,"")</f>
        <v>-0.11458364191130732</v>
      </c>
      <c r="Z1265" s="62">
        <v>11.49</v>
      </c>
      <c r="AA1265" s="60">
        <f>IF(AND(ISNUMBER(Z1264),ISNUMBER(Z1265)),Z1265/Z1264-1,"")</f>
        <v>5.2493438320211361E-3</v>
      </c>
      <c r="AB1265" s="60">
        <f>IF(ISNUMBER(Z1265),Z1265/MAX(Z$22:Z1265)-1,"")</f>
        <v>-0.15265486725663724</v>
      </c>
      <c r="AD1265" s="62">
        <v>14.52</v>
      </c>
      <c r="AE1265" s="60">
        <f>IF(AND(ISNUMBER(AD1264),ISNUMBER(AD1265)),AD1265/AD1264-1,"")</f>
        <v>-4.7978067169294203E-3</v>
      </c>
      <c r="AF1265" s="60">
        <f>IF(ISNUMBER(AD1265),AD1265/MAX(AD$22:AD1265)-1,"")</f>
        <v>-0.14437242192103705</v>
      </c>
      <c r="AH1265" s="62">
        <v>17.57</v>
      </c>
      <c r="AI1265" s="60">
        <f>IF(AND(ISNUMBER(AH1264),ISNUMBER(AH1265)),AH1265/AH1264-1,"")</f>
        <v>5.6947608200474953E-4</v>
      </c>
      <c r="AJ1265" s="60">
        <f>IF(ISNUMBER(AH1265),AH1265/MAX(AH$22:AH1265)-1,"")</f>
        <v>-0.16492395437262353</v>
      </c>
      <c r="AL1265" s="62">
        <v>21.16</v>
      </c>
      <c r="AM1265" s="60">
        <f>IF(AND(ISNUMBER(AL1264),ISNUMBER(AL1265)),AL1265/AL1264-1,"")</f>
        <v>9.4607379375588607E-4</v>
      </c>
      <c r="AN1265" s="60">
        <f>IF(ISNUMBER(AL1265),AL1265/MAX(AL$22:AL1265)-1,"")</f>
        <v>-0.10224862112855326</v>
      </c>
      <c r="AP1265" s="62">
        <v>100.51</v>
      </c>
      <c r="AQ1265" s="60">
        <f>IF(AND(ISNUMBER(AP1264),ISNUMBER(AP1265)),AP1265/AP1264-1,"")</f>
        <v>4.9771053155489575E-4</v>
      </c>
      <c r="AR1265" s="60">
        <f>IF(ISNUMBER(AP1265),AP1265/MAX(AP$22:AP1265)-1,"")</f>
        <v>0</v>
      </c>
      <c r="AT1265" s="62">
        <v>50.18</v>
      </c>
      <c r="AU1265" s="60">
        <f>IF(AND(ISNUMBER(AT1264),ISNUMBER(AT1265)),AT1265/AT1264-1,"")</f>
        <v>1.9932230416586094E-4</v>
      </c>
      <c r="AV1265" s="60">
        <f>IF(ISNUMBER(AT1265),AT1265/MAX(AT$22:AT1265)-1,"")</f>
        <v>0</v>
      </c>
      <c r="AX1265" s="62">
        <v>24.28</v>
      </c>
      <c r="AY1265" s="60">
        <f>IF(AND(ISNUMBER(AX1264),ISNUMBER(AX1265)),AX1265/AX1264-1,"")</f>
        <v>7.0510161758607914E-3</v>
      </c>
      <c r="AZ1265" s="60">
        <f>IF(ISNUMBER(AX1265),AX1265/MAX(AX$22:AX1265)-1,"")</f>
        <v>-9.4536639940331901E-2</v>
      </c>
      <c r="BB1265" s="62">
        <v>41.53</v>
      </c>
      <c r="BC1265" s="60">
        <f>IF(AND(ISNUMBER(BB1264),ISNUMBER(BB1265)),BB1265/BB1264-1,"")</f>
        <v>-2.1624219125420119E-3</v>
      </c>
      <c r="BD1265" s="60">
        <f>IF(ISNUMBER(BB1265),BB1265/MAX(BB$22:BB1265)-1,"")</f>
        <v>-0.24914120412222018</v>
      </c>
      <c r="BF1265" s="62">
        <v>48.26</v>
      </c>
      <c r="BG1265" s="60">
        <f>IF(AND(ISNUMBER(BF1264),ISNUMBER(BF1265)),BF1265/BF1264-1,"")</f>
        <v>2.0764119601328623E-3</v>
      </c>
      <c r="BH1265" s="60">
        <f>IF(ISNUMBER(BF1265),BF1265/MAX(BF$22:BF1265)-1,"")</f>
        <v>-0.10860731437015148</v>
      </c>
      <c r="BK1265" s="61">
        <f>BK1264*(1+BL1265)</f>
        <v>140.56486528619467</v>
      </c>
      <c r="BL1265" s="60">
        <f>$L$12*N(AQ1265)+$L$13*N(S1265)+$L$14*N(AA1265)+$L$15*N(AE1265)+$L$16*N(AY1265)+$L$17*N(BC1265)+$L$18*N(AM1265)+$L$19*N(AU1265)+$L$20*N(W1265)</f>
        <v>2.2132467033404491E-3</v>
      </c>
      <c r="BM1265" s="60">
        <f>IF(ISNUMBER(BK1265),BK1265/MAX(BK$22:BK1265)-1,"")</f>
        <v>-6.3935966259461519E-2</v>
      </c>
      <c r="BO1265" s="61">
        <f>BO1264*(1+BP1265)</f>
        <v>139.73926677625786</v>
      </c>
      <c r="BP1265" s="60">
        <f>$L$36*N(S1265)+$L$37*N(AQ1265)+$L$38*N(AA1265)+$L$39*N(AE1265)+$L$40*N(AM1265)+$L$41*N(W1265)+$L$42*N(AI1265)+$L$43*N(BG1265)+$L$44*N(AY1265)</f>
        <v>1.6942877632711148E-3</v>
      </c>
      <c r="BQ1265" s="60">
        <f>IF(ISNUMBER(BO1265),BO1265/MAX(BO$22:BO1265)-1,"")</f>
        <v>-7.8392103537906044E-2</v>
      </c>
      <c r="BS1265" s="61">
        <f>BS1264*(1+BT1265)</f>
        <v>131.49586841771364</v>
      </c>
      <c r="BT1265" s="60">
        <f>$L$60*N(S1265)+$L$61*N(AE1265)+$L$62*N(AQ1265)+$L$63*N(AM1265)+$L$64*N(AI1265)+$L$65*N(AA1265)+$L$66*N(BG1265)+$L$67*N(W1265)+$L$68*N(AY1265)</f>
        <v>6.7799911543812627E-4</v>
      </c>
      <c r="BU1265" s="60">
        <f>IF(ISNUMBER(BS1265),BS1265/MAX(BS$22:BS1265)-1,"")</f>
        <v>-8.943474461156431E-2</v>
      </c>
    </row>
    <row r="1266" spans="17:73" ht="16" customHeight="1">
      <c r="Q1266" s="63">
        <v>44894</v>
      </c>
      <c r="R1266" s="62">
        <v>593.08000000000004</v>
      </c>
      <c r="S1266" s="60">
        <f>IF(AND(ISNUMBER(R1265),ISNUMBER(R1266)),R1266/R1265-1,"")</f>
        <v>-6.4163776783768833E-3</v>
      </c>
      <c r="T1266" s="60">
        <f>IF(ISNUMBER(R1266),R1266/MAX(R$22:R1266)-1,"")</f>
        <v>-0.10613413715146947</v>
      </c>
      <c r="V1266" s="62">
        <v>296.97000000000003</v>
      </c>
      <c r="W1266" s="60">
        <f>IF(AND(ISNUMBER(V1265),ISNUMBER(V1266)),V1266/V1265-1,"")</f>
        <v>-6.4237679413829962E-3</v>
      </c>
      <c r="X1266" s="60">
        <f>IF(ISNUMBER(V1266),V1266/MAX(V$22:V1266)-1,"")</f>
        <v>-0.12027135112717358</v>
      </c>
      <c r="Z1266" s="62">
        <v>11.41</v>
      </c>
      <c r="AA1266" s="60">
        <f>IF(AND(ISNUMBER(Z1265),ISNUMBER(Z1266)),Z1266/Z1265-1,"")</f>
        <v>-6.9625761531766361E-3</v>
      </c>
      <c r="AB1266" s="60">
        <f>IF(ISNUMBER(Z1266),Z1266/MAX(Z$22:Z1266)-1,"")</f>
        <v>-0.15855457227138647</v>
      </c>
      <c r="AD1266" s="62">
        <v>14.39</v>
      </c>
      <c r="AE1266" s="60">
        <f>IF(AND(ISNUMBER(AD1265),ISNUMBER(AD1266)),AD1266/AD1265-1,"")</f>
        <v>-8.9531680440770867E-3</v>
      </c>
      <c r="AF1266" s="60">
        <f>IF(ISNUMBER(AD1266),AD1266/MAX(AD$22:AD1266)-1,"")</f>
        <v>-0.15203299941072468</v>
      </c>
      <c r="AH1266" s="62">
        <v>17.52</v>
      </c>
      <c r="AI1266" s="60">
        <f>IF(AND(ISNUMBER(AH1265),ISNUMBER(AH1266)),AH1266/AH1265-1,"")</f>
        <v>-2.845759817871385E-3</v>
      </c>
      <c r="AJ1266" s="60">
        <f>IF(ISNUMBER(AH1266),AH1266/MAX(AH$22:AH1266)-1,"")</f>
        <v>-0.16730038022813687</v>
      </c>
      <c r="AL1266" s="62">
        <v>21.05</v>
      </c>
      <c r="AM1266" s="60">
        <f>IF(AND(ISNUMBER(AL1265),ISNUMBER(AL1266)),AL1266/AL1265-1,"")</f>
        <v>-5.1984877126654006E-3</v>
      </c>
      <c r="AN1266" s="60">
        <f>IF(ISNUMBER(AL1266),AL1266/MAX(AL$22:AL1266)-1,"")</f>
        <v>-0.10691557064064483</v>
      </c>
      <c r="AP1266" s="62">
        <v>100.51</v>
      </c>
      <c r="AQ1266" s="60">
        <f>IF(AND(ISNUMBER(AP1265),ISNUMBER(AP1266)),AP1266/AP1265-1,"")</f>
        <v>0</v>
      </c>
      <c r="AR1266" s="60">
        <f>IF(ISNUMBER(AP1266),AP1266/MAX(AP$22:AP1266)-1,"")</f>
        <v>0</v>
      </c>
      <c r="AT1266" s="62">
        <v>50.18</v>
      </c>
      <c r="AU1266" s="60">
        <f>IF(AND(ISNUMBER(AT1265),ISNUMBER(AT1266)),AT1266/AT1265-1,"")</f>
        <v>0</v>
      </c>
      <c r="AV1266" s="60">
        <f>IF(ISNUMBER(AT1266),AT1266/MAX(AT$22:AT1266)-1,"")</f>
        <v>0</v>
      </c>
      <c r="AX1266" s="62">
        <v>24.28</v>
      </c>
      <c r="AY1266" s="60">
        <f>IF(AND(ISNUMBER(AX1265),ISNUMBER(AX1266)),AX1266/AX1265-1,"")</f>
        <v>0</v>
      </c>
      <c r="AZ1266" s="60">
        <f>IF(ISNUMBER(AX1266),AX1266/MAX(AX$22:AX1266)-1,"")</f>
        <v>-9.4536639940331901E-2</v>
      </c>
      <c r="BB1266" s="62">
        <v>41.36</v>
      </c>
      <c r="BC1266" s="60">
        <f>IF(AND(ISNUMBER(BB1265),ISNUMBER(BB1266)),BB1266/BB1265-1,"")</f>
        <v>-4.0934264387190167E-3</v>
      </c>
      <c r="BD1266" s="60">
        <f>IF(ISNUMBER(BB1266),BB1266/MAX(BB$22:BB1266)-1,"")</f>
        <v>-0.25221478936901109</v>
      </c>
      <c r="BF1266" s="62">
        <v>48.19</v>
      </c>
      <c r="BG1266" s="60">
        <f>IF(AND(ISNUMBER(BF1265),ISNUMBER(BF1266)),BF1266/BF1265-1,"")</f>
        <v>-1.4504765851637291E-3</v>
      </c>
      <c r="BH1266" s="60">
        <f>IF(ISNUMBER(BF1266),BF1266/MAX(BF$22:BF1266)-1,"")</f>
        <v>-0.10990025858884378</v>
      </c>
      <c r="BK1266" s="61">
        <f>BK1265*(1+BL1266)</f>
        <v>139.96098261938766</v>
      </c>
      <c r="BL1266" s="60">
        <f>$L$12*N(AQ1266)+$L$13*N(S1266)+$L$14*N(AA1266)+$L$15*N(AE1266)+$L$16*N(AY1266)+$L$17*N(BC1266)+$L$18*N(AM1266)+$L$19*N(AU1266)+$L$20*N(W1266)</f>
        <v>-4.2961138658476105E-3</v>
      </c>
      <c r="BM1266" s="60">
        <f>IF(ISNUMBER(BK1266),BK1266/MAX(BK$22:BK1266)-1,"")</f>
        <v>-6.7957403934135518E-2</v>
      </c>
      <c r="BO1266" s="61">
        <f>BO1265*(1+BP1266)</f>
        <v>139.04697204004285</v>
      </c>
      <c r="BP1266" s="60">
        <f>$L$36*N(S1266)+$L$37*N(AQ1266)+$L$38*N(AA1266)+$L$39*N(AE1266)+$L$40*N(AM1266)+$L$41*N(W1266)+$L$42*N(AI1266)+$L$43*N(BG1266)+$L$44*N(AY1266)</f>
        <v>-4.9541889848576E-3</v>
      </c>
      <c r="BQ1266" s="60">
        <f>IF(ISNUMBER(BO1266),BO1266/MAX(BO$22:BO1266)-1,"")</f>
        <v>-8.2957923226916308E-2</v>
      </c>
      <c r="BS1266" s="61">
        <f>BS1265*(1+BT1266)</f>
        <v>130.81863633928452</v>
      </c>
      <c r="BT1266" s="60">
        <f>$L$60*N(S1266)+$L$61*N(AE1266)+$L$62*N(AQ1266)+$L$63*N(AM1266)+$L$64*N(AI1266)+$L$65*N(AA1266)+$L$66*N(BG1266)+$L$67*N(W1266)+$L$68*N(AY1266)</f>
        <v>-5.150215642348647E-3</v>
      </c>
      <c r="BU1266" s="60">
        <f>IF(ISNUMBER(BS1266),BS1266/MAX(BS$22:BS1266)-1,"")</f>
        <v>-9.4124352033244985E-2</v>
      </c>
    </row>
    <row r="1267" spans="17:73" ht="16" customHeight="1">
      <c r="Q1267" s="63">
        <v>44895</v>
      </c>
      <c r="R1267" s="62">
        <v>591.35</v>
      </c>
      <c r="S1267" s="60">
        <f>IF(AND(ISNUMBER(R1266),ISNUMBER(R1267)),R1267/R1266-1,"")</f>
        <v>-2.9169757874148994E-3</v>
      </c>
      <c r="T1267" s="60">
        <f>IF(ISNUMBER(R1267),R1267/MAX(R$22:R1267)-1,"")</f>
        <v>-0.1087415222305953</v>
      </c>
      <c r="V1267" s="62">
        <v>296.2</v>
      </c>
      <c r="W1267" s="60">
        <f>IF(AND(ISNUMBER(V1266),ISNUMBER(V1267)),V1267/V1266-1,"")</f>
        <v>-2.5928544970873491E-3</v>
      </c>
      <c r="X1267" s="60">
        <f>IF(ISNUMBER(V1267),V1267/MAX(V$22:V1267)-1,"")</f>
        <v>-0.12255235951062005</v>
      </c>
      <c r="Z1267" s="62">
        <v>11.39</v>
      </c>
      <c r="AA1267" s="60">
        <f>IF(AND(ISNUMBER(Z1266),ISNUMBER(Z1267)),Z1267/Z1266-1,"")</f>
        <v>-1.7528483786152238E-3</v>
      </c>
      <c r="AB1267" s="60">
        <f>IF(ISNUMBER(Z1267),Z1267/MAX(Z$22:Z1267)-1,"")</f>
        <v>-0.16002949852507375</v>
      </c>
      <c r="AD1267" s="62">
        <v>14.34</v>
      </c>
      <c r="AE1267" s="60">
        <f>IF(AND(ISNUMBER(AD1266),ISNUMBER(AD1267)),AD1267/AD1266-1,"")</f>
        <v>-3.4746351633079264E-3</v>
      </c>
      <c r="AF1267" s="60">
        <f>IF(ISNUMBER(AD1267),AD1267/MAX(AD$22:AD1267)-1,"")</f>
        <v>-0.15497937536829698</v>
      </c>
      <c r="AH1267" s="62">
        <v>17.649999999999999</v>
      </c>
      <c r="AI1267" s="60">
        <f>IF(AND(ISNUMBER(AH1266),ISNUMBER(AH1267)),AH1267/AH1266-1,"")</f>
        <v>7.4200913242008504E-3</v>
      </c>
      <c r="AJ1267" s="60">
        <f>IF(ISNUMBER(AH1267),AH1267/MAX(AH$22:AH1267)-1,"")</f>
        <v>-0.16112167300380231</v>
      </c>
      <c r="AL1267" s="62">
        <v>20.98</v>
      </c>
      <c r="AM1267" s="60">
        <f>IF(AND(ISNUMBER(AL1266),ISNUMBER(AL1267)),AL1267/AL1266-1,"")</f>
        <v>-3.3254156769596532E-3</v>
      </c>
      <c r="AN1267" s="60">
        <f>IF(ISNUMBER(AL1267),AL1267/MAX(AL$22:AL1267)-1,"")</f>
        <v>-0.10988544760288499</v>
      </c>
      <c r="AP1267" s="62">
        <v>100.5</v>
      </c>
      <c r="AQ1267" s="60">
        <f>IF(AND(ISNUMBER(AP1266),ISNUMBER(AP1267)),AP1267/AP1266-1,"")</f>
        <v>-9.9492587802285648E-5</v>
      </c>
      <c r="AR1267" s="60">
        <f>IF(ISNUMBER(AP1267),AP1267/MAX(AP$22:AP1267)-1,"")</f>
        <v>-9.9492587802285648E-5</v>
      </c>
      <c r="AT1267" s="62">
        <v>50.195</v>
      </c>
      <c r="AU1267" s="60">
        <f>IF(AND(ISNUMBER(AT1266),ISNUMBER(AT1267)),AT1267/AT1266-1,"")</f>
        <v>2.9892387405339171E-4</v>
      </c>
      <c r="AV1267" s="60">
        <f>IF(ISNUMBER(AT1267),AT1267/MAX(AT$22:AT1267)-1,"")</f>
        <v>0</v>
      </c>
      <c r="AX1267" s="62">
        <v>24.31</v>
      </c>
      <c r="AY1267" s="60">
        <f>IF(AND(ISNUMBER(AX1266),ISNUMBER(AX1267)),AX1267/AX1266-1,"")</f>
        <v>1.2355848434923988E-3</v>
      </c>
      <c r="AZ1267" s="60">
        <f>IF(ISNUMBER(AX1267),AX1267/MAX(AX$22:AX1267)-1,"")</f>
        <v>-9.3417863136304402E-2</v>
      </c>
      <c r="BB1267" s="62">
        <v>41.47</v>
      </c>
      <c r="BC1267" s="60">
        <f>IF(AND(ISNUMBER(BB1266),ISNUMBER(BB1267)),BB1267/BB1266-1,"")</f>
        <v>2.6595744680850686E-3</v>
      </c>
      <c r="BD1267" s="60">
        <f>IF(ISNUMBER(BB1267),BB1267/MAX(BB$22:BB1267)-1,"")</f>
        <v>-0.25022599891520525</v>
      </c>
      <c r="BF1267" s="62">
        <v>48.31</v>
      </c>
      <c r="BG1267" s="60">
        <f>IF(AND(ISNUMBER(BF1266),ISNUMBER(BF1267)),BF1267/BF1266-1,"")</f>
        <v>2.4901431832331511E-3</v>
      </c>
      <c r="BH1267" s="60">
        <f>IF(ISNUMBER(BF1267),BF1267/MAX(BF$22:BF1267)-1,"")</f>
        <v>-0.10768378278537127</v>
      </c>
      <c r="BK1267" s="61">
        <f>BK1266*(1+BL1267)</f>
        <v>139.76968641756983</v>
      </c>
      <c r="BL1267" s="60">
        <f>$L$12*N(AQ1267)+$L$13*N(S1267)+$L$14*N(AA1267)+$L$15*N(AE1267)+$L$16*N(AY1267)+$L$17*N(BC1267)+$L$18*N(AM1267)+$L$19*N(AU1267)+$L$20*N(W1267)</f>
        <v>-1.3667823577521983E-3</v>
      </c>
      <c r="BM1267" s="60">
        <f>IF(ISNUMBER(BK1267),BK1267/MAX(BK$22:BK1267)-1,"")</f>
        <v>-6.9231303311111825E-2</v>
      </c>
      <c r="BO1267" s="61">
        <f>BO1266*(1+BP1267)</f>
        <v>138.80813028887826</v>
      </c>
      <c r="BP1267" s="60">
        <f>$L$36*N(S1267)+$L$37*N(AQ1267)+$L$38*N(AA1267)+$L$39*N(AE1267)+$L$40*N(AM1267)+$L$41*N(W1267)+$L$42*N(AI1267)+$L$43*N(BG1267)+$L$44*N(AY1267)</f>
        <v>-1.7177055182172136E-3</v>
      </c>
      <c r="BQ1267" s="60">
        <f>IF(ISNUMBER(BO1267),BO1267/MAX(BO$22:BO1267)-1,"")</f>
        <v>-8.4533131462626865E-2</v>
      </c>
      <c r="BS1267" s="61">
        <f>BS1266*(1+BT1267)</f>
        <v>130.65904401136018</v>
      </c>
      <c r="BT1267" s="60">
        <f>$L$60*N(S1267)+$L$61*N(AE1267)+$L$62*N(AQ1267)+$L$63*N(AM1267)+$L$64*N(AI1267)+$L$65*N(AA1267)+$L$66*N(BG1267)+$L$67*N(W1267)+$L$68*N(AY1267)</f>
        <v>-1.2199510130225203E-3</v>
      </c>
      <c r="BU1267" s="60">
        <f>IF(ISNUMBER(BS1267),BS1267/MAX(BS$22:BS1267)-1,"")</f>
        <v>-9.5229475947654518E-2</v>
      </c>
    </row>
    <row r="1268" spans="17:73" ht="16" customHeight="1">
      <c r="Q1268" s="63">
        <v>44896</v>
      </c>
      <c r="R1268" s="62">
        <v>599.92999999999995</v>
      </c>
      <c r="S1268" s="60">
        <f>IF(AND(ISNUMBER(R1267),ISNUMBER(R1268)),R1268/R1267-1,"")</f>
        <v>1.4509173924071916E-2</v>
      </c>
      <c r="T1268" s="60">
        <f>IF(ISNUMBER(R1268),R1268/MAX(R$22:R1268)-1,"")</f>
        <v>-9.5810097965335461E-2</v>
      </c>
      <c r="V1268" s="62">
        <v>300.27</v>
      </c>
      <c r="W1268" s="60">
        <f>IF(AND(ISNUMBER(V1267),ISNUMBER(V1268)),V1268/V1267-1,"")</f>
        <v>1.374071573261304E-2</v>
      </c>
      <c r="X1268" s="60">
        <f>IF(ISNUMBER(V1268),V1268/MAX(V$22:V1268)-1,"")</f>
        <v>-0.1104956009124034</v>
      </c>
      <c r="Z1268" s="62">
        <v>11.53</v>
      </c>
      <c r="AA1268" s="60">
        <f>IF(AND(ISNUMBER(Z1267),ISNUMBER(Z1268)),Z1268/Z1267-1,"")</f>
        <v>1.2291483757681965E-2</v>
      </c>
      <c r="AB1268" s="60">
        <f>IF(ISNUMBER(Z1268),Z1268/MAX(Z$22:Z1268)-1,"")</f>
        <v>-0.14970501474926257</v>
      </c>
      <c r="AD1268" s="62">
        <v>14.46</v>
      </c>
      <c r="AE1268" s="60">
        <f>IF(AND(ISNUMBER(AD1267),ISNUMBER(AD1268)),AD1268/AD1267-1,"")</f>
        <v>8.3682008368202165E-3</v>
      </c>
      <c r="AF1268" s="60">
        <f>IF(ISNUMBER(AD1268),AD1268/MAX(AD$22:AD1268)-1,"")</f>
        <v>-0.14790807307012366</v>
      </c>
      <c r="AH1268" s="62">
        <v>17.78</v>
      </c>
      <c r="AI1268" s="60">
        <f>IF(AND(ISNUMBER(AH1267),ISNUMBER(AH1268)),AH1268/AH1267-1,"")</f>
        <v>7.3654390934845271E-3</v>
      </c>
      <c r="AJ1268" s="60">
        <f>IF(ISNUMBER(AH1268),AH1268/MAX(AH$22:AH1268)-1,"")</f>
        <v>-0.15494296577946765</v>
      </c>
      <c r="AL1268" s="62">
        <v>21.27</v>
      </c>
      <c r="AM1268" s="60">
        <f>IF(AND(ISNUMBER(AL1267),ISNUMBER(AL1268)),AL1268/AL1267-1,"")</f>
        <v>1.3822688274547135E-2</v>
      </c>
      <c r="AN1268" s="60">
        <f>IF(ISNUMBER(AL1268),AL1268/MAX(AL$22:AL1268)-1,"")</f>
        <v>-9.7581671616461585E-2</v>
      </c>
      <c r="AP1268" s="62">
        <v>100.52</v>
      </c>
      <c r="AQ1268" s="60">
        <f>IF(AND(ISNUMBER(AP1267),ISNUMBER(AP1268)),AP1268/AP1267-1,"")</f>
        <v>1.9900497512437276E-4</v>
      </c>
      <c r="AR1268" s="60">
        <f>IF(ISNUMBER(AP1268),AP1268/MAX(AP$22:AP1268)-1,"")</f>
        <v>0</v>
      </c>
      <c r="AT1268" s="62">
        <v>50.075000000000003</v>
      </c>
      <c r="AU1268" s="60">
        <f>IF(AND(ISNUMBER(AT1267),ISNUMBER(AT1268)),AT1268/AT1267-1,"")</f>
        <v>-2.3906763621873717E-3</v>
      </c>
      <c r="AV1268" s="60">
        <f>IF(ISNUMBER(AT1268),AT1268/MAX(AT$22:AT1268)-1,"")</f>
        <v>-2.3906763621873717E-3</v>
      </c>
      <c r="AX1268" s="62">
        <v>24.26</v>
      </c>
      <c r="AY1268" s="60">
        <f>IF(AND(ISNUMBER(AX1267),ISNUMBER(AX1268)),AX1268/AX1267-1,"")</f>
        <v>-2.0567667626489872E-3</v>
      </c>
      <c r="AZ1268" s="60">
        <f>IF(ISNUMBER(AX1268),AX1268/MAX(AX$22:AX1268)-1,"")</f>
        <v>-9.5282491143016901E-2</v>
      </c>
      <c r="BB1268" s="62">
        <v>41.72</v>
      </c>
      <c r="BC1268" s="60">
        <f>IF(AND(ISNUMBER(BB1267),ISNUMBER(BB1268)),BB1268/BB1267-1,"")</f>
        <v>6.0284543043163108E-3</v>
      </c>
      <c r="BD1268" s="60">
        <f>IF(ISNUMBER(BB1268),BB1268/MAX(BB$22:BB1268)-1,"")</f>
        <v>-0.24570602061110114</v>
      </c>
      <c r="BF1268" s="62">
        <v>48.32</v>
      </c>
      <c r="BG1268" s="60">
        <f>IF(AND(ISNUMBER(BF1267),ISNUMBER(BF1268)),BF1268/BF1267-1,"")</f>
        <v>2.0699648105981794E-4</v>
      </c>
      <c r="BH1268" s="60">
        <f>IF(ISNUMBER(BF1268),BF1268/MAX(BF$22:BF1268)-1,"")</f>
        <v>-0.10749907646841528</v>
      </c>
      <c r="BK1268" s="61">
        <f>BK1267*(1+BL1268)</f>
        <v>140.84011601969371</v>
      </c>
      <c r="BL1268" s="60">
        <f>$L$12*N(AQ1268)+$L$13*N(S1268)+$L$14*N(AA1268)+$L$15*N(AE1268)+$L$16*N(AY1268)+$L$17*N(BC1268)+$L$18*N(AM1268)+$L$19*N(AU1268)+$L$20*N(W1268)</f>
        <v>7.6585247456727569E-3</v>
      </c>
      <c r="BM1268" s="60">
        <f>IF(ISNUMBER(BK1268),BK1268/MAX(BK$22:BK1268)-1,"")</f>
        <v>-6.2102988215022359E-2</v>
      </c>
      <c r="BO1268" s="61">
        <f>BO1267*(1+BP1268)</f>
        <v>139.98688488646124</v>
      </c>
      <c r="BP1268" s="60">
        <f>$L$36*N(S1268)+$L$37*N(AQ1268)+$L$38*N(AA1268)+$L$39*N(AE1268)+$L$40*N(AM1268)+$L$41*N(W1268)+$L$42*N(AI1268)+$L$43*N(BG1268)+$L$44*N(AY1268)</f>
        <v>8.4919708602791862E-3</v>
      </c>
      <c r="BQ1268" s="60">
        <f>IF(ISNUMBER(BO1268),BO1268/MAX(BO$22:BO1268)-1,"")</f>
        <v>-7.6759013491456529E-2</v>
      </c>
      <c r="BS1268" s="61">
        <f>BS1267*(1+BT1268)</f>
        <v>131.88619424130169</v>
      </c>
      <c r="BT1268" s="60">
        <f>$L$60*N(S1268)+$L$61*N(AE1268)+$L$62*N(AQ1268)+$L$63*N(AM1268)+$L$64*N(AI1268)+$L$65*N(AA1268)+$L$66*N(BG1268)+$L$67*N(W1268)+$L$68*N(AY1268)</f>
        <v>9.3920037394030452E-3</v>
      </c>
      <c r="BU1268" s="60">
        <f>IF(ISNUMBER(BS1268),BS1268/MAX(BS$22:BS1268)-1,"")</f>
        <v>-8.6731867802453233E-2</v>
      </c>
    </row>
    <row r="1269" spans="17:73" ht="16" customHeight="1">
      <c r="Q1269" s="63">
        <v>44897</v>
      </c>
      <c r="R1269" s="62">
        <v>597.37</v>
      </c>
      <c r="S1269" s="60">
        <f>IF(AND(ISNUMBER(R1268),ISNUMBER(R1269)),R1269/R1268-1,"")</f>
        <v>-4.2671645025251781E-3</v>
      </c>
      <c r="T1269" s="60">
        <f>IF(ISNUMBER(R1269),R1269/MAX(R$22:R1269)-1,"")</f>
        <v>-9.9668425018839435E-2</v>
      </c>
      <c r="V1269" s="62">
        <v>299</v>
      </c>
      <c r="W1269" s="60">
        <f>IF(AND(ISNUMBER(V1268),ISNUMBER(V1269)),V1269/V1268-1,"")</f>
        <v>-4.2295267592499242E-3</v>
      </c>
      <c r="X1269" s="60">
        <f>IF(ISNUMBER(V1269),V1269/MAX(V$22:V1269)-1,"")</f>
        <v>-0.11425778357081495</v>
      </c>
      <c r="Z1269" s="62">
        <v>11.52</v>
      </c>
      <c r="AA1269" s="60">
        <f>IF(AND(ISNUMBER(Z1268),ISNUMBER(Z1269)),Z1269/Z1268-1,"")</f>
        <v>-8.6730268863832727E-4</v>
      </c>
      <c r="AB1269" s="60">
        <f>IF(ISNUMBER(Z1269),Z1269/MAX(Z$22:Z1269)-1,"")</f>
        <v>-0.15044247787610621</v>
      </c>
      <c r="AD1269" s="62">
        <v>14.19</v>
      </c>
      <c r="AE1269" s="60">
        <f>IF(AND(ISNUMBER(AD1268),ISNUMBER(AD1269)),AD1269/AD1268-1,"")</f>
        <v>-1.8672199170124526E-2</v>
      </c>
      <c r="AF1269" s="60">
        <f>IF(ISNUMBER(AD1269),AD1269/MAX(AD$22:AD1269)-1,"")</f>
        <v>-0.16381850324101355</v>
      </c>
      <c r="AH1269" s="62">
        <v>17.75</v>
      </c>
      <c r="AI1269" s="60">
        <f>IF(AND(ISNUMBER(AH1268),ISNUMBER(AH1269)),AH1269/AH1268-1,"")</f>
        <v>-1.6872890888639525E-3</v>
      </c>
      <c r="AJ1269" s="60">
        <f>IF(ISNUMBER(AH1269),AH1269/MAX(AH$22:AH1269)-1,"")</f>
        <v>-0.15636882129277563</v>
      </c>
      <c r="AL1269" s="62">
        <v>21.21</v>
      </c>
      <c r="AM1269" s="60">
        <f>IF(AND(ISNUMBER(AL1268),ISNUMBER(AL1269)),AL1269/AL1268-1,"")</f>
        <v>-2.8208744710859213E-3</v>
      </c>
      <c r="AN1269" s="60">
        <f>IF(ISNUMBER(AL1269),AL1269/MAX(AL$22:AL1269)-1,"")</f>
        <v>-0.10012728044123886</v>
      </c>
      <c r="AP1269" s="62">
        <v>100.53</v>
      </c>
      <c r="AQ1269" s="60">
        <f>IF(AND(ISNUMBER(AP1268),ISNUMBER(AP1269)),AP1269/AP1268-1,"")</f>
        <v>9.9482690012031583E-5</v>
      </c>
      <c r="AR1269" s="60">
        <f>IF(ISNUMBER(AP1269),AP1269/MAX(AP$22:AP1269)-1,"")</f>
        <v>0</v>
      </c>
      <c r="AT1269" s="62">
        <v>50.07</v>
      </c>
      <c r="AU1269" s="60">
        <f>IF(AND(ISNUMBER(AT1268),ISNUMBER(AT1269)),AT1269/AT1268-1,"")</f>
        <v>-9.9850224663078357E-5</v>
      </c>
      <c r="AV1269" s="60">
        <f>IF(ISNUMBER(AT1269),AT1269/MAX(AT$22:AT1269)-1,"")</f>
        <v>-2.490287877278563E-3</v>
      </c>
      <c r="AX1269" s="62">
        <v>24.47</v>
      </c>
      <c r="AY1269" s="60">
        <f>IF(AND(ISNUMBER(AX1268),ISNUMBER(AX1269)),AX1269/AX1268-1,"")</f>
        <v>8.6562242374277343E-3</v>
      </c>
      <c r="AZ1269" s="60">
        <f>IF(ISNUMBER(AX1269),AX1269/MAX(AX$22:AX1269)-1,"")</f>
        <v>-8.7451053514823851E-2</v>
      </c>
      <c r="BB1269" s="62">
        <v>41.83</v>
      </c>
      <c r="BC1269" s="60">
        <f>IF(AND(ISNUMBER(BB1268),ISNUMBER(BB1269)),BB1269/BB1268-1,"")</f>
        <v>2.6366251198466362E-3</v>
      </c>
      <c r="BD1269" s="60">
        <f>IF(ISNUMBER(BB1269),BB1269/MAX(BB$22:BB1269)-1,"")</f>
        <v>-0.24371723015729529</v>
      </c>
      <c r="BF1269" s="62">
        <v>48.46</v>
      </c>
      <c r="BG1269" s="60">
        <f>IF(AND(ISNUMBER(BF1268),ISNUMBER(BF1269)),BF1269/BF1268-1,"")</f>
        <v>2.8973509933774011E-3</v>
      </c>
      <c r="BH1269" s="60">
        <f>IF(ISNUMBER(BF1269),BF1269/MAX(BF$22:BF1269)-1,"")</f>
        <v>-0.10491318803103067</v>
      </c>
      <c r="BK1269" s="61">
        <f>BK1268*(1+BL1269)</f>
        <v>140.56030338038235</v>
      </c>
      <c r="BL1269" s="60">
        <f>$L$12*N(AQ1269)+$L$13*N(S1269)+$L$14*N(AA1269)+$L$15*N(AE1269)+$L$16*N(AY1269)+$L$17*N(BC1269)+$L$18*N(AM1269)+$L$19*N(AU1269)+$L$20*N(W1269)</f>
        <v>-1.9867396251807283E-3</v>
      </c>
      <c r="BM1269" s="60">
        <f>IF(ISNUMBER(BK1269),BK1269/MAX(BK$22:BK1269)-1,"")</f>
        <v>-6.3966345372674094E-2</v>
      </c>
      <c r="BO1269" s="61">
        <f>BO1268*(1+BP1269)</f>
        <v>139.43867517890629</v>
      </c>
      <c r="BP1269" s="60">
        <f>$L$36*N(S1269)+$L$37*N(AQ1269)+$L$38*N(AA1269)+$L$39*N(AE1269)+$L$40*N(AM1269)+$L$41*N(W1269)+$L$42*N(AI1269)+$L$43*N(BG1269)+$L$44*N(AY1269)</f>
        <v>-3.9161504879516992E-3</v>
      </c>
      <c r="BQ1269" s="60">
        <f>IF(ISNUMBER(BO1269),BO1269/MAX(BO$22:BO1269)-1,"")</f>
        <v>-8.0374564131268977E-2</v>
      </c>
      <c r="BS1269" s="61">
        <f>BS1268*(1+BT1269)</f>
        <v>131.19246260539327</v>
      </c>
      <c r="BT1269" s="60">
        <f>$L$60*N(S1269)+$L$61*N(AE1269)+$L$62*N(AQ1269)+$L$63*N(AM1269)+$L$64*N(AI1269)+$L$65*N(AA1269)+$L$66*N(BG1269)+$L$67*N(W1269)+$L$68*N(AY1269)</f>
        <v>-5.2600777503606609E-3</v>
      </c>
      <c r="BU1269" s="60">
        <f>IF(ISNUMBER(BS1269),BS1269/MAX(BS$22:BS1269)-1,"")</f>
        <v>-9.1535729184739067E-2</v>
      </c>
    </row>
    <row r="1270" spans="17:73" ht="16" customHeight="1">
      <c r="Q1270" s="63">
        <v>44900</v>
      </c>
      <c r="R1270" s="62">
        <v>594.67999999999995</v>
      </c>
      <c r="S1270" s="60">
        <f>IF(AND(ISNUMBER(R1269),ISNUMBER(R1270)),R1270/R1269-1,"")</f>
        <v>-4.5030717980482082E-3</v>
      </c>
      <c r="T1270" s="60">
        <f>IF(ISNUMBER(R1270),R1270/MAX(R$22:R1270)-1,"")</f>
        <v>-0.10372268274302943</v>
      </c>
      <c r="V1270" s="62">
        <v>297.51</v>
      </c>
      <c r="W1270" s="60">
        <f>IF(AND(ISNUMBER(V1269),ISNUMBER(V1270)),V1270/V1269-1,"")</f>
        <v>-4.9832775919732564E-3</v>
      </c>
      <c r="X1270" s="60">
        <f>IF(ISNUMBER(V1270),V1270/MAX(V$22:V1270)-1,"")</f>
        <v>-0.11867168291021124</v>
      </c>
      <c r="Z1270" s="62">
        <v>11.48</v>
      </c>
      <c r="AA1270" s="60">
        <f>IF(AND(ISNUMBER(Z1269),ISNUMBER(Z1270)),Z1270/Z1269-1,"")</f>
        <v>-3.4722222222220989E-3</v>
      </c>
      <c r="AB1270" s="60">
        <f>IF(ISNUMBER(Z1270),Z1270/MAX(Z$22:Z1270)-1,"")</f>
        <v>-0.15339233038348088</v>
      </c>
      <c r="AD1270" s="62">
        <v>14.17</v>
      </c>
      <c r="AE1270" s="60">
        <f>IF(AND(ISNUMBER(AD1269),ISNUMBER(AD1270)),AD1270/AD1269-1,"")</f>
        <v>-1.4094432699083281E-3</v>
      </c>
      <c r="AF1270" s="60">
        <f>IF(ISNUMBER(AD1270),AD1270/MAX(AD$22:AD1270)-1,"")</f>
        <v>-0.16499705362404238</v>
      </c>
      <c r="AH1270" s="62">
        <v>17.66</v>
      </c>
      <c r="AI1270" s="60">
        <f>IF(AND(ISNUMBER(AH1269),ISNUMBER(AH1270)),AH1270/AH1269-1,"")</f>
        <v>-5.0704225352112831E-3</v>
      </c>
      <c r="AJ1270" s="60">
        <f>IF(ISNUMBER(AH1270),AH1270/MAX(AH$22:AH1270)-1,"")</f>
        <v>-0.16064638783269958</v>
      </c>
      <c r="AL1270" s="62">
        <v>21.12</v>
      </c>
      <c r="AM1270" s="60">
        <f>IF(AND(ISNUMBER(AL1269),ISNUMBER(AL1270)),AL1270/AL1269-1,"")</f>
        <v>-4.2432814710042788E-3</v>
      </c>
      <c r="AN1270" s="60">
        <f>IF(ISNUMBER(AL1270),AL1270/MAX(AL$22:AL1270)-1,"")</f>
        <v>-0.10394569367840467</v>
      </c>
      <c r="AP1270" s="62">
        <v>100.56</v>
      </c>
      <c r="AQ1270" s="60">
        <f>IF(AND(ISNUMBER(AP1269),ISNUMBER(AP1270)),AP1270/AP1269-1,"")</f>
        <v>2.9841838257227415E-4</v>
      </c>
      <c r="AR1270" s="60">
        <f>IF(ISNUMBER(AP1270),AP1270/MAX(AP$22:AP1270)-1,"")</f>
        <v>0</v>
      </c>
      <c r="AT1270" s="62">
        <v>50.1</v>
      </c>
      <c r="AU1270" s="60">
        <f>IF(AND(ISNUMBER(AT1269),ISNUMBER(AT1270)),AT1270/AT1269-1,"")</f>
        <v>5.9916117435587779E-4</v>
      </c>
      <c r="AV1270" s="60">
        <f>IF(ISNUMBER(AT1270),AT1270/MAX(AT$22:AT1270)-1,"")</f>
        <v>-1.8926187867317479E-3</v>
      </c>
      <c r="AX1270" s="62">
        <v>24.52</v>
      </c>
      <c r="AY1270" s="60">
        <f>IF(AND(ISNUMBER(AX1269),ISNUMBER(AX1270)),AX1270/AX1269-1,"")</f>
        <v>2.043318348998735E-3</v>
      </c>
      <c r="AZ1270" s="60">
        <f>IF(ISNUMBER(AX1270),AX1270/MAX(AX$22:AX1270)-1,"")</f>
        <v>-8.5586425508111241E-2</v>
      </c>
      <c r="BB1270" s="62">
        <v>41.77</v>
      </c>
      <c r="BC1270" s="60">
        <f>IF(AND(ISNUMBER(BB1269),ISNUMBER(BB1270)),BB1270/BB1269-1,"")</f>
        <v>-1.434377241214313E-3</v>
      </c>
      <c r="BD1270" s="60">
        <f>IF(ISNUMBER(BB1270),BB1270/MAX(BB$22:BB1270)-1,"")</f>
        <v>-0.24480202495028025</v>
      </c>
      <c r="BF1270" s="62">
        <v>48.64</v>
      </c>
      <c r="BG1270" s="60">
        <f>IF(AND(ISNUMBER(BF1269),ISNUMBER(BF1270)),BF1270/BF1269-1,"")</f>
        <v>3.7144036318612628E-3</v>
      </c>
      <c r="BH1270" s="60">
        <f>IF(ISNUMBER(BF1270),BF1270/MAX(BF$22:BF1270)-1,"")</f>
        <v>-0.10158847432582196</v>
      </c>
      <c r="BK1270" s="61">
        <f>BK1269*(1+BL1270)</f>
        <v>140.29162591389507</v>
      </c>
      <c r="BL1270" s="60">
        <f>$L$12*N(AQ1270)+$L$13*N(S1270)+$L$14*N(AA1270)+$L$15*N(AE1270)+$L$16*N(AY1270)+$L$17*N(BC1270)+$L$18*N(AM1270)+$L$19*N(AU1270)+$L$20*N(W1270)</f>
        <v>-1.9114747195741822E-3</v>
      </c>
      <c r="BM1270" s="60">
        <f>IF(ISNUMBER(BK1270),BK1270/MAX(BK$22:BK1270)-1,"")</f>
        <v>-6.5755550040164867E-2</v>
      </c>
      <c r="BO1270" s="61">
        <f>BO1269*(1+BP1270)</f>
        <v>139.1345833491367</v>
      </c>
      <c r="BP1270" s="60">
        <f>$L$36*N(S1270)+$L$37*N(AQ1270)+$L$38*N(AA1270)+$L$39*N(AE1270)+$L$40*N(AM1270)+$L$41*N(W1270)+$L$42*N(AI1270)+$L$43*N(BG1270)+$L$44*N(AY1270)</f>
        <v>-2.1808284493481543E-3</v>
      </c>
      <c r="BQ1270" s="60">
        <f>IF(ISNUMBER(BO1270),BO1270/MAX(BO$22:BO1270)-1,"")</f>
        <v>-8.238010944455576E-2</v>
      </c>
      <c r="BS1270" s="61">
        <f>BS1269*(1+BT1270)</f>
        <v>130.81847885781752</v>
      </c>
      <c r="BT1270" s="60">
        <f>$L$60*N(S1270)+$L$61*N(AE1270)+$L$62*N(AQ1270)+$L$63*N(AM1270)+$L$64*N(AI1270)+$L$65*N(AA1270)+$L$66*N(BG1270)+$L$67*N(W1270)+$L$68*N(AY1270)</f>
        <v>-2.850649649748935E-3</v>
      </c>
      <c r="BU1270" s="60">
        <f>IF(ISNUMBER(BS1270),BS1270/MAX(BS$22:BS1270)-1,"")</f>
        <v>-9.4125442540147874E-2</v>
      </c>
    </row>
    <row r="1271" spans="17:73" ht="16" customHeight="1">
      <c r="Q1271" s="63">
        <v>44901</v>
      </c>
      <c r="R1271" s="62">
        <v>594.71</v>
      </c>
      <c r="S1271" s="60">
        <f>IF(AND(ISNUMBER(R1270),ISNUMBER(R1271)),R1271/R1270-1,"")</f>
        <v>5.0447299388078903E-5</v>
      </c>
      <c r="T1271" s="60">
        <f>IF(ISNUMBER(R1271),R1271/MAX(R$22:R1271)-1,"")</f>
        <v>-0.10367746797287103</v>
      </c>
      <c r="V1271" s="62">
        <v>297.44</v>
      </c>
      <c r="W1271" s="60">
        <f>IF(AND(ISNUMBER(V1270),ISNUMBER(V1271)),V1271/V1270-1,"")</f>
        <v>-2.3528620886692497E-4</v>
      </c>
      <c r="X1271" s="60">
        <f>IF(ISNUMBER(V1271),V1271/MAX(V$22:V1271)-1,"")</f>
        <v>-0.11887904730870635</v>
      </c>
      <c r="Z1271" s="62">
        <v>11.51</v>
      </c>
      <c r="AA1271" s="60">
        <f>IF(AND(ISNUMBER(Z1270),ISNUMBER(Z1271)),Z1271/Z1270-1,"")</f>
        <v>2.6132404181185009E-3</v>
      </c>
      <c r="AB1271" s="60">
        <f>IF(ISNUMBER(Z1271),Z1271/MAX(Z$22:Z1271)-1,"")</f>
        <v>-0.15117994100294985</v>
      </c>
      <c r="AD1271" s="62">
        <v>14.18</v>
      </c>
      <c r="AE1271" s="60">
        <f>IF(AND(ISNUMBER(AD1270),ISNUMBER(AD1271)),AD1271/AD1270-1,"")</f>
        <v>7.057163020465218E-4</v>
      </c>
      <c r="AF1271" s="60">
        <f>IF(ISNUMBER(AD1271),AD1271/MAX(AD$22:AD1271)-1,"")</f>
        <v>-0.16440777843252796</v>
      </c>
      <c r="AH1271" s="62">
        <v>17.53</v>
      </c>
      <c r="AI1271" s="60">
        <f>IF(AND(ISNUMBER(AH1270),ISNUMBER(AH1271)),AH1271/AH1270-1,"")</f>
        <v>-7.361268403170973E-3</v>
      </c>
      <c r="AJ1271" s="60">
        <f>IF(ISNUMBER(AH1271),AH1271/MAX(AH$22:AH1271)-1,"")</f>
        <v>-0.16682509505703413</v>
      </c>
      <c r="AL1271" s="62">
        <v>21.08</v>
      </c>
      <c r="AM1271" s="60">
        <f>IF(AND(ISNUMBER(AL1270),ISNUMBER(AL1271)),AL1271/AL1270-1,"")</f>
        <v>-1.8939393939395588E-3</v>
      </c>
      <c r="AN1271" s="60">
        <f>IF(ISNUMBER(AL1271),AL1271/MAX(AL$22:AL1271)-1,"")</f>
        <v>-0.1056427662282563</v>
      </c>
      <c r="AP1271" s="62">
        <v>100.34</v>
      </c>
      <c r="AQ1271" s="60">
        <f>IF(AND(ISNUMBER(AP1270),ISNUMBER(AP1271)),AP1271/AP1270-1,"")</f>
        <v>-2.1877486077963582E-3</v>
      </c>
      <c r="AR1271" s="60">
        <f>IF(ISNUMBER(AP1271),AP1271/MAX(AP$22:AP1271)-1,"")</f>
        <v>-2.1877486077963582E-3</v>
      </c>
      <c r="AT1271" s="62">
        <v>50.09</v>
      </c>
      <c r="AU1271" s="60">
        <f>IF(AND(ISNUMBER(AT1270),ISNUMBER(AT1271)),AT1271/AT1270-1,"")</f>
        <v>-1.9960079840319889E-4</v>
      </c>
      <c r="AV1271" s="60">
        <f>IF(ISNUMBER(AT1271),AT1271/MAX(AT$22:AT1271)-1,"")</f>
        <v>-2.0918418169140196E-3</v>
      </c>
      <c r="AX1271" s="62">
        <v>24.45</v>
      </c>
      <c r="AY1271" s="60">
        <f>IF(AND(ISNUMBER(AX1270),ISNUMBER(AX1271)),AX1271/AX1270-1,"")</f>
        <v>-2.8548123980424167E-3</v>
      </c>
      <c r="AZ1271" s="60">
        <f>IF(ISNUMBER(AX1271),AX1271/MAX(AX$22:AX1271)-1,"")</f>
        <v>-8.8196904717508962E-2</v>
      </c>
      <c r="BB1271" s="62">
        <v>41.8</v>
      </c>
      <c r="BC1271" s="60">
        <f>IF(AND(ISNUMBER(BB1270),ISNUMBER(BB1271)),BB1271/BB1270-1,"")</f>
        <v>7.1821881733291626E-4</v>
      </c>
      <c r="BD1271" s="60">
        <f>IF(ISNUMBER(BB1271),BB1271/MAX(BB$22:BB1271)-1,"")</f>
        <v>-0.24425962755378783</v>
      </c>
      <c r="BF1271" s="62">
        <v>48.6</v>
      </c>
      <c r="BG1271" s="60">
        <f>IF(AND(ISNUMBER(BF1270),ISNUMBER(BF1271)),BF1271/BF1270-1,"")</f>
        <v>-8.2236842105265495E-4</v>
      </c>
      <c r="BH1271" s="60">
        <f>IF(ISNUMBER(BF1271),BF1271/MAX(BF$22:BF1271)-1,"")</f>
        <v>-0.10232729959364606</v>
      </c>
      <c r="BK1271" s="61">
        <f>BK1270*(1+BL1271)</f>
        <v>140.23002811636269</v>
      </c>
      <c r="BL1271" s="60">
        <f>$L$12*N(AQ1271)+$L$13*N(S1271)+$L$14*N(AA1271)+$L$15*N(AE1271)+$L$16*N(AY1271)+$L$17*N(BC1271)+$L$18*N(AM1271)+$L$19*N(AU1271)+$L$20*N(W1271)</f>
        <v>-4.3906966742397096E-4</v>
      </c>
      <c r="BM1271" s="60">
        <f>IF(ISNUMBER(BK1271),BK1271/MAX(BK$22:BK1271)-1,"")</f>
        <v>-6.6165748440101368E-2</v>
      </c>
      <c r="BO1271" s="61">
        <f>BO1270*(1+BP1271)</f>
        <v>139.10566546411408</v>
      </c>
      <c r="BP1271" s="60">
        <f>$L$36*N(S1271)+$L$37*N(AQ1271)+$L$38*N(AA1271)+$L$39*N(AE1271)+$L$40*N(AM1271)+$L$41*N(W1271)+$L$42*N(AI1271)+$L$43*N(BG1271)+$L$44*N(AY1271)</f>
        <v>-2.0784110123109979E-4</v>
      </c>
      <c r="BQ1271" s="60">
        <f>IF(ISNUMBER(BO1271),BO1271/MAX(BO$22:BO1271)-1,"")</f>
        <v>-8.2570828573120481E-2</v>
      </c>
      <c r="BS1271" s="61">
        <f>BS1270*(1+BT1271)</f>
        <v>130.67871440262849</v>
      </c>
      <c r="BT1271" s="60">
        <f>$L$60*N(S1271)+$L$61*N(AE1271)+$L$62*N(AQ1271)+$L$63*N(AM1271)+$L$64*N(AI1271)+$L$65*N(AA1271)+$L$66*N(BG1271)+$L$67*N(W1271)+$L$68*N(AY1271)</f>
        <v>-1.068384653371069E-3</v>
      </c>
      <c r="BU1271" s="60">
        <f>IF(ISNUMBER(BS1271),BS1271/MAX(BS$22:BS1271)-1,"")</f>
        <v>-9.509326501521731E-2</v>
      </c>
    </row>
    <row r="1272" spans="17:73" ht="16" customHeight="1">
      <c r="Q1272" s="63">
        <v>44902</v>
      </c>
      <c r="R1272" s="62">
        <v>589.54</v>
      </c>
      <c r="S1272" s="60">
        <f>IF(AND(ISNUMBER(R1271),ISNUMBER(R1272)),R1272/R1271-1,"")</f>
        <v>-8.6933127070337735E-3</v>
      </c>
      <c r="T1272" s="60">
        <f>IF(ISNUMBER(R1272),R1272/MAX(R$22:R1272)-1,"")</f>
        <v>-0.11146948003014323</v>
      </c>
      <c r="V1272" s="62">
        <v>294.87</v>
      </c>
      <c r="W1272" s="60">
        <f>IF(AND(ISNUMBER(V1271),ISNUMBER(V1272)),V1272/V1271-1,"")</f>
        <v>-8.6403980634749411E-3</v>
      </c>
      <c r="X1272" s="60">
        <f>IF(ISNUMBER(V1272),V1272/MAX(V$22:V1272)-1,"")</f>
        <v>-0.12649228308202742</v>
      </c>
      <c r="Z1272" s="62">
        <v>11.45</v>
      </c>
      <c r="AA1272" s="60">
        <f>IF(AND(ISNUMBER(Z1271),ISNUMBER(Z1272)),Z1272/Z1271-1,"")</f>
        <v>-5.2128583840139742E-3</v>
      </c>
      <c r="AB1272" s="60">
        <f>IF(ISNUMBER(Z1272),Z1272/MAX(Z$22:Z1272)-1,"")</f>
        <v>-0.15560471976401191</v>
      </c>
      <c r="AD1272" s="62">
        <v>14.14</v>
      </c>
      <c r="AE1272" s="60">
        <f>IF(AND(ISNUMBER(AD1271),ISNUMBER(AD1272)),AD1272/AD1271-1,"")</f>
        <v>-2.8208744710859213E-3</v>
      </c>
      <c r="AF1272" s="60">
        <f>IF(ISNUMBER(AD1272),AD1272/MAX(AD$22:AD1272)-1,"")</f>
        <v>-0.16676487919858562</v>
      </c>
      <c r="AH1272" s="62">
        <v>17.37</v>
      </c>
      <c r="AI1272" s="60">
        <f>IF(AND(ISNUMBER(AH1271),ISNUMBER(AH1272)),AH1272/AH1271-1,"")</f>
        <v>-9.1272104962920597E-3</v>
      </c>
      <c r="AJ1272" s="60">
        <f>IF(ISNUMBER(AH1272),AH1272/MAX(AH$22:AH1272)-1,"")</f>
        <v>-0.17442965779467667</v>
      </c>
      <c r="AL1272" s="62">
        <v>20.97</v>
      </c>
      <c r="AM1272" s="60">
        <f>IF(AND(ISNUMBER(AL1271),ISNUMBER(AL1272)),AL1272/AL1271-1,"")</f>
        <v>-5.2182163187856068E-3</v>
      </c>
      <c r="AN1272" s="60">
        <f>IF(ISNUMBER(AL1272),AL1272/MAX(AL$22:AL1272)-1,"")</f>
        <v>-0.11030971574034798</v>
      </c>
      <c r="AP1272" s="62">
        <v>100.35</v>
      </c>
      <c r="AQ1272" s="60">
        <f>IF(AND(ISNUMBER(AP1271),ISNUMBER(AP1272)),AP1272/AP1271-1,"")</f>
        <v>9.9661152082930471E-5</v>
      </c>
      <c r="AR1272" s="60">
        <f>IF(ISNUMBER(AP1272),AP1272/MAX(AP$22:AP1272)-1,"")</f>
        <v>-2.0883054892602004E-3</v>
      </c>
      <c r="AT1272" s="62">
        <v>50.1</v>
      </c>
      <c r="AU1272" s="60">
        <f>IF(AND(ISNUMBER(AT1271),ISNUMBER(AT1272)),AT1272/AT1271-1,"")</f>
        <v>1.9964064683564153E-4</v>
      </c>
      <c r="AV1272" s="60">
        <f>IF(ISNUMBER(AT1272),AT1272/MAX(AT$22:AT1272)-1,"")</f>
        <v>-1.8926187867317479E-3</v>
      </c>
      <c r="AX1272" s="62">
        <v>24.56</v>
      </c>
      <c r="AY1272" s="60">
        <f>IF(AND(ISNUMBER(AX1271),ISNUMBER(AX1272)),AX1272/AX1271-1,"")</f>
        <v>4.4989775051125225E-3</v>
      </c>
      <c r="AZ1272" s="60">
        <f>IF(ISNUMBER(AX1272),AX1272/MAX(AX$22:AX1272)-1,"")</f>
        <v>-8.4094723102741131E-2</v>
      </c>
      <c r="BB1272" s="62">
        <v>41.89</v>
      </c>
      <c r="BC1272" s="60">
        <f>IF(AND(ISNUMBER(BB1271),ISNUMBER(BB1272)),BB1272/BB1271-1,"")</f>
        <v>2.1531100478469067E-3</v>
      </c>
      <c r="BD1272" s="60">
        <f>IF(ISNUMBER(BB1272),BB1272/MAX(BB$22:BB1272)-1,"")</f>
        <v>-0.24263243536431023</v>
      </c>
      <c r="BF1272" s="62">
        <v>48.52</v>
      </c>
      <c r="BG1272" s="60">
        <f>IF(AND(ISNUMBER(BF1271),ISNUMBER(BF1272)),BF1272/BF1271-1,"")</f>
        <v>-1.6460905349794386E-3</v>
      </c>
      <c r="BH1272" s="60">
        <f>IF(ISNUMBER(BF1272),BF1272/MAX(BF$22:BF1272)-1,"")</f>
        <v>-0.10380495012929436</v>
      </c>
      <c r="BK1272" s="61">
        <f>BK1271*(1+BL1272)</f>
        <v>139.78837806750991</v>
      </c>
      <c r="BL1272" s="60">
        <f>$L$12*N(AQ1272)+$L$13*N(S1272)+$L$14*N(AA1272)+$L$15*N(AE1272)+$L$16*N(AY1272)+$L$17*N(BC1272)+$L$18*N(AM1272)+$L$19*N(AU1272)+$L$20*N(W1272)</f>
        <v>-3.1494684468458198E-3</v>
      </c>
      <c r="BM1272" s="60">
        <f>IF(ISNUMBER(BK1272),BK1272/MAX(BK$22:BK1272)-1,"")</f>
        <v>-6.9106829949973081E-2</v>
      </c>
      <c r="BO1272" s="61">
        <f>BO1271*(1+BP1272)</f>
        <v>138.55338279420474</v>
      </c>
      <c r="BP1272" s="60">
        <f>$L$36*N(S1272)+$L$37*N(AQ1272)+$L$38*N(AA1272)+$L$39*N(AE1272)+$L$40*N(AM1272)+$L$41*N(W1272)+$L$42*N(AI1272)+$L$43*N(BG1272)+$L$44*N(AY1272)</f>
        <v>-3.9702385094577001E-3</v>
      </c>
      <c r="BQ1272" s="60">
        <f>IF(ISNUMBER(BO1272),BO1272/MAX(BO$22:BO1272)-1,"")</f>
        <v>-8.6213241199219137E-2</v>
      </c>
      <c r="BS1272" s="61">
        <f>BS1271*(1+BT1272)</f>
        <v>130.00633114695768</v>
      </c>
      <c r="BT1272" s="60">
        <f>$L$60*N(S1272)+$L$61*N(AE1272)+$L$62*N(AQ1272)+$L$63*N(AM1272)+$L$64*N(AI1272)+$L$65*N(AA1272)+$L$66*N(BG1272)+$L$67*N(W1272)+$L$68*N(AY1272)</f>
        <v>-5.1453158132482614E-3</v>
      </c>
      <c r="BU1272" s="60">
        <f>IF(ISNUMBER(BS1272),BS1272/MAX(BS$22:BS1272)-1,"")</f>
        <v>-9.9749295948249439E-2</v>
      </c>
    </row>
    <row r="1273" spans="17:73" ht="16" customHeight="1">
      <c r="Q1273" s="63">
        <v>44903</v>
      </c>
      <c r="R1273" s="62">
        <v>585.41</v>
      </c>
      <c r="S1273" s="60">
        <f>IF(AND(ISNUMBER(R1272),ISNUMBER(R1273)),R1273/R1272-1,"")</f>
        <v>-7.0054618855378559E-3</v>
      </c>
      <c r="T1273" s="60">
        <f>IF(ISNUMBER(R1273),R1273/MAX(R$22:R1273)-1,"")</f>
        <v>-0.11769404672192918</v>
      </c>
      <c r="V1273" s="62">
        <v>292.54000000000002</v>
      </c>
      <c r="W1273" s="60">
        <f>IF(AND(ISNUMBER(V1272),ISNUMBER(V1273)),V1273/V1272-1,"")</f>
        <v>-7.901787228270063E-3</v>
      </c>
      <c r="X1273" s="60">
        <f>IF(ISNUMBER(V1273),V1273/MAX(V$22:V1273)-1,"")</f>
        <v>-0.13339455520336518</v>
      </c>
      <c r="Z1273" s="62">
        <v>11.38</v>
      </c>
      <c r="AA1273" s="60">
        <f>IF(AND(ISNUMBER(Z1272),ISNUMBER(Z1273)),Z1273/Z1272-1,"")</f>
        <v>-6.1135371179038556E-3</v>
      </c>
      <c r="AB1273" s="60">
        <f>IF(ISNUMBER(Z1273),Z1273/MAX(Z$22:Z1273)-1,"")</f>
        <v>-0.16076696165191739</v>
      </c>
      <c r="AD1273" s="62">
        <v>13.97</v>
      </c>
      <c r="AE1273" s="60">
        <f>IF(AND(ISNUMBER(AD1272),ISNUMBER(AD1273)),AD1273/AD1272-1,"")</f>
        <v>-1.2022630834512049E-2</v>
      </c>
      <c r="AF1273" s="60">
        <f>IF(ISNUMBER(AD1273),AD1273/MAX(AD$22:AD1273)-1,"")</f>
        <v>-0.17678255745433114</v>
      </c>
      <c r="AH1273" s="62">
        <v>17.22</v>
      </c>
      <c r="AI1273" s="60">
        <f>IF(AND(ISNUMBER(AH1272),ISNUMBER(AH1273)),AH1273/AH1272-1,"")</f>
        <v>-8.6355785837651799E-3</v>
      </c>
      <c r="AJ1273" s="60">
        <f>IF(ISNUMBER(AH1273),AH1273/MAX(AH$22:AH1273)-1,"")</f>
        <v>-0.1815589353612167</v>
      </c>
      <c r="AL1273" s="62">
        <v>20.86</v>
      </c>
      <c r="AM1273" s="60">
        <f>IF(AND(ISNUMBER(AL1272),ISNUMBER(AL1273)),AL1273/AL1272-1,"")</f>
        <v>-5.2455889365760067E-3</v>
      </c>
      <c r="AN1273" s="60">
        <f>IF(ISNUMBER(AL1273),AL1273/MAX(AL$22:AL1273)-1,"")</f>
        <v>-0.11497666525243955</v>
      </c>
      <c r="AP1273" s="62">
        <v>100.35</v>
      </c>
      <c r="AQ1273" s="60">
        <f>IF(AND(ISNUMBER(AP1272),ISNUMBER(AP1273)),AP1273/AP1272-1,"")</f>
        <v>0</v>
      </c>
      <c r="AR1273" s="60">
        <f>IF(ISNUMBER(AP1273),AP1273/MAX(AP$22:AP1273)-1,"")</f>
        <v>-2.0883054892602004E-3</v>
      </c>
      <c r="AT1273" s="62">
        <v>50.11</v>
      </c>
      <c r="AU1273" s="60">
        <f>IF(AND(ISNUMBER(AT1272),ISNUMBER(AT1273)),AT1273/AT1272-1,"")</f>
        <v>1.9960079840308786E-4</v>
      </c>
      <c r="AV1273" s="60">
        <f>IF(ISNUMBER(AT1273),AT1273/MAX(AT$22:AT1273)-1,"")</f>
        <v>-1.6933957565494762E-3</v>
      </c>
      <c r="AX1273" s="62">
        <v>24.65</v>
      </c>
      <c r="AY1273" s="60">
        <f>IF(AND(ISNUMBER(AX1272),ISNUMBER(AX1273)),AX1273/AX1272-1,"")</f>
        <v>3.6644951140065718E-3</v>
      </c>
      <c r="AZ1273" s="60">
        <f>IF(ISNUMBER(AX1273),AX1273/MAX(AX$22:AX1273)-1,"")</f>
        <v>-8.07383926906583E-2</v>
      </c>
      <c r="BB1273" s="62">
        <v>41.96</v>
      </c>
      <c r="BC1273" s="60">
        <f>IF(AND(ISNUMBER(BB1272),ISNUMBER(BB1273)),BB1273/BB1272-1,"")</f>
        <v>1.6710432084030558E-3</v>
      </c>
      <c r="BD1273" s="60">
        <f>IF(ISNUMBER(BB1273),BB1273/MAX(BB$22:BB1273)-1,"")</f>
        <v>-0.2413668414391611</v>
      </c>
      <c r="BF1273" s="62">
        <v>48.6</v>
      </c>
      <c r="BG1273" s="60">
        <f>IF(AND(ISNUMBER(BF1272),ISNUMBER(BF1273)),BF1273/BF1272-1,"")</f>
        <v>1.6488046166529546E-3</v>
      </c>
      <c r="BH1273" s="60">
        <f>IF(ISNUMBER(BF1273),BF1273/MAX(BF$22:BF1273)-1,"")</f>
        <v>-0.10232729959364606</v>
      </c>
      <c r="BK1273" s="61">
        <f>BK1272*(1+BL1273)</f>
        <v>139.24635116373142</v>
      </c>
      <c r="BL1273" s="60">
        <f>$L$12*N(AQ1273)+$L$13*N(S1273)+$L$14*N(AA1273)+$L$15*N(AE1273)+$L$16*N(AY1273)+$L$17*N(BC1273)+$L$18*N(AM1273)+$L$19*N(AU1273)+$L$20*N(W1273)</f>
        <v>-3.8774818856309665E-3</v>
      </c>
      <c r="BM1273" s="60">
        <f>IF(ISNUMBER(BK1273),BK1273/MAX(BK$22:BK1273)-1,"")</f>
        <v>-7.2716351354299658E-2</v>
      </c>
      <c r="BO1273" s="61">
        <f>BO1272*(1+BP1273)</f>
        <v>137.82962613716214</v>
      </c>
      <c r="BP1273" s="60">
        <f>$L$36*N(S1273)+$L$37*N(AQ1273)+$L$38*N(AA1273)+$L$39*N(AE1273)+$L$40*N(AM1273)+$L$41*N(W1273)+$L$42*N(AI1273)+$L$43*N(BG1273)+$L$44*N(AY1273)</f>
        <v>-5.2236664486033863E-3</v>
      </c>
      <c r="BQ1273" s="60">
        <f>IF(ISNUMBER(BO1273),BO1273/MAX(BO$22:BO1273)-1,"")</f>
        <v>-9.0986558432344933E-2</v>
      </c>
      <c r="BS1273" s="61">
        <f>BS1272*(1+BT1273)</f>
        <v>129.1722720287728</v>
      </c>
      <c r="BT1273" s="60">
        <f>$L$60*N(S1273)+$L$61*N(AE1273)+$L$62*N(AQ1273)+$L$63*N(AM1273)+$L$64*N(AI1273)+$L$65*N(AA1273)+$L$66*N(BG1273)+$L$67*N(W1273)+$L$68*N(AY1273)</f>
        <v>-6.415526927239284E-3</v>
      </c>
      <c r="BU1273" s="60">
        <f>IF(ISNUMBER(BS1273),BS1273/MAX(BS$22:BS1273)-1,"")</f>
        <v>-0.1055248785813595</v>
      </c>
    </row>
    <row r="1274" spans="17:73" ht="16" customHeight="1">
      <c r="Q1274" s="63">
        <v>44904</v>
      </c>
      <c r="R1274" s="62">
        <v>585.24</v>
      </c>
      <c r="S1274" s="60">
        <f>IF(AND(ISNUMBER(R1273),ISNUMBER(R1274)),R1274/R1273-1,"")</f>
        <v>-2.903947660612971E-4</v>
      </c>
      <c r="T1274" s="60">
        <f>IF(ISNUMBER(R1274),R1274/MAX(R$22:R1274)-1,"")</f>
        <v>-0.11795026375282591</v>
      </c>
      <c r="V1274" s="62">
        <v>292.64999999999998</v>
      </c>
      <c r="W1274" s="60">
        <f>IF(AND(ISNUMBER(V1273),ISNUMBER(V1274)),V1274/V1273-1,"")</f>
        <v>3.7601695494626775E-4</v>
      </c>
      <c r="X1274" s="60">
        <f>IF(ISNUMBER(V1274),V1274/MAX(V$22:V1274)-1,"")</f>
        <v>-0.13306869686287293</v>
      </c>
      <c r="Z1274" s="62">
        <v>11.38</v>
      </c>
      <c r="AA1274" s="60">
        <f>IF(AND(ISNUMBER(Z1273),ISNUMBER(Z1274)),Z1274/Z1273-1,"")</f>
        <v>0</v>
      </c>
      <c r="AB1274" s="60">
        <f>IF(ISNUMBER(Z1274),Z1274/MAX(Z$22:Z1274)-1,"")</f>
        <v>-0.16076696165191739</v>
      </c>
      <c r="AD1274" s="62">
        <v>14.16</v>
      </c>
      <c r="AE1274" s="60">
        <f>IF(AND(ISNUMBER(AD1273),ISNUMBER(AD1274)),AD1274/AD1273-1,"")</f>
        <v>1.3600572655690701E-2</v>
      </c>
      <c r="AF1274" s="60">
        <f>IF(ISNUMBER(AD1274),AD1274/MAX(AD$22:AD1274)-1,"")</f>
        <v>-0.16558632881555679</v>
      </c>
      <c r="AH1274" s="62">
        <v>17.23</v>
      </c>
      <c r="AI1274" s="60">
        <f>IF(AND(ISNUMBER(AH1273),ISNUMBER(AH1274)),AH1274/AH1273-1,"")</f>
        <v>5.8072009291532112E-4</v>
      </c>
      <c r="AJ1274" s="60">
        <f>IF(ISNUMBER(AH1274),AH1274/MAX(AH$22:AH1274)-1,"")</f>
        <v>-0.18108365019011397</v>
      </c>
      <c r="AL1274" s="62">
        <v>21</v>
      </c>
      <c r="AM1274" s="60">
        <f>IF(AND(ISNUMBER(AL1273),ISNUMBER(AL1274)),AL1274/AL1273-1,"")</f>
        <v>6.7114093959732557E-3</v>
      </c>
      <c r="AN1274" s="60">
        <f>IF(ISNUMBER(AL1274),AL1274/MAX(AL$22:AL1274)-1,"")</f>
        <v>-0.10903691132795923</v>
      </c>
      <c r="AP1274" s="62">
        <v>100.35</v>
      </c>
      <c r="AQ1274" s="60">
        <f>IF(AND(ISNUMBER(AP1273),ISNUMBER(AP1274)),AP1274/AP1273-1,"")</f>
        <v>0</v>
      </c>
      <c r="AR1274" s="60">
        <f>IF(ISNUMBER(AP1274),AP1274/MAX(AP$22:AP1274)-1,"")</f>
        <v>-2.0883054892602004E-3</v>
      </c>
      <c r="AT1274" s="62">
        <v>50.11</v>
      </c>
      <c r="AU1274" s="60">
        <f>IF(AND(ISNUMBER(AT1273),ISNUMBER(AT1274)),AT1274/AT1273-1,"")</f>
        <v>0</v>
      </c>
      <c r="AV1274" s="60">
        <f>IF(ISNUMBER(AT1274),AT1274/MAX(AT$22:AT1274)-1,"")</f>
        <v>-1.6933957565494762E-3</v>
      </c>
      <c r="AX1274" s="62">
        <v>24.52</v>
      </c>
      <c r="AY1274" s="60">
        <f>IF(AND(ISNUMBER(AX1273),ISNUMBER(AX1274)),AX1274/AX1273-1,"")</f>
        <v>-5.2738336713995526E-3</v>
      </c>
      <c r="AZ1274" s="60">
        <f>IF(ISNUMBER(AX1274),AX1274/MAX(AX$22:AX1274)-1,"")</f>
        <v>-8.5586425508111241E-2</v>
      </c>
      <c r="BB1274" s="62">
        <v>42.04</v>
      </c>
      <c r="BC1274" s="60">
        <f>IF(AND(ISNUMBER(BB1273),ISNUMBER(BB1274)),BB1274/BB1273-1,"")</f>
        <v>1.9065776930409228E-3</v>
      </c>
      <c r="BD1274" s="60">
        <f>IF(ISNUMBER(BB1274),BB1274/MAX(BB$22:BB1274)-1,"")</f>
        <v>-0.23992044838184778</v>
      </c>
      <c r="BF1274" s="62">
        <v>48.7</v>
      </c>
      <c r="BG1274" s="60">
        <f>IF(AND(ISNUMBER(BF1273),ISNUMBER(BF1274)),BF1274/BF1273-1,"")</f>
        <v>2.057613168724215E-3</v>
      </c>
      <c r="BH1274" s="60">
        <f>IF(ISNUMBER(BF1274),BF1274/MAX(BF$22:BF1274)-1,"")</f>
        <v>-0.10048023642408566</v>
      </c>
      <c r="BK1274" s="61">
        <f>BK1273*(1+BL1274)</f>
        <v>139.36761124173188</v>
      </c>
      <c r="BL1274" s="60">
        <f>$L$12*N(AQ1274)+$L$13*N(S1274)+$L$14*N(AA1274)+$L$15*N(AE1274)+$L$16*N(AY1274)+$L$17*N(BC1274)+$L$18*N(AM1274)+$L$19*N(AU1274)+$L$20*N(W1274)</f>
        <v>8.7083127842884115E-4</v>
      </c>
      <c r="BM1274" s="60">
        <f>IF(ISNUMBER(BK1274),BK1274/MAX(BK$22:BK1274)-1,"")</f>
        <v>-7.1908843749083351E-2</v>
      </c>
      <c r="BO1274" s="61">
        <f>BO1273*(1+BP1274)</f>
        <v>138.10674558722209</v>
      </c>
      <c r="BP1274" s="60">
        <f>$L$36*N(S1274)+$L$37*N(AQ1274)+$L$38*N(AA1274)+$L$39*N(AE1274)+$L$40*N(AM1274)+$L$41*N(W1274)+$L$42*N(AI1274)+$L$43*N(BG1274)+$L$44*N(AY1274)</f>
        <v>2.010594222929837E-3</v>
      </c>
      <c r="BQ1274" s="60">
        <f>IF(ISNUMBER(BO1274),BO1274/MAX(BO$22:BO1274)-1,"")</f>
        <v>-8.9158901258163392E-2</v>
      </c>
      <c r="BS1274" s="61">
        <f>BS1273*(1+BT1274)</f>
        <v>129.59468886108476</v>
      </c>
      <c r="BT1274" s="60">
        <f>$L$60*N(S1274)+$L$61*N(AE1274)+$L$62*N(AQ1274)+$L$63*N(AM1274)+$L$64*N(AI1274)+$L$65*N(AA1274)+$L$66*N(BG1274)+$L$67*N(W1274)+$L$68*N(AY1274)</f>
        <v>3.2701819490940521E-3</v>
      </c>
      <c r="BU1274" s="60">
        <f>IF(ISNUMBER(BS1274),BS1274/MAX(BS$22:BS1274)-1,"")</f>
        <v>-0.10259978218538246</v>
      </c>
    </row>
    <row r="1275" spans="17:73" ht="16" customHeight="1">
      <c r="Q1275" s="63">
        <v>44907</v>
      </c>
      <c r="R1275" s="62">
        <v>580.21</v>
      </c>
      <c r="S1275" s="60">
        <f>IF(AND(ISNUMBER(R1274),ISNUMBER(R1275)),R1275/R1274-1,"")</f>
        <v>-8.5947645410429097E-3</v>
      </c>
      <c r="T1275" s="60">
        <f>IF(ISNUMBER(R1275),R1275/MAX(R$22:R1275)-1,"")</f>
        <v>-0.12553127354935945</v>
      </c>
      <c r="V1275" s="62">
        <v>289.89</v>
      </c>
      <c r="W1275" s="60">
        <f>IF(AND(ISNUMBER(V1274),ISNUMBER(V1275)),V1275/V1274-1,"")</f>
        <v>-9.4310609943618617E-3</v>
      </c>
      <c r="X1275" s="60">
        <f>IF(ISNUMBER(V1275),V1275/MAX(V$22:V1275)-1,"")</f>
        <v>-0.14124477886068076</v>
      </c>
      <c r="Z1275" s="62">
        <v>11.31</v>
      </c>
      <c r="AA1275" s="60">
        <f>IF(AND(ISNUMBER(Z1274),ISNUMBER(Z1275)),Z1275/Z1274-1,"")</f>
        <v>-6.1511423550087985E-3</v>
      </c>
      <c r="AB1275" s="60">
        <f>IF(ISNUMBER(Z1275),Z1275/MAX(Z$22:Z1275)-1,"")</f>
        <v>-0.16592920353982299</v>
      </c>
      <c r="AD1275" s="62">
        <v>14.2</v>
      </c>
      <c r="AE1275" s="60">
        <f>IF(AND(ISNUMBER(AD1274),ISNUMBER(AD1275)),AD1275/AD1274-1,"")</f>
        <v>2.8248587570620654E-3</v>
      </c>
      <c r="AF1275" s="60">
        <f>IF(ISNUMBER(AD1275),AD1275/MAX(AD$22:AD1275)-1,"")</f>
        <v>-0.16322922804949913</v>
      </c>
      <c r="AH1275" s="62">
        <v>17.239999999999998</v>
      </c>
      <c r="AI1275" s="60">
        <f>IF(AND(ISNUMBER(AH1274),ISNUMBER(AH1275)),AH1275/AH1274-1,"")</f>
        <v>5.8038305281482572E-4</v>
      </c>
      <c r="AJ1275" s="60">
        <f>IF(ISNUMBER(AH1275),AH1275/MAX(AH$22:AH1275)-1,"")</f>
        <v>-0.18060836501901145</v>
      </c>
      <c r="AL1275" s="62">
        <v>20.94</v>
      </c>
      <c r="AM1275" s="60">
        <f>IF(AND(ISNUMBER(AL1274),ISNUMBER(AL1275)),AL1275/AL1274-1,"")</f>
        <v>-2.8571428571427804E-3</v>
      </c>
      <c r="AN1275" s="60">
        <f>IF(ISNUMBER(AL1275),AL1275/MAX(AL$22:AL1275)-1,"")</f>
        <v>-0.11158252015273651</v>
      </c>
      <c r="AP1275" s="62">
        <v>100.38</v>
      </c>
      <c r="AQ1275" s="60">
        <f>IF(AND(ISNUMBER(AP1274),ISNUMBER(AP1275)),AP1275/AP1274-1,"")</f>
        <v>2.9895366218246622E-4</v>
      </c>
      <c r="AR1275" s="60">
        <f>IF(ISNUMBER(AP1275),AP1275/MAX(AP$22:AP1275)-1,"")</f>
        <v>-1.7899761336516162E-3</v>
      </c>
      <c r="AT1275" s="62">
        <v>50.13</v>
      </c>
      <c r="AU1275" s="60">
        <f>IF(AND(ISNUMBER(AT1274),ISNUMBER(AT1275)),AT1275/AT1274-1,"")</f>
        <v>3.9912193175029032E-4</v>
      </c>
      <c r="AV1275" s="60">
        <f>IF(ISNUMBER(AT1275),AT1275/MAX(AT$22:AT1275)-1,"")</f>
        <v>-1.2949496961848217E-3</v>
      </c>
      <c r="AX1275" s="62">
        <v>24.48</v>
      </c>
      <c r="AY1275" s="60">
        <f>IF(AND(ISNUMBER(AX1274),ISNUMBER(AX1275)),AX1275/AX1274-1,"")</f>
        <v>-1.6313213703099683E-3</v>
      </c>
      <c r="AZ1275" s="60">
        <f>IF(ISNUMBER(AX1275),AX1275/MAX(AX$22:AX1275)-1,"")</f>
        <v>-8.707812791348124E-2</v>
      </c>
      <c r="BB1275" s="62">
        <v>41.84</v>
      </c>
      <c r="BC1275" s="60">
        <f>IF(AND(ISNUMBER(BB1274),ISNUMBER(BB1275)),BB1275/BB1274-1,"")</f>
        <v>-4.7573739295907469E-3</v>
      </c>
      <c r="BD1275" s="60">
        <f>IF(ISNUMBER(BB1275),BB1275/MAX(BB$22:BB1275)-1,"")</f>
        <v>-0.24353643102513101</v>
      </c>
      <c r="BF1275" s="62">
        <v>48.64</v>
      </c>
      <c r="BG1275" s="60">
        <f>IF(AND(ISNUMBER(BF1274),ISNUMBER(BF1275)),BF1275/BF1274-1,"")</f>
        <v>-1.2320328542094749E-3</v>
      </c>
      <c r="BH1275" s="60">
        <f>IF(ISNUMBER(BF1275),BF1275/MAX(BF$22:BF1275)-1,"")</f>
        <v>-0.10158847432582196</v>
      </c>
      <c r="BK1275" s="61">
        <f>BK1274*(1+BL1275)</f>
        <v>138.84421063701271</v>
      </c>
      <c r="BL1275" s="60">
        <f>$L$12*N(AQ1275)+$L$13*N(S1275)+$L$14*N(AA1275)+$L$15*N(AE1275)+$L$16*N(AY1275)+$L$17*N(BC1275)+$L$18*N(AM1275)+$L$19*N(AU1275)+$L$20*N(W1275)</f>
        <v>-3.755539756015054E-3</v>
      </c>
      <c r="BM1275" s="60">
        <f>IF(ISNUMBER(BK1275),BK1275/MAX(BK$22:BK1275)-1,"")</f>
        <v>-7.539432698358961E-2</v>
      </c>
      <c r="BO1275" s="61">
        <f>BO1274*(1+BP1275)</f>
        <v>137.62925540565732</v>
      </c>
      <c r="BP1275" s="60">
        <f>$L$36*N(S1275)+$L$37*N(AQ1275)+$L$38*N(AA1275)+$L$39*N(AE1275)+$L$40*N(AM1275)+$L$41*N(W1275)+$L$42*N(AI1275)+$L$43*N(BG1275)+$L$44*N(AY1275)</f>
        <v>-3.4573994161872911E-3</v>
      </c>
      <c r="BQ1275" s="60">
        <f>IF(ISNUMBER(BO1275),BO1275/MAX(BO$22:BO1275)-1,"")</f>
        <v>-9.2308042741192753E-2</v>
      </c>
      <c r="BS1275" s="61">
        <f>BS1274*(1+BT1275)</f>
        <v>129.22770541558057</v>
      </c>
      <c r="BT1275" s="60">
        <f>$L$60*N(S1275)+$L$61*N(AE1275)+$L$62*N(AQ1275)+$L$63*N(AM1275)+$L$64*N(AI1275)+$L$65*N(AA1275)+$L$66*N(BG1275)+$L$67*N(W1275)+$L$68*N(AY1275)</f>
        <v>-2.8317784372905897E-3</v>
      </c>
      <c r="BU1275" s="60">
        <f>IF(ISNUMBER(BS1275),BS1275/MAX(BS$22:BS1275)-1,"")</f>
        <v>-0.10514102077180965</v>
      </c>
    </row>
    <row r="1276" spans="17:73" ht="16" customHeight="1">
      <c r="Q1276" s="63">
        <v>44908</v>
      </c>
      <c r="R1276" s="62">
        <v>590.64</v>
      </c>
      <c r="S1276" s="60">
        <f>IF(AND(ISNUMBER(R1275),ISNUMBER(R1276)),R1276/R1275-1,"")</f>
        <v>1.7976249978455927E-2</v>
      </c>
      <c r="T1276" s="60">
        <f>IF(ISNUMBER(R1276),R1276/MAX(R$22:R1276)-1,"")</f>
        <v>-0.10981160512434063</v>
      </c>
      <c r="V1276" s="62">
        <v>295.08</v>
      </c>
      <c r="W1276" s="60">
        <f>IF(AND(ISNUMBER(V1275),ISNUMBER(V1276)),V1276/V1275-1,"")</f>
        <v>1.7903342647211051E-2</v>
      </c>
      <c r="X1276" s="60">
        <f>IF(ISNUMBER(V1276),V1276/MAX(V$22:V1276)-1,"")</f>
        <v>-0.12587018988654208</v>
      </c>
      <c r="Z1276" s="62">
        <v>11.49</v>
      </c>
      <c r="AA1276" s="60">
        <f>IF(AND(ISNUMBER(Z1275),ISNUMBER(Z1276)),Z1276/Z1275-1,"")</f>
        <v>1.5915119363395291E-2</v>
      </c>
      <c r="AB1276" s="60">
        <f>IF(ISNUMBER(Z1276),Z1276/MAX(Z$22:Z1276)-1,"")</f>
        <v>-0.15265486725663724</v>
      </c>
      <c r="AD1276" s="62">
        <v>14.25</v>
      </c>
      <c r="AE1276" s="60">
        <f>IF(AND(ISNUMBER(AD1275),ISNUMBER(AD1276)),AD1276/AD1275-1,"")</f>
        <v>3.5211267605634866E-3</v>
      </c>
      <c r="AF1276" s="60">
        <f>IF(ISNUMBER(AD1276),AD1276/MAX(AD$22:AD1276)-1,"")</f>
        <v>-0.16028285209192683</v>
      </c>
      <c r="AH1276" s="62">
        <v>17.350000000000001</v>
      </c>
      <c r="AI1276" s="60">
        <f>IF(AND(ISNUMBER(AH1275),ISNUMBER(AH1276)),AH1276/AH1275-1,"")</f>
        <v>6.3805104408354296E-3</v>
      </c>
      <c r="AJ1276" s="60">
        <f>IF(ISNUMBER(AH1276),AH1276/MAX(AH$22:AH1276)-1,"")</f>
        <v>-0.17538022813688203</v>
      </c>
      <c r="AL1276" s="62">
        <v>21.17</v>
      </c>
      <c r="AM1276" s="60">
        <f>IF(AND(ISNUMBER(AL1275),ISNUMBER(AL1276)),AL1276/AL1275-1,"")</f>
        <v>1.0983763132760282E-2</v>
      </c>
      <c r="AN1276" s="60">
        <f>IF(ISNUMBER(AL1276),AL1276/MAX(AL$22:AL1276)-1,"")</f>
        <v>-0.10182435299109027</v>
      </c>
      <c r="AP1276" s="62">
        <v>100.38</v>
      </c>
      <c r="AQ1276" s="60">
        <f>IF(AND(ISNUMBER(AP1275),ISNUMBER(AP1276)),AP1276/AP1275-1,"")</f>
        <v>0</v>
      </c>
      <c r="AR1276" s="60">
        <f>IF(ISNUMBER(AP1276),AP1276/MAX(AP$22:AP1276)-1,"")</f>
        <v>-1.7899761336516162E-3</v>
      </c>
      <c r="AT1276" s="62">
        <v>50.12</v>
      </c>
      <c r="AU1276" s="60">
        <f>IF(AND(ISNUMBER(AT1275),ISNUMBER(AT1276)),AT1276/AT1275-1,"")</f>
        <v>-1.9948134849401278E-4</v>
      </c>
      <c r="AV1276" s="60">
        <f>IF(ISNUMBER(AT1276),AT1276/MAX(AT$22:AT1276)-1,"")</f>
        <v>-1.4941727263672044E-3</v>
      </c>
      <c r="AX1276" s="62">
        <v>24.48</v>
      </c>
      <c r="AY1276" s="60">
        <f>IF(AND(ISNUMBER(AX1275),ISNUMBER(AX1276)),AX1276/AX1275-1,"")</f>
        <v>0</v>
      </c>
      <c r="AZ1276" s="60">
        <f>IF(ISNUMBER(AX1276),AX1276/MAX(AX$22:AX1276)-1,"")</f>
        <v>-8.707812791348124E-2</v>
      </c>
      <c r="BB1276" s="62">
        <v>41.82</v>
      </c>
      <c r="BC1276" s="60">
        <f>IF(AND(ISNUMBER(BB1275),ISNUMBER(BB1276)),BB1276/BB1275-1,"")</f>
        <v>-4.7801147227544138E-4</v>
      </c>
      <c r="BD1276" s="60">
        <f>IF(ISNUMBER(BB1276),BB1276/MAX(BB$22:BB1276)-1,"")</f>
        <v>-0.24389802928945947</v>
      </c>
      <c r="BF1276" s="62">
        <v>48.57</v>
      </c>
      <c r="BG1276" s="60">
        <f>IF(AND(ISNUMBER(BF1275),ISNUMBER(BF1276)),BF1276/BF1275-1,"")</f>
        <v>-1.4391447368421462E-3</v>
      </c>
      <c r="BH1276" s="60">
        <f>IF(ISNUMBER(BF1276),BF1276/MAX(BF$22:BF1276)-1,"")</f>
        <v>-0.10288141854451427</v>
      </c>
      <c r="BK1276" s="61">
        <f>BK1275*(1+BL1276)</f>
        <v>140.04955851522115</v>
      </c>
      <c r="BL1276" s="60">
        <f>$L$12*N(AQ1276)+$L$13*N(S1276)+$L$14*N(AA1276)+$L$15*N(AE1276)+$L$16*N(AY1276)+$L$17*N(BC1276)+$L$18*N(AM1276)+$L$19*N(AU1276)+$L$20*N(W1276)</f>
        <v>8.6812973524668189E-3</v>
      </c>
      <c r="BM1276" s="60">
        <f>IF(ISNUMBER(BK1276),BK1276/MAX(BK$22:BK1276)-1,"")</f>
        <v>-6.7367550202356408E-2</v>
      </c>
      <c r="BO1276" s="61">
        <f>BO1275*(1+BP1276)</f>
        <v>138.92608646788767</v>
      </c>
      <c r="BP1276" s="60">
        <f>$L$36*N(S1276)+$L$37*N(AQ1276)+$L$38*N(AA1276)+$L$39*N(AE1276)+$L$40*N(AM1276)+$L$41*N(W1276)+$L$42*N(AI1276)+$L$43*N(BG1276)+$L$44*N(AY1276)</f>
        <v>9.422640981439535E-3</v>
      </c>
      <c r="BQ1276" s="60">
        <f>IF(ISNUMBER(BO1276),BO1276/MAX(BO$22:BO1276)-1,"")</f>
        <v>-8.3755187306202905E-2</v>
      </c>
      <c r="BS1276" s="61">
        <f>BS1275*(1+BT1276)</f>
        <v>130.44153229853592</v>
      </c>
      <c r="BT1276" s="60">
        <f>$L$60*N(S1276)+$L$61*N(AE1276)+$L$62*N(AQ1276)+$L$63*N(AM1276)+$L$64*N(AI1276)+$L$65*N(AA1276)+$L$66*N(BG1276)+$L$67*N(W1276)+$L$68*N(AY1276)</f>
        <v>9.3929307113501722E-3</v>
      </c>
      <c r="BU1276" s="60">
        <f>IF(ISNUMBER(BS1276),BS1276/MAX(BS$22:BS1276)-1,"")</f>
        <v>-9.6735672383489568E-2</v>
      </c>
    </row>
    <row r="1277" spans="17:73" ht="16" customHeight="1">
      <c r="Q1277" s="63">
        <v>44909</v>
      </c>
      <c r="R1277" s="62">
        <v>590.05999999999995</v>
      </c>
      <c r="S1277" s="60">
        <f>IF(AND(ISNUMBER(R1276),ISNUMBER(R1277)),R1277/R1276-1,"")</f>
        <v>-9.8198564269269539E-4</v>
      </c>
      <c r="T1277" s="60">
        <f>IF(ISNUMBER(R1277),R1277/MAX(R$22:R1277)-1,"")</f>
        <v>-0.11068575734740027</v>
      </c>
      <c r="V1277" s="62">
        <v>294.87</v>
      </c>
      <c r="W1277" s="60">
        <f>IF(AND(ISNUMBER(V1276),ISNUMBER(V1277)),V1277/V1276-1,"")</f>
        <v>-7.1167141114270027E-4</v>
      </c>
      <c r="X1277" s="60">
        <f>IF(ISNUMBER(V1277),V1277/MAX(V$22:V1277)-1,"")</f>
        <v>-0.12649228308202742</v>
      </c>
      <c r="Z1277" s="62">
        <v>11.52</v>
      </c>
      <c r="AA1277" s="60">
        <f>IF(AND(ISNUMBER(Z1276),ISNUMBER(Z1277)),Z1277/Z1276-1,"")</f>
        <v>2.6109660574411553E-3</v>
      </c>
      <c r="AB1277" s="60">
        <f>IF(ISNUMBER(Z1277),Z1277/MAX(Z$22:Z1277)-1,"")</f>
        <v>-0.15044247787610621</v>
      </c>
      <c r="AD1277" s="62">
        <v>14.36</v>
      </c>
      <c r="AE1277" s="60">
        <f>IF(AND(ISNUMBER(AD1276),ISNUMBER(AD1277)),AD1277/AD1276-1,"")</f>
        <v>7.7192982456140147E-3</v>
      </c>
      <c r="AF1277" s="60">
        <f>IF(ISNUMBER(AD1277),AD1277/MAX(AD$22:AD1277)-1,"")</f>
        <v>-0.15380082498526815</v>
      </c>
      <c r="AH1277" s="62">
        <v>17.489999999999998</v>
      </c>
      <c r="AI1277" s="60">
        <f>IF(AND(ISNUMBER(AH1276),ISNUMBER(AH1277)),AH1277/AH1276-1,"")</f>
        <v>8.0691642651296025E-3</v>
      </c>
      <c r="AJ1277" s="60">
        <f>IF(ISNUMBER(AH1277),AH1277/MAX(AH$22:AH1277)-1,"")</f>
        <v>-0.16872623574144485</v>
      </c>
      <c r="AL1277" s="62">
        <v>21.42</v>
      </c>
      <c r="AM1277" s="60">
        <f>IF(AND(ISNUMBER(AL1276),ISNUMBER(AL1277)),AL1277/AL1276-1,"")</f>
        <v>1.180916391119502E-2</v>
      </c>
      <c r="AN1277" s="60">
        <f>IF(ISNUMBER(AL1277),AL1277/MAX(AL$22:AL1277)-1,"")</f>
        <v>-9.1217649554518387E-2</v>
      </c>
      <c r="AP1277" s="62">
        <v>100.38</v>
      </c>
      <c r="AQ1277" s="60">
        <f>IF(AND(ISNUMBER(AP1276),ISNUMBER(AP1277)),AP1277/AP1276-1,"")</f>
        <v>0</v>
      </c>
      <c r="AR1277" s="60">
        <f>IF(ISNUMBER(AP1277),AP1277/MAX(AP$22:AP1277)-1,"")</f>
        <v>-1.7899761336516162E-3</v>
      </c>
      <c r="AT1277" s="62">
        <v>50.13</v>
      </c>
      <c r="AU1277" s="60">
        <f>IF(AND(ISNUMBER(AT1276),ISNUMBER(AT1277)),AT1277/AT1276-1,"")</f>
        <v>1.995211492418214E-4</v>
      </c>
      <c r="AV1277" s="60">
        <f>IF(ISNUMBER(AT1277),AT1277/MAX(AT$22:AT1277)-1,"")</f>
        <v>-1.2949496961848217E-3</v>
      </c>
      <c r="AX1277" s="62">
        <v>24.55</v>
      </c>
      <c r="AY1277" s="60">
        <f>IF(AND(ISNUMBER(AX1276),ISNUMBER(AX1277)),AX1277/AX1276-1,"")</f>
        <v>2.8594771241829964E-3</v>
      </c>
      <c r="AZ1277" s="60">
        <f>IF(ISNUMBER(AX1277),AX1277/MAX(AX$22:AX1277)-1,"")</f>
        <v>-8.446764870408352E-2</v>
      </c>
      <c r="BB1277" s="62">
        <v>41.94</v>
      </c>
      <c r="BC1277" s="60">
        <f>IF(AND(ISNUMBER(BB1276),ISNUMBER(BB1277)),BB1277/BB1276-1,"")</f>
        <v>2.8694404591103062E-3</v>
      </c>
      <c r="BD1277" s="60">
        <f>IF(ISNUMBER(BB1277),BB1277/MAX(BB$22:BB1277)-1,"")</f>
        <v>-0.24172843970348945</v>
      </c>
      <c r="BF1277" s="62">
        <v>48.7</v>
      </c>
      <c r="BG1277" s="60">
        <f>IF(AND(ISNUMBER(BF1276),ISNUMBER(BF1277)),BF1277/BF1276-1,"")</f>
        <v>2.6765493102738347E-3</v>
      </c>
      <c r="BH1277" s="60">
        <f>IF(ISNUMBER(BF1277),BF1277/MAX(BF$22:BF1277)-1,"")</f>
        <v>-0.10048023642408566</v>
      </c>
      <c r="BK1277" s="61">
        <f>BK1276*(1+BL1277)</f>
        <v>140.32508679365995</v>
      </c>
      <c r="BL1277" s="60">
        <f>$L$12*N(AQ1277)+$L$13*N(S1277)+$L$14*N(AA1277)+$L$15*N(AE1277)+$L$16*N(AY1277)+$L$17*N(BC1277)+$L$18*N(AM1277)+$L$19*N(AU1277)+$L$20*N(W1277)</f>
        <v>1.9673627061727803E-3</v>
      </c>
      <c r="BM1277" s="60">
        <f>IF(ISNUMBER(BK1277),BK1277/MAX(BK$22:BK1277)-1,"")</f>
        <v>-6.553272390205811E-2</v>
      </c>
      <c r="BO1277" s="61">
        <f>BO1276*(1+BP1277)</f>
        <v>139.23490698836071</v>
      </c>
      <c r="BP1277" s="60">
        <f>$L$36*N(S1277)+$L$37*N(AQ1277)+$L$38*N(AA1277)+$L$39*N(AE1277)+$L$40*N(AM1277)+$L$41*N(W1277)+$L$42*N(AI1277)+$L$43*N(BG1277)+$L$44*N(AY1277)</f>
        <v>2.2229124012961838E-3</v>
      </c>
      <c r="BQ1277" s="60">
        <f>IF(ISNUMBER(BO1277),BO1277/MAX(BO$22:BO1277)-1,"")</f>
        <v>-8.1718455349442443E-2</v>
      </c>
      <c r="BS1277" s="61">
        <f>BS1276*(1+BT1277)</f>
        <v>130.91813726798796</v>
      </c>
      <c r="BT1277" s="60">
        <f>$L$60*N(S1277)+$L$61*N(AE1277)+$L$62*N(AQ1277)+$L$63*N(AM1277)+$L$64*N(AI1277)+$L$65*N(AA1277)+$L$66*N(BG1277)+$L$67*N(W1277)+$L$68*N(AY1277)</f>
        <v>3.6537823579171256E-3</v>
      </c>
      <c r="BU1277" s="60">
        <f>IF(ISNUMBER(BS1277),BS1277/MAX(BS$22:BS1277)-1,"")</f>
        <v>-9.3435341118708659E-2</v>
      </c>
    </row>
    <row r="1278" spans="17:73" ht="16" customHeight="1">
      <c r="Q1278" s="63">
        <v>44910</v>
      </c>
      <c r="R1278" s="62">
        <v>585.72</v>
      </c>
      <c r="S1278" s="60">
        <f>IF(AND(ISNUMBER(R1277),ISNUMBER(R1278)),R1278/R1277-1,"")</f>
        <v>-7.3551842185538563E-3</v>
      </c>
      <c r="T1278" s="60">
        <f>IF(ISNUMBER(R1278),R1278/MAX(R$22:R1278)-1,"")</f>
        <v>-0.11722682743029389</v>
      </c>
      <c r="V1278" s="62">
        <v>293.06</v>
      </c>
      <c r="W1278" s="60">
        <f>IF(AND(ISNUMBER(V1277),ISNUMBER(V1278)),V1278/V1277-1,"")</f>
        <v>-6.1382982331197322E-3</v>
      </c>
      <c r="X1278" s="60">
        <f>IF(ISNUMBER(V1278),V1278/MAX(V$22:V1278)-1,"")</f>
        <v>-0.13185413395740142</v>
      </c>
      <c r="Z1278" s="62">
        <v>11.44</v>
      </c>
      <c r="AA1278" s="60">
        <f>IF(AND(ISNUMBER(Z1277),ISNUMBER(Z1278)),Z1278/Z1277-1,"")</f>
        <v>-6.9444444444444198E-3</v>
      </c>
      <c r="AB1278" s="60">
        <f>IF(ISNUMBER(Z1278),Z1278/MAX(Z$22:Z1278)-1,"")</f>
        <v>-0.15634218289085555</v>
      </c>
      <c r="AD1278" s="62">
        <v>14.3</v>
      </c>
      <c r="AE1278" s="60">
        <f>IF(AND(ISNUMBER(AD1277),ISNUMBER(AD1278)),AD1278/AD1277-1,"")</f>
        <v>-4.1782729805013297E-3</v>
      </c>
      <c r="AF1278" s="60">
        <f>IF(ISNUMBER(AD1278),AD1278/MAX(AD$22:AD1278)-1,"")</f>
        <v>-0.15733647613435464</v>
      </c>
      <c r="AH1278" s="62">
        <v>17.329999999999998</v>
      </c>
      <c r="AI1278" s="60">
        <f>IF(AND(ISNUMBER(AH1277),ISNUMBER(AH1278)),AH1278/AH1277-1,"")</f>
        <v>-9.1480846197827814E-3</v>
      </c>
      <c r="AJ1278" s="60">
        <f>IF(ISNUMBER(AH1278),AH1278/MAX(AH$22:AH1278)-1,"")</f>
        <v>-0.1763307984790875</v>
      </c>
      <c r="AL1278" s="62">
        <v>21.34</v>
      </c>
      <c r="AM1278" s="60">
        <f>IF(AND(ISNUMBER(AL1277),ISNUMBER(AL1278)),AL1278/AL1277-1,"")</f>
        <v>-3.7348272642391267E-3</v>
      </c>
      <c r="AN1278" s="60">
        <f>IF(ISNUMBER(AL1278),AL1278/MAX(AL$22:AL1278)-1,"")</f>
        <v>-9.4611794654221537E-2</v>
      </c>
      <c r="AP1278" s="62">
        <v>100.39</v>
      </c>
      <c r="AQ1278" s="60">
        <f>IF(AND(ISNUMBER(AP1277),ISNUMBER(AP1278)),AP1278/AP1277-1,"")</f>
        <v>9.962143853359251E-5</v>
      </c>
      <c r="AR1278" s="60">
        <f>IF(ISNUMBER(AP1278),AP1278/MAX(AP$22:AP1278)-1,"")</f>
        <v>-1.6905330151153475E-3</v>
      </c>
      <c r="AT1278" s="62">
        <v>50.14</v>
      </c>
      <c r="AU1278" s="60">
        <f>IF(AND(ISNUMBER(AT1277),ISNUMBER(AT1278)),AT1278/AT1277-1,"")</f>
        <v>1.9948134849379073E-4</v>
      </c>
      <c r="AV1278" s="60">
        <f>IF(ISNUMBER(AT1278),AT1278/MAX(AT$22:AT1278)-1,"")</f>
        <v>-1.09572666600255E-3</v>
      </c>
      <c r="AX1278" s="62">
        <v>24.33</v>
      </c>
      <c r="AY1278" s="60">
        <f>IF(AND(ISNUMBER(AX1277),ISNUMBER(AX1278)),AX1278/AX1277-1,"")</f>
        <v>-8.9613034623219345E-3</v>
      </c>
      <c r="AZ1278" s="60">
        <f>IF(ISNUMBER(AX1278),AX1278/MAX(AX$22:AX1278)-1,"")</f>
        <v>-9.2672011933619403E-2</v>
      </c>
      <c r="BB1278" s="62">
        <v>41.92</v>
      </c>
      <c r="BC1278" s="60">
        <f>IF(AND(ISNUMBER(BB1277),ISNUMBER(BB1278)),BB1278/BB1277-1,"")</f>
        <v>-4.7687172150678858E-4</v>
      </c>
      <c r="BD1278" s="60">
        <f>IF(ISNUMBER(BB1278),BB1278/MAX(BB$22:BB1278)-1,"")</f>
        <v>-0.24209003796781781</v>
      </c>
      <c r="BF1278" s="62">
        <v>48.51</v>
      </c>
      <c r="BG1278" s="60">
        <f>IF(AND(ISNUMBER(BF1277),ISNUMBER(BF1278)),BF1278/BF1277-1,"")</f>
        <v>-3.9014373716633743E-3</v>
      </c>
      <c r="BH1278" s="60">
        <f>IF(ISNUMBER(BF1278),BF1278/MAX(BF$22:BF1278)-1,"")</f>
        <v>-0.10398965644625047</v>
      </c>
      <c r="BK1278" s="61">
        <f>BK1277*(1+BL1278)</f>
        <v>139.59594426461248</v>
      </c>
      <c r="BL1278" s="60">
        <f>$L$12*N(AQ1278)+$L$13*N(S1278)+$L$14*N(AA1278)+$L$15*N(AE1278)+$L$16*N(AY1278)+$L$17*N(BC1278)+$L$18*N(AM1278)+$L$19*N(AU1278)+$L$20*N(W1278)</f>
        <v>-5.1960953362503778E-3</v>
      </c>
      <c r="BM1278" s="60">
        <f>IF(ISNUMBER(BK1278),BK1278/MAX(BK$22:BK1278)-1,"")</f>
        <v>-7.0388304957269221E-2</v>
      </c>
      <c r="BO1278" s="61">
        <f>BO1277*(1+BP1278)</f>
        <v>138.51632515270566</v>
      </c>
      <c r="BP1278" s="60">
        <f>$L$36*N(S1278)+$L$37*N(AQ1278)+$L$38*N(AA1278)+$L$39*N(AE1278)+$L$40*N(AM1278)+$L$41*N(W1278)+$L$42*N(AI1278)+$L$43*N(BG1278)+$L$44*N(AY1278)</f>
        <v>-5.160931631283395E-3</v>
      </c>
      <c r="BQ1278" s="60">
        <f>IF(ISNUMBER(BO1278),BO1278/MAX(BO$22:BO1278)-1,"")</f>
        <v>-8.6457643619653357E-2</v>
      </c>
      <c r="BS1278" s="61">
        <f>BS1277*(1+BT1278)</f>
        <v>130.2451064470516</v>
      </c>
      <c r="BT1278" s="60">
        <f>$L$60*N(S1278)+$L$61*N(AE1278)+$L$62*N(AQ1278)+$L$63*N(AM1278)+$L$64*N(AI1278)+$L$65*N(AA1278)+$L$66*N(BG1278)+$L$67*N(W1278)+$L$68*N(AY1278)</f>
        <v>-5.1408524057951523E-3</v>
      </c>
      <c r="BU1278" s="60">
        <f>IF(ISNUMBER(BS1278),BS1278/MAX(BS$22:BS1278)-1,"")</f>
        <v>-9.8095856226327438E-2</v>
      </c>
    </row>
    <row r="1279" spans="17:73" ht="16" customHeight="1">
      <c r="Q1279" s="63">
        <v>44911</v>
      </c>
      <c r="R1279" s="62">
        <v>578.65</v>
      </c>
      <c r="S1279" s="60">
        <f>IF(AND(ISNUMBER(R1278),ISNUMBER(R1279)),R1279/R1278-1,"")</f>
        <v>-1.2070613945229902E-2</v>
      </c>
      <c r="T1279" s="60">
        <f>IF(ISNUMBER(R1279),R1279/MAX(R$22:R1279)-1,"")</f>
        <v>-0.12788244159758855</v>
      </c>
      <c r="V1279" s="62">
        <v>290.72000000000003</v>
      </c>
      <c r="W1279" s="60">
        <f>IF(AND(ISNUMBER(V1278),ISNUMBER(V1279)),V1279/V1278-1,"")</f>
        <v>-7.9847130280488177E-3</v>
      </c>
      <c r="X1279" s="60">
        <f>IF(ISNUMBER(V1279),V1279/MAX(V$22:V1279)-1,"")</f>
        <v>-0.13878602956423847</v>
      </c>
      <c r="Z1279" s="62">
        <v>11.33</v>
      </c>
      <c r="AA1279" s="60">
        <f>IF(AND(ISNUMBER(Z1278),ISNUMBER(Z1279)),Z1279/Z1278-1,"")</f>
        <v>-9.6153846153845812E-3</v>
      </c>
      <c r="AB1279" s="60">
        <f>IF(ISNUMBER(Z1279),Z1279/MAX(Z$22:Z1279)-1,"")</f>
        <v>-0.16445427728613571</v>
      </c>
      <c r="AD1279" s="62">
        <v>14.06</v>
      </c>
      <c r="AE1279" s="60">
        <f>IF(AND(ISNUMBER(AD1278),ISNUMBER(AD1279)),AD1279/AD1278-1,"")</f>
        <v>-1.6783216783216814E-2</v>
      </c>
      <c r="AF1279" s="60">
        <f>IF(ISNUMBER(AD1279),AD1279/MAX(AD$22:AD1279)-1,"")</f>
        <v>-0.17147908073070117</v>
      </c>
      <c r="AH1279" s="62">
        <v>17.2</v>
      </c>
      <c r="AI1279" s="60">
        <f>IF(AND(ISNUMBER(AH1278),ISNUMBER(AH1279)),AH1279/AH1278-1,"")</f>
        <v>-7.5014425851124278E-3</v>
      </c>
      <c r="AJ1279" s="60">
        <f>IF(ISNUMBER(AH1279),AH1279/MAX(AH$22:AH1279)-1,"")</f>
        <v>-0.18250950570342206</v>
      </c>
      <c r="AL1279" s="62">
        <v>21.03</v>
      </c>
      <c r="AM1279" s="60">
        <f>IF(AND(ISNUMBER(AL1278),ISNUMBER(AL1279)),AL1279/AL1278-1,"")</f>
        <v>-1.4526710402999021E-2</v>
      </c>
      <c r="AN1279" s="60">
        <f>IF(ISNUMBER(AL1279),AL1279/MAX(AL$22:AL1279)-1,"")</f>
        <v>-0.10776410691557059</v>
      </c>
      <c r="AP1279" s="62">
        <v>100.4</v>
      </c>
      <c r="AQ1279" s="60">
        <f>IF(AND(ISNUMBER(AP1278),ISNUMBER(AP1279)),AP1279/AP1278-1,"")</f>
        <v>9.9611515091302394E-5</v>
      </c>
      <c r="AR1279" s="60">
        <f>IF(ISNUMBER(AP1279),AP1279/MAX(AP$22:AP1279)-1,"")</f>
        <v>-1.5910898965790787E-3</v>
      </c>
      <c r="AT1279" s="62">
        <v>50.14</v>
      </c>
      <c r="AU1279" s="60">
        <f>IF(AND(ISNUMBER(AT1278),ISNUMBER(AT1279)),AT1279/AT1278-1,"")</f>
        <v>0</v>
      </c>
      <c r="AV1279" s="60">
        <f>IF(ISNUMBER(AT1279),AT1279/MAX(AT$22:AT1279)-1,"")</f>
        <v>-1.09572666600255E-3</v>
      </c>
      <c r="AX1279" s="62">
        <v>24.59</v>
      </c>
      <c r="AY1279" s="60">
        <f>IF(AND(ISNUMBER(AX1278),ISNUMBER(AX1279)),AX1279/AX1278-1,"")</f>
        <v>1.0686395396629633E-2</v>
      </c>
      <c r="AZ1279" s="60">
        <f>IF(ISNUMBER(AX1279),AX1279/MAX(AX$22:AX1279)-1,"")</f>
        <v>-8.297594629871341E-2</v>
      </c>
      <c r="BB1279" s="62">
        <v>41.82</v>
      </c>
      <c r="BC1279" s="60">
        <f>IF(AND(ISNUMBER(BB1278),ISNUMBER(BB1279)),BB1279/BB1278-1,"")</f>
        <v>-2.3854961832061594E-3</v>
      </c>
      <c r="BD1279" s="60">
        <f>IF(ISNUMBER(BB1279),BB1279/MAX(BB$22:BB1279)-1,"")</f>
        <v>-0.24389802928945947</v>
      </c>
      <c r="BF1279" s="62">
        <v>48.55</v>
      </c>
      <c r="BG1279" s="60">
        <f>IF(AND(ISNUMBER(BF1278),ISNUMBER(BF1279)),BF1279/BF1278-1,"")</f>
        <v>8.2457225314369609E-4</v>
      </c>
      <c r="BH1279" s="60">
        <f>IF(ISNUMBER(BF1279),BF1279/MAX(BF$22:BF1279)-1,"")</f>
        <v>-0.10325083117842637</v>
      </c>
      <c r="BK1279" s="61">
        <f>BK1278*(1+BL1279)</f>
        <v>138.77536880718404</v>
      </c>
      <c r="BL1279" s="60">
        <f>$L$12*N(AQ1279)+$L$13*N(S1279)+$L$14*N(AA1279)+$L$15*N(AE1279)+$L$16*N(AY1279)+$L$17*N(BC1279)+$L$18*N(AM1279)+$L$19*N(AU1279)+$L$20*N(W1279)</f>
        <v>-5.8782184665265164E-3</v>
      </c>
      <c r="BM1279" s="60">
        <f>IF(ISNUMBER(BK1279),BK1279/MAX(BK$22:BK1279)-1,"")</f>
        <v>-7.5852765589768389E-2</v>
      </c>
      <c r="BO1279" s="61">
        <f>BO1278*(1+BP1279)</f>
        <v>137.42504718241813</v>
      </c>
      <c r="BP1279" s="60">
        <f>$L$36*N(S1279)+$L$37*N(AQ1279)+$L$38*N(AA1279)+$L$39*N(AE1279)+$L$40*N(AM1279)+$L$41*N(W1279)+$L$42*N(AI1279)+$L$43*N(BG1279)+$L$44*N(AY1279)</f>
        <v>-7.8783346950943526E-3</v>
      </c>
      <c r="BQ1279" s="60">
        <f>IF(ISNUMBER(BO1279),BO1279/MAX(BO$22:BO1279)-1,"")</f>
        <v>-9.3654836061362823E-2</v>
      </c>
      <c r="BS1279" s="61">
        <f>BS1278*(1+BT1279)</f>
        <v>128.9526256708929</v>
      </c>
      <c r="BT1279" s="60">
        <f>$L$60*N(S1279)+$L$61*N(AE1279)+$L$62*N(AQ1279)+$L$63*N(AM1279)+$L$64*N(AI1279)+$L$65*N(AA1279)+$L$66*N(BG1279)+$L$67*N(W1279)+$L$68*N(AY1279)</f>
        <v>-9.9234498048809492E-3</v>
      </c>
      <c r="BU1279" s="60">
        <f>IF(ISNUMBER(BS1279),BS1279/MAX(BS$22:BS1279)-1,"")</f>
        <v>-0.10704585672587963</v>
      </c>
    </row>
    <row r="1280" spans="17:73" ht="16" customHeight="1">
      <c r="Q1280" s="63">
        <v>44914</v>
      </c>
      <c r="R1280" s="62">
        <v>571.79999999999995</v>
      </c>
      <c r="S1280" s="60">
        <f>IF(AND(ISNUMBER(R1279),ISNUMBER(R1280)),R1280/R1279-1,"")</f>
        <v>-1.1837898556986137E-2</v>
      </c>
      <c r="T1280" s="60">
        <f>IF(ISNUMBER(R1280),R1280/MAX(R$22:R1280)-1,"")</f>
        <v>-0.13820648078372277</v>
      </c>
      <c r="V1280" s="62">
        <v>287.63</v>
      </c>
      <c r="W1280" s="60">
        <f>IF(AND(ISNUMBER(V1279),ISNUMBER(V1280)),V1280/V1279-1,"")</f>
        <v>-1.0628783709411227E-2</v>
      </c>
      <c r="X1280" s="60">
        <f>IF(ISNUMBER(V1280),V1280/MAX(V$22:V1280)-1,"")</f>
        <v>-0.14793968658352341</v>
      </c>
      <c r="Z1280" s="62">
        <v>11.2</v>
      </c>
      <c r="AA1280" s="60">
        <f>IF(AND(ISNUMBER(Z1279),ISNUMBER(Z1280)),Z1280/Z1279-1,"")</f>
        <v>-1.1473962930273696E-2</v>
      </c>
      <c r="AB1280" s="60">
        <f>IF(ISNUMBER(Z1280),Z1280/MAX(Z$22:Z1280)-1,"")</f>
        <v>-0.17404129793510337</v>
      </c>
      <c r="AD1280" s="62">
        <v>13.93</v>
      </c>
      <c r="AE1280" s="60">
        <f>IF(AND(ISNUMBER(AD1279),ISNUMBER(AD1280)),AD1280/AD1279-1,"")</f>
        <v>-9.2460881934566252E-3</v>
      </c>
      <c r="AF1280" s="60">
        <f>IF(ISNUMBER(AD1280),AD1280/MAX(AD$22:AD1280)-1,"")</f>
        <v>-0.17913965822038891</v>
      </c>
      <c r="AH1280" s="62">
        <v>17.079999999999998</v>
      </c>
      <c r="AI1280" s="60">
        <f>IF(AND(ISNUMBER(AH1279),ISNUMBER(AH1280)),AH1280/AH1279-1,"")</f>
        <v>-6.9767441860465462E-3</v>
      </c>
      <c r="AJ1280" s="60">
        <f>IF(ISNUMBER(AH1280),AH1280/MAX(AH$22:AH1280)-1,"")</f>
        <v>-0.18821292775665399</v>
      </c>
      <c r="AL1280" s="62">
        <v>20.68</v>
      </c>
      <c r="AM1280" s="60">
        <f>IF(AND(ISNUMBER(AL1279),ISNUMBER(AL1280)),AL1280/AL1279-1,"")</f>
        <v>-1.6642891107941149E-2</v>
      </c>
      <c r="AN1280" s="60">
        <f>IF(ISNUMBER(AL1280),AL1280/MAX(AL$22:AL1280)-1,"")</f>
        <v>-0.12261349172677138</v>
      </c>
      <c r="AP1280" s="62">
        <v>100.42</v>
      </c>
      <c r="AQ1280" s="60">
        <f>IF(AND(ISNUMBER(AP1279),ISNUMBER(AP1280)),AP1280/AP1279-1,"")</f>
        <v>1.9920318725086261E-4</v>
      </c>
      <c r="AR1280" s="60">
        <f>IF(ISNUMBER(AP1280),AP1280/MAX(AP$22:AP1280)-1,"")</f>
        <v>-1.3922036595067633E-3</v>
      </c>
      <c r="AT1280" s="62">
        <v>50.16</v>
      </c>
      <c r="AU1280" s="60">
        <f>IF(AND(ISNUMBER(AT1279),ISNUMBER(AT1280)),AT1280/AT1279-1,"")</f>
        <v>3.9888312724367658E-4</v>
      </c>
      <c r="AV1280" s="60">
        <f>IF(ISNUMBER(AT1280),AT1280/MAX(AT$22:AT1280)-1,"")</f>
        <v>-6.9728060563811756E-4</v>
      </c>
      <c r="AX1280" s="62">
        <v>24.79</v>
      </c>
      <c r="AY1280" s="60">
        <f>IF(AND(ISNUMBER(AX1279),ISNUMBER(AX1280)),AX1280/AX1279-1,"")</f>
        <v>8.1333875559170821E-3</v>
      </c>
      <c r="AZ1280" s="60">
        <f>IF(ISNUMBER(AX1280),AX1280/MAX(AX$22:AX1280)-1,"")</f>
        <v>-7.551743427186286E-2</v>
      </c>
      <c r="BB1280" s="62">
        <v>41.71</v>
      </c>
      <c r="BC1280" s="60">
        <f>IF(AND(ISNUMBER(BB1279),ISNUMBER(BB1280)),BB1280/BB1279-1,"")</f>
        <v>-2.6303204208512065E-3</v>
      </c>
      <c r="BD1280" s="60">
        <f>IF(ISNUMBER(BB1280),BB1280/MAX(BB$22:BB1280)-1,"")</f>
        <v>-0.24588681974326521</v>
      </c>
      <c r="BF1280" s="62">
        <v>48.44</v>
      </c>
      <c r="BG1280" s="60">
        <f>IF(AND(ISNUMBER(BF1279),ISNUMBER(BF1280)),BF1280/BF1279-1,"")</f>
        <v>-2.2657054582904124E-3</v>
      </c>
      <c r="BH1280" s="60">
        <f>IF(ISNUMBER(BF1280),BF1280/MAX(BF$22:BF1280)-1,"")</f>
        <v>-0.10528260066494277</v>
      </c>
      <c r="BK1280" s="61">
        <f>BK1279*(1+BL1280)</f>
        <v>137.96550931575453</v>
      </c>
      <c r="BL1280" s="60">
        <f>$L$12*N(AQ1280)+$L$13*N(S1280)+$L$14*N(AA1280)+$L$15*N(AE1280)+$L$16*N(AY1280)+$L$17*N(BC1280)+$L$18*N(AM1280)+$L$19*N(AU1280)+$L$20*N(W1280)</f>
        <v>-5.8357581636460064E-3</v>
      </c>
      <c r="BM1280" s="60">
        <f>IF(ISNUMBER(BK1280),BK1280/MAX(BK$22:BK1280)-1,"")</f>
        <v>-8.1245865357388758E-2</v>
      </c>
      <c r="BO1280" s="61">
        <f>BO1279*(1+BP1280)</f>
        <v>136.43294533327409</v>
      </c>
      <c r="BP1280" s="60">
        <f>$L$36*N(S1280)+$L$37*N(AQ1280)+$L$38*N(AA1280)+$L$39*N(AE1280)+$L$40*N(AM1280)+$L$41*N(W1280)+$L$42*N(AI1280)+$L$43*N(BG1280)+$L$44*N(AY1280)</f>
        <v>-7.2192214555117668E-3</v>
      </c>
      <c r="BQ1280" s="60">
        <f>IF(ISNUMBER(BO1280),BO1280/MAX(BO$22:BO1280)-1,"")</f>
        <v>-0.10019794251496805</v>
      </c>
      <c r="BS1280" s="61">
        <f>BS1279*(1+BT1280)</f>
        <v>127.81319811331751</v>
      </c>
      <c r="BT1280" s="60">
        <f>$L$60*N(S1280)+$L$61*N(AE1280)+$L$62*N(AQ1280)+$L$63*N(AM1280)+$L$64*N(AI1280)+$L$65*N(AA1280)+$L$66*N(BG1280)+$L$67*N(W1280)+$L$68*N(AY1280)</f>
        <v>-8.8360167282159497E-3</v>
      </c>
      <c r="BU1280" s="60">
        <f>IF(ISNUMBER(BS1280),BS1280/MAX(BS$22:BS1280)-1,"")</f>
        <v>-0.11493601447337964</v>
      </c>
    </row>
    <row r="1281" spans="17:73" ht="16" customHeight="1">
      <c r="Q1281" s="63">
        <v>44915</v>
      </c>
      <c r="R1281" s="62">
        <v>567.66999999999996</v>
      </c>
      <c r="S1281" s="60">
        <f>IF(AND(ISNUMBER(R1280),ISNUMBER(R1281)),R1281/R1280-1,"")</f>
        <v>-7.2228051766352053E-3</v>
      </c>
      <c r="T1281" s="60">
        <f>IF(ISNUMBER(R1281),R1281/MAX(R$22:R1281)-1,"")</f>
        <v>-0.14443104747550872</v>
      </c>
      <c r="V1281" s="62">
        <v>284.79000000000002</v>
      </c>
      <c r="W1281" s="60">
        <f>IF(AND(ISNUMBER(V1280),ISNUMBER(V1281)),V1281/V1280-1,"")</f>
        <v>-9.8737961965024157E-3</v>
      </c>
      <c r="X1281" s="60">
        <f>IF(ISNUMBER(V1281),V1281/MAX(V$22:V1281)-1,"")</f>
        <v>-0.15635275646532565</v>
      </c>
      <c r="Z1281" s="62">
        <v>11.09</v>
      </c>
      <c r="AA1281" s="60">
        <f>IF(AND(ISNUMBER(Z1280),ISNUMBER(Z1281)),Z1281/Z1280-1,"")</f>
        <v>-9.8214285714285365E-3</v>
      </c>
      <c r="AB1281" s="60">
        <f>IF(ISNUMBER(Z1281),Z1281/MAX(Z$22:Z1281)-1,"")</f>
        <v>-0.18215339233038352</v>
      </c>
      <c r="AD1281" s="62">
        <v>13.5</v>
      </c>
      <c r="AE1281" s="60">
        <f>IF(AND(ISNUMBER(AD1280),ISNUMBER(AD1281)),AD1281/AD1280-1,"")</f>
        <v>-3.0868628858578551E-2</v>
      </c>
      <c r="AF1281" s="60">
        <f>IF(ISNUMBER(AD1281),AD1281/MAX(AD$22:AD1281)-1,"")</f>
        <v>-0.20447849145550967</v>
      </c>
      <c r="AH1281" s="62">
        <v>16.649999999999999</v>
      </c>
      <c r="AI1281" s="60">
        <f>IF(AND(ISNUMBER(AH1280),ISNUMBER(AH1281)),AH1281/AH1280-1,"")</f>
        <v>-2.5175644028103017E-2</v>
      </c>
      <c r="AJ1281" s="60">
        <f>IF(ISNUMBER(AH1281),AH1281/MAX(AH$22:AH1281)-1,"")</f>
        <v>-0.20865019011406849</v>
      </c>
      <c r="AL1281" s="62">
        <v>20.46</v>
      </c>
      <c r="AM1281" s="60">
        <f>IF(AND(ISNUMBER(AL1280),ISNUMBER(AL1281)),AL1281/AL1280-1,"")</f>
        <v>-1.0638297872340385E-2</v>
      </c>
      <c r="AN1281" s="60">
        <f>IF(ISNUMBER(AL1281),AL1281/MAX(AL$22:AL1281)-1,"")</f>
        <v>-0.13194739075095463</v>
      </c>
      <c r="AP1281" s="62">
        <v>100.44</v>
      </c>
      <c r="AQ1281" s="60">
        <f>IF(AND(ISNUMBER(AP1280),ISNUMBER(AP1281)),AP1281/AP1280-1,"")</f>
        <v>1.9916351324433812E-4</v>
      </c>
      <c r="AR1281" s="60">
        <f>IF(ISNUMBER(AP1281),AP1281/MAX(AP$22:AP1281)-1,"")</f>
        <v>-1.1933174224344478E-3</v>
      </c>
      <c r="AT1281" s="62">
        <v>50.16</v>
      </c>
      <c r="AU1281" s="60">
        <f>IF(AND(ISNUMBER(AT1280),ISNUMBER(AT1281)),AT1281/AT1280-1,"")</f>
        <v>0</v>
      </c>
      <c r="AV1281" s="60">
        <f>IF(ISNUMBER(AT1281),AT1281/MAX(AT$22:AT1281)-1,"")</f>
        <v>-6.9728060563811756E-4</v>
      </c>
      <c r="AX1281" s="62">
        <v>25</v>
      </c>
      <c r="AY1281" s="60">
        <f>IF(AND(ISNUMBER(AX1280),ISNUMBER(AX1281)),AX1281/AX1280-1,"")</f>
        <v>8.4711577248890446E-3</v>
      </c>
      <c r="AZ1281" s="60">
        <f>IF(ISNUMBER(AX1281),AX1281/MAX(AX$22:AX1281)-1,"")</f>
        <v>-6.7685996643669588E-2</v>
      </c>
      <c r="BB1281" s="62">
        <v>41.25</v>
      </c>
      <c r="BC1281" s="60">
        <f>IF(AND(ISNUMBER(BB1280),ISNUMBER(BB1281)),BB1281/BB1280-1,"")</f>
        <v>-1.1028530328458408E-2</v>
      </c>
      <c r="BD1281" s="60">
        <f>IF(ISNUMBER(BB1281),BB1281/MAX(BB$22:BB1281)-1,"")</f>
        <v>-0.25420357982281683</v>
      </c>
      <c r="BF1281" s="62">
        <v>48.2</v>
      </c>
      <c r="BG1281" s="60">
        <f>IF(AND(ISNUMBER(BF1280),ISNUMBER(BF1281)),BF1281/BF1280-1,"")</f>
        <v>-4.9545829892649884E-3</v>
      </c>
      <c r="BH1281" s="60">
        <f>IF(ISNUMBER(BF1281),BF1281/MAX(BF$22:BF1281)-1,"")</f>
        <v>-0.10971555227188767</v>
      </c>
      <c r="BK1281" s="61">
        <f>BK1280*(1+BL1281)</f>
        <v>137.08082146985265</v>
      </c>
      <c r="BL1281" s="60">
        <f>$L$12*N(AQ1281)+$L$13*N(S1281)+$L$14*N(AA1281)+$L$15*N(AE1281)+$L$16*N(AY1281)+$L$17*N(BC1281)+$L$18*N(AM1281)+$L$19*N(AU1281)+$L$20*N(W1281)</f>
        <v>-6.4123841552104887E-3</v>
      </c>
      <c r="BM1281" s="60">
        <f>IF(ISNUMBER(BK1281),BK1281/MAX(BK$22:BK1281)-1,"")</f>
        <v>-8.7137269812905038E-2</v>
      </c>
      <c r="BO1281" s="61">
        <f>BO1280*(1+BP1281)</f>
        <v>135.18743181786812</v>
      </c>
      <c r="BP1281" s="60">
        <f>$L$36*N(S1281)+$L$37*N(AQ1281)+$L$38*N(AA1281)+$L$39*N(AE1281)+$L$40*N(AM1281)+$L$41*N(W1281)+$L$42*N(AI1281)+$L$43*N(BG1281)+$L$44*N(AY1281)</f>
        <v>-9.1291257574441387E-3</v>
      </c>
      <c r="BQ1281" s="60">
        <f>IF(ISNUMBER(BO1281),BO1281/MAX(BO$22:BO1281)-1,"")</f>
        <v>-0.10841234865455596</v>
      </c>
      <c r="BS1281" s="61">
        <f>BS1280*(1+BT1281)</f>
        <v>126.17709679644392</v>
      </c>
      <c r="BT1281" s="60">
        <f>$L$60*N(S1281)+$L$61*N(AE1281)+$L$62*N(AQ1281)+$L$63*N(AM1281)+$L$64*N(AI1281)+$L$65*N(AA1281)+$L$66*N(BG1281)+$L$67*N(W1281)+$L$68*N(AY1281)</f>
        <v>-1.280072278156316E-2</v>
      </c>
      <c r="BU1281" s="60">
        <f>IF(ISNUMBER(BS1281),BS1281/MAX(BS$22:BS1281)-1,"")</f>
        <v>-0.1262654731960513</v>
      </c>
    </row>
    <row r="1282" spans="17:73" ht="16" customHeight="1">
      <c r="Q1282" s="63">
        <v>44916</v>
      </c>
      <c r="R1282" s="62">
        <v>573.73</v>
      </c>
      <c r="S1282" s="60">
        <f>IF(AND(ISNUMBER(R1281),ISNUMBER(R1282)),R1282/R1281-1,"")</f>
        <v>1.067521623478429E-2</v>
      </c>
      <c r="T1282" s="60">
        <f>IF(ISNUMBER(R1282),R1282/MAX(R$22:R1282)-1,"")</f>
        <v>-0.13529766390354181</v>
      </c>
      <c r="V1282" s="62">
        <v>287.83999999999997</v>
      </c>
      <c r="W1282" s="60">
        <f>IF(AND(ISNUMBER(V1281),ISNUMBER(V1282)),V1282/V1281-1,"")</f>
        <v>1.07096457038518E-2</v>
      </c>
      <c r="X1282" s="60">
        <f>IF(ISNUMBER(V1282),V1282/MAX(V$22:V1282)-1,"")</f>
        <v>-0.14731759338803807</v>
      </c>
      <c r="Z1282" s="62">
        <v>11.21</v>
      </c>
      <c r="AA1282" s="60">
        <f>IF(AND(ISNUMBER(Z1281),ISNUMBER(Z1282)),Z1282/Z1281-1,"")</f>
        <v>1.0820559062218349E-2</v>
      </c>
      <c r="AB1282" s="60">
        <f>IF(ISNUMBER(Z1282),Z1282/MAX(Z$22:Z1282)-1,"")</f>
        <v>-0.1733038348082595</v>
      </c>
      <c r="AD1282" s="62">
        <v>13.28</v>
      </c>
      <c r="AE1282" s="60">
        <f>IF(AND(ISNUMBER(AD1281),ISNUMBER(AD1282)),AD1282/AD1281-1,"")</f>
        <v>-1.6296296296296364E-2</v>
      </c>
      <c r="AF1282" s="60">
        <f>IF(ISNUMBER(AD1282),AD1282/MAX(AD$22:AD1282)-1,"")</f>
        <v>-0.21744254566882737</v>
      </c>
      <c r="AH1282" s="62">
        <v>16.86</v>
      </c>
      <c r="AI1282" s="60">
        <f>IF(AND(ISNUMBER(AH1281),ISNUMBER(AH1282)),AH1282/AH1281-1,"")</f>
        <v>1.2612612612612706E-2</v>
      </c>
      <c r="AJ1282" s="60">
        <f>IF(ISNUMBER(AH1282),AH1282/MAX(AH$22:AH1282)-1,"")</f>
        <v>-0.1986692015209125</v>
      </c>
      <c r="AL1282" s="62">
        <v>20.56</v>
      </c>
      <c r="AM1282" s="60">
        <f>IF(AND(ISNUMBER(AL1281),ISNUMBER(AL1282)),AL1282/AL1281-1,"")</f>
        <v>4.8875855327468187E-3</v>
      </c>
      <c r="AN1282" s="60">
        <f>IF(ISNUMBER(AL1282),AL1282/MAX(AL$22:AL1282)-1,"")</f>
        <v>-0.12770470937632594</v>
      </c>
      <c r="AP1282" s="62">
        <v>100.45</v>
      </c>
      <c r="AQ1282" s="60">
        <f>IF(AND(ISNUMBER(AP1281),ISNUMBER(AP1282)),AP1282/AP1281-1,"")</f>
        <v>9.9561927519031812E-5</v>
      </c>
      <c r="AR1282" s="60">
        <f>IF(ISNUMBER(AP1282),AP1282/MAX(AP$22:AP1282)-1,"")</f>
        <v>-1.0938743038981791E-3</v>
      </c>
      <c r="AT1282" s="62">
        <v>50.17</v>
      </c>
      <c r="AU1282" s="60">
        <f>IF(AND(ISNUMBER(AT1281),ISNUMBER(AT1282)),AT1282/AT1281-1,"")</f>
        <v>1.9936204146731029E-4</v>
      </c>
      <c r="AV1282" s="60">
        <f>IF(ISNUMBER(AT1282),AT1282/MAX(AT$22:AT1282)-1,"")</f>
        <v>-4.9805757545573481E-4</v>
      </c>
      <c r="AX1282" s="62">
        <v>25.26</v>
      </c>
      <c r="AY1282" s="60">
        <f>IF(AND(ISNUMBER(AX1281),ISNUMBER(AX1282)),AX1282/AX1281-1,"")</f>
        <v>1.0399999999999965E-2</v>
      </c>
      <c r="AZ1282" s="60">
        <f>IF(ISNUMBER(AX1282),AX1282/MAX(AX$22:AX1282)-1,"")</f>
        <v>-5.7989931008763707E-2</v>
      </c>
      <c r="BB1282" s="62">
        <v>41.28</v>
      </c>
      <c r="BC1282" s="60">
        <f>IF(AND(ISNUMBER(BB1281),ISNUMBER(BB1282)),BB1282/BB1281-1,"")</f>
        <v>7.2727272727268755E-4</v>
      </c>
      <c r="BD1282" s="60">
        <f>IF(ISNUMBER(BB1282),BB1282/MAX(BB$22:BB1282)-1,"")</f>
        <v>-0.25366118242632441</v>
      </c>
      <c r="BF1282" s="62">
        <v>48.37</v>
      </c>
      <c r="BG1282" s="60">
        <f>IF(AND(ISNUMBER(BF1281),ISNUMBER(BF1282)),BF1282/BF1281-1,"")</f>
        <v>3.5269709543568339E-3</v>
      </c>
      <c r="BH1282" s="60">
        <f>IF(ISNUMBER(BF1282),BF1282/MAX(BF$22:BF1282)-1,"")</f>
        <v>-0.10657554488363508</v>
      </c>
      <c r="BK1282" s="61">
        <f>BK1281*(1+BL1282)</f>
        <v>137.77689658851332</v>
      </c>
      <c r="BL1282" s="60">
        <f>$L$12*N(AQ1282)+$L$13*N(S1282)+$L$14*N(AA1282)+$L$15*N(AE1282)+$L$16*N(AY1282)+$L$17*N(BC1282)+$L$18*N(AM1282)+$L$19*N(AU1282)+$L$20*N(W1282)</f>
        <v>5.0778446700054753E-3</v>
      </c>
      <c r="BM1282" s="60">
        <f>IF(ISNUMBER(BK1282),BK1282/MAX(BK$22:BK1282)-1,"")</f>
        <v>-8.2501894663977837E-2</v>
      </c>
      <c r="BO1282" s="61">
        <f>BO1281*(1+BP1282)</f>
        <v>135.69195044309484</v>
      </c>
      <c r="BP1282" s="60">
        <f>$L$36*N(S1282)+$L$37*N(AQ1282)+$L$38*N(AA1282)+$L$39*N(AE1282)+$L$40*N(AM1282)+$L$41*N(W1282)+$L$42*N(AI1282)+$L$43*N(BG1282)+$L$44*N(AY1282)</f>
        <v>3.7319935621414292E-3</v>
      </c>
      <c r="BQ1282" s="60">
        <f>IF(ISNUMBER(BO1282),BO1282/MAX(BO$22:BO1282)-1,"")</f>
        <v>-0.10508494927964995</v>
      </c>
      <c r="BS1282" s="61">
        <f>BS1281*(1+BT1282)</f>
        <v>126.57749051200827</v>
      </c>
      <c r="BT1282" s="60">
        <f>$L$60*N(S1282)+$L$61*N(AE1282)+$L$62*N(AQ1282)+$L$63*N(AM1282)+$L$64*N(AI1282)+$L$65*N(AA1282)+$L$66*N(BG1282)+$L$67*N(W1282)+$L$68*N(AY1282)</f>
        <v>3.173267777830367E-3</v>
      </c>
      <c r="BU1282" s="60">
        <f>IF(ISNUMBER(BS1282),BS1282/MAX(BS$22:BS1282)-1,"")</f>
        <v>-0.12349287957576638</v>
      </c>
    </row>
    <row r="1283" spans="17:73" ht="16" customHeight="1">
      <c r="Q1283" s="63">
        <v>44917</v>
      </c>
      <c r="R1283" s="62">
        <v>573</v>
      </c>
      <c r="S1283" s="60">
        <f>IF(AND(ISNUMBER(R1282),ISNUMBER(R1283)),R1283/R1282-1,"")</f>
        <v>-1.272375507643031E-3</v>
      </c>
      <c r="T1283" s="60">
        <f>IF(ISNUMBER(R1283),R1283/MAX(R$22:R1283)-1,"")</f>
        <v>-0.13639788997739266</v>
      </c>
      <c r="V1283" s="62">
        <v>288.32</v>
      </c>
      <c r="W1283" s="60">
        <f>IF(AND(ISNUMBER(V1282),ISNUMBER(V1283)),V1283/V1282-1,"")</f>
        <v>1.6675931072818173E-3</v>
      </c>
      <c r="X1283" s="60">
        <f>IF(ISNUMBER(V1283),V1283/MAX(V$22:V1283)-1,"")</f>
        <v>-0.14589566608407145</v>
      </c>
      <c r="Z1283" s="62">
        <v>11.21</v>
      </c>
      <c r="AA1283" s="60">
        <f>IF(AND(ISNUMBER(Z1282),ISNUMBER(Z1283)),Z1283/Z1282-1,"")</f>
        <v>0</v>
      </c>
      <c r="AB1283" s="60">
        <f>IF(ISNUMBER(Z1283),Z1283/MAX(Z$22:Z1283)-1,"")</f>
        <v>-0.1733038348082595</v>
      </c>
      <c r="AD1283" s="62">
        <v>13.45</v>
      </c>
      <c r="AE1283" s="60">
        <f>IF(AND(ISNUMBER(AD1282),ISNUMBER(AD1283)),AD1283/AD1282-1,"")</f>
        <v>1.2801204819277157E-2</v>
      </c>
      <c r="AF1283" s="60">
        <f>IF(ISNUMBER(AD1283),AD1283/MAX(AD$22:AD1283)-1,"")</f>
        <v>-0.20742486741308186</v>
      </c>
      <c r="AH1283" s="62">
        <v>16.98</v>
      </c>
      <c r="AI1283" s="60">
        <f>IF(AND(ISNUMBER(AH1282),ISNUMBER(AH1283)),AH1283/AH1282-1,"")</f>
        <v>7.1174377224199059E-3</v>
      </c>
      <c r="AJ1283" s="60">
        <f>IF(ISNUMBER(AH1283),AH1283/MAX(AH$22:AH1283)-1,"")</f>
        <v>-0.19296577946768056</v>
      </c>
      <c r="AL1283" s="62">
        <v>20.86</v>
      </c>
      <c r="AM1283" s="60">
        <f>IF(AND(ISNUMBER(AL1282),ISNUMBER(AL1283)),AL1283/AL1282-1,"")</f>
        <v>1.4591439688715901E-2</v>
      </c>
      <c r="AN1283" s="60">
        <f>IF(ISNUMBER(AL1283),AL1283/MAX(AL$22:AL1283)-1,"")</f>
        <v>-0.11497666525243955</v>
      </c>
      <c r="AP1283" s="62">
        <v>100.46</v>
      </c>
      <c r="AQ1283" s="60">
        <f>IF(AND(ISNUMBER(AP1282),ISNUMBER(AP1283)),AP1283/AP1282-1,"")</f>
        <v>9.9552015928150439E-5</v>
      </c>
      <c r="AR1283" s="60">
        <f>IF(ISNUMBER(AP1283),AP1283/MAX(AP$22:AP1283)-1,"")</f>
        <v>-9.9443118536202135E-4</v>
      </c>
      <c r="AT1283" s="62">
        <v>50.17</v>
      </c>
      <c r="AU1283" s="60">
        <f>IF(AND(ISNUMBER(AT1282),ISNUMBER(AT1283)),AT1283/AT1282-1,"")</f>
        <v>0</v>
      </c>
      <c r="AV1283" s="60">
        <f>IF(ISNUMBER(AT1283),AT1283/MAX(AT$22:AT1283)-1,"")</f>
        <v>-4.9805757545573481E-4</v>
      </c>
      <c r="AX1283" s="62">
        <v>24.97</v>
      </c>
      <c r="AY1283" s="60">
        <f>IF(AND(ISNUMBER(AX1282),ISNUMBER(AX1283)),AX1283/AX1282-1,"")</f>
        <v>-1.1480601741884477E-2</v>
      </c>
      <c r="AZ1283" s="60">
        <f>IF(ISNUMBER(AX1283),AX1283/MAX(AX$22:AX1283)-1,"")</f>
        <v>-6.8804773447697309E-2</v>
      </c>
      <c r="BB1283" s="62">
        <v>41.37</v>
      </c>
      <c r="BC1283" s="60">
        <f>IF(AND(ISNUMBER(BB1282),ISNUMBER(BB1283)),BB1283/BB1282-1,"")</f>
        <v>2.1802325581394832E-3</v>
      </c>
      <c r="BD1283" s="60">
        <f>IF(ISNUMBER(BB1283),BB1283/MAX(BB$22:BB1283)-1,"")</f>
        <v>-0.25203399023684692</v>
      </c>
      <c r="BF1283" s="62">
        <v>48.3</v>
      </c>
      <c r="BG1283" s="60">
        <f>IF(AND(ISNUMBER(BF1282),ISNUMBER(BF1283)),BF1283/BF1282-1,"")</f>
        <v>-1.4471780028944004E-3</v>
      </c>
      <c r="BH1283" s="60">
        <f>IF(ISNUMBER(BF1283),BF1283/MAX(BF$22:BF1283)-1,"")</f>
        <v>-0.10786848910232738</v>
      </c>
      <c r="BK1283" s="61">
        <f>BK1282*(1+BL1283)</f>
        <v>137.77389396284792</v>
      </c>
      <c r="BL1283" s="60">
        <f>$L$12*N(AQ1283)+$L$13*N(S1283)+$L$14*N(AA1283)+$L$15*N(AE1283)+$L$16*N(AY1283)+$L$17*N(BC1283)+$L$18*N(AM1283)+$L$19*N(AU1283)+$L$20*N(W1283)</f>
        <v>-2.1793390181962159E-5</v>
      </c>
      <c r="BM1283" s="60">
        <f>IF(ISNUMBER(BK1283),BK1283/MAX(BK$22:BK1283)-1,"")</f>
        <v>-8.252189005817856E-2</v>
      </c>
      <c r="BO1283" s="61">
        <f>BO1282*(1+BP1283)</f>
        <v>135.88568833529021</v>
      </c>
      <c r="BP1283" s="60">
        <f>$L$36*N(S1283)+$L$37*N(AQ1283)+$L$38*N(AA1283)+$L$39*N(AE1283)+$L$40*N(AM1283)+$L$41*N(W1283)+$L$42*N(AI1283)+$L$43*N(BG1283)+$L$44*N(AY1283)</f>
        <v>1.4277773409751523E-3</v>
      </c>
      <c r="BQ1283" s="60">
        <f>IF(ISNUMBER(BO1283),BO1283/MAX(BO$22:BO1283)-1,"")</f>
        <v>-0.10380720984813385</v>
      </c>
      <c r="BS1283" s="61">
        <f>BS1282*(1+BT1283)</f>
        <v>127.12904295859508</v>
      </c>
      <c r="BT1283" s="60">
        <f>$L$60*N(S1283)+$L$61*N(AE1283)+$L$62*N(AQ1283)+$L$63*N(AM1283)+$L$64*N(AI1283)+$L$65*N(AA1283)+$L$66*N(BG1283)+$L$67*N(W1283)+$L$68*N(AY1283)</f>
        <v>4.3574291475979368E-3</v>
      </c>
      <c r="BU1283" s="60">
        <f>IF(ISNUMBER(BS1283),BS1283/MAX(BS$22:BS1283)-1,"")</f>
        <v>-0.11967356190115286</v>
      </c>
    </row>
    <row r="1284" spans="17:73" ht="16" customHeight="1">
      <c r="Q1284" s="63">
        <v>44918</v>
      </c>
      <c r="R1284" s="62">
        <v>570</v>
      </c>
      <c r="S1284" s="60">
        <f>IF(AND(ISNUMBER(R1283),ISNUMBER(R1284)),R1284/R1283-1,"")</f>
        <v>-5.2356020942407877E-3</v>
      </c>
      <c r="T1284" s="60">
        <f>IF(ISNUMBER(R1284),R1284/MAX(R$22:R1284)-1,"")</f>
        <v>-0.14091936699321783</v>
      </c>
      <c r="V1284" s="62">
        <v>285.69</v>
      </c>
      <c r="W1284" s="60">
        <f>IF(AND(ISNUMBER(V1283),ISNUMBER(V1284)),V1284/V1283-1,"")</f>
        <v>-9.1218091009989122E-3</v>
      </c>
      <c r="X1284" s="60">
        <f>IF(ISNUMBER(V1284),V1284/MAX(V$22:V1284)-1,"")</f>
        <v>-0.15368664277038835</v>
      </c>
      <c r="Z1284" s="62">
        <v>11.17</v>
      </c>
      <c r="AA1284" s="60">
        <f>IF(AND(ISNUMBER(Z1283),ISNUMBER(Z1284)),Z1284/Z1283-1,"")</f>
        <v>-3.5682426404995971E-3</v>
      </c>
      <c r="AB1284" s="60">
        <f>IF(ISNUMBER(Z1284),Z1284/MAX(Z$22:Z1284)-1,"")</f>
        <v>-0.17625368731563429</v>
      </c>
      <c r="AD1284" s="62">
        <v>13.26</v>
      </c>
      <c r="AE1284" s="60">
        <f>IF(AND(ISNUMBER(AD1283),ISNUMBER(AD1284)),AD1284/AD1283-1,"")</f>
        <v>-1.4126394052044522E-2</v>
      </c>
      <c r="AF1284" s="60">
        <f>IF(ISNUMBER(AD1284),AD1284/MAX(AD$22:AD1284)-1,"")</f>
        <v>-0.2186210960518562</v>
      </c>
      <c r="AH1284" s="62">
        <v>16.84</v>
      </c>
      <c r="AI1284" s="60">
        <f>IF(AND(ISNUMBER(AH1283),ISNUMBER(AH1284)),AH1284/AH1283-1,"")</f>
        <v>-8.2449941107185509E-3</v>
      </c>
      <c r="AJ1284" s="60">
        <f>IF(ISNUMBER(AH1284),AH1284/MAX(AH$22:AH1284)-1,"")</f>
        <v>-0.19961977186311786</v>
      </c>
      <c r="AL1284" s="62">
        <v>20.72</v>
      </c>
      <c r="AM1284" s="60">
        <f>IF(AND(ISNUMBER(AL1283),ISNUMBER(AL1284)),AL1284/AL1283-1,"")</f>
        <v>-6.7114093959731447E-3</v>
      </c>
      <c r="AN1284" s="60">
        <f>IF(ISNUMBER(AL1284),AL1284/MAX(AL$22:AL1284)-1,"")</f>
        <v>-0.12091641917691986</v>
      </c>
      <c r="AP1284" s="62">
        <v>100.44</v>
      </c>
      <c r="AQ1284" s="60">
        <f>IF(AND(ISNUMBER(AP1283),ISNUMBER(AP1284)),AP1284/AP1283-1,"")</f>
        <v>-1.990842126219361E-4</v>
      </c>
      <c r="AR1284" s="60">
        <f>IF(ISNUMBER(AP1284),AP1284/MAX(AP$22:AP1284)-1,"")</f>
        <v>-1.1933174224344478E-3</v>
      </c>
      <c r="AT1284" s="62">
        <v>50.17</v>
      </c>
      <c r="AU1284" s="60">
        <f>IF(AND(ISNUMBER(AT1283),ISNUMBER(AT1284)),AT1284/AT1283-1,"")</f>
        <v>0</v>
      </c>
      <c r="AV1284" s="60">
        <f>IF(ISNUMBER(AT1284),AT1284/MAX(AT$22:AT1284)-1,"")</f>
        <v>-4.9805757545573481E-4</v>
      </c>
      <c r="AX1284" s="62">
        <v>24.94</v>
      </c>
      <c r="AY1284" s="60">
        <f>IF(AND(ISNUMBER(AX1283),ISNUMBER(AX1284)),AX1284/AX1283-1,"")</f>
        <v>-1.2014417300759694E-3</v>
      </c>
      <c r="AZ1284" s="60">
        <f>IF(ISNUMBER(AX1284),AX1284/MAX(AX$22:AX1284)-1,"")</f>
        <v>-6.9923550251724809E-2</v>
      </c>
      <c r="BB1284" s="62">
        <v>41.2</v>
      </c>
      <c r="BC1284" s="60">
        <f>IF(AND(ISNUMBER(BB1283),ISNUMBER(BB1284)),BB1284/BB1283-1,"")</f>
        <v>-4.1092579163644061E-3</v>
      </c>
      <c r="BD1284" s="60">
        <f>IF(ISNUMBER(BB1284),BB1284/MAX(BB$22:BB1284)-1,"")</f>
        <v>-0.25510757548363761</v>
      </c>
      <c r="BF1284" s="62">
        <v>48.26</v>
      </c>
      <c r="BG1284" s="60">
        <f>IF(AND(ISNUMBER(BF1283),ISNUMBER(BF1284)),BF1284/BF1283-1,"")</f>
        <v>-8.281573498964967E-4</v>
      </c>
      <c r="BH1284" s="60">
        <f>IF(ISNUMBER(BF1284),BF1284/MAX(BF$22:BF1284)-1,"")</f>
        <v>-0.10860731437015148</v>
      </c>
      <c r="BK1284" s="61">
        <f>BK1283*(1+BL1284)</f>
        <v>137.18648636135362</v>
      </c>
      <c r="BL1284" s="60">
        <f>$L$12*N(AQ1284)+$L$13*N(S1284)+$L$14*N(AA1284)+$L$15*N(AE1284)+$L$16*N(AY1284)+$L$17*N(BC1284)+$L$18*N(AM1284)+$L$19*N(AU1284)+$L$20*N(W1284)</f>
        <v>-4.2635624543841417E-3</v>
      </c>
      <c r="BM1284" s="60">
        <f>IF(ISNUMBER(BK1284),BK1284/MAX(BK$22:BK1284)-1,"")</f>
        <v>-8.6433615280445797E-2</v>
      </c>
      <c r="BO1284" s="61">
        <f>BO1283*(1+BP1284)</f>
        <v>135.19402010325774</v>
      </c>
      <c r="BP1284" s="60">
        <f>$L$36*N(S1284)+$L$37*N(AQ1284)+$L$38*N(AA1284)+$L$39*N(AE1284)+$L$40*N(AM1284)+$L$41*N(W1284)+$L$42*N(AI1284)+$L$43*N(BG1284)+$L$44*N(AY1284)</f>
        <v>-5.0900741682656592E-3</v>
      </c>
      <c r="BQ1284" s="60">
        <f>IF(ISNUMBER(BO1284),BO1284/MAX(BO$22:BO1284)-1,"")</f>
        <v>-0.10836889761907187</v>
      </c>
      <c r="BS1284" s="61">
        <f>BS1283*(1+BT1284)</f>
        <v>126.3265628112447</v>
      </c>
      <c r="BT1284" s="60">
        <f>$L$60*N(S1284)+$L$61*N(AE1284)+$L$62*N(AQ1284)+$L$63*N(AM1284)+$L$64*N(AI1284)+$L$65*N(AA1284)+$L$66*N(BG1284)+$L$67*N(W1284)+$L$68*N(AY1284)</f>
        <v>-6.3123274483529645E-3</v>
      </c>
      <c r="BU1284" s="60">
        <f>IF(ISNUMBER(BS1284),BS1284/MAX(BS$22:BS1284)-1,"")</f>
        <v>-0.12523047063987491</v>
      </c>
    </row>
    <row r="1285" spans="17:73" ht="16" customHeight="1">
      <c r="Q1285" s="63">
        <v>44923</v>
      </c>
      <c r="R1285" s="62">
        <v>566.07000000000005</v>
      </c>
      <c r="S1285" s="60">
        <f>IF(AND(ISNUMBER(R1284),ISNUMBER(R1285)),R1285/R1284-1,"")</f>
        <v>-6.8947368421051758E-3</v>
      </c>
      <c r="T1285" s="60">
        <f>IF(ISNUMBER(R1285),R1285/MAX(R$22:R1285)-1,"")</f>
        <v>-0.14684250188394865</v>
      </c>
      <c r="V1285" s="62">
        <v>282.85000000000002</v>
      </c>
      <c r="W1285" s="60">
        <f>IF(AND(ISNUMBER(V1284),ISNUMBER(V1285)),V1285/V1284-1,"")</f>
        <v>-9.9408449718225711E-3</v>
      </c>
      <c r="X1285" s="60">
        <f>IF(ISNUMBER(V1285),V1285/MAX(V$22:V1285)-1,"")</f>
        <v>-0.16209971265219059</v>
      </c>
      <c r="Z1285" s="62">
        <v>11.04</v>
      </c>
      <c r="AA1285" s="60">
        <f>IF(AND(ISNUMBER(Z1284),ISNUMBER(Z1285)),Z1285/Z1284-1,"")</f>
        <v>-1.1638316920322356E-2</v>
      </c>
      <c r="AB1285" s="60">
        <f>IF(ISNUMBER(Z1285),Z1285/MAX(Z$22:Z1285)-1,"")</f>
        <v>-0.18584070796460184</v>
      </c>
      <c r="AD1285" s="62">
        <v>13.27</v>
      </c>
      <c r="AE1285" s="60">
        <f>IF(AND(ISNUMBER(AD1284),ISNUMBER(AD1285)),AD1285/AD1284-1,"")</f>
        <v>7.541478129713397E-4</v>
      </c>
      <c r="AF1285" s="60">
        <f>IF(ISNUMBER(AD1285),AD1285/MAX(AD$22:AD1285)-1,"")</f>
        <v>-0.21803182086034179</v>
      </c>
      <c r="AH1285" s="62">
        <v>16.7</v>
      </c>
      <c r="AI1285" s="60">
        <f>IF(AND(ISNUMBER(AH1284),ISNUMBER(AH1285)),AH1285/AH1284-1,"")</f>
        <v>-8.3135391923990776E-3</v>
      </c>
      <c r="AJ1285" s="60">
        <f>IF(ISNUMBER(AH1285),AH1285/MAX(AH$22:AH1285)-1,"")</f>
        <v>-0.20627376425855515</v>
      </c>
      <c r="AL1285" s="62">
        <v>20.86</v>
      </c>
      <c r="AM1285" s="60">
        <f>IF(AND(ISNUMBER(AL1284),ISNUMBER(AL1285)),AL1285/AL1284-1,"")</f>
        <v>6.7567567567567988E-3</v>
      </c>
      <c r="AN1285" s="60">
        <f>IF(ISNUMBER(AL1285),AL1285/MAX(AL$22:AL1285)-1,"")</f>
        <v>-0.11497666525243955</v>
      </c>
      <c r="AP1285" s="62">
        <v>100.52</v>
      </c>
      <c r="AQ1285" s="60">
        <f>IF(AND(ISNUMBER(AP1284),ISNUMBER(AP1285)),AP1285/AP1284-1,"")</f>
        <v>7.9649542015136632E-4</v>
      </c>
      <c r="AR1285" s="60">
        <f>IF(ISNUMBER(AP1285),AP1285/MAX(AP$22:AP1285)-1,"")</f>
        <v>-3.9777247414485295E-4</v>
      </c>
      <c r="AT1285" s="62">
        <v>50.2</v>
      </c>
      <c r="AU1285" s="60">
        <f>IF(AND(ISNUMBER(AT1284),ISNUMBER(AT1285)),AT1285/AT1284-1,"")</f>
        <v>5.9796691249758283E-4</v>
      </c>
      <c r="AV1285" s="60">
        <f>IF(ISNUMBER(AT1285),AT1285/MAX(AT$22:AT1285)-1,"")</f>
        <v>0</v>
      </c>
      <c r="AX1285" s="62">
        <v>24.89</v>
      </c>
      <c r="AY1285" s="60">
        <f>IF(AND(ISNUMBER(AX1284),ISNUMBER(AX1285)),AX1285/AX1284-1,"")</f>
        <v>-2.0048115477145911E-3</v>
      </c>
      <c r="AZ1285" s="60">
        <f>IF(ISNUMBER(AX1285),AX1285/MAX(AX$22:AX1285)-1,"")</f>
        <v>-7.1788178258437418E-2</v>
      </c>
      <c r="BB1285" s="62">
        <v>40.909999999999997</v>
      </c>
      <c r="BC1285" s="60">
        <f>IF(AND(ISNUMBER(BB1284),ISNUMBER(BB1285)),BB1285/BB1284-1,"")</f>
        <v>-7.0388349514564075E-3</v>
      </c>
      <c r="BD1285" s="60">
        <f>IF(ISNUMBER(BB1285),BB1285/MAX(BB$22:BB1285)-1,"")</f>
        <v>-0.26035075031639854</v>
      </c>
      <c r="BF1285" s="62">
        <v>47.96</v>
      </c>
      <c r="BG1285" s="60">
        <f>IF(AND(ISNUMBER(BF1284),ISNUMBER(BF1285)),BF1285/BF1284-1,"")</f>
        <v>-6.2163282221300298E-3</v>
      </c>
      <c r="BH1285" s="60">
        <f>IF(ISNUMBER(BF1285),BF1285/MAX(BF$22:BF1285)-1,"")</f>
        <v>-0.11414850387883269</v>
      </c>
      <c r="BK1285" s="61">
        <f>BK1284*(1+BL1285)</f>
        <v>136.64743788799282</v>
      </c>
      <c r="BL1285" s="60">
        <f>$L$12*N(AQ1285)+$L$13*N(S1285)+$L$14*N(AA1285)+$L$15*N(AE1285)+$L$16*N(AY1285)+$L$17*N(BC1285)+$L$18*N(AM1285)+$L$19*N(AU1285)+$L$20*N(W1285)</f>
        <v>-3.9293117540814496E-3</v>
      </c>
      <c r="BM1285" s="60">
        <f>IF(ISNUMBER(BK1285),BK1285/MAX(BK$22:BK1285)-1,"")</f>
        <v>-9.0023302414058093E-2</v>
      </c>
      <c r="BO1285" s="61">
        <f>BO1284*(1+BP1285)</f>
        <v>134.64050010688374</v>
      </c>
      <c r="BP1285" s="60">
        <f>$L$36*N(S1285)+$L$37*N(AQ1285)+$L$38*N(AA1285)+$L$39*N(AE1285)+$L$40*N(AM1285)+$L$41*N(W1285)+$L$42*N(AI1285)+$L$43*N(BG1285)+$L$44*N(AY1285)</f>
        <v>-4.0942639027320505E-3</v>
      </c>
      <c r="BQ1285" s="60">
        <f>IF(ISNUMBER(BO1285),BO1285/MAX(BO$22:BO1285)-1,"")</f>
        <v>-0.11201947065610329</v>
      </c>
      <c r="BS1285" s="61">
        <f>BS1284*(1+BT1285)</f>
        <v>125.93367083430851</v>
      </c>
      <c r="BT1285" s="60">
        <f>$L$60*N(S1285)+$L$61*N(AE1285)+$L$62*N(AQ1285)+$L$63*N(AM1285)+$L$64*N(AI1285)+$L$65*N(AA1285)+$L$66*N(BG1285)+$L$67*N(W1285)+$L$68*N(AY1285)</f>
        <v>-3.1101295578131421E-3</v>
      </c>
      <c r="BU1285" s="60">
        <f>IF(ISNUMBER(BS1285),BS1285/MAX(BS$22:BS1285)-1,"")</f>
        <v>-0.1279511172094121</v>
      </c>
    </row>
    <row r="1286" spans="17:73" ht="16" customHeight="1">
      <c r="Q1286" s="63">
        <v>44924</v>
      </c>
      <c r="R1286" s="62">
        <v>559.52</v>
      </c>
      <c r="S1286" s="60">
        <f>IF(AND(ISNUMBER(R1285),ISNUMBER(R1286)),R1286/R1285-1,"")</f>
        <v>-1.1571007119260956E-2</v>
      </c>
      <c r="T1286" s="60">
        <f>IF(ISNUMBER(R1286),R1286/MAX(R$22:R1286)-1,"")</f>
        <v>-0.15671439336850035</v>
      </c>
      <c r="V1286" s="62">
        <v>279.22000000000003</v>
      </c>
      <c r="W1286" s="60">
        <f>IF(AND(ISNUMBER(V1285),ISNUMBER(V1286)),V1286/V1285-1,"")</f>
        <v>-1.2833657415591282E-2</v>
      </c>
      <c r="X1286" s="60">
        <f>IF(ISNUMBER(V1286),V1286/MAX(V$22:V1286)-1,"")</f>
        <v>-0.17285303788843787</v>
      </c>
      <c r="Z1286" s="62">
        <v>10.91</v>
      </c>
      <c r="AA1286" s="60">
        <f>IF(AND(ISNUMBER(Z1285),ISNUMBER(Z1286)),Z1286/Z1285-1,"")</f>
        <v>-1.1775362318840465E-2</v>
      </c>
      <c r="AB1286" s="60">
        <f>IF(ISNUMBER(Z1286),Z1286/MAX(Z$22:Z1286)-1,"")</f>
        <v>-0.19542772861356938</v>
      </c>
      <c r="AD1286" s="62">
        <v>13.27</v>
      </c>
      <c r="AE1286" s="60">
        <f>IF(AND(ISNUMBER(AD1285),ISNUMBER(AD1286)),AD1286/AD1285-1,"")</f>
        <v>0</v>
      </c>
      <c r="AF1286" s="60">
        <f>IF(ISNUMBER(AD1286),AD1286/MAX(AD$22:AD1286)-1,"")</f>
        <v>-0.21803182086034179</v>
      </c>
      <c r="AH1286" s="62">
        <v>16.690000000000001</v>
      </c>
      <c r="AI1286" s="60">
        <f>IF(AND(ISNUMBER(AH1285),ISNUMBER(AH1286)),AH1286/AH1285-1,"")</f>
        <v>-5.9880239520948564E-4</v>
      </c>
      <c r="AJ1286" s="60">
        <f>IF(ISNUMBER(AH1286),AH1286/MAX(AH$22:AH1286)-1,"")</f>
        <v>-0.20674904942965766</v>
      </c>
      <c r="AL1286" s="62">
        <v>20.7</v>
      </c>
      <c r="AM1286" s="60">
        <f>IF(AND(ISNUMBER(AL1285),ISNUMBER(AL1286)),AL1286/AL1285-1,"")</f>
        <v>-7.6701821668264669E-3</v>
      </c>
      <c r="AN1286" s="60">
        <f>IF(ISNUMBER(AL1286),AL1286/MAX(AL$22:AL1286)-1,"")</f>
        <v>-0.12176495545184562</v>
      </c>
      <c r="AP1286" s="62">
        <v>100.54</v>
      </c>
      <c r="AQ1286" s="60">
        <f>IF(AND(ISNUMBER(AP1285),ISNUMBER(AP1286)),AP1286/AP1285-1,"")</f>
        <v>1.9896538002406317E-4</v>
      </c>
      <c r="AR1286" s="60">
        <f>IF(ISNUMBER(AP1286),AP1286/MAX(AP$22:AP1286)-1,"")</f>
        <v>-1.9888623707231545E-4</v>
      </c>
      <c r="AT1286" s="62">
        <v>50.19</v>
      </c>
      <c r="AU1286" s="60">
        <f>IF(AND(ISNUMBER(AT1285),ISNUMBER(AT1286)),AT1286/AT1285-1,"")</f>
        <v>-1.9920318725108466E-4</v>
      </c>
      <c r="AV1286" s="60">
        <f>IF(ISNUMBER(AT1286),AT1286/MAX(AT$22:AT1286)-1,"")</f>
        <v>-1.9920318725108466E-4</v>
      </c>
      <c r="AX1286" s="62">
        <v>24.87</v>
      </c>
      <c r="AY1286" s="60">
        <f>IF(AND(ISNUMBER(AX1285),ISNUMBER(AX1286)),AX1286/AX1285-1,"")</f>
        <v>-8.0353555644840924E-4</v>
      </c>
      <c r="AZ1286" s="60">
        <f>IF(ISNUMBER(AX1286),AX1286/MAX(AX$22:AX1286)-1,"")</f>
        <v>-7.2534029461122529E-2</v>
      </c>
      <c r="BB1286" s="62">
        <v>40.950000000000003</v>
      </c>
      <c r="BC1286" s="60">
        <f>IF(AND(ISNUMBER(BB1285),ISNUMBER(BB1286)),BB1286/BB1285-1,"")</f>
        <v>9.7775604986560793E-4</v>
      </c>
      <c r="BD1286" s="60">
        <f>IF(ISNUMBER(BB1286),BB1286/MAX(BB$22:BB1286)-1,"")</f>
        <v>-0.25962755378774183</v>
      </c>
      <c r="BF1286" s="62">
        <v>48</v>
      </c>
      <c r="BG1286" s="60">
        <f>IF(AND(ISNUMBER(BF1285),ISNUMBER(BF1286)),BF1286/BF1285-1,"")</f>
        <v>8.3402835696411159E-4</v>
      </c>
      <c r="BH1286" s="60">
        <f>IF(ISNUMBER(BF1286),BF1286/MAX(BF$22:BF1286)-1,"")</f>
        <v>-0.11340967861100848</v>
      </c>
      <c r="BK1286" s="61">
        <f>BK1285*(1+BL1286)</f>
        <v>135.86917279960031</v>
      </c>
      <c r="BL1286" s="60">
        <f>$L$12*N(AQ1286)+$L$13*N(S1286)+$L$14*N(AA1286)+$L$15*N(AE1286)+$L$16*N(AY1286)+$L$17*N(BC1286)+$L$18*N(AM1286)+$L$19*N(AU1286)+$L$20*N(W1286)</f>
        <v>-5.6954239349181809E-3</v>
      </c>
      <c r="BM1286" s="60">
        <f>IF(ISNUMBER(BK1286),BK1286/MAX(BK$22:BK1286)-1,"")</f>
        <v>-9.5206005477706745E-2</v>
      </c>
      <c r="BO1286" s="61">
        <f>BO1285*(1+BP1286)</f>
        <v>133.83246665592614</v>
      </c>
      <c r="BP1286" s="60">
        <f>$L$36*N(S1286)+$L$37*N(AQ1286)+$L$38*N(AA1286)+$L$39*N(AE1286)+$L$40*N(AM1286)+$L$41*N(W1286)+$L$42*N(AI1286)+$L$43*N(BG1286)+$L$44*N(AY1286)</f>
        <v>-6.0014145098699683E-3</v>
      </c>
      <c r="BQ1286" s="60">
        <f>IF(ISNUMBER(BO1286),BO1286/MAX(BO$22:BO1286)-1,"")</f>
        <v>-0.11734860988938978</v>
      </c>
      <c r="BS1286" s="61">
        <f>BS1285*(1+BT1286)</f>
        <v>125.25098239683746</v>
      </c>
      <c r="BT1286" s="60">
        <f>$L$60*N(S1286)+$L$61*N(AE1286)+$L$62*N(AQ1286)+$L$63*N(AM1286)+$L$64*N(AI1286)+$L$65*N(AA1286)+$L$66*N(BG1286)+$L$67*N(W1286)+$L$68*N(AY1286)</f>
        <v>-5.421015943935111E-3</v>
      </c>
      <c r="BU1286" s="60">
        <f>IF(ISNUMBER(BS1286),BS1286/MAX(BS$22:BS1286)-1,"")</f>
        <v>-0.13267850810691073</v>
      </c>
    </row>
    <row r="1287" spans="17:73" ht="16" customHeight="1">
      <c r="Q1287" s="63">
        <v>44925</v>
      </c>
      <c r="R1287" s="62">
        <v>565</v>
      </c>
      <c r="S1287" s="60">
        <f>IF(AND(ISNUMBER(R1286),ISNUMBER(R1287)),R1287/R1286-1,"")</f>
        <v>9.7941092364883797E-3</v>
      </c>
      <c r="T1287" s="60">
        <f>IF(ISNUMBER(R1287),R1287/MAX(R$22:R1287)-1,"")</f>
        <v>-0.14845516201959308</v>
      </c>
      <c r="V1287" s="62">
        <v>282.68</v>
      </c>
      <c r="W1287" s="60">
        <f>IF(AND(ISNUMBER(V1286),ISNUMBER(V1287)),V1287/V1286-1,"")</f>
        <v>1.2391662488360433E-2</v>
      </c>
      <c r="X1287" s="60">
        <f>IF(ISNUMBER(V1287),V1287/MAX(V$22:V1287)-1,"")</f>
        <v>-0.16260331190567878</v>
      </c>
      <c r="Z1287" s="62">
        <v>11.04</v>
      </c>
      <c r="AA1287" s="60">
        <f>IF(AND(ISNUMBER(Z1286),ISNUMBER(Z1287)),Z1287/Z1286-1,"")</f>
        <v>1.1915673693858819E-2</v>
      </c>
      <c r="AB1287" s="60">
        <f>IF(ISNUMBER(Z1287),Z1287/MAX(Z$22:Z1287)-1,"")</f>
        <v>-0.18584070796460184</v>
      </c>
      <c r="AD1287" s="62">
        <v>13.24</v>
      </c>
      <c r="AE1287" s="60">
        <f>IF(AND(ISNUMBER(AD1286),ISNUMBER(AD1287)),AD1287/AD1286-1,"")</f>
        <v>-2.2607385079125297E-3</v>
      </c>
      <c r="AF1287" s="60">
        <f>IF(ISNUMBER(AD1287),AD1287/MAX(AD$22:AD1287)-1,"")</f>
        <v>-0.21979964643488503</v>
      </c>
      <c r="AH1287" s="62">
        <v>16.89</v>
      </c>
      <c r="AI1287" s="60">
        <f>IF(AND(ISNUMBER(AH1286),ISNUMBER(AH1287)),AH1287/AH1286-1,"")</f>
        <v>1.1983223487118E-2</v>
      </c>
      <c r="AJ1287" s="60">
        <f>IF(ISNUMBER(AH1287),AH1287/MAX(AH$22:AH1287)-1,"")</f>
        <v>-0.19724334600760451</v>
      </c>
      <c r="AL1287" s="62">
        <v>20.78</v>
      </c>
      <c r="AM1287" s="60">
        <f>IF(AND(ISNUMBER(AL1286),ISNUMBER(AL1287)),AL1287/AL1286-1,"")</f>
        <v>3.8647342995170586E-3</v>
      </c>
      <c r="AN1287" s="60">
        <f>IF(ISNUMBER(AL1287),AL1287/MAX(AL$22:AL1287)-1,"")</f>
        <v>-0.11837081035214247</v>
      </c>
      <c r="AP1287" s="62">
        <v>100.55</v>
      </c>
      <c r="AQ1287" s="60">
        <f>IF(AND(ISNUMBER(AP1286),ISNUMBER(AP1287)),AP1287/AP1286-1,"")</f>
        <v>9.9462900338131988E-5</v>
      </c>
      <c r="AR1287" s="60">
        <f>IF(ISNUMBER(AP1287),AP1287/MAX(AP$22:AP1287)-1,"")</f>
        <v>-9.9443118536268749E-5</v>
      </c>
      <c r="AT1287" s="62">
        <v>50.2</v>
      </c>
      <c r="AU1287" s="60">
        <f>IF(AND(ISNUMBER(AT1286),ISNUMBER(AT1287)),AT1287/AT1286-1,"")</f>
        <v>1.9924287706718502E-4</v>
      </c>
      <c r="AV1287" s="60">
        <f>IF(ISNUMBER(AT1287),AT1287/MAX(AT$22:AT1287)-1,"")</f>
        <v>0</v>
      </c>
      <c r="AX1287" s="62">
        <v>24.89</v>
      </c>
      <c r="AY1287" s="60">
        <f>IF(AND(ISNUMBER(AX1286),ISNUMBER(AX1287)),AX1287/AX1286-1,"")</f>
        <v>8.0418174507435047E-4</v>
      </c>
      <c r="AZ1287" s="60">
        <f>IF(ISNUMBER(AX1287),AX1287/MAX(AX$22:AX1287)-1,"")</f>
        <v>-7.1788178258437418E-2</v>
      </c>
      <c r="BB1287" s="62">
        <v>40.98</v>
      </c>
      <c r="BC1287" s="60">
        <f>IF(AND(ISNUMBER(BB1286),ISNUMBER(BB1287)),BB1287/BB1286-1,"")</f>
        <v>7.3260073260050795E-4</v>
      </c>
      <c r="BD1287" s="60">
        <f>IF(ISNUMBER(BB1287),BB1287/MAX(BB$22:BB1287)-1,"")</f>
        <v>-0.2590851563912494</v>
      </c>
      <c r="BF1287" s="62">
        <v>48.01</v>
      </c>
      <c r="BG1287" s="60">
        <f>IF(AND(ISNUMBER(BF1286),ISNUMBER(BF1287)),BF1287/BF1286-1,"")</f>
        <v>2.083333333333659E-4</v>
      </c>
      <c r="BH1287" s="60">
        <f>IF(ISNUMBER(BF1287),BF1287/MAX(BF$22:BF1287)-1,"")</f>
        <v>-0.11322497229405248</v>
      </c>
      <c r="BK1287" s="61">
        <f>BK1286*(1+BL1287)</f>
        <v>136.53845927077242</v>
      </c>
      <c r="BL1287" s="60">
        <f>$L$12*N(AQ1287)+$L$13*N(S1287)+$L$14*N(AA1287)+$L$15*N(AE1287)+$L$16*N(AY1287)+$L$17*N(BC1287)+$L$18*N(AM1287)+$L$19*N(AU1287)+$L$20*N(W1287)</f>
        <v>4.9259626549672322E-3</v>
      </c>
      <c r="BM1287" s="60">
        <f>IF(ISNUMBER(BK1287),BK1287/MAX(BK$22:BK1287)-1,"")</f>
        <v>-9.0749024050251426E-2</v>
      </c>
      <c r="BO1287" s="61">
        <f>BO1286*(1+BP1287)</f>
        <v>134.52716816504514</v>
      </c>
      <c r="BP1287" s="60">
        <f>$L$36*N(S1287)+$L$37*N(AQ1287)+$L$38*N(AA1287)+$L$39*N(AE1287)+$L$40*N(AM1287)+$L$41*N(W1287)+$L$42*N(AI1287)+$L$43*N(BG1287)+$L$44*N(AY1287)</f>
        <v>5.1908294487692363E-3</v>
      </c>
      <c r="BQ1287" s="60">
        <f>IF(ISNUMBER(BO1287),BO1287/MAX(BO$22:BO1287)-1,"")</f>
        <v>-0.11276691706060649</v>
      </c>
      <c r="BS1287" s="61">
        <f>BS1286*(1+BT1287)</f>
        <v>125.92501369299694</v>
      </c>
      <c r="BT1287" s="60">
        <f>$L$60*N(S1287)+$L$61*N(AE1287)+$L$62*N(AQ1287)+$L$63*N(AM1287)+$L$64*N(AI1287)+$L$65*N(AA1287)+$L$66*N(BG1287)+$L$67*N(W1287)+$L$68*N(AY1287)</f>
        <v>5.3814451851876598E-3</v>
      </c>
      <c r="BU1287" s="60">
        <f>IF(ISNUMBER(BS1287),BS1287/MAX(BS$22:BS1287)-1,"")</f>
        <v>-0.12801106504035287</v>
      </c>
    </row>
    <row r="1288" spans="17:73" ht="16" customHeight="1">
      <c r="Q1288" s="63">
        <v>44929</v>
      </c>
      <c r="R1288" s="62">
        <v>561.35</v>
      </c>
      <c r="S1288" s="60">
        <f>IF(AND(ISNUMBER(R1287),ISNUMBER(R1288)),R1288/R1287-1,"")</f>
        <v>-6.4601769911504237E-3</v>
      </c>
      <c r="T1288" s="60">
        <f>IF(ISNUMBER(R1288),R1288/MAX(R$22:R1288)-1,"")</f>
        <v>-0.153956292388847</v>
      </c>
      <c r="V1288" s="62">
        <v>280.43</v>
      </c>
      <c r="W1288" s="60">
        <f>IF(AND(ISNUMBER(V1287),ISNUMBER(V1288)),V1288/V1287-1,"")</f>
        <v>-7.9595302108390609E-3</v>
      </c>
      <c r="X1288" s="60">
        <f>IF(ISNUMBER(V1288),V1288/MAX(V$22:V1288)-1,"")</f>
        <v>-0.16926859614302214</v>
      </c>
      <c r="Z1288" s="62">
        <v>10.93</v>
      </c>
      <c r="AA1288" s="60">
        <f>IF(AND(ISNUMBER(Z1287),ISNUMBER(Z1288)),Z1288/Z1287-1,"")</f>
        <v>-9.9637681159420177E-3</v>
      </c>
      <c r="AB1288" s="60">
        <f>IF(ISNUMBER(Z1288),Z1288/MAX(Z$22:Z1288)-1,"")</f>
        <v>-0.1939528023598821</v>
      </c>
      <c r="AD1288" s="62">
        <v>12.87</v>
      </c>
      <c r="AE1288" s="60">
        <f>IF(AND(ISNUMBER(AD1287),ISNUMBER(AD1288)),AD1288/AD1287-1,"")</f>
        <v>-2.794561933534756E-2</v>
      </c>
      <c r="AF1288" s="60">
        <f>IF(ISNUMBER(AD1288),AD1288/MAX(AD$22:AD1288)-1,"")</f>
        <v>-0.2416028285209193</v>
      </c>
      <c r="AH1288" s="62">
        <v>16.41</v>
      </c>
      <c r="AI1288" s="60">
        <f>IF(AND(ISNUMBER(AH1287),ISNUMBER(AH1288)),AH1288/AH1287-1,"")</f>
        <v>-2.8419182948490218E-2</v>
      </c>
      <c r="AJ1288" s="60">
        <f>IF(ISNUMBER(AH1288),AH1288/MAX(AH$22:AH1288)-1,"")</f>
        <v>-0.22005703422053224</v>
      </c>
      <c r="AL1288" s="62">
        <v>20.52</v>
      </c>
      <c r="AM1288" s="60">
        <f>IF(AND(ISNUMBER(AL1287),ISNUMBER(AL1288)),AL1288/AL1287-1,"")</f>
        <v>-1.2512030798845108E-2</v>
      </c>
      <c r="AN1288" s="60">
        <f>IF(ISNUMBER(AL1288),AL1288/MAX(AL$22:AL1288)-1,"")</f>
        <v>-0.12940178192617735</v>
      </c>
      <c r="AP1288" s="62">
        <v>100.55</v>
      </c>
      <c r="AQ1288" s="60">
        <f>IF(AND(ISNUMBER(AP1287),ISNUMBER(AP1288)),AP1288/AP1287-1,"")</f>
        <v>0</v>
      </c>
      <c r="AR1288" s="60">
        <f>IF(ISNUMBER(AP1288),AP1288/MAX(AP$22:AP1288)-1,"")</f>
        <v>-9.9443118536268749E-5</v>
      </c>
      <c r="AT1288" s="62">
        <v>50.08</v>
      </c>
      <c r="AU1288" s="60">
        <f>IF(AND(ISNUMBER(AT1287),ISNUMBER(AT1288)),AT1288/AT1287-1,"")</f>
        <v>-2.3904382470120167E-3</v>
      </c>
      <c r="AV1288" s="60">
        <f>IF(ISNUMBER(AT1288),AT1288/MAX(AT$22:AT1288)-1,"")</f>
        <v>-2.3904382470120167E-3</v>
      </c>
      <c r="AX1288" s="62">
        <v>25</v>
      </c>
      <c r="AY1288" s="60">
        <f>IF(AND(ISNUMBER(AX1287),ISNUMBER(AX1288)),AX1288/AX1287-1,"")</f>
        <v>4.4194455604660288E-3</v>
      </c>
      <c r="AZ1288" s="60">
        <f>IF(ISNUMBER(AX1288),AX1288/MAX(AX$22:AX1288)-1,"")</f>
        <v>-6.7685996643669588E-2</v>
      </c>
      <c r="BB1288" s="62">
        <v>40.79</v>
      </c>
      <c r="BC1288" s="60">
        <f>IF(AND(ISNUMBER(BB1287),ISNUMBER(BB1288)),BB1288/BB1287-1,"")</f>
        <v>-4.6364080039043021E-3</v>
      </c>
      <c r="BD1288" s="60">
        <f>IF(ISNUMBER(BB1288),BB1288/MAX(BB$22:BB1288)-1,"")</f>
        <v>-0.26252033990236856</v>
      </c>
      <c r="BF1288" s="62">
        <v>48.05</v>
      </c>
      <c r="BG1288" s="60">
        <f>IF(AND(ISNUMBER(BF1287),ISNUMBER(BF1288)),BF1288/BF1287-1,"")</f>
        <v>8.3315975838371692E-4</v>
      </c>
      <c r="BH1288" s="60">
        <f>IF(ISNUMBER(BF1288),BF1288/MAX(BF$22:BF1288)-1,"")</f>
        <v>-0.11248614702622839</v>
      </c>
      <c r="BK1288" s="61">
        <f>BK1287*(1+BL1288)</f>
        <v>135.66420258307227</v>
      </c>
      <c r="BL1288" s="60">
        <f>$L$12*N(AQ1288)+$L$13*N(S1288)+$L$14*N(AA1288)+$L$15*N(AE1288)+$L$16*N(AY1288)+$L$17*N(BC1288)+$L$18*N(AM1288)+$L$19*N(AU1288)+$L$20*N(W1288)</f>
        <v>-6.4030068331619406E-3</v>
      </c>
      <c r="BM1288" s="60">
        <f>IF(ISNUMBER(BK1288),BK1288/MAX(BK$22:BK1288)-1,"")</f>
        <v>-9.6570964262316705E-2</v>
      </c>
      <c r="BO1288" s="61">
        <f>BO1287*(1+BP1288)</f>
        <v>133.33870237646943</v>
      </c>
      <c r="BP1288" s="60">
        <f>$L$36*N(S1288)+$L$37*N(AQ1288)+$L$38*N(AA1288)+$L$39*N(AE1288)+$L$40*N(AM1288)+$L$41*N(W1288)+$L$42*N(AI1288)+$L$43*N(BG1288)+$L$44*N(AY1288)</f>
        <v>-8.8343923743168587E-3</v>
      </c>
      <c r="BQ1288" s="60">
        <f>IF(ISNUMBER(BO1288),BO1288/MAX(BO$22:BO1288)-1,"")</f>
        <v>-0.12060508224276789</v>
      </c>
      <c r="BS1288" s="61">
        <f>BS1287*(1+BT1288)</f>
        <v>124.33815148734624</v>
      </c>
      <c r="BT1288" s="60">
        <f>$L$60*N(S1288)+$L$61*N(AE1288)+$L$62*N(AQ1288)+$L$63*N(AM1288)+$L$64*N(AI1288)+$L$65*N(AA1288)+$L$66*N(BG1288)+$L$67*N(W1288)+$L$68*N(AY1288)</f>
        <v>-1.2601644098442968E-2</v>
      </c>
      <c r="BU1288" s="60">
        <f>IF(ISNUMBER(BS1288),BS1288/MAX(BS$22:BS1288)-1,"")</f>
        <v>-0.13899955925649465</v>
      </c>
    </row>
    <row r="1289" spans="17:73" ht="16" customHeight="1">
      <c r="Q1289" s="63">
        <v>44930</v>
      </c>
      <c r="R1289" s="62">
        <v>560.5</v>
      </c>
      <c r="S1289" s="60">
        <f>IF(AND(ISNUMBER(R1288),ISNUMBER(R1289)),R1289/R1288-1,"")</f>
        <v>-1.5142068228378713E-3</v>
      </c>
      <c r="T1289" s="60">
        <f>IF(ISNUMBER(R1289),R1289/MAX(R$22:R1289)-1,"")</f>
        <v>-0.15523737754333078</v>
      </c>
      <c r="V1289" s="62">
        <v>280.04000000000002</v>
      </c>
      <c r="W1289" s="60">
        <f>IF(AND(ISNUMBER(V1288),ISNUMBER(V1289)),V1289/V1288-1,"")</f>
        <v>-1.3907213921476869E-3</v>
      </c>
      <c r="X1289" s="60">
        <f>IF(ISNUMBER(V1289),V1289/MAX(V$22:V1289)-1,"")</f>
        <v>-0.17042391207749497</v>
      </c>
      <c r="Z1289" s="62">
        <v>10.95</v>
      </c>
      <c r="AA1289" s="60">
        <f>IF(AND(ISNUMBER(Z1288),ISNUMBER(Z1289)),Z1289/Z1288-1,"")</f>
        <v>1.8298261665141702E-3</v>
      </c>
      <c r="AB1289" s="60">
        <f>IF(ISNUMBER(Z1289),Z1289/MAX(Z$22:Z1289)-1,"")</f>
        <v>-0.19247787610619482</v>
      </c>
      <c r="AD1289" s="62">
        <v>12.94</v>
      </c>
      <c r="AE1289" s="60">
        <f>IF(AND(ISNUMBER(AD1288),ISNUMBER(AD1289)),AD1289/AD1288-1,"")</f>
        <v>5.4390054390054399E-3</v>
      </c>
      <c r="AF1289" s="60">
        <f>IF(ISNUMBER(AD1289),AD1289/MAX(AD$22:AD1289)-1,"")</f>
        <v>-0.23747790218031817</v>
      </c>
      <c r="AH1289" s="62">
        <v>16.7</v>
      </c>
      <c r="AI1289" s="60">
        <f>IF(AND(ISNUMBER(AH1288),ISNUMBER(AH1289)),AH1289/AH1288-1,"")</f>
        <v>1.7672151127361202E-2</v>
      </c>
      <c r="AJ1289" s="60">
        <f>IF(ISNUMBER(AH1289),AH1289/MAX(AH$22:AH1289)-1,"")</f>
        <v>-0.20627376425855515</v>
      </c>
      <c r="AL1289" s="62">
        <v>20.58</v>
      </c>
      <c r="AM1289" s="60">
        <f>IF(AND(ISNUMBER(AL1288),ISNUMBER(AL1289)),AL1289/AL1288-1,"")</f>
        <v>2.9239766081869956E-3</v>
      </c>
      <c r="AN1289" s="60">
        <f>IF(ISNUMBER(AL1289),AL1289/MAX(AL$22:AL1289)-1,"")</f>
        <v>-0.12685617310140018</v>
      </c>
      <c r="AP1289" s="62">
        <v>100.55</v>
      </c>
      <c r="AQ1289" s="60">
        <f>IF(AND(ISNUMBER(AP1288),ISNUMBER(AP1289)),AP1289/AP1288-1,"")</f>
        <v>0</v>
      </c>
      <c r="AR1289" s="60">
        <f>IF(ISNUMBER(AP1289),AP1289/MAX(AP$22:AP1289)-1,"")</f>
        <v>-9.9443118536268749E-5</v>
      </c>
      <c r="AT1289" s="62">
        <v>50.1</v>
      </c>
      <c r="AU1289" s="60">
        <f>IF(AND(ISNUMBER(AT1288),ISNUMBER(AT1289)),AT1289/AT1288-1,"")</f>
        <v>3.9936102236426407E-4</v>
      </c>
      <c r="AV1289" s="60">
        <f>IF(ISNUMBER(AT1289),AT1289/MAX(AT$22:AT1289)-1,"")</f>
        <v>-1.9920318725099584E-3</v>
      </c>
      <c r="AX1289" s="62">
        <v>25.16</v>
      </c>
      <c r="AY1289" s="60">
        <f>IF(AND(ISNUMBER(AX1288),ISNUMBER(AX1289)),AX1289/AX1288-1,"")</f>
        <v>6.3999999999999613E-3</v>
      </c>
      <c r="AZ1289" s="60">
        <f>IF(ISNUMBER(AX1289),AX1289/MAX(AX$22:AX1289)-1,"")</f>
        <v>-6.1719187022189148E-2</v>
      </c>
      <c r="BB1289" s="62">
        <v>40.9</v>
      </c>
      <c r="BC1289" s="60">
        <f>IF(AND(ISNUMBER(BB1288),ISNUMBER(BB1289)),BB1289/BB1288-1,"")</f>
        <v>2.6967393969110631E-3</v>
      </c>
      <c r="BD1289" s="60">
        <f>IF(ISNUMBER(BB1289),BB1289/MAX(BB$22:BB1289)-1,"")</f>
        <v>-0.26053154944856272</v>
      </c>
      <c r="BF1289" s="62">
        <v>48.22</v>
      </c>
      <c r="BG1289" s="60">
        <f>IF(AND(ISNUMBER(BF1288),ISNUMBER(BF1289)),BF1289/BF1288-1,"")</f>
        <v>3.5379812695108814E-3</v>
      </c>
      <c r="BH1289" s="60">
        <f>IF(ISNUMBER(BF1289),BF1289/MAX(BF$22:BF1289)-1,"")</f>
        <v>-0.10934613963797568</v>
      </c>
      <c r="BK1289" s="61">
        <f>BK1288*(1+BL1289)</f>
        <v>135.87836141914082</v>
      </c>
      <c r="BL1289" s="60">
        <f>$L$12*N(AQ1289)+$L$13*N(S1289)+$L$14*N(AA1289)+$L$15*N(AE1289)+$L$16*N(AY1289)+$L$17*N(BC1289)+$L$18*N(AM1289)+$L$19*N(AU1289)+$L$20*N(W1289)</f>
        <v>1.5785950308992785E-3</v>
      </c>
      <c r="BM1289" s="60">
        <f>IF(ISNUMBER(BK1289),BK1289/MAX(BK$22:BK1289)-1,"")</f>
        <v>-9.5144815675731187E-2</v>
      </c>
      <c r="BO1289" s="61">
        <f>BO1288*(1+BP1289)</f>
        <v>133.55488210967269</v>
      </c>
      <c r="BP1289" s="60">
        <f>$L$36*N(S1289)+$L$37*N(AQ1289)+$L$38*N(AA1289)+$L$39*N(AE1289)+$L$40*N(AM1289)+$L$41*N(W1289)+$L$42*N(AI1289)+$L$43*N(BG1289)+$L$44*N(AY1289)</f>
        <v>1.6212827134982934E-3</v>
      </c>
      <c r="BQ1289" s="60">
        <f>IF(ISNUMBER(BO1289),BO1289/MAX(BO$22:BO1289)-1,"")</f>
        <v>-0.11917933446426987</v>
      </c>
      <c r="BS1289" s="61">
        <f>BS1288*(1+BT1289)</f>
        <v>124.72468952428628</v>
      </c>
      <c r="BT1289" s="60">
        <f>$L$60*N(S1289)+$L$61*N(AE1289)+$L$62*N(AQ1289)+$L$63*N(AM1289)+$L$64*N(AI1289)+$L$65*N(AA1289)+$L$66*N(BG1289)+$L$67*N(W1289)+$L$68*N(AY1289)</f>
        <v>3.1087645450428507E-3</v>
      </c>
      <c r="BU1289" s="60">
        <f>IF(ISNUMBER(BS1289),BS1289/MAX(BS$22:BS1289)-1,"")</f>
        <v>-0.13632291161304488</v>
      </c>
    </row>
    <row r="1290" spans="17:73" ht="16" customHeight="1">
      <c r="Q1290" s="63">
        <v>44931</v>
      </c>
      <c r="R1290" s="62">
        <v>563.14</v>
      </c>
      <c r="S1290" s="60">
        <f>IF(AND(ISNUMBER(R1289),ISNUMBER(R1290)),R1290/R1289-1,"")</f>
        <v>4.7100802854593837E-3</v>
      </c>
      <c r="T1290" s="60">
        <f>IF(ISNUMBER(R1290),R1290/MAX(R$22:R1290)-1,"")</f>
        <v>-0.15125847776940471</v>
      </c>
      <c r="V1290" s="62">
        <v>281.77</v>
      </c>
      <c r="W1290" s="60">
        <f>IF(AND(ISNUMBER(V1289),ISNUMBER(V1290)),V1290/V1289-1,"")</f>
        <v>6.1776889015854319E-3</v>
      </c>
      <c r="X1290" s="60">
        <f>IF(ISNUMBER(V1290),V1290/MAX(V$22:V1290)-1,"")</f>
        <v>-0.16529904908611548</v>
      </c>
      <c r="Z1290" s="62">
        <v>11.04</v>
      </c>
      <c r="AA1290" s="60">
        <f>IF(AND(ISNUMBER(Z1289),ISNUMBER(Z1290)),Z1290/Z1289-1,"")</f>
        <v>8.2191780821918581E-3</v>
      </c>
      <c r="AB1290" s="60">
        <f>IF(ISNUMBER(Z1290),Z1290/MAX(Z$22:Z1290)-1,"")</f>
        <v>-0.18584070796460184</v>
      </c>
      <c r="AD1290" s="62">
        <v>13.01</v>
      </c>
      <c r="AE1290" s="60">
        <f>IF(AND(ISNUMBER(AD1289),ISNUMBER(AD1290)),AD1290/AD1289-1,"")</f>
        <v>5.4095826893354459E-3</v>
      </c>
      <c r="AF1290" s="60">
        <f>IF(ISNUMBER(AD1290),AD1290/MAX(AD$22:AD1290)-1,"")</f>
        <v>-0.23335297583971715</v>
      </c>
      <c r="AH1290" s="62">
        <v>16.690000000000001</v>
      </c>
      <c r="AI1290" s="60">
        <f>IF(AND(ISNUMBER(AH1289),ISNUMBER(AH1290)),AH1290/AH1289-1,"")</f>
        <v>-5.9880239520948564E-4</v>
      </c>
      <c r="AJ1290" s="60">
        <f>IF(ISNUMBER(AH1290),AH1290/MAX(AH$22:AH1290)-1,"")</f>
        <v>-0.20674904942965766</v>
      </c>
      <c r="AL1290" s="62">
        <v>20.79</v>
      </c>
      <c r="AM1290" s="60">
        <f>IF(AND(ISNUMBER(AL1289),ISNUMBER(AL1290)),AL1290/AL1289-1,"")</f>
        <v>1.0204081632653184E-2</v>
      </c>
      <c r="AN1290" s="60">
        <f>IF(ISNUMBER(AL1290),AL1290/MAX(AL$22:AL1290)-1,"")</f>
        <v>-0.11794654221467971</v>
      </c>
      <c r="AP1290" s="62">
        <v>100.56</v>
      </c>
      <c r="AQ1290" s="60">
        <f>IF(AND(ISNUMBER(AP1289),ISNUMBER(AP1290)),AP1290/AP1289-1,"")</f>
        <v>9.9453008453487257E-5</v>
      </c>
      <c r="AR1290" s="60">
        <f>IF(ISNUMBER(AP1290),AP1290/MAX(AP$22:AP1290)-1,"")</f>
        <v>0</v>
      </c>
      <c r="AT1290" s="62">
        <v>50.09</v>
      </c>
      <c r="AU1290" s="60">
        <f>IF(AND(ISNUMBER(AT1289),ISNUMBER(AT1290)),AT1290/AT1289-1,"")</f>
        <v>-1.9960079840319889E-4</v>
      </c>
      <c r="AV1290" s="60">
        <f>IF(ISNUMBER(AT1290),AT1290/MAX(AT$22:AT1290)-1,"")</f>
        <v>-2.191235059760932E-3</v>
      </c>
      <c r="AX1290" s="62">
        <v>25.22</v>
      </c>
      <c r="AY1290" s="60">
        <f>IF(AND(ISNUMBER(AX1289),ISNUMBER(AX1290)),AX1290/AX1289-1,"")</f>
        <v>2.3847376788552754E-3</v>
      </c>
      <c r="AZ1290" s="60">
        <f>IF(ISNUMBER(AX1290),AX1290/MAX(AX$22:AX1290)-1,"")</f>
        <v>-5.9481633414133928E-2</v>
      </c>
      <c r="BB1290" s="62">
        <v>41.1</v>
      </c>
      <c r="BC1290" s="60">
        <f>IF(AND(ISNUMBER(BB1289),ISNUMBER(BB1290)),BB1290/BB1289-1,"")</f>
        <v>4.8899755501223829E-3</v>
      </c>
      <c r="BD1290" s="60">
        <f>IF(ISNUMBER(BB1290),BB1290/MAX(BB$22:BB1290)-1,"")</f>
        <v>-0.25691556680527938</v>
      </c>
      <c r="BF1290" s="62">
        <v>48.29</v>
      </c>
      <c r="BG1290" s="60">
        <f>IF(AND(ISNUMBER(BF1289),ISNUMBER(BF1290)),BF1290/BF1289-1,"")</f>
        <v>1.451679800912542E-3</v>
      </c>
      <c r="BH1290" s="60">
        <f>IF(ISNUMBER(BF1290),BF1290/MAX(BF$22:BF1290)-1,"")</f>
        <v>-0.10805319541928338</v>
      </c>
      <c r="BK1290" s="61">
        <f>BK1289*(1+BL1290)</f>
        <v>136.45913406033029</v>
      </c>
      <c r="BL1290" s="60">
        <f>$L$12*N(AQ1290)+$L$13*N(S1290)+$L$14*N(AA1290)+$L$15*N(AE1290)+$L$16*N(AY1290)+$L$17*N(BC1290)+$L$18*N(AM1290)+$L$19*N(AU1290)+$L$20*N(W1290)</f>
        <v>4.2742099266118803E-3</v>
      </c>
      <c r="BM1290" s="60">
        <f>IF(ISNUMBER(BK1290),BK1290/MAX(BK$22:BK1290)-1,"")</f>
        <v>-9.1277274664746E-2</v>
      </c>
      <c r="BO1290" s="61">
        <f>BO1289*(1+BP1290)</f>
        <v>134.14973381565144</v>
      </c>
      <c r="BP1290" s="60">
        <f>$L$36*N(S1290)+$L$37*N(AQ1290)+$L$38*N(AA1290)+$L$39*N(AE1290)+$L$40*N(AM1290)+$L$41*N(W1290)+$L$42*N(AI1290)+$L$43*N(BG1290)+$L$44*N(AY1290)</f>
        <v>4.4539869796017739E-3</v>
      </c>
      <c r="BQ1290" s="60">
        <f>IF(ISNUMBER(BO1290),BO1290/MAX(BO$22:BO1290)-1,"")</f>
        <v>-0.11525617068860938</v>
      </c>
      <c r="BS1290" s="61">
        <f>BS1289*(1+BT1290)</f>
        <v>125.26231412508079</v>
      </c>
      <c r="BT1290" s="60">
        <f>$L$60*N(S1290)+$L$61*N(AE1290)+$L$62*N(AQ1290)+$L$63*N(AM1290)+$L$64*N(AI1290)+$L$65*N(AA1290)+$L$66*N(BG1290)+$L$67*N(W1290)+$L$68*N(AY1290)</f>
        <v>4.3104905920798497E-3</v>
      </c>
      <c r="BU1290" s="60">
        <f>IF(ISNUMBER(BS1290),BS1290/MAX(BS$22:BS1290)-1,"")</f>
        <v>-0.13260003964895806</v>
      </c>
    </row>
    <row r="1291" spans="17:73" ht="16" customHeight="1">
      <c r="Q1291" s="63">
        <v>44932</v>
      </c>
      <c r="R1291" s="62">
        <v>563.66999999999996</v>
      </c>
      <c r="S1291" s="60">
        <f>IF(AND(ISNUMBER(R1290),ISNUMBER(R1291)),R1291/R1290-1,"")</f>
        <v>9.4115140107242645E-4</v>
      </c>
      <c r="T1291" s="60">
        <f>IF(ISNUMBER(R1291),R1291/MAX(R$22:R1291)-1,"")</f>
        <v>-0.15045968349660899</v>
      </c>
      <c r="V1291" s="62">
        <v>281.97000000000003</v>
      </c>
      <c r="W1291" s="60">
        <f>IF(AND(ISNUMBER(V1290),ISNUMBER(V1291)),V1291/V1290-1,"")</f>
        <v>7.097987720483534E-4</v>
      </c>
      <c r="X1291" s="60">
        <f>IF(ISNUMBER(V1291),V1291/MAX(V$22:V1291)-1,"")</f>
        <v>-0.16470657937612931</v>
      </c>
      <c r="Z1291" s="62">
        <v>11</v>
      </c>
      <c r="AA1291" s="60">
        <f>IF(AND(ISNUMBER(Z1290),ISNUMBER(Z1291)),Z1291/Z1290-1,"")</f>
        <v>-3.6231884057970065E-3</v>
      </c>
      <c r="AB1291" s="60">
        <f>IF(ISNUMBER(Z1291),Z1291/MAX(Z$22:Z1291)-1,"")</f>
        <v>-0.1887905604719764</v>
      </c>
      <c r="AD1291" s="62">
        <v>13.15</v>
      </c>
      <c r="AE1291" s="60">
        <f>IF(AND(ISNUMBER(AD1290),ISNUMBER(AD1291)),AD1291/AD1290-1,"")</f>
        <v>1.0760953112989968E-2</v>
      </c>
      <c r="AF1291" s="60">
        <f>IF(ISNUMBER(AD1291),AD1291/MAX(AD$22:AD1291)-1,"")</f>
        <v>-0.22510312315851499</v>
      </c>
      <c r="AH1291" s="62">
        <v>16.63</v>
      </c>
      <c r="AI1291" s="60">
        <f>IF(AND(ISNUMBER(AH1290),ISNUMBER(AH1291)),AH1291/AH1290-1,"")</f>
        <v>-3.5949670461355998E-3</v>
      </c>
      <c r="AJ1291" s="60">
        <f>IF(ISNUMBER(AH1291),AH1291/MAX(AH$22:AH1291)-1,"")</f>
        <v>-0.20960076045627374</v>
      </c>
      <c r="AL1291" s="62">
        <v>20.62</v>
      </c>
      <c r="AM1291" s="60">
        <f>IF(AND(ISNUMBER(AL1290),ISNUMBER(AL1291)),AL1291/AL1290-1,"")</f>
        <v>-8.1770081770080605E-3</v>
      </c>
      <c r="AN1291" s="60">
        <f>IF(ISNUMBER(AL1291),AL1291/MAX(AL$22:AL1291)-1,"")</f>
        <v>-0.12515910055154855</v>
      </c>
      <c r="AP1291" s="62">
        <v>100.37</v>
      </c>
      <c r="AQ1291" s="60">
        <f>IF(AND(ISNUMBER(AP1290),ISNUMBER(AP1291)),AP1291/AP1290-1,"")</f>
        <v>-1.889419252187774E-3</v>
      </c>
      <c r="AR1291" s="60">
        <f>IF(ISNUMBER(AP1291),AP1291/MAX(AP$22:AP1291)-1,"")</f>
        <v>-1.889419252187774E-3</v>
      </c>
      <c r="AT1291" s="62">
        <v>50.1</v>
      </c>
      <c r="AU1291" s="60">
        <f>IF(AND(ISNUMBER(AT1290),ISNUMBER(AT1291)),AT1291/AT1290-1,"")</f>
        <v>1.9964064683564153E-4</v>
      </c>
      <c r="AV1291" s="60">
        <f>IF(ISNUMBER(AT1291),AT1291/MAX(AT$22:AT1291)-1,"")</f>
        <v>-1.9920318725099584E-3</v>
      </c>
      <c r="AX1291" s="62">
        <v>25.19</v>
      </c>
      <c r="AY1291" s="60">
        <f>IF(AND(ISNUMBER(AX1290),ISNUMBER(AX1291)),AX1291/AX1290-1,"")</f>
        <v>-1.1895321173670537E-3</v>
      </c>
      <c r="AZ1291" s="60">
        <f>IF(ISNUMBER(AX1291),AX1291/MAX(AX$22:AX1291)-1,"")</f>
        <v>-6.0600410218161427E-2</v>
      </c>
      <c r="BB1291" s="62">
        <v>41</v>
      </c>
      <c r="BC1291" s="60">
        <f>IF(AND(ISNUMBER(BB1290),ISNUMBER(BB1291)),BB1291/BB1290-1,"")</f>
        <v>-2.4330900243308973E-3</v>
      </c>
      <c r="BD1291" s="60">
        <f>IF(ISNUMBER(BB1291),BB1291/MAX(BB$22:BB1291)-1,"")</f>
        <v>-0.25872355812692105</v>
      </c>
      <c r="BF1291" s="62">
        <v>48.25</v>
      </c>
      <c r="BG1291" s="60">
        <f>IF(AND(ISNUMBER(BF1290),ISNUMBER(BF1291)),BF1291/BF1290-1,"")</f>
        <v>-8.2832884655203998E-4</v>
      </c>
      <c r="BH1291" s="60">
        <f>IF(ISNUMBER(BF1291),BF1291/MAX(BF$22:BF1291)-1,"")</f>
        <v>-0.10879202068710747</v>
      </c>
      <c r="BK1291" s="61">
        <f>BK1290*(1+BL1291)</f>
        <v>136.42804791634461</v>
      </c>
      <c r="BL1291" s="60">
        <f>$L$12*N(AQ1291)+$L$13*N(S1291)+$L$14*N(AA1291)+$L$15*N(AE1291)+$L$16*N(AY1291)+$L$17*N(BC1291)+$L$18*N(AM1291)+$L$19*N(AU1291)+$L$20*N(W1291)</f>
        <v>-2.2780551994363375E-4</v>
      </c>
      <c r="BM1291" s="60">
        <f>IF(ISNUMBER(BK1291),BK1291/MAX(BK$22:BK1291)-1,"")</f>
        <v>-9.1484286717675611E-2</v>
      </c>
      <c r="BO1291" s="61">
        <f>BO1290*(1+BP1291)</f>
        <v>134.22561511093423</v>
      </c>
      <c r="BP1291" s="60">
        <f>$L$36*N(S1291)+$L$37*N(AQ1291)+$L$38*N(AA1291)+$L$39*N(AE1291)+$L$40*N(AM1291)+$L$41*N(W1291)+$L$42*N(AI1291)+$L$43*N(BG1291)+$L$44*N(AY1291)</f>
        <v>5.6564626052144312E-4</v>
      </c>
      <c r="BQ1291" s="60">
        <f>IF(ISNUMBER(BO1291),BO1291/MAX(BO$22:BO1291)-1,"")</f>
        <v>-0.11475571865003986</v>
      </c>
      <c r="BS1291" s="61">
        <f>BS1290*(1+BT1291)</f>
        <v>125.30413491511372</v>
      </c>
      <c r="BT1291" s="60">
        <f>$L$60*N(S1291)+$L$61*N(AE1291)+$L$62*N(AQ1291)+$L$63*N(AM1291)+$L$64*N(AI1291)+$L$65*N(AA1291)+$L$66*N(BG1291)+$L$67*N(W1291)+$L$68*N(AY1291)</f>
        <v>3.3386569875405871E-4</v>
      </c>
      <c r="BU1291" s="60">
        <f>IF(ISNUMBER(BS1291),BS1291/MAX(BS$22:BS1291)-1,"")</f>
        <v>-0.13231044455509611</v>
      </c>
    </row>
    <row r="1292" spans="17:73" ht="16" customHeight="1">
      <c r="Q1292" s="63">
        <v>44935</v>
      </c>
      <c r="R1292" s="62">
        <v>562.09</v>
      </c>
      <c r="S1292" s="60">
        <f>IF(AND(ISNUMBER(R1291),ISNUMBER(R1292)),R1292/R1291-1,"")</f>
        <v>-2.8030585271522357E-3</v>
      </c>
      <c r="T1292" s="60">
        <f>IF(ISNUMBER(R1292),R1292/MAX(R$22:R1292)-1,"")</f>
        <v>-0.15284099472494339</v>
      </c>
      <c r="V1292" s="62">
        <v>281.20999999999998</v>
      </c>
      <c r="W1292" s="60">
        <f>IF(AND(ISNUMBER(V1291),ISNUMBER(V1292)),V1292/V1291-1,"")</f>
        <v>-2.6953221973970987E-3</v>
      </c>
      <c r="X1292" s="60">
        <f>IF(ISNUMBER(V1292),V1292/MAX(V$22:V1292)-1,"")</f>
        <v>-0.1669579642740765</v>
      </c>
      <c r="Z1292" s="62">
        <v>11.01</v>
      </c>
      <c r="AA1292" s="60">
        <f>IF(AND(ISNUMBER(Z1291),ISNUMBER(Z1292)),Z1292/Z1291-1,"")</f>
        <v>9.0909090909097046E-4</v>
      </c>
      <c r="AB1292" s="60">
        <f>IF(ISNUMBER(Z1292),Z1292/MAX(Z$22:Z1292)-1,"")</f>
        <v>-0.18805309734513276</v>
      </c>
      <c r="AD1292" s="62">
        <v>13.24</v>
      </c>
      <c r="AE1292" s="60">
        <f>IF(AND(ISNUMBER(AD1291),ISNUMBER(AD1292)),AD1292/AD1291-1,"")</f>
        <v>6.8441064638782301E-3</v>
      </c>
      <c r="AF1292" s="60">
        <f>IF(ISNUMBER(AD1292),AD1292/MAX(AD$22:AD1292)-1,"")</f>
        <v>-0.21979964643488503</v>
      </c>
      <c r="AH1292" s="62">
        <v>16.72</v>
      </c>
      <c r="AI1292" s="60">
        <f>IF(AND(ISNUMBER(AH1291),ISNUMBER(AH1292)),AH1292/AH1291-1,"")</f>
        <v>5.4119061936259705E-3</v>
      </c>
      <c r="AJ1292" s="60">
        <f>IF(ISNUMBER(AH1292),AH1292/MAX(AH$22:AH1292)-1,"")</f>
        <v>-0.20532319391634979</v>
      </c>
      <c r="AL1292" s="62">
        <v>20.96</v>
      </c>
      <c r="AM1292" s="60">
        <f>IF(AND(ISNUMBER(AL1291),ISNUMBER(AL1292)),AL1292/AL1291-1,"")</f>
        <v>1.6488845780795236E-2</v>
      </c>
      <c r="AN1292" s="60">
        <f>IF(ISNUMBER(AL1292),AL1292/MAX(AL$22:AL1292)-1,"")</f>
        <v>-0.11073398387781075</v>
      </c>
      <c r="AP1292" s="62">
        <v>100.39</v>
      </c>
      <c r="AQ1292" s="60">
        <f>IF(AND(ISNUMBER(AP1291),ISNUMBER(AP1292)),AP1292/AP1291-1,"")</f>
        <v>1.9926272790660171E-4</v>
      </c>
      <c r="AR1292" s="60">
        <f>IF(ISNUMBER(AP1292),AP1292/MAX(AP$22:AP1292)-1,"")</f>
        <v>-1.6905330151153475E-3</v>
      </c>
      <c r="AT1292" s="62">
        <v>50.12</v>
      </c>
      <c r="AU1292" s="60">
        <f>IF(AND(ISNUMBER(AT1291),ISNUMBER(AT1292)),AT1292/AT1291-1,"")</f>
        <v>3.9920159680639777E-4</v>
      </c>
      <c r="AV1292" s="60">
        <f>IF(ISNUMBER(AT1292),AT1292/MAX(AT$22:AT1292)-1,"")</f>
        <v>-1.5936254980081221E-3</v>
      </c>
      <c r="AX1292" s="62">
        <v>25.11</v>
      </c>
      <c r="AY1292" s="60">
        <f>IF(AND(ISNUMBER(AX1291),ISNUMBER(AX1292)),AX1292/AX1291-1,"")</f>
        <v>-3.1758634378722395E-3</v>
      </c>
      <c r="AZ1292" s="60">
        <f>IF(ISNUMBER(AX1292),AX1292/MAX(AX$22:AX1292)-1,"")</f>
        <v>-6.3583815028901758E-2</v>
      </c>
      <c r="BB1292" s="62">
        <v>41.33</v>
      </c>
      <c r="BC1292" s="60">
        <f>IF(AND(ISNUMBER(BB1291),ISNUMBER(BB1292)),BB1292/BB1291-1,"")</f>
        <v>8.0487804878048852E-3</v>
      </c>
      <c r="BD1292" s="60">
        <f>IF(ISNUMBER(BB1292),BB1292/MAX(BB$22:BB1292)-1,"")</f>
        <v>-0.25275718676550363</v>
      </c>
      <c r="BF1292" s="62">
        <v>48.45</v>
      </c>
      <c r="BG1292" s="60">
        <f>IF(AND(ISNUMBER(BF1291),ISNUMBER(BF1292)),BF1292/BF1291-1,"")</f>
        <v>4.1450777202072242E-3</v>
      </c>
      <c r="BH1292" s="60">
        <f>IF(ISNUMBER(BF1292),BF1292/MAX(BF$22:BF1292)-1,"")</f>
        <v>-0.10509789434798666</v>
      </c>
      <c r="BK1292" s="61">
        <f>BK1291*(1+BL1292)</f>
        <v>136.5134848518492</v>
      </c>
      <c r="BL1292" s="60">
        <f>$L$12*N(AQ1292)+$L$13*N(S1292)+$L$14*N(AA1292)+$L$15*N(AE1292)+$L$16*N(AY1292)+$L$17*N(BC1292)+$L$18*N(AM1292)+$L$19*N(AU1292)+$L$20*N(W1292)</f>
        <v>6.262417208883561E-4</v>
      </c>
      <c r="BM1292" s="60">
        <f>IF(ISNUMBER(BK1292),BK1292/MAX(BK$22:BK1292)-1,"")</f>
        <v>-9.0915336273935443E-2</v>
      </c>
      <c r="BO1292" s="61">
        <f>BO1291*(1+BP1292)</f>
        <v>134.34803034443311</v>
      </c>
      <c r="BP1292" s="60">
        <f>$L$36*N(S1292)+$L$37*N(AQ1292)+$L$38*N(AA1292)+$L$39*N(AE1292)+$L$40*N(AM1292)+$L$41*N(W1292)+$L$42*N(AI1292)+$L$43*N(BG1292)+$L$44*N(AY1292)</f>
        <v>9.1201097046723684E-4</v>
      </c>
      <c r="BQ1292" s="60">
        <f>IF(ISNUMBER(BO1292),BO1292/MAX(BO$22:BO1292)-1,"")</f>
        <v>-0.11394836615390536</v>
      </c>
      <c r="BS1292" s="61">
        <f>BS1291*(1+BT1292)</f>
        <v>125.68027571619143</v>
      </c>
      <c r="BT1292" s="60">
        <f>$L$60*N(S1292)+$L$61*N(AE1292)+$L$62*N(AQ1292)+$L$63*N(AM1292)+$L$64*N(AI1292)+$L$65*N(AA1292)+$L$66*N(BG1292)+$L$67*N(W1292)+$L$68*N(AY1292)</f>
        <v>3.0018227357982612E-3</v>
      </c>
      <c r="BU1292" s="60">
        <f>IF(ISNUMBER(BS1292),BS1292/MAX(BS$22:BS1292)-1,"")</f>
        <v>-0.129705794319947</v>
      </c>
    </row>
    <row r="1293" spans="17:73" ht="16" customHeight="1">
      <c r="Q1293" s="63">
        <v>44936</v>
      </c>
      <c r="R1293" s="62">
        <v>560.41999999999996</v>
      </c>
      <c r="S1293" s="60">
        <f>IF(AND(ISNUMBER(R1292),ISNUMBER(R1293)),R1293/R1292-1,"")</f>
        <v>-2.9710544574713671E-3</v>
      </c>
      <c r="T1293" s="60">
        <f>IF(ISNUMBER(R1293),R1293/MAX(R$22:R1293)-1,"")</f>
        <v>-0.15535795026375288</v>
      </c>
      <c r="V1293" s="62">
        <v>280.14</v>
      </c>
      <c r="W1293" s="60">
        <f>IF(AND(ISNUMBER(V1292),ISNUMBER(V1293)),V1293/V1292-1,"")</f>
        <v>-3.8049855979517266E-3</v>
      </c>
      <c r="X1293" s="60">
        <f>IF(ISNUMBER(V1293),V1293/MAX(V$22:V1293)-1,"")</f>
        <v>-0.17012767722250199</v>
      </c>
      <c r="Z1293" s="62">
        <v>11</v>
      </c>
      <c r="AA1293" s="60">
        <f>IF(AND(ISNUMBER(Z1292),ISNUMBER(Z1293)),Z1293/Z1292-1,"")</f>
        <v>-9.0826521344233857E-4</v>
      </c>
      <c r="AB1293" s="60">
        <f>IF(ISNUMBER(Z1293),Z1293/MAX(Z$22:Z1293)-1,"")</f>
        <v>-0.1887905604719764</v>
      </c>
      <c r="AD1293" s="62">
        <v>13.21</v>
      </c>
      <c r="AE1293" s="60">
        <f>IF(AND(ISNUMBER(AD1292),ISNUMBER(AD1293)),AD1293/AD1292-1,"")</f>
        <v>-2.2658610271902857E-3</v>
      </c>
      <c r="AF1293" s="60">
        <f>IF(ISNUMBER(AD1293),AD1293/MAX(AD$22:AD1293)-1,"")</f>
        <v>-0.22156747200942828</v>
      </c>
      <c r="AH1293" s="62">
        <v>16.690000000000001</v>
      </c>
      <c r="AI1293" s="60">
        <f>IF(AND(ISNUMBER(AH1292),ISNUMBER(AH1293)),AH1293/AH1292-1,"")</f>
        <v>-1.7942583732055706E-3</v>
      </c>
      <c r="AJ1293" s="60">
        <f>IF(ISNUMBER(AH1293),AH1293/MAX(AH$22:AH1293)-1,"")</f>
        <v>-0.20674904942965766</v>
      </c>
      <c r="AL1293" s="62">
        <v>20.93</v>
      </c>
      <c r="AM1293" s="60">
        <f>IF(AND(ISNUMBER(AL1292),ISNUMBER(AL1293)),AL1293/AL1292-1,"")</f>
        <v>-1.4312977099236734E-3</v>
      </c>
      <c r="AN1293" s="60">
        <f>IF(ISNUMBER(AL1293),AL1293/MAX(AL$22:AL1293)-1,"")</f>
        <v>-0.11200678829019939</v>
      </c>
      <c r="AP1293" s="62">
        <v>100.4</v>
      </c>
      <c r="AQ1293" s="60">
        <f>IF(AND(ISNUMBER(AP1292),ISNUMBER(AP1293)),AP1293/AP1292-1,"")</f>
        <v>9.9611515091302394E-5</v>
      </c>
      <c r="AR1293" s="60">
        <f>IF(ISNUMBER(AP1293),AP1293/MAX(AP$22:AP1293)-1,"")</f>
        <v>-1.5910898965790787E-3</v>
      </c>
      <c r="AT1293" s="62">
        <v>50.11</v>
      </c>
      <c r="AU1293" s="60">
        <f>IF(AND(ISNUMBER(AT1292),ISNUMBER(AT1293)),AT1293/AT1292-1,"")</f>
        <v>-1.995211492418214E-4</v>
      </c>
      <c r="AV1293" s="60">
        <f>IF(ISNUMBER(AT1293),AT1293/MAX(AT$22:AT1293)-1,"")</f>
        <v>-1.7928286852589848E-3</v>
      </c>
      <c r="AX1293" s="62">
        <v>25.13</v>
      </c>
      <c r="AY1293" s="60">
        <f>IF(AND(ISNUMBER(AX1292),ISNUMBER(AX1293)),AX1293/AX1292-1,"")</f>
        <v>7.9649542015136632E-4</v>
      </c>
      <c r="AZ1293" s="60">
        <f>IF(ISNUMBER(AX1293),AX1293/MAX(AX$22:AX1293)-1,"")</f>
        <v>-6.2837963826216758E-2</v>
      </c>
      <c r="BB1293" s="62">
        <v>41.32</v>
      </c>
      <c r="BC1293" s="60">
        <f>IF(AND(ISNUMBER(BB1292),ISNUMBER(BB1293)),BB1293/BB1292-1,"")</f>
        <v>-2.4195499637058582E-4</v>
      </c>
      <c r="BD1293" s="60">
        <f>IF(ISNUMBER(BB1293),BB1293/MAX(BB$22:BB1293)-1,"")</f>
        <v>-0.25293798589766769</v>
      </c>
      <c r="BF1293" s="62">
        <v>48.46</v>
      </c>
      <c r="BG1293" s="60">
        <f>IF(AND(ISNUMBER(BF1292),ISNUMBER(BF1293)),BF1293/BF1292-1,"")</f>
        <v>2.0639834881319707E-4</v>
      </c>
      <c r="BH1293" s="60">
        <f>IF(ISNUMBER(BF1293),BF1293/MAX(BF$22:BF1293)-1,"")</f>
        <v>-0.10491318803103067</v>
      </c>
      <c r="BK1293" s="61">
        <f>BK1292*(1+BL1293)</f>
        <v>136.34911963037391</v>
      </c>
      <c r="BL1293" s="60">
        <f>$L$12*N(AQ1293)+$L$13*N(S1293)+$L$14*N(AA1293)+$L$15*N(AE1293)+$L$16*N(AY1293)+$L$17*N(BC1293)+$L$18*N(AM1293)+$L$19*N(AU1293)+$L$20*N(W1293)</f>
        <v>-1.2040218711995353E-3</v>
      </c>
      <c r="BM1293" s="60">
        <f>IF(ISNUMBER(BK1293),BK1293/MAX(BK$22:BK1293)-1,"")</f>
        <v>-9.2009894091833688E-2</v>
      </c>
      <c r="BO1293" s="61">
        <f>BO1292*(1+BP1293)</f>
        <v>134.15613472535057</v>
      </c>
      <c r="BP1293" s="60">
        <f>$L$36*N(S1293)+$L$37*N(AQ1293)+$L$38*N(AA1293)+$L$39*N(AE1293)+$L$40*N(AM1293)+$L$41*N(W1293)+$L$42*N(AI1293)+$L$43*N(BG1293)+$L$44*N(AY1293)</f>
        <v>-1.4283470966456183E-3</v>
      </c>
      <c r="BQ1293" s="60">
        <f>IF(ISNUMBER(BO1293),BO1293/MAX(BO$22:BO1293)-1,"")</f>
        <v>-0.11521395543258761</v>
      </c>
      <c r="BS1293" s="61">
        <f>BS1292*(1+BT1293)</f>
        <v>125.46179966150477</v>
      </c>
      <c r="BT1293" s="60">
        <f>$L$60*N(S1293)+$L$61*N(AE1293)+$L$62*N(AQ1293)+$L$63*N(AM1293)+$L$64*N(AI1293)+$L$65*N(AA1293)+$L$66*N(BG1293)+$L$67*N(W1293)+$L$68*N(AY1293)</f>
        <v>-1.738347990101682E-3</v>
      </c>
      <c r="BU1293" s="60">
        <f>IF(ISNUMBER(BS1293),BS1293/MAX(BS$22:BS1293)-1,"")</f>
        <v>-0.13121866850318797</v>
      </c>
    </row>
    <row r="1294" spans="17:73" ht="16" customHeight="1">
      <c r="Q1294" s="63">
        <v>44937</v>
      </c>
      <c r="R1294" s="62">
        <v>566</v>
      </c>
      <c r="S1294" s="60">
        <f>IF(AND(ISNUMBER(R1293),ISNUMBER(R1294)),R1294/R1293-1,"")</f>
        <v>9.9568181007103629E-3</v>
      </c>
      <c r="T1294" s="60">
        <f>IF(ISNUMBER(R1294),R1294/MAX(R$22:R1294)-1,"")</f>
        <v>-0.14694800301431798</v>
      </c>
      <c r="V1294" s="62">
        <v>283.20999999999998</v>
      </c>
      <c r="W1294" s="60">
        <f>IF(AND(ISNUMBER(V1293),ISNUMBER(V1294)),V1294/V1293-1,"")</f>
        <v>1.0958806311130109E-2</v>
      </c>
      <c r="X1294" s="60">
        <f>IF(ISNUMBER(V1294),V1294/MAX(V$22:V1294)-1,"")</f>
        <v>-0.16103326717421573</v>
      </c>
      <c r="Z1294" s="62">
        <v>11.08</v>
      </c>
      <c r="AA1294" s="60">
        <f>IF(AND(ISNUMBER(Z1293),ISNUMBER(Z1294)),Z1294/Z1293-1,"")</f>
        <v>7.2727272727273196E-3</v>
      </c>
      <c r="AB1294" s="60">
        <f>IF(ISNUMBER(Z1294),Z1294/MAX(Z$22:Z1294)-1,"")</f>
        <v>-0.18289085545722716</v>
      </c>
      <c r="AD1294" s="62">
        <v>13</v>
      </c>
      <c r="AE1294" s="60">
        <f>IF(AND(ISNUMBER(AD1293),ISNUMBER(AD1294)),AD1294/AD1293-1,"")</f>
        <v>-1.5897047691143085E-2</v>
      </c>
      <c r="AF1294" s="60">
        <f>IF(ISNUMBER(AD1294),AD1294/MAX(AD$22:AD1294)-1,"")</f>
        <v>-0.23394225103123156</v>
      </c>
      <c r="AH1294" s="62">
        <v>16.87</v>
      </c>
      <c r="AI1294" s="60">
        <f>IF(AND(ISNUMBER(AH1293),ISNUMBER(AH1294)),AH1294/AH1293-1,"")</f>
        <v>1.0784901138406244E-2</v>
      </c>
      <c r="AJ1294" s="60">
        <f>IF(ISNUMBER(AH1294),AH1294/MAX(AH$22:AH1294)-1,"")</f>
        <v>-0.19819391634980976</v>
      </c>
      <c r="AL1294" s="62">
        <v>21.01</v>
      </c>
      <c r="AM1294" s="60">
        <f>IF(AND(ISNUMBER(AL1293),ISNUMBER(AL1294)),AL1294/AL1293-1,"")</f>
        <v>3.8222646918300018E-3</v>
      </c>
      <c r="AN1294" s="60">
        <f>IF(ISNUMBER(AL1294),AL1294/MAX(AL$22:AL1294)-1,"")</f>
        <v>-0.10861264319049635</v>
      </c>
      <c r="AP1294" s="62">
        <v>100.4</v>
      </c>
      <c r="AQ1294" s="60">
        <f>IF(AND(ISNUMBER(AP1293),ISNUMBER(AP1294)),AP1294/AP1293-1,"")</f>
        <v>0</v>
      </c>
      <c r="AR1294" s="60">
        <f>IF(ISNUMBER(AP1294),AP1294/MAX(AP$22:AP1294)-1,"")</f>
        <v>-1.5910898965790787E-3</v>
      </c>
      <c r="AT1294" s="62">
        <v>50.13</v>
      </c>
      <c r="AU1294" s="60">
        <f>IF(AND(ISNUMBER(AT1293),ISNUMBER(AT1294)),AT1294/AT1293-1,"")</f>
        <v>3.9912193175029032E-4</v>
      </c>
      <c r="AV1294" s="60">
        <f>IF(ISNUMBER(AT1294),AT1294/MAX(AT$22:AT1294)-1,"")</f>
        <v>-1.3944223107569265E-3</v>
      </c>
      <c r="AX1294" s="62">
        <v>25.22</v>
      </c>
      <c r="AY1294" s="60">
        <f>IF(AND(ISNUMBER(AX1293),ISNUMBER(AX1294)),AX1294/AX1293-1,"")</f>
        <v>3.5813768404298063E-3</v>
      </c>
      <c r="AZ1294" s="60">
        <f>IF(ISNUMBER(AX1294),AX1294/MAX(AX$22:AX1294)-1,"")</f>
        <v>-5.9481633414133928E-2</v>
      </c>
      <c r="BB1294" s="62">
        <v>41.35</v>
      </c>
      <c r="BC1294" s="60">
        <f>IF(AND(ISNUMBER(BB1293),ISNUMBER(BB1294)),BB1294/BB1293-1,"")</f>
        <v>7.2604065827697184E-4</v>
      </c>
      <c r="BD1294" s="60">
        <f>IF(ISNUMBER(BB1294),BB1294/MAX(BB$22:BB1294)-1,"")</f>
        <v>-0.25239558850117516</v>
      </c>
      <c r="BF1294" s="62">
        <v>48.51</v>
      </c>
      <c r="BG1294" s="60">
        <f>IF(AND(ISNUMBER(BF1293),ISNUMBER(BF1294)),BF1294/BF1293-1,"")</f>
        <v>1.0317787866280792E-3</v>
      </c>
      <c r="BH1294" s="60">
        <f>IF(ISNUMBER(BF1294),BF1294/MAX(BF$22:BF1294)-1,"")</f>
        <v>-0.10398965644625047</v>
      </c>
      <c r="BK1294" s="61">
        <f>BK1293*(1+BL1294)</f>
        <v>136.7956363103373</v>
      </c>
      <c r="BL1294" s="60">
        <f>$L$12*N(AQ1294)+$L$13*N(S1294)+$L$14*N(AA1294)+$L$15*N(AE1294)+$L$16*N(AY1294)+$L$17*N(BC1294)+$L$18*N(AM1294)+$L$19*N(AU1294)+$L$20*N(W1294)</f>
        <v>3.2748042757725967E-3</v>
      </c>
      <c r="BM1294" s="60">
        <f>IF(ISNUMBER(BK1294),BK1294/MAX(BK$22:BK1294)-1,"")</f>
        <v>-8.9036404210646292E-2</v>
      </c>
      <c r="BO1294" s="61">
        <f>BO1293*(1+BP1294)</f>
        <v>134.46102273203596</v>
      </c>
      <c r="BP1294" s="60">
        <f>$L$36*N(S1294)+$L$37*N(AQ1294)+$L$38*N(AA1294)+$L$39*N(AE1294)+$L$40*N(AM1294)+$L$41*N(W1294)+$L$42*N(AI1294)+$L$43*N(BG1294)+$L$44*N(AY1294)</f>
        <v>2.2726355921743953E-3</v>
      </c>
      <c r="BQ1294" s="60">
        <f>IF(ISNUMBER(BO1294),BO1294/MAX(BO$22:BO1294)-1,"")</f>
        <v>-0.11320315917624446</v>
      </c>
      <c r="BS1294" s="61">
        <f>BS1293*(1+BT1294)</f>
        <v>125.74960290229036</v>
      </c>
      <c r="BT1294" s="60">
        <f>$L$60*N(S1294)+$L$61*N(AE1294)+$L$62*N(AQ1294)+$L$63*N(AM1294)+$L$64*N(AI1294)+$L$65*N(AA1294)+$L$66*N(BG1294)+$L$67*N(W1294)+$L$68*N(AY1294)</f>
        <v>2.2939511593336312E-3</v>
      </c>
      <c r="BU1294" s="60">
        <f>IF(ISNUMBER(BS1294),BS1294/MAX(BS$22:BS1294)-1,"")</f>
        <v>-0.1292257265605935</v>
      </c>
    </row>
    <row r="1295" spans="17:73" ht="16" customHeight="1">
      <c r="Q1295" s="63">
        <v>44938</v>
      </c>
      <c r="R1295" s="62">
        <v>572.5</v>
      </c>
      <c r="S1295" s="60">
        <f>IF(AND(ISNUMBER(R1294),ISNUMBER(R1295)),R1295/R1294-1,"")</f>
        <v>1.148409893992941E-2</v>
      </c>
      <c r="T1295" s="60">
        <f>IF(ISNUMBER(R1295),R1295/MAX(R$22:R1295)-1,"")</f>
        <v>-0.1371514694800301</v>
      </c>
      <c r="V1295" s="62">
        <v>286.85000000000002</v>
      </c>
      <c r="W1295" s="60">
        <f>IF(AND(ISNUMBER(V1294),ISNUMBER(V1295)),V1295/V1294-1,"")</f>
        <v>1.2852653507997802E-2</v>
      </c>
      <c r="X1295" s="60">
        <f>IF(ISNUMBER(V1295),V1295/MAX(V$22:V1295)-1,"")</f>
        <v>-0.15025031845246906</v>
      </c>
      <c r="Z1295" s="62">
        <v>11.2</v>
      </c>
      <c r="AA1295" s="60">
        <f>IF(AND(ISNUMBER(Z1294),ISNUMBER(Z1295)),Z1295/Z1294-1,"")</f>
        <v>1.0830324909747224E-2</v>
      </c>
      <c r="AB1295" s="60">
        <f>IF(ISNUMBER(Z1295),Z1295/MAX(Z$22:Z1295)-1,"")</f>
        <v>-0.17404129793510337</v>
      </c>
      <c r="AD1295" s="62">
        <v>13.5</v>
      </c>
      <c r="AE1295" s="60">
        <f>IF(AND(ISNUMBER(AD1294),ISNUMBER(AD1295)),AD1295/AD1294-1,"")</f>
        <v>3.8461538461538547E-2</v>
      </c>
      <c r="AF1295" s="60">
        <f>IF(ISNUMBER(AD1295),AD1295/MAX(AD$22:AD1295)-1,"")</f>
        <v>-0.20447849145550967</v>
      </c>
      <c r="AH1295" s="62">
        <v>17.02</v>
      </c>
      <c r="AI1295" s="60">
        <f>IF(AND(ISNUMBER(AH1294),ISNUMBER(AH1295)),AH1295/AH1294-1,"")</f>
        <v>8.8915234143449595E-3</v>
      </c>
      <c r="AJ1295" s="60">
        <f>IF(ISNUMBER(AH1295),AH1295/MAX(AH$22:AH1295)-1,"")</f>
        <v>-0.19106463878326996</v>
      </c>
      <c r="AL1295" s="62">
        <v>21.29</v>
      </c>
      <c r="AM1295" s="60">
        <f>IF(AND(ISNUMBER(AL1294),ISNUMBER(AL1295)),AL1295/AL1294-1,"")</f>
        <v>1.332698714897651E-2</v>
      </c>
      <c r="AN1295" s="60">
        <f>IF(ISNUMBER(AL1295),AL1295/MAX(AL$22:AL1295)-1,"")</f>
        <v>-9.6733135341535936E-2</v>
      </c>
      <c r="AP1295" s="62">
        <v>100.4</v>
      </c>
      <c r="AQ1295" s="60">
        <f>IF(AND(ISNUMBER(AP1294),ISNUMBER(AP1295)),AP1295/AP1294-1,"")</f>
        <v>0</v>
      </c>
      <c r="AR1295" s="60">
        <f>IF(ISNUMBER(AP1295),AP1295/MAX(AP$22:AP1295)-1,"")</f>
        <v>-1.5910898965790787E-3</v>
      </c>
      <c r="AT1295" s="62">
        <v>50.13</v>
      </c>
      <c r="AU1295" s="60">
        <f>IF(AND(ISNUMBER(AT1294),ISNUMBER(AT1295)),AT1295/AT1294-1,"")</f>
        <v>0</v>
      </c>
      <c r="AV1295" s="60">
        <f>IF(ISNUMBER(AT1295),AT1295/MAX(AT$22:AT1295)-1,"")</f>
        <v>-1.3944223107569265E-3</v>
      </c>
      <c r="AX1295" s="62">
        <v>25.27</v>
      </c>
      <c r="AY1295" s="60">
        <f>IF(AND(ISNUMBER(AX1294),ISNUMBER(AX1295)),AX1295/AX1294-1,"")</f>
        <v>1.9825535289452745E-3</v>
      </c>
      <c r="AZ1295" s="60">
        <f>IF(ISNUMBER(AX1295),AX1295/MAX(AX$22:AX1295)-1,"")</f>
        <v>-5.7617005407421318E-2</v>
      </c>
      <c r="BB1295" s="62">
        <v>41.52</v>
      </c>
      <c r="BC1295" s="60">
        <f>IF(AND(ISNUMBER(BB1294),ISNUMBER(BB1295)),BB1295/BB1294-1,"")</f>
        <v>4.1112454655380937E-3</v>
      </c>
      <c r="BD1295" s="60">
        <f>IF(ISNUMBER(BB1295),BB1295/MAX(BB$22:BB1295)-1,"")</f>
        <v>-0.24932200325438436</v>
      </c>
      <c r="BF1295" s="62">
        <v>48.67</v>
      </c>
      <c r="BG1295" s="60">
        <f>IF(AND(ISNUMBER(BF1294),ISNUMBER(BF1295)),BF1295/BF1294-1,"")</f>
        <v>3.2982890125747844E-3</v>
      </c>
      <c r="BH1295" s="60">
        <f>IF(ISNUMBER(BF1295),BF1295/MAX(BF$22:BF1295)-1,"")</f>
        <v>-0.10103435537495375</v>
      </c>
      <c r="BK1295" s="61">
        <f>BK1294*(1+BL1295)</f>
        <v>138.16999672036687</v>
      </c>
      <c r="BL1295" s="60">
        <f>$L$12*N(AQ1295)+$L$13*N(S1295)+$L$14*N(AA1295)+$L$15*N(AE1295)+$L$16*N(AY1295)+$L$17*N(BC1295)+$L$18*N(AM1295)+$L$19*N(AU1295)+$L$20*N(W1295)</f>
        <v>1.0046814701834977E-2</v>
      </c>
      <c r="BM1295" s="60">
        <f>IF(ISNUMBER(BK1295),BK1295/MAX(BK$22:BK1295)-1,"")</f>
        <v>-7.9884121763633353E-2</v>
      </c>
      <c r="BO1295" s="61">
        <f>BO1294*(1+BP1295)</f>
        <v>136.16026392575802</v>
      </c>
      <c r="BP1295" s="60">
        <f>$L$36*N(S1295)+$L$37*N(AQ1295)+$L$38*N(AA1295)+$L$39*N(AE1295)+$L$40*N(AM1295)+$L$41*N(W1295)+$L$42*N(AI1295)+$L$43*N(BG1295)+$L$44*N(AY1295)</f>
        <v>1.2637425769908155E-2</v>
      </c>
      <c r="BQ1295" s="60">
        <f>IF(ISNUMBER(BO1295),BO1295/MAX(BO$22:BO1295)-1,"")</f>
        <v>-0.10199632992734509</v>
      </c>
      <c r="BS1295" s="61">
        <f>BS1294*(1+BT1295)</f>
        <v>127.53846822501748</v>
      </c>
      <c r="BT1295" s="60">
        <f>$L$60*N(S1295)+$L$61*N(AE1295)+$L$62*N(AQ1295)+$L$63*N(AM1295)+$L$64*N(AI1295)+$L$65*N(AA1295)+$L$66*N(BG1295)+$L$67*N(W1295)+$L$68*N(AY1295)</f>
        <v>1.4225614088953361E-2</v>
      </c>
      <c r="BU1295" s="60">
        <f>IF(ISNUMBER(BS1295),BS1295/MAX(BS$22:BS1295)-1,"")</f>
        <v>-0.11683842778805564</v>
      </c>
    </row>
    <row r="1296" spans="17:73" ht="16" customHeight="1">
      <c r="Q1296" s="63">
        <v>44939</v>
      </c>
      <c r="R1296" s="62">
        <v>570.11</v>
      </c>
      <c r="S1296" s="60">
        <f>IF(AND(ISNUMBER(R1295),ISNUMBER(R1296)),R1296/R1295-1,"")</f>
        <v>-4.1746724890829867E-3</v>
      </c>
      <c r="T1296" s="60">
        <f>IF(ISNUMBER(R1296),R1296/MAX(R$22:R1296)-1,"")</f>
        <v>-0.14075357950263756</v>
      </c>
      <c r="V1296" s="62">
        <v>285.70999999999998</v>
      </c>
      <c r="W1296" s="60">
        <f>IF(AND(ISNUMBER(V1295),ISNUMBER(V1296)),V1296/V1295-1,"")</f>
        <v>-3.9742025448842311E-3</v>
      </c>
      <c r="X1296" s="60">
        <f>IF(ISNUMBER(V1296),V1296/MAX(V$22:V1296)-1,"")</f>
        <v>-0.15362739579938978</v>
      </c>
      <c r="Z1296" s="62">
        <v>11.15</v>
      </c>
      <c r="AA1296" s="60">
        <f>IF(AND(ISNUMBER(Z1295),ISNUMBER(Z1296)),Z1296/Z1295-1,"")</f>
        <v>-4.4642857142855874E-3</v>
      </c>
      <c r="AB1296" s="60">
        <f>IF(ISNUMBER(Z1296),Z1296/MAX(Z$22:Z1296)-1,"")</f>
        <v>-0.17772861356932157</v>
      </c>
      <c r="AD1296" s="62">
        <v>13.36</v>
      </c>
      <c r="AE1296" s="60">
        <f>IF(AND(ISNUMBER(AD1295),ISNUMBER(AD1296)),AD1296/AD1295-1,"")</f>
        <v>-1.0370370370370363E-2</v>
      </c>
      <c r="AF1296" s="60">
        <f>IF(ISNUMBER(AD1296),AD1296/MAX(AD$22:AD1296)-1,"")</f>
        <v>-0.21272834413671182</v>
      </c>
      <c r="AH1296" s="62">
        <v>17.100000000000001</v>
      </c>
      <c r="AI1296" s="60">
        <f>IF(AND(ISNUMBER(AH1295),ISNUMBER(AH1296)),AH1296/AH1295-1,"")</f>
        <v>4.7003525264395218E-3</v>
      </c>
      <c r="AJ1296" s="60">
        <f>IF(ISNUMBER(AH1296),AH1296/MAX(AH$22:AH1296)-1,"")</f>
        <v>-0.18726235741444852</v>
      </c>
      <c r="AL1296" s="62">
        <v>21.2</v>
      </c>
      <c r="AM1296" s="60">
        <f>IF(AND(ISNUMBER(AL1295),ISNUMBER(AL1296)),AL1296/AL1295-1,"")</f>
        <v>-4.2273367778299376E-3</v>
      </c>
      <c r="AN1296" s="60">
        <f>IF(ISNUMBER(AL1296),AL1296/MAX(AL$22:AL1296)-1,"")</f>
        <v>-0.10055154857870174</v>
      </c>
      <c r="AP1296" s="62">
        <v>100.43</v>
      </c>
      <c r="AQ1296" s="60">
        <f>IF(AND(ISNUMBER(AP1295),ISNUMBER(AP1296)),AP1296/AP1295-1,"")</f>
        <v>2.9880478087651596E-4</v>
      </c>
      <c r="AR1296" s="60">
        <f>IF(ISNUMBER(AP1296),AP1296/MAX(AP$22:AP1296)-1,"")</f>
        <v>-1.2927605409704945E-3</v>
      </c>
      <c r="AT1296" s="62">
        <v>50.14</v>
      </c>
      <c r="AU1296" s="60">
        <f>IF(AND(ISNUMBER(AT1295),ISNUMBER(AT1296)),AT1296/AT1295-1,"")</f>
        <v>1.9948134849379073E-4</v>
      </c>
      <c r="AV1296" s="60">
        <f>IF(ISNUMBER(AT1296),AT1296/MAX(AT$22:AT1296)-1,"")</f>
        <v>-1.1952191235060639E-3</v>
      </c>
      <c r="AX1296" s="62">
        <v>25.3</v>
      </c>
      <c r="AY1296" s="60">
        <f>IF(AND(ISNUMBER(AX1295),ISNUMBER(AX1296)),AX1296/AX1295-1,"")</f>
        <v>1.1871784724970524E-3</v>
      </c>
      <c r="AZ1296" s="60">
        <f>IF(ISNUMBER(AX1296),AX1296/MAX(AX$22:AX1296)-1,"")</f>
        <v>-5.6498228603393597E-2</v>
      </c>
      <c r="BB1296" s="62">
        <v>41.6</v>
      </c>
      <c r="BC1296" s="60">
        <f>IF(AND(ISNUMBER(BB1295),ISNUMBER(BB1296)),BB1296/BB1295-1,"")</f>
        <v>1.9267822736031004E-3</v>
      </c>
      <c r="BD1296" s="60">
        <f>IF(ISNUMBER(BB1296),BB1296/MAX(BB$22:BB1296)-1,"")</f>
        <v>-0.24787561019707105</v>
      </c>
      <c r="BF1296" s="62">
        <v>48.79</v>
      </c>
      <c r="BG1296" s="60">
        <f>IF(AND(ISNUMBER(BF1295),ISNUMBER(BF1296)),BF1296/BF1295-1,"")</f>
        <v>2.4655845490033634E-3</v>
      </c>
      <c r="BH1296" s="60">
        <f>IF(ISNUMBER(BF1296),BF1296/MAX(BF$22:BF1296)-1,"")</f>
        <v>-9.881787957148136E-2</v>
      </c>
      <c r="BK1296" s="61">
        <f>BK1295*(1+BL1296)</f>
        <v>137.77585540235415</v>
      </c>
      <c r="BL1296" s="60">
        <f>$L$12*N(AQ1296)+$L$13*N(S1296)+$L$14*N(AA1296)+$L$15*N(AE1296)+$L$16*N(AY1296)+$L$17*N(BC1296)+$L$18*N(AM1296)+$L$19*N(AU1296)+$L$20*N(W1296)</f>
        <v>-2.8525825241957617E-3</v>
      </c>
      <c r="BM1296" s="60">
        <f>IF(ISNUMBER(BK1296),BK1296/MAX(BK$22:BK1296)-1,"")</f>
        <v>-8.2508828238125553E-2</v>
      </c>
      <c r="BO1296" s="61">
        <f>BO1295*(1+BP1296)</f>
        <v>135.65169799881312</v>
      </c>
      <c r="BP1296" s="60">
        <f>$L$36*N(S1296)+$L$37*N(AQ1296)+$L$38*N(AA1296)+$L$39*N(AE1296)+$L$40*N(AM1296)+$L$41*N(W1296)+$L$42*N(AI1296)+$L$43*N(BG1296)+$L$44*N(AY1296)</f>
        <v>-3.7350539157458605E-3</v>
      </c>
      <c r="BQ1296" s="60">
        <f>IF(ISNUMBER(BO1296),BO1296/MAX(BO$22:BO1296)-1,"")</f>
        <v>-0.10535042205160405</v>
      </c>
      <c r="BS1296" s="61">
        <f>BS1295*(1+BT1296)</f>
        <v>127.09499944823095</v>
      </c>
      <c r="BT1296" s="60">
        <f>$L$60*N(S1296)+$L$61*N(AE1296)+$L$62*N(AQ1296)+$L$63*N(AM1296)+$L$64*N(AI1296)+$L$65*N(AA1296)+$L$66*N(BG1296)+$L$67*N(W1296)+$L$68*N(AY1296)</f>
        <v>-3.4771373920228785E-3</v>
      </c>
      <c r="BU1296" s="60">
        <f>IF(ISNUMBER(BS1296),BS1296/MAX(BS$22:BS1296)-1,"")</f>
        <v>-0.11990930191399152</v>
      </c>
    </row>
    <row r="1297" spans="17:73" ht="16" customHeight="1">
      <c r="Q1297" s="63">
        <v>44942</v>
      </c>
      <c r="R1297" s="62">
        <v>570.05999999999995</v>
      </c>
      <c r="S1297" s="60">
        <f>IF(AND(ISNUMBER(R1296),ISNUMBER(R1297)),R1297/R1296-1,"")</f>
        <v>-8.770237322630603E-5</v>
      </c>
      <c r="T1297" s="60">
        <f>IF(ISNUMBER(R1297),R1297/MAX(R$22:R1297)-1,"")</f>
        <v>-0.14082893745290137</v>
      </c>
      <c r="V1297" s="62">
        <v>286.62</v>
      </c>
      <c r="W1297" s="60">
        <f>IF(AND(ISNUMBER(V1296),ISNUMBER(V1297)),V1297/V1296-1,"")</f>
        <v>3.1850477757167095E-3</v>
      </c>
      <c r="X1297" s="60">
        <f>IF(ISNUMBER(V1297),V1297/MAX(V$22:V1297)-1,"")</f>
        <v>-0.15093165861895308</v>
      </c>
      <c r="Z1297" s="62">
        <v>11.2</v>
      </c>
      <c r="AA1297" s="60">
        <f>IF(AND(ISNUMBER(Z1296),ISNUMBER(Z1297)),Z1297/Z1296-1,"")</f>
        <v>4.484304932735439E-3</v>
      </c>
      <c r="AB1297" s="60">
        <f>IF(ISNUMBER(Z1297),Z1297/MAX(Z$22:Z1297)-1,"")</f>
        <v>-0.17404129793510337</v>
      </c>
      <c r="AD1297" s="62">
        <v>13.21</v>
      </c>
      <c r="AE1297" s="60">
        <f>IF(AND(ISNUMBER(AD1296),ISNUMBER(AD1297)),AD1297/AD1296-1,"")</f>
        <v>-1.1227544910179521E-2</v>
      </c>
      <c r="AF1297" s="60">
        <f>IF(ISNUMBER(AD1297),AD1297/MAX(AD$22:AD1297)-1,"")</f>
        <v>-0.22156747200942828</v>
      </c>
      <c r="AH1297" s="62">
        <v>17.25</v>
      </c>
      <c r="AI1297" s="60">
        <f>IF(AND(ISNUMBER(AH1296),ISNUMBER(AH1297)),AH1297/AH1296-1,"")</f>
        <v>8.7719298245612087E-3</v>
      </c>
      <c r="AJ1297" s="60">
        <f>IF(ISNUMBER(AH1297),AH1297/MAX(AH$22:AH1297)-1,"")</f>
        <v>-0.18013307984790872</v>
      </c>
      <c r="AL1297" s="62">
        <v>21.26</v>
      </c>
      <c r="AM1297" s="60">
        <f>IF(AND(ISNUMBER(AL1296),ISNUMBER(AL1297)),AL1297/AL1296-1,"")</f>
        <v>2.8301886792454489E-3</v>
      </c>
      <c r="AN1297" s="60">
        <f>IF(ISNUMBER(AL1297),AL1297/MAX(AL$22:AL1297)-1,"")</f>
        <v>-9.8005939753924465E-2</v>
      </c>
      <c r="AP1297" s="62">
        <v>100.45</v>
      </c>
      <c r="AQ1297" s="60">
        <f>IF(AND(ISNUMBER(AP1296),ISNUMBER(AP1297)),AP1297/AP1296-1,"")</f>
        <v>1.9914368216666922E-4</v>
      </c>
      <c r="AR1297" s="60">
        <f>IF(ISNUMBER(AP1297),AP1297/MAX(AP$22:AP1297)-1,"")</f>
        <v>-1.0938743038981791E-3</v>
      </c>
      <c r="AT1297" s="62">
        <v>50.14</v>
      </c>
      <c r="AU1297" s="60">
        <f>IF(AND(ISNUMBER(AT1296),ISNUMBER(AT1297)),AT1297/AT1296-1,"")</f>
        <v>0</v>
      </c>
      <c r="AV1297" s="60">
        <f>IF(ISNUMBER(AT1297),AT1297/MAX(AT$22:AT1297)-1,"")</f>
        <v>-1.1952191235060639E-3</v>
      </c>
      <c r="AX1297" s="62">
        <v>25.52</v>
      </c>
      <c r="AY1297" s="60">
        <f>IF(AND(ISNUMBER(AX1296),ISNUMBER(AX1297)),AX1297/AX1296-1,"")</f>
        <v>8.6956521739129933E-3</v>
      </c>
      <c r="AZ1297" s="60">
        <f>IF(ISNUMBER(AX1297),AX1297/MAX(AX$22:AX1297)-1,"")</f>
        <v>-4.8293865373857936E-2</v>
      </c>
      <c r="BB1297" s="62">
        <v>41.6</v>
      </c>
      <c r="BC1297" s="60">
        <f>IF(AND(ISNUMBER(BB1296),ISNUMBER(BB1297)),BB1297/BB1296-1,"")</f>
        <v>0</v>
      </c>
      <c r="BD1297" s="60">
        <f>IF(ISNUMBER(BB1297),BB1297/MAX(BB$22:BB1297)-1,"")</f>
        <v>-0.24787561019707105</v>
      </c>
      <c r="BF1297" s="62">
        <v>48.81</v>
      </c>
      <c r="BG1297" s="60">
        <f>IF(AND(ISNUMBER(BF1296),ISNUMBER(BF1297)),BF1297/BF1296-1,"")</f>
        <v>4.0992006558737693E-4</v>
      </c>
      <c r="BH1297" s="60">
        <f>IF(ISNUMBER(BF1297),BF1297/MAX(BF$22:BF1297)-1,"")</f>
        <v>-9.8448466937569257E-2</v>
      </c>
      <c r="BK1297" s="61">
        <f>BK1296*(1+BL1297)</f>
        <v>137.92041976987588</v>
      </c>
      <c r="BL1297" s="60">
        <f>$L$12*N(AQ1297)+$L$13*N(S1297)+$L$14*N(AA1297)+$L$15*N(AE1297)+$L$16*N(AY1297)+$L$17*N(BC1297)+$L$18*N(AM1297)+$L$19*N(AU1297)+$L$20*N(W1297)</f>
        <v>1.0492721464118134E-3</v>
      </c>
      <c r="BM1297" s="60">
        <f>IF(ISNUMBER(BK1297),BK1297/MAX(BK$22:BK1297)-1,"")</f>
        <v>-8.1546130307017295E-2</v>
      </c>
      <c r="BO1297" s="61">
        <f>BO1296*(1+BP1297)</f>
        <v>135.64067952136131</v>
      </c>
      <c r="BP1297" s="60">
        <f>$L$36*N(S1297)+$L$37*N(AQ1297)+$L$38*N(AA1297)+$L$39*N(AE1297)+$L$40*N(AM1297)+$L$41*N(W1297)+$L$42*N(AI1297)+$L$43*N(BG1297)+$L$44*N(AY1297)</f>
        <v>-8.1226240543600119E-5</v>
      </c>
      <c r="BQ1297" s="60">
        <f>IF(ISNUMBER(BO1297),BO1297/MAX(BO$22:BO1297)-1,"")</f>
        <v>-0.10542309107342485</v>
      </c>
      <c r="BS1297" s="61">
        <f>BS1296*(1+BT1297)</f>
        <v>127.05521034901892</v>
      </c>
      <c r="BT1297" s="60">
        <f>$L$60*N(S1297)+$L$61*N(AE1297)+$L$62*N(AQ1297)+$L$63*N(AM1297)+$L$64*N(AI1297)+$L$65*N(AA1297)+$L$66*N(BG1297)+$L$67*N(W1297)+$L$68*N(AY1297)</f>
        <v>-3.1306581206793228E-4</v>
      </c>
      <c r="BU1297" s="60">
        <f>IF(ISNUMBER(BS1297),BS1297/MAX(BS$22:BS1297)-1,"")</f>
        <v>-0.1201848282230813</v>
      </c>
    </row>
    <row r="1298" spans="17:73" ht="16" customHeight="1">
      <c r="Q1298" s="63">
        <v>44943</v>
      </c>
      <c r="R1298" s="62">
        <v>570.55999999999995</v>
      </c>
      <c r="S1298" s="60">
        <f>IF(AND(ISNUMBER(R1297),ISNUMBER(R1298)),R1298/R1297-1,"")</f>
        <v>8.7710065607127241E-4</v>
      </c>
      <c r="T1298" s="60">
        <f>IF(ISNUMBER(R1298),R1298/MAX(R$22:R1298)-1,"")</f>
        <v>-0.14007535795026382</v>
      </c>
      <c r="V1298" s="62">
        <v>286</v>
      </c>
      <c r="W1298" s="60">
        <f>IF(AND(ISNUMBER(V1297),ISNUMBER(V1298)),V1298/V1297-1,"")</f>
        <v>-2.163142837206089E-3</v>
      </c>
      <c r="X1298" s="60">
        <f>IF(ISNUMBER(V1298),V1298/MAX(V$22:V1298)-1,"")</f>
        <v>-0.15276831471990993</v>
      </c>
      <c r="Z1298" s="62">
        <v>11.17</v>
      </c>
      <c r="AA1298" s="60">
        <f>IF(AND(ISNUMBER(Z1297),ISNUMBER(Z1298)),Z1298/Z1297-1,"")</f>
        <v>-2.6785714285714191E-3</v>
      </c>
      <c r="AB1298" s="60">
        <f>IF(ISNUMBER(Z1298),Z1298/MAX(Z$22:Z1298)-1,"")</f>
        <v>-0.17625368731563429</v>
      </c>
      <c r="AD1298" s="62">
        <v>13.38</v>
      </c>
      <c r="AE1298" s="60">
        <f>IF(AND(ISNUMBER(AD1297),ISNUMBER(AD1298)),AD1298/AD1297-1,"")</f>
        <v>1.2869038607115746E-2</v>
      </c>
      <c r="AF1298" s="60">
        <f>IF(ISNUMBER(AD1298),AD1298/MAX(AD$22:AD1298)-1,"")</f>
        <v>-0.21154979375368288</v>
      </c>
      <c r="AH1298" s="62">
        <v>17.32</v>
      </c>
      <c r="AI1298" s="60">
        <f>IF(AND(ISNUMBER(AH1297),ISNUMBER(AH1298)),AH1298/AH1297-1,"")</f>
        <v>4.0579710144927894E-3</v>
      </c>
      <c r="AJ1298" s="60">
        <f>IF(ISNUMBER(AH1298),AH1298/MAX(AH$22:AH1298)-1,"")</f>
        <v>-0.17680608365019002</v>
      </c>
      <c r="AL1298" s="62">
        <v>21.24</v>
      </c>
      <c r="AM1298" s="60">
        <f>IF(AND(ISNUMBER(AL1297),ISNUMBER(AL1298)),AL1298/AL1297-1,"")</f>
        <v>-9.4073377234260569E-4</v>
      </c>
      <c r="AN1298" s="60">
        <f>IF(ISNUMBER(AL1298),AL1298/MAX(AL$22:AL1298)-1,"")</f>
        <v>-9.8854476028850335E-2</v>
      </c>
      <c r="AP1298" s="62">
        <v>100.47</v>
      </c>
      <c r="AQ1298" s="60">
        <f>IF(AND(ISNUMBER(AP1297),ISNUMBER(AP1298)),AP1298/AP1297-1,"")</f>
        <v>1.9910403185652292E-4</v>
      </c>
      <c r="AR1298" s="60">
        <f>IF(ISNUMBER(AP1298),AP1298/MAX(AP$22:AP1298)-1,"")</f>
        <v>-8.9498806682586363E-4</v>
      </c>
      <c r="AT1298" s="62">
        <v>50.15</v>
      </c>
      <c r="AU1298" s="60">
        <f>IF(AND(ISNUMBER(AT1297),ISNUMBER(AT1298)),AT1298/AT1297-1,"")</f>
        <v>1.9944156362172727E-4</v>
      </c>
      <c r="AV1298" s="60">
        <f>IF(ISNUMBER(AT1298),AT1298/MAX(AT$22:AT1298)-1,"")</f>
        <v>-9.9601593625509022E-4</v>
      </c>
      <c r="AX1298" s="62">
        <v>25.43</v>
      </c>
      <c r="AY1298" s="60">
        <f>IF(AND(ISNUMBER(AX1297),ISNUMBER(AX1298)),AX1298/AX1297-1,"")</f>
        <v>-3.5266457680250829E-3</v>
      </c>
      <c r="AZ1298" s="60">
        <f>IF(ISNUMBER(AX1298),AX1298/MAX(AX$22:AX1298)-1,"")</f>
        <v>-5.1650195785940767E-2</v>
      </c>
      <c r="BB1298" s="62">
        <v>41.61</v>
      </c>
      <c r="BC1298" s="60">
        <f>IF(AND(ISNUMBER(BB1297),ISNUMBER(BB1298)),BB1298/BB1297-1,"")</f>
        <v>2.4038461538467004E-4</v>
      </c>
      <c r="BD1298" s="60">
        <f>IF(ISNUMBER(BB1298),BB1298/MAX(BB$22:BB1298)-1,"")</f>
        <v>-0.24769481106490698</v>
      </c>
      <c r="BF1298" s="62">
        <v>48.82</v>
      </c>
      <c r="BG1298" s="60">
        <f>IF(AND(ISNUMBER(BF1297),ISNUMBER(BF1298)),BF1298/BF1297-1,"")</f>
        <v>2.0487604998975506E-4</v>
      </c>
      <c r="BH1298" s="60">
        <f>IF(ISNUMBER(BF1298),BF1298/MAX(BF$22:BF1298)-1,"")</f>
        <v>-9.8263760620613261E-2</v>
      </c>
      <c r="BK1298" s="61">
        <f>BK1297*(1+BL1298)</f>
        <v>138.00118548158281</v>
      </c>
      <c r="BL1298" s="60">
        <f>$L$12*N(AQ1298)+$L$13*N(S1298)+$L$14*N(AA1298)+$L$15*N(AE1298)+$L$16*N(AY1298)+$L$17*N(BC1298)+$L$18*N(AM1298)+$L$19*N(AU1298)+$L$20*N(W1298)</f>
        <v>5.8559647542907921E-4</v>
      </c>
      <c r="BM1298" s="60">
        <f>IF(ISNUMBER(BK1298),BK1298/MAX(BK$22:BK1298)-1,"")</f>
        <v>-8.1008286958080933E-2</v>
      </c>
      <c r="BO1298" s="61">
        <f>BO1297*(1+BP1298)</f>
        <v>135.86201313767697</v>
      </c>
      <c r="BP1298" s="60">
        <f>$L$36*N(S1298)+$L$37*N(AQ1298)+$L$38*N(AA1298)+$L$39*N(AE1298)+$L$40*N(AM1298)+$L$41*N(W1298)+$L$42*N(AI1298)+$L$43*N(BG1298)+$L$44*N(AY1298)</f>
        <v>1.631764284112238E-3</v>
      </c>
      <c r="BQ1298" s="60">
        <f>IF(ISNUMBER(BO1298),BO1298/MAX(BO$22:BO1298)-1,"")</f>
        <v>-0.10396335242404697</v>
      </c>
      <c r="BS1298" s="61">
        <f>BS1297*(1+BT1298)</f>
        <v>127.40783758931761</v>
      </c>
      <c r="BT1298" s="60">
        <f>$L$60*N(S1298)+$L$61*N(AE1298)+$L$62*N(AQ1298)+$L$63*N(AM1298)+$L$64*N(AI1298)+$L$65*N(AA1298)+$L$66*N(BG1298)+$L$67*N(W1298)+$L$68*N(AY1298)</f>
        <v>2.7753859076697844E-3</v>
      </c>
      <c r="BU1298" s="60">
        <f>IF(ISNUMBER(BS1298),BS1298/MAX(BS$22:BS1298)-1,"")</f>
        <v>-0.11774300159397755</v>
      </c>
    </row>
    <row r="1299" spans="17:73" ht="16" customHeight="1">
      <c r="Q1299" s="63">
        <v>44944</v>
      </c>
      <c r="R1299" s="62">
        <v>569.14</v>
      </c>
      <c r="S1299" s="60">
        <f>IF(AND(ISNUMBER(R1298),ISNUMBER(R1299)),R1299/R1298-1,"")</f>
        <v>-2.4887829500840342E-3</v>
      </c>
      <c r="T1299" s="60">
        <f>IF(ISNUMBER(R1299),R1299/MAX(R$22:R1299)-1,"")</f>
        <v>-0.14221552373775437</v>
      </c>
      <c r="V1299" s="62">
        <v>286.08</v>
      </c>
      <c r="W1299" s="60">
        <f>IF(AND(ISNUMBER(V1298),ISNUMBER(V1299)),V1299/V1298-1,"")</f>
        <v>2.7972027972023028E-4</v>
      </c>
      <c r="X1299" s="60">
        <f>IF(ISNUMBER(V1299),V1299/MAX(V$22:V1299)-1,"")</f>
        <v>-0.15253132683591553</v>
      </c>
      <c r="Z1299" s="62">
        <v>11.2</v>
      </c>
      <c r="AA1299" s="60">
        <f>IF(AND(ISNUMBER(Z1298),ISNUMBER(Z1299)),Z1299/Z1298-1,"")</f>
        <v>2.6857654431511335E-3</v>
      </c>
      <c r="AB1299" s="60">
        <f>IF(ISNUMBER(Z1299),Z1299/MAX(Z$22:Z1299)-1,"")</f>
        <v>-0.17404129793510337</v>
      </c>
      <c r="AD1299" s="62">
        <v>13.64</v>
      </c>
      <c r="AE1299" s="60">
        <f>IF(AND(ISNUMBER(AD1298),ISNUMBER(AD1299)),AD1299/AD1298-1,"")</f>
        <v>1.9431988041853421E-2</v>
      </c>
      <c r="AF1299" s="60">
        <f>IF(ISNUMBER(AD1299),AD1299/MAX(AD$22:AD1299)-1,"")</f>
        <v>-0.19622863877430752</v>
      </c>
      <c r="AH1299" s="62">
        <v>17.37</v>
      </c>
      <c r="AI1299" s="60">
        <f>IF(AND(ISNUMBER(AH1298),ISNUMBER(AH1299)),AH1299/AH1298-1,"")</f>
        <v>2.8868360277136684E-3</v>
      </c>
      <c r="AJ1299" s="60">
        <f>IF(ISNUMBER(AH1299),AH1299/MAX(AH$22:AH1299)-1,"")</f>
        <v>-0.17442965779467667</v>
      </c>
      <c r="AL1299" s="62">
        <v>21.26</v>
      </c>
      <c r="AM1299" s="60">
        <f>IF(AND(ISNUMBER(AL1298),ISNUMBER(AL1299)),AL1299/AL1298-1,"")</f>
        <v>9.4161958568750315E-4</v>
      </c>
      <c r="AN1299" s="60">
        <f>IF(ISNUMBER(AL1299),AL1299/MAX(AL$22:AL1299)-1,"")</f>
        <v>-9.8005939753924465E-2</v>
      </c>
      <c r="AP1299" s="62">
        <v>100.47</v>
      </c>
      <c r="AQ1299" s="60">
        <f>IF(AND(ISNUMBER(AP1298),ISNUMBER(AP1299)),AP1299/AP1298-1,"")</f>
        <v>0</v>
      </c>
      <c r="AR1299" s="60">
        <f>IF(ISNUMBER(AP1299),AP1299/MAX(AP$22:AP1299)-1,"")</f>
        <v>-8.9498806682586363E-4</v>
      </c>
      <c r="AT1299" s="62">
        <v>50.16</v>
      </c>
      <c r="AU1299" s="60">
        <f>IF(AND(ISNUMBER(AT1298),ISNUMBER(AT1299)),AT1299/AT1298-1,"")</f>
        <v>1.9940179461608309E-4</v>
      </c>
      <c r="AV1299" s="60">
        <f>IF(ISNUMBER(AT1299),AT1299/MAX(AT$22:AT1299)-1,"")</f>
        <v>-7.9681274900411658E-4</v>
      </c>
      <c r="AX1299" s="62">
        <v>25.2</v>
      </c>
      <c r="AY1299" s="60">
        <f>IF(AND(ISNUMBER(AX1298),ISNUMBER(AX1299)),AX1299/AX1298-1,"")</f>
        <v>-9.0444357058592217E-3</v>
      </c>
      <c r="AZ1299" s="60">
        <f>IF(ISNUMBER(AX1299),AX1299/MAX(AX$22:AX1299)-1,"")</f>
        <v>-6.0227484616819038E-2</v>
      </c>
      <c r="BB1299" s="62">
        <v>41.85</v>
      </c>
      <c r="BC1299" s="60">
        <f>IF(AND(ISNUMBER(BB1298),ISNUMBER(BB1299)),BB1299/BB1298-1,"")</f>
        <v>5.7678442682047582E-3</v>
      </c>
      <c r="BD1299" s="60">
        <f>IF(ISNUMBER(BB1299),BB1299/MAX(BB$22:BB1299)-1,"")</f>
        <v>-0.24335563189296694</v>
      </c>
      <c r="BF1299" s="62">
        <v>48.9</v>
      </c>
      <c r="BG1299" s="60">
        <f>IF(AND(ISNUMBER(BF1298),ISNUMBER(BF1299)),BF1299/BF1298-1,"")</f>
        <v>1.6386726751331793E-3</v>
      </c>
      <c r="BH1299" s="60">
        <f>IF(ISNUMBER(BF1299),BF1299/MAX(BF$22:BF1299)-1,"")</f>
        <v>-9.678611008496496E-2</v>
      </c>
      <c r="BK1299" s="61">
        <f>BK1298*(1+BL1299)</f>
        <v>138.07817791918265</v>
      </c>
      <c r="BL1299" s="60">
        <f>$L$12*N(AQ1299)+$L$13*N(S1299)+$L$14*N(AA1299)+$L$15*N(AE1299)+$L$16*N(AY1299)+$L$17*N(BC1299)+$L$18*N(AM1299)+$L$19*N(AU1299)+$L$20*N(W1299)</f>
        <v>5.5791142178352761E-4</v>
      </c>
      <c r="BM1299" s="60">
        <f>IF(ISNUMBER(BK1299),BK1299/MAX(BK$22:BK1299)-1,"")</f>
        <v>-8.0495570984850384E-2</v>
      </c>
      <c r="BO1299" s="61">
        <f>BO1298*(1+BP1299)</f>
        <v>136.18436205774174</v>
      </c>
      <c r="BP1299" s="60">
        <f>$L$36*N(S1299)+$L$37*N(AQ1299)+$L$38*N(AA1299)+$L$39*N(AE1299)+$L$40*N(AM1299)+$L$41*N(W1299)+$L$42*N(AI1299)+$L$43*N(BG1299)+$L$44*N(AY1299)</f>
        <v>2.372619929737938E-3</v>
      </c>
      <c r="BQ1299" s="60">
        <f>IF(ISNUMBER(BO1299),BO1299/MAX(BO$22:BO1299)-1,"")</f>
        <v>-0.10183739801623271</v>
      </c>
      <c r="BS1299" s="61">
        <f>BS1298*(1+BT1299)</f>
        <v>127.86047610998718</v>
      </c>
      <c r="BT1299" s="60">
        <f>$L$60*N(S1299)+$L$61*N(AE1299)+$L$62*N(AQ1299)+$L$63*N(AM1299)+$L$64*N(AI1299)+$L$65*N(AA1299)+$L$66*N(BG1299)+$L$67*N(W1299)+$L$68*N(AY1299)</f>
        <v>3.5526740680473698E-3</v>
      </c>
      <c r="BU1299" s="60">
        <f>IF(ISNUMBER(BS1299),BS1299/MAX(BS$22:BS1299)-1,"")</f>
        <v>-0.11460863003438715</v>
      </c>
    </row>
    <row r="1300" spans="17:73" ht="16" customHeight="1">
      <c r="Q1300" s="63">
        <v>44945</v>
      </c>
      <c r="R1300" s="62">
        <v>565.87</v>
      </c>
      <c r="S1300" s="60">
        <f>IF(AND(ISNUMBER(R1299),ISNUMBER(R1300)),R1300/R1299-1,"")</f>
        <v>-5.7455107706363417E-3</v>
      </c>
      <c r="T1300" s="60">
        <f>IF(ISNUMBER(R1300),R1300/MAX(R$22:R1300)-1,"")</f>
        <v>-0.14714393368500378</v>
      </c>
      <c r="V1300" s="62">
        <v>284.77</v>
      </c>
      <c r="W1300" s="60">
        <f>IF(AND(ISNUMBER(V1299),ISNUMBER(V1300)),V1300/V1299-1,"")</f>
        <v>-4.5791387024608499E-3</v>
      </c>
      <c r="X1300" s="60">
        <f>IF(ISNUMBER(V1300),V1300/MAX(V$22:V1300)-1,"")</f>
        <v>-0.15641200343632433</v>
      </c>
      <c r="Z1300" s="62">
        <v>11.21</v>
      </c>
      <c r="AA1300" s="60">
        <f>IF(AND(ISNUMBER(Z1299),ISNUMBER(Z1300)),Z1300/Z1299-1,"")</f>
        <v>8.9285714285725071E-4</v>
      </c>
      <c r="AB1300" s="60">
        <f>IF(ISNUMBER(Z1300),Z1300/MAX(Z$22:Z1300)-1,"")</f>
        <v>-0.1733038348082595</v>
      </c>
      <c r="AD1300" s="62">
        <v>13.56</v>
      </c>
      <c r="AE1300" s="60">
        <f>IF(AND(ISNUMBER(AD1299),ISNUMBER(AD1300)),AD1300/AD1299-1,"")</f>
        <v>-5.8651026392961825E-3</v>
      </c>
      <c r="AF1300" s="60">
        <f>IF(ISNUMBER(AD1300),AD1300/MAX(AD$22:AD1300)-1,"")</f>
        <v>-0.20094284030642307</v>
      </c>
      <c r="AH1300" s="62">
        <v>17.46</v>
      </c>
      <c r="AI1300" s="60">
        <f>IF(AND(ISNUMBER(AH1299),ISNUMBER(AH1300)),AH1300/AH1299-1,"")</f>
        <v>5.1813471502590858E-3</v>
      </c>
      <c r="AJ1300" s="60">
        <f>IF(ISNUMBER(AH1300),AH1300/MAX(AH$22:AH1300)-1,"")</f>
        <v>-0.17015209125475272</v>
      </c>
      <c r="AL1300" s="62">
        <v>20.96</v>
      </c>
      <c r="AM1300" s="60">
        <f>IF(AND(ISNUMBER(AL1299),ISNUMBER(AL1300)),AL1300/AL1299-1,"")</f>
        <v>-1.4111006585136421E-2</v>
      </c>
      <c r="AN1300" s="60">
        <f>IF(ISNUMBER(AL1300),AL1300/MAX(AL$22:AL1300)-1,"")</f>
        <v>-0.11073398387781075</v>
      </c>
      <c r="AP1300" s="62">
        <v>100.48</v>
      </c>
      <c r="AQ1300" s="60">
        <f>IF(AND(ISNUMBER(AP1299),ISNUMBER(AP1300)),AP1300/AP1299-1,"")</f>
        <v>9.9532198666318905E-5</v>
      </c>
      <c r="AR1300" s="60">
        <f>IF(ISNUMBER(AP1300),AP1300/MAX(AP$22:AP1300)-1,"")</f>
        <v>-7.9554494828959488E-4</v>
      </c>
      <c r="AT1300" s="62">
        <v>50.15</v>
      </c>
      <c r="AU1300" s="60">
        <f>IF(AND(ISNUMBER(AT1299),ISNUMBER(AT1300)),AT1300/AT1299-1,"")</f>
        <v>-1.9936204146731029E-4</v>
      </c>
      <c r="AV1300" s="60">
        <f>IF(ISNUMBER(AT1300),AT1300/MAX(AT$22:AT1300)-1,"")</f>
        <v>-9.9601593625509022E-4</v>
      </c>
      <c r="AX1300" s="62">
        <v>25.66</v>
      </c>
      <c r="AY1300" s="60">
        <f>IF(AND(ISNUMBER(AX1299),ISNUMBER(AX1300)),AX1300/AX1299-1,"")</f>
        <v>1.8253968253968189E-2</v>
      </c>
      <c r="AZ1300" s="60">
        <f>IF(ISNUMBER(AX1300),AX1300/MAX(AX$22:AX1300)-1,"")</f>
        <v>-4.3072906955062495E-2</v>
      </c>
      <c r="BB1300" s="62">
        <v>42.06</v>
      </c>
      <c r="BC1300" s="60">
        <f>IF(AND(ISNUMBER(BB1299),ISNUMBER(BB1300)),BB1300/BB1299-1,"")</f>
        <v>5.0179211469534302E-3</v>
      </c>
      <c r="BD1300" s="60">
        <f>IF(ISNUMBER(BB1300),BB1300/MAX(BB$22:BB1300)-1,"")</f>
        <v>-0.23955885011751943</v>
      </c>
      <c r="BF1300" s="62">
        <v>49.28</v>
      </c>
      <c r="BG1300" s="60">
        <f>IF(AND(ISNUMBER(BF1299),ISNUMBER(BF1300)),BF1300/BF1299-1,"")</f>
        <v>7.7709611451943772E-3</v>
      </c>
      <c r="BH1300" s="60">
        <f>IF(ISNUMBER(BF1300),BF1300/MAX(BF$22:BF1300)-1,"")</f>
        <v>-8.9767270040635339E-2</v>
      </c>
      <c r="BK1300" s="61">
        <f>BK1299*(1+BL1300)</f>
        <v>138.09925146198279</v>
      </c>
      <c r="BL1300" s="60">
        <f>$L$12*N(AQ1300)+$L$13*N(S1300)+$L$14*N(AA1300)+$L$15*N(AE1300)+$L$16*N(AY1300)+$L$17*N(BC1300)+$L$18*N(AM1300)+$L$19*N(AU1300)+$L$20*N(W1300)</f>
        <v>1.5262037142812877E-4</v>
      </c>
      <c r="BM1300" s="60">
        <f>IF(ISNUMBER(BK1300),BK1300/MAX(BK$22:BK1300)-1,"")</f>
        <v>-8.0355235877364373E-2</v>
      </c>
      <c r="BO1300" s="61">
        <f>BO1299*(1+BP1300)</f>
        <v>135.99586097224818</v>
      </c>
      <c r="BP1300" s="60">
        <f>$L$36*N(S1300)+$L$37*N(AQ1300)+$L$38*N(AA1300)+$L$39*N(AE1300)+$L$40*N(AM1300)+$L$41*N(W1300)+$L$42*N(AI1300)+$L$43*N(BG1300)+$L$44*N(AY1300)</f>
        <v>-1.384161019997574E-3</v>
      </c>
      <c r="BQ1300" s="60">
        <f>IF(ISNUMBER(BO1300),BO1300/MAX(BO$22:BO1300)-1,"")</f>
        <v>-0.10308059967951821</v>
      </c>
      <c r="BS1300" s="61">
        <f>BS1299*(1+BT1300)</f>
        <v>127.4188176060606</v>
      </c>
      <c r="BT1300" s="60">
        <f>$L$60*N(S1300)+$L$61*N(AE1300)+$L$62*N(AQ1300)+$L$63*N(AM1300)+$L$64*N(AI1300)+$L$65*N(AA1300)+$L$66*N(BG1300)+$L$67*N(W1300)+$L$68*N(AY1300)</f>
        <v>-3.4542222691761335E-3</v>
      </c>
      <c r="BU1300" s="60">
        <f>IF(ISNUMBER(BS1300),BS1300/MAX(BS$22:BS1300)-1,"")</f>
        <v>-0.11766696862145865</v>
      </c>
    </row>
    <row r="1301" spans="17:73" ht="16" customHeight="1">
      <c r="Q1301" s="63">
        <v>44946</v>
      </c>
      <c r="R1301" s="62">
        <v>563.36</v>
      </c>
      <c r="S1301" s="60">
        <f>IF(AND(ISNUMBER(R1300),ISNUMBER(R1301)),R1301/R1300-1,"")</f>
        <v>-4.4356477636205982E-3</v>
      </c>
      <c r="T1301" s="60">
        <f>IF(ISNUMBER(R1301),R1301/MAX(R$22:R1301)-1,"")</f>
        <v>-0.15092690278824417</v>
      </c>
      <c r="V1301" s="62">
        <v>282.70999999999998</v>
      </c>
      <c r="W1301" s="60">
        <f>IF(AND(ISNUMBER(V1300),ISNUMBER(V1301)),V1301/V1300-1,"")</f>
        <v>-7.2339080661586452E-3</v>
      </c>
      <c r="X1301" s="60">
        <f>IF(ISNUMBER(V1301),V1301/MAX(V$22:V1301)-1,"")</f>
        <v>-0.16251444144918092</v>
      </c>
      <c r="Z1301" s="62">
        <v>11.09</v>
      </c>
      <c r="AA1301" s="60">
        <f>IF(AND(ISNUMBER(Z1300),ISNUMBER(Z1301)),Z1301/Z1300-1,"")</f>
        <v>-1.0704727921498791E-2</v>
      </c>
      <c r="AB1301" s="60">
        <f>IF(ISNUMBER(Z1301),Z1301/MAX(Z$22:Z1301)-1,"")</f>
        <v>-0.18215339233038352</v>
      </c>
      <c r="AD1301" s="62">
        <v>13.54</v>
      </c>
      <c r="AE1301" s="60">
        <f>IF(AND(ISNUMBER(AD1300),ISNUMBER(AD1301)),AD1301/AD1300-1,"")</f>
        <v>-1.4749262536873919E-3</v>
      </c>
      <c r="AF1301" s="60">
        <f>IF(ISNUMBER(AD1301),AD1301/MAX(AD$22:AD1301)-1,"")</f>
        <v>-0.20212139068945201</v>
      </c>
      <c r="AH1301" s="62">
        <v>17.489999999999998</v>
      </c>
      <c r="AI1301" s="60">
        <f>IF(AND(ISNUMBER(AH1300),ISNUMBER(AH1301)),AH1301/AH1300-1,"")</f>
        <v>1.7182130584190158E-3</v>
      </c>
      <c r="AJ1301" s="60">
        <f>IF(ISNUMBER(AH1301),AH1301/MAX(AH$22:AH1301)-1,"")</f>
        <v>-0.16872623574144485</v>
      </c>
      <c r="AL1301" s="62">
        <v>20.91</v>
      </c>
      <c r="AM1301" s="60">
        <f>IF(AND(ISNUMBER(AL1300),ISNUMBER(AL1301)),AL1301/AL1300-1,"")</f>
        <v>-2.3854961832061594E-3</v>
      </c>
      <c r="AN1301" s="60">
        <f>IF(ISNUMBER(AL1301),AL1301/MAX(AL$22:AL1301)-1,"")</f>
        <v>-0.11285532456512515</v>
      </c>
      <c r="AP1301" s="62">
        <v>100.49</v>
      </c>
      <c r="AQ1301" s="60">
        <f>IF(AND(ISNUMBER(AP1300),ISNUMBER(AP1301)),AP1301/AP1300-1,"")</f>
        <v>9.9522292993592387E-5</v>
      </c>
      <c r="AR1301" s="60">
        <f>IF(ISNUMBER(AP1301),AP1301/MAX(AP$22:AP1301)-1,"")</f>
        <v>-6.9610182975343715E-4</v>
      </c>
      <c r="AT1301" s="62">
        <v>50.17</v>
      </c>
      <c r="AU1301" s="60">
        <f>IF(AND(ISNUMBER(AT1300),ISNUMBER(AT1301)),AT1301/AT1300-1,"")</f>
        <v>3.9880358923238823E-4</v>
      </c>
      <c r="AV1301" s="60">
        <f>IF(ISNUMBER(AT1301),AT1301/MAX(AT$22:AT1301)-1,"")</f>
        <v>-5.9760956175303193E-4</v>
      </c>
      <c r="AX1301" s="62">
        <v>25.78</v>
      </c>
      <c r="AY1301" s="60">
        <f>IF(AND(ISNUMBER(AX1300),ISNUMBER(AX1301)),AX1301/AX1300-1,"")</f>
        <v>4.6765393608729777E-3</v>
      </c>
      <c r="AZ1301" s="60">
        <f>IF(ISNUMBER(AX1301),AX1301/MAX(AX$22:AX1301)-1,"")</f>
        <v>-3.8597799738952054E-2</v>
      </c>
      <c r="BB1301" s="62">
        <v>41.9</v>
      </c>
      <c r="BC1301" s="60">
        <f>IF(AND(ISNUMBER(BB1300),ISNUMBER(BB1301)),BB1301/BB1300-1,"")</f>
        <v>-3.8040893961008848E-3</v>
      </c>
      <c r="BD1301" s="60">
        <f>IF(ISNUMBER(BB1301),BB1301/MAX(BB$22:BB1301)-1,"")</f>
        <v>-0.24245163623214616</v>
      </c>
      <c r="BF1301" s="62">
        <v>49.22</v>
      </c>
      <c r="BG1301" s="60">
        <f>IF(AND(ISNUMBER(BF1300),ISNUMBER(BF1301)),BF1301/BF1300-1,"")</f>
        <v>-1.2175324675325339E-3</v>
      </c>
      <c r="BH1301" s="60">
        <f>IF(ISNUMBER(BF1301),BF1301/MAX(BF$22:BF1301)-1,"")</f>
        <v>-9.0875507942371647E-2</v>
      </c>
      <c r="BK1301" s="61">
        <f>BK1300*(1+BL1301)</f>
        <v>137.72713635157993</v>
      </c>
      <c r="BL1301" s="60">
        <f>$L$12*N(AQ1301)+$L$13*N(S1301)+$L$14*N(AA1301)+$L$15*N(AE1301)+$L$16*N(AY1301)+$L$17*N(BC1301)+$L$18*N(AM1301)+$L$19*N(AU1301)+$L$20*N(W1301)</f>
        <v>-2.6945483517359604E-3</v>
      </c>
      <c r="BM1301" s="60">
        <f>IF(ISNUMBER(BK1301),BK1301/MAX(BK$22:BK1301)-1,"")</f>
        <v>-8.2833263160713599E-2</v>
      </c>
      <c r="BO1301" s="61">
        <f>BO1300*(1+BP1301)</f>
        <v>135.54457241977019</v>
      </c>
      <c r="BP1301" s="60">
        <f>$L$36*N(S1301)+$L$37*N(AQ1301)+$L$38*N(AA1301)+$L$39*N(AE1301)+$L$40*N(AM1301)+$L$41*N(W1301)+$L$42*N(AI1301)+$L$43*N(BG1301)+$L$44*N(AY1301)</f>
        <v>-3.3183991722371374E-3</v>
      </c>
      <c r="BQ1301" s="60">
        <f>IF(ISNUMBER(BO1301),BO1301/MAX(BO$22:BO1301)-1,"")</f>
        <v>-0.10605693627510515</v>
      </c>
      <c r="BS1301" s="61">
        <f>BS1300*(1+BT1301)</f>
        <v>127.08451002907516</v>
      </c>
      <c r="BT1301" s="60">
        <f>$L$60*N(S1301)+$L$61*N(AE1301)+$L$62*N(AQ1301)+$L$63*N(AM1301)+$L$64*N(AI1301)+$L$65*N(AA1301)+$L$66*N(BG1301)+$L$67*N(W1301)+$L$68*N(AY1301)</f>
        <v>-2.62369078026615E-3</v>
      </c>
      <c r="BU1301" s="60">
        <f>IF(ISNUMBER(BS1301),BS1301/MAX(BS$22:BS1301)-1,"")</f>
        <v>-0.11998193766101084</v>
      </c>
    </row>
    <row r="1302" spans="17:73" ht="16" customHeight="1">
      <c r="Q1302" s="63">
        <v>44949</v>
      </c>
      <c r="R1302" s="62">
        <v>566.78</v>
      </c>
      <c r="S1302" s="60">
        <f>IF(AND(ISNUMBER(R1301),ISNUMBER(R1302)),R1302/R1301-1,"")</f>
        <v>6.0707185458674928E-3</v>
      </c>
      <c r="T1302" s="60">
        <f>IF(ISNUMBER(R1302),R1302/MAX(R$22:R1302)-1,"")</f>
        <v>-0.14577241899020354</v>
      </c>
      <c r="V1302" s="62">
        <v>284.5</v>
      </c>
      <c r="W1302" s="60">
        <f>IF(AND(ISNUMBER(V1301),ISNUMBER(V1302)),V1302/V1301-1,"")</f>
        <v>6.3315765271834135E-3</v>
      </c>
      <c r="X1302" s="60">
        <f>IF(ISNUMBER(V1302),V1302/MAX(V$22:V1302)-1,"")</f>
        <v>-0.1572118375448055</v>
      </c>
      <c r="Z1302" s="62">
        <v>11.17</v>
      </c>
      <c r="AA1302" s="60">
        <f>IF(AND(ISNUMBER(Z1301),ISNUMBER(Z1302)),Z1302/Z1301-1,"")</f>
        <v>7.2137060414787513E-3</v>
      </c>
      <c r="AB1302" s="60">
        <f>IF(ISNUMBER(Z1302),Z1302/MAX(Z$22:Z1302)-1,"")</f>
        <v>-0.17625368731563429</v>
      </c>
      <c r="AD1302" s="62">
        <v>13.77</v>
      </c>
      <c r="AE1302" s="60">
        <f>IF(AND(ISNUMBER(AD1301),ISNUMBER(AD1302)),AD1302/AD1301-1,"")</f>
        <v>1.6986706056129952E-2</v>
      </c>
      <c r="AF1302" s="60">
        <f>IF(ISNUMBER(AD1302),AD1302/MAX(AD$22:AD1302)-1,"")</f>
        <v>-0.18856806128461989</v>
      </c>
      <c r="AH1302" s="62">
        <v>17.55</v>
      </c>
      <c r="AI1302" s="60">
        <f>IF(AND(ISNUMBER(AH1301),ISNUMBER(AH1302)),AH1302/AH1301-1,"")</f>
        <v>3.4305317324185847E-3</v>
      </c>
      <c r="AJ1302" s="60">
        <f>IF(ISNUMBER(AH1302),AH1302/MAX(AH$22:AH1302)-1,"")</f>
        <v>-0.16587452471482877</v>
      </c>
      <c r="AL1302" s="62">
        <v>21.03</v>
      </c>
      <c r="AM1302" s="60">
        <f>IF(AND(ISNUMBER(AL1301),ISNUMBER(AL1302)),AL1302/AL1301-1,"")</f>
        <v>5.7388809182210565E-3</v>
      </c>
      <c r="AN1302" s="60">
        <f>IF(ISNUMBER(AL1302),AL1302/MAX(AL$22:AL1302)-1,"")</f>
        <v>-0.10776410691557059</v>
      </c>
      <c r="AP1302" s="62">
        <v>100.54</v>
      </c>
      <c r="AQ1302" s="60">
        <f>IF(AND(ISNUMBER(AP1301),ISNUMBER(AP1302)),AP1302/AP1301-1,"")</f>
        <v>4.9756194646244367E-4</v>
      </c>
      <c r="AR1302" s="60">
        <f>IF(ISNUMBER(AP1302),AP1302/MAX(AP$22:AP1302)-1,"")</f>
        <v>-1.9888623707231545E-4</v>
      </c>
      <c r="AT1302" s="62">
        <v>50.18</v>
      </c>
      <c r="AU1302" s="60">
        <f>IF(AND(ISNUMBER(AT1301),ISNUMBER(AT1302)),AT1302/AT1301-1,"")</f>
        <v>1.9932230416586094E-4</v>
      </c>
      <c r="AV1302" s="60">
        <f>IF(ISNUMBER(AT1302),AT1302/MAX(AT$22:AT1302)-1,"")</f>
        <v>-3.9840637450205829E-4</v>
      </c>
      <c r="AX1302" s="62">
        <v>25.63</v>
      </c>
      <c r="AY1302" s="60">
        <f>IF(AND(ISNUMBER(AX1301),ISNUMBER(AX1302)),AX1302/AX1301-1,"")</f>
        <v>-5.8184639255237647E-3</v>
      </c>
      <c r="AZ1302" s="60">
        <f>IF(ISNUMBER(AX1302),AX1302/MAX(AX$22:AX1302)-1,"")</f>
        <v>-4.4191683759090106E-2</v>
      </c>
      <c r="BB1302" s="62">
        <v>41.79</v>
      </c>
      <c r="BC1302" s="60">
        <f>IF(AND(ISNUMBER(BB1301),ISNUMBER(BB1302)),BB1302/BB1301-1,"")</f>
        <v>-2.625298329355541E-3</v>
      </c>
      <c r="BD1302" s="60">
        <f>IF(ISNUMBER(BB1302),BB1302/MAX(BB$22:BB1302)-1,"")</f>
        <v>-0.24444042668595201</v>
      </c>
      <c r="BF1302" s="62">
        <v>49.12</v>
      </c>
      <c r="BG1302" s="60">
        <f>IF(AND(ISNUMBER(BF1301),ISNUMBER(BF1302)),BF1302/BF1301-1,"")</f>
        <v>-2.0316944331573161E-3</v>
      </c>
      <c r="BH1302" s="60">
        <f>IF(ISNUMBER(BF1302),BF1302/MAX(BF$22:BF1302)-1,"")</f>
        <v>-9.2722571111932051E-2</v>
      </c>
      <c r="BK1302" s="61">
        <f>BK1301*(1+BL1302)</f>
        <v>138.28103468071873</v>
      </c>
      <c r="BL1302" s="60">
        <f>$L$12*N(AQ1302)+$L$13*N(S1302)+$L$14*N(AA1302)+$L$15*N(AE1302)+$L$16*N(AY1302)+$L$17*N(BC1302)+$L$18*N(AM1302)+$L$19*N(AU1302)+$L$20*N(W1302)</f>
        <v>4.0217080221929625E-3</v>
      </c>
      <c r="BM1302" s="60">
        <f>IF(ISNUMBER(BK1302),BK1302/MAX(BK$22:BK1302)-1,"")</f>
        <v>-7.914468633747862E-2</v>
      </c>
      <c r="BO1302" s="61">
        <f>BO1301*(1+BP1302)</f>
        <v>136.3393336147127</v>
      </c>
      <c r="BP1302" s="60">
        <f>$L$36*N(S1302)+$L$37*N(AQ1302)+$L$38*N(AA1302)+$L$39*N(AE1302)+$L$40*N(AM1302)+$L$41*N(W1302)+$L$42*N(AI1302)+$L$43*N(BG1302)+$L$44*N(AY1302)</f>
        <v>5.863467498213073E-3</v>
      </c>
      <c r="BQ1302" s="60">
        <f>IF(ISNUMBER(BO1302),BO1302/MAX(BO$22:BO1302)-1,"")</f>
        <v>-0.10081533017570121</v>
      </c>
      <c r="BS1302" s="61">
        <f>BS1301*(1+BT1302)</f>
        <v>127.93783204659623</v>
      </c>
      <c r="BT1302" s="60">
        <f>$L$60*N(S1302)+$L$61*N(AE1302)+$L$62*N(AQ1302)+$L$63*N(AM1302)+$L$64*N(AI1302)+$L$65*N(AA1302)+$L$66*N(BG1302)+$L$67*N(W1302)+$L$68*N(AY1302)</f>
        <v>6.7146028837490193E-3</v>
      </c>
      <c r="BU1302" s="60">
        <f>IF(ISNUMBER(BS1302),BS1302/MAX(BS$22:BS1302)-1,"")</f>
        <v>-0.1140729658418782</v>
      </c>
    </row>
    <row r="1303" spans="17:73" ht="16" customHeight="1">
      <c r="Q1303" s="63">
        <v>44950</v>
      </c>
      <c r="R1303" s="62">
        <v>570</v>
      </c>
      <c r="S1303" s="60">
        <f>IF(AND(ISNUMBER(R1302),ISNUMBER(R1303)),R1303/R1302-1,"")</f>
        <v>5.6812166978370549E-3</v>
      </c>
      <c r="T1303" s="60">
        <f>IF(ISNUMBER(R1303),R1303/MAX(R$22:R1303)-1,"")</f>
        <v>-0.14091936699321783</v>
      </c>
      <c r="V1303" s="62">
        <v>286.08999999999997</v>
      </c>
      <c r="W1303" s="60">
        <f>IF(AND(ISNUMBER(V1302),ISNUMBER(V1303)),V1303/V1302-1,"")</f>
        <v>5.5887521968365217E-3</v>
      </c>
      <c r="X1303" s="60">
        <f>IF(ISNUMBER(V1303),V1303/MAX(V$22:V1303)-1,"")</f>
        <v>-0.15250170335041624</v>
      </c>
      <c r="Z1303" s="62">
        <v>11.23</v>
      </c>
      <c r="AA1303" s="60">
        <f>IF(AND(ISNUMBER(Z1302),ISNUMBER(Z1303)),Z1303/Z1302-1,"")</f>
        <v>5.3715308863027111E-3</v>
      </c>
      <c r="AB1303" s="60">
        <f>IF(ISNUMBER(Z1303),Z1303/MAX(Z$22:Z1303)-1,"")</f>
        <v>-0.17182890855457222</v>
      </c>
      <c r="AD1303" s="62">
        <v>13.99</v>
      </c>
      <c r="AE1303" s="60">
        <f>IF(AND(ISNUMBER(AD1302),ISNUMBER(AD1303)),AD1303/AD1302-1,"")</f>
        <v>1.5976761074800283E-2</v>
      </c>
      <c r="AF1303" s="60">
        <f>IF(ISNUMBER(AD1303),AD1303/MAX(AD$22:AD1303)-1,"")</f>
        <v>-0.17560400707130219</v>
      </c>
      <c r="AH1303" s="62">
        <v>17.73</v>
      </c>
      <c r="AI1303" s="60">
        <f>IF(AND(ISNUMBER(AH1302),ISNUMBER(AH1303)),AH1303/AH1302-1,"")</f>
        <v>1.025641025641022E-2</v>
      </c>
      <c r="AJ1303" s="60">
        <f>IF(ISNUMBER(AH1303),AH1303/MAX(AH$22:AH1303)-1,"")</f>
        <v>-0.15731939163498099</v>
      </c>
      <c r="AL1303" s="62">
        <v>21.01</v>
      </c>
      <c r="AM1303" s="60">
        <f>IF(AND(ISNUMBER(AL1302),ISNUMBER(AL1303)),AL1303/AL1302-1,"")</f>
        <v>-9.510223490252212E-4</v>
      </c>
      <c r="AN1303" s="60">
        <f>IF(ISNUMBER(AL1303),AL1303/MAX(AL$22:AL1303)-1,"")</f>
        <v>-0.10861264319049635</v>
      </c>
      <c r="AP1303" s="62">
        <v>100.56</v>
      </c>
      <c r="AQ1303" s="60">
        <f>IF(AND(ISNUMBER(AP1302),ISNUMBER(AP1303)),AP1303/AP1302-1,"")</f>
        <v>1.9892580067626398E-4</v>
      </c>
      <c r="AR1303" s="60">
        <f>IF(ISNUMBER(AP1303),AP1303/MAX(AP$22:AP1303)-1,"")</f>
        <v>0</v>
      </c>
      <c r="AT1303" s="62">
        <v>50.17</v>
      </c>
      <c r="AU1303" s="60">
        <f>IF(AND(ISNUMBER(AT1302),ISNUMBER(AT1303)),AT1303/AT1302-1,"")</f>
        <v>-1.9928258270218713E-4</v>
      </c>
      <c r="AV1303" s="60">
        <f>IF(ISNUMBER(AT1303),AT1303/MAX(AT$22:AT1303)-1,"")</f>
        <v>-5.9760956175303193E-4</v>
      </c>
      <c r="AX1303" s="62">
        <v>25.5</v>
      </c>
      <c r="AY1303" s="60">
        <f>IF(AND(ISNUMBER(AX1302),ISNUMBER(AX1303)),AX1303/AX1302-1,"")</f>
        <v>-5.0721810378462351E-3</v>
      </c>
      <c r="AZ1303" s="60">
        <f>IF(ISNUMBER(AX1303),AX1303/MAX(AX$22:AX1303)-1,"")</f>
        <v>-4.9039716576543047E-2</v>
      </c>
      <c r="BB1303" s="62">
        <v>41.64</v>
      </c>
      <c r="BC1303" s="60">
        <f>IF(AND(ISNUMBER(BB1302),ISNUMBER(BB1303)),BB1303/BB1302-1,"")</f>
        <v>-3.5893754486718832E-3</v>
      </c>
      <c r="BD1303" s="60">
        <f>IF(ISNUMBER(BB1303),BB1303/MAX(BB$22:BB1303)-1,"")</f>
        <v>-0.24715241366841445</v>
      </c>
      <c r="BF1303" s="62">
        <v>49.13</v>
      </c>
      <c r="BG1303" s="60">
        <f>IF(AND(ISNUMBER(BF1302),ISNUMBER(BF1303)),BF1303/BF1302-1,"")</f>
        <v>2.0358306188938968E-4</v>
      </c>
      <c r="BH1303" s="60">
        <f>IF(ISNUMBER(BF1303),BF1303/MAX(BF$22:BF1303)-1,"")</f>
        <v>-9.2537864794975944E-2</v>
      </c>
      <c r="BK1303" s="61">
        <f>BK1302*(1+BL1303)</f>
        <v>138.72636935888798</v>
      </c>
      <c r="BL1303" s="60">
        <f>$L$12*N(AQ1303)+$L$13*N(S1303)+$L$14*N(AA1303)+$L$15*N(AE1303)+$L$16*N(AY1303)+$L$17*N(BC1303)+$L$18*N(AM1303)+$L$19*N(AU1303)+$L$20*N(W1303)</f>
        <v>3.2205043822351488E-3</v>
      </c>
      <c r="BM1303" s="60">
        <f>IF(ISNUMBER(BK1303),BK1303/MAX(BK$22:BK1303)-1,"")</f>
        <v>-7.6179067764424069E-2</v>
      </c>
      <c r="BO1303" s="61">
        <f>BO1302*(1+BP1303)</f>
        <v>137.03277338836347</v>
      </c>
      <c r="BP1303" s="60">
        <f>$L$36*N(S1303)+$L$37*N(AQ1303)+$L$38*N(AA1303)+$L$39*N(AE1303)+$L$40*N(AM1303)+$L$41*N(W1303)+$L$42*N(AI1303)+$L$43*N(BG1303)+$L$44*N(AY1303)</f>
        <v>5.0861314579283114E-3</v>
      </c>
      <c r="BQ1303" s="60">
        <f>IF(ISNUMBER(BO1303),BO1303/MAX(BO$22:BO1303)-1,"")</f>
        <v>-9.6241958740021061E-2</v>
      </c>
      <c r="BS1303" s="61">
        <f>BS1302*(1+BT1303)</f>
        <v>128.73420822939903</v>
      </c>
      <c r="BT1303" s="60">
        <f>$L$60*N(S1303)+$L$61*N(AE1303)+$L$62*N(AQ1303)+$L$63*N(AM1303)+$L$64*N(AI1303)+$L$65*N(AA1303)+$L$66*N(BG1303)+$L$67*N(W1303)+$L$68*N(AY1303)</f>
        <v>6.2247121907830043E-3</v>
      </c>
      <c r="BU1303" s="60">
        <f>IF(ISNUMBER(BS1303),BS1303/MAX(BS$22:BS1303)-1,"")</f>
        <v>-0.10855832503220986</v>
      </c>
    </row>
    <row r="1304" spans="17:73" ht="16" customHeight="1">
      <c r="Q1304" s="63">
        <v>44951</v>
      </c>
      <c r="R1304" s="62">
        <v>561.86</v>
      </c>
      <c r="S1304" s="60">
        <f>IF(AND(ISNUMBER(R1303),ISNUMBER(R1304)),R1304/R1303-1,"")</f>
        <v>-1.4280701754385894E-2</v>
      </c>
      <c r="T1304" s="60">
        <f>IF(ISNUMBER(R1304),R1304/MAX(R$22:R1304)-1,"")</f>
        <v>-0.1531876412961567</v>
      </c>
      <c r="V1304" s="62">
        <v>282</v>
      </c>
      <c r="W1304" s="60">
        <f>IF(AND(ISNUMBER(V1303),ISNUMBER(V1304)),V1304/V1303-1,"")</f>
        <v>-1.4296200496347167E-2</v>
      </c>
      <c r="X1304" s="60">
        <f>IF(ISNUMBER(V1304),V1304/MAX(V$22:V1304)-1,"")</f>
        <v>-0.16461770891963146</v>
      </c>
      <c r="Z1304" s="62">
        <v>11.1</v>
      </c>
      <c r="AA1304" s="60">
        <f>IF(AND(ISNUMBER(Z1303),ISNUMBER(Z1304)),Z1304/Z1303-1,"")</f>
        <v>-1.1576135351736516E-2</v>
      </c>
      <c r="AB1304" s="60">
        <f>IF(ISNUMBER(Z1304),Z1304/MAX(Z$22:Z1304)-1,"")</f>
        <v>-0.18141592920353988</v>
      </c>
      <c r="AD1304" s="62">
        <v>14.04</v>
      </c>
      <c r="AE1304" s="60">
        <f>IF(AND(ISNUMBER(AD1303),ISNUMBER(AD1304)),AD1304/AD1303-1,"")</f>
        <v>3.5739814152966343E-3</v>
      </c>
      <c r="AF1304" s="60">
        <f>IF(ISNUMBER(AD1304),AD1304/MAX(AD$22:AD1304)-1,"")</f>
        <v>-0.17265763111373011</v>
      </c>
      <c r="AH1304" s="62">
        <v>17.7</v>
      </c>
      <c r="AI1304" s="60">
        <f>IF(AND(ISNUMBER(AH1303),ISNUMBER(AH1304)),AH1304/AH1303-1,"")</f>
        <v>-1.6920473773266442E-3</v>
      </c>
      <c r="AJ1304" s="60">
        <f>IF(ISNUMBER(AH1304),AH1304/MAX(AH$22:AH1304)-1,"")</f>
        <v>-0.15874524714828897</v>
      </c>
      <c r="AL1304" s="62">
        <v>21</v>
      </c>
      <c r="AM1304" s="60">
        <f>IF(AND(ISNUMBER(AL1303),ISNUMBER(AL1304)),AL1304/AL1303-1,"")</f>
        <v>-4.759638267491928E-4</v>
      </c>
      <c r="AN1304" s="60">
        <f>IF(ISNUMBER(AL1304),AL1304/MAX(AL$22:AL1304)-1,"")</f>
        <v>-0.10903691132795923</v>
      </c>
      <c r="AP1304" s="62">
        <v>100.71</v>
      </c>
      <c r="AQ1304" s="60">
        <f>IF(AND(ISNUMBER(AP1303),ISNUMBER(AP1304)),AP1304/AP1303-1,"")</f>
        <v>1.49164677804281E-3</v>
      </c>
      <c r="AR1304" s="60">
        <f>IF(ISNUMBER(AP1304),AP1304/MAX(AP$22:AP1304)-1,"")</f>
        <v>0</v>
      </c>
      <c r="AT1304" s="62">
        <v>50.19</v>
      </c>
      <c r="AU1304" s="60">
        <f>IF(AND(ISNUMBER(AT1303),ISNUMBER(AT1304)),AT1304/AT1303-1,"")</f>
        <v>3.9864460833149984E-4</v>
      </c>
      <c r="AV1304" s="60">
        <f>IF(ISNUMBER(AT1304),AT1304/MAX(AT$22:AT1304)-1,"")</f>
        <v>-1.9920318725108466E-4</v>
      </c>
      <c r="AX1304" s="62">
        <v>25.21</v>
      </c>
      <c r="AY1304" s="60">
        <f>IF(AND(ISNUMBER(AX1303),ISNUMBER(AX1304)),AX1304/AX1303-1,"")</f>
        <v>-1.1372549019607825E-2</v>
      </c>
      <c r="AZ1304" s="60">
        <f>IF(ISNUMBER(AX1304),AX1304/MAX(AX$22:AX1304)-1,"")</f>
        <v>-5.9854559015476427E-2</v>
      </c>
      <c r="BB1304" s="62">
        <v>41.7</v>
      </c>
      <c r="BC1304" s="60">
        <f>IF(AND(ISNUMBER(BB1303),ISNUMBER(BB1304)),BB1304/BB1303-1,"")</f>
        <v>1.4409221902018654E-3</v>
      </c>
      <c r="BD1304" s="60">
        <f>IF(ISNUMBER(BB1304),BB1304/MAX(BB$22:BB1304)-1,"")</f>
        <v>-0.24606761887542938</v>
      </c>
      <c r="BF1304" s="62">
        <v>49</v>
      </c>
      <c r="BG1304" s="60">
        <f>IF(AND(ISNUMBER(BF1303),ISNUMBER(BF1304)),BF1304/BF1303-1,"")</f>
        <v>-2.6460411154081154E-3</v>
      </c>
      <c r="BH1304" s="60">
        <f>IF(ISNUMBER(BF1304),BF1304/MAX(BF$22:BF1304)-1,"")</f>
        <v>-9.4939046915404557E-2</v>
      </c>
      <c r="BK1304" s="61">
        <f>BK1303*(1+BL1304)</f>
        <v>137.74391527555946</v>
      </c>
      <c r="BL1304" s="60">
        <f>$L$12*N(AQ1304)+$L$13*N(S1304)+$L$14*N(AA1304)+$L$15*N(AE1304)+$L$16*N(AY1304)+$L$17*N(BC1304)+$L$18*N(AM1304)+$L$19*N(AU1304)+$L$20*N(W1304)</f>
        <v>-7.0819562846548209E-3</v>
      </c>
      <c r="BM1304" s="60">
        <f>IF(ISNUMBER(BK1304),BK1304/MAX(BK$22:BK1304)-1,"")</f>
        <v>-8.2721527221365387E-2</v>
      </c>
      <c r="BO1304" s="61">
        <f>BO1303*(1+BP1304)</f>
        <v>136.13572025582869</v>
      </c>
      <c r="BP1304" s="60">
        <f>$L$36*N(S1304)+$L$37*N(AQ1304)+$L$38*N(AA1304)+$L$39*N(AE1304)+$L$40*N(AM1304)+$L$41*N(W1304)+$L$42*N(AI1304)+$L$43*N(BG1304)+$L$44*N(AY1304)</f>
        <v>-6.546267074318329E-3</v>
      </c>
      <c r="BQ1304" s="60">
        <f>IF(ISNUMBER(BO1304),BO1304/MAX(BO$22:BO1304)-1,"")</f>
        <v>-0.10215820024867173</v>
      </c>
      <c r="BS1304" s="61">
        <f>BS1303*(1+BT1304)</f>
        <v>128.12151618554125</v>
      </c>
      <c r="BT1304" s="60">
        <f>$L$60*N(S1304)+$L$61*N(AE1304)+$L$62*N(AQ1304)+$L$63*N(AM1304)+$L$64*N(AI1304)+$L$65*N(AA1304)+$L$66*N(BG1304)+$L$67*N(W1304)+$L$68*N(AY1304)</f>
        <v>-4.7593569128571251E-3</v>
      </c>
      <c r="BU1304" s="60">
        <f>IF(ISNUMBER(BS1304),BS1304/MAX(BS$22:BS1304)-1,"")</f>
        <v>-0.11280101413037669</v>
      </c>
    </row>
    <row r="1305" spans="17:73" ht="16" customHeight="1">
      <c r="Q1305" s="63">
        <v>44953</v>
      </c>
      <c r="R1305" s="62">
        <v>568.1</v>
      </c>
      <c r="S1305" s="60">
        <f>IF(AND(ISNUMBER(R1304),ISNUMBER(R1305)),R1305/R1304-1,"")</f>
        <v>1.1105969458583997E-2</v>
      </c>
      <c r="T1305" s="60">
        <f>IF(ISNUMBER(R1305),R1305/MAX(R$22:R1305)-1,"")</f>
        <v>-0.1437829691032404</v>
      </c>
      <c r="V1305" s="62">
        <v>285.24</v>
      </c>
      <c r="W1305" s="60">
        <f>IF(AND(ISNUMBER(V1304),ISNUMBER(V1305)),V1305/V1304-1,"")</f>
        <v>1.1489361702127665E-2</v>
      </c>
      <c r="X1305" s="60">
        <f>IF(ISNUMBER(V1305),V1305/MAX(V$22:V1305)-1,"")</f>
        <v>-0.155019699617857</v>
      </c>
      <c r="Z1305" s="62">
        <v>11.14</v>
      </c>
      <c r="AA1305" s="60">
        <f>IF(AND(ISNUMBER(Z1304),ISNUMBER(Z1305)),Z1305/Z1304-1,"")</f>
        <v>3.6036036036037888E-3</v>
      </c>
      <c r="AB1305" s="60">
        <f>IF(ISNUMBER(Z1305),Z1305/MAX(Z$22:Z1305)-1,"")</f>
        <v>-0.17846607669616521</v>
      </c>
      <c r="AD1305" s="62">
        <v>14</v>
      </c>
      <c r="AE1305" s="60">
        <f>IF(AND(ISNUMBER(AD1304),ISNUMBER(AD1305)),AD1305/AD1304-1,"")</f>
        <v>-2.8490028490028019E-3</v>
      </c>
      <c r="AF1305" s="60">
        <f>IF(ISNUMBER(AD1305),AD1305/MAX(AD$22:AD1305)-1,"")</f>
        <v>-0.17501473187978778</v>
      </c>
      <c r="AH1305" s="62">
        <v>17.73</v>
      </c>
      <c r="AI1305" s="60">
        <f>IF(AND(ISNUMBER(AH1304),ISNUMBER(AH1305)),AH1305/AH1304-1,"")</f>
        <v>1.6949152542373724E-3</v>
      </c>
      <c r="AJ1305" s="60">
        <f>IF(ISNUMBER(AH1305),AH1305/MAX(AH$22:AH1305)-1,"")</f>
        <v>-0.15731939163498099</v>
      </c>
      <c r="AL1305" s="62">
        <v>20.93</v>
      </c>
      <c r="AM1305" s="60">
        <f>IF(AND(ISNUMBER(AL1304),ISNUMBER(AL1305)),AL1305/AL1304-1,"")</f>
        <v>-3.3333333333332993E-3</v>
      </c>
      <c r="AN1305" s="60">
        <f>IF(ISNUMBER(AL1305),AL1305/MAX(AL$22:AL1305)-1,"")</f>
        <v>-0.11200678829019939</v>
      </c>
      <c r="AP1305" s="62">
        <v>100.57</v>
      </c>
      <c r="AQ1305" s="60">
        <f>IF(AND(ISNUMBER(AP1304),ISNUMBER(AP1305)),AP1305/AP1304-1,"")</f>
        <v>-1.3901300764571634E-3</v>
      </c>
      <c r="AR1305" s="60">
        <f>IF(ISNUMBER(AP1305),AP1305/MAX(AP$22:AP1305)-1,"")</f>
        <v>-1.3901300764571634E-3</v>
      </c>
      <c r="AT1305" s="62">
        <v>50.2</v>
      </c>
      <c r="AU1305" s="60">
        <f>IF(AND(ISNUMBER(AT1304),ISNUMBER(AT1305)),AT1305/AT1304-1,"")</f>
        <v>1.9924287706718502E-4</v>
      </c>
      <c r="AV1305" s="60">
        <f>IF(ISNUMBER(AT1305),AT1305/MAX(AT$22:AT1305)-1,"")</f>
        <v>0</v>
      </c>
      <c r="AX1305" s="62">
        <v>25.1</v>
      </c>
      <c r="AY1305" s="60">
        <f>IF(AND(ISNUMBER(AX1304),ISNUMBER(AX1305)),AX1305/AX1304-1,"")</f>
        <v>-4.363347877826218E-3</v>
      </c>
      <c r="AZ1305" s="60">
        <f>IF(ISNUMBER(AX1305),AX1305/MAX(AX$22:AX1305)-1,"")</f>
        <v>-6.3956740630244258E-2</v>
      </c>
      <c r="BB1305" s="62">
        <v>41.57</v>
      </c>
      <c r="BC1305" s="60">
        <f>IF(AND(ISNUMBER(BB1304),ISNUMBER(BB1305)),BB1305/BB1304-1,"")</f>
        <v>-3.1175059952038842E-3</v>
      </c>
      <c r="BD1305" s="60">
        <f>IF(ISNUMBER(BB1305),BB1305/MAX(BB$22:BB1305)-1,"")</f>
        <v>-0.24841800759356358</v>
      </c>
      <c r="BF1305" s="62">
        <v>48.92</v>
      </c>
      <c r="BG1305" s="60">
        <f>IF(AND(ISNUMBER(BF1304),ISNUMBER(BF1305)),BF1305/BF1304-1,"")</f>
        <v>-1.6326530612245094E-3</v>
      </c>
      <c r="BH1305" s="60">
        <f>IF(ISNUMBER(BF1305),BF1305/MAX(BF$22:BF1305)-1,"")</f>
        <v>-9.6416697451052857E-2</v>
      </c>
      <c r="BK1305" s="61">
        <f>BK1304*(1+BL1305)</f>
        <v>138.07448481286903</v>
      </c>
      <c r="BL1305" s="60">
        <f>$L$12*N(AQ1305)+$L$13*N(S1305)+$L$14*N(AA1305)+$L$15*N(AE1305)+$L$16*N(AY1305)+$L$17*N(BC1305)+$L$18*N(AM1305)+$L$19*N(AU1305)+$L$20*N(W1305)</f>
        <v>2.399884863503933E-3</v>
      </c>
      <c r="BM1305" s="60">
        <f>IF(ISNUMBER(BK1305),BK1305/MAX(BK$22:BK1305)-1,"")</f>
        <v>-8.0520164498926072E-2</v>
      </c>
      <c r="BO1305" s="61">
        <f>BO1304*(1+BP1305)</f>
        <v>136.51604500629776</v>
      </c>
      <c r="BP1305" s="60">
        <f>$L$36*N(S1305)+$L$37*N(AQ1305)+$L$38*N(AA1305)+$L$39*N(AE1305)+$L$40*N(AM1305)+$L$41*N(W1305)+$L$42*N(AI1305)+$L$43*N(BG1305)+$L$44*N(AY1305)</f>
        <v>2.7937175471240182E-3</v>
      </c>
      <c r="BQ1305" s="60">
        <f>IF(ISNUMBER(BO1305),BO1305/MAX(BO$22:BO1305)-1,"")</f>
        <v>-9.9649883858165089E-2</v>
      </c>
      <c r="BS1305" s="61">
        <f>BS1304*(1+BT1305)</f>
        <v>128.4582178601319</v>
      </c>
      <c r="BT1305" s="60">
        <f>$L$60*N(S1305)+$L$61*N(AE1305)+$L$62*N(AQ1305)+$L$63*N(AM1305)+$L$64*N(AI1305)+$L$65*N(AA1305)+$L$66*N(BG1305)+$L$67*N(W1305)+$L$68*N(AY1305)</f>
        <v>2.6279869659289307E-3</v>
      </c>
      <c r="BU1305" s="60">
        <f>IF(ISNUMBER(BS1305),BS1305/MAX(BS$22:BS1305)-1,"")</f>
        <v>-0.11046946675932612</v>
      </c>
    </row>
    <row r="1306" spans="17:73" ht="16" customHeight="1">
      <c r="Q1306" s="63">
        <v>44956</v>
      </c>
      <c r="R1306" s="62">
        <v>570.6</v>
      </c>
      <c r="S1306" s="60">
        <f>IF(AND(ISNUMBER(R1305),ISNUMBER(R1306)),R1306/R1305-1,"")</f>
        <v>4.4006336912514321E-3</v>
      </c>
      <c r="T1306" s="60">
        <f>IF(ISNUMBER(R1306),R1306/MAX(R$22:R1306)-1,"")</f>
        <v>-0.14001507159005266</v>
      </c>
      <c r="V1306" s="62">
        <v>286.77999999999997</v>
      </c>
      <c r="W1306" s="60">
        <f>IF(AND(ISNUMBER(V1305),ISNUMBER(V1306)),V1306/V1305-1,"")</f>
        <v>5.398962277380237E-3</v>
      </c>
      <c r="X1306" s="60">
        <f>IF(ISNUMBER(V1306),V1306/MAX(V$22:V1306)-1,"")</f>
        <v>-0.15045768285096428</v>
      </c>
      <c r="Z1306" s="62">
        <v>11.2</v>
      </c>
      <c r="AA1306" s="60">
        <f>IF(AND(ISNUMBER(Z1305),ISNUMBER(Z1306)),Z1306/Z1305-1,"")</f>
        <v>5.3859964093356805E-3</v>
      </c>
      <c r="AB1306" s="60">
        <f>IF(ISNUMBER(Z1306),Z1306/MAX(Z$22:Z1306)-1,"")</f>
        <v>-0.17404129793510337</v>
      </c>
      <c r="AD1306" s="62">
        <v>14.07</v>
      </c>
      <c r="AE1306" s="60">
        <f>IF(AND(ISNUMBER(AD1305),ISNUMBER(AD1306)),AD1306/AD1305-1,"")</f>
        <v>5.0000000000001155E-3</v>
      </c>
      <c r="AF1306" s="60">
        <f>IF(ISNUMBER(AD1306),AD1306/MAX(AD$22:AD1306)-1,"")</f>
        <v>-0.17088980553918676</v>
      </c>
      <c r="AH1306" s="62">
        <v>17.829999999999998</v>
      </c>
      <c r="AI1306" s="60">
        <f>IF(AND(ISNUMBER(AH1305),ISNUMBER(AH1306)),AH1306/AH1305-1,"")</f>
        <v>5.6401579244218514E-3</v>
      </c>
      <c r="AJ1306" s="60">
        <f>IF(ISNUMBER(AH1306),AH1306/MAX(AH$22:AH1306)-1,"")</f>
        <v>-0.15256653992395441</v>
      </c>
      <c r="AL1306" s="62">
        <v>20.88</v>
      </c>
      <c r="AM1306" s="60">
        <f>IF(AND(ISNUMBER(AL1305),ISNUMBER(AL1306)),AL1306/AL1305-1,"")</f>
        <v>-2.3889154323937234E-3</v>
      </c>
      <c r="AN1306" s="60">
        <f>IF(ISNUMBER(AL1306),AL1306/MAX(AL$22:AL1306)-1,"")</f>
        <v>-0.11412812897751379</v>
      </c>
      <c r="AP1306" s="62">
        <v>100.57</v>
      </c>
      <c r="AQ1306" s="60">
        <f>IF(AND(ISNUMBER(AP1305),ISNUMBER(AP1306)),AP1306/AP1305-1,"")</f>
        <v>0</v>
      </c>
      <c r="AR1306" s="60">
        <f>IF(ISNUMBER(AP1306),AP1306/MAX(AP$22:AP1306)-1,"")</f>
        <v>-1.3901300764571634E-3</v>
      </c>
      <c r="AT1306" s="62">
        <v>50.2</v>
      </c>
      <c r="AU1306" s="60">
        <f>IF(AND(ISNUMBER(AT1305),ISNUMBER(AT1306)),AT1306/AT1305-1,"")</f>
        <v>0</v>
      </c>
      <c r="AV1306" s="60">
        <f>IF(ISNUMBER(AT1306),AT1306/MAX(AT$22:AT1306)-1,"")</f>
        <v>0</v>
      </c>
      <c r="AX1306" s="62">
        <v>25.31</v>
      </c>
      <c r="AY1306" s="60">
        <f>IF(AND(ISNUMBER(AX1305),ISNUMBER(AX1306)),AX1306/AX1305-1,"")</f>
        <v>8.3665338645417808E-3</v>
      </c>
      <c r="AZ1306" s="60">
        <f>IF(ISNUMBER(AX1306),AX1306/MAX(AX$22:AX1306)-1,"")</f>
        <v>-5.6125303002051208E-2</v>
      </c>
      <c r="BB1306" s="62">
        <v>41.69</v>
      </c>
      <c r="BC1306" s="60">
        <f>IF(AND(ISNUMBER(BB1305),ISNUMBER(BB1306)),BB1306/BB1305-1,"")</f>
        <v>2.8866971373586736E-3</v>
      </c>
      <c r="BD1306" s="60">
        <f>IF(ISNUMBER(BB1306),BB1306/MAX(BB$22:BB1306)-1,"")</f>
        <v>-0.24624841800759367</v>
      </c>
      <c r="BF1306" s="62">
        <v>48.95</v>
      </c>
      <c r="BG1306" s="60">
        <f>IF(AND(ISNUMBER(BF1305),ISNUMBER(BF1306)),BF1306/BF1305-1,"")</f>
        <v>6.132461161079128E-4</v>
      </c>
      <c r="BH1306" s="60">
        <f>IF(ISNUMBER(BF1306),BF1306/MAX(BF$22:BF1306)-1,"")</f>
        <v>-9.5862578500184648E-2</v>
      </c>
      <c r="BK1306" s="61">
        <f>BK1305*(1+BL1306)</f>
        <v>138.61619032111372</v>
      </c>
      <c r="BL1306" s="60">
        <f>$L$12*N(AQ1306)+$L$13*N(S1306)+$L$14*N(AA1306)+$L$15*N(AE1306)+$L$16*N(AY1306)+$L$17*N(BC1306)+$L$18*N(AM1306)+$L$19*N(AU1306)+$L$20*N(W1306)</f>
        <v>3.9232846602966194E-3</v>
      </c>
      <c r="BM1306" s="60">
        <f>IF(ISNUMBER(BK1306),BK1306/MAX(BK$22:BK1306)-1,"")</f>
        <v>-7.6912783364852633E-2</v>
      </c>
      <c r="BO1306" s="61">
        <f>BO1305*(1+BP1306)</f>
        <v>137.03956837059835</v>
      </c>
      <c r="BP1306" s="60">
        <f>$L$36*N(S1306)+$L$37*N(AQ1306)+$L$38*N(AA1306)+$L$39*N(AE1306)+$L$40*N(AM1306)+$L$41*N(W1306)+$L$42*N(AI1306)+$L$43*N(BG1306)+$L$44*N(AY1306)</f>
        <v>3.8348852274210088E-3</v>
      </c>
      <c r="BQ1306" s="60">
        <f>IF(ISNUMBER(BO1306),BO1306/MAX(BO$22:BO1306)-1,"")</f>
        <v>-9.6197144498265996E-2</v>
      </c>
      <c r="BS1306" s="61">
        <f>BS1305*(1+BT1306)</f>
        <v>128.87039571732817</v>
      </c>
      <c r="BT1306" s="60">
        <f>$L$60*N(S1306)+$L$61*N(AE1306)+$L$62*N(AQ1306)+$L$63*N(AM1306)+$L$64*N(AI1306)+$L$65*N(AA1306)+$L$66*N(BG1306)+$L$67*N(W1306)+$L$68*N(AY1306)</f>
        <v>3.2086530862903452E-3</v>
      </c>
      <c r="BU1306" s="60">
        <f>IF(ISNUMBER(BS1306),BS1306/MAX(BS$22:BS1306)-1,"")</f>
        <v>-0.10761527186849384</v>
      </c>
    </row>
    <row r="1307" spans="17:73" ht="16" customHeight="1">
      <c r="Q1307" s="63">
        <v>44957</v>
      </c>
      <c r="R1307" s="62">
        <v>569.5</v>
      </c>
      <c r="S1307" s="60">
        <f>IF(AND(ISNUMBER(R1306),ISNUMBER(R1307)),R1307/R1306-1,"")</f>
        <v>-1.92779530318965E-3</v>
      </c>
      <c r="T1307" s="60">
        <f>IF(ISNUMBER(R1307),R1307/MAX(R$22:R1307)-1,"")</f>
        <v>-0.14167294649585527</v>
      </c>
      <c r="V1307" s="62">
        <v>285.76</v>
      </c>
      <c r="W1307" s="60">
        <f>IF(AND(ISNUMBER(V1306),ISNUMBER(V1307)),V1307/V1306-1,"")</f>
        <v>-3.5567333844758187E-3</v>
      </c>
      <c r="X1307" s="60">
        <f>IF(ISNUMBER(V1307),V1307/MAX(V$22:V1307)-1,"")</f>
        <v>-0.15347927837189324</v>
      </c>
      <c r="Z1307" s="62">
        <v>11.18</v>
      </c>
      <c r="AA1307" s="60">
        <f>IF(AND(ISNUMBER(Z1306),ISNUMBER(Z1307)),Z1307/Z1306-1,"")</f>
        <v>-1.7857142857142794E-3</v>
      </c>
      <c r="AB1307" s="60">
        <f>IF(ISNUMBER(Z1307),Z1307/MAX(Z$22:Z1307)-1,"")</f>
        <v>-0.17551622418879065</v>
      </c>
      <c r="AD1307" s="62">
        <v>14.02</v>
      </c>
      <c r="AE1307" s="60">
        <f>IF(AND(ISNUMBER(AD1306),ISNUMBER(AD1307)),AD1307/AD1306-1,"")</f>
        <v>-3.5536602700781961E-3</v>
      </c>
      <c r="AF1307" s="60">
        <f>IF(ISNUMBER(AD1307),AD1307/MAX(AD$22:AD1307)-1,"")</f>
        <v>-0.17383618149675895</v>
      </c>
      <c r="AH1307" s="62">
        <v>17.66</v>
      </c>
      <c r="AI1307" s="60">
        <f>IF(AND(ISNUMBER(AH1306),ISNUMBER(AH1307)),AH1307/AH1306-1,"")</f>
        <v>-9.534492428491248E-3</v>
      </c>
      <c r="AJ1307" s="60">
        <f>IF(ISNUMBER(AH1307),AH1307/MAX(AH$22:AH1307)-1,"")</f>
        <v>-0.16064638783269958</v>
      </c>
      <c r="AL1307" s="62">
        <v>20.87</v>
      </c>
      <c r="AM1307" s="60">
        <f>IF(AND(ISNUMBER(AL1306),ISNUMBER(AL1307)),AL1307/AL1306-1,"")</f>
        <v>-4.7892720306508263E-4</v>
      </c>
      <c r="AN1307" s="60">
        <f>IF(ISNUMBER(AL1307),AL1307/MAX(AL$22:AL1307)-1,"")</f>
        <v>-0.11455239711497667</v>
      </c>
      <c r="AP1307" s="62">
        <v>100.62</v>
      </c>
      <c r="AQ1307" s="60">
        <f>IF(AND(ISNUMBER(AP1306),ISNUMBER(AP1307)),AP1307/AP1306-1,"")</f>
        <v>4.9716615292849653E-4</v>
      </c>
      <c r="AR1307" s="60">
        <f>IF(ISNUMBER(AP1307),AP1307/MAX(AP$22:AP1307)-1,"")</f>
        <v>-8.9365504915095428E-4</v>
      </c>
      <c r="AT1307" s="62">
        <v>50.21</v>
      </c>
      <c r="AU1307" s="60">
        <f>IF(AND(ISNUMBER(AT1306),ISNUMBER(AT1307)),AT1307/AT1306-1,"")</f>
        <v>1.9920318725086261E-4</v>
      </c>
      <c r="AV1307" s="60">
        <f>IF(ISNUMBER(AT1307),AT1307/MAX(AT$22:AT1307)-1,"")</f>
        <v>0</v>
      </c>
      <c r="AX1307" s="62">
        <v>25.31</v>
      </c>
      <c r="AY1307" s="60">
        <f>IF(AND(ISNUMBER(AX1306),ISNUMBER(AX1307)),AX1307/AX1306-1,"")</f>
        <v>0</v>
      </c>
      <c r="AZ1307" s="60">
        <f>IF(ISNUMBER(AX1307),AX1307/MAX(AX$22:AX1307)-1,"")</f>
        <v>-5.6125303002051208E-2</v>
      </c>
      <c r="BB1307" s="62">
        <v>41.58</v>
      </c>
      <c r="BC1307" s="60">
        <f>IF(AND(ISNUMBER(BB1306),ISNUMBER(BB1307)),BB1307/BB1306-1,"")</f>
        <v>-2.6385224274406704E-3</v>
      </c>
      <c r="BD1307" s="60">
        <f>IF(ISNUMBER(BB1307),BB1307/MAX(BB$22:BB1307)-1,"")</f>
        <v>-0.24823720846139941</v>
      </c>
      <c r="BF1307" s="62">
        <v>49.07</v>
      </c>
      <c r="BG1307" s="60">
        <f>IF(AND(ISNUMBER(BF1306),ISNUMBER(BF1307)),BF1307/BF1306-1,"")</f>
        <v>2.4514811031663974E-3</v>
      </c>
      <c r="BH1307" s="60">
        <f>IF(ISNUMBER(BF1307),BF1307/MAX(BF$22:BF1307)-1,"")</f>
        <v>-9.3646102696712252E-2</v>
      </c>
      <c r="BK1307" s="61">
        <f>BK1306*(1+BL1307)</f>
        <v>138.44268956454451</v>
      </c>
      <c r="BL1307" s="60">
        <f>$L$12*N(AQ1307)+$L$13*N(S1307)+$L$14*N(AA1307)+$L$15*N(AE1307)+$L$16*N(AY1307)+$L$17*N(BC1307)+$L$18*N(AM1307)+$L$19*N(AU1307)+$L$20*N(W1307)</f>
        <v>-1.2516629995910477E-3</v>
      </c>
      <c r="BM1307" s="60">
        <f>IF(ISNUMBER(BK1307),BK1307/MAX(BK$22:BK1307)-1,"")</f>
        <v>-7.8068177479310386E-2</v>
      </c>
      <c r="BO1307" s="61">
        <f>BO1306*(1+BP1307)</f>
        <v>136.83307200859076</v>
      </c>
      <c r="BP1307" s="60">
        <f>$L$36*N(S1307)+$L$37*N(AQ1307)+$L$38*N(AA1307)+$L$39*N(AE1307)+$L$40*N(AM1307)+$L$41*N(W1307)+$L$42*N(AI1307)+$L$43*N(BG1307)+$L$44*N(AY1307)</f>
        <v>-1.5068375102376286E-3</v>
      </c>
      <c r="BQ1307" s="60">
        <f>IF(ISNUMBER(BO1307),BO1307/MAX(BO$22:BO1307)-1,"")</f>
        <v>-9.7559028542795856E-2</v>
      </c>
      <c r="BS1307" s="61">
        <f>BS1306*(1+BT1307)</f>
        <v>128.55898404239028</v>
      </c>
      <c r="BT1307" s="60">
        <f>$L$60*N(S1307)+$L$61*N(AE1307)+$L$62*N(AQ1307)+$L$63*N(AM1307)+$L$64*N(AI1307)+$L$65*N(AA1307)+$L$66*N(BG1307)+$L$67*N(W1307)+$L$68*N(AY1307)</f>
        <v>-2.4164717831777955E-3</v>
      </c>
      <c r="BU1307" s="60">
        <f>IF(ISNUMBER(BS1307),BS1307/MAX(BS$22:BS1307)-1,"")</f>
        <v>-0.10977169438376255</v>
      </c>
    </row>
    <row r="1308" spans="17:73" ht="16" customHeight="1">
      <c r="Q1308" s="63">
        <v>44958</v>
      </c>
      <c r="R1308" s="62">
        <v>573.79999999999995</v>
      </c>
      <c r="S1308" s="60">
        <f>IF(AND(ISNUMBER(R1307),ISNUMBER(R1308)),R1308/R1307-1,"")</f>
        <v>7.5504828797190449E-3</v>
      </c>
      <c r="T1308" s="60">
        <f>IF(ISNUMBER(R1308),R1308/MAX(R$22:R1308)-1,"")</f>
        <v>-0.13519216277317259</v>
      </c>
      <c r="V1308" s="62">
        <v>288.64</v>
      </c>
      <c r="W1308" s="60">
        <f>IF(AND(ISNUMBER(V1307),ISNUMBER(V1308)),V1308/V1307-1,"")</f>
        <v>1.0078387458006599E-2</v>
      </c>
      <c r="X1308" s="60">
        <f>IF(ISNUMBER(V1308),V1308/MAX(V$22:V1308)-1,"")</f>
        <v>-0.14494771454809374</v>
      </c>
      <c r="Z1308" s="62">
        <v>11.27</v>
      </c>
      <c r="AA1308" s="60">
        <f>IF(AND(ISNUMBER(Z1307),ISNUMBER(Z1308)),Z1308/Z1307-1,"")</f>
        <v>8.0500894454382799E-3</v>
      </c>
      <c r="AB1308" s="60">
        <f>IF(ISNUMBER(Z1308),Z1308/MAX(Z$22:Z1308)-1,"")</f>
        <v>-0.16887905604719766</v>
      </c>
      <c r="AD1308" s="62">
        <v>14</v>
      </c>
      <c r="AE1308" s="60">
        <f>IF(AND(ISNUMBER(AD1307),ISNUMBER(AD1308)),AD1308/AD1307-1,"")</f>
        <v>-1.4265335235377208E-3</v>
      </c>
      <c r="AF1308" s="60">
        <f>IF(ISNUMBER(AD1308),AD1308/MAX(AD$22:AD1308)-1,"")</f>
        <v>-0.17501473187978778</v>
      </c>
      <c r="AH1308" s="62">
        <v>17.75</v>
      </c>
      <c r="AI1308" s="60">
        <f>IF(AND(ISNUMBER(AH1307),ISNUMBER(AH1308)),AH1308/AH1307-1,"")</f>
        <v>5.0962627406567762E-3</v>
      </c>
      <c r="AJ1308" s="60">
        <f>IF(ISNUMBER(AH1308),AH1308/MAX(AH$22:AH1308)-1,"")</f>
        <v>-0.15636882129277563</v>
      </c>
      <c r="AL1308" s="62">
        <v>21.01</v>
      </c>
      <c r="AM1308" s="60">
        <f>IF(AND(ISNUMBER(AL1307),ISNUMBER(AL1308)),AL1308/AL1307-1,"")</f>
        <v>6.7081935793005254E-3</v>
      </c>
      <c r="AN1308" s="60">
        <f>IF(ISNUMBER(AL1308),AL1308/MAX(AL$22:AL1308)-1,"")</f>
        <v>-0.10861264319049635</v>
      </c>
      <c r="AP1308" s="62">
        <v>100.63</v>
      </c>
      <c r="AQ1308" s="60">
        <f>IF(AND(ISNUMBER(AP1307),ISNUMBER(AP1308)),AP1308/AP1307-1,"")</f>
        <v>9.9383820314047355E-5</v>
      </c>
      <c r="AR1308" s="60">
        <f>IF(ISNUMBER(AP1308),AP1308/MAX(AP$22:AP1308)-1,"")</f>
        <v>-7.9436004368982349E-4</v>
      </c>
      <c r="AT1308" s="62">
        <v>50.08</v>
      </c>
      <c r="AU1308" s="60">
        <f>IF(AND(ISNUMBER(AT1307),ISNUMBER(AT1308)),AT1308/AT1307-1,"")</f>
        <v>-2.5891256721769507E-3</v>
      </c>
      <c r="AV1308" s="60">
        <f>IF(ISNUMBER(AT1308),AT1308/MAX(AT$22:AT1308)-1,"")</f>
        <v>-2.5891256721769507E-3</v>
      </c>
      <c r="AX1308" s="62">
        <v>25.28</v>
      </c>
      <c r="AY1308" s="60">
        <f>IF(AND(ISNUMBER(AX1307),ISNUMBER(AX1308)),AX1308/AX1307-1,"")</f>
        <v>-1.1853022520741385E-3</v>
      </c>
      <c r="AZ1308" s="60">
        <f>IF(ISNUMBER(AX1308),AX1308/MAX(AX$22:AX1308)-1,"")</f>
        <v>-5.7244079806078707E-2</v>
      </c>
      <c r="BB1308" s="62">
        <v>41.66</v>
      </c>
      <c r="BC1308" s="60">
        <f>IF(AND(ISNUMBER(BB1307),ISNUMBER(BB1308)),BB1308/BB1307-1,"")</f>
        <v>1.9240019240018835E-3</v>
      </c>
      <c r="BD1308" s="60">
        <f>IF(ISNUMBER(BB1308),BB1308/MAX(BB$22:BB1308)-1,"")</f>
        <v>-0.24679081540408621</v>
      </c>
      <c r="BF1308" s="62">
        <v>48.99</v>
      </c>
      <c r="BG1308" s="60">
        <f>IF(AND(ISNUMBER(BF1307),ISNUMBER(BF1308)),BF1308/BF1307-1,"")</f>
        <v>-1.6303240269003316E-3</v>
      </c>
      <c r="BH1308" s="60">
        <f>IF(ISNUMBER(BF1308),BF1308/MAX(BF$22:BF1308)-1,"")</f>
        <v>-9.5123753232360553E-2</v>
      </c>
      <c r="BK1308" s="61">
        <f>BK1307*(1+BL1308)</f>
        <v>138.9396639659472</v>
      </c>
      <c r="BL1308" s="60">
        <f>$L$12*N(AQ1308)+$L$13*N(S1308)+$L$14*N(AA1308)+$L$15*N(AE1308)+$L$16*N(AY1308)+$L$17*N(BC1308)+$L$18*N(AM1308)+$L$19*N(AU1308)+$L$20*N(W1308)</f>
        <v>3.589748241426586E-3</v>
      </c>
      <c r="BM1308" s="60">
        <f>IF(ISNUMBER(BK1308),BK1308/MAX(BK$22:BK1308)-1,"")</f>
        <v>-7.4758674340701492E-2</v>
      </c>
      <c r="BO1308" s="61">
        <f>BO1307*(1+BP1308)</f>
        <v>137.34908419952865</v>
      </c>
      <c r="BP1308" s="60">
        <f>$L$36*N(S1308)+$L$37*N(AQ1308)+$L$38*N(AA1308)+$L$39*N(AE1308)+$L$40*N(AM1308)+$L$41*N(W1308)+$L$42*N(AI1308)+$L$43*N(BG1308)+$L$44*N(AY1308)</f>
        <v>3.7711072576481174E-3</v>
      </c>
      <c r="BQ1308" s="60">
        <f>IF(ISNUMBER(BO1308),BO1308/MAX(BO$22:BO1308)-1,"")</f>
        <v>-9.4155826845734536E-2</v>
      </c>
      <c r="BS1308" s="61">
        <f>BS1307*(1+BT1308)</f>
        <v>129.07787136780985</v>
      </c>
      <c r="BT1308" s="60">
        <f>$L$60*N(S1308)+$L$61*N(AE1308)+$L$62*N(AQ1308)+$L$63*N(AM1308)+$L$64*N(AI1308)+$L$65*N(AA1308)+$L$66*N(BG1308)+$L$67*N(W1308)+$L$68*N(AY1308)</f>
        <v>4.0361809739293724E-3</v>
      </c>
      <c r="BU1308" s="60">
        <f>IF(ISNUMBER(BS1308),BS1308/MAX(BS$22:BS1308)-1,"")</f>
        <v>-0.106178571834181</v>
      </c>
    </row>
    <row r="1309" spans="17:73" ht="16" customHeight="1">
      <c r="Q1309" s="63">
        <v>44959</v>
      </c>
      <c r="R1309" s="62">
        <v>576.58000000000004</v>
      </c>
      <c r="S1309" s="60">
        <f>IF(AND(ISNUMBER(R1308),ISNUMBER(R1309)),R1309/R1308-1,"")</f>
        <v>4.8448936911817952E-3</v>
      </c>
      <c r="T1309" s="60">
        <f>IF(ISNUMBER(R1309),R1309/MAX(R$22:R1309)-1,"")</f>
        <v>-0.13100226073850785</v>
      </c>
      <c r="V1309" s="62">
        <v>290.52999999999997</v>
      </c>
      <c r="W1309" s="60">
        <f>IF(AND(ISNUMBER(V1308),ISNUMBER(V1309)),V1309/V1308-1,"")</f>
        <v>6.5479490022173348E-3</v>
      </c>
      <c r="X1309" s="60">
        <f>IF(ISNUMBER(V1309),V1309/MAX(V$22:V1309)-1,"")</f>
        <v>-0.13934887578872535</v>
      </c>
      <c r="Z1309" s="62">
        <v>11.33</v>
      </c>
      <c r="AA1309" s="60">
        <f>IF(AND(ISNUMBER(Z1308),ISNUMBER(Z1309)),Z1309/Z1308-1,"")</f>
        <v>5.3238686779060185E-3</v>
      </c>
      <c r="AB1309" s="60">
        <f>IF(ISNUMBER(Z1309),Z1309/MAX(Z$22:Z1309)-1,"")</f>
        <v>-0.16445427728613571</v>
      </c>
      <c r="AD1309" s="62">
        <v>13.99</v>
      </c>
      <c r="AE1309" s="60">
        <f>IF(AND(ISNUMBER(AD1308),ISNUMBER(AD1309)),AD1309/AD1308-1,"")</f>
        <v>-7.1428571428566734E-4</v>
      </c>
      <c r="AF1309" s="60">
        <f>IF(ISNUMBER(AD1309),AD1309/MAX(AD$22:AD1309)-1,"")</f>
        <v>-0.17560400707130219</v>
      </c>
      <c r="AH1309" s="62">
        <v>17.899999999999999</v>
      </c>
      <c r="AI1309" s="60">
        <f>IF(AND(ISNUMBER(AH1308),ISNUMBER(AH1309)),AH1309/AH1308-1,"")</f>
        <v>8.4507042253521014E-3</v>
      </c>
      <c r="AJ1309" s="60">
        <f>IF(ISNUMBER(AH1309),AH1309/MAX(AH$22:AH1309)-1,"")</f>
        <v>-0.14923954372623582</v>
      </c>
      <c r="AL1309" s="62">
        <v>21.1</v>
      </c>
      <c r="AM1309" s="60">
        <f>IF(AND(ISNUMBER(AL1308),ISNUMBER(AL1309)),AL1309/AL1308-1,"")</f>
        <v>4.2836744407424021E-3</v>
      </c>
      <c r="AN1309" s="60">
        <f>IF(ISNUMBER(AL1309),AL1309/MAX(AL$22:AL1309)-1,"")</f>
        <v>-0.10479422995333043</v>
      </c>
      <c r="AP1309" s="62">
        <v>100.63</v>
      </c>
      <c r="AQ1309" s="60">
        <f>IF(AND(ISNUMBER(AP1308),ISNUMBER(AP1309)),AP1309/AP1308-1,"")</f>
        <v>0</v>
      </c>
      <c r="AR1309" s="60">
        <f>IF(ISNUMBER(AP1309),AP1309/MAX(AP$22:AP1309)-1,"")</f>
        <v>-7.9436004368982349E-4</v>
      </c>
      <c r="AT1309" s="62">
        <v>50.07</v>
      </c>
      <c r="AU1309" s="60">
        <f>IF(AND(ISNUMBER(AT1308),ISNUMBER(AT1309)),AT1309/AT1308-1,"")</f>
        <v>-1.9968051118202101E-4</v>
      </c>
      <c r="AV1309" s="60">
        <f>IF(ISNUMBER(AT1309),AT1309/MAX(AT$22:AT1309)-1,"")</f>
        <v>-2.7882891854212888E-3</v>
      </c>
      <c r="AX1309" s="62">
        <v>25.36</v>
      </c>
      <c r="AY1309" s="60">
        <f>IF(AND(ISNUMBER(AX1308),ISNUMBER(AX1309)),AX1309/AX1308-1,"")</f>
        <v>3.1645569620253333E-3</v>
      </c>
      <c r="AZ1309" s="60">
        <f>IF(ISNUMBER(AX1309),AX1309/MAX(AX$22:AX1309)-1,"")</f>
        <v>-5.4260674995338487E-2</v>
      </c>
      <c r="BB1309" s="62">
        <v>41.81</v>
      </c>
      <c r="BC1309" s="60">
        <f>IF(AND(ISNUMBER(BB1308),ISNUMBER(BB1309)),BB1309/BB1308-1,"")</f>
        <v>3.6005760921749008E-3</v>
      </c>
      <c r="BD1309" s="60">
        <f>IF(ISNUMBER(BB1309),BB1309/MAX(BB$22:BB1309)-1,"")</f>
        <v>-0.24407882842162354</v>
      </c>
      <c r="BF1309" s="62">
        <v>49.06</v>
      </c>
      <c r="BG1309" s="60">
        <f>IF(AND(ISNUMBER(BF1308),ISNUMBER(BF1309)),BF1309/BF1308-1,"")</f>
        <v>1.4288630332721652E-3</v>
      </c>
      <c r="BH1309" s="60">
        <f>IF(ISNUMBER(BF1309),BF1309/MAX(BF$22:BF1309)-1,"")</f>
        <v>-9.3830809013668248E-2</v>
      </c>
      <c r="BK1309" s="61">
        <f>BK1308*(1+BL1309)</f>
        <v>139.36108474375951</v>
      </c>
      <c r="BL1309" s="60">
        <f>$L$12*N(AQ1309)+$L$13*N(S1309)+$L$14*N(AA1309)+$L$15*N(AE1309)+$L$16*N(AY1309)+$L$17*N(BC1309)+$L$18*N(AM1309)+$L$19*N(AU1309)+$L$20*N(W1309)</f>
        <v>3.0331207502818452E-3</v>
      </c>
      <c r="BM1309" s="60">
        <f>IF(ISNUMBER(BK1309),BK1309/MAX(BK$22:BK1309)-1,"")</f>
        <v>-7.1952305676825978E-2</v>
      </c>
      <c r="BO1309" s="61">
        <f>BO1308*(1+BP1309)</f>
        <v>137.74198054588953</v>
      </c>
      <c r="BP1309" s="60">
        <f>$L$36*N(S1309)+$L$37*N(AQ1309)+$L$38*N(AA1309)+$L$39*N(AE1309)+$L$40*N(AM1309)+$L$41*N(W1309)+$L$42*N(AI1309)+$L$43*N(BG1309)+$L$44*N(AY1309)</f>
        <v>2.8605676452136248E-3</v>
      </c>
      <c r="BQ1309" s="60">
        <f>IF(ISNUMBER(BO1309),BO1309/MAX(BO$22:BO1309)-1,"")</f>
        <v>-9.1564598312404266E-2</v>
      </c>
      <c r="BS1309" s="61">
        <f>BS1308*(1+BT1309)</f>
        <v>129.49907148674953</v>
      </c>
      <c r="BT1309" s="60">
        <f>$L$60*N(S1309)+$L$61*N(AE1309)+$L$62*N(AQ1309)+$L$63*N(AM1309)+$L$64*N(AI1309)+$L$65*N(AA1309)+$L$66*N(BG1309)+$L$67*N(W1309)+$L$68*N(AY1309)</f>
        <v>3.2631473890630432E-3</v>
      </c>
      <c r="BU1309" s="60">
        <f>IF(ISNUMBER(BS1309),BS1309/MAX(BS$22:BS1309)-1,"")</f>
        <v>-0.10326190077457309</v>
      </c>
    </row>
    <row r="1310" spans="17:73" ht="16" customHeight="1">
      <c r="Q1310" s="63">
        <v>44960</v>
      </c>
      <c r="R1310" s="62">
        <v>587.03</v>
      </c>
      <c r="S1310" s="60">
        <f>IF(AND(ISNUMBER(R1309),ISNUMBER(R1310)),R1310/R1309-1,"")</f>
        <v>1.8124111138090093E-2</v>
      </c>
      <c r="T1310" s="60">
        <f>IF(ISNUMBER(R1310),R1310/MAX(R$22:R1310)-1,"")</f>
        <v>-0.11525244913338362</v>
      </c>
      <c r="V1310" s="62">
        <v>296.02</v>
      </c>
      <c r="W1310" s="60">
        <f>IF(AND(ISNUMBER(V1309),ISNUMBER(V1310)),V1310/V1309-1,"")</f>
        <v>1.8896499500912212E-2</v>
      </c>
      <c r="X1310" s="60">
        <f>IF(ISNUMBER(V1310),V1310/MAX(V$22:V1310)-1,"")</f>
        <v>-0.12308558224960753</v>
      </c>
      <c r="Z1310" s="62">
        <v>11.52</v>
      </c>
      <c r="AA1310" s="60">
        <f>IF(AND(ISNUMBER(Z1309),ISNUMBER(Z1310)),Z1310/Z1309-1,"")</f>
        <v>1.6769638128861342E-2</v>
      </c>
      <c r="AB1310" s="60">
        <f>IF(ISNUMBER(Z1310),Z1310/MAX(Z$22:Z1310)-1,"")</f>
        <v>-0.15044247787610621</v>
      </c>
      <c r="AD1310" s="62">
        <v>14.08</v>
      </c>
      <c r="AE1310" s="60">
        <f>IF(AND(ISNUMBER(AD1309),ISNUMBER(AD1310)),AD1310/AD1309-1,"")</f>
        <v>6.4331665475338973E-3</v>
      </c>
      <c r="AF1310" s="60">
        <f>IF(ISNUMBER(AD1310),AD1310/MAX(AD$22:AD1310)-1,"")</f>
        <v>-0.17030053034767234</v>
      </c>
      <c r="AH1310" s="62">
        <v>18.12</v>
      </c>
      <c r="AI1310" s="60">
        <f>IF(AND(ISNUMBER(AH1309),ISNUMBER(AH1310)),AH1310/AH1309-1,"")</f>
        <v>1.2290502793296243E-2</v>
      </c>
      <c r="AJ1310" s="60">
        <f>IF(ISNUMBER(AH1310),AH1310/MAX(AH$22:AH1310)-1,"")</f>
        <v>-0.1387832699619771</v>
      </c>
      <c r="AL1310" s="62">
        <v>21.29</v>
      </c>
      <c r="AM1310" s="60">
        <f>IF(AND(ISNUMBER(AL1309),ISNUMBER(AL1310)),AL1310/AL1309-1,"")</f>
        <v>9.0047393364927064E-3</v>
      </c>
      <c r="AN1310" s="60">
        <f>IF(ISNUMBER(AL1310),AL1310/MAX(AL$22:AL1310)-1,"")</f>
        <v>-9.6733135341535936E-2</v>
      </c>
      <c r="AP1310" s="62">
        <v>100.61</v>
      </c>
      <c r="AQ1310" s="60">
        <f>IF(AND(ISNUMBER(AP1309),ISNUMBER(AP1310)),AP1310/AP1309-1,"")</f>
        <v>-1.9874788830365198E-4</v>
      </c>
      <c r="AR1310" s="60">
        <f>IF(ISNUMBER(AP1310),AP1310/MAX(AP$22:AP1310)-1,"")</f>
        <v>-9.929500546121961E-4</v>
      </c>
      <c r="AT1310" s="62">
        <v>50.08</v>
      </c>
      <c r="AU1310" s="60">
        <f>IF(AND(ISNUMBER(AT1309),ISNUMBER(AT1310)),AT1310/AT1309-1,"")</f>
        <v>1.9972039145188525E-4</v>
      </c>
      <c r="AV1310" s="60">
        <f>IF(ISNUMBER(AT1310),AT1310/MAX(AT$22:AT1310)-1,"")</f>
        <v>-2.5891256721769507E-3</v>
      </c>
      <c r="AX1310" s="62">
        <v>25.18</v>
      </c>
      <c r="AY1310" s="60">
        <f>IF(AND(ISNUMBER(AX1309),ISNUMBER(AX1310)),AX1310/AX1309-1,"")</f>
        <v>-7.0977917981072114E-3</v>
      </c>
      <c r="AZ1310" s="60">
        <f>IF(ISNUMBER(AX1310),AX1310/MAX(AX$22:AX1310)-1,"")</f>
        <v>-6.0973335819504038E-2</v>
      </c>
      <c r="BB1310" s="62">
        <v>42.08</v>
      </c>
      <c r="BC1310" s="60">
        <f>IF(AND(ISNUMBER(BB1309),ISNUMBER(BB1310)),BB1310/BB1309-1,"")</f>
        <v>6.4577852188469897E-3</v>
      </c>
      <c r="BD1310" s="60">
        <f>IF(ISNUMBER(BB1310),BB1310/MAX(BB$22:BB1310)-1,"")</f>
        <v>-0.23919725185319118</v>
      </c>
      <c r="BF1310" s="62">
        <v>49.42</v>
      </c>
      <c r="BG1310" s="60">
        <f>IF(AND(ISNUMBER(BF1309),ISNUMBER(BF1310)),BF1310/BF1309-1,"")</f>
        <v>7.3379535262942941E-3</v>
      </c>
      <c r="BH1310" s="60">
        <f>IF(ISNUMBER(BF1310),BF1310/MAX(BF$22:BF1310)-1,"")</f>
        <v>-8.718138160325084E-2</v>
      </c>
      <c r="BK1310" s="61">
        <f>BK1309*(1+BL1310)</f>
        <v>140.50997925250516</v>
      </c>
      <c r="BL1310" s="60">
        <f>$L$12*N(AQ1310)+$L$13*N(S1310)+$L$14*N(AA1310)+$L$15*N(AE1310)+$L$16*N(AY1310)+$L$17*N(BC1310)+$L$18*N(AM1310)+$L$19*N(AU1310)+$L$20*N(W1310)</f>
        <v>8.2440123859404829E-3</v>
      </c>
      <c r="BM1310" s="60">
        <f>IF(ISNUMBER(BK1310),BK1310/MAX(BK$22:BK1310)-1,"")</f>
        <v>-6.4301468990082156E-2</v>
      </c>
      <c r="BO1310" s="61">
        <f>BO1309*(1+BP1310)</f>
        <v>139.06316336674467</v>
      </c>
      <c r="BP1310" s="60">
        <f>$L$36*N(S1310)+$L$37*N(AQ1310)+$L$38*N(AA1310)+$L$39*N(AE1310)+$L$40*N(AM1310)+$L$41*N(W1310)+$L$42*N(AI1310)+$L$43*N(BG1310)+$L$44*N(AY1310)</f>
        <v>9.5917222593949487E-3</v>
      </c>
      <c r="BQ1310" s="60">
        <f>IF(ISNUMBER(BO1310),BO1310/MAX(BO$22:BO1310)-1,"")</f>
        <v>-8.2851138248814959E-2</v>
      </c>
      <c r="BS1310" s="61">
        <f>BS1309*(1+BT1310)</f>
        <v>130.85711733508649</v>
      </c>
      <c r="BT1310" s="60">
        <f>$L$60*N(S1310)+$L$61*N(AE1310)+$L$62*N(AQ1310)+$L$63*N(AM1310)+$L$64*N(AI1310)+$L$65*N(AA1310)+$L$66*N(BG1310)+$L$67*N(W1310)+$L$68*N(AY1310)</f>
        <v>1.0486915718742688E-2</v>
      </c>
      <c r="BU1310" s="60">
        <f>IF(ISNUMBER(BS1310),BS1310/MAX(BS$22:BS1310)-1,"")</f>
        <v>-9.3857883906210637E-2</v>
      </c>
    </row>
    <row r="1311" spans="17:73" ht="16" customHeight="1">
      <c r="Q1311" s="63">
        <v>44963</v>
      </c>
      <c r="R1311" s="62">
        <v>591.5</v>
      </c>
      <c r="S1311" s="60">
        <f>IF(AND(ISNUMBER(R1310),ISNUMBER(R1311)),R1311/R1310-1,"")</f>
        <v>7.6146023201539847E-3</v>
      </c>
      <c r="T1311" s="60">
        <f>IF(ISNUMBER(R1311),R1311/MAX(R$22:R1311)-1,"")</f>
        <v>-0.10851544837980409</v>
      </c>
      <c r="V1311" s="62">
        <v>298.36</v>
      </c>
      <c r="W1311" s="60">
        <f>IF(AND(ISNUMBER(V1310),ISNUMBER(V1311)),V1311/V1310-1,"")</f>
        <v>7.9048712924802977E-3</v>
      </c>
      <c r="X1311" s="60">
        <f>IF(ISNUMBER(V1311),V1311/MAX(V$22:V1311)-1,"")</f>
        <v>-0.11615368664277037</v>
      </c>
      <c r="Z1311" s="62">
        <v>11.57</v>
      </c>
      <c r="AA1311" s="60">
        <f>IF(AND(ISNUMBER(Z1310),ISNUMBER(Z1311)),Z1311/Z1310-1,"")</f>
        <v>4.3402777777779011E-3</v>
      </c>
      <c r="AB1311" s="60">
        <f>IF(ISNUMBER(Z1311),Z1311/MAX(Z$22:Z1311)-1,"")</f>
        <v>-0.14675516224188789</v>
      </c>
      <c r="AD1311" s="62">
        <v>14.19</v>
      </c>
      <c r="AE1311" s="60">
        <f>IF(AND(ISNUMBER(AD1310),ISNUMBER(AD1311)),AD1311/AD1310-1,"")</f>
        <v>7.8125E-3</v>
      </c>
      <c r="AF1311" s="60">
        <f>IF(ISNUMBER(AD1311),AD1311/MAX(AD$22:AD1311)-1,"")</f>
        <v>-0.16381850324101355</v>
      </c>
      <c r="AH1311" s="62">
        <v>17.98</v>
      </c>
      <c r="AI1311" s="60">
        <f>IF(AND(ISNUMBER(AH1310),ISNUMBER(AH1311)),AH1311/AH1310-1,"")</f>
        <v>-7.7262693156733286E-3</v>
      </c>
      <c r="AJ1311" s="60">
        <f>IF(ISNUMBER(AH1311),AH1311/MAX(AH$22:AH1311)-1,"")</f>
        <v>-0.14543726235741439</v>
      </c>
      <c r="AL1311" s="62">
        <v>20.88</v>
      </c>
      <c r="AM1311" s="60">
        <f>IF(AND(ISNUMBER(AL1310),ISNUMBER(AL1311)),AL1311/AL1310-1,"")</f>
        <v>-1.9257867543447604E-2</v>
      </c>
      <c r="AN1311" s="60">
        <f>IF(ISNUMBER(AL1311),AL1311/MAX(AL$22:AL1311)-1,"")</f>
        <v>-0.11412812897751379</v>
      </c>
      <c r="AP1311" s="62">
        <v>100.65</v>
      </c>
      <c r="AQ1311" s="60">
        <f>IF(AND(ISNUMBER(AP1310),ISNUMBER(AP1311)),AP1311/AP1310-1,"")</f>
        <v>3.9757479375812643E-4</v>
      </c>
      <c r="AR1311" s="60">
        <f>IF(ISNUMBER(AP1311),AP1311/MAX(AP$22:AP1311)-1,"")</f>
        <v>-5.9577003276722884E-4</v>
      </c>
      <c r="AT1311" s="62">
        <v>50.1</v>
      </c>
      <c r="AU1311" s="60">
        <f>IF(AND(ISNUMBER(AT1310),ISNUMBER(AT1311)),AT1311/AT1310-1,"")</f>
        <v>3.9936102236426407E-4</v>
      </c>
      <c r="AV1311" s="60">
        <f>IF(ISNUMBER(AT1311),AT1311/MAX(AT$22:AT1311)-1,"")</f>
        <v>-2.1907986456880524E-3</v>
      </c>
      <c r="AX1311" s="62">
        <v>25.06</v>
      </c>
      <c r="AY1311" s="60">
        <f>IF(AND(ISNUMBER(AX1310),ISNUMBER(AX1311)),AX1311/AX1310-1,"")</f>
        <v>-4.7656870532168938E-3</v>
      </c>
      <c r="AZ1311" s="60">
        <f>IF(ISNUMBER(AX1311),AX1311/MAX(AX$22:AX1311)-1,"")</f>
        <v>-6.5448443035614479E-2</v>
      </c>
      <c r="BB1311" s="62">
        <v>41.78</v>
      </c>
      <c r="BC1311" s="60">
        <f>IF(AND(ISNUMBER(BB1310),ISNUMBER(BB1311)),BB1311/BB1310-1,"")</f>
        <v>-7.1292775665398045E-3</v>
      </c>
      <c r="BD1311" s="60">
        <f>IF(ISNUMBER(BB1311),BB1311/MAX(BB$22:BB1311)-1,"")</f>
        <v>-0.24462122581811607</v>
      </c>
      <c r="BF1311" s="62">
        <v>49.27</v>
      </c>
      <c r="BG1311" s="60">
        <f>IF(AND(ISNUMBER(BF1310),ISNUMBER(BF1311)),BF1311/BF1310-1,"")</f>
        <v>-3.035208417644597E-3</v>
      </c>
      <c r="BH1311" s="60">
        <f>IF(ISNUMBER(BF1311),BF1311/MAX(BF$22:BF1311)-1,"")</f>
        <v>-8.9951976357591334E-2</v>
      </c>
      <c r="BK1311" s="61">
        <f>BK1310*(1+BL1311)</f>
        <v>140.78313036033396</v>
      </c>
      <c r="BL1311" s="60">
        <f>$L$12*N(AQ1311)+$L$13*N(S1311)+$L$14*N(AA1311)+$L$15*N(AE1311)+$L$16*N(AY1311)+$L$17*N(BC1311)+$L$18*N(AM1311)+$L$19*N(AU1311)+$L$20*N(W1311)</f>
        <v>1.9439979230082966E-3</v>
      </c>
      <c r="BM1311" s="60">
        <f>IF(ISNUMBER(BK1311),BK1311/MAX(BK$22:BK1311)-1,"")</f>
        <v>-6.2482472989237148E-2</v>
      </c>
      <c r="BO1311" s="61">
        <f>BO1310*(1+BP1311)</f>
        <v>139.52921571264281</v>
      </c>
      <c r="BP1311" s="60">
        <f>$L$36*N(S1311)+$L$37*N(AQ1311)+$L$38*N(AA1311)+$L$39*N(AE1311)+$L$40*N(AM1311)+$L$41*N(W1311)+$L$42*N(AI1311)+$L$43*N(BG1311)+$L$44*N(AY1311)</f>
        <v>3.3513716689230616E-3</v>
      </c>
      <c r="BQ1311" s="60">
        <f>IF(ISNUMBER(BO1311),BO1311/MAX(BO$22:BO1311)-1,"")</f>
        <v>-7.9777431537356946E-2</v>
      </c>
      <c r="BS1311" s="61">
        <f>BS1310*(1+BT1311)</f>
        <v>131.01074982692046</v>
      </c>
      <c r="BT1311" s="60">
        <f>$L$60*N(S1311)+$L$61*N(AE1311)+$L$62*N(AQ1311)+$L$63*N(AM1311)+$L$64*N(AI1311)+$L$65*N(AA1311)+$L$66*N(BG1311)+$L$67*N(W1311)+$L$68*N(AY1311)</f>
        <v>1.1740476556622904E-3</v>
      </c>
      <c r="BU1311" s="60">
        <f>IF(ISNUMBER(BS1311),BS1311/MAX(BS$22:BS1311)-1,"")</f>
        <v>-9.2794029879114004E-2</v>
      </c>
    </row>
    <row r="1312" spans="17:73" ht="16" customHeight="1">
      <c r="Q1312" s="63">
        <v>44964</v>
      </c>
      <c r="R1312" s="62">
        <v>592.20000000000005</v>
      </c>
      <c r="S1312" s="60">
        <f>IF(AND(ISNUMBER(R1311),ISNUMBER(R1312)),R1312/R1311-1,"")</f>
        <v>1.1834319526629056E-3</v>
      </c>
      <c r="T1312" s="60">
        <f>IF(ISNUMBER(R1312),R1312/MAX(R$22:R1312)-1,"")</f>
        <v>-0.10746043707611141</v>
      </c>
      <c r="V1312" s="62">
        <v>298.13</v>
      </c>
      <c r="W1312" s="60">
        <f>IF(AND(ISNUMBER(V1311),ISNUMBER(V1312)),V1312/V1311-1,"")</f>
        <v>-7.708808151227764E-4</v>
      </c>
      <c r="X1312" s="60">
        <f>IF(ISNUMBER(V1312),V1312/MAX(V$22:V1312)-1,"")</f>
        <v>-0.11683502680925439</v>
      </c>
      <c r="Z1312" s="62">
        <v>11.55</v>
      </c>
      <c r="AA1312" s="60">
        <f>IF(AND(ISNUMBER(Z1311),ISNUMBER(Z1312)),Z1312/Z1311-1,"")</f>
        <v>-1.7286084701814142E-3</v>
      </c>
      <c r="AB1312" s="60">
        <f>IF(ISNUMBER(Z1312),Z1312/MAX(Z$22:Z1312)-1,"")</f>
        <v>-0.14823008849557517</v>
      </c>
      <c r="AD1312" s="62">
        <v>14.23</v>
      </c>
      <c r="AE1312" s="60">
        <f>IF(AND(ISNUMBER(AD1311),ISNUMBER(AD1312)),AD1312/AD1311-1,"")</f>
        <v>2.8188865398168783E-3</v>
      </c>
      <c r="AF1312" s="60">
        <f>IF(ISNUMBER(AD1312),AD1312/MAX(AD$22:AD1312)-1,"")</f>
        <v>-0.16146140247495577</v>
      </c>
      <c r="AH1312" s="62">
        <v>17.8</v>
      </c>
      <c r="AI1312" s="60">
        <f>IF(AND(ISNUMBER(AH1311),ISNUMBER(AH1312)),AH1312/AH1311-1,"")</f>
        <v>-1.0011123470522798E-2</v>
      </c>
      <c r="AJ1312" s="60">
        <f>IF(ISNUMBER(AH1312),AH1312/MAX(AH$22:AH1312)-1,"")</f>
        <v>-0.15399239543726229</v>
      </c>
      <c r="AL1312" s="62">
        <v>20.98</v>
      </c>
      <c r="AM1312" s="60">
        <f>IF(AND(ISNUMBER(AL1311),ISNUMBER(AL1312)),AL1312/AL1311-1,"")</f>
        <v>4.7892720306514924E-3</v>
      </c>
      <c r="AN1312" s="60">
        <f>IF(ISNUMBER(AL1312),AL1312/MAX(AL$22:AL1312)-1,"")</f>
        <v>-0.10988544760288499</v>
      </c>
      <c r="AP1312" s="62">
        <v>100.67</v>
      </c>
      <c r="AQ1312" s="60">
        <f>IF(AND(ISNUMBER(AP1311),ISNUMBER(AP1312)),AP1312/AP1311-1,"")</f>
        <v>1.9870839542956986E-4</v>
      </c>
      <c r="AR1312" s="60">
        <f>IF(ISNUMBER(AP1312),AP1312/MAX(AP$22:AP1312)-1,"")</f>
        <v>-3.9718002184485623E-4</v>
      </c>
      <c r="AT1312" s="62">
        <v>50.1</v>
      </c>
      <c r="AU1312" s="60">
        <f>IF(AND(ISNUMBER(AT1311),ISNUMBER(AT1312)),AT1312/AT1311-1,"")</f>
        <v>0</v>
      </c>
      <c r="AV1312" s="60">
        <f>IF(ISNUMBER(AT1312),AT1312/MAX(AT$22:AT1312)-1,"")</f>
        <v>-2.1907986456880524E-3</v>
      </c>
      <c r="AX1312" s="62">
        <v>25.08</v>
      </c>
      <c r="AY1312" s="60">
        <f>IF(AND(ISNUMBER(AX1311),ISNUMBER(AX1312)),AX1312/AX1311-1,"")</f>
        <v>7.9808459696728562E-4</v>
      </c>
      <c r="AZ1312" s="60">
        <f>IF(ISNUMBER(AX1312),AX1312/MAX(AX$22:AX1312)-1,"")</f>
        <v>-6.4702591832929479E-2</v>
      </c>
      <c r="BB1312" s="62">
        <v>41.61</v>
      </c>
      <c r="BC1312" s="60">
        <f>IF(AND(ISNUMBER(BB1311),ISNUMBER(BB1312)),BB1312/BB1311-1,"")</f>
        <v>-4.0689325035903057E-3</v>
      </c>
      <c r="BD1312" s="60">
        <f>IF(ISNUMBER(BB1312),BB1312/MAX(BB$22:BB1312)-1,"")</f>
        <v>-0.24769481106490698</v>
      </c>
      <c r="BF1312" s="62">
        <v>49.03</v>
      </c>
      <c r="BG1312" s="60">
        <f>IF(AND(ISNUMBER(BF1311),ISNUMBER(BF1312)),BF1312/BF1311-1,"")</f>
        <v>-4.8711183275828018E-3</v>
      </c>
      <c r="BH1312" s="60">
        <f>IF(ISNUMBER(BF1312),BF1312/MAX(BF$22:BF1312)-1,"")</f>
        <v>-9.4384927964536347E-2</v>
      </c>
      <c r="BK1312" s="61">
        <f>BK1311*(1+BL1312)</f>
        <v>140.86275248934683</v>
      </c>
      <c r="BL1312" s="60">
        <f>$L$12*N(AQ1312)+$L$13*N(S1312)+$L$14*N(AA1312)+$L$15*N(AE1312)+$L$16*N(AY1312)+$L$17*N(BC1312)+$L$18*N(AM1312)+$L$19*N(AU1312)+$L$20*N(W1312)</f>
        <v>5.6556583739179498E-4</v>
      </c>
      <c r="BM1312" s="60">
        <f>IF(ISNUMBER(BK1312),BK1312/MAX(BK$22:BK1312)-1,"")</f>
        <v>-6.1952245104003767E-2</v>
      </c>
      <c r="BO1312" s="61">
        <f>BO1311*(1+BP1312)</f>
        <v>139.61214871641025</v>
      </c>
      <c r="BP1312" s="60">
        <f>$L$36*N(S1312)+$L$37*N(AQ1312)+$L$38*N(AA1312)+$L$39*N(AE1312)+$L$40*N(AM1312)+$L$41*N(W1312)+$L$42*N(AI1312)+$L$43*N(BG1312)+$L$44*N(AY1312)</f>
        <v>5.9437733770575181E-4</v>
      </c>
      <c r="BQ1312" s="60">
        <f>IF(ISNUMBER(BO1312),BO1312/MAX(BO$22:BO1312)-1,"")</f>
        <v>-7.9230472097017501E-2</v>
      </c>
      <c r="BS1312" s="61">
        <f>BS1311*(1+BT1312)</f>
        <v>131.02871386982901</v>
      </c>
      <c r="BT1312" s="60">
        <f>$L$60*N(S1312)+$L$61*N(AE1312)+$L$62*N(AQ1312)+$L$63*N(AM1312)+$L$64*N(AI1312)+$L$65*N(AA1312)+$L$66*N(BG1312)+$L$67*N(W1312)+$L$68*N(AY1312)</f>
        <v>1.3711884660063564E-4</v>
      </c>
      <c r="BU1312" s="60">
        <f>IF(ISNUMBER(BS1312),BS1312/MAX(BS$22:BS1312)-1,"")</f>
        <v>-9.2669634842861837E-2</v>
      </c>
    </row>
    <row r="1313" spans="17:73" ht="16" customHeight="1">
      <c r="Q1313" s="63">
        <v>44965</v>
      </c>
      <c r="R1313" s="62">
        <v>596.62</v>
      </c>
      <c r="S1313" s="60">
        <f>IF(AND(ISNUMBER(R1312),ISNUMBER(R1313)),R1313/R1312-1,"")</f>
        <v>7.463694697737111E-3</v>
      </c>
      <c r="T1313" s="60">
        <f>IF(ISNUMBER(R1313),R1313/MAX(R$22:R1313)-1,"")</f>
        <v>-0.10079879427279581</v>
      </c>
      <c r="V1313" s="62">
        <v>300.22000000000003</v>
      </c>
      <c r="W1313" s="60">
        <f>IF(AND(ISNUMBER(V1312),ISNUMBER(V1313)),V1313/V1312-1,"")</f>
        <v>7.010364606044428E-3</v>
      </c>
      <c r="X1313" s="60">
        <f>IF(ISNUMBER(V1313),V1313/MAX(V$22:V1313)-1,"")</f>
        <v>-0.11064371833989972</v>
      </c>
      <c r="Z1313" s="62">
        <v>11.6</v>
      </c>
      <c r="AA1313" s="60">
        <f>IF(AND(ISNUMBER(Z1312),ISNUMBER(Z1313)),Z1313/Z1312-1,"")</f>
        <v>4.3290043290042934E-3</v>
      </c>
      <c r="AB1313" s="60">
        <f>IF(ISNUMBER(Z1313),Z1313/MAX(Z$22:Z1313)-1,"")</f>
        <v>-0.14454277286135697</v>
      </c>
      <c r="AD1313" s="62">
        <v>14.18</v>
      </c>
      <c r="AE1313" s="60">
        <f>IF(AND(ISNUMBER(AD1312),ISNUMBER(AD1313)),AD1313/AD1312-1,"")</f>
        <v>-3.5137034434293835E-3</v>
      </c>
      <c r="AF1313" s="60">
        <f>IF(ISNUMBER(AD1313),AD1313/MAX(AD$22:AD1313)-1,"")</f>
        <v>-0.16440777843252796</v>
      </c>
      <c r="AH1313" s="62">
        <v>17.8</v>
      </c>
      <c r="AI1313" s="60">
        <f>IF(AND(ISNUMBER(AH1312),ISNUMBER(AH1313)),AH1313/AH1312-1,"")</f>
        <v>0</v>
      </c>
      <c r="AJ1313" s="60">
        <f>IF(ISNUMBER(AH1313),AH1313/MAX(AH$22:AH1313)-1,"")</f>
        <v>-0.15399239543726229</v>
      </c>
      <c r="AL1313" s="62">
        <v>20.95</v>
      </c>
      <c r="AM1313" s="60">
        <f>IF(AND(ISNUMBER(AL1312),ISNUMBER(AL1313)),AL1313/AL1312-1,"")</f>
        <v>-1.4299332697808032E-3</v>
      </c>
      <c r="AN1313" s="60">
        <f>IF(ISNUMBER(AL1313),AL1313/MAX(AL$22:AL1313)-1,"")</f>
        <v>-0.11115825201527374</v>
      </c>
      <c r="AP1313" s="62">
        <v>100.36</v>
      </c>
      <c r="AQ1313" s="60">
        <f>IF(AND(ISNUMBER(AP1312),ISNUMBER(AP1313)),AP1313/AP1312-1,"")</f>
        <v>-3.0793682328399408E-3</v>
      </c>
      <c r="AR1313" s="60">
        <f>IF(ISNUMBER(AP1313),AP1313/MAX(AP$22:AP1313)-1,"")</f>
        <v>-3.4753251911427974E-3</v>
      </c>
      <c r="AT1313" s="62">
        <v>50.11</v>
      </c>
      <c r="AU1313" s="60">
        <f>IF(AND(ISNUMBER(AT1312),ISNUMBER(AT1313)),AT1313/AT1312-1,"")</f>
        <v>1.9960079840308786E-4</v>
      </c>
      <c r="AV1313" s="60">
        <f>IF(ISNUMBER(AT1313),AT1313/MAX(AT$22:AT1313)-1,"")</f>
        <v>-1.9916351324437143E-3</v>
      </c>
      <c r="AX1313" s="62">
        <v>25</v>
      </c>
      <c r="AY1313" s="60">
        <f>IF(AND(ISNUMBER(AX1312),ISNUMBER(AX1313)),AX1313/AX1312-1,"")</f>
        <v>-3.1897926634768536E-3</v>
      </c>
      <c r="AZ1313" s="60">
        <f>IF(ISNUMBER(AX1313),AX1313/MAX(AX$22:AX1313)-1,"")</f>
        <v>-6.7685996643669588E-2</v>
      </c>
      <c r="BB1313" s="62">
        <v>41.57</v>
      </c>
      <c r="BC1313" s="60">
        <f>IF(AND(ISNUMBER(BB1312),ISNUMBER(BB1313)),BB1313/BB1312-1,"")</f>
        <v>-9.6130737803412636E-4</v>
      </c>
      <c r="BD1313" s="60">
        <f>IF(ISNUMBER(BB1313),BB1313/MAX(BB$22:BB1313)-1,"")</f>
        <v>-0.24841800759356358</v>
      </c>
      <c r="BF1313" s="62">
        <v>49.1</v>
      </c>
      <c r="BG1313" s="60">
        <f>IF(AND(ISNUMBER(BF1312),ISNUMBER(BF1313)),BF1313/BF1312-1,"")</f>
        <v>1.4276973281663885E-3</v>
      </c>
      <c r="BH1313" s="60">
        <f>IF(ISNUMBER(BF1313),BF1313/MAX(BF$22:BF1313)-1,"")</f>
        <v>-9.3091983745844042E-2</v>
      </c>
      <c r="BK1313" s="61">
        <f>BK1312*(1+BL1313)</f>
        <v>141.05370592986583</v>
      </c>
      <c r="BL1313" s="60">
        <f>$L$12*N(AQ1313)+$L$13*N(S1313)+$L$14*N(AA1313)+$L$15*N(AE1313)+$L$16*N(AY1313)+$L$17*N(BC1313)+$L$18*N(AM1313)+$L$19*N(AU1313)+$L$20*N(W1313)</f>
        <v>1.3555992421306758E-3</v>
      </c>
      <c r="BM1313" s="60">
        <f>IF(ISNUMBER(BK1313),BK1313/MAX(BK$22:BK1313)-1,"")</f>
        <v>-6.0680628278384385E-2</v>
      </c>
      <c r="BO1313" s="61">
        <f>BO1312*(1+BP1313)</f>
        <v>139.82679000901015</v>
      </c>
      <c r="BP1313" s="60">
        <f>$L$36*N(S1313)+$L$37*N(AQ1313)+$L$38*N(AA1313)+$L$39*N(AE1313)+$L$40*N(AM1313)+$L$41*N(W1313)+$L$42*N(AI1313)+$L$43*N(BG1313)+$L$44*N(AY1313)</f>
        <v>1.5374112824229603E-3</v>
      </c>
      <c r="BQ1313" s="60">
        <f>IF(ISNUMBER(BO1313),BO1313/MAX(BO$22:BO1313)-1,"")</f>
        <v>-7.781487063630832E-2</v>
      </c>
      <c r="BS1313" s="61">
        <f>BS1312*(1+BT1313)</f>
        <v>131.18967266487326</v>
      </c>
      <c r="BT1313" s="60">
        <f>$L$60*N(S1313)+$L$61*N(AE1313)+$L$62*N(AQ1313)+$L$63*N(AM1313)+$L$64*N(AI1313)+$L$65*N(AA1313)+$L$66*N(BG1313)+$L$67*N(W1313)+$L$68*N(AY1313)</f>
        <v>1.2284238339096518E-3</v>
      </c>
      <c r="BU1313" s="60">
        <f>IF(ISNUMBER(BS1313),BS1313/MAX(BS$22:BS1313)-1,"")</f>
        <v>-9.1555048597072641E-2</v>
      </c>
    </row>
    <row r="1314" spans="17:73" ht="16" customHeight="1">
      <c r="Q1314" s="63">
        <v>44966</v>
      </c>
      <c r="R1314" s="62">
        <v>592.29</v>
      </c>
      <c r="S1314" s="60">
        <f>IF(AND(ISNUMBER(R1313),ISNUMBER(R1314)),R1314/R1313-1,"")</f>
        <v>-7.257550869900542E-3</v>
      </c>
      <c r="T1314" s="60">
        <f>IF(ISNUMBER(R1314),R1314/MAX(R$22:R1314)-1,"")</f>
        <v>-0.10732479276563678</v>
      </c>
      <c r="V1314" s="62">
        <v>298.38</v>
      </c>
      <c r="W1314" s="60">
        <f>IF(AND(ISNUMBER(V1313),ISNUMBER(V1314)),V1314/V1313-1,"")</f>
        <v>-6.1288388515089443E-3</v>
      </c>
      <c r="X1314" s="60">
        <f>IF(ISNUMBER(V1314),V1314/MAX(V$22:V1314)-1,"")</f>
        <v>-0.1160944396717718</v>
      </c>
      <c r="Z1314" s="62">
        <v>11.56</v>
      </c>
      <c r="AA1314" s="60">
        <f>IF(AND(ISNUMBER(Z1313),ISNUMBER(Z1314)),Z1314/Z1313-1,"")</f>
        <v>-3.4482758620688614E-3</v>
      </c>
      <c r="AB1314" s="60">
        <f>IF(ISNUMBER(Z1314),Z1314/MAX(Z$22:Z1314)-1,"")</f>
        <v>-0.14749262536873153</v>
      </c>
      <c r="AD1314" s="62">
        <v>14.14</v>
      </c>
      <c r="AE1314" s="60">
        <f>IF(AND(ISNUMBER(AD1313),ISNUMBER(AD1314)),AD1314/AD1313-1,"")</f>
        <v>-2.8208744710859213E-3</v>
      </c>
      <c r="AF1314" s="60">
        <f>IF(ISNUMBER(AD1314),AD1314/MAX(AD$22:AD1314)-1,"")</f>
        <v>-0.16676487919858562</v>
      </c>
      <c r="AH1314" s="62">
        <v>17.64</v>
      </c>
      <c r="AI1314" s="60">
        <f>IF(AND(ISNUMBER(AH1313),ISNUMBER(AH1314)),AH1314/AH1313-1,"")</f>
        <v>-8.9887640449438644E-3</v>
      </c>
      <c r="AJ1314" s="60">
        <f>IF(ISNUMBER(AH1314),AH1314/MAX(AH$22:AH1314)-1,"")</f>
        <v>-0.16159695817490494</v>
      </c>
      <c r="AL1314" s="62">
        <v>20.78</v>
      </c>
      <c r="AM1314" s="60">
        <f>IF(AND(ISNUMBER(AL1313),ISNUMBER(AL1314)),AL1314/AL1313-1,"")</f>
        <v>-8.1145584725536013E-3</v>
      </c>
      <c r="AN1314" s="60">
        <f>IF(ISNUMBER(AL1314),AL1314/MAX(AL$22:AL1314)-1,"")</f>
        <v>-0.11837081035214247</v>
      </c>
      <c r="AP1314" s="62">
        <v>100.35</v>
      </c>
      <c r="AQ1314" s="60">
        <f>IF(AND(ISNUMBER(AP1313),ISNUMBER(AP1314)),AP1314/AP1313-1,"")</f>
        <v>-9.9641291351204586E-5</v>
      </c>
      <c r="AR1314" s="60">
        <f>IF(ISNUMBER(AP1314),AP1314/MAX(AP$22:AP1314)-1,"")</f>
        <v>-3.5746201966041502E-3</v>
      </c>
      <c r="AT1314" s="62">
        <v>50.11</v>
      </c>
      <c r="AU1314" s="60">
        <f>IF(AND(ISNUMBER(AT1313),ISNUMBER(AT1314)),AT1314/AT1313-1,"")</f>
        <v>0</v>
      </c>
      <c r="AV1314" s="60">
        <f>IF(ISNUMBER(AT1314),AT1314/MAX(AT$22:AT1314)-1,"")</f>
        <v>-1.9916351324437143E-3</v>
      </c>
      <c r="AX1314" s="62">
        <v>25.06</v>
      </c>
      <c r="AY1314" s="60">
        <f>IF(AND(ISNUMBER(AX1313),ISNUMBER(AX1314)),AX1314/AX1313-1,"")</f>
        <v>2.3999999999999577E-3</v>
      </c>
      <c r="AZ1314" s="60">
        <f>IF(ISNUMBER(AX1314),AX1314/MAX(AX$22:AX1314)-1,"")</f>
        <v>-6.5448443035614479E-2</v>
      </c>
      <c r="BB1314" s="62">
        <v>41.54</v>
      </c>
      <c r="BC1314" s="60">
        <f>IF(AND(ISNUMBER(BB1313),ISNUMBER(BB1314)),BB1314/BB1313-1,"")</f>
        <v>-7.216742843396684E-4</v>
      </c>
      <c r="BD1314" s="60">
        <f>IF(ISNUMBER(BB1314),BB1314/MAX(BB$22:BB1314)-1,"")</f>
        <v>-0.24896040499005612</v>
      </c>
      <c r="BF1314" s="62">
        <v>49.04</v>
      </c>
      <c r="BG1314" s="60">
        <f>IF(AND(ISNUMBER(BF1313),ISNUMBER(BF1314)),BF1314/BF1313-1,"")</f>
        <v>-1.2219959266802638E-3</v>
      </c>
      <c r="BH1314" s="60">
        <f>IF(ISNUMBER(BF1314),BF1314/MAX(BF$22:BF1314)-1,"")</f>
        <v>-9.4200221647580351E-2</v>
      </c>
      <c r="BK1314" s="61">
        <f>BK1313*(1+BL1314)</f>
        <v>140.62500161625931</v>
      </c>
      <c r="BL1314" s="60">
        <f>$L$12*N(AQ1314)+$L$13*N(S1314)+$L$14*N(AA1314)+$L$15*N(AE1314)+$L$16*N(AY1314)+$L$17*N(BC1314)+$L$18*N(AM1314)+$L$19*N(AU1314)+$L$20*N(W1314)</f>
        <v>-3.0392984769905492E-3</v>
      </c>
      <c r="BM1314" s="60">
        <f>IF(ISNUMBER(BK1314),BK1314/MAX(BK$22:BK1314)-1,"")</f>
        <v>-6.3535500214265683E-2</v>
      </c>
      <c r="BO1314" s="61">
        <f>BO1313*(1+BP1314)</f>
        <v>139.33798161382509</v>
      </c>
      <c r="BP1314" s="60">
        <f>$L$36*N(S1314)+$L$37*N(AQ1314)+$L$38*N(AA1314)+$L$39*N(AE1314)+$L$40*N(AM1314)+$L$41*N(W1314)+$L$42*N(AI1314)+$L$43*N(BG1314)+$L$44*N(AY1314)</f>
        <v>-3.4958136073462666E-3</v>
      </c>
      <c r="BQ1314" s="60">
        <f>IF(ISNUMBER(BO1314),BO1314/MAX(BO$22:BO1314)-1,"")</f>
        <v>-8.1038657960030402E-2</v>
      </c>
      <c r="BS1314" s="61">
        <f>BS1313*(1+BT1314)</f>
        <v>130.54652095828681</v>
      </c>
      <c r="BT1314" s="60">
        <f>$L$60*N(S1314)+$L$61*N(AE1314)+$L$62*N(AQ1314)+$L$63*N(AM1314)+$L$64*N(AI1314)+$L$65*N(AA1314)+$L$66*N(BG1314)+$L$67*N(W1314)+$L$68*N(AY1314)</f>
        <v>-4.9024568285142437E-3</v>
      </c>
      <c r="BU1314" s="60">
        <f>IF(ISNUMBER(BS1314),BS1314/MAX(BS$22:BS1314)-1,"")</f>
        <v>-9.6008660752407216E-2</v>
      </c>
    </row>
    <row r="1315" spans="17:73" ht="16" customHeight="1">
      <c r="Q1315" s="63">
        <v>44967</v>
      </c>
      <c r="R1315" s="62">
        <v>587.63</v>
      </c>
      <c r="S1315" s="60">
        <f>IF(AND(ISNUMBER(R1314),ISNUMBER(R1315)),R1315/R1314-1,"")</f>
        <v>-7.8677674787688279E-3</v>
      </c>
      <c r="T1315" s="60">
        <f>IF(ISNUMBER(R1315),R1315/MAX(R$22:R1315)-1,"")</f>
        <v>-0.11434815373021856</v>
      </c>
      <c r="V1315" s="62">
        <v>295.27999999999997</v>
      </c>
      <c r="W1315" s="60">
        <f>IF(AND(ISNUMBER(V1314),ISNUMBER(V1315)),V1315/V1314-1,"")</f>
        <v>-1.0389436289295562E-2</v>
      </c>
      <c r="X1315" s="60">
        <f>IF(ISNUMBER(V1315),V1315/MAX(V$22:V1315)-1,"")</f>
        <v>-0.12527772017655603</v>
      </c>
      <c r="Z1315" s="62">
        <v>11.54</v>
      </c>
      <c r="AA1315" s="60">
        <f>IF(AND(ISNUMBER(Z1314),ISNUMBER(Z1315)),Z1315/Z1314-1,"")</f>
        <v>-1.7301038062285112E-3</v>
      </c>
      <c r="AB1315" s="60">
        <f>IF(ISNUMBER(Z1315),Z1315/MAX(Z$22:Z1315)-1,"")</f>
        <v>-0.14896755162241893</v>
      </c>
      <c r="AD1315" s="62">
        <v>14.18</v>
      </c>
      <c r="AE1315" s="60">
        <f>IF(AND(ISNUMBER(AD1314),ISNUMBER(AD1315)),AD1315/AD1314-1,"")</f>
        <v>2.8288543140027045E-3</v>
      </c>
      <c r="AF1315" s="60">
        <f>IF(ISNUMBER(AD1315),AD1315/MAX(AD$22:AD1315)-1,"")</f>
        <v>-0.16440777843252796</v>
      </c>
      <c r="AH1315" s="62">
        <v>17.5</v>
      </c>
      <c r="AI1315" s="60">
        <f>IF(AND(ISNUMBER(AH1314),ISNUMBER(AH1315)),AH1315/AH1314-1,"")</f>
        <v>-7.9365079365080193E-3</v>
      </c>
      <c r="AJ1315" s="60">
        <f>IF(ISNUMBER(AH1315),AH1315/MAX(AH$22:AH1315)-1,"")</f>
        <v>-0.16825095057034212</v>
      </c>
      <c r="AL1315" s="62">
        <v>20.57</v>
      </c>
      <c r="AM1315" s="60">
        <f>IF(AND(ISNUMBER(AL1314),ISNUMBER(AL1315)),AL1315/AL1314-1,"")</f>
        <v>-1.01058710298364E-2</v>
      </c>
      <c r="AN1315" s="60">
        <f>IF(ISNUMBER(AL1315),AL1315/MAX(AL$22:AL1315)-1,"")</f>
        <v>-0.12728044123886295</v>
      </c>
      <c r="AP1315" s="62">
        <v>100.37</v>
      </c>
      <c r="AQ1315" s="60">
        <f>IF(AND(ISNUMBER(AP1314),ISNUMBER(AP1315)),AP1315/AP1314-1,"")</f>
        <v>1.9930244145505149E-4</v>
      </c>
      <c r="AR1315" s="60">
        <f>IF(ISNUMBER(AP1315),AP1315/MAX(AP$22:AP1315)-1,"")</f>
        <v>-3.3760301856815556E-3</v>
      </c>
      <c r="AT1315" s="62">
        <v>50.12</v>
      </c>
      <c r="AU1315" s="60">
        <f>IF(AND(ISNUMBER(AT1314),ISNUMBER(AT1315)),AT1315/AT1314-1,"")</f>
        <v>1.9956096587514516E-4</v>
      </c>
      <c r="AV1315" s="60">
        <f>IF(ISNUMBER(AT1315),AT1315/MAX(AT$22:AT1315)-1,"")</f>
        <v>-1.7924716191993761E-3</v>
      </c>
      <c r="AX1315" s="62">
        <v>24.82</v>
      </c>
      <c r="AY1315" s="60">
        <f>IF(AND(ISNUMBER(AX1314),ISNUMBER(AX1315)),AX1315/AX1314-1,"")</f>
        <v>-9.5770151636073164E-3</v>
      </c>
      <c r="AZ1315" s="60">
        <f>IF(ISNUMBER(AX1315),AX1315/MAX(AX$22:AX1315)-1,"")</f>
        <v>-7.439865746783525E-2</v>
      </c>
      <c r="BB1315" s="62">
        <v>41.46</v>
      </c>
      <c r="BC1315" s="60">
        <f>IF(AND(ISNUMBER(BB1314),ISNUMBER(BB1315)),BB1315/BB1314-1,"")</f>
        <v>-1.925854597977783E-3</v>
      </c>
      <c r="BD1315" s="60">
        <f>IF(ISNUMBER(BB1315),BB1315/MAX(BB$22:BB1315)-1,"")</f>
        <v>-0.25040679804736943</v>
      </c>
      <c r="BF1315" s="62">
        <v>48.93</v>
      </c>
      <c r="BG1315" s="60">
        <f>IF(AND(ISNUMBER(BF1314),ISNUMBER(BF1315)),BF1315/BF1314-1,"")</f>
        <v>-2.2430668841761925E-3</v>
      </c>
      <c r="BH1315" s="60">
        <f>IF(ISNUMBER(BF1315),BF1315/MAX(BF$22:BF1315)-1,"")</f>
        <v>-9.623199113409675E-2</v>
      </c>
      <c r="BK1315" s="61">
        <f>BK1314*(1+BL1315)</f>
        <v>140.01998397700257</v>
      </c>
      <c r="BL1315" s="60">
        <f>$L$12*N(AQ1315)+$L$13*N(S1315)+$L$14*N(AA1315)+$L$15*N(AE1315)+$L$16*N(AY1315)+$L$17*N(BC1315)+$L$18*N(AM1315)+$L$19*N(AU1315)+$L$20*N(W1315)</f>
        <v>-4.3023476074883138E-3</v>
      </c>
      <c r="BM1315" s="60">
        <f>IF(ISNUMBER(BK1315),BK1315/MAX(BK$22:BK1315)-1,"")</f>
        <v>-6.7564496014416497E-2</v>
      </c>
      <c r="BO1315" s="61">
        <f>BO1314*(1+BP1315)</f>
        <v>138.86240903961419</v>
      </c>
      <c r="BP1315" s="60">
        <f>$L$36*N(S1315)+$L$37*N(AQ1315)+$L$38*N(AA1315)+$L$39*N(AE1315)+$L$40*N(AM1315)+$L$41*N(W1315)+$L$42*N(AI1315)+$L$43*N(BG1315)+$L$44*N(AY1315)</f>
        <v>-3.413086429864804E-3</v>
      </c>
      <c r="BQ1315" s="60">
        <f>IF(ISNUMBER(BO1315),BO1315/MAX(BO$22:BO1315)-1,"")</f>
        <v>-8.4175152446117396E-2</v>
      </c>
      <c r="BS1315" s="61">
        <f>BS1314*(1+BT1315)</f>
        <v>130.01425284697555</v>
      </c>
      <c r="BT1315" s="60">
        <f>$L$60*N(S1315)+$L$61*N(AE1315)+$L$62*N(AQ1315)+$L$63*N(AM1315)+$L$64*N(AI1315)+$L$65*N(AA1315)+$L$66*N(BG1315)+$L$67*N(W1315)+$L$68*N(AY1315)</f>
        <v>-4.077229384621699E-3</v>
      </c>
      <c r="BU1315" s="60">
        <f>IF(ISNUMBER(BS1315),BS1315/MAX(BS$22:BS1315)-1,"")</f>
        <v>-9.9694440804230955E-2</v>
      </c>
    </row>
    <row r="1316" spans="17:73" ht="16" customHeight="1">
      <c r="Q1316" s="63">
        <v>44970</v>
      </c>
      <c r="R1316" s="62">
        <v>588.61</v>
      </c>
      <c r="S1316" s="60">
        <f>IF(AND(ISNUMBER(R1315),ISNUMBER(R1316)),R1316/R1315-1,"")</f>
        <v>1.667716079846171E-3</v>
      </c>
      <c r="T1316" s="60">
        <f>IF(ISNUMBER(R1316),R1316/MAX(R$22:R1316)-1,"")</f>
        <v>-0.11287113790504899</v>
      </c>
      <c r="V1316" s="62">
        <v>295.37</v>
      </c>
      <c r="W1316" s="60">
        <f>IF(AND(ISNUMBER(V1315),ISNUMBER(V1316)),V1316/V1315-1,"")</f>
        <v>3.0479544838812878E-4</v>
      </c>
      <c r="X1316" s="60">
        <f>IF(ISNUMBER(V1316),V1316/MAX(V$22:V1316)-1,"")</f>
        <v>-0.12501110880706223</v>
      </c>
      <c r="Z1316" s="62">
        <v>11.46</v>
      </c>
      <c r="AA1316" s="60">
        <f>IF(AND(ISNUMBER(Z1315),ISNUMBER(Z1316)),Z1316/Z1315-1,"")</f>
        <v>-6.9324090121315463E-3</v>
      </c>
      <c r="AB1316" s="60">
        <f>IF(ISNUMBER(Z1316),Z1316/MAX(Z$22:Z1316)-1,"")</f>
        <v>-0.15486725663716816</v>
      </c>
      <c r="AD1316" s="62">
        <v>14.03</v>
      </c>
      <c r="AE1316" s="60">
        <f>IF(AND(ISNUMBER(AD1315),ISNUMBER(AD1316)),AD1316/AD1315-1,"")</f>
        <v>-1.0578279266572621E-2</v>
      </c>
      <c r="AF1316" s="60">
        <f>IF(ISNUMBER(AD1316),AD1316/MAX(AD$22:AD1316)-1,"")</f>
        <v>-0.17324690630524453</v>
      </c>
      <c r="AH1316" s="62">
        <v>17.45</v>
      </c>
      <c r="AI1316" s="60">
        <f>IF(AND(ISNUMBER(AH1315),ISNUMBER(AH1316)),AH1316/AH1315-1,"")</f>
        <v>-2.8571428571428914E-3</v>
      </c>
      <c r="AJ1316" s="60">
        <f>IF(ISNUMBER(AH1316),AH1316/MAX(AH$22:AH1316)-1,"")</f>
        <v>-0.17062737642585546</v>
      </c>
      <c r="AL1316" s="62">
        <v>20.68</v>
      </c>
      <c r="AM1316" s="60">
        <f>IF(AND(ISNUMBER(AL1315),ISNUMBER(AL1316)),AL1316/AL1315-1,"")</f>
        <v>5.3475935828877219E-3</v>
      </c>
      <c r="AN1316" s="60">
        <f>IF(ISNUMBER(AL1316),AL1316/MAX(AL$22:AL1316)-1,"")</f>
        <v>-0.12261349172677138</v>
      </c>
      <c r="AP1316" s="62">
        <v>100.37</v>
      </c>
      <c r="AQ1316" s="60">
        <f>IF(AND(ISNUMBER(AP1315),ISNUMBER(AP1316)),AP1316/AP1315-1,"")</f>
        <v>0</v>
      </c>
      <c r="AR1316" s="60">
        <f>IF(ISNUMBER(AP1316),AP1316/MAX(AP$22:AP1316)-1,"")</f>
        <v>-3.3760301856815556E-3</v>
      </c>
      <c r="AT1316" s="62">
        <v>50.13</v>
      </c>
      <c r="AU1316" s="60">
        <f>IF(AND(ISNUMBER(AT1315),ISNUMBER(AT1316)),AT1316/AT1315-1,"")</f>
        <v>1.995211492418214E-4</v>
      </c>
      <c r="AV1316" s="60">
        <f>IF(ISNUMBER(AT1316),AT1316/MAX(AT$22:AT1316)-1,"")</f>
        <v>-1.593308105954927E-3</v>
      </c>
      <c r="AX1316" s="62">
        <v>24.97</v>
      </c>
      <c r="AY1316" s="60">
        <f>IF(AND(ISNUMBER(AX1315),ISNUMBER(AX1316)),AX1316/AX1315-1,"")</f>
        <v>6.0435132957292748E-3</v>
      </c>
      <c r="AZ1316" s="60">
        <f>IF(ISNUMBER(AX1316),AX1316/MAX(AX$22:AX1316)-1,"")</f>
        <v>-6.8804773447697309E-2</v>
      </c>
      <c r="BB1316" s="62">
        <v>41.31</v>
      </c>
      <c r="BC1316" s="60">
        <f>IF(AND(ISNUMBER(BB1315),ISNUMBER(BB1316)),BB1316/BB1315-1,"")</f>
        <v>-3.6179450072358899E-3</v>
      </c>
      <c r="BD1316" s="60">
        <f>IF(ISNUMBER(BB1316),BB1316/MAX(BB$22:BB1316)-1,"")</f>
        <v>-0.25311878502983187</v>
      </c>
      <c r="BF1316" s="62">
        <v>48.83</v>
      </c>
      <c r="BG1316" s="60">
        <f>IF(AND(ISNUMBER(BF1315),ISNUMBER(BF1316)),BF1316/BF1315-1,"")</f>
        <v>-2.043735949315395E-3</v>
      </c>
      <c r="BH1316" s="60">
        <f>IF(ISNUMBER(BF1316),BF1316/MAX(BF$22:BF1316)-1,"")</f>
        <v>-9.8079054303657265E-2</v>
      </c>
      <c r="BK1316" s="61">
        <f>BK1315*(1+BL1316)</f>
        <v>139.93123208787014</v>
      </c>
      <c r="BL1316" s="60">
        <f>$L$12*N(AQ1316)+$L$13*N(S1316)+$L$14*N(AA1316)+$L$15*N(AE1316)+$L$16*N(AY1316)+$L$17*N(BC1316)+$L$18*N(AM1316)+$L$19*N(AU1316)+$L$20*N(W1316)</f>
        <v>-6.3385158754904799E-4</v>
      </c>
      <c r="BM1316" s="60">
        <f>IF(ISNUMBER(BK1316),BK1316/MAX(BK$22:BK1316)-1,"")</f>
        <v>-6.8155521738904934E-2</v>
      </c>
      <c r="BO1316" s="61">
        <f>BO1315*(1+BP1316)</f>
        <v>138.58860450413937</v>
      </c>
      <c r="BP1316" s="60">
        <f>$L$36*N(S1316)+$L$37*N(AQ1316)+$L$38*N(AA1316)+$L$39*N(AE1316)+$L$40*N(AM1316)+$L$41*N(W1316)+$L$42*N(AI1316)+$L$43*N(BG1316)+$L$44*N(AY1316)</f>
        <v>-1.9717685827897826E-3</v>
      </c>
      <c r="BQ1316" s="60">
        <f>IF(ISNUMBER(BO1316),BO1316/MAX(BO$22:BO1316)-1,"")</f>
        <v>-8.5980947107862415E-2</v>
      </c>
      <c r="BS1316" s="61">
        <f>BS1315*(1+BT1316)</f>
        <v>129.77695161739581</v>
      </c>
      <c r="BT1316" s="60">
        <f>$L$60*N(S1316)+$L$61*N(AE1316)+$L$62*N(AQ1316)+$L$63*N(AM1316)+$L$64*N(AI1316)+$L$65*N(AA1316)+$L$66*N(BG1316)+$L$67*N(W1316)+$L$68*N(AY1316)</f>
        <v>-1.8251939643805658E-3</v>
      </c>
      <c r="BU1316" s="60">
        <f>IF(ISNUMBER(BS1316),BS1316/MAX(BS$22:BS1316)-1,"")</f>
        <v>-0.10133767307697328</v>
      </c>
    </row>
    <row r="1317" spans="17:73" ht="16" customHeight="1">
      <c r="Q1317" s="63">
        <v>44971</v>
      </c>
      <c r="R1317" s="62">
        <v>592.16999999999996</v>
      </c>
      <c r="S1317" s="60">
        <f>IF(AND(ISNUMBER(R1316),ISNUMBER(R1317)),R1317/R1316-1,"")</f>
        <v>6.0481473301505773E-3</v>
      </c>
      <c r="T1317" s="60">
        <f>IF(ISNUMBER(R1317),R1317/MAX(R$22:R1317)-1,"")</f>
        <v>-0.10750565184626981</v>
      </c>
      <c r="V1317" s="62">
        <v>297.14</v>
      </c>
      <c r="W1317" s="60">
        <f>IF(AND(ISNUMBER(V1316),ISNUMBER(V1317)),V1317/V1316-1,"")</f>
        <v>5.9924840031146953E-3</v>
      </c>
      <c r="X1317" s="60">
        <f>IF(ISNUMBER(V1317),V1317/MAX(V$22:V1317)-1,"")</f>
        <v>-0.11976775187368549</v>
      </c>
      <c r="Z1317" s="62">
        <v>11.52</v>
      </c>
      <c r="AA1317" s="60">
        <f>IF(AND(ISNUMBER(Z1316),ISNUMBER(Z1317)),Z1317/Z1316-1,"")</f>
        <v>5.2356020942407877E-3</v>
      </c>
      <c r="AB1317" s="60">
        <f>IF(ISNUMBER(Z1317),Z1317/MAX(Z$22:Z1317)-1,"")</f>
        <v>-0.15044247787610621</v>
      </c>
      <c r="AD1317" s="62">
        <v>14.16</v>
      </c>
      <c r="AE1317" s="60">
        <f>IF(AND(ISNUMBER(AD1316),ISNUMBER(AD1317)),AD1317/AD1316-1,"")</f>
        <v>9.2658588738419034E-3</v>
      </c>
      <c r="AF1317" s="60">
        <f>IF(ISNUMBER(AD1317),AD1317/MAX(AD$22:AD1317)-1,"")</f>
        <v>-0.16558632881555679</v>
      </c>
      <c r="AH1317" s="62">
        <v>17.510000000000002</v>
      </c>
      <c r="AI1317" s="60">
        <f>IF(AND(ISNUMBER(AH1316),ISNUMBER(AH1317)),AH1317/AH1316-1,"")</f>
        <v>3.4383954154728613E-3</v>
      </c>
      <c r="AJ1317" s="60">
        <f>IF(ISNUMBER(AH1317),AH1317/MAX(AH$22:AH1317)-1,"")</f>
        <v>-0.16777566539923938</v>
      </c>
      <c r="AL1317" s="62">
        <v>20.85</v>
      </c>
      <c r="AM1317" s="60">
        <f>IF(AND(ISNUMBER(AL1316),ISNUMBER(AL1317)),AL1317/AL1316-1,"")</f>
        <v>8.2205029013540099E-3</v>
      </c>
      <c r="AN1317" s="60">
        <f>IF(ISNUMBER(AL1317),AL1317/MAX(AL$22:AL1317)-1,"")</f>
        <v>-0.11540093338990232</v>
      </c>
      <c r="AP1317" s="62">
        <v>100.4</v>
      </c>
      <c r="AQ1317" s="60">
        <f>IF(AND(ISNUMBER(AP1316),ISNUMBER(AP1317)),AP1317/AP1316-1,"")</f>
        <v>2.9889409186023563E-4</v>
      </c>
      <c r="AR1317" s="60">
        <f>IF(ISNUMBER(AP1317),AP1317/MAX(AP$22:AP1317)-1,"")</f>
        <v>-3.0781451692978301E-3</v>
      </c>
      <c r="AT1317" s="62">
        <v>50.134999999999998</v>
      </c>
      <c r="AU1317" s="60">
        <f>IF(AND(ISNUMBER(AT1316),ISNUMBER(AT1317)),AT1317/AT1316-1,"")</f>
        <v>9.9740674246895367E-5</v>
      </c>
      <c r="AV1317" s="60">
        <f>IF(ISNUMBER(AT1317),AT1317/MAX(AT$22:AT1317)-1,"")</f>
        <v>-1.493726349332869E-3</v>
      </c>
      <c r="AX1317" s="62">
        <v>24.74</v>
      </c>
      <c r="AY1317" s="60">
        <f>IF(AND(ISNUMBER(AX1316),ISNUMBER(AX1317)),AX1317/AX1316-1,"")</f>
        <v>-9.2110532639166909E-3</v>
      </c>
      <c r="AZ1317" s="60">
        <f>IF(ISNUMBER(AX1317),AX1317/MAX(AX$22:AX1317)-1,"")</f>
        <v>-7.7382062278575581E-2</v>
      </c>
      <c r="BB1317" s="62">
        <v>41.38</v>
      </c>
      <c r="BC1317" s="60">
        <f>IF(AND(ISNUMBER(BB1316),ISNUMBER(BB1317)),BB1317/BB1316-1,"")</f>
        <v>1.6945049624788044E-3</v>
      </c>
      <c r="BD1317" s="60">
        <f>IF(ISNUMBER(BB1317),BB1317/MAX(BB$22:BB1317)-1,"")</f>
        <v>-0.25185319110468263</v>
      </c>
      <c r="BF1317" s="62">
        <v>48.91</v>
      </c>
      <c r="BG1317" s="60">
        <f>IF(AND(ISNUMBER(BF1316),ISNUMBER(BF1317)),BF1317/BF1316-1,"")</f>
        <v>1.6383370878558789E-3</v>
      </c>
      <c r="BH1317" s="60">
        <f>IF(ISNUMBER(BF1317),BF1317/MAX(BF$22:BF1317)-1,"")</f>
        <v>-9.6601403768008964E-2</v>
      </c>
      <c r="BK1317" s="61">
        <f>BK1316*(1+BL1317)</f>
        <v>140.30493296562113</v>
      </c>
      <c r="BL1317" s="60">
        <f>$L$12*N(AQ1317)+$L$13*N(S1317)+$L$14*N(AA1317)+$L$15*N(AE1317)+$L$16*N(AY1317)+$L$17*N(BC1317)+$L$18*N(AM1317)+$L$19*N(AU1317)+$L$20*N(W1317)</f>
        <v>2.6706037828376898E-3</v>
      </c>
      <c r="BM1317" s="60">
        <f>IF(ISNUMBER(BK1317),BK1317/MAX(BK$22:BK1317)-1,"")</f>
        <v>-6.566693435024451E-2</v>
      </c>
      <c r="BO1317" s="61">
        <f>BO1316*(1+BP1317)</f>
        <v>139.1433798149429</v>
      </c>
      <c r="BP1317" s="60">
        <f>$L$36*N(S1317)+$L$37*N(AQ1317)+$L$38*N(AA1317)+$L$39*N(AE1317)+$L$40*N(AM1317)+$L$41*N(W1317)+$L$42*N(AI1317)+$L$43*N(BG1317)+$L$44*N(AY1317)</f>
        <v>4.0030369941922075E-3</v>
      </c>
      <c r="BQ1317" s="60">
        <f>IF(ISNUMBER(BO1317),BO1317/MAX(BO$22:BO1317)-1,"")</f>
        <v>-8.2322095025738729E-2</v>
      </c>
      <c r="BS1317" s="61">
        <f>BS1316*(1+BT1317)</f>
        <v>130.4655007348737</v>
      </c>
      <c r="BT1317" s="60">
        <f>$L$60*N(S1317)+$L$61*N(AE1317)+$L$62*N(AQ1317)+$L$63*N(AM1317)+$L$64*N(AI1317)+$L$65*N(AA1317)+$L$66*N(BG1317)+$L$67*N(W1317)+$L$68*N(AY1317)</f>
        <v>5.3056348519253931E-3</v>
      </c>
      <c r="BU1317" s="60">
        <f>IF(ISNUMBER(BS1317),BS1317/MAX(BS$22:BS1317)-1,"")</f>
        <v>-9.6569698915138114E-2</v>
      </c>
    </row>
    <row r="1318" spans="17:73" ht="16" customHeight="1">
      <c r="Q1318" s="63">
        <v>44972</v>
      </c>
      <c r="R1318" s="62">
        <v>592.91999999999996</v>
      </c>
      <c r="S1318" s="60">
        <f>IF(AND(ISNUMBER(R1317),ISNUMBER(R1318)),R1318/R1317-1,"")</f>
        <v>1.2665281929176153E-3</v>
      </c>
      <c r="T1318" s="60">
        <f>IF(ISNUMBER(R1318),R1318/MAX(R$22:R1318)-1,"")</f>
        <v>-0.10637528259231355</v>
      </c>
      <c r="V1318" s="62">
        <v>297.95</v>
      </c>
      <c r="W1318" s="60">
        <f>IF(AND(ISNUMBER(V1317),ISNUMBER(V1318)),V1318/V1317-1,"")</f>
        <v>2.7259877498821972E-3</v>
      </c>
      <c r="X1318" s="60">
        <f>IF(ISNUMBER(V1318),V1318/MAX(V$22:V1318)-1,"")</f>
        <v>-0.11736824954824188</v>
      </c>
      <c r="Z1318" s="62">
        <v>11.57</v>
      </c>
      <c r="AA1318" s="60">
        <f>IF(AND(ISNUMBER(Z1317),ISNUMBER(Z1318)),Z1318/Z1317-1,"")</f>
        <v>4.3402777777779011E-3</v>
      </c>
      <c r="AB1318" s="60">
        <f>IF(ISNUMBER(Z1318),Z1318/MAX(Z$22:Z1318)-1,"")</f>
        <v>-0.14675516224188789</v>
      </c>
      <c r="AD1318" s="62">
        <v>14.06</v>
      </c>
      <c r="AE1318" s="60">
        <f>IF(AND(ISNUMBER(AD1317),ISNUMBER(AD1318)),AD1318/AD1317-1,"")</f>
        <v>-7.0621468926553854E-3</v>
      </c>
      <c r="AF1318" s="60">
        <f>IF(ISNUMBER(AD1318),AD1318/MAX(AD$22:AD1318)-1,"")</f>
        <v>-0.17147908073070117</v>
      </c>
      <c r="AH1318" s="62">
        <v>17.579999999999998</v>
      </c>
      <c r="AI1318" s="60">
        <f>IF(AND(ISNUMBER(AH1317),ISNUMBER(AH1318)),AH1318/AH1317-1,"")</f>
        <v>3.9977155910906337E-3</v>
      </c>
      <c r="AJ1318" s="60">
        <f>IF(ISNUMBER(AH1318),AH1318/MAX(AH$22:AH1318)-1,"")</f>
        <v>-0.16444866920152101</v>
      </c>
      <c r="AL1318" s="62">
        <v>20.69</v>
      </c>
      <c r="AM1318" s="60">
        <f>IF(AND(ISNUMBER(AL1317),ISNUMBER(AL1318)),AL1318/AL1317-1,"")</f>
        <v>-7.6738609112709799E-3</v>
      </c>
      <c r="AN1318" s="60">
        <f>IF(ISNUMBER(AL1318),AL1318/MAX(AL$22:AL1318)-1,"")</f>
        <v>-0.12218922358930839</v>
      </c>
      <c r="AP1318" s="62">
        <v>100.4</v>
      </c>
      <c r="AQ1318" s="60">
        <f>IF(AND(ISNUMBER(AP1317),ISNUMBER(AP1318)),AP1318/AP1317-1,"")</f>
        <v>0</v>
      </c>
      <c r="AR1318" s="60">
        <f>IF(ISNUMBER(AP1318),AP1318/MAX(AP$22:AP1318)-1,"")</f>
        <v>-3.0781451692978301E-3</v>
      </c>
      <c r="AT1318" s="62">
        <v>50.14</v>
      </c>
      <c r="AU1318" s="60">
        <f>IF(AND(ISNUMBER(AT1317),ISNUMBER(AT1318)),AT1318/AT1317-1,"")</f>
        <v>9.9730727036950739E-5</v>
      </c>
      <c r="AV1318" s="60">
        <f>IF(ISNUMBER(AT1318),AT1318/MAX(AT$22:AT1318)-1,"")</f>
        <v>-1.3941445927105889E-3</v>
      </c>
      <c r="AX1318" s="62">
        <v>24.69</v>
      </c>
      <c r="AY1318" s="60">
        <f>IF(AND(ISNUMBER(AX1317),ISNUMBER(AX1318)),AX1318/AX1317-1,"")</f>
        <v>-2.0210185933708935E-3</v>
      </c>
      <c r="AZ1318" s="60">
        <f>IF(ISNUMBER(AX1318),AX1318/MAX(AX$22:AX1318)-1,"")</f>
        <v>-7.9246690285288079E-2</v>
      </c>
      <c r="BB1318" s="62">
        <v>41.25</v>
      </c>
      <c r="BC1318" s="60">
        <f>IF(AND(ISNUMBER(BB1317),ISNUMBER(BB1318)),BB1318/BB1317-1,"")</f>
        <v>-3.1416143064283419E-3</v>
      </c>
      <c r="BD1318" s="60">
        <f>IF(ISNUMBER(BB1318),BB1318/MAX(BB$22:BB1318)-1,"")</f>
        <v>-0.25420357982281683</v>
      </c>
      <c r="BF1318" s="62">
        <v>48.88</v>
      </c>
      <c r="BG1318" s="60">
        <f>IF(AND(ISNUMBER(BF1317),ISNUMBER(BF1318)),BF1318/BF1317-1,"")</f>
        <v>-6.1337149867091156E-4</v>
      </c>
      <c r="BH1318" s="60">
        <f>IF(ISNUMBER(BF1318),BF1318/MAX(BF$22:BF1318)-1,"")</f>
        <v>-9.7155522718876952E-2</v>
      </c>
      <c r="BK1318" s="61">
        <f>BK1317*(1+BL1318)</f>
        <v>140.24610719592795</v>
      </c>
      <c r="BL1318" s="60">
        <f>$L$12*N(AQ1318)+$L$13*N(S1318)+$L$14*N(AA1318)+$L$15*N(AE1318)+$L$16*N(AY1318)+$L$17*N(BC1318)+$L$18*N(AM1318)+$L$19*N(AU1318)+$L$20*N(W1318)</f>
        <v>-4.1927085847805521E-4</v>
      </c>
      <c r="BM1318" s="60">
        <f>IF(ISNUMBER(BK1318),BK1318/MAX(BK$22:BK1318)-1,"")</f>
        <v>-6.6058672976783805E-2</v>
      </c>
      <c r="BO1318" s="61">
        <f>BO1317*(1+BP1318)</f>
        <v>139.09582078873589</v>
      </c>
      <c r="BP1318" s="60">
        <f>$L$36*N(S1318)+$L$37*N(AQ1318)+$L$38*N(AA1318)+$L$39*N(AE1318)+$L$40*N(AM1318)+$L$41*N(W1318)+$L$42*N(AI1318)+$L$43*N(BG1318)+$L$44*N(AY1318)</f>
        <v>-3.4179869908488854E-4</v>
      </c>
      <c r="BQ1318" s="60">
        <f>IF(ISNUMBER(BO1318),BO1318/MAX(BO$22:BO1318)-1,"")</f>
        <v>-8.2635756139837757E-2</v>
      </c>
      <c r="BS1318" s="61">
        <f>BS1317*(1+BT1318)</f>
        <v>130.33664575255622</v>
      </c>
      <c r="BT1318" s="60">
        <f>$L$60*N(S1318)+$L$61*N(AE1318)+$L$62*N(AQ1318)+$L$63*N(AM1318)+$L$64*N(AI1318)+$L$65*N(AA1318)+$L$66*N(BG1318)+$L$67*N(W1318)+$L$68*N(AY1318)</f>
        <v>-9.8765559930914576E-4</v>
      </c>
      <c r="BU1318" s="60">
        <f>IF(ISNUMBER(BS1318),BS1318/MAX(BS$22:BS1318)-1,"")</f>
        <v>-9.746197691059022E-2</v>
      </c>
    </row>
    <row r="1319" spans="17:73" ht="16" customHeight="1">
      <c r="Q1319" s="63">
        <v>44973</v>
      </c>
      <c r="R1319" s="62">
        <v>599.52</v>
      </c>
      <c r="S1319" s="60">
        <f>IF(AND(ISNUMBER(R1318),ISNUMBER(R1319)),R1319/R1318-1,"")</f>
        <v>1.1131349929164092E-2</v>
      </c>
      <c r="T1319" s="60">
        <f>IF(ISNUMBER(R1319),R1319/MAX(R$22:R1319)-1,"")</f>
        <v>-9.642803315749815E-2</v>
      </c>
      <c r="V1319" s="62">
        <v>301.66000000000003</v>
      </c>
      <c r="W1319" s="60">
        <f>IF(AND(ISNUMBER(V1318),ISNUMBER(V1319)),V1319/V1318-1,"")</f>
        <v>1.2451753649941333E-2</v>
      </c>
      <c r="X1319" s="60">
        <f>IF(ISNUMBER(V1319),V1319/MAX(V$22:V1319)-1,"")</f>
        <v>-0.10637793642799998</v>
      </c>
      <c r="Z1319" s="62">
        <v>11.71</v>
      </c>
      <c r="AA1319" s="60">
        <f>IF(AND(ISNUMBER(Z1318),ISNUMBER(Z1319)),Z1319/Z1318-1,"")</f>
        <v>1.2100259291270676E-2</v>
      </c>
      <c r="AB1319" s="60">
        <f>IF(ISNUMBER(Z1319),Z1319/MAX(Z$22:Z1319)-1,"")</f>
        <v>-0.1364306784660767</v>
      </c>
      <c r="AD1319" s="62">
        <v>14.21</v>
      </c>
      <c r="AE1319" s="60">
        <f>IF(AND(ISNUMBER(AD1318),ISNUMBER(AD1319)),AD1319/AD1318-1,"")</f>
        <v>1.0668563300142209E-2</v>
      </c>
      <c r="AF1319" s="60">
        <f>IF(ISNUMBER(AD1319),AD1319/MAX(AD$22:AD1319)-1,"")</f>
        <v>-0.1626399528579846</v>
      </c>
      <c r="AH1319" s="62">
        <v>17.920000000000002</v>
      </c>
      <c r="AI1319" s="60">
        <f>IF(AND(ISNUMBER(AH1318),ISNUMBER(AH1319)),AH1319/AH1318-1,"")</f>
        <v>1.9340159271900026E-2</v>
      </c>
      <c r="AJ1319" s="60">
        <f>IF(ISNUMBER(AH1319),AH1319/MAX(AH$22:AH1319)-1,"")</f>
        <v>-0.14828897338403035</v>
      </c>
      <c r="AL1319" s="62">
        <v>20.88</v>
      </c>
      <c r="AM1319" s="60">
        <f>IF(AND(ISNUMBER(AL1318),ISNUMBER(AL1319)),AL1319/AL1318-1,"")</f>
        <v>9.1831802803286067E-3</v>
      </c>
      <c r="AN1319" s="60">
        <f>IF(ISNUMBER(AL1319),AL1319/MAX(AL$22:AL1319)-1,"")</f>
        <v>-0.11412812897751379</v>
      </c>
      <c r="AP1319" s="62">
        <v>100.4</v>
      </c>
      <c r="AQ1319" s="60">
        <f>IF(AND(ISNUMBER(AP1318),ISNUMBER(AP1319)),AP1319/AP1318-1,"")</f>
        <v>0</v>
      </c>
      <c r="AR1319" s="60">
        <f>IF(ISNUMBER(AP1319),AP1319/MAX(AP$22:AP1319)-1,"")</f>
        <v>-3.0781451692978301E-3</v>
      </c>
      <c r="AT1319" s="62">
        <v>50.15</v>
      </c>
      <c r="AU1319" s="60">
        <f>IF(AND(ISNUMBER(AT1318),ISNUMBER(AT1319)),AT1319/AT1318-1,"")</f>
        <v>1.9944156362172727E-4</v>
      </c>
      <c r="AV1319" s="60">
        <f>IF(ISNUMBER(AT1319),AT1319/MAX(AT$22:AT1319)-1,"")</f>
        <v>-1.1949810794662508E-3</v>
      </c>
      <c r="AX1319" s="62">
        <v>24.66</v>
      </c>
      <c r="AY1319" s="60">
        <f>IF(AND(ISNUMBER(AX1318),ISNUMBER(AX1319)),AX1319/AX1318-1,"")</f>
        <v>-1.2150668286756705E-3</v>
      </c>
      <c r="AZ1319" s="60">
        <f>IF(ISNUMBER(AX1319),AX1319/MAX(AX$22:AX1319)-1,"")</f>
        <v>-8.036546708931569E-2</v>
      </c>
      <c r="BB1319" s="62">
        <v>41.16</v>
      </c>
      <c r="BC1319" s="60">
        <f>IF(AND(ISNUMBER(BB1318),ISNUMBER(BB1319)),BB1319/BB1318-1,"")</f>
        <v>-2.1818181818182847E-3</v>
      </c>
      <c r="BD1319" s="60">
        <f>IF(ISNUMBER(BB1319),BB1319/MAX(BB$22:BB1319)-1,"")</f>
        <v>-0.25583077201229443</v>
      </c>
      <c r="BF1319" s="62">
        <v>48.9</v>
      </c>
      <c r="BG1319" s="60">
        <f>IF(AND(ISNUMBER(BF1318),ISNUMBER(BF1319)),BF1319/BF1318-1,"")</f>
        <v>4.0916530278223284E-4</v>
      </c>
      <c r="BH1319" s="60">
        <f>IF(ISNUMBER(BF1319),BF1319/MAX(BF$22:BF1319)-1,"")</f>
        <v>-9.678611008496496E-2</v>
      </c>
      <c r="BK1319" s="61">
        <f>BK1318*(1+BL1319)</f>
        <v>141.14914627948872</v>
      </c>
      <c r="BL1319" s="60">
        <f>$L$12*N(AQ1319)+$L$13*N(S1319)+$L$14*N(AA1319)+$L$15*N(AE1319)+$L$16*N(AY1319)+$L$17*N(BC1319)+$L$18*N(AM1319)+$L$19*N(AU1319)+$L$20*N(W1319)</f>
        <v>6.4389600653885336E-3</v>
      </c>
      <c r="BM1319" s="60">
        <f>IF(ISNUMBER(BK1319),BK1319/MAX(BK$22:BK1319)-1,"")</f>
        <v>-6.0045062068665445E-2</v>
      </c>
      <c r="BO1319" s="61">
        <f>BO1318*(1+BP1319)</f>
        <v>140.18567887931999</v>
      </c>
      <c r="BP1319" s="60">
        <f>$L$36*N(S1319)+$L$37*N(AQ1319)+$L$38*N(AA1319)+$L$39*N(AE1319)+$L$40*N(AM1319)+$L$41*N(W1319)+$L$42*N(AI1319)+$L$43*N(BG1319)+$L$44*N(AY1319)</f>
        <v>7.8353043564079582E-3</v>
      </c>
      <c r="BQ1319" s="60">
        <f>IF(ISNUMBER(BO1319),BO1319/MAX(BO$22:BO1319)-1,"")</f>
        <v>-7.5447928083507532E-2</v>
      </c>
      <c r="BS1319" s="61">
        <f>BS1318*(1+BT1319)</f>
        <v>131.58754193793845</v>
      </c>
      <c r="BT1319" s="60">
        <f>$L$60*N(S1319)+$L$61*N(AE1319)+$L$62*N(AQ1319)+$L$63*N(AM1319)+$L$64*N(AI1319)+$L$65*N(AA1319)+$L$66*N(BG1319)+$L$67*N(W1319)+$L$68*N(AY1319)</f>
        <v>9.5974250231746893E-3</v>
      </c>
      <c r="BU1319" s="60">
        <f>IF(ISNUMBER(BS1319),BS1319/MAX(BS$22:BS1319)-1,"")</f>
        <v>-8.8799935903425276E-2</v>
      </c>
    </row>
    <row r="1320" spans="17:73" ht="16" customHeight="1">
      <c r="Q1320" s="63">
        <v>44974</v>
      </c>
      <c r="R1320" s="62">
        <v>594.36</v>
      </c>
      <c r="S1320" s="60">
        <f>IF(AND(ISNUMBER(R1319),ISNUMBER(R1320)),R1320/R1319-1,"")</f>
        <v>-8.6068855084067142E-3</v>
      </c>
      <c r="T1320" s="60">
        <f>IF(ISNUMBER(R1320),R1320/MAX(R$22:R1320)-1,"")</f>
        <v>-0.10420497362471737</v>
      </c>
      <c r="V1320" s="62">
        <v>299.33999999999997</v>
      </c>
      <c r="W1320" s="60">
        <f>IF(AND(ISNUMBER(V1319),ISNUMBER(V1320)),V1320/V1319-1,"")</f>
        <v>-7.690777696744866E-3</v>
      </c>
      <c r="X1320" s="60">
        <f>IF(ISNUMBER(V1320),V1320/MAX(V$22:V1320)-1,"")</f>
        <v>-0.11325058506383867</v>
      </c>
      <c r="Z1320" s="62">
        <v>11.65</v>
      </c>
      <c r="AA1320" s="60">
        <f>IF(AND(ISNUMBER(Z1319),ISNUMBER(Z1320)),Z1320/Z1319-1,"")</f>
        <v>-5.1238257899232087E-3</v>
      </c>
      <c r="AB1320" s="60">
        <f>IF(ISNUMBER(Z1320),Z1320/MAX(Z$22:Z1320)-1,"")</f>
        <v>-0.14085545722713866</v>
      </c>
      <c r="AD1320" s="62">
        <v>14.14</v>
      </c>
      <c r="AE1320" s="60">
        <f>IF(AND(ISNUMBER(AD1319),ISNUMBER(AD1320)),AD1320/AD1319-1,"")</f>
        <v>-4.9261083743842304E-3</v>
      </c>
      <c r="AF1320" s="60">
        <f>IF(ISNUMBER(AD1320),AD1320/MAX(AD$22:AD1320)-1,"")</f>
        <v>-0.16676487919858562</v>
      </c>
      <c r="AH1320" s="62">
        <v>17.73</v>
      </c>
      <c r="AI1320" s="60">
        <f>IF(AND(ISNUMBER(AH1319),ISNUMBER(AH1320)),AH1320/AH1319-1,"")</f>
        <v>-1.0602678571428603E-2</v>
      </c>
      <c r="AJ1320" s="60">
        <f>IF(ISNUMBER(AH1320),AH1320/MAX(AH$22:AH1320)-1,"")</f>
        <v>-0.15731939163498099</v>
      </c>
      <c r="AL1320" s="62">
        <v>20.63</v>
      </c>
      <c r="AM1320" s="60">
        <f>IF(AND(ISNUMBER(AL1319),ISNUMBER(AL1320)),AL1320/AL1319-1,"")</f>
        <v>-1.1973180076628398E-2</v>
      </c>
      <c r="AN1320" s="60">
        <f>IF(ISNUMBER(AL1320),AL1320/MAX(AL$22:AL1320)-1,"")</f>
        <v>-0.12473483241408578</v>
      </c>
      <c r="AP1320" s="62">
        <v>100.42</v>
      </c>
      <c r="AQ1320" s="60">
        <f>IF(AND(ISNUMBER(AP1319),ISNUMBER(AP1320)),AP1320/AP1319-1,"")</f>
        <v>1.9920318725086261E-4</v>
      </c>
      <c r="AR1320" s="60">
        <f>IF(ISNUMBER(AP1320),AP1320/MAX(AP$22:AP1320)-1,"")</f>
        <v>-2.8795551583754575E-3</v>
      </c>
      <c r="AT1320" s="62">
        <v>50.15</v>
      </c>
      <c r="AU1320" s="60">
        <f>IF(AND(ISNUMBER(AT1319),ISNUMBER(AT1320)),AT1320/AT1319-1,"")</f>
        <v>0</v>
      </c>
      <c r="AV1320" s="60">
        <f>IF(ISNUMBER(AT1320),AT1320/MAX(AT$22:AT1320)-1,"")</f>
        <v>-1.1949810794662508E-3</v>
      </c>
      <c r="AX1320" s="62">
        <v>24.76</v>
      </c>
      <c r="AY1320" s="60">
        <f>IF(AND(ISNUMBER(AX1319),ISNUMBER(AX1320)),AX1320/AX1319-1,"")</f>
        <v>4.0551500405514584E-3</v>
      </c>
      <c r="AZ1320" s="60">
        <f>IF(ISNUMBER(AX1320),AX1320/MAX(AX$22:AX1320)-1,"")</f>
        <v>-7.6636211075890359E-2</v>
      </c>
      <c r="BB1320" s="62">
        <v>40.92</v>
      </c>
      <c r="BC1320" s="60">
        <f>IF(AND(ISNUMBER(BB1319),ISNUMBER(BB1320)),BB1320/BB1319-1,"")</f>
        <v>-5.8309037900873273E-3</v>
      </c>
      <c r="BD1320" s="60">
        <f>IF(ISNUMBER(BB1320),BB1320/MAX(BB$22:BB1320)-1,"")</f>
        <v>-0.26016995118423436</v>
      </c>
      <c r="BF1320" s="62">
        <v>48.81</v>
      </c>
      <c r="BG1320" s="60">
        <f>IF(AND(ISNUMBER(BF1319),ISNUMBER(BF1320)),BF1320/BF1319-1,"")</f>
        <v>-1.8404907975458906E-3</v>
      </c>
      <c r="BH1320" s="60">
        <f>IF(ISNUMBER(BF1320),BF1320/MAX(BF$22:BF1320)-1,"")</f>
        <v>-9.8448466937569257E-2</v>
      </c>
      <c r="BK1320" s="61">
        <f>BK1319*(1+BL1320)</f>
        <v>140.58628101097358</v>
      </c>
      <c r="BL1320" s="60">
        <f>$L$12*N(AQ1320)+$L$13*N(S1320)+$L$14*N(AA1320)+$L$15*N(AE1320)+$L$16*N(AY1320)+$L$17*N(BC1320)+$L$18*N(AM1320)+$L$19*N(AU1320)+$L$20*N(W1320)</f>
        <v>-3.9877341333728186E-3</v>
      </c>
      <c r="BM1320" s="60">
        <f>IF(ISNUMBER(BK1320),BK1320/MAX(BK$22:BK1320)-1,"")</f>
        <v>-6.3793352458486496E-2</v>
      </c>
      <c r="BO1320" s="61">
        <f>BO1319*(1+BP1320)</f>
        <v>139.55081496254559</v>
      </c>
      <c r="BP1320" s="60">
        <f>$L$36*N(S1320)+$L$37*N(AQ1320)+$L$38*N(AA1320)+$L$39*N(AE1320)+$L$40*N(AM1320)+$L$41*N(W1320)+$L$42*N(AI1320)+$L$43*N(BG1320)+$L$44*N(AY1320)</f>
        <v>-4.5287359011966762E-3</v>
      </c>
      <c r="BQ1320" s="60">
        <f>IF(ISNUMBER(BO1320),BO1320/MAX(BO$22:BO1320)-1,"")</f>
        <v>-7.9634980244121523E-2</v>
      </c>
      <c r="BS1320" s="61">
        <f>BS1319*(1+BT1320)</f>
        <v>130.74552979662712</v>
      </c>
      <c r="BT1320" s="60">
        <f>$L$60*N(S1320)+$L$61*N(AE1320)+$L$62*N(AQ1320)+$L$63*N(AM1320)+$L$64*N(AI1320)+$L$65*N(AA1320)+$L$66*N(BG1320)+$L$67*N(W1320)+$L$68*N(AY1320)</f>
        <v>-6.3988743076336691E-3</v>
      </c>
      <c r="BU1320" s="60">
        <f>IF(ISNUMBER(BS1320),BS1320/MAX(BS$22:BS1320)-1,"")</f>
        <v>-9.4630590582686969E-2</v>
      </c>
    </row>
    <row r="1321" spans="17:73" ht="16" customHeight="1">
      <c r="Q1321" s="63">
        <v>44977</v>
      </c>
      <c r="R1321" s="62">
        <v>590.35</v>
      </c>
      <c r="S1321" s="60">
        <f>IF(AND(ISNUMBER(R1320),ISNUMBER(R1321)),R1321/R1320-1,"")</f>
        <v>-6.7467528097449048E-3</v>
      </c>
      <c r="T1321" s="60">
        <f>IF(ISNUMBER(R1321),R1321/MAX(R$22:R1321)-1,"")</f>
        <v>-0.11024868123587039</v>
      </c>
      <c r="V1321" s="62">
        <v>297.73</v>
      </c>
      <c r="W1321" s="60">
        <f>IF(AND(ISNUMBER(V1320),ISNUMBER(V1321)),V1321/V1320-1,"")</f>
        <v>-5.3784993652701285E-3</v>
      </c>
      <c r="X1321" s="60">
        <f>IF(ISNUMBER(V1321),V1321/MAX(V$22:V1321)-1,"")</f>
        <v>-0.1180199662292265</v>
      </c>
      <c r="Z1321" s="62">
        <v>11.57</v>
      </c>
      <c r="AA1321" s="60">
        <f>IF(AND(ISNUMBER(Z1320),ISNUMBER(Z1321)),Z1321/Z1320-1,"")</f>
        <v>-6.8669527896996208E-3</v>
      </c>
      <c r="AB1321" s="60">
        <f>IF(ISNUMBER(Z1321),Z1321/MAX(Z$22:Z1321)-1,"")</f>
        <v>-0.14675516224188789</v>
      </c>
      <c r="AD1321" s="62">
        <v>14.13</v>
      </c>
      <c r="AE1321" s="60">
        <f>IF(AND(ISNUMBER(AD1320),ISNUMBER(AD1321)),AD1321/AD1320-1,"")</f>
        <v>-7.0721357850067612E-4</v>
      </c>
      <c r="AF1321" s="60">
        <f>IF(ISNUMBER(AD1321),AD1321/MAX(AD$22:AD1321)-1,"")</f>
        <v>-0.16735415439010004</v>
      </c>
      <c r="AH1321" s="62">
        <v>17.59</v>
      </c>
      <c r="AI1321" s="60">
        <f>IF(AND(ISNUMBER(AH1320),ISNUMBER(AH1321)),AH1321/AH1320-1,"")</f>
        <v>-7.8962210941906363E-3</v>
      </c>
      <c r="AJ1321" s="60">
        <f>IF(ISNUMBER(AH1321),AH1321/MAX(AH$22:AH1321)-1,"")</f>
        <v>-0.16397338403041828</v>
      </c>
      <c r="AL1321" s="62">
        <v>20.76</v>
      </c>
      <c r="AM1321" s="60">
        <f>IF(AND(ISNUMBER(AL1320),ISNUMBER(AL1321)),AL1321/AL1320-1,"")</f>
        <v>6.3015026660204754E-3</v>
      </c>
      <c r="AN1321" s="60">
        <f>IF(ISNUMBER(AL1321),AL1321/MAX(AL$22:AL1321)-1,"")</f>
        <v>-0.11921934662706823</v>
      </c>
      <c r="AP1321" s="62">
        <v>100.46</v>
      </c>
      <c r="AQ1321" s="60">
        <f>IF(AND(ISNUMBER(AP1320),ISNUMBER(AP1321)),AP1321/AP1320-1,"")</f>
        <v>3.9832702648867624E-4</v>
      </c>
      <c r="AR1321" s="60">
        <f>IF(ISNUMBER(AP1321),AP1321/MAX(AP$22:AP1321)-1,"")</f>
        <v>-2.4823751365306013E-3</v>
      </c>
      <c r="AT1321" s="62">
        <v>50.17</v>
      </c>
      <c r="AU1321" s="60">
        <f>IF(AND(ISNUMBER(AT1320),ISNUMBER(AT1321)),AT1321/AT1320-1,"")</f>
        <v>3.9880358923238823E-4</v>
      </c>
      <c r="AV1321" s="60">
        <f>IF(ISNUMBER(AT1321),AT1321/MAX(AT$22:AT1321)-1,"")</f>
        <v>-7.966540529774635E-4</v>
      </c>
      <c r="AX1321" s="62">
        <v>24.81</v>
      </c>
      <c r="AY1321" s="60">
        <f>IF(AND(ISNUMBER(AX1320),ISNUMBER(AX1321)),AX1321/AX1320-1,"")</f>
        <v>2.0193861066235552E-3</v>
      </c>
      <c r="AZ1321" s="60">
        <f>IF(ISNUMBER(AX1321),AX1321/MAX(AX$22:AX1321)-1,"")</f>
        <v>-7.4771583069177749E-2</v>
      </c>
      <c r="BB1321" s="62">
        <v>41.07</v>
      </c>
      <c r="BC1321" s="60">
        <f>IF(AND(ISNUMBER(BB1320),ISNUMBER(BB1321)),BB1321/BB1320-1,"")</f>
        <v>3.665689149560114E-3</v>
      </c>
      <c r="BD1321" s="60">
        <f>IF(ISNUMBER(BB1321),BB1321/MAX(BB$22:BB1321)-1,"")</f>
        <v>-0.25745796420177181</v>
      </c>
      <c r="BF1321" s="62">
        <v>48.84</v>
      </c>
      <c r="BG1321" s="60">
        <f>IF(AND(ISNUMBER(BF1320),ISNUMBER(BF1321)),BF1321/BF1320-1,"")</f>
        <v>6.1462814996926518E-4</v>
      </c>
      <c r="BH1321" s="60">
        <f>IF(ISNUMBER(BF1321),BF1321/MAX(BF$22:BF1321)-1,"")</f>
        <v>-9.7894347986701047E-2</v>
      </c>
      <c r="BK1321" s="61">
        <f>BK1320*(1+BL1321)</f>
        <v>140.26001051642939</v>
      </c>
      <c r="BL1321" s="60">
        <f>$L$12*N(AQ1321)+$L$13*N(S1321)+$L$14*N(AA1321)+$L$15*N(AE1321)+$L$16*N(AY1321)+$L$17*N(BC1321)+$L$18*N(AM1321)+$L$19*N(AU1321)+$L$20*N(W1321)</f>
        <v>-2.3207847323218822E-3</v>
      </c>
      <c r="BM1321" s="60">
        <f>IF(ISNUMBER(BK1321),BK1321/MAX(BK$22:BK1321)-1,"")</f>
        <v>-6.5966086552399106E-2</v>
      </c>
      <c r="BO1321" s="61">
        <f>BO1320*(1+BP1321)</f>
        <v>139.12566950586842</v>
      </c>
      <c r="BP1321" s="60">
        <f>$L$36*N(S1321)+$L$37*N(AQ1321)+$L$38*N(AA1321)+$L$39*N(AE1321)+$L$40*N(AM1321)+$L$41*N(W1321)+$L$42*N(AI1321)+$L$43*N(BG1321)+$L$44*N(AY1321)</f>
        <v>-3.0465279388822266E-3</v>
      </c>
      <c r="BQ1321" s="60">
        <f>IF(ISNUMBER(BO1321),BO1321/MAX(BO$22:BO1321)-1,"")</f>
        <v>-8.2438897990777638E-2</v>
      </c>
      <c r="BS1321" s="61">
        <f>BS1320*(1+BT1321)</f>
        <v>130.37465502625437</v>
      </c>
      <c r="BT1321" s="60">
        <f>$L$60*N(S1321)+$L$61*N(AE1321)+$L$62*N(AQ1321)+$L$63*N(AM1321)+$L$64*N(AI1321)+$L$65*N(AA1321)+$L$66*N(BG1321)+$L$67*N(W1321)+$L$68*N(AY1321)</f>
        <v>-2.8366153011093846E-3</v>
      </c>
      <c r="BU1321" s="60">
        <f>IF(ISNUMBER(BS1321),BS1321/MAX(BS$22:BS1321)-1,"")</f>
        <v>-9.7198775302596352E-2</v>
      </c>
    </row>
    <row r="1322" spans="17:73" ht="16" customHeight="1">
      <c r="Q1322" s="63">
        <v>44978</v>
      </c>
      <c r="R1322" s="62">
        <v>588.03</v>
      </c>
      <c r="S1322" s="60">
        <f>IF(AND(ISNUMBER(R1321),ISNUMBER(R1322)),R1322/R1321-1,"")</f>
        <v>-3.9298721097654754E-3</v>
      </c>
      <c r="T1322" s="60">
        <f>IF(ISNUMBER(R1322),R1322/MAX(R$22:R1322)-1,"")</f>
        <v>-0.11374529012810852</v>
      </c>
      <c r="V1322" s="62">
        <v>296.07</v>
      </c>
      <c r="W1322" s="60">
        <f>IF(AND(ISNUMBER(V1321),ISNUMBER(V1322)),V1322/V1321-1,"")</f>
        <v>-5.5755214456051361E-3</v>
      </c>
      <c r="X1322" s="60">
        <f>IF(ISNUMBER(V1322),V1322/MAX(V$22:V1322)-1,"")</f>
        <v>-0.12293746482211099</v>
      </c>
      <c r="Z1322" s="62">
        <v>11.53</v>
      </c>
      <c r="AA1322" s="60">
        <f>IF(AND(ISNUMBER(Z1321),ISNUMBER(Z1322)),Z1322/Z1321-1,"")</f>
        <v>-3.4572169403630504E-3</v>
      </c>
      <c r="AB1322" s="60">
        <f>IF(ISNUMBER(Z1322),Z1322/MAX(Z$22:Z1322)-1,"")</f>
        <v>-0.14970501474926257</v>
      </c>
      <c r="AD1322" s="62">
        <v>14.12</v>
      </c>
      <c r="AE1322" s="60">
        <f>IF(AND(ISNUMBER(AD1321),ISNUMBER(AD1322)),AD1322/AD1321-1,"")</f>
        <v>-7.0771408351033571E-4</v>
      </c>
      <c r="AF1322" s="60">
        <f>IF(ISNUMBER(AD1322),AD1322/MAX(AD$22:AD1322)-1,"")</f>
        <v>-0.16794342958161457</v>
      </c>
      <c r="AH1322" s="62">
        <v>17.579999999999998</v>
      </c>
      <c r="AI1322" s="60">
        <f>IF(AND(ISNUMBER(AH1321),ISNUMBER(AH1322)),AH1322/AH1321-1,"")</f>
        <v>-5.6850483229120563E-4</v>
      </c>
      <c r="AJ1322" s="60">
        <f>IF(ISNUMBER(AH1322),AH1322/MAX(AH$22:AH1322)-1,"")</f>
        <v>-0.16444866920152101</v>
      </c>
      <c r="AL1322" s="62">
        <v>20.66</v>
      </c>
      <c r="AM1322" s="60">
        <f>IF(AND(ISNUMBER(AL1321),ISNUMBER(AL1322)),AL1322/AL1321-1,"")</f>
        <v>-4.816955684007751E-3</v>
      </c>
      <c r="AN1322" s="60">
        <f>IF(ISNUMBER(AL1322),AL1322/MAX(AL$22:AL1322)-1,"")</f>
        <v>-0.12346202800169703</v>
      </c>
      <c r="AP1322" s="62">
        <v>100.47</v>
      </c>
      <c r="AQ1322" s="60">
        <f>IF(AND(ISNUMBER(AP1321),ISNUMBER(AP1322)),AP1322/AP1321-1,"")</f>
        <v>9.9542106311023559E-5</v>
      </c>
      <c r="AR1322" s="60">
        <f>IF(ISNUMBER(AP1322),AP1322/MAX(AP$22:AP1322)-1,"")</f>
        <v>-2.3830801310693595E-3</v>
      </c>
      <c r="AT1322" s="62">
        <v>50.16</v>
      </c>
      <c r="AU1322" s="60">
        <f>IF(AND(ISNUMBER(AT1321),ISNUMBER(AT1322)),AT1322/AT1321-1,"")</f>
        <v>-1.9932230416597196E-4</v>
      </c>
      <c r="AV1322" s="60">
        <f>IF(ISNUMBER(AT1322),AT1322/MAX(AT$22:AT1322)-1,"")</f>
        <v>-9.9581756622191264E-4</v>
      </c>
      <c r="AX1322" s="62">
        <v>24.73</v>
      </c>
      <c r="AY1322" s="60">
        <f>IF(AND(ISNUMBER(AX1321),ISNUMBER(AX1322)),AX1322/AX1321-1,"")</f>
        <v>-3.2245062474808295E-3</v>
      </c>
      <c r="AZ1322" s="60">
        <f>IF(ISNUMBER(AX1322),AX1322/MAX(AX$22:AX1322)-1,"")</f>
        <v>-7.7754987879917969E-2</v>
      </c>
      <c r="BB1322" s="62">
        <v>41.03</v>
      </c>
      <c r="BC1322" s="60">
        <f>IF(AND(ISNUMBER(BB1321),ISNUMBER(BB1322)),BB1322/BB1321-1,"")</f>
        <v>-9.7394691989283189E-4</v>
      </c>
      <c r="BD1322" s="60">
        <f>IF(ISNUMBER(BB1322),BB1322/MAX(BB$22:BB1322)-1,"")</f>
        <v>-0.25818116073042852</v>
      </c>
      <c r="BF1322" s="62">
        <v>48.78</v>
      </c>
      <c r="BG1322" s="60">
        <f>IF(AND(ISNUMBER(BF1321),ISNUMBER(BF1322)),BF1322/BF1321-1,"")</f>
        <v>-1.2285012285012664E-3</v>
      </c>
      <c r="BH1322" s="60">
        <f>IF(ISNUMBER(BF1322),BF1322/MAX(BF$22:BF1322)-1,"")</f>
        <v>-9.9002585888437356E-2</v>
      </c>
      <c r="BK1322" s="61">
        <f>BK1321*(1+BL1322)</f>
        <v>139.90594436990295</v>
      </c>
      <c r="BL1322" s="60">
        <f>$L$12*N(AQ1322)+$L$13*N(S1322)+$L$14*N(AA1322)+$L$15*N(AE1322)+$L$16*N(AY1322)+$L$17*N(BC1322)+$L$18*N(AM1322)+$L$19*N(AU1322)+$L$20*N(W1322)</f>
        <v>-2.5243556251191741E-3</v>
      </c>
      <c r="BM1322" s="60">
        <f>IF(ISNUMBER(BK1322),BK1322/MAX(BK$22:BK1322)-1,"")</f>
        <v>-6.8323920315862763E-2</v>
      </c>
      <c r="BO1322" s="61">
        <f>BO1321*(1+BP1322)</f>
        <v>138.79341484507898</v>
      </c>
      <c r="BP1322" s="60">
        <f>$L$36*N(S1322)+$L$37*N(AQ1322)+$L$38*N(AA1322)+$L$39*N(AE1322)+$L$40*N(AM1322)+$L$41*N(W1322)+$L$42*N(AI1322)+$L$43*N(BG1322)+$L$44*N(AY1322)</f>
        <v>-2.3881621699970244E-3</v>
      </c>
      <c r="BQ1322" s="60">
        <f>IF(ISNUMBER(BO1322),BO1322/MAX(BO$22:BO1322)-1,"")</f>
        <v>-8.463018270325684E-2</v>
      </c>
      <c r="BS1322" s="61">
        <f>BS1321*(1+BT1322)</f>
        <v>130.07973437570675</v>
      </c>
      <c r="BT1322" s="60">
        <f>$L$60*N(S1322)+$L$61*N(AE1322)+$L$62*N(AQ1322)+$L$63*N(AM1322)+$L$64*N(AI1322)+$L$65*N(AA1322)+$L$66*N(BG1322)+$L$67*N(W1322)+$L$68*N(AY1322)</f>
        <v>-2.2621011000046485E-3</v>
      </c>
      <c r="BU1322" s="60">
        <f>IF(ISNUMBER(BS1322),BS1322/MAX(BS$22:BS1322)-1,"")</f>
        <v>-9.9241002946069967E-2</v>
      </c>
    </row>
    <row r="1323" spans="17:73" ht="16" customHeight="1">
      <c r="Q1323" s="63">
        <v>44979</v>
      </c>
      <c r="R1323" s="62">
        <v>585.6</v>
      </c>
      <c r="S1323" s="60">
        <f>IF(AND(ISNUMBER(R1322),ISNUMBER(R1323)),R1323/R1322-1,"")</f>
        <v>-4.1324422223355528E-3</v>
      </c>
      <c r="T1323" s="60">
        <f>IF(ISNUMBER(R1323),R1323/MAX(R$22:R1323)-1,"")</f>
        <v>-0.11740768651092692</v>
      </c>
      <c r="V1323" s="62">
        <v>294.69</v>
      </c>
      <c r="W1323" s="60">
        <f>IF(AND(ISNUMBER(V1322),ISNUMBER(V1323)),V1323/V1322-1,"")</f>
        <v>-4.661059884486729E-3</v>
      </c>
      <c r="X1323" s="60">
        <f>IF(ISNUMBER(V1323),V1323/MAX(V$22:V1323)-1,"")</f>
        <v>-0.12702550582101491</v>
      </c>
      <c r="Z1323" s="62">
        <v>11.44</v>
      </c>
      <c r="AA1323" s="60">
        <f>IF(AND(ISNUMBER(Z1322),ISNUMBER(Z1323)),Z1323/Z1322-1,"")</f>
        <v>-7.8057241977450564E-3</v>
      </c>
      <c r="AB1323" s="60">
        <f>IF(ISNUMBER(Z1323),Z1323/MAX(Z$22:Z1323)-1,"")</f>
        <v>-0.15634218289085555</v>
      </c>
      <c r="AD1323" s="62">
        <v>13.87</v>
      </c>
      <c r="AE1323" s="60">
        <f>IF(AND(ISNUMBER(AD1322),ISNUMBER(AD1323)),AD1323/AD1322-1,"")</f>
        <v>-1.770538243626063E-2</v>
      </c>
      <c r="AF1323" s="60">
        <f>IF(ISNUMBER(AD1323),AD1323/MAX(AD$22:AD1323)-1,"")</f>
        <v>-0.18267530936947551</v>
      </c>
      <c r="AH1323" s="62">
        <v>17.579999999999998</v>
      </c>
      <c r="AI1323" s="60">
        <f>IF(AND(ISNUMBER(AH1322),ISNUMBER(AH1323)),AH1323/AH1322-1,"")</f>
        <v>0</v>
      </c>
      <c r="AJ1323" s="60">
        <f>IF(ISNUMBER(AH1323),AH1323/MAX(AH$22:AH1323)-1,"")</f>
        <v>-0.16444866920152101</v>
      </c>
      <c r="AL1323" s="62">
        <v>20.45</v>
      </c>
      <c r="AM1323" s="60">
        <f>IF(AND(ISNUMBER(AL1322),ISNUMBER(AL1323)),AL1323/AL1322-1,"")</f>
        <v>-1.0164569215876162E-2</v>
      </c>
      <c r="AN1323" s="60">
        <f>IF(ISNUMBER(AL1323),AL1323/MAX(AL$22:AL1323)-1,"")</f>
        <v>-0.13237165888841751</v>
      </c>
      <c r="AP1323" s="62">
        <v>100.48</v>
      </c>
      <c r="AQ1323" s="60">
        <f>IF(AND(ISNUMBER(AP1322),ISNUMBER(AP1323)),AP1323/AP1322-1,"")</f>
        <v>9.9532198666318905E-5</v>
      </c>
      <c r="AR1323" s="60">
        <f>IF(ISNUMBER(AP1323),AP1323/MAX(AP$22:AP1323)-1,"")</f>
        <v>-2.2837851256081176E-3</v>
      </c>
      <c r="AT1323" s="62">
        <v>50.18</v>
      </c>
      <c r="AU1323" s="60">
        <f>IF(AND(ISNUMBER(AT1322),ISNUMBER(AT1323)),AT1323/AT1322-1,"")</f>
        <v>3.9872408293462058E-4</v>
      </c>
      <c r="AV1323" s="60">
        <f>IF(ISNUMBER(AT1323),AT1323/MAX(AT$22:AT1323)-1,"")</f>
        <v>-5.9749053973312538E-4</v>
      </c>
      <c r="AX1323" s="62">
        <v>24.93</v>
      </c>
      <c r="AY1323" s="60">
        <f>IF(AND(ISNUMBER(AX1322),ISNUMBER(AX1323)),AX1323/AX1322-1,"")</f>
        <v>8.0873433077233159E-3</v>
      </c>
      <c r="AZ1323" s="60">
        <f>IF(ISNUMBER(AX1323),AX1323/MAX(AX$22:AX1323)-1,"")</f>
        <v>-7.0296475853067419E-2</v>
      </c>
      <c r="BB1323" s="62">
        <v>40.82</v>
      </c>
      <c r="BC1323" s="60">
        <f>IF(AND(ISNUMBER(BB1322),ISNUMBER(BB1323)),BB1323/BB1322-1,"")</f>
        <v>-5.1182061905922227E-3</v>
      </c>
      <c r="BD1323" s="60">
        <f>IF(ISNUMBER(BB1323),BB1323/MAX(BB$22:BB1323)-1,"")</f>
        <v>-0.26197794250587603</v>
      </c>
      <c r="BF1323" s="62">
        <v>48.82</v>
      </c>
      <c r="BG1323" s="60">
        <f>IF(AND(ISNUMBER(BF1322),ISNUMBER(BF1323)),BF1323/BF1322-1,"")</f>
        <v>8.2000820008198971E-4</v>
      </c>
      <c r="BH1323" s="60">
        <f>IF(ISNUMBER(BF1323),BF1323/MAX(BF$22:BF1323)-1,"")</f>
        <v>-9.8263760620613261E-2</v>
      </c>
      <c r="BK1323" s="61">
        <f>BK1322*(1+BL1323)</f>
        <v>139.39500809467529</v>
      </c>
      <c r="BL1323" s="60">
        <f>$L$12*N(AQ1323)+$L$13*N(S1323)+$L$14*N(AA1323)+$L$15*N(AE1323)+$L$16*N(AY1323)+$L$17*N(BC1323)+$L$18*N(AM1323)+$L$19*N(AU1323)+$L$20*N(W1323)</f>
        <v>-3.6519983302266117E-3</v>
      </c>
      <c r="BM1323" s="60">
        <f>IF(ISNUMBER(BK1323),BK1323/MAX(BK$22:BK1323)-1,"")</f>
        <v>-7.1726399803181295E-2</v>
      </c>
      <c r="BO1323" s="61">
        <f>BO1322*(1+BP1323)</f>
        <v>138.05261053791318</v>
      </c>
      <c r="BP1323" s="60">
        <f>$L$36*N(S1323)+$L$37*N(AQ1323)+$L$38*N(AA1323)+$L$39*N(AE1323)+$L$40*N(AM1323)+$L$41*N(W1323)+$L$42*N(AI1323)+$L$43*N(BG1323)+$L$44*N(AY1323)</f>
        <v>-5.3374600516362183E-3</v>
      </c>
      <c r="BQ1323" s="60">
        <f>IF(ISNUMBER(BO1323),BO1323/MAX(BO$22:BO1323)-1,"")</f>
        <v>-8.9515932535551901E-2</v>
      </c>
      <c r="BS1323" s="61">
        <f>BS1322*(1+BT1323)</f>
        <v>129.25777359675365</v>
      </c>
      <c r="BT1323" s="60">
        <f>$L$60*N(S1323)+$L$61*N(AE1323)+$L$62*N(AQ1323)+$L$63*N(AM1323)+$L$64*N(AI1323)+$L$65*N(AA1323)+$L$66*N(BG1323)+$L$67*N(W1323)+$L$68*N(AY1323)</f>
        <v>-6.3188995803069477E-3</v>
      </c>
      <c r="BU1323" s="60">
        <f>IF(ISNUMBER(BS1323),BS1323/MAX(BS$22:BS1323)-1,"")</f>
        <v>-0.10493280859451182</v>
      </c>
    </row>
    <row r="1324" spans="17:73" ht="16" customHeight="1">
      <c r="Q1324" s="63">
        <v>44980</v>
      </c>
      <c r="R1324" s="62">
        <v>585.99</v>
      </c>
      <c r="S1324" s="60">
        <f>IF(AND(ISNUMBER(R1323),ISNUMBER(R1324)),R1324/R1323-1,"")</f>
        <v>6.6598360655745203E-4</v>
      </c>
      <c r="T1324" s="60">
        <f>IF(ISNUMBER(R1324),R1324/MAX(R$22:R1324)-1,"")</f>
        <v>-0.11681989449886965</v>
      </c>
      <c r="V1324" s="62">
        <v>295.38</v>
      </c>
      <c r="W1324" s="60">
        <f>IF(AND(ISNUMBER(V1323),ISNUMBER(V1324)),V1324/V1323-1,"")</f>
        <v>2.3414435508499754E-3</v>
      </c>
      <c r="X1324" s="60">
        <f>IF(ISNUMBER(V1324),V1324/MAX(V$22:V1324)-1,"")</f>
        <v>-0.12498148532156295</v>
      </c>
      <c r="Z1324" s="62">
        <v>11.51</v>
      </c>
      <c r="AA1324" s="60">
        <f>IF(AND(ISNUMBER(Z1323),ISNUMBER(Z1324)),Z1324/Z1323-1,"")</f>
        <v>6.1188811188810366E-3</v>
      </c>
      <c r="AB1324" s="60">
        <f>IF(ISNUMBER(Z1324),Z1324/MAX(Z$22:Z1324)-1,"")</f>
        <v>-0.15117994100294985</v>
      </c>
      <c r="AD1324" s="62">
        <v>13.92</v>
      </c>
      <c r="AE1324" s="60">
        <f>IF(AND(ISNUMBER(AD1323),ISNUMBER(AD1324)),AD1324/AD1323-1,"")</f>
        <v>3.6049026676279183E-3</v>
      </c>
      <c r="AF1324" s="60">
        <f>IF(ISNUMBER(AD1324),AD1324/MAX(AD$22:AD1324)-1,"")</f>
        <v>-0.17972893341190332</v>
      </c>
      <c r="AH1324" s="62">
        <v>17.63</v>
      </c>
      <c r="AI1324" s="60">
        <f>IF(AND(ISNUMBER(AH1323),ISNUMBER(AH1324)),AH1324/AH1323-1,"")</f>
        <v>2.8441410693971214E-3</v>
      </c>
      <c r="AJ1324" s="60">
        <f>IF(ISNUMBER(AH1324),AH1324/MAX(AH$22:AH1324)-1,"")</f>
        <v>-0.16207224334600767</v>
      </c>
      <c r="AL1324" s="62">
        <v>20.41</v>
      </c>
      <c r="AM1324" s="60">
        <f>IF(AND(ISNUMBER(AL1323),ISNUMBER(AL1324)),AL1324/AL1323-1,"")</f>
        <v>-1.9559902200488866E-3</v>
      </c>
      <c r="AN1324" s="60">
        <f>IF(ISNUMBER(AL1324),AL1324/MAX(AL$22:AL1324)-1,"")</f>
        <v>-0.13406873143826903</v>
      </c>
      <c r="AP1324" s="62">
        <v>100.49</v>
      </c>
      <c r="AQ1324" s="60">
        <f>IF(AND(ISNUMBER(AP1323),ISNUMBER(AP1324)),AP1324/AP1323-1,"")</f>
        <v>9.9522292993592387E-5</v>
      </c>
      <c r="AR1324" s="60">
        <f>IF(ISNUMBER(AP1324),AP1324/MAX(AP$22:AP1324)-1,"")</f>
        <v>-2.1844901201469868E-3</v>
      </c>
      <c r="AT1324" s="62">
        <v>50.18</v>
      </c>
      <c r="AU1324" s="60">
        <f>IF(AND(ISNUMBER(AT1323),ISNUMBER(AT1324)),AT1324/AT1323-1,"")</f>
        <v>0</v>
      </c>
      <c r="AV1324" s="60">
        <f>IF(ISNUMBER(AT1324),AT1324/MAX(AT$22:AT1324)-1,"")</f>
        <v>-5.9749053973312538E-4</v>
      </c>
      <c r="AX1324" s="62">
        <v>24.83</v>
      </c>
      <c r="AY1324" s="60">
        <f>IF(AND(ISNUMBER(AX1323),ISNUMBER(AX1324)),AX1324/AX1323-1,"")</f>
        <v>-4.0112314480545974E-3</v>
      </c>
      <c r="AZ1324" s="60">
        <f>IF(ISNUMBER(AX1324),AX1324/MAX(AX$22:AX1324)-1,"")</f>
        <v>-7.402573186649275E-2</v>
      </c>
      <c r="BB1324" s="62">
        <v>40.82</v>
      </c>
      <c r="BC1324" s="60">
        <f>IF(AND(ISNUMBER(BB1323),ISNUMBER(BB1324)),BB1324/BB1323-1,"")</f>
        <v>0</v>
      </c>
      <c r="BD1324" s="60">
        <f>IF(ISNUMBER(BB1324),BB1324/MAX(BB$22:BB1324)-1,"")</f>
        <v>-0.26197794250587603</v>
      </c>
      <c r="BF1324" s="62">
        <v>48.75</v>
      </c>
      <c r="BG1324" s="60">
        <f>IF(AND(ISNUMBER(BF1323),ISNUMBER(BF1324)),BF1324/BF1323-1,"")</f>
        <v>-1.4338385907415319E-3</v>
      </c>
      <c r="BH1324" s="60">
        <f>IF(ISNUMBER(BF1324),BF1324/MAX(BF$22:BF1324)-1,"")</f>
        <v>-9.9556704839305565E-2</v>
      </c>
      <c r="BK1324" s="61">
        <f>BK1323*(1+BL1324)</f>
        <v>139.51360840362517</v>
      </c>
      <c r="BL1324" s="60">
        <f>$L$12*N(AQ1324)+$L$13*N(S1324)+$L$14*N(AA1324)+$L$15*N(AE1324)+$L$16*N(AY1324)+$L$17*N(BC1324)+$L$18*N(AM1324)+$L$19*N(AU1324)+$L$20*N(W1324)</f>
        <v>8.5082178028448446E-4</v>
      </c>
      <c r="BM1324" s="60">
        <f>IF(ISNUMBER(BK1324),BK1324/MAX(BK$22:BK1324)-1,"")</f>
        <v>-7.0936604406070747E-2</v>
      </c>
      <c r="BO1324" s="61">
        <f>BO1323*(1+BP1324)</f>
        <v>138.27704370903788</v>
      </c>
      <c r="BP1324" s="60">
        <f>$L$36*N(S1324)+$L$37*N(AQ1324)+$L$38*N(AA1324)+$L$39*N(AE1324)+$L$40*N(AM1324)+$L$41*N(W1324)+$L$42*N(AI1324)+$L$43*N(BG1324)+$L$44*N(AY1324)</f>
        <v>1.6257075491017403E-3</v>
      </c>
      <c r="BQ1324" s="60">
        <f>IF(ISNUMBER(BO1324),BO1324/MAX(BO$22:BO1324)-1,"")</f>
        <v>-8.8035751713738009E-2</v>
      </c>
      <c r="BS1324" s="61">
        <f>BS1323*(1+BT1324)</f>
        <v>129.45302521255456</v>
      </c>
      <c r="BT1324" s="60">
        <f>$L$60*N(S1324)+$L$61*N(AE1324)+$L$62*N(AQ1324)+$L$63*N(AM1324)+$L$64*N(AI1324)+$L$65*N(AA1324)+$L$66*N(BG1324)+$L$67*N(W1324)+$L$68*N(AY1324)</f>
        <v>1.5105599482941115E-3</v>
      </c>
      <c r="BU1324" s="60">
        <f>IF(ISNUMBER(BS1324),BS1324/MAX(BS$22:BS1324)-1,"")</f>
        <v>-0.10358075594414262</v>
      </c>
    </row>
    <row r="1325" spans="17:73" ht="16" customHeight="1">
      <c r="Q1325" s="63">
        <v>44981</v>
      </c>
      <c r="R1325" s="62">
        <v>587.91</v>
      </c>
      <c r="S1325" s="60">
        <f>IF(AND(ISNUMBER(R1324),ISNUMBER(R1325)),R1325/R1324-1,"")</f>
        <v>3.2765064250241949E-3</v>
      </c>
      <c r="T1325" s="60">
        <f>IF(ISNUMBER(R1325),R1325/MAX(R$22:R1325)-1,"")</f>
        <v>-0.11392614920874156</v>
      </c>
      <c r="V1325" s="62">
        <v>295.91000000000003</v>
      </c>
      <c r="W1325" s="60">
        <f>IF(AND(ISNUMBER(V1324),ISNUMBER(V1325)),V1325/V1324-1,"")</f>
        <v>1.7942988692531969E-3</v>
      </c>
      <c r="X1325" s="60">
        <f>IF(ISNUMBER(V1325),V1325/MAX(V$22:V1325)-1,"")</f>
        <v>-0.12341144059009979</v>
      </c>
      <c r="Z1325" s="62">
        <v>11.54</v>
      </c>
      <c r="AA1325" s="60">
        <f>IF(AND(ISNUMBER(Z1324),ISNUMBER(Z1325)),Z1325/Z1324-1,"")</f>
        <v>2.6064291920069316E-3</v>
      </c>
      <c r="AB1325" s="60">
        <f>IF(ISNUMBER(Z1325),Z1325/MAX(Z$22:Z1325)-1,"")</f>
        <v>-0.14896755162241893</v>
      </c>
      <c r="AD1325" s="62">
        <v>14.03</v>
      </c>
      <c r="AE1325" s="60">
        <f>IF(AND(ISNUMBER(AD1324),ISNUMBER(AD1325)),AD1325/AD1324-1,"")</f>
        <v>7.902298850574585E-3</v>
      </c>
      <c r="AF1325" s="60">
        <f>IF(ISNUMBER(AD1325),AD1325/MAX(AD$22:AD1325)-1,"")</f>
        <v>-0.17324690630524453</v>
      </c>
      <c r="AH1325" s="62">
        <v>17.88</v>
      </c>
      <c r="AI1325" s="60">
        <f>IF(AND(ISNUMBER(AH1324),ISNUMBER(AH1325)),AH1325/AH1324-1,"")</f>
        <v>1.418037436188313E-2</v>
      </c>
      <c r="AJ1325" s="60">
        <f>IF(ISNUMBER(AH1325),AH1325/MAX(AH$22:AH1325)-1,"")</f>
        <v>-0.15019011406844107</v>
      </c>
      <c r="AL1325" s="62">
        <v>20.41</v>
      </c>
      <c r="AM1325" s="60">
        <f>IF(AND(ISNUMBER(AL1324),ISNUMBER(AL1325)),AL1325/AL1324-1,"")</f>
        <v>0</v>
      </c>
      <c r="AN1325" s="60">
        <f>IF(ISNUMBER(AL1325),AL1325/MAX(AL$22:AL1325)-1,"")</f>
        <v>-0.13406873143826903</v>
      </c>
      <c r="AP1325" s="62">
        <v>100.49</v>
      </c>
      <c r="AQ1325" s="60">
        <f>IF(AND(ISNUMBER(AP1324),ISNUMBER(AP1325)),AP1325/AP1324-1,"")</f>
        <v>0</v>
      </c>
      <c r="AR1325" s="60">
        <f>IF(ISNUMBER(AP1325),AP1325/MAX(AP$22:AP1325)-1,"")</f>
        <v>-2.1844901201469868E-3</v>
      </c>
      <c r="AT1325" s="62">
        <v>50.18</v>
      </c>
      <c r="AU1325" s="60">
        <f>IF(AND(ISNUMBER(AT1324),ISNUMBER(AT1325)),AT1325/AT1324-1,"")</f>
        <v>0</v>
      </c>
      <c r="AV1325" s="60">
        <f>IF(ISNUMBER(AT1325),AT1325/MAX(AT$22:AT1325)-1,"")</f>
        <v>-5.9749053973312538E-4</v>
      </c>
      <c r="AX1325" s="62">
        <v>24.84</v>
      </c>
      <c r="AY1325" s="60">
        <f>IF(AND(ISNUMBER(AX1324),ISNUMBER(AX1325)),AX1325/AX1324-1,"")</f>
        <v>4.0273862263395799E-4</v>
      </c>
      <c r="AZ1325" s="60">
        <f>IF(ISNUMBER(AX1325),AX1325/MAX(AX$22:AX1325)-1,"")</f>
        <v>-7.3652806265150139E-2</v>
      </c>
      <c r="BB1325" s="62">
        <v>40.92</v>
      </c>
      <c r="BC1325" s="60">
        <f>IF(AND(ISNUMBER(BB1324),ISNUMBER(BB1325)),BB1325/BB1324-1,"")</f>
        <v>2.4497795198432648E-3</v>
      </c>
      <c r="BD1325" s="60">
        <f>IF(ISNUMBER(BB1325),BB1325/MAX(BB$22:BB1325)-1,"")</f>
        <v>-0.26016995118423436</v>
      </c>
      <c r="BF1325" s="62">
        <v>48.78</v>
      </c>
      <c r="BG1325" s="60">
        <f>IF(AND(ISNUMBER(BF1324),ISNUMBER(BF1325)),BF1325/BF1324-1,"")</f>
        <v>6.1538461538468425E-4</v>
      </c>
      <c r="BH1325" s="60">
        <f>IF(ISNUMBER(BF1325),BF1325/MAX(BF$22:BF1325)-1,"")</f>
        <v>-9.9002585888437356E-2</v>
      </c>
      <c r="BK1325" s="61">
        <f>BK1324*(1+BL1325)</f>
        <v>139.83716757995097</v>
      </c>
      <c r="BL1325" s="60">
        <f>$L$12*N(AQ1325)+$L$13*N(S1325)+$L$14*N(AA1325)+$L$15*N(AE1325)+$L$16*N(AY1325)+$L$17*N(BC1325)+$L$18*N(AM1325)+$L$19*N(AU1325)+$L$20*N(W1325)</f>
        <v>2.3191943784417017E-3</v>
      </c>
      <c r="BM1325" s="60">
        <f>IF(ISNUMBER(BK1325),BK1325/MAX(BK$22:BK1325)-1,"")</f>
        <v>-6.878192580179332E-2</v>
      </c>
      <c r="BO1325" s="61">
        <f>BO1324*(1+BP1325)</f>
        <v>138.6858044664823</v>
      </c>
      <c r="BP1325" s="60">
        <f>$L$36*N(S1325)+$L$37*N(AQ1325)+$L$38*N(AA1325)+$L$39*N(AE1325)+$L$40*N(AM1325)+$L$41*N(W1325)+$L$42*N(AI1325)+$L$43*N(BG1325)+$L$44*N(AY1325)</f>
        <v>2.9560999170946986E-3</v>
      </c>
      <c r="BQ1325" s="60">
        <f>IF(ISNUMBER(BO1325),BO1325/MAX(BO$22:BO1325)-1,"")</f>
        <v>-8.5339894274985451E-2</v>
      </c>
      <c r="BS1325" s="61">
        <f>BS1324*(1+BT1325)</f>
        <v>130.00581765984742</v>
      </c>
      <c r="BT1325" s="60">
        <f>$L$60*N(S1325)+$L$61*N(AE1325)+$L$62*N(AQ1325)+$L$63*N(AM1325)+$L$64*N(AI1325)+$L$65*N(AA1325)+$L$66*N(BG1325)+$L$67*N(W1325)+$L$68*N(AY1325)</f>
        <v>4.2702165236013874E-3</v>
      </c>
      <c r="BU1325" s="60">
        <f>IF(ISNUMBER(BS1325),BS1325/MAX(BS$22:BS1325)-1,"")</f>
        <v>-9.9752851676100929E-2</v>
      </c>
    </row>
    <row r="1326" spans="17:73" ht="16" customHeight="1">
      <c r="Q1326" s="63">
        <v>44984</v>
      </c>
      <c r="R1326" s="62">
        <v>591.91</v>
      </c>
      <c r="S1326" s="60">
        <f>IF(AND(ISNUMBER(R1325),ISNUMBER(R1326)),R1326/R1325-1,"")</f>
        <v>6.8037624806518426E-3</v>
      </c>
      <c r="T1326" s="60">
        <f>IF(ISNUMBER(R1326),R1326/MAX(R$22:R1326)-1,"")</f>
        <v>-0.10789751318764129</v>
      </c>
      <c r="V1326" s="62">
        <v>297.88</v>
      </c>
      <c r="W1326" s="60">
        <f>IF(AND(ISNUMBER(V1325),ISNUMBER(V1326)),V1326/V1325-1,"")</f>
        <v>6.6574296238719466E-3</v>
      </c>
      <c r="X1326" s="60">
        <f>IF(ISNUMBER(V1326),V1326/MAX(V$22:V1326)-1,"")</f>
        <v>-0.11757561394673699</v>
      </c>
      <c r="Z1326" s="62">
        <v>11.58</v>
      </c>
      <c r="AA1326" s="60">
        <f>IF(AND(ISNUMBER(Z1325),ISNUMBER(Z1326)),Z1326/Z1325-1,"")</f>
        <v>3.4662045060658286E-3</v>
      </c>
      <c r="AB1326" s="60">
        <f>IF(ISNUMBER(Z1326),Z1326/MAX(Z$22:Z1326)-1,"")</f>
        <v>-0.14601769911504425</v>
      </c>
      <c r="AD1326" s="62">
        <v>14.02</v>
      </c>
      <c r="AE1326" s="60">
        <f>IF(AND(ISNUMBER(AD1325),ISNUMBER(AD1326)),AD1326/AD1325-1,"")</f>
        <v>-7.1275837491091565E-4</v>
      </c>
      <c r="AF1326" s="60">
        <f>IF(ISNUMBER(AD1326),AD1326/MAX(AD$22:AD1326)-1,"")</f>
        <v>-0.17383618149675895</v>
      </c>
      <c r="AH1326" s="62">
        <v>17.600000000000001</v>
      </c>
      <c r="AI1326" s="60">
        <f>IF(AND(ISNUMBER(AH1325),ISNUMBER(AH1326)),AH1326/AH1325-1,"")</f>
        <v>-1.5659955257270597E-2</v>
      </c>
      <c r="AJ1326" s="60">
        <f>IF(ISNUMBER(AH1326),AH1326/MAX(AH$22:AH1326)-1,"")</f>
        <v>-0.16349809885931543</v>
      </c>
      <c r="AL1326" s="62">
        <v>20.39</v>
      </c>
      <c r="AM1326" s="60">
        <f>IF(AND(ISNUMBER(AL1325),ISNUMBER(AL1326)),AL1326/AL1325-1,"")</f>
        <v>-9.7991180793721711E-4</v>
      </c>
      <c r="AN1326" s="60">
        <f>IF(ISNUMBER(AL1326),AL1326/MAX(AL$22:AL1326)-1,"")</f>
        <v>-0.13491726771319468</v>
      </c>
      <c r="AP1326" s="62">
        <v>100.51</v>
      </c>
      <c r="AQ1326" s="60">
        <f>IF(AND(ISNUMBER(AP1325),ISNUMBER(AP1326)),AP1326/AP1325-1,"")</f>
        <v>1.9902477858502188E-4</v>
      </c>
      <c r="AR1326" s="60">
        <f>IF(ISNUMBER(AP1326),AP1326/MAX(AP$22:AP1326)-1,"")</f>
        <v>-1.9859001092243922E-3</v>
      </c>
      <c r="AT1326" s="62">
        <v>50.19</v>
      </c>
      <c r="AU1326" s="60">
        <f>IF(AND(ISNUMBER(AT1325),ISNUMBER(AT1326)),AT1326/AT1325-1,"")</f>
        <v>1.9928258270218713E-4</v>
      </c>
      <c r="AV1326" s="60">
        <f>IF(ISNUMBER(AT1326),AT1326/MAX(AT$22:AT1326)-1,"")</f>
        <v>-3.9832702648878726E-4</v>
      </c>
      <c r="AX1326" s="62">
        <v>25</v>
      </c>
      <c r="AY1326" s="60">
        <f>IF(AND(ISNUMBER(AX1325),ISNUMBER(AX1326)),AX1326/AX1325-1,"")</f>
        <v>6.441223832528209E-3</v>
      </c>
      <c r="AZ1326" s="60">
        <f>IF(ISNUMBER(AX1326),AX1326/MAX(AX$22:AX1326)-1,"")</f>
        <v>-6.7685996643669588E-2</v>
      </c>
      <c r="BB1326" s="62">
        <v>40.74</v>
      </c>
      <c r="BC1326" s="60">
        <f>IF(AND(ISNUMBER(BB1325),ISNUMBER(BB1326)),BB1326/BB1325-1,"")</f>
        <v>-4.3988269794721369E-3</v>
      </c>
      <c r="BD1326" s="60">
        <f>IF(ISNUMBER(BB1326),BB1326/MAX(BB$22:BB1326)-1,"")</f>
        <v>-0.26342433556318934</v>
      </c>
      <c r="BF1326" s="62">
        <v>48.64</v>
      </c>
      <c r="BG1326" s="60">
        <f>IF(AND(ISNUMBER(BF1325),ISNUMBER(BF1326)),BF1326/BF1325-1,"")</f>
        <v>-2.870028700286964E-3</v>
      </c>
      <c r="BH1326" s="60">
        <f>IF(ISNUMBER(BF1326),BF1326/MAX(BF$22:BF1326)-1,"")</f>
        <v>-0.10158847432582196</v>
      </c>
      <c r="BK1326" s="61">
        <f>BK1325*(1+BL1326)</f>
        <v>140.29735993153309</v>
      </c>
      <c r="BL1326" s="60">
        <f>$L$12*N(AQ1326)+$L$13*N(S1326)+$L$14*N(AA1326)+$L$15*N(AE1326)+$L$16*N(AY1326)+$L$17*N(BC1326)+$L$18*N(AM1326)+$L$19*N(AU1326)+$L$20*N(W1326)</f>
        <v>3.2909158526756611E-3</v>
      </c>
      <c r="BM1326" s="60">
        <f>IF(ISNUMBER(BK1326),BK1326/MAX(BK$22:BK1326)-1,"")</f>
        <v>-6.5717365479116441E-2</v>
      </c>
      <c r="BO1326" s="61">
        <f>BO1325*(1+BP1326)</f>
        <v>139.09054919087743</v>
      </c>
      <c r="BP1326" s="60">
        <f>$L$36*N(S1326)+$L$37*N(AQ1326)+$L$38*N(AA1326)+$L$39*N(AE1326)+$L$40*N(AM1326)+$L$41*N(W1326)+$L$42*N(AI1326)+$L$43*N(BG1326)+$L$44*N(AY1326)</f>
        <v>2.9184293659480225E-3</v>
      </c>
      <c r="BQ1326" s="60">
        <f>IF(ISNUMBER(BO1326),BO1326/MAX(BO$22:BO1326)-1,"")</f>
        <v>-8.2670523362576298E-2</v>
      </c>
      <c r="BS1326" s="61">
        <f>BS1325*(1+BT1326)</f>
        <v>130.06525855415896</v>
      </c>
      <c r="BT1326" s="60">
        <f>$L$60*N(S1326)+$L$61*N(AE1326)+$L$62*N(AQ1326)+$L$63*N(AM1326)+$L$64*N(AI1326)+$L$65*N(AA1326)+$L$66*N(BG1326)+$L$67*N(W1326)+$L$68*N(AY1326)</f>
        <v>4.5721718751894823E-4</v>
      </c>
      <c r="BU1326" s="60">
        <f>IF(ISNUMBER(BS1326),BS1326/MAX(BS$22:BS1326)-1,"")</f>
        <v>-9.9341243206872321E-2</v>
      </c>
    </row>
    <row r="1327" spans="17:73" ht="16" customHeight="1">
      <c r="Q1327" s="63">
        <v>44985</v>
      </c>
      <c r="R1327" s="62">
        <v>592.19000000000005</v>
      </c>
      <c r="S1327" s="60">
        <f>IF(AND(ISNUMBER(R1326),ISNUMBER(R1327)),R1327/R1326-1,"")</f>
        <v>4.7304488858124216E-4</v>
      </c>
      <c r="T1327" s="60">
        <f>IF(ISNUMBER(R1327),R1327/MAX(R$22:R1327)-1,"")</f>
        <v>-0.10747550866616418</v>
      </c>
      <c r="V1327" s="62">
        <v>297.77</v>
      </c>
      <c r="W1327" s="60">
        <f>IF(AND(ISNUMBER(V1326),ISNUMBER(V1327)),V1327/V1326-1,"")</f>
        <v>-3.6927621861160276E-4</v>
      </c>
      <c r="X1327" s="60">
        <f>IF(ISNUMBER(V1327),V1327/MAX(V$22:V1327)-1,"")</f>
        <v>-0.11790147228722936</v>
      </c>
      <c r="Z1327" s="62">
        <v>11.61</v>
      </c>
      <c r="AA1327" s="60">
        <f>IF(AND(ISNUMBER(Z1326),ISNUMBER(Z1327)),Z1327/Z1326-1,"")</f>
        <v>2.5906735751295429E-3</v>
      </c>
      <c r="AB1327" s="60">
        <f>IF(ISNUMBER(Z1327),Z1327/MAX(Z$22:Z1327)-1,"")</f>
        <v>-0.14380530973451333</v>
      </c>
      <c r="AD1327" s="62">
        <v>14.05</v>
      </c>
      <c r="AE1327" s="60">
        <f>IF(AND(ISNUMBER(AD1326),ISNUMBER(AD1327)),AD1327/AD1326-1,"")</f>
        <v>2.1398002853068032E-3</v>
      </c>
      <c r="AF1327" s="60">
        <f>IF(ISNUMBER(AD1327),AD1327/MAX(AD$22:AD1327)-1,"")</f>
        <v>-0.17206835592221559</v>
      </c>
      <c r="AH1327" s="62">
        <v>17.739999999999998</v>
      </c>
      <c r="AI1327" s="60">
        <f>IF(AND(ISNUMBER(AH1326),ISNUMBER(AH1327)),AH1327/AH1326-1,"")</f>
        <v>7.9545454545453254E-3</v>
      </c>
      <c r="AJ1327" s="60">
        <f>IF(ISNUMBER(AH1327),AH1327/MAX(AH$22:AH1327)-1,"")</f>
        <v>-0.15684410646387836</v>
      </c>
      <c r="AL1327" s="62">
        <v>20.399999999999999</v>
      </c>
      <c r="AM1327" s="60">
        <f>IF(AND(ISNUMBER(AL1326),ISNUMBER(AL1327)),AL1327/AL1326-1,"")</f>
        <v>4.904364884745771E-4</v>
      </c>
      <c r="AN1327" s="60">
        <f>IF(ISNUMBER(AL1327),AL1327/MAX(AL$22:AL1327)-1,"")</f>
        <v>-0.13449299957573191</v>
      </c>
      <c r="AP1327" s="62">
        <v>100.52</v>
      </c>
      <c r="AQ1327" s="60">
        <f>IF(AND(ISNUMBER(AP1326),ISNUMBER(AP1327)),AP1327/AP1326-1,"")</f>
        <v>9.9492587802174626E-5</v>
      </c>
      <c r="AR1327" s="60">
        <f>IF(ISNUMBER(AP1327),AP1327/MAX(AP$22:AP1327)-1,"")</f>
        <v>-1.8866051037632614E-3</v>
      </c>
      <c r="AT1327" s="62">
        <v>50.19</v>
      </c>
      <c r="AU1327" s="60">
        <f>IF(AND(ISNUMBER(AT1326),ISNUMBER(AT1327)),AT1327/AT1326-1,"")</f>
        <v>0</v>
      </c>
      <c r="AV1327" s="60">
        <f>IF(ISNUMBER(AT1327),AT1327/MAX(AT$22:AT1327)-1,"")</f>
        <v>-3.9832702648878726E-4</v>
      </c>
      <c r="AX1327" s="62">
        <v>25.02</v>
      </c>
      <c r="AY1327" s="60">
        <f>IF(AND(ISNUMBER(AX1326),ISNUMBER(AX1327)),AX1327/AX1326-1,"")</f>
        <v>7.9999999999991189E-4</v>
      </c>
      <c r="AZ1327" s="60">
        <f>IF(ISNUMBER(AX1327),AX1327/MAX(AX$22:AX1327)-1,"")</f>
        <v>-6.6940145440984589E-2</v>
      </c>
      <c r="BB1327" s="62">
        <v>40.74</v>
      </c>
      <c r="BC1327" s="60">
        <f>IF(AND(ISNUMBER(BB1326),ISNUMBER(BB1327)),BB1327/BB1326-1,"")</f>
        <v>0</v>
      </c>
      <c r="BD1327" s="60">
        <f>IF(ISNUMBER(BB1327),BB1327/MAX(BB$22:BB1327)-1,"")</f>
        <v>-0.26342433556318934</v>
      </c>
      <c r="BF1327" s="62">
        <v>48.63</v>
      </c>
      <c r="BG1327" s="60">
        <f>IF(AND(ISNUMBER(BF1326),ISNUMBER(BF1327)),BF1327/BF1326-1,"")</f>
        <v>-2.0559210526316374E-4</v>
      </c>
      <c r="BH1327" s="60">
        <f>IF(ISNUMBER(BF1327),BF1327/MAX(BF$22:BF1327)-1,"")</f>
        <v>-0.10177318064277796</v>
      </c>
      <c r="BK1327" s="61">
        <f>BK1326*(1+BL1327)</f>
        <v>140.42499302835361</v>
      </c>
      <c r="BL1327" s="60">
        <f>$L$12*N(AQ1327)+$L$13*N(S1327)+$L$14*N(AA1327)+$L$15*N(AE1327)+$L$16*N(AY1327)+$L$17*N(BC1327)+$L$18*N(AM1327)+$L$19*N(AU1327)+$L$20*N(W1327)</f>
        <v>9.097327054679884E-4</v>
      </c>
      <c r="BM1327" s="60">
        <f>IF(ISNUMBER(BK1327),BK1327/MAX(BK$22:BK1327)-1,"")</f>
        <v>-6.4867418010342015E-2</v>
      </c>
      <c r="BO1327" s="61">
        <f>BO1326*(1+BP1327)</f>
        <v>139.2519147905372</v>
      </c>
      <c r="BP1327" s="60">
        <f>$L$36*N(S1327)+$L$37*N(AQ1327)+$L$38*N(AA1327)+$L$39*N(AE1327)+$L$40*N(AM1327)+$L$41*N(W1327)+$L$42*N(AI1327)+$L$43*N(BG1327)+$L$44*N(AY1327)</f>
        <v>1.1601478360570767E-3</v>
      </c>
      <c r="BQ1327" s="60">
        <f>IF(ISNUMBER(BO1327),BO1327/MAX(BO$22:BO1327)-1,"")</f>
        <v>-8.1606285555304137E-2</v>
      </c>
      <c r="BS1327" s="61">
        <f>BS1326*(1+BT1327)</f>
        <v>130.2896457085468</v>
      </c>
      <c r="BT1327" s="60">
        <f>$L$60*N(S1327)+$L$61*N(AE1327)+$L$62*N(AQ1327)+$L$63*N(AM1327)+$L$64*N(AI1327)+$L$65*N(AA1327)+$L$66*N(BG1327)+$L$67*N(W1327)+$L$68*N(AY1327)</f>
        <v>1.7251890080579276E-3</v>
      </c>
      <c r="BU1327" s="60">
        <f>IF(ISNUMBER(BS1327),BS1327/MAX(BS$22:BS1327)-1,"")</f>
        <v>-9.7787436619641732E-2</v>
      </c>
    </row>
    <row r="1328" spans="17:73" ht="16" customHeight="1">
      <c r="Q1328" s="63">
        <v>44986</v>
      </c>
      <c r="R1328" s="62">
        <v>587.91999999999996</v>
      </c>
      <c r="S1328" s="60">
        <f>IF(AND(ISNUMBER(R1327),ISNUMBER(R1328)),R1328/R1327-1,"")</f>
        <v>-7.2105236495045855E-3</v>
      </c>
      <c r="T1328" s="60">
        <f>IF(ISNUMBER(R1328),R1328/MAX(R$22:R1328)-1,"")</f>
        <v>-0.11391107761868879</v>
      </c>
      <c r="V1328" s="62">
        <v>295.89999999999998</v>
      </c>
      <c r="W1328" s="60">
        <f>IF(AND(ISNUMBER(V1327),ISNUMBER(V1328)),V1328/V1327-1,"")</f>
        <v>-6.280014776505416E-3</v>
      </c>
      <c r="X1328" s="60">
        <f>IF(ISNUMBER(V1328),V1328/MAX(V$22:V1328)-1,"")</f>
        <v>-0.12344106407559918</v>
      </c>
      <c r="Z1328" s="62">
        <v>11.54</v>
      </c>
      <c r="AA1328" s="60">
        <f>IF(AND(ISNUMBER(Z1327),ISNUMBER(Z1328)),Z1328/Z1327-1,"")</f>
        <v>-6.0292850990525393E-3</v>
      </c>
      <c r="AB1328" s="60">
        <f>IF(ISNUMBER(Z1328),Z1328/MAX(Z$22:Z1328)-1,"")</f>
        <v>-0.14896755162241893</v>
      </c>
      <c r="AD1328" s="62">
        <v>14.09</v>
      </c>
      <c r="AE1328" s="60">
        <f>IF(AND(ISNUMBER(AD1327),ISNUMBER(AD1328)),AD1328/AD1327-1,"")</f>
        <v>2.846975088967918E-3</v>
      </c>
      <c r="AF1328" s="60">
        <f>IF(ISNUMBER(AD1328),AD1328/MAX(AD$22:AD1328)-1,"")</f>
        <v>-0.16971125515615793</v>
      </c>
      <c r="AH1328" s="62">
        <v>17.649999999999999</v>
      </c>
      <c r="AI1328" s="60">
        <f>IF(AND(ISNUMBER(AH1327),ISNUMBER(AH1328)),AH1328/AH1327-1,"")</f>
        <v>-5.0732807215332354E-3</v>
      </c>
      <c r="AJ1328" s="60">
        <f>IF(ISNUMBER(AH1328),AH1328/MAX(AH$22:AH1328)-1,"")</f>
        <v>-0.16112167300380231</v>
      </c>
      <c r="AL1328" s="62">
        <v>20.190000000000001</v>
      </c>
      <c r="AM1328" s="60">
        <f>IF(AND(ISNUMBER(AL1327),ISNUMBER(AL1328)),AL1328/AL1327-1,"")</f>
        <v>-1.0294117647058676E-2</v>
      </c>
      <c r="AN1328" s="60">
        <f>IF(ISNUMBER(AL1328),AL1328/MAX(AL$22:AL1328)-1,"")</f>
        <v>-0.14340263046245227</v>
      </c>
      <c r="AP1328" s="62">
        <v>100.53</v>
      </c>
      <c r="AQ1328" s="60">
        <f>IF(AND(ISNUMBER(AP1327),ISNUMBER(AP1328)),AP1328/AP1327-1,"")</f>
        <v>9.9482690012031583E-5</v>
      </c>
      <c r="AR1328" s="60">
        <f>IF(ISNUMBER(AP1328),AP1328/MAX(AP$22:AP1328)-1,"")</f>
        <v>-1.7873100983020196E-3</v>
      </c>
      <c r="AT1328" s="62">
        <v>50.08</v>
      </c>
      <c r="AU1328" s="60">
        <f>IF(AND(ISNUMBER(AT1327),ISNUMBER(AT1328)),AT1328/AT1327-1,"")</f>
        <v>-2.1916716477385911E-3</v>
      </c>
      <c r="AV1328" s="60">
        <f>IF(ISNUMBER(AT1328),AT1328/MAX(AT$22:AT1328)-1,"")</f>
        <v>-2.5891256721769507E-3</v>
      </c>
      <c r="AX1328" s="62">
        <v>25.15</v>
      </c>
      <c r="AY1328" s="60">
        <f>IF(AND(ISNUMBER(AX1327),ISNUMBER(AX1328)),AX1328/AX1327-1,"")</f>
        <v>5.1958433253396219E-3</v>
      </c>
      <c r="AZ1328" s="60">
        <f>IF(ISNUMBER(AX1328),AX1328/MAX(AX$22:AX1328)-1,"")</f>
        <v>-6.2092112623531648E-2</v>
      </c>
      <c r="BB1328" s="62">
        <v>40.72</v>
      </c>
      <c r="BC1328" s="60">
        <f>IF(AND(ISNUMBER(BB1327),ISNUMBER(BB1328)),BB1328/BB1327-1,"")</f>
        <v>-4.9091801669132185E-4</v>
      </c>
      <c r="BD1328" s="60">
        <f>IF(ISNUMBER(BB1328),BB1328/MAX(BB$22:BB1328)-1,"")</f>
        <v>-0.26378593382751769</v>
      </c>
      <c r="BF1328" s="62">
        <v>48.83</v>
      </c>
      <c r="BG1328" s="60">
        <f>IF(AND(ISNUMBER(BF1327),ISNUMBER(BF1328)),BF1328/BF1327-1,"")</f>
        <v>4.1126876413735136E-3</v>
      </c>
      <c r="BH1328" s="60">
        <f>IF(ISNUMBER(BF1328),BF1328/MAX(BF$22:BF1328)-1,"")</f>
        <v>-9.8079054303657265E-2</v>
      </c>
      <c r="BK1328" s="61">
        <f>BK1327*(1+BL1328)</f>
        <v>140.07227798492588</v>
      </c>
      <c r="BL1328" s="60">
        <f>$L$12*N(AQ1328)+$L$13*N(S1328)+$L$14*N(AA1328)+$L$15*N(AE1328)+$L$16*N(AY1328)+$L$17*N(BC1328)+$L$18*N(AM1328)+$L$19*N(AU1328)+$L$20*N(W1328)</f>
        <v>-2.5117682815658689E-3</v>
      </c>
      <c r="BM1328" s="60">
        <f>IF(ISNUMBER(BK1328),BK1328/MAX(BK$22:BK1328)-1,"")</f>
        <v>-6.7216254368842487E-2</v>
      </c>
      <c r="BO1328" s="61">
        <f>BO1327*(1+BP1328)</f>
        <v>138.86917375900481</v>
      </c>
      <c r="BP1328" s="60">
        <f>$L$36*N(S1328)+$L$37*N(AQ1328)+$L$38*N(AA1328)+$L$39*N(AE1328)+$L$40*N(AM1328)+$L$41*N(W1328)+$L$42*N(AI1328)+$L$43*N(BG1328)+$L$44*N(AY1328)</f>
        <v>-2.7485513007709851E-3</v>
      </c>
      <c r="BQ1328" s="60">
        <f>IF(ISNUMBER(BO1328),BO1328/MAX(BO$22:BO1328)-1,"")</f>
        <v>-8.4130537793761118E-2</v>
      </c>
      <c r="BS1328" s="61">
        <f>BS1327*(1+BT1328)</f>
        <v>129.80215988906906</v>
      </c>
      <c r="BT1328" s="60">
        <f>$L$60*N(S1328)+$L$61*N(AE1328)+$L$62*N(AQ1328)+$L$63*N(AM1328)+$L$64*N(AI1328)+$L$65*N(AA1328)+$L$66*N(BG1328)+$L$67*N(W1328)+$L$68*N(AY1328)</f>
        <v>-3.7415545711760342E-3</v>
      </c>
      <c r="BU1328" s="60">
        <f>IF(ISNUMBER(BS1328),BS1328/MAX(BS$22:BS1328)-1,"")</f>
        <v>-0.10116311416033008</v>
      </c>
    </row>
    <row r="1329" spans="17:73" ht="16" customHeight="1">
      <c r="Q1329" s="63">
        <v>44987</v>
      </c>
      <c r="R1329" s="62">
        <v>583.66999999999996</v>
      </c>
      <c r="S1329" s="60">
        <f>IF(AND(ISNUMBER(R1328),ISNUMBER(R1329)),R1329/R1328-1,"")</f>
        <v>-7.2288746768267576E-3</v>
      </c>
      <c r="T1329" s="60">
        <f>IF(ISNUMBER(R1329),R1329/MAX(R$22:R1329)-1,"")</f>
        <v>-0.12031650339110778</v>
      </c>
      <c r="V1329" s="62">
        <v>293.99</v>
      </c>
      <c r="W1329" s="60">
        <f>IF(AND(ISNUMBER(V1328),ISNUMBER(V1329)),V1329/V1328-1,"")</f>
        <v>-6.4548834065562E-3</v>
      </c>
      <c r="X1329" s="60">
        <f>IF(ISNUMBER(V1329),V1329/MAX(V$22:V1329)-1,"")</f>
        <v>-0.12909914980596615</v>
      </c>
      <c r="Z1329" s="62">
        <v>11.48</v>
      </c>
      <c r="AA1329" s="60">
        <f>IF(AND(ISNUMBER(Z1328),ISNUMBER(Z1329)),Z1329/Z1328-1,"")</f>
        <v>-5.1993067590986319E-3</v>
      </c>
      <c r="AB1329" s="60">
        <f>IF(ISNUMBER(Z1329),Z1329/MAX(Z$22:Z1329)-1,"")</f>
        <v>-0.15339233038348088</v>
      </c>
      <c r="AD1329" s="62">
        <v>14.11</v>
      </c>
      <c r="AE1329" s="60">
        <f>IF(AND(ISNUMBER(AD1328),ISNUMBER(AD1329)),AD1329/AD1328-1,"")</f>
        <v>1.4194464158978626E-3</v>
      </c>
      <c r="AF1329" s="60">
        <f>IF(ISNUMBER(AD1329),AD1329/MAX(AD$22:AD1329)-1,"")</f>
        <v>-0.16853270477312898</v>
      </c>
      <c r="AH1329" s="62">
        <v>17.510000000000002</v>
      </c>
      <c r="AI1329" s="60">
        <f>IF(AND(ISNUMBER(AH1328),ISNUMBER(AH1329)),AH1329/AH1328-1,"")</f>
        <v>-7.9320113314446106E-3</v>
      </c>
      <c r="AJ1329" s="60">
        <f>IF(ISNUMBER(AH1329),AH1329/MAX(AH$22:AH1329)-1,"")</f>
        <v>-0.16777566539923938</v>
      </c>
      <c r="AL1329" s="62">
        <v>19.95</v>
      </c>
      <c r="AM1329" s="60">
        <f>IF(AND(ISNUMBER(AL1328),ISNUMBER(AL1329)),AL1329/AL1328-1,"")</f>
        <v>-1.188707280832102E-2</v>
      </c>
      <c r="AN1329" s="60">
        <f>IF(ISNUMBER(AL1329),AL1329/MAX(AL$22:AL1329)-1,"")</f>
        <v>-0.15358506576156139</v>
      </c>
      <c r="AP1329" s="62">
        <v>100.52</v>
      </c>
      <c r="AQ1329" s="60">
        <f>IF(AND(ISNUMBER(AP1328),ISNUMBER(AP1329)),AP1329/AP1328-1,"")</f>
        <v>-9.9472794190869074E-5</v>
      </c>
      <c r="AR1329" s="60">
        <f>IF(ISNUMBER(AP1329),AP1329/MAX(AP$22:AP1329)-1,"")</f>
        <v>-1.8866051037632614E-3</v>
      </c>
      <c r="AT1329" s="62">
        <v>50.08</v>
      </c>
      <c r="AU1329" s="60">
        <f>IF(AND(ISNUMBER(AT1328),ISNUMBER(AT1329)),AT1329/AT1328-1,"")</f>
        <v>0</v>
      </c>
      <c r="AV1329" s="60">
        <f>IF(ISNUMBER(AT1329),AT1329/MAX(AT$22:AT1329)-1,"")</f>
        <v>-2.5891256721769507E-3</v>
      </c>
      <c r="AX1329" s="62">
        <v>25.23</v>
      </c>
      <c r="AY1329" s="60">
        <f>IF(AND(ISNUMBER(AX1328),ISNUMBER(AX1329)),AX1329/AX1328-1,"")</f>
        <v>3.1809145129224614E-3</v>
      </c>
      <c r="AZ1329" s="60">
        <f>IF(ISNUMBER(AX1329),AX1329/MAX(AX$22:AX1329)-1,"")</f>
        <v>-5.9108707812791428E-2</v>
      </c>
      <c r="BB1329" s="62">
        <v>40.549999999999997</v>
      </c>
      <c r="BC1329" s="60">
        <f>IF(AND(ISNUMBER(BB1328),ISNUMBER(BB1329)),BB1329/BB1328-1,"")</f>
        <v>-4.1748526522593643E-3</v>
      </c>
      <c r="BD1329" s="60">
        <f>IF(ISNUMBER(BB1329),BB1329/MAX(BB$22:BB1329)-1,"")</f>
        <v>-0.26685951907430849</v>
      </c>
      <c r="BF1329" s="62">
        <v>48.81</v>
      </c>
      <c r="BG1329" s="60">
        <f>IF(AND(ISNUMBER(BF1328),ISNUMBER(BF1329)),BF1329/BF1328-1,"")</f>
        <v>-4.0958427196391423E-4</v>
      </c>
      <c r="BH1329" s="60">
        <f>IF(ISNUMBER(BF1329),BF1329/MAX(BF$22:BF1329)-1,"")</f>
        <v>-9.8448466937569257E-2</v>
      </c>
      <c r="BK1329" s="61">
        <f>BK1328*(1+BL1329)</f>
        <v>139.64175843986405</v>
      </c>
      <c r="BL1329" s="60">
        <f>$L$12*N(AQ1329)+$L$13*N(S1329)+$L$14*N(AA1329)+$L$15*N(AE1329)+$L$16*N(AY1329)+$L$17*N(BC1329)+$L$18*N(AM1329)+$L$19*N(AU1329)+$L$20*N(W1329)</f>
        <v>-3.0735528204099819E-3</v>
      </c>
      <c r="BM1329" s="60">
        <f>IF(ISNUMBER(BK1329),BK1329/MAX(BK$22:BK1329)-1,"")</f>
        <v>-7.0083214481059808E-2</v>
      </c>
      <c r="BO1329" s="61">
        <f>BO1328*(1+BP1329)</f>
        <v>138.42953831602583</v>
      </c>
      <c r="BP1329" s="60">
        <f>$L$36*N(S1329)+$L$37*N(AQ1329)+$L$38*N(AA1329)+$L$39*N(AE1329)+$L$40*N(AM1329)+$L$41*N(W1329)+$L$42*N(AI1329)+$L$43*N(BG1329)+$L$44*N(AY1329)</f>
        <v>-3.1658245748758802E-3</v>
      </c>
      <c r="BQ1329" s="60">
        <f>IF(ISNUMBER(BO1329),BO1329/MAX(BO$22:BO1329)-1,"")</f>
        <v>-8.7030019844592021E-2</v>
      </c>
      <c r="BS1329" s="61">
        <f>BS1328*(1+BT1329)</f>
        <v>129.21336306612184</v>
      </c>
      <c r="BT1329" s="60">
        <f>$L$60*N(S1329)+$L$61*N(AE1329)+$L$62*N(AQ1329)+$L$63*N(AM1329)+$L$64*N(AI1329)+$L$65*N(AA1329)+$L$66*N(BG1329)+$L$67*N(W1329)+$L$68*N(AY1329)</f>
        <v>-4.5361095951747038E-3</v>
      </c>
      <c r="BU1329" s="60">
        <f>IF(ISNUMBER(BS1329),BS1329/MAX(BS$22:BS1329)-1,"")</f>
        <v>-0.10524033678268441</v>
      </c>
    </row>
    <row r="1330" spans="17:73" ht="16" customHeight="1">
      <c r="Q1330" s="63">
        <v>44988</v>
      </c>
      <c r="R1330" s="62">
        <v>589.05999999999995</v>
      </c>
      <c r="S1330" s="60">
        <f>IF(AND(ISNUMBER(R1329),ISNUMBER(R1330)),R1330/R1329-1,"")</f>
        <v>9.2346702760122135E-3</v>
      </c>
      <c r="T1330" s="60">
        <f>IF(ISNUMBER(R1330),R1330/MAX(R$22:R1330)-1,"")</f>
        <v>-0.11219291635267525</v>
      </c>
      <c r="V1330" s="62">
        <v>296.64</v>
      </c>
      <c r="W1330" s="60">
        <f>IF(AND(ISNUMBER(V1329),ISNUMBER(V1330)),V1330/V1329-1,"")</f>
        <v>9.0139120378243121E-3</v>
      </c>
      <c r="X1330" s="60">
        <f>IF(ISNUMBER(V1330),V1330/MAX(V$22:V1330)-1,"")</f>
        <v>-0.12124892614865068</v>
      </c>
      <c r="Z1330" s="62">
        <v>11.55</v>
      </c>
      <c r="AA1330" s="60">
        <f>IF(AND(ISNUMBER(Z1329),ISNUMBER(Z1330)),Z1330/Z1329-1,"")</f>
        <v>6.0975609756097615E-3</v>
      </c>
      <c r="AB1330" s="60">
        <f>IF(ISNUMBER(Z1330),Z1330/MAX(Z$22:Z1330)-1,"")</f>
        <v>-0.14823008849557517</v>
      </c>
      <c r="AD1330" s="62">
        <v>14.31</v>
      </c>
      <c r="AE1330" s="60">
        <f>IF(AND(ISNUMBER(AD1329),ISNUMBER(AD1330)),AD1330/AD1329-1,"")</f>
        <v>1.4174344436569841E-2</v>
      </c>
      <c r="AF1330" s="60">
        <f>IF(ISNUMBER(AD1330),AD1330/MAX(AD$22:AD1330)-1,"")</f>
        <v>-0.15674720094284023</v>
      </c>
      <c r="AH1330" s="62">
        <v>17.59</v>
      </c>
      <c r="AI1330" s="60">
        <f>IF(AND(ISNUMBER(AH1329),ISNUMBER(AH1330)),AH1330/AH1329-1,"")</f>
        <v>4.5688178183893591E-3</v>
      </c>
      <c r="AJ1330" s="60">
        <f>IF(ISNUMBER(AH1330),AH1330/MAX(AH$22:AH1330)-1,"")</f>
        <v>-0.16397338403041828</v>
      </c>
      <c r="AL1330" s="62">
        <v>20.21</v>
      </c>
      <c r="AM1330" s="60">
        <f>IF(AND(ISNUMBER(AL1329),ISNUMBER(AL1330)),AL1330/AL1329-1,"")</f>
        <v>1.3032581453634062E-2</v>
      </c>
      <c r="AN1330" s="60">
        <f>IF(ISNUMBER(AL1330),AL1330/MAX(AL$22:AL1330)-1,"")</f>
        <v>-0.14255409418752651</v>
      </c>
      <c r="AP1330" s="62">
        <v>100.55</v>
      </c>
      <c r="AQ1330" s="60">
        <f>IF(AND(ISNUMBER(AP1329),ISNUMBER(AP1330)),AP1330/AP1329-1,"")</f>
        <v>2.984480700358727E-4</v>
      </c>
      <c r="AR1330" s="60">
        <f>IF(ISNUMBER(AP1330),AP1330/MAX(AP$22:AP1330)-1,"")</f>
        <v>-1.588720087379536E-3</v>
      </c>
      <c r="AT1330" s="62">
        <v>50.08</v>
      </c>
      <c r="AU1330" s="60">
        <f>IF(AND(ISNUMBER(AT1329),ISNUMBER(AT1330)),AT1330/AT1329-1,"")</f>
        <v>0</v>
      </c>
      <c r="AV1330" s="60">
        <f>IF(ISNUMBER(AT1330),AT1330/MAX(AT$22:AT1330)-1,"")</f>
        <v>-2.5891256721769507E-3</v>
      </c>
      <c r="AX1330" s="62">
        <v>25.27</v>
      </c>
      <c r="AY1330" s="60">
        <f>IF(AND(ISNUMBER(AX1329),ISNUMBER(AX1330)),AX1330/AX1329-1,"")</f>
        <v>1.5854141894569018E-3</v>
      </c>
      <c r="AZ1330" s="60">
        <f>IF(ISNUMBER(AX1330),AX1330/MAX(AX$22:AX1330)-1,"")</f>
        <v>-5.7617005407421318E-2</v>
      </c>
      <c r="BB1330" s="62">
        <v>40.520000000000003</v>
      </c>
      <c r="BC1330" s="60">
        <f>IF(AND(ISNUMBER(BB1329),ISNUMBER(BB1330)),BB1330/BB1329-1,"")</f>
        <v>-7.3982737361266704E-4</v>
      </c>
      <c r="BD1330" s="60">
        <f>IF(ISNUMBER(BB1330),BB1330/MAX(BB$22:BB1330)-1,"")</f>
        <v>-0.26740191647080092</v>
      </c>
      <c r="BF1330" s="62">
        <v>48.74</v>
      </c>
      <c r="BG1330" s="60">
        <f>IF(AND(ISNUMBER(BF1329),ISNUMBER(BF1330)),BF1330/BF1329-1,"")</f>
        <v>-1.4341323499282854E-3</v>
      </c>
      <c r="BH1330" s="60">
        <f>IF(ISNUMBER(BF1330),BF1330/MAX(BF$22:BF1330)-1,"")</f>
        <v>-9.9741411156261561E-2</v>
      </c>
      <c r="BK1330" s="61">
        <f>BK1329*(1+BL1330)</f>
        <v>140.47811282967061</v>
      </c>
      <c r="BL1330" s="60">
        <f>$L$12*N(AQ1330)+$L$13*N(S1330)+$L$14*N(AA1330)+$L$15*N(AE1330)+$L$16*N(AY1330)+$L$17*N(BC1330)+$L$18*N(AM1330)+$L$19*N(AU1330)+$L$20*N(W1330)</f>
        <v>5.9892857204798325E-3</v>
      </c>
      <c r="BM1330" s="60">
        <f>IF(ISNUMBER(BK1330),BK1330/MAX(BK$22:BK1330)-1,"")</f>
        <v>-6.4513677156316729E-2</v>
      </c>
      <c r="BO1330" s="61">
        <f>BO1329*(1+BP1330)</f>
        <v>139.39075804791375</v>
      </c>
      <c r="BP1330" s="60">
        <f>$L$36*N(S1330)+$L$37*N(AQ1330)+$L$38*N(AA1330)+$L$39*N(AE1330)+$L$40*N(AM1330)+$L$41*N(W1330)+$L$42*N(AI1330)+$L$43*N(BG1330)+$L$44*N(AY1330)</f>
        <v>6.9437472925287808E-3</v>
      </c>
      <c r="BQ1330" s="60">
        <f>IF(ISNUMBER(BO1330),BO1330/MAX(BO$22:BO1330)-1,"")</f>
        <v>-8.0690587016727822E-2</v>
      </c>
      <c r="BS1330" s="61">
        <f>BS1329*(1+BT1330)</f>
        <v>130.24718832241712</v>
      </c>
      <c r="BT1330" s="60">
        <f>$L$60*N(S1330)+$L$61*N(AE1330)+$L$62*N(AQ1330)+$L$63*N(AM1330)+$L$64*N(AI1330)+$L$65*N(AA1330)+$L$66*N(BG1330)+$L$67*N(W1330)+$L$68*N(AY1330)</f>
        <v>8.0009159406077852E-3</v>
      </c>
      <c r="BU1330" s="60">
        <f>IF(ISNUMBER(BS1330),BS1330/MAX(BS$22:BS1330)-1,"")</f>
        <v>-9.8081439930236214E-2</v>
      </c>
    </row>
    <row r="1331" spans="17:73" ht="16" customHeight="1">
      <c r="Q1331" s="63">
        <v>44991</v>
      </c>
      <c r="R1331" s="62">
        <v>598.69000000000005</v>
      </c>
      <c r="S1331" s="60">
        <f>IF(AND(ISNUMBER(R1330),ISNUMBER(R1331)),R1331/R1330-1,"")</f>
        <v>1.6348079991851616E-2</v>
      </c>
      <c r="T1331" s="60">
        <f>IF(ISNUMBER(R1331),R1331/MAX(R$22:R1331)-1,"")</f>
        <v>-9.7678975131876289E-2</v>
      </c>
      <c r="V1331" s="62">
        <v>301.93</v>
      </c>
      <c r="W1331" s="60">
        <f>IF(AND(ISNUMBER(V1330),ISNUMBER(V1331)),V1331/V1330-1,"")</f>
        <v>1.7833063646170544E-2</v>
      </c>
      <c r="X1331" s="60">
        <f>IF(ISNUMBER(V1331),V1331/MAX(V$22:V1331)-1,"")</f>
        <v>-0.10557810231951892</v>
      </c>
      <c r="Z1331" s="62">
        <v>11.73</v>
      </c>
      <c r="AA1331" s="60">
        <f>IF(AND(ISNUMBER(Z1330),ISNUMBER(Z1331)),Z1331/Z1330-1,"")</f>
        <v>1.558441558441559E-2</v>
      </c>
      <c r="AB1331" s="60">
        <f>IF(ISNUMBER(Z1331),Z1331/MAX(Z$22:Z1331)-1,"")</f>
        <v>-0.13495575221238942</v>
      </c>
      <c r="AD1331" s="62">
        <v>14.5</v>
      </c>
      <c r="AE1331" s="60">
        <f>IF(AND(ISNUMBER(AD1330),ISNUMBER(AD1331)),AD1331/AD1330-1,"")</f>
        <v>1.3277428371768041E-2</v>
      </c>
      <c r="AF1331" s="60">
        <f>IF(ISNUMBER(AD1331),AD1331/MAX(AD$22:AD1331)-1,"")</f>
        <v>-0.145550972304066</v>
      </c>
      <c r="AH1331" s="62">
        <v>17.8</v>
      </c>
      <c r="AI1331" s="60">
        <f>IF(AND(ISNUMBER(AH1330),ISNUMBER(AH1331)),AH1331/AH1330-1,"")</f>
        <v>1.1938601478112654E-2</v>
      </c>
      <c r="AJ1331" s="60">
        <f>IF(ISNUMBER(AH1331),AH1331/MAX(AH$22:AH1331)-1,"")</f>
        <v>-0.15399239543726229</v>
      </c>
      <c r="AL1331" s="62">
        <v>20.49</v>
      </c>
      <c r="AM1331" s="60">
        <f>IF(AND(ISNUMBER(AL1330),ISNUMBER(AL1331)),AL1331/AL1330-1,"")</f>
        <v>1.385452746165261E-2</v>
      </c>
      <c r="AN1331" s="60">
        <f>IF(ISNUMBER(AL1331),AL1331/MAX(AL$22:AL1331)-1,"")</f>
        <v>-0.1306745863385661</v>
      </c>
      <c r="AP1331" s="62">
        <v>100.57</v>
      </c>
      <c r="AQ1331" s="60">
        <f>IF(AND(ISNUMBER(AP1330),ISNUMBER(AP1331)),AP1331/AP1330-1,"")</f>
        <v>1.9890601690697451E-4</v>
      </c>
      <c r="AR1331" s="60">
        <f>IF(ISNUMBER(AP1331),AP1331/MAX(AP$22:AP1331)-1,"")</f>
        <v>-1.3901300764571634E-3</v>
      </c>
      <c r="AT1331" s="62">
        <v>50.094999999999999</v>
      </c>
      <c r="AU1331" s="60">
        <f>IF(AND(ISNUMBER(AT1330),ISNUMBER(AT1331)),AT1331/AT1330-1,"")</f>
        <v>2.9952076677308703E-4</v>
      </c>
      <c r="AV1331" s="60">
        <f>IF(ISNUMBER(AT1331),AT1331/MAX(AT$22:AT1331)-1,"")</f>
        <v>-2.2903804023103325E-3</v>
      </c>
      <c r="AX1331" s="62">
        <v>25.47</v>
      </c>
      <c r="AY1331" s="60">
        <f>IF(AND(ISNUMBER(AX1330),ISNUMBER(AX1331)),AX1331/AX1330-1,"")</f>
        <v>7.9145231499802016E-3</v>
      </c>
      <c r="AZ1331" s="60">
        <f>IF(ISNUMBER(AX1331),AX1331/MAX(AX$22:AX1331)-1,"")</f>
        <v>-5.0158493380570657E-2</v>
      </c>
      <c r="BB1331" s="62">
        <v>40.700000000000003</v>
      </c>
      <c r="BC1331" s="60">
        <f>IF(AND(ISNUMBER(BB1330),ISNUMBER(BB1331)),BB1331/BB1330-1,"")</f>
        <v>4.4422507403751865E-3</v>
      </c>
      <c r="BD1331" s="60">
        <f>IF(ISNUMBER(BB1331),BB1331/MAX(BB$22:BB1331)-1,"")</f>
        <v>-0.26414753209184594</v>
      </c>
      <c r="BF1331" s="62">
        <v>48.92</v>
      </c>
      <c r="BG1331" s="60">
        <f>IF(AND(ISNUMBER(BF1330),ISNUMBER(BF1331)),BF1331/BF1330-1,"")</f>
        <v>3.6930652441526934E-3</v>
      </c>
      <c r="BH1331" s="60">
        <f>IF(ISNUMBER(BF1331),BF1331/MAX(BF$22:BF1331)-1,"")</f>
        <v>-9.6416697451052857E-2</v>
      </c>
      <c r="BK1331" s="61">
        <f>BK1330*(1+BL1331)</f>
        <v>141.98019778087095</v>
      </c>
      <c r="BL1331" s="60">
        <f>$L$12*N(AQ1331)+$L$13*N(S1331)+$L$14*N(AA1331)+$L$15*N(AE1331)+$L$16*N(AY1331)+$L$17*N(BC1331)+$L$18*N(AM1331)+$L$19*N(AU1331)+$L$20*N(W1331)</f>
        <v>1.0692661802921768E-2</v>
      </c>
      <c r="BM1331" s="60">
        <f>IF(ISNUMBER(BK1331),BK1331/MAX(BK$22:BK1331)-1,"")</f>
        <v>-5.451083828489045E-2</v>
      </c>
      <c r="BO1331" s="61">
        <f>BO1330*(1+BP1331)</f>
        <v>140.97794637445182</v>
      </c>
      <c r="BP1331" s="60">
        <f>$L$36*N(S1331)+$L$37*N(AQ1331)+$L$38*N(AA1331)+$L$39*N(AE1331)+$L$40*N(AM1331)+$L$41*N(W1331)+$L$42*N(AI1331)+$L$43*N(BG1331)+$L$44*N(AY1331)</f>
        <v>1.1386610911409866E-2</v>
      </c>
      <c r="BQ1331" s="60">
        <f>IF(ISNUMBER(BO1331),BO1331/MAX(BO$22:BO1331)-1,"")</f>
        <v>-7.0222768423890636E-2</v>
      </c>
      <c r="BS1331" s="61">
        <f>BS1330*(1+BT1331)</f>
        <v>131.78853281016299</v>
      </c>
      <c r="BT1331" s="60">
        <f>$L$60*N(S1331)+$L$61*N(AE1331)+$L$62*N(AQ1331)+$L$63*N(AM1331)+$L$64*N(AI1331)+$L$65*N(AA1331)+$L$66*N(BG1331)+$L$67*N(W1331)+$L$68*N(AY1331)</f>
        <v>1.1833994327235709E-2</v>
      </c>
      <c r="BU1331" s="60">
        <f>IF(ISNUMBER(BS1331),BS1331/MAX(BS$22:BS1331)-1,"")</f>
        <v>-8.7408140806742085E-2</v>
      </c>
    </row>
    <row r="1332" spans="17:73" ht="16" customHeight="1">
      <c r="Q1332" s="63">
        <v>44992</v>
      </c>
      <c r="R1332" s="62">
        <v>604.37</v>
      </c>
      <c r="S1332" s="60">
        <f>IF(AND(ISNUMBER(R1331),ISNUMBER(R1332)),R1332/R1331-1,"")</f>
        <v>9.4873807813726785E-3</v>
      </c>
      <c r="T1332" s="60">
        <f>IF(ISNUMBER(R1332),R1332/MAX(R$22:R1332)-1,"")</f>
        <v>-8.9118311981914111E-2</v>
      </c>
      <c r="V1332" s="62">
        <v>303.58</v>
      </c>
      <c r="W1332" s="60">
        <f>IF(AND(ISNUMBER(V1331),ISNUMBER(V1332)),V1332/V1331-1,"")</f>
        <v>5.4648428443677677E-3</v>
      </c>
      <c r="X1332" s="60">
        <f>IF(ISNUMBER(V1332),V1332/MAX(V$22:V1332)-1,"")</f>
        <v>-0.10069022721213383</v>
      </c>
      <c r="Z1332" s="62">
        <v>11.835000000000001</v>
      </c>
      <c r="AA1332" s="60">
        <f>IF(AND(ISNUMBER(Z1331),ISNUMBER(Z1332)),Z1332/Z1331-1,"")</f>
        <v>8.9514066496163558E-3</v>
      </c>
      <c r="AB1332" s="60">
        <f>IF(ISNUMBER(Z1332),Z1332/MAX(Z$22:Z1332)-1,"")</f>
        <v>-0.12721238938053092</v>
      </c>
      <c r="AD1332" s="62">
        <v>14.51</v>
      </c>
      <c r="AE1332" s="60">
        <f>IF(AND(ISNUMBER(AD1331),ISNUMBER(AD1332)),AD1332/AD1331-1,"")</f>
        <v>6.8965517241381669E-4</v>
      </c>
      <c r="AF1332" s="60">
        <f>IF(ISNUMBER(AD1332),AD1332/MAX(AD$22:AD1332)-1,"")</f>
        <v>-0.14496169711255147</v>
      </c>
      <c r="AH1332" s="62">
        <v>17.93</v>
      </c>
      <c r="AI1332" s="60">
        <f>IF(AND(ISNUMBER(AH1331),ISNUMBER(AH1332)),AH1332/AH1331-1,"")</f>
        <v>7.3033707865168829E-3</v>
      </c>
      <c r="AJ1332" s="60">
        <f>IF(ISNUMBER(AH1332),AH1332/MAX(AH$22:AH1332)-1,"")</f>
        <v>-0.14781368821292773</v>
      </c>
      <c r="AL1332" s="62">
        <v>20.5</v>
      </c>
      <c r="AM1332" s="60">
        <f>IF(AND(ISNUMBER(AL1331),ISNUMBER(AL1332)),AL1332/AL1331-1,"")</f>
        <v>4.8804294777937685E-4</v>
      </c>
      <c r="AN1332" s="60">
        <f>IF(ISNUMBER(AL1332),AL1332/MAX(AL$22:AL1332)-1,"")</f>
        <v>-0.13025031820110311</v>
      </c>
      <c r="AP1332" s="62">
        <v>100.56</v>
      </c>
      <c r="AQ1332" s="60">
        <f>IF(AND(ISNUMBER(AP1331),ISNUMBER(AP1332)),AP1332/AP1331-1,"")</f>
        <v>-9.9433230585588284E-5</v>
      </c>
      <c r="AR1332" s="60">
        <f>IF(ISNUMBER(AP1332),AP1332/MAX(AP$22:AP1332)-1,"")</f>
        <v>-1.4894250819182941E-3</v>
      </c>
      <c r="AT1332" s="62">
        <v>50.11</v>
      </c>
      <c r="AU1332" s="60">
        <f>IF(AND(ISNUMBER(AT1331),ISNUMBER(AT1332)),AT1332/AT1331-1,"")</f>
        <v>2.9943108094632187E-4</v>
      </c>
      <c r="AV1332" s="60">
        <f>IF(ISNUMBER(AT1332),AT1332/MAX(AT$22:AT1332)-1,"")</f>
        <v>-1.9916351324437143E-3</v>
      </c>
      <c r="AX1332" s="62">
        <v>25.53</v>
      </c>
      <c r="AY1332" s="60">
        <f>IF(AND(ISNUMBER(AX1331),ISNUMBER(AX1332)),AX1332/AX1331-1,"")</f>
        <v>2.3557126030624431E-3</v>
      </c>
      <c r="AZ1332" s="60">
        <f>IF(ISNUMBER(AX1332),AX1332/MAX(AX$22:AX1332)-1,"")</f>
        <v>-4.7920939772515436E-2</v>
      </c>
      <c r="BB1332" s="62">
        <v>40.68</v>
      </c>
      <c r="BC1332" s="60">
        <f>IF(AND(ISNUMBER(BB1331),ISNUMBER(BB1332)),BB1332/BB1331-1,"")</f>
        <v>-4.9140049140061759E-4</v>
      </c>
      <c r="BD1332" s="60">
        <f>IF(ISNUMBER(BB1332),BB1332/MAX(BB$22:BB1332)-1,"")</f>
        <v>-0.26450913035617429</v>
      </c>
      <c r="BF1332" s="62">
        <v>49.07</v>
      </c>
      <c r="BG1332" s="60">
        <f>IF(AND(ISNUMBER(BF1331),ISNUMBER(BF1332)),BF1332/BF1331-1,"")</f>
        <v>3.066230580539564E-3</v>
      </c>
      <c r="BH1332" s="60">
        <f>IF(ISNUMBER(BF1332),BF1332/MAX(BF$22:BF1332)-1,"")</f>
        <v>-9.3646102696712252E-2</v>
      </c>
      <c r="BK1332" s="61">
        <f>BK1331*(1+BL1332)</f>
        <v>142.63275507670906</v>
      </c>
      <c r="BL1332" s="60">
        <f>$L$12*N(AQ1332)+$L$13*N(S1332)+$L$14*N(AA1332)+$L$15*N(AE1332)+$L$16*N(AY1332)+$L$17*N(BC1332)+$L$18*N(AM1332)+$L$19*N(AU1332)+$L$20*N(W1332)</f>
        <v>4.5961148528983276E-3</v>
      </c>
      <c r="BM1332" s="60">
        <f>IF(ISNUMBER(BK1332),BK1332/MAX(BK$22:BK1332)-1,"")</f>
        <v>-5.0165261505477177E-2</v>
      </c>
      <c r="BO1332" s="61">
        <f>BO1331*(1+BP1332)</f>
        <v>141.67002467088352</v>
      </c>
      <c r="BP1332" s="60">
        <f>$L$36*N(S1332)+$L$37*N(AQ1332)+$L$38*N(AA1332)+$L$39*N(AE1332)+$L$40*N(AM1332)+$L$41*N(W1332)+$L$42*N(AI1332)+$L$43*N(BG1332)+$L$44*N(AY1332)</f>
        <v>4.9091245420291021E-3</v>
      </c>
      <c r="BQ1332" s="60">
        <f>IF(ISNUMBER(BO1332),BO1332/MAX(BO$22:BO1332)-1,"")</f>
        <v>-6.5658376197740398E-2</v>
      </c>
      <c r="BS1332" s="61">
        <f>BS1331*(1+BT1332)</f>
        <v>132.39949470794608</v>
      </c>
      <c r="BT1332" s="60">
        <f>$L$60*N(S1332)+$L$61*N(AE1332)+$L$62*N(AQ1332)+$L$63*N(AM1332)+$L$64*N(AI1332)+$L$65*N(AA1332)+$L$66*N(BG1332)+$L$67*N(W1332)+$L$68*N(AY1332)</f>
        <v>4.6359260912567368E-3</v>
      </c>
      <c r="BU1332" s="60">
        <f>IF(ISNUMBER(BS1332),BS1332/MAX(BS$22:BS1332)-1,"")</f>
        <v>-8.3177432396039475E-2</v>
      </c>
    </row>
    <row r="1333" spans="17:73" ht="16" customHeight="1">
      <c r="Q1333" s="63">
        <v>44993</v>
      </c>
      <c r="R1333" s="62">
        <v>604.41</v>
      </c>
      <c r="S1333" s="60">
        <f>IF(AND(ISNUMBER(R1332),ISNUMBER(R1333)),R1333/R1332-1,"")</f>
        <v>6.6184622002918303E-5</v>
      </c>
      <c r="T1333" s="60">
        <f>IF(ISNUMBER(R1333),R1333/MAX(R$22:R1333)-1,"")</f>
        <v>-8.9058025621703174E-2</v>
      </c>
      <c r="V1333" s="62">
        <v>303.81</v>
      </c>
      <c r="W1333" s="60">
        <f>IF(AND(ISNUMBER(V1332),ISNUMBER(V1333)),V1333/V1332-1,"")</f>
        <v>7.5762566704007384E-4</v>
      </c>
      <c r="X1333" s="60">
        <f>IF(ISNUMBER(V1333),V1333/MAX(V$22:V1333)-1,"")</f>
        <v>-0.10000888704564981</v>
      </c>
      <c r="Z1333" s="62">
        <v>11.83</v>
      </c>
      <c r="AA1333" s="60">
        <f>IF(AND(ISNUMBER(Z1332),ISNUMBER(Z1333)),Z1333/Z1332-1,"")</f>
        <v>-4.2247570764686326E-4</v>
      </c>
      <c r="AB1333" s="60">
        <f>IF(ISNUMBER(Z1333),Z1333/MAX(Z$22:Z1333)-1,"")</f>
        <v>-0.1275811209439528</v>
      </c>
      <c r="AD1333" s="62">
        <v>14.57</v>
      </c>
      <c r="AE1333" s="60">
        <f>IF(AND(ISNUMBER(AD1332),ISNUMBER(AD1333)),AD1333/AD1332-1,"")</f>
        <v>4.1350792556857918E-3</v>
      </c>
      <c r="AF1333" s="60">
        <f>IF(ISNUMBER(AD1333),AD1333/MAX(AD$22:AD1333)-1,"")</f>
        <v>-0.14142604596346486</v>
      </c>
      <c r="AH1333" s="62">
        <v>17.899999999999999</v>
      </c>
      <c r="AI1333" s="60">
        <f>IF(AND(ISNUMBER(AH1332),ISNUMBER(AH1333)),AH1333/AH1332-1,"")</f>
        <v>-1.673173452314658E-3</v>
      </c>
      <c r="AJ1333" s="60">
        <f>IF(ISNUMBER(AH1333),AH1333/MAX(AH$22:AH1333)-1,"")</f>
        <v>-0.14923954372623582</v>
      </c>
      <c r="AL1333" s="62">
        <v>20.239999999999998</v>
      </c>
      <c r="AM1333" s="60">
        <f>IF(AND(ISNUMBER(AL1332),ISNUMBER(AL1333)),AL1333/AL1332-1,"")</f>
        <v>-1.2682926829268415E-2</v>
      </c>
      <c r="AN1333" s="60">
        <f>IF(ISNUMBER(AL1333),AL1333/MAX(AL$22:AL1333)-1,"")</f>
        <v>-0.14128128977513799</v>
      </c>
      <c r="AP1333" s="62">
        <v>100.38</v>
      </c>
      <c r="AQ1333" s="60">
        <f>IF(AND(ISNUMBER(AP1332),ISNUMBER(AP1333)),AP1333/AP1332-1,"")</f>
        <v>-1.7899761336516162E-3</v>
      </c>
      <c r="AR1333" s="60">
        <f>IF(ISNUMBER(AP1333),AP1333/MAX(AP$22:AP1333)-1,"")</f>
        <v>-3.2767351802204248E-3</v>
      </c>
      <c r="AT1333" s="62">
        <v>50.11</v>
      </c>
      <c r="AU1333" s="60">
        <f>IF(AND(ISNUMBER(AT1332),ISNUMBER(AT1333)),AT1333/AT1332-1,"")</f>
        <v>0</v>
      </c>
      <c r="AV1333" s="60">
        <f>IF(ISNUMBER(AT1333),AT1333/MAX(AT$22:AT1333)-1,"")</f>
        <v>-1.9916351324437143E-3</v>
      </c>
      <c r="AX1333" s="62">
        <v>25.47</v>
      </c>
      <c r="AY1333" s="60">
        <f>IF(AND(ISNUMBER(AX1332),ISNUMBER(AX1333)),AX1333/AX1332-1,"")</f>
        <v>-2.3501762632198719E-3</v>
      </c>
      <c r="AZ1333" s="60">
        <f>IF(ISNUMBER(AX1333),AX1333/MAX(AX$22:AX1333)-1,"")</f>
        <v>-5.0158493380570657E-2</v>
      </c>
      <c r="BB1333" s="62">
        <v>40.57</v>
      </c>
      <c r="BC1333" s="60">
        <f>IF(AND(ISNUMBER(BB1332),ISNUMBER(BB1333)),BB1333/BB1332-1,"")</f>
        <v>-2.7040314650933484E-3</v>
      </c>
      <c r="BD1333" s="60">
        <f>IF(ISNUMBER(BB1333),BB1333/MAX(BB$22:BB1333)-1,"")</f>
        <v>-0.26649792080998014</v>
      </c>
      <c r="BF1333" s="62">
        <v>49.01</v>
      </c>
      <c r="BG1333" s="60">
        <f>IF(AND(ISNUMBER(BF1332),ISNUMBER(BF1333)),BF1333/BF1332-1,"")</f>
        <v>-1.222743020175332E-3</v>
      </c>
      <c r="BH1333" s="60">
        <f>IF(ISNUMBER(BF1333),BF1333/MAX(BF$22:BF1333)-1,"")</f>
        <v>-9.4754340598448561E-2</v>
      </c>
      <c r="BK1333" s="61">
        <f>BK1332*(1+BL1333)</f>
        <v>142.486987693716</v>
      </c>
      <c r="BL1333" s="60">
        <f>$L$12*N(AQ1333)+$L$13*N(S1333)+$L$14*N(AA1333)+$L$15*N(AE1333)+$L$16*N(AY1333)+$L$17*N(BC1333)+$L$18*N(AM1333)+$L$19*N(AU1333)+$L$20*N(W1333)</f>
        <v>-1.0219769148725273E-3</v>
      </c>
      <c r="BM1333" s="60">
        <f>IF(ISNUMBER(BK1333),BK1333/MAX(BK$22:BK1333)-1,"")</f>
        <v>-5.1135970681162601E-2</v>
      </c>
      <c r="BO1333" s="61">
        <f>BO1332*(1+BP1333)</f>
        <v>141.61484654850753</v>
      </c>
      <c r="BP1333" s="60">
        <f>$L$36*N(S1333)+$L$37*N(AQ1333)+$L$38*N(AA1333)+$L$39*N(AE1333)+$L$40*N(AM1333)+$L$41*N(W1333)+$L$42*N(AI1333)+$L$43*N(BG1333)+$L$44*N(AY1333)</f>
        <v>-3.8948339639377516E-4</v>
      </c>
      <c r="BQ1333" s="60">
        <f>IF(ISNUMBER(BO1333),BO1333/MAX(BO$22:BO1333)-1,"")</f>
        <v>-6.6022286746770908E-2</v>
      </c>
      <c r="BS1333" s="61">
        <f>BS1332*(1+BT1333)</f>
        <v>132.24444260119111</v>
      </c>
      <c r="BT1333" s="60">
        <f>$L$60*N(S1333)+$L$61*N(AE1333)+$L$62*N(AQ1333)+$L$63*N(AM1333)+$L$64*N(AI1333)+$L$65*N(AA1333)+$L$66*N(BG1333)+$L$67*N(W1333)+$L$68*N(AY1333)</f>
        <v>-1.1710928889645284E-3</v>
      </c>
      <c r="BU1333" s="60">
        <f>IF(ISNUMBER(BS1333),BS1333/MAX(BS$22:BS1333)-1,"")</f>
        <v>-8.4251116785402647E-2</v>
      </c>
    </row>
    <row r="1334" spans="17:73" ht="16" customHeight="1">
      <c r="Q1334" s="63">
        <v>44994</v>
      </c>
      <c r="R1334" s="62">
        <v>603.86</v>
      </c>
      <c r="S1334" s="60">
        <f>IF(AND(ISNUMBER(R1333),ISNUMBER(R1334)),R1334/R1333-1,"")</f>
        <v>-9.0997832597072836E-4</v>
      </c>
      <c r="T1334" s="60">
        <f>IF(ISNUMBER(R1334),R1334/MAX(R$22:R1334)-1,"")</f>
        <v>-8.9886963074604309E-2</v>
      </c>
      <c r="V1334" s="62">
        <v>303.3</v>
      </c>
      <c r="W1334" s="60">
        <f>IF(AND(ISNUMBER(V1333),ISNUMBER(V1334)),V1334/V1333-1,"")</f>
        <v>-1.6786807544189042E-3</v>
      </c>
      <c r="X1334" s="60">
        <f>IF(ISNUMBER(V1334),V1334/MAX(V$22:V1334)-1,"")</f>
        <v>-0.10151968480611429</v>
      </c>
      <c r="Z1334" s="62">
        <v>11.84</v>
      </c>
      <c r="AA1334" s="60">
        <f>IF(AND(ISNUMBER(Z1333),ISNUMBER(Z1334)),Z1334/Z1333-1,"")</f>
        <v>8.4530853761610736E-4</v>
      </c>
      <c r="AB1334" s="60">
        <f>IF(ISNUMBER(Z1334),Z1334/MAX(Z$22:Z1334)-1,"")</f>
        <v>-0.12684365781710916</v>
      </c>
      <c r="AD1334" s="62">
        <v>14.68</v>
      </c>
      <c r="AE1334" s="60">
        <f>IF(AND(ISNUMBER(AD1333),ISNUMBER(AD1334)),AD1334/AD1333-1,"")</f>
        <v>7.5497597803706462E-3</v>
      </c>
      <c r="AF1334" s="60">
        <f>IF(ISNUMBER(AD1334),AD1334/MAX(AD$22:AD1334)-1,"")</f>
        <v>-0.13494401885680607</v>
      </c>
      <c r="AH1334" s="62">
        <v>18.059999999999999</v>
      </c>
      <c r="AI1334" s="60">
        <f>IF(AND(ISNUMBER(AH1333),ISNUMBER(AH1334)),AH1334/AH1333-1,"")</f>
        <v>8.9385474860335101E-3</v>
      </c>
      <c r="AJ1334" s="60">
        <f>IF(ISNUMBER(AH1334),AH1334/MAX(AH$22:AH1334)-1,"")</f>
        <v>-0.14163498098859317</v>
      </c>
      <c r="AL1334" s="62">
        <v>20.34</v>
      </c>
      <c r="AM1334" s="60">
        <f>IF(AND(ISNUMBER(AL1333),ISNUMBER(AL1334)),AL1334/AL1333-1,"")</f>
        <v>4.9407114624506754E-3</v>
      </c>
      <c r="AN1334" s="60">
        <f>IF(ISNUMBER(AL1334),AL1334/MAX(AL$22:AL1334)-1,"")</f>
        <v>-0.13703860840050919</v>
      </c>
      <c r="AP1334" s="62">
        <v>100.35</v>
      </c>
      <c r="AQ1334" s="60">
        <f>IF(AND(ISNUMBER(AP1333),ISNUMBER(AP1334)),AP1334/AP1333-1,"")</f>
        <v>-2.9886431560077753E-4</v>
      </c>
      <c r="AR1334" s="60">
        <f>IF(ISNUMBER(AP1334),AP1334/MAX(AP$22:AP1334)-1,"")</f>
        <v>-3.5746201966041502E-3</v>
      </c>
      <c r="AT1334" s="62">
        <v>50.12</v>
      </c>
      <c r="AU1334" s="60">
        <f>IF(AND(ISNUMBER(AT1333),ISNUMBER(AT1334)),AT1334/AT1333-1,"")</f>
        <v>1.9956096587514516E-4</v>
      </c>
      <c r="AV1334" s="60">
        <f>IF(ISNUMBER(AT1334),AT1334/MAX(AT$22:AT1334)-1,"")</f>
        <v>-1.7924716191993761E-3</v>
      </c>
      <c r="AX1334" s="62">
        <v>25.46</v>
      </c>
      <c r="AY1334" s="60">
        <f>IF(AND(ISNUMBER(AX1333),ISNUMBER(AX1334)),AX1334/AX1333-1,"")</f>
        <v>-3.9261876717699984E-4</v>
      </c>
      <c r="AZ1334" s="60">
        <f>IF(ISNUMBER(AX1334),AX1334/MAX(AX$22:AX1334)-1,"")</f>
        <v>-5.0531418981913157E-2</v>
      </c>
      <c r="BB1334" s="62">
        <v>40.64</v>
      </c>
      <c r="BC1334" s="60">
        <f>IF(AND(ISNUMBER(BB1333),ISNUMBER(BB1334)),BB1334/BB1333-1,"")</f>
        <v>1.7254128666501778E-3</v>
      </c>
      <c r="BD1334" s="60">
        <f>IF(ISNUMBER(BB1334),BB1334/MAX(BB$22:BB1334)-1,"")</f>
        <v>-0.265232326884831</v>
      </c>
      <c r="BF1334" s="62">
        <v>49.13</v>
      </c>
      <c r="BG1334" s="60">
        <f>IF(AND(ISNUMBER(BF1333),ISNUMBER(BF1334)),BF1334/BF1333-1,"")</f>
        <v>2.4484799020609849E-3</v>
      </c>
      <c r="BH1334" s="60">
        <f>IF(ISNUMBER(BF1334),BF1334/MAX(BF$22:BF1334)-1,"")</f>
        <v>-9.2537864794975944E-2</v>
      </c>
      <c r="BK1334" s="61">
        <f>BK1333*(1+BL1334)</f>
        <v>142.59847720476048</v>
      </c>
      <c r="BL1334" s="60">
        <f>$L$12*N(AQ1334)+$L$13*N(S1334)+$L$14*N(AA1334)+$L$15*N(AE1334)+$L$16*N(AY1334)+$L$17*N(BC1334)+$L$18*N(AM1334)+$L$19*N(AU1334)+$L$20*N(W1334)</f>
        <v>7.8245398298509535E-4</v>
      </c>
      <c r="BM1334" s="60">
        <f>IF(ISNUMBER(BK1334),BK1334/MAX(BK$22:BK1334)-1,"")</f>
        <v>-5.0393528242110852E-2</v>
      </c>
      <c r="BO1334" s="61">
        <f>BO1333*(1+BP1334)</f>
        <v>141.80193853671739</v>
      </c>
      <c r="BP1334" s="60">
        <f>$L$36*N(S1334)+$L$37*N(AQ1334)+$L$38*N(AA1334)+$L$39*N(AE1334)+$L$40*N(AM1334)+$L$41*N(W1334)+$L$42*N(AI1334)+$L$43*N(BG1334)+$L$44*N(AY1334)</f>
        <v>1.3211325843986239E-3</v>
      </c>
      <c r="BQ1334" s="60">
        <f>IF(ISNUMBER(BO1334),BO1334/MAX(BO$22:BO1334)-1,"")</f>
        <v>-6.4788378356689824E-2</v>
      </c>
      <c r="BS1334" s="61">
        <f>BS1333*(1+BT1334)</f>
        <v>132.60441575604941</v>
      </c>
      <c r="BT1334" s="60">
        <f>$L$60*N(S1334)+$L$61*N(AE1334)+$L$62*N(AQ1334)+$L$63*N(AM1334)+$L$64*N(AI1334)+$L$65*N(AA1334)+$L$66*N(BG1334)+$L$67*N(W1334)+$L$68*N(AY1334)</f>
        <v>2.722028599295173E-3</v>
      </c>
      <c r="BU1334" s="60">
        <f>IF(ISNUMBER(BS1334),BS1334/MAX(BS$22:BS1334)-1,"")</f>
        <v>-8.175842213551987E-2</v>
      </c>
    </row>
    <row r="1335" spans="17:73" ht="16" customHeight="1">
      <c r="Q1335" s="63">
        <v>44995</v>
      </c>
      <c r="R1335" s="62">
        <v>589.1</v>
      </c>
      <c r="S1335" s="60">
        <f>IF(AND(ISNUMBER(R1334),ISNUMBER(R1335)),R1335/R1334-1,"")</f>
        <v>-2.4442751631172821E-2</v>
      </c>
      <c r="T1335" s="60">
        <f>IF(ISNUMBER(R1335),R1335/MAX(R$22:R1335)-1,"")</f>
        <v>-0.11213262999246421</v>
      </c>
      <c r="V1335" s="62">
        <v>296</v>
      </c>
      <c r="W1335" s="60">
        <f>IF(AND(ISNUMBER(V1334),ISNUMBER(V1335)),V1335/V1334-1,"")</f>
        <v>-2.4068578964721477E-2</v>
      </c>
      <c r="X1335" s="60">
        <f>IF(ISNUMBER(V1335),V1335/MAX(V$22:V1335)-1,"")</f>
        <v>-0.1231448292206061</v>
      </c>
      <c r="Z1335" s="62">
        <v>11.63</v>
      </c>
      <c r="AA1335" s="60">
        <f>IF(AND(ISNUMBER(Z1334),ISNUMBER(Z1335)),Z1335/Z1334-1,"")</f>
        <v>-1.7736486486486402E-2</v>
      </c>
      <c r="AB1335" s="60">
        <f>IF(ISNUMBER(Z1335),Z1335/MAX(Z$22:Z1335)-1,"")</f>
        <v>-0.14233038348082594</v>
      </c>
      <c r="AD1335" s="62">
        <v>14.42</v>
      </c>
      <c r="AE1335" s="60">
        <f>IF(AND(ISNUMBER(AD1334),ISNUMBER(AD1335)),AD1335/AD1334-1,"")</f>
        <v>-1.7711171662125325E-2</v>
      </c>
      <c r="AF1335" s="60">
        <f>IF(ISNUMBER(AD1335),AD1335/MAX(AD$22:AD1335)-1,"")</f>
        <v>-0.15026517383618143</v>
      </c>
      <c r="AH1335" s="62">
        <v>17.7</v>
      </c>
      <c r="AI1335" s="60">
        <f>IF(AND(ISNUMBER(AH1334),ISNUMBER(AH1335)),AH1335/AH1334-1,"")</f>
        <v>-1.9933554817275767E-2</v>
      </c>
      <c r="AJ1335" s="60">
        <f>IF(ISNUMBER(AH1335),AH1335/MAX(AH$22:AH1335)-1,"")</f>
        <v>-0.15874524714828897</v>
      </c>
      <c r="AL1335" s="62">
        <v>20.059999999999999</v>
      </c>
      <c r="AM1335" s="60">
        <f>IF(AND(ISNUMBER(AL1334),ISNUMBER(AL1335)),AL1335/AL1334-1,"")</f>
        <v>-1.3765978367748288E-2</v>
      </c>
      <c r="AN1335" s="60">
        <f>IF(ISNUMBER(AL1335),AL1335/MAX(AL$22:AL1335)-1,"")</f>
        <v>-0.14891811624946971</v>
      </c>
      <c r="AP1335" s="62">
        <v>100.37</v>
      </c>
      <c r="AQ1335" s="60">
        <f>IF(AND(ISNUMBER(AP1334),ISNUMBER(AP1335)),AP1335/AP1334-1,"")</f>
        <v>1.9930244145505149E-4</v>
      </c>
      <c r="AR1335" s="60">
        <f>IF(ISNUMBER(AP1335),AP1335/MAX(AP$22:AP1335)-1,"")</f>
        <v>-3.3760301856815556E-3</v>
      </c>
      <c r="AT1335" s="62">
        <v>50.12</v>
      </c>
      <c r="AU1335" s="60">
        <f>IF(AND(ISNUMBER(AT1334),ISNUMBER(AT1335)),AT1335/AT1334-1,"")</f>
        <v>0</v>
      </c>
      <c r="AV1335" s="60">
        <f>IF(ISNUMBER(AT1335),AT1335/MAX(AT$22:AT1335)-1,"")</f>
        <v>-1.7924716191993761E-3</v>
      </c>
      <c r="AX1335" s="62">
        <v>25.73</v>
      </c>
      <c r="AY1335" s="60">
        <f>IF(AND(ISNUMBER(AX1334),ISNUMBER(AX1335)),AX1335/AX1334-1,"")</f>
        <v>1.0604870384917531E-2</v>
      </c>
      <c r="AZ1335" s="60">
        <f>IF(ISNUMBER(AX1335),AX1335/MAX(AX$22:AX1335)-1,"")</f>
        <v>-4.0462427745664775E-2</v>
      </c>
      <c r="BB1335" s="62">
        <v>41</v>
      </c>
      <c r="BC1335" s="60">
        <f>IF(AND(ISNUMBER(BB1334),ISNUMBER(BB1335)),BB1335/BB1334-1,"")</f>
        <v>8.8582677165354173E-3</v>
      </c>
      <c r="BD1335" s="60">
        <f>IF(ISNUMBER(BB1335),BB1335/MAX(BB$22:BB1335)-1,"")</f>
        <v>-0.25872355812692105</v>
      </c>
      <c r="BF1335" s="62">
        <v>49.3</v>
      </c>
      <c r="BG1335" s="60">
        <f>IF(AND(ISNUMBER(BF1334),ISNUMBER(BF1335)),BF1335/BF1334-1,"")</f>
        <v>3.4602076124565784E-3</v>
      </c>
      <c r="BH1335" s="60">
        <f>IF(ISNUMBER(BF1335),BF1335/MAX(BF$22:BF1335)-1,"")</f>
        <v>-8.9397857406723347E-2</v>
      </c>
      <c r="BK1335" s="61">
        <f>BK1334*(1+BL1335)</f>
        <v>141.10382822840688</v>
      </c>
      <c r="BL1335" s="60">
        <f>$L$12*N(AQ1335)+$L$13*N(S1335)+$L$14*N(AA1335)+$L$15*N(AE1335)+$L$16*N(AY1335)+$L$17*N(BC1335)+$L$18*N(AM1335)+$L$19*N(AU1335)+$L$20*N(W1335)</f>
        <v>-1.0481521301292632E-2</v>
      </c>
      <c r="BM1335" s="60">
        <f>IF(ISNUMBER(BK1335),BK1335/MAX(BK$22:BK1335)-1,"")</f>
        <v>-6.0346848703686562E-2</v>
      </c>
      <c r="BO1335" s="61">
        <f>BO1334*(1+BP1335)</f>
        <v>139.90434516489717</v>
      </c>
      <c r="BP1335" s="60">
        <f>$L$36*N(S1335)+$L$37*N(AQ1335)+$L$38*N(AA1335)+$L$39*N(AE1335)+$L$40*N(AM1335)+$L$41*N(W1335)+$L$42*N(AI1335)+$L$43*N(BG1335)+$L$44*N(AY1335)</f>
        <v>-1.338199880341466E-2</v>
      </c>
      <c r="BQ1335" s="60">
        <f>IF(ISNUMBER(BO1335),BO1335/MAX(BO$22:BO1335)-1,"")</f>
        <v>-7.7303379158460084E-2</v>
      </c>
      <c r="BS1335" s="61">
        <f>BS1334*(1+BT1335)</f>
        <v>130.50675432732319</v>
      </c>
      <c r="BT1335" s="60">
        <f>$L$60*N(S1335)+$L$61*N(AE1335)+$L$62*N(AQ1335)+$L$63*N(AM1335)+$L$64*N(AI1335)+$L$65*N(AA1335)+$L$66*N(BG1335)+$L$67*N(W1335)+$L$68*N(AY1335)</f>
        <v>-1.5818940996544725E-2</v>
      </c>
      <c r="BU1335" s="60">
        <f>IF(ISNUMBER(BS1335),BS1335/MAX(BS$22:BS1335)-1,"")</f>
        <v>-9.6284031476332133E-2</v>
      </c>
    </row>
    <row r="1336" spans="17:73" ht="16" customHeight="1">
      <c r="Q1336" s="63">
        <v>44998</v>
      </c>
      <c r="R1336" s="62">
        <v>588.72</v>
      </c>
      <c r="S1336" s="60">
        <f>IF(AND(ISNUMBER(R1335),ISNUMBER(R1336)),R1336/R1335-1,"")</f>
        <v>-6.450517738924022E-4</v>
      </c>
      <c r="T1336" s="60">
        <f>IF(ISNUMBER(R1336),R1336/MAX(R$22:R1336)-1,"")</f>
        <v>-0.11270535041446872</v>
      </c>
      <c r="V1336" s="62">
        <v>294.95</v>
      </c>
      <c r="W1336" s="60">
        <f>IF(AND(ISNUMBER(V1335),ISNUMBER(V1336)),V1336/V1335-1,"")</f>
        <v>-3.5472972972973027E-3</v>
      </c>
      <c r="X1336" s="60">
        <f>IF(ISNUMBER(V1336),V1336/MAX(V$22:V1336)-1,"")</f>
        <v>-0.12625529519803302</v>
      </c>
      <c r="Z1336" s="62">
        <v>11.52</v>
      </c>
      <c r="AA1336" s="60">
        <f>IF(AND(ISNUMBER(Z1335),ISNUMBER(Z1336)),Z1336/Z1335-1,"")</f>
        <v>-9.4582975064488872E-3</v>
      </c>
      <c r="AB1336" s="60">
        <f>IF(ISNUMBER(Z1336),Z1336/MAX(Z$22:Z1336)-1,"")</f>
        <v>-0.15044247787610621</v>
      </c>
      <c r="AD1336" s="62">
        <v>14.21</v>
      </c>
      <c r="AE1336" s="60">
        <f>IF(AND(ISNUMBER(AD1335),ISNUMBER(AD1336)),AD1336/AD1335-1,"")</f>
        <v>-1.4563106796116387E-2</v>
      </c>
      <c r="AF1336" s="60">
        <f>IF(ISNUMBER(AD1336),AD1336/MAX(AD$22:AD1336)-1,"")</f>
        <v>-0.1626399528579846</v>
      </c>
      <c r="AH1336" s="62">
        <v>17.52</v>
      </c>
      <c r="AI1336" s="60">
        <f>IF(AND(ISNUMBER(AH1335),ISNUMBER(AH1336)),AH1336/AH1335-1,"")</f>
        <v>-1.016949152542368E-2</v>
      </c>
      <c r="AJ1336" s="60">
        <f>IF(ISNUMBER(AH1336),AH1336/MAX(AH$22:AH1336)-1,"")</f>
        <v>-0.16730038022813687</v>
      </c>
      <c r="AL1336" s="62">
        <v>20.25</v>
      </c>
      <c r="AM1336" s="60">
        <f>IF(AND(ISNUMBER(AL1335),ISNUMBER(AL1336)),AL1336/AL1335-1,"")</f>
        <v>9.4715852442672777E-3</v>
      </c>
      <c r="AN1336" s="60">
        <f>IF(ISNUMBER(AL1336),AL1336/MAX(AL$22:AL1336)-1,"")</f>
        <v>-0.140857021637675</v>
      </c>
      <c r="AP1336" s="62">
        <v>100.41</v>
      </c>
      <c r="AQ1336" s="60">
        <f>IF(AND(ISNUMBER(AP1335),ISNUMBER(AP1336)),AP1336/AP1335-1,"")</f>
        <v>3.9852545581342547E-4</v>
      </c>
      <c r="AR1336" s="60">
        <f>IF(ISNUMBER(AP1336),AP1336/MAX(AP$22:AP1336)-1,"")</f>
        <v>-2.9788501638366993E-3</v>
      </c>
      <c r="AT1336" s="62">
        <v>50.13</v>
      </c>
      <c r="AU1336" s="60">
        <f>IF(AND(ISNUMBER(AT1335),ISNUMBER(AT1336)),AT1336/AT1335-1,"")</f>
        <v>1.995211492418214E-4</v>
      </c>
      <c r="AV1336" s="60">
        <f>IF(ISNUMBER(AT1336),AT1336/MAX(AT$22:AT1336)-1,"")</f>
        <v>-1.593308105954927E-3</v>
      </c>
      <c r="AX1336" s="62">
        <v>26.18</v>
      </c>
      <c r="AY1336" s="60">
        <f>IF(AND(ISNUMBER(AX1335),ISNUMBER(AX1336)),AX1336/AX1335-1,"")</f>
        <v>1.748931208705784E-2</v>
      </c>
      <c r="AZ1336" s="60">
        <f>IF(ISNUMBER(AX1336),AX1336/MAX(AX$22:AX1336)-1,"")</f>
        <v>-2.3680775685250843E-2</v>
      </c>
      <c r="BB1336" s="62">
        <v>41.14</v>
      </c>
      <c r="BC1336" s="60">
        <f>IF(AND(ISNUMBER(BB1335),ISNUMBER(BB1336)),BB1336/BB1335-1,"")</f>
        <v>3.4146341463414664E-3</v>
      </c>
      <c r="BD1336" s="60">
        <f>IF(ISNUMBER(BB1336),BB1336/MAX(BB$22:BB1336)-1,"")</f>
        <v>-0.25619237027662267</v>
      </c>
      <c r="BF1336" s="62">
        <v>49.3</v>
      </c>
      <c r="BG1336" s="60">
        <f>IF(AND(ISNUMBER(BF1335),ISNUMBER(BF1336)),BF1336/BF1335-1,"")</f>
        <v>0</v>
      </c>
      <c r="BH1336" s="60">
        <f>IF(ISNUMBER(BF1336),BF1336/MAX(BF$22:BF1336)-1,"")</f>
        <v>-8.9397857406723347E-2</v>
      </c>
      <c r="BK1336" s="61">
        <f>BK1335*(1+BL1336)</f>
        <v>141.12278933283352</v>
      </c>
      <c r="BL1336" s="60">
        <f>$L$12*N(AQ1336)+$L$13*N(S1336)+$L$14*N(AA1336)+$L$15*N(AE1336)+$L$16*N(AY1336)+$L$17*N(BC1336)+$L$18*N(AM1336)+$L$19*N(AU1336)+$L$20*N(W1336)</f>
        <v>1.3437696669690928E-4</v>
      </c>
      <c r="BM1336" s="60">
        <f>IF(ISNUMBER(BK1336),BK1336/MAX(BK$22:BK1336)-1,"")</f>
        <v>-6.0220580963468273E-2</v>
      </c>
      <c r="BO1336" s="61">
        <f>BO1335*(1+BP1336)</f>
        <v>139.5215221889446</v>
      </c>
      <c r="BP1336" s="60">
        <f>$L$36*N(S1336)+$L$37*N(AQ1336)+$L$38*N(AA1336)+$L$39*N(AE1336)+$L$40*N(AM1336)+$L$41*N(W1336)+$L$42*N(AI1336)+$L$43*N(BG1336)+$L$44*N(AY1336)</f>
        <v>-2.7363194152501191E-3</v>
      </c>
      <c r="BQ1336" s="60">
        <f>IF(ISNUMBER(BO1336),BO1336/MAX(BO$22:BO1336)-1,"")</f>
        <v>-7.9828171836454409E-2</v>
      </c>
      <c r="BS1336" s="61">
        <f>BS1335*(1+BT1336)</f>
        <v>130.02924320355842</v>
      </c>
      <c r="BT1336" s="60">
        <f>$L$60*N(S1336)+$L$61*N(AE1336)+$L$62*N(AQ1336)+$L$63*N(AM1336)+$L$64*N(AI1336)+$L$65*N(AA1336)+$L$66*N(BG1336)+$L$67*N(W1336)+$L$68*N(AY1336)</f>
        <v>-3.6588996962343E-3</v>
      </c>
      <c r="BU1336" s="60">
        <f>IF(ISNUMBER(BS1336),BS1336/MAX(BS$22:BS1336)-1,"")</f>
        <v>-9.9590637559045403E-2</v>
      </c>
    </row>
    <row r="1337" spans="17:73" ht="16" customHeight="1">
      <c r="Q1337" s="63">
        <v>44999</v>
      </c>
      <c r="R1337" s="62">
        <v>583.13</v>
      </c>
      <c r="S1337" s="60">
        <f>IF(AND(ISNUMBER(R1336),ISNUMBER(R1337)),R1337/R1336-1,"")</f>
        <v>-9.4951759749966058E-3</v>
      </c>
      <c r="T1337" s="60">
        <f>IF(ISNUMBER(R1337),R1337/MAX(R$22:R1337)-1,"")</f>
        <v>-0.12113036925395626</v>
      </c>
      <c r="V1337" s="62">
        <v>291.37</v>
      </c>
      <c r="W1337" s="60">
        <f>IF(AND(ISNUMBER(V1336),ISNUMBER(V1337)),V1337/V1336-1,"")</f>
        <v>-1.2137650449228654E-2</v>
      </c>
      <c r="X1337" s="60">
        <f>IF(ISNUMBER(V1337),V1337/MAX(V$22:V1337)-1,"")</f>
        <v>-0.13686050300678376</v>
      </c>
      <c r="Z1337" s="62">
        <v>11.35</v>
      </c>
      <c r="AA1337" s="60">
        <f>IF(AND(ISNUMBER(Z1336),ISNUMBER(Z1337)),Z1337/Z1336-1,"")</f>
        <v>-1.475694444444442E-2</v>
      </c>
      <c r="AB1337" s="60">
        <f>IF(ISNUMBER(Z1337),Z1337/MAX(Z$22:Z1337)-1,"")</f>
        <v>-0.16297935103244843</v>
      </c>
      <c r="AD1337" s="62">
        <v>13.89</v>
      </c>
      <c r="AE1337" s="60">
        <f>IF(AND(ISNUMBER(AD1336),ISNUMBER(AD1337)),AD1337/AD1336-1,"")</f>
        <v>-2.2519352568613704E-2</v>
      </c>
      <c r="AF1337" s="60">
        <f>IF(ISNUMBER(AD1337),AD1337/MAX(AD$22:AD1337)-1,"")</f>
        <v>-0.18149675898644657</v>
      </c>
      <c r="AH1337" s="62">
        <v>17.23</v>
      </c>
      <c r="AI1337" s="60">
        <f>IF(AND(ISNUMBER(AH1336),ISNUMBER(AH1337)),AH1337/AH1336-1,"")</f>
        <v>-1.6552511415525051E-2</v>
      </c>
      <c r="AJ1337" s="60">
        <f>IF(ISNUMBER(AH1337),AH1337/MAX(AH$22:AH1337)-1,"")</f>
        <v>-0.18108365019011397</v>
      </c>
      <c r="AL1337" s="62">
        <v>20.2</v>
      </c>
      <c r="AM1337" s="60">
        <f>IF(AND(ISNUMBER(AL1336),ISNUMBER(AL1337)),AL1337/AL1336-1,"")</f>
        <v>-2.4691358024692134E-3</v>
      </c>
      <c r="AN1337" s="60">
        <f>IF(ISNUMBER(AL1337),AL1337/MAX(AL$22:AL1337)-1,"")</f>
        <v>-0.14297836232498939</v>
      </c>
      <c r="AP1337" s="62">
        <v>100.41</v>
      </c>
      <c r="AQ1337" s="60">
        <f>IF(AND(ISNUMBER(AP1336),ISNUMBER(AP1337)),AP1337/AP1336-1,"")</f>
        <v>0</v>
      </c>
      <c r="AR1337" s="60">
        <f>IF(ISNUMBER(AP1337),AP1337/MAX(AP$22:AP1337)-1,"")</f>
        <v>-2.9788501638366993E-3</v>
      </c>
      <c r="AT1337" s="62">
        <v>50.13</v>
      </c>
      <c r="AU1337" s="60">
        <f>IF(AND(ISNUMBER(AT1336),ISNUMBER(AT1337)),AT1337/AT1336-1,"")</f>
        <v>0</v>
      </c>
      <c r="AV1337" s="60">
        <f>IF(ISNUMBER(AT1337),AT1337/MAX(AT$22:AT1337)-1,"")</f>
        <v>-1.593308105954927E-3</v>
      </c>
      <c r="AX1337" s="62">
        <v>26.54</v>
      </c>
      <c r="AY1337" s="60">
        <f>IF(AND(ISNUMBER(AX1336),ISNUMBER(AX1337)),AX1337/AX1336-1,"")</f>
        <v>1.3750954927425507E-2</v>
      </c>
      <c r="AZ1337" s="60">
        <f>IF(ISNUMBER(AX1337),AX1337/MAX(AX$22:AX1337)-1,"")</f>
        <v>-1.0255454036919742E-2</v>
      </c>
      <c r="BB1337" s="62">
        <v>41.42</v>
      </c>
      <c r="BC1337" s="60">
        <f>IF(AND(ISNUMBER(BB1336),ISNUMBER(BB1337)),BB1337/BB1336-1,"")</f>
        <v>6.8060281964026359E-3</v>
      </c>
      <c r="BD1337" s="60">
        <f>IF(ISNUMBER(BB1337),BB1337/MAX(BB$22:BB1337)-1,"")</f>
        <v>-0.25112999457602603</v>
      </c>
      <c r="BF1337" s="62">
        <v>49.36</v>
      </c>
      <c r="BG1337" s="60">
        <f>IF(AND(ISNUMBER(BF1336),ISNUMBER(BF1337)),BF1337/BF1336-1,"")</f>
        <v>1.2170385395537942E-3</v>
      </c>
      <c r="BH1337" s="60">
        <f>IF(ISNUMBER(BF1337),BF1337/MAX(BF$22:BF1337)-1,"")</f>
        <v>-8.8289619504987038E-2</v>
      </c>
      <c r="BK1337" s="61">
        <f>BK1336*(1+BL1337)</f>
        <v>140.39133675715772</v>
      </c>
      <c r="BL1337" s="60">
        <f>$L$12*N(AQ1337)+$L$13*N(S1337)+$L$14*N(AA1337)+$L$15*N(AE1337)+$L$16*N(AY1337)+$L$17*N(BC1337)+$L$18*N(AM1337)+$L$19*N(AU1337)+$L$20*N(W1337)</f>
        <v>-5.1830932419475563E-3</v>
      </c>
      <c r="BM1337" s="60">
        <f>IF(ISNUMBER(BK1337),BK1337/MAX(BK$22:BK1337)-1,"")</f>
        <v>-6.509154531919803E-2</v>
      </c>
      <c r="BO1337" s="61">
        <f>BO1336*(1+BP1337)</f>
        <v>138.32774207417228</v>
      </c>
      <c r="BP1337" s="60">
        <f>$L$36*N(S1337)+$L$37*N(AQ1337)+$L$38*N(AA1337)+$L$39*N(AE1337)+$L$40*N(AM1337)+$L$41*N(W1337)+$L$42*N(AI1337)+$L$43*N(BG1337)+$L$44*N(AY1337)</f>
        <v>-8.5562434816018572E-3</v>
      </c>
      <c r="BQ1337" s="60">
        <f>IF(ISNUMBER(BO1337),BO1337/MAX(BO$22:BO1337)-1,"")</f>
        <v>-8.7701386043132379E-2</v>
      </c>
      <c r="BS1337" s="61">
        <f>BS1336*(1+BT1337)</f>
        <v>128.67505941360457</v>
      </c>
      <c r="BT1337" s="60">
        <f>$L$60*N(S1337)+$L$61*N(AE1337)+$L$62*N(AQ1337)+$L$63*N(AM1337)+$L$64*N(AI1337)+$L$65*N(AA1337)+$L$66*N(BG1337)+$L$67*N(W1337)+$L$68*N(AY1337)</f>
        <v>-1.0414455676204406E-2</v>
      </c>
      <c r="BU1337" s="60">
        <f>IF(ISNUMBER(BS1337),BS1337/MAX(BS$22:BS1337)-1,"")</f>
        <v>-0.10896791095462621</v>
      </c>
    </row>
    <row r="1338" spans="17:73" ht="16" customHeight="1">
      <c r="Q1338" s="63">
        <v>45000</v>
      </c>
      <c r="R1338" s="62">
        <v>586.36</v>
      </c>
      <c r="S1338" s="60">
        <f>IF(AND(ISNUMBER(R1337),ISNUMBER(R1338)),R1338/R1337-1,"")</f>
        <v>5.5390736199476542E-3</v>
      </c>
      <c r="T1338" s="60">
        <f>IF(ISNUMBER(R1338),R1338/MAX(R$22:R1338)-1,"")</f>
        <v>-0.11626224566691779</v>
      </c>
      <c r="V1338" s="62">
        <v>293.2</v>
      </c>
      <c r="W1338" s="60">
        <f>IF(AND(ISNUMBER(V1337),ISNUMBER(V1338)),V1338/V1337-1,"")</f>
        <v>6.2806740570409136E-3</v>
      </c>
      <c r="X1338" s="60">
        <f>IF(ISNUMBER(V1338),V1338/MAX(V$22:V1338)-1,"")</f>
        <v>-0.13143940516041119</v>
      </c>
      <c r="Z1338" s="62">
        <v>11.42</v>
      </c>
      <c r="AA1338" s="60">
        <f>IF(AND(ISNUMBER(Z1337),ISNUMBER(Z1338)),Z1338/Z1337-1,"")</f>
        <v>6.1674008810572722E-3</v>
      </c>
      <c r="AB1338" s="60">
        <f>IF(ISNUMBER(Z1338),Z1338/MAX(Z$22:Z1338)-1,"")</f>
        <v>-0.15781710914454283</v>
      </c>
      <c r="AD1338" s="62">
        <v>13.98</v>
      </c>
      <c r="AE1338" s="60">
        <f>IF(AND(ISNUMBER(AD1337),ISNUMBER(AD1338)),AD1338/AD1337-1,"")</f>
        <v>6.4794816414686096E-3</v>
      </c>
      <c r="AF1338" s="60">
        <f>IF(ISNUMBER(AD1338),AD1338/MAX(AD$22:AD1338)-1,"")</f>
        <v>-0.17619328226281661</v>
      </c>
      <c r="AH1338" s="62">
        <v>17.399999999999999</v>
      </c>
      <c r="AI1338" s="60">
        <f>IF(AND(ISNUMBER(AH1337),ISNUMBER(AH1338)),AH1338/AH1337-1,"")</f>
        <v>9.8665118978524813E-3</v>
      </c>
      <c r="AJ1338" s="60">
        <f>IF(ISNUMBER(AH1338),AH1338/MAX(AH$22:AH1338)-1,"")</f>
        <v>-0.1730038022813688</v>
      </c>
      <c r="AL1338" s="62">
        <v>20.350000000000001</v>
      </c>
      <c r="AM1338" s="60">
        <f>IF(AND(ISNUMBER(AL1337),ISNUMBER(AL1338)),AL1338/AL1337-1,"")</f>
        <v>7.4257425742574323E-3</v>
      </c>
      <c r="AN1338" s="60">
        <f>IF(ISNUMBER(AL1338),AL1338/MAX(AL$22:AL1338)-1,"")</f>
        <v>-0.1366143402630462</v>
      </c>
      <c r="AP1338" s="62">
        <v>100.42</v>
      </c>
      <c r="AQ1338" s="60">
        <f>IF(AND(ISNUMBER(AP1337),ISNUMBER(AP1338)),AP1338/AP1337-1,"")</f>
        <v>9.9591674136201291E-5</v>
      </c>
      <c r="AR1338" s="60">
        <f>IF(ISNUMBER(AP1338),AP1338/MAX(AP$22:AP1338)-1,"")</f>
        <v>-2.8795551583754575E-3</v>
      </c>
      <c r="AT1338" s="62">
        <v>50.15</v>
      </c>
      <c r="AU1338" s="60">
        <f>IF(AND(ISNUMBER(AT1337),ISNUMBER(AT1338)),AT1338/AT1337-1,"")</f>
        <v>3.9896269698780351E-4</v>
      </c>
      <c r="AV1338" s="60">
        <f>IF(ISNUMBER(AT1338),AT1338/MAX(AT$22:AT1338)-1,"")</f>
        <v>-1.1949810794662508E-3</v>
      </c>
      <c r="AX1338" s="62">
        <v>26.36</v>
      </c>
      <c r="AY1338" s="60">
        <f>IF(AND(ISNUMBER(AX1337),ISNUMBER(AX1338)),AX1338/AX1337-1,"")</f>
        <v>-6.7822155237377002E-3</v>
      </c>
      <c r="AZ1338" s="60">
        <f>IF(ISNUMBER(AX1338),AX1338/MAX(AX$22:AX1338)-1,"")</f>
        <v>-1.6968114861085293E-2</v>
      </c>
      <c r="BB1338" s="62">
        <v>41.13</v>
      </c>
      <c r="BC1338" s="60">
        <f>IF(AND(ISNUMBER(BB1337),ISNUMBER(BB1338)),BB1338/BB1337-1,"")</f>
        <v>-7.0014485755673928E-3</v>
      </c>
      <c r="BD1338" s="60">
        <f>IF(ISNUMBER(BB1338),BB1338/MAX(BB$22:BB1338)-1,"")</f>
        <v>-0.25637316940878685</v>
      </c>
      <c r="BF1338" s="62">
        <v>49.27</v>
      </c>
      <c r="BG1338" s="60">
        <f>IF(AND(ISNUMBER(BF1337),ISNUMBER(BF1338)),BF1338/BF1337-1,"")</f>
        <v>-1.8233387358184139E-3</v>
      </c>
      <c r="BH1338" s="60">
        <f>IF(ISNUMBER(BF1338),BF1338/MAX(BF$22:BF1338)-1,"")</f>
        <v>-8.9951976357591334E-2</v>
      </c>
      <c r="BK1338" s="61">
        <f>BK1337*(1+BL1338)</f>
        <v>140.71907534922491</v>
      </c>
      <c r="BL1338" s="60">
        <f>$L$12*N(AQ1338)+$L$13*N(S1338)+$L$14*N(AA1338)+$L$15*N(AE1338)+$L$16*N(AY1338)+$L$17*N(BC1338)+$L$18*N(AM1338)+$L$19*N(AU1338)+$L$20*N(W1338)</f>
        <v>2.3344645021372394E-3</v>
      </c>
      <c r="BM1338" s="60">
        <f>IF(ISNUMBER(BK1338),BK1338/MAX(BK$22:BK1338)-1,"")</f>
        <v>-6.2909034718997558E-2</v>
      </c>
      <c r="BO1338" s="61">
        <f>BO1337*(1+BP1338)</f>
        <v>138.84338467929797</v>
      </c>
      <c r="BP1338" s="60">
        <f>$L$36*N(S1338)+$L$37*N(AQ1338)+$L$38*N(AA1338)+$L$39*N(AE1338)+$L$40*N(AM1338)+$L$41*N(W1338)+$L$42*N(AI1338)+$L$43*N(BG1338)+$L$44*N(AY1338)</f>
        <v>3.7276875729612994E-3</v>
      </c>
      <c r="BQ1338" s="60">
        <f>IF(ISNUMBER(BO1338),BO1338/MAX(BO$22:BO1338)-1,"")</f>
        <v>-8.4300621837055556E-2</v>
      </c>
      <c r="BS1338" s="61">
        <f>BS1337*(1+BT1338)</f>
        <v>129.35572445500298</v>
      </c>
      <c r="BT1338" s="60">
        <f>$L$60*N(S1338)+$L$61*N(AE1338)+$L$62*N(AQ1338)+$L$63*N(AM1338)+$L$64*N(AI1338)+$L$65*N(AA1338)+$L$66*N(BG1338)+$L$67*N(W1338)+$L$68*N(AY1338)</f>
        <v>5.2897977626768598E-3</v>
      </c>
      <c r="BU1338" s="60">
        <f>IF(ISNUMBER(BS1338),BS1338/MAX(BS$22:BS1338)-1,"")</f>
        <v>-0.10425453140352059</v>
      </c>
    </row>
    <row r="1339" spans="17:73" ht="16" customHeight="1">
      <c r="Q1339" s="63">
        <v>45001</v>
      </c>
      <c r="R1339" s="62">
        <v>589.70000000000005</v>
      </c>
      <c r="S1339" s="60">
        <f>IF(AND(ISNUMBER(R1338),ISNUMBER(R1339)),R1339/R1338-1,"")</f>
        <v>5.6961593560269641E-3</v>
      </c>
      <c r="T1339" s="60">
        <f>IF(ISNUMBER(R1339),R1339/MAX(R$22:R1339)-1,"")</f>
        <v>-0.11122833458929915</v>
      </c>
      <c r="V1339" s="62">
        <v>294.51</v>
      </c>
      <c r="W1339" s="60">
        <f>IF(AND(ISNUMBER(V1338),ISNUMBER(V1339)),V1339/V1338-1,"")</f>
        <v>4.4679399727147739E-3</v>
      </c>
      <c r="X1339" s="60">
        <f>IF(ISNUMBER(V1339),V1339/MAX(V$22:V1339)-1,"")</f>
        <v>-0.12755872856000239</v>
      </c>
      <c r="Z1339" s="62">
        <v>11.47</v>
      </c>
      <c r="AA1339" s="60">
        <f>IF(AND(ISNUMBER(Z1338),ISNUMBER(Z1339)),Z1339/Z1338-1,"")</f>
        <v>4.3782837127845919E-3</v>
      </c>
      <c r="AB1339" s="60">
        <f>IF(ISNUMBER(Z1339),Z1339/MAX(Z$22:Z1339)-1,"")</f>
        <v>-0.15412979351032452</v>
      </c>
      <c r="AD1339" s="62">
        <v>13.81</v>
      </c>
      <c r="AE1339" s="60">
        <f>IF(AND(ISNUMBER(AD1338),ISNUMBER(AD1339)),AD1339/AD1338-1,"")</f>
        <v>-1.2160228898426273E-2</v>
      </c>
      <c r="AF1339" s="60">
        <f>IF(ISNUMBER(AD1339),AD1339/MAX(AD$22:AD1339)-1,"")</f>
        <v>-0.18621096051856212</v>
      </c>
      <c r="AH1339" s="62">
        <v>17.32</v>
      </c>
      <c r="AI1339" s="60">
        <f>IF(AND(ISNUMBER(AH1338),ISNUMBER(AH1339)),AH1339/AH1338-1,"")</f>
        <v>-4.5977011494251485E-3</v>
      </c>
      <c r="AJ1339" s="60">
        <f>IF(ISNUMBER(AH1339),AH1339/MAX(AH$22:AH1339)-1,"")</f>
        <v>-0.17680608365019002</v>
      </c>
      <c r="AL1339" s="62">
        <v>20.420000000000002</v>
      </c>
      <c r="AM1339" s="60">
        <f>IF(AND(ISNUMBER(AL1338),ISNUMBER(AL1339)),AL1339/AL1338-1,"")</f>
        <v>3.439803439803546E-3</v>
      </c>
      <c r="AN1339" s="60">
        <f>IF(ISNUMBER(AL1339),AL1339/MAX(AL$22:AL1339)-1,"")</f>
        <v>-0.13364446330080604</v>
      </c>
      <c r="AP1339" s="62">
        <v>100.45</v>
      </c>
      <c r="AQ1339" s="60">
        <f>IF(AND(ISNUMBER(AP1338),ISNUMBER(AP1339)),AP1339/AP1338-1,"")</f>
        <v>2.987452698666182E-4</v>
      </c>
      <c r="AR1339" s="60">
        <f>IF(ISNUMBER(AP1339),AP1339/MAX(AP$22:AP1339)-1,"")</f>
        <v>-2.5816701419917321E-3</v>
      </c>
      <c r="AT1339" s="62">
        <v>50.14</v>
      </c>
      <c r="AU1339" s="60">
        <f>IF(AND(ISNUMBER(AT1338),ISNUMBER(AT1339)),AT1339/AT1338-1,"")</f>
        <v>-1.9940179461608309E-4</v>
      </c>
      <c r="AV1339" s="60">
        <f>IF(ISNUMBER(AT1339),AT1339/MAX(AT$22:AT1339)-1,"")</f>
        <v>-1.3941445927105889E-3</v>
      </c>
      <c r="AX1339" s="62">
        <v>26.75</v>
      </c>
      <c r="AY1339" s="60">
        <f>IF(AND(ISNUMBER(AX1338),ISNUMBER(AX1339)),AX1339/AX1338-1,"")</f>
        <v>1.479514415781491E-2</v>
      </c>
      <c r="AZ1339" s="60">
        <f>IF(ISNUMBER(AX1339),AX1339/MAX(AX$22:AX1339)-1,"")</f>
        <v>-2.4240164087264704E-3</v>
      </c>
      <c r="BB1339" s="62">
        <v>41.56</v>
      </c>
      <c r="BC1339" s="60">
        <f>IF(AND(ISNUMBER(BB1338),ISNUMBER(BB1339)),BB1339/BB1338-1,"")</f>
        <v>1.0454655968879178E-2</v>
      </c>
      <c r="BD1339" s="60">
        <f>IF(ISNUMBER(BB1339),BB1339/MAX(BB$22:BB1339)-1,"")</f>
        <v>-0.24859880672572776</v>
      </c>
      <c r="BF1339" s="62">
        <v>49.44</v>
      </c>
      <c r="BG1339" s="60">
        <f>IF(AND(ISNUMBER(BF1338),ISNUMBER(BF1339)),BF1339/BF1338-1,"")</f>
        <v>3.4503754820376376E-3</v>
      </c>
      <c r="BH1339" s="60">
        <f>IF(ISNUMBER(BF1339),BF1339/MAX(BF$22:BF1339)-1,"")</f>
        <v>-8.6811968969338849E-2</v>
      </c>
      <c r="BK1339" s="61">
        <f>BK1338*(1+BL1339)</f>
        <v>141.28316432028879</v>
      </c>
      <c r="BL1339" s="60">
        <f>$L$12*N(AQ1339)+$L$13*N(S1339)+$L$14*N(AA1339)+$L$15*N(AE1339)+$L$16*N(AY1339)+$L$17*N(BC1339)+$L$18*N(AM1339)+$L$19*N(AU1339)+$L$20*N(W1339)</f>
        <v>4.008617663695889E-3</v>
      </c>
      <c r="BM1339" s="60">
        <f>IF(ISNUMBER(BK1339),BK1339/MAX(BK$22:BK1339)-1,"")</f>
        <v>-5.9152595323082147E-2</v>
      </c>
      <c r="BO1339" s="61">
        <f>BO1338*(1+BP1339)</f>
        <v>139.10164859448119</v>
      </c>
      <c r="BP1339" s="60">
        <f>$L$36*N(S1339)+$L$37*N(AQ1339)+$L$38*N(AA1339)+$L$39*N(AE1339)+$L$40*N(AM1339)+$L$41*N(W1339)+$L$42*N(AI1339)+$L$43*N(BG1339)+$L$44*N(AY1339)</f>
        <v>1.8601096176080836E-3</v>
      </c>
      <c r="BQ1339" s="60">
        <f>IF(ISNUMBER(BO1339),BO1339/MAX(BO$22:BO1339)-1,"")</f>
        <v>-8.2597320616896952E-2</v>
      </c>
      <c r="BS1339" s="61">
        <f>BS1338*(1+BT1339)</f>
        <v>129.34237860106217</v>
      </c>
      <c r="BT1339" s="60">
        <f>$L$60*N(S1339)+$L$61*N(AE1339)+$L$62*N(AQ1339)+$L$63*N(AM1339)+$L$64*N(AI1339)+$L$65*N(AA1339)+$L$66*N(BG1339)+$L$67*N(W1339)+$L$68*N(AY1339)</f>
        <v>-1.0317173049015582E-4</v>
      </c>
      <c r="BU1339" s="60">
        <f>IF(ISNUMBER(BS1339),BS1339/MAX(BS$22:BS1339)-1,"")</f>
        <v>-0.10434694701359426</v>
      </c>
    </row>
    <row r="1340" spans="17:73" ht="16" customHeight="1">
      <c r="Q1340" s="63">
        <v>45002</v>
      </c>
      <c r="R1340" s="62">
        <v>588.34</v>
      </c>
      <c r="S1340" s="60">
        <f>IF(AND(ISNUMBER(R1339),ISNUMBER(R1340)),R1340/R1339-1,"")</f>
        <v>-2.3062574190266805E-3</v>
      </c>
      <c r="T1340" s="60">
        <f>IF(ISNUMBER(R1340),R1340/MAX(R$22:R1340)-1,"")</f>
        <v>-0.11327807083647323</v>
      </c>
      <c r="V1340" s="62">
        <v>294.91000000000003</v>
      </c>
      <c r="W1340" s="60">
        <f>IF(AND(ISNUMBER(V1339),ISNUMBER(V1340)),V1340/V1339-1,"")</f>
        <v>1.358188176971975E-3</v>
      </c>
      <c r="X1340" s="60">
        <f>IF(ISNUMBER(V1340),V1340/MAX(V$22:V1340)-1,"")</f>
        <v>-0.12637378914003017</v>
      </c>
      <c r="Z1340" s="62">
        <v>11.45</v>
      </c>
      <c r="AA1340" s="60">
        <f>IF(AND(ISNUMBER(Z1339),ISNUMBER(Z1340)),Z1340/Z1339-1,"")</f>
        <v>-1.7436791630340842E-3</v>
      </c>
      <c r="AB1340" s="60">
        <f>IF(ISNUMBER(Z1340),Z1340/MAX(Z$22:Z1340)-1,"")</f>
        <v>-0.15560471976401191</v>
      </c>
      <c r="AD1340" s="62">
        <v>14.03</v>
      </c>
      <c r="AE1340" s="60">
        <f>IF(AND(ISNUMBER(AD1339),ISNUMBER(AD1340)),AD1340/AD1339-1,"")</f>
        <v>1.5930485155684293E-2</v>
      </c>
      <c r="AF1340" s="60">
        <f>IF(ISNUMBER(AD1340),AD1340/MAX(AD$22:AD1340)-1,"")</f>
        <v>-0.17324690630524453</v>
      </c>
      <c r="AH1340" s="62">
        <v>17.329999999999998</v>
      </c>
      <c r="AI1340" s="60">
        <f>IF(AND(ISNUMBER(AH1339),ISNUMBER(AH1340)),AH1340/AH1339-1,"")</f>
        <v>5.7736720554268928E-4</v>
      </c>
      <c r="AJ1340" s="60">
        <f>IF(ISNUMBER(AH1340),AH1340/MAX(AH$22:AH1340)-1,"")</f>
        <v>-0.1763307984790875</v>
      </c>
      <c r="AL1340" s="62">
        <v>20.48</v>
      </c>
      <c r="AM1340" s="60">
        <f>IF(AND(ISNUMBER(AL1339),ISNUMBER(AL1340)),AL1340/AL1339-1,"")</f>
        <v>2.9382957884427352E-3</v>
      </c>
      <c r="AN1340" s="60">
        <f>IF(ISNUMBER(AL1340),AL1340/MAX(AL$22:AL1340)-1,"")</f>
        <v>-0.13109885447602887</v>
      </c>
      <c r="AP1340" s="62">
        <v>100.46</v>
      </c>
      <c r="AQ1340" s="60">
        <f>IF(AND(ISNUMBER(AP1339),ISNUMBER(AP1340)),AP1340/AP1339-1,"")</f>
        <v>9.9552015928150439E-5</v>
      </c>
      <c r="AR1340" s="60">
        <f>IF(ISNUMBER(AP1340),AP1340/MAX(AP$22:AP1340)-1,"")</f>
        <v>-2.4823751365306013E-3</v>
      </c>
      <c r="AT1340" s="62">
        <v>50.16</v>
      </c>
      <c r="AU1340" s="60">
        <f>IF(AND(ISNUMBER(AT1339),ISNUMBER(AT1340)),AT1340/AT1339-1,"")</f>
        <v>3.9888312724367658E-4</v>
      </c>
      <c r="AV1340" s="60">
        <f>IF(ISNUMBER(AT1340),AT1340/MAX(AT$22:AT1340)-1,"")</f>
        <v>-9.9581756622191264E-4</v>
      </c>
      <c r="AX1340" s="62">
        <v>26.68</v>
      </c>
      <c r="AY1340" s="60">
        <f>IF(AND(ISNUMBER(AX1339),ISNUMBER(AX1340)),AX1340/AX1339-1,"")</f>
        <v>-2.6168224299065734E-3</v>
      </c>
      <c r="AZ1340" s="60">
        <f>IF(ISNUMBER(AX1340),AX1340/MAX(AX$22:AX1340)-1,"")</f>
        <v>-5.0344956181241907E-3</v>
      </c>
      <c r="BB1340" s="62">
        <v>41.49</v>
      </c>
      <c r="BC1340" s="60">
        <f>IF(AND(ISNUMBER(BB1339),ISNUMBER(BB1340)),BB1340/BB1339-1,"")</f>
        <v>-1.6843118383060851E-3</v>
      </c>
      <c r="BD1340" s="60">
        <f>IF(ISNUMBER(BB1340),BB1340/MAX(BB$22:BB1340)-1,"")</f>
        <v>-0.24986440065087689</v>
      </c>
      <c r="BF1340" s="62">
        <v>49.35</v>
      </c>
      <c r="BG1340" s="60">
        <f>IF(AND(ISNUMBER(BF1339),ISNUMBER(BF1340)),BF1340/BF1339-1,"")</f>
        <v>-1.820388349514479E-3</v>
      </c>
      <c r="BH1340" s="60">
        <f>IF(ISNUMBER(BF1340),BF1340/MAX(BF$22:BF1340)-1,"")</f>
        <v>-8.8474325821943145E-2</v>
      </c>
      <c r="BK1340" s="61">
        <f>BK1339*(1+BL1340)</f>
        <v>141.33495609586168</v>
      </c>
      <c r="BL1340" s="60">
        <f>$L$12*N(AQ1340)+$L$13*N(S1340)+$L$14*N(AA1340)+$L$15*N(AE1340)+$L$16*N(AY1340)+$L$17*N(BC1340)+$L$18*N(AM1340)+$L$19*N(AU1340)+$L$20*N(W1340)</f>
        <v>3.6658136744077534E-4</v>
      </c>
      <c r="BM1340" s="60">
        <f>IF(ISNUMBER(BK1340),BK1340/MAX(BK$22:BK1340)-1,"")</f>
        <v>-5.8807698194922597E-2</v>
      </c>
      <c r="BO1340" s="61">
        <f>BO1339*(1+BP1340)</f>
        <v>139.31840511806593</v>
      </c>
      <c r="BP1340" s="60">
        <f>$L$36*N(S1340)+$L$37*N(AQ1340)+$L$38*N(AA1340)+$L$39*N(AE1340)+$L$40*N(AM1340)+$L$41*N(W1340)+$L$42*N(AI1340)+$L$43*N(BG1340)+$L$44*N(AY1340)</f>
        <v>1.558259918375544E-3</v>
      </c>
      <c r="BQ1340" s="60">
        <f>IF(ISNUMBER(BO1340),BO1340/MAX(BO$22:BO1340)-1,"")</f>
        <v>-8.11677687926039E-2</v>
      </c>
      <c r="BS1340" s="61">
        <f>BS1339*(1+BT1340)</f>
        <v>129.67458187343462</v>
      </c>
      <c r="BT1340" s="60">
        <f>$L$60*N(S1340)+$L$61*N(AE1340)+$L$62*N(AQ1340)+$L$63*N(AM1340)+$L$64*N(AI1340)+$L$65*N(AA1340)+$L$66*N(BG1340)+$L$67*N(W1340)+$L$68*N(AY1340)</f>
        <v>2.5684023748865628E-3</v>
      </c>
      <c r="BU1340" s="60">
        <f>IF(ISNUMBER(BS1340),BS1340/MAX(BS$22:BS1340)-1,"")</f>
        <v>-0.10204654958522952</v>
      </c>
    </row>
    <row r="1341" spans="17:73" ht="16" customHeight="1">
      <c r="Q1341" s="63">
        <v>45005</v>
      </c>
      <c r="R1341" s="62">
        <v>583.6</v>
      </c>
      <c r="S1341" s="60">
        <f>IF(AND(ISNUMBER(R1340),ISNUMBER(R1341)),R1341/R1340-1,"")</f>
        <v>-8.0565659312642479E-3</v>
      </c>
      <c r="T1341" s="60">
        <f>IF(ISNUMBER(R1341),R1341/MAX(R$22:R1341)-1,"")</f>
        <v>-0.120422004521477</v>
      </c>
      <c r="V1341" s="62">
        <v>291.98</v>
      </c>
      <c r="W1341" s="60">
        <f>IF(AND(ISNUMBER(V1340),ISNUMBER(V1341)),V1341/V1340-1,"")</f>
        <v>-9.9352344783154578E-3</v>
      </c>
      <c r="X1341" s="60">
        <f>IF(ISNUMBER(V1341),V1341/MAX(V$22:V1341)-1,"")</f>
        <v>-0.1350534703913262</v>
      </c>
      <c r="Z1341" s="62">
        <v>11.36</v>
      </c>
      <c r="AA1341" s="60">
        <f>IF(AND(ISNUMBER(Z1340),ISNUMBER(Z1341)),Z1341/Z1340-1,"")</f>
        <v>-7.8602620087335762E-3</v>
      </c>
      <c r="AB1341" s="60">
        <f>IF(ISNUMBER(Z1341),Z1341/MAX(Z$22:Z1341)-1,"")</f>
        <v>-0.16224188790560479</v>
      </c>
      <c r="AD1341" s="62">
        <v>13.87</v>
      </c>
      <c r="AE1341" s="60">
        <f>IF(AND(ISNUMBER(AD1340),ISNUMBER(AD1341)),AD1341/AD1340-1,"")</f>
        <v>-1.1404133998574539E-2</v>
      </c>
      <c r="AF1341" s="60">
        <f>IF(ISNUMBER(AD1341),AD1341/MAX(AD$22:AD1341)-1,"")</f>
        <v>-0.18267530936947551</v>
      </c>
      <c r="AH1341" s="62">
        <v>17.010000000000002</v>
      </c>
      <c r="AI1341" s="60">
        <f>IF(AND(ISNUMBER(AH1340),ISNUMBER(AH1341)),AH1341/AH1340-1,"")</f>
        <v>-1.8465089440276805E-2</v>
      </c>
      <c r="AJ1341" s="60">
        <f>IF(ISNUMBER(AH1341),AH1341/MAX(AH$22:AH1341)-1,"")</f>
        <v>-0.19153992395437247</v>
      </c>
      <c r="AL1341" s="62">
        <v>20.18</v>
      </c>
      <c r="AM1341" s="60">
        <f>IF(AND(ISNUMBER(AL1340),ISNUMBER(AL1341)),AL1341/AL1340-1,"")</f>
        <v>-1.46484375E-2</v>
      </c>
      <c r="AN1341" s="60">
        <f>IF(ISNUMBER(AL1341),AL1341/MAX(AL$22:AL1341)-1,"")</f>
        <v>-0.14382689859991515</v>
      </c>
      <c r="AP1341" s="62">
        <v>100.49</v>
      </c>
      <c r="AQ1341" s="60">
        <f>IF(AND(ISNUMBER(AP1340),ISNUMBER(AP1341)),AP1341/AP1340-1,"")</f>
        <v>2.9862631893284863E-4</v>
      </c>
      <c r="AR1341" s="60">
        <f>IF(ISNUMBER(AP1341),AP1341/MAX(AP$22:AP1341)-1,"")</f>
        <v>-2.1844901201469868E-3</v>
      </c>
      <c r="AT1341" s="62">
        <v>50.16</v>
      </c>
      <c r="AU1341" s="60">
        <f>IF(AND(ISNUMBER(AT1340),ISNUMBER(AT1341)),AT1341/AT1340-1,"")</f>
        <v>0</v>
      </c>
      <c r="AV1341" s="60">
        <f>IF(ISNUMBER(AT1341),AT1341/MAX(AT$22:AT1341)-1,"")</f>
        <v>-9.9581756622191264E-4</v>
      </c>
      <c r="AX1341" s="62">
        <v>27.39</v>
      </c>
      <c r="AY1341" s="60">
        <f>IF(AND(ISNUMBER(AX1340),ISNUMBER(AX1341)),AX1341/AX1340-1,"")</f>
        <v>2.6611694152923526E-2</v>
      </c>
      <c r="AZ1341" s="60">
        <f>IF(ISNUMBER(AX1341),AX1341/MAX(AX$22:AX1341)-1,"")</f>
        <v>0</v>
      </c>
      <c r="BB1341" s="62">
        <v>41.72</v>
      </c>
      <c r="BC1341" s="60">
        <f>IF(AND(ISNUMBER(BB1340),ISNUMBER(BB1341)),BB1341/BB1340-1,"")</f>
        <v>5.5435044589056126E-3</v>
      </c>
      <c r="BD1341" s="60">
        <f>IF(ISNUMBER(BB1341),BB1341/MAX(BB$22:BB1341)-1,"")</f>
        <v>-0.24570602061110114</v>
      </c>
      <c r="BF1341" s="62">
        <v>49.65</v>
      </c>
      <c r="BG1341" s="60">
        <f>IF(AND(ISNUMBER(BF1340),ISNUMBER(BF1341)),BF1341/BF1340-1,"")</f>
        <v>6.0790273556230456E-3</v>
      </c>
      <c r="BH1341" s="60">
        <f>IF(ISNUMBER(BF1341),BF1341/MAX(BF$22:BF1341)-1,"")</f>
        <v>-8.2933136313261935E-2</v>
      </c>
      <c r="BK1341" s="61">
        <f>BK1340*(1+BL1341)</f>
        <v>141.1675386917621</v>
      </c>
      <c r="BL1341" s="60">
        <f>$L$12*N(AQ1341)+$L$13*N(S1341)+$L$14*N(AA1341)+$L$15*N(AE1341)+$L$16*N(AY1341)+$L$17*N(BC1341)+$L$18*N(AM1341)+$L$19*N(AU1341)+$L$20*N(W1341)</f>
        <v>-1.1845435037743819E-3</v>
      </c>
      <c r="BM1341" s="60">
        <f>IF(ISNUMBER(BK1341),BK1341/MAX(BK$22:BK1341)-1,"")</f>
        <v>-5.9922581421828158E-2</v>
      </c>
      <c r="BO1341" s="61">
        <f>BO1340*(1+BP1341)</f>
        <v>138.7259914257277</v>
      </c>
      <c r="BP1341" s="60">
        <f>$L$36*N(S1341)+$L$37*N(AQ1341)+$L$38*N(AA1341)+$L$39*N(AE1341)+$L$40*N(AM1341)+$L$41*N(W1341)+$L$42*N(AI1341)+$L$43*N(BG1341)+$L$44*N(AY1341)</f>
        <v>-4.2522284965591534E-3</v>
      </c>
      <c r="BQ1341" s="60">
        <f>IF(ISNUMBER(BO1341),BO1341/MAX(BO$22:BO1341)-1,"")</f>
        <v>-8.5074853389701111E-2</v>
      </c>
      <c r="BS1341" s="61">
        <f>BS1340*(1+BT1341)</f>
        <v>128.56282778145274</v>
      </c>
      <c r="BT1341" s="60">
        <f>$L$60*N(S1341)+$L$61*N(AE1341)+$L$62*N(AQ1341)+$L$63*N(AM1341)+$L$64*N(AI1341)+$L$65*N(AA1341)+$L$66*N(BG1341)+$L$67*N(W1341)+$L$68*N(AY1341)</f>
        <v>-8.5734156680527512E-3</v>
      </c>
      <c r="BU1341" s="60">
        <f>IF(ISNUMBER(BS1341),BS1341/MAX(BS$22:BS1341)-1,"")</f>
        <v>-0.10974507776619746</v>
      </c>
    </row>
    <row r="1342" spans="17:73" ht="16" customHeight="1">
      <c r="Q1342" s="63">
        <v>45006</v>
      </c>
      <c r="R1342" s="62">
        <v>589</v>
      </c>
      <c r="S1342" s="60">
        <f>IF(AND(ISNUMBER(R1341),ISNUMBER(R1342)),R1342/R1341-1,"")</f>
        <v>9.2529129540781518E-3</v>
      </c>
      <c r="T1342" s="60">
        <f>IF(ISNUMBER(R1342),R1342/MAX(R$22:R1342)-1,"")</f>
        <v>-0.11228334589299171</v>
      </c>
      <c r="V1342" s="62">
        <v>294.72000000000003</v>
      </c>
      <c r="W1342" s="60">
        <f>IF(AND(ISNUMBER(V1341),ISNUMBER(V1342)),V1342/V1341-1,"")</f>
        <v>9.3842043975616019E-3</v>
      </c>
      <c r="X1342" s="60">
        <f>IF(ISNUMBER(V1342),V1342/MAX(V$22:V1342)-1,"")</f>
        <v>-0.12693663536451694</v>
      </c>
      <c r="Z1342" s="62">
        <v>11.5</v>
      </c>
      <c r="AA1342" s="60">
        <f>IF(AND(ISNUMBER(Z1341),ISNUMBER(Z1342)),Z1342/Z1341-1,"")</f>
        <v>1.2323943661971981E-2</v>
      </c>
      <c r="AB1342" s="60">
        <f>IF(ISNUMBER(Z1342),Z1342/MAX(Z$22:Z1342)-1,"")</f>
        <v>-0.15191740412979349</v>
      </c>
      <c r="AD1342" s="62">
        <v>13.92</v>
      </c>
      <c r="AE1342" s="60">
        <f>IF(AND(ISNUMBER(AD1341),ISNUMBER(AD1342)),AD1342/AD1341-1,"")</f>
        <v>3.6049026676279183E-3</v>
      </c>
      <c r="AF1342" s="60">
        <f>IF(ISNUMBER(AD1342),AD1342/MAX(AD$22:AD1342)-1,"")</f>
        <v>-0.17972893341190332</v>
      </c>
      <c r="AH1342" s="62">
        <v>17.14</v>
      </c>
      <c r="AI1342" s="60">
        <f>IF(AND(ISNUMBER(AH1341),ISNUMBER(AH1342)),AH1342/AH1341-1,"")</f>
        <v>7.6425631981187347E-3</v>
      </c>
      <c r="AJ1342" s="60">
        <f>IF(ISNUMBER(AH1342),AH1342/MAX(AH$22:AH1342)-1,"")</f>
        <v>-0.18536121673003791</v>
      </c>
      <c r="AL1342" s="62">
        <v>20.3</v>
      </c>
      <c r="AM1342" s="60">
        <f>IF(AND(ISNUMBER(AL1341),ISNUMBER(AL1342)),AL1342/AL1341-1,"")</f>
        <v>5.946481665014991E-3</v>
      </c>
      <c r="AN1342" s="60">
        <f>IF(ISNUMBER(AL1342),AL1342/MAX(AL$22:AL1342)-1,"")</f>
        <v>-0.1387356809503606</v>
      </c>
      <c r="AP1342" s="62">
        <v>100.5</v>
      </c>
      <c r="AQ1342" s="60">
        <f>IF(AND(ISNUMBER(AP1341),ISNUMBER(AP1342)),AP1342/AP1341-1,"")</f>
        <v>9.9512389292621961E-5</v>
      </c>
      <c r="AR1342" s="60">
        <f>IF(ISNUMBER(AP1342),AP1342/MAX(AP$22:AP1342)-1,"")</f>
        <v>-2.085195114685634E-3</v>
      </c>
      <c r="AT1342" s="62">
        <v>50.18</v>
      </c>
      <c r="AU1342" s="60">
        <f>IF(AND(ISNUMBER(AT1341),ISNUMBER(AT1342)),AT1342/AT1341-1,"")</f>
        <v>3.9872408293462058E-4</v>
      </c>
      <c r="AV1342" s="60">
        <f>IF(ISNUMBER(AT1342),AT1342/MAX(AT$22:AT1342)-1,"")</f>
        <v>-5.9749053973312538E-4</v>
      </c>
      <c r="AX1342" s="62">
        <v>27.48</v>
      </c>
      <c r="AY1342" s="60">
        <f>IF(AND(ISNUMBER(AX1341),ISNUMBER(AX1342)),AX1342/AX1341-1,"")</f>
        <v>3.2858707557503752E-3</v>
      </c>
      <c r="AZ1342" s="60">
        <f>IF(ISNUMBER(AX1342),AX1342/MAX(AX$22:AX1342)-1,"")</f>
        <v>0</v>
      </c>
      <c r="BB1342" s="62">
        <v>41.69</v>
      </c>
      <c r="BC1342" s="60">
        <f>IF(AND(ISNUMBER(BB1341),ISNUMBER(BB1342)),BB1342/BB1341-1,"")</f>
        <v>-7.1907957813999168E-4</v>
      </c>
      <c r="BD1342" s="60">
        <f>IF(ISNUMBER(BB1342),BB1342/MAX(BB$22:BB1342)-1,"")</f>
        <v>-0.24624841800759367</v>
      </c>
      <c r="BF1342" s="62">
        <v>49.65</v>
      </c>
      <c r="BG1342" s="60">
        <f>IF(AND(ISNUMBER(BF1341),ISNUMBER(BF1342)),BF1342/BF1341-1,"")</f>
        <v>0</v>
      </c>
      <c r="BH1342" s="60">
        <f>IF(ISNUMBER(BF1342),BF1342/MAX(BF$22:BF1342)-1,"")</f>
        <v>-8.2933136313261935E-2</v>
      </c>
      <c r="BK1342" s="61">
        <f>BK1341*(1+BL1342)</f>
        <v>141.98626251544212</v>
      </c>
      <c r="BL1342" s="60">
        <f>$L$12*N(AQ1342)+$L$13*N(S1342)+$L$14*N(AA1342)+$L$15*N(AE1342)+$L$16*N(AY1342)+$L$17*N(BC1342)+$L$18*N(AM1342)+$L$19*N(AU1342)+$L$20*N(W1342)</f>
        <v>5.7996606816790568E-3</v>
      </c>
      <c r="BM1342" s="60">
        <f>IF(ISNUMBER(BK1342),BK1342/MAX(BK$22:BK1342)-1,"")</f>
        <v>-5.4470451379565965E-2</v>
      </c>
      <c r="BO1342" s="61">
        <f>BO1341*(1+BP1342)</f>
        <v>139.59709202493767</v>
      </c>
      <c r="BP1342" s="60">
        <f>$L$36*N(S1342)+$L$37*N(AQ1342)+$L$38*N(AA1342)+$L$39*N(AE1342)+$L$40*N(AM1342)+$L$41*N(W1342)+$L$42*N(AI1342)+$L$43*N(BG1342)+$L$44*N(AY1342)</f>
        <v>6.2792890521626296E-3</v>
      </c>
      <c r="BQ1342" s="60">
        <f>IF(ISNUMBER(BO1342),BO1342/MAX(BO$22:BO1342)-1,"")</f>
        <v>-7.9329773933042858E-2</v>
      </c>
      <c r="BS1342" s="61">
        <f>BS1341*(1+BT1342)</f>
        <v>129.3493764344835</v>
      </c>
      <c r="BT1342" s="60">
        <f>$L$60*N(S1342)+$L$61*N(AE1342)+$L$62*N(AQ1342)+$L$63*N(AM1342)+$L$64*N(AI1342)+$L$65*N(AA1342)+$L$66*N(BG1342)+$L$67*N(W1342)+$L$68*N(AY1342)</f>
        <v>6.1180098991586414E-3</v>
      </c>
      <c r="BU1342" s="60">
        <f>IF(ISNUMBER(BS1342),BS1342/MAX(BS$22:BS1342)-1,"")</f>
        <v>-0.10429848933919628</v>
      </c>
    </row>
    <row r="1343" spans="17:73" ht="16" customHeight="1">
      <c r="Q1343" s="63">
        <v>45007</v>
      </c>
      <c r="R1343" s="62">
        <v>596.48</v>
      </c>
      <c r="S1343" s="60">
        <f>IF(AND(ISNUMBER(R1342),ISNUMBER(R1343)),R1343/R1342-1,"")</f>
        <v>1.2699490662139157E-2</v>
      </c>
      <c r="T1343" s="60">
        <f>IF(ISNUMBER(R1343),R1343/MAX(R$22:R1343)-1,"")</f>
        <v>-0.10100979653353426</v>
      </c>
      <c r="V1343" s="62">
        <v>298.52</v>
      </c>
      <c r="W1343" s="60">
        <f>IF(AND(ISNUMBER(V1342),ISNUMBER(V1343)),V1343/V1342-1,"")</f>
        <v>1.2893593919652391E-2</v>
      </c>
      <c r="X1343" s="60">
        <f>IF(ISNUMBER(V1343),V1343/MAX(V$22:V1343)-1,"")</f>
        <v>-0.11567971087478157</v>
      </c>
      <c r="Z1343" s="62">
        <v>11.67</v>
      </c>
      <c r="AA1343" s="60">
        <f>IF(AND(ISNUMBER(Z1342),ISNUMBER(Z1343)),Z1343/Z1342-1,"")</f>
        <v>1.4782608695652177E-2</v>
      </c>
      <c r="AB1343" s="60">
        <f>IF(ISNUMBER(Z1343),Z1343/MAX(Z$22:Z1343)-1,"")</f>
        <v>-0.13938053097345138</v>
      </c>
      <c r="AD1343" s="62">
        <v>14.14</v>
      </c>
      <c r="AE1343" s="60">
        <f>IF(AND(ISNUMBER(AD1342),ISNUMBER(AD1343)),AD1343/AD1342-1,"")</f>
        <v>1.5804597701149392E-2</v>
      </c>
      <c r="AF1343" s="60">
        <f>IF(ISNUMBER(AD1343),AD1343/MAX(AD$22:AD1343)-1,"")</f>
        <v>-0.16676487919858562</v>
      </c>
      <c r="AH1343" s="62">
        <v>17.27</v>
      </c>
      <c r="AI1343" s="60">
        <f>IF(AND(ISNUMBER(AH1342),ISNUMBER(AH1343)),AH1343/AH1342-1,"")</f>
        <v>7.5845974329054044E-3</v>
      </c>
      <c r="AJ1343" s="60">
        <f>IF(ISNUMBER(AH1343),AH1343/MAX(AH$22:AH1343)-1,"")</f>
        <v>-0.17918250950570336</v>
      </c>
      <c r="AL1343" s="62">
        <v>20.16</v>
      </c>
      <c r="AM1343" s="60">
        <f>IF(AND(ISNUMBER(AL1342),ISNUMBER(AL1343)),AL1343/AL1342-1,"")</f>
        <v>-6.8965517241379448E-3</v>
      </c>
      <c r="AN1343" s="60">
        <f>IF(ISNUMBER(AL1343),AL1343/MAX(AL$22:AL1343)-1,"")</f>
        <v>-0.14467543487484091</v>
      </c>
      <c r="AP1343" s="62">
        <v>100.5</v>
      </c>
      <c r="AQ1343" s="60">
        <f>IF(AND(ISNUMBER(AP1342),ISNUMBER(AP1343)),AP1343/AP1342-1,"")</f>
        <v>0</v>
      </c>
      <c r="AR1343" s="60">
        <f>IF(ISNUMBER(AP1343),AP1343/MAX(AP$22:AP1343)-1,"")</f>
        <v>-2.085195114685634E-3</v>
      </c>
      <c r="AT1343" s="62">
        <v>50.18</v>
      </c>
      <c r="AU1343" s="60">
        <f>IF(AND(ISNUMBER(AT1342),ISNUMBER(AT1343)),AT1343/AT1342-1,"")</f>
        <v>0</v>
      </c>
      <c r="AV1343" s="60">
        <f>IF(ISNUMBER(AT1343),AT1343/MAX(AT$22:AT1343)-1,"")</f>
        <v>-5.9749053973312538E-4</v>
      </c>
      <c r="AX1343" s="62">
        <v>26.82</v>
      </c>
      <c r="AY1343" s="60">
        <f>IF(AND(ISNUMBER(AX1342),ISNUMBER(AX1343)),AX1343/AX1342-1,"")</f>
        <v>-2.4017467248908297E-2</v>
      </c>
      <c r="AZ1343" s="60">
        <f>IF(ISNUMBER(AX1343),AX1343/MAX(AX$22:AX1343)-1,"")</f>
        <v>-2.4017467248908297E-2</v>
      </c>
      <c r="BB1343" s="62">
        <v>41.51</v>
      </c>
      <c r="BC1343" s="60">
        <f>IF(AND(ISNUMBER(BB1342),ISNUMBER(BB1343)),BB1343/BB1342-1,"")</f>
        <v>-4.3175821539938042E-3</v>
      </c>
      <c r="BD1343" s="60">
        <f>IF(ISNUMBER(BB1343),BB1343/MAX(BB$22:BB1343)-1,"")</f>
        <v>-0.24950280238654865</v>
      </c>
      <c r="BF1343" s="62">
        <v>49.42</v>
      </c>
      <c r="BG1343" s="60">
        <f>IF(AND(ISNUMBER(BF1342),ISNUMBER(BF1343)),BF1343/BF1342-1,"")</f>
        <v>-4.6324269889224112E-3</v>
      </c>
      <c r="BH1343" s="60">
        <f>IF(ISNUMBER(BF1343),BF1343/MAX(BF$22:BF1343)-1,"")</f>
        <v>-8.718138160325084E-2</v>
      </c>
      <c r="BK1343" s="61">
        <f>BK1342*(1+BL1343)</f>
        <v>142.49526575281345</v>
      </c>
      <c r="BL1343" s="60">
        <f>$L$12*N(AQ1343)+$L$13*N(S1343)+$L$14*N(AA1343)+$L$15*N(AE1343)+$L$16*N(AY1343)+$L$17*N(BC1343)+$L$18*N(AM1343)+$L$19*N(AU1343)+$L$20*N(W1343)</f>
        <v>3.5848766518238274E-3</v>
      </c>
      <c r="BM1343" s="60">
        <f>IF(ISNUMBER(BK1343),BK1343/MAX(BK$22:BK1343)-1,"")</f>
        <v>-5.1080844577107154E-2</v>
      </c>
      <c r="BO1343" s="61">
        <f>BO1342*(1+BP1343)</f>
        <v>140.59101756633029</v>
      </c>
      <c r="BP1343" s="60">
        <f>$L$36*N(S1343)+$L$37*N(AQ1343)+$L$38*N(AA1343)+$L$39*N(AE1343)+$L$40*N(AM1343)+$L$41*N(W1343)+$L$42*N(AI1343)+$L$43*N(BG1343)+$L$44*N(AY1343)</f>
        <v>7.1199587826305984E-3</v>
      </c>
      <c r="BQ1343" s="60">
        <f>IF(ISNUMBER(BO1343),BO1343/MAX(BO$22:BO1343)-1,"")</f>
        <v>-7.277463987105115E-2</v>
      </c>
      <c r="BS1343" s="61">
        <f>BS1342*(1+BT1343)</f>
        <v>130.3742027595884</v>
      </c>
      <c r="BT1343" s="60">
        <f>$L$60*N(S1343)+$L$61*N(AE1343)+$L$62*N(AQ1343)+$L$63*N(AM1343)+$L$64*N(AI1343)+$L$65*N(AA1343)+$L$66*N(BG1343)+$L$67*N(W1343)+$L$68*N(AY1343)</f>
        <v>7.9229320879174291E-3</v>
      </c>
      <c r="BU1343" s="60">
        <f>IF(ISNUMBER(BS1343),BS1343/MAX(BS$22:BS1343)-1,"")</f>
        <v>-9.7201907099185636E-2</v>
      </c>
    </row>
    <row r="1344" spans="17:73" ht="16" customHeight="1">
      <c r="Q1344" s="63">
        <v>45008</v>
      </c>
      <c r="R1344" s="62">
        <v>585.73</v>
      </c>
      <c r="S1344" s="60">
        <f>IF(AND(ISNUMBER(R1343),ISNUMBER(R1344)),R1344/R1343-1,"")</f>
        <v>-1.8022398068669565E-2</v>
      </c>
      <c r="T1344" s="60">
        <f>IF(ISNUMBER(R1344),R1344/MAX(R$22:R1344)-1,"")</f>
        <v>-0.11721175584024113</v>
      </c>
      <c r="V1344" s="62">
        <v>292.89999999999998</v>
      </c>
      <c r="W1344" s="60">
        <f>IF(AND(ISNUMBER(V1343),ISNUMBER(V1344)),V1344/V1343-1,"")</f>
        <v>-1.8826209299209418E-2</v>
      </c>
      <c r="X1344" s="60">
        <f>IF(ISNUMBER(V1344),V1344/MAX(V$22:V1344)-1,"")</f>
        <v>-0.13232810972539033</v>
      </c>
      <c r="Z1344" s="62">
        <v>11.49</v>
      </c>
      <c r="AA1344" s="60">
        <f>IF(AND(ISNUMBER(Z1343),ISNUMBER(Z1344)),Z1344/Z1343-1,"")</f>
        <v>-1.5424164524421524E-2</v>
      </c>
      <c r="AB1344" s="60">
        <f>IF(ISNUMBER(Z1344),Z1344/MAX(Z$22:Z1344)-1,"")</f>
        <v>-0.15265486725663724</v>
      </c>
      <c r="AD1344" s="62">
        <v>14.06</v>
      </c>
      <c r="AE1344" s="60">
        <f>IF(AND(ISNUMBER(AD1343),ISNUMBER(AD1344)),AD1344/AD1343-1,"")</f>
        <v>-5.657708628005631E-3</v>
      </c>
      <c r="AF1344" s="60">
        <f>IF(ISNUMBER(AD1344),AD1344/MAX(AD$22:AD1344)-1,"")</f>
        <v>-0.17147908073070117</v>
      </c>
      <c r="AH1344" s="62">
        <v>17.100000000000001</v>
      </c>
      <c r="AI1344" s="60">
        <f>IF(AND(ISNUMBER(AH1343),ISNUMBER(AH1344)),AH1344/AH1343-1,"")</f>
        <v>-9.8436595251880643E-3</v>
      </c>
      <c r="AJ1344" s="60">
        <f>IF(ISNUMBER(AH1344),AH1344/MAX(AH$22:AH1344)-1,"")</f>
        <v>-0.18726235741444852</v>
      </c>
      <c r="AL1344" s="62">
        <v>19.91</v>
      </c>
      <c r="AM1344" s="60">
        <f>IF(AND(ISNUMBER(AL1343),ISNUMBER(AL1344)),AL1344/AL1343-1,"")</f>
        <v>-1.2400793650793607E-2</v>
      </c>
      <c r="AN1344" s="60">
        <f>IF(ISNUMBER(AL1344),AL1344/MAX(AL$22:AL1344)-1,"")</f>
        <v>-0.1552821383114128</v>
      </c>
      <c r="AP1344" s="62">
        <v>100.52</v>
      </c>
      <c r="AQ1344" s="60">
        <f>IF(AND(ISNUMBER(AP1343),ISNUMBER(AP1344)),AP1344/AP1343-1,"")</f>
        <v>1.9900497512437276E-4</v>
      </c>
      <c r="AR1344" s="60">
        <f>IF(ISNUMBER(AP1344),AP1344/MAX(AP$22:AP1344)-1,"")</f>
        <v>-1.8866051037632614E-3</v>
      </c>
      <c r="AT1344" s="62">
        <v>50.18</v>
      </c>
      <c r="AU1344" s="60">
        <f>IF(AND(ISNUMBER(AT1343),ISNUMBER(AT1344)),AT1344/AT1343-1,"")</f>
        <v>0</v>
      </c>
      <c r="AV1344" s="60">
        <f>IF(ISNUMBER(AT1344),AT1344/MAX(AT$22:AT1344)-1,"")</f>
        <v>-5.9749053973312538E-4</v>
      </c>
      <c r="AX1344" s="62">
        <v>27.2</v>
      </c>
      <c r="AY1344" s="60">
        <f>IF(AND(ISNUMBER(AX1343),ISNUMBER(AX1344)),AX1344/AX1343-1,"")</f>
        <v>1.4168530947054503E-2</v>
      </c>
      <c r="AZ1344" s="60">
        <f>IF(ISNUMBER(AX1344),AX1344/MAX(AX$22:AX1344)-1,"")</f>
        <v>-1.0189228529839944E-2</v>
      </c>
      <c r="BB1344" s="62">
        <v>41.78</v>
      </c>
      <c r="BC1344" s="60">
        <f>IF(AND(ISNUMBER(BB1343),ISNUMBER(BB1344)),BB1344/BB1343-1,"")</f>
        <v>6.5044567574079615E-3</v>
      </c>
      <c r="BD1344" s="60">
        <f>IF(ISNUMBER(BB1344),BB1344/MAX(BB$22:BB1344)-1,"")</f>
        <v>-0.24462122581811607</v>
      </c>
      <c r="BF1344" s="62">
        <v>49.57</v>
      </c>
      <c r="BG1344" s="60">
        <f>IF(AND(ISNUMBER(BF1343),ISNUMBER(BF1344)),BF1344/BF1343-1,"")</f>
        <v>3.035208417644597E-3</v>
      </c>
      <c r="BH1344" s="60">
        <f>IF(ISNUMBER(BF1344),BF1344/MAX(BF$22:BF1344)-1,"")</f>
        <v>-8.4410786848910235E-2</v>
      </c>
      <c r="BK1344" s="61">
        <f>BK1343*(1+BL1344)</f>
        <v>141.56872780891334</v>
      </c>
      <c r="BL1344" s="60">
        <f>$L$12*N(AQ1344)+$L$13*N(S1344)+$L$14*N(AA1344)+$L$15*N(AE1344)+$L$16*N(AY1344)+$L$17*N(BC1344)+$L$18*N(AM1344)+$L$19*N(AU1344)+$L$20*N(W1344)</f>
        <v>-6.5022366813743352E-3</v>
      </c>
      <c r="BM1344" s="60">
        <f>IF(ISNUMBER(BK1344),BK1344/MAX(BK$22:BK1344)-1,"")</f>
        <v>-5.7250941517156595E-2</v>
      </c>
      <c r="BO1344" s="61">
        <f>BO1343*(1+BP1344)</f>
        <v>139.38217493193039</v>
      </c>
      <c r="BP1344" s="60">
        <f>$L$36*N(S1344)+$L$37*N(AQ1344)+$L$38*N(AA1344)+$L$39*N(AE1344)+$L$40*N(AM1344)+$L$41*N(W1344)+$L$42*N(AI1344)+$L$43*N(BG1344)+$L$44*N(AY1344)</f>
        <v>-8.5982920909549541E-3</v>
      </c>
      <c r="BQ1344" s="60">
        <f>IF(ISNUMBER(BO1344),BO1344/MAX(BO$22:BO1344)-1,"")</f>
        <v>-8.0747194351580842E-2</v>
      </c>
      <c r="BS1344" s="61">
        <f>BS1343*(1+BT1344)</f>
        <v>129.05477670469352</v>
      </c>
      <c r="BT1344" s="60">
        <f>$L$60*N(S1344)+$L$61*N(AE1344)+$L$62*N(AQ1344)+$L$63*N(AM1344)+$L$64*N(AI1344)+$L$65*N(AA1344)+$L$66*N(BG1344)+$L$67*N(W1344)+$L$68*N(AY1344)</f>
        <v>-1.0120300082125276E-2</v>
      </c>
      <c r="BU1344" s="60">
        <f>IF(ISNUMBER(BS1344),BS1344/MAX(BS$22:BS1344)-1,"")</f>
        <v>-0.10633849471291223</v>
      </c>
    </row>
    <row r="1345" spans="17:73" ht="16" customHeight="1">
      <c r="Q1345" s="63">
        <v>45009</v>
      </c>
      <c r="R1345" s="62">
        <v>588.89</v>
      </c>
      <c r="S1345" s="60">
        <f>IF(AND(ISNUMBER(R1344),ISNUMBER(R1345)),R1345/R1344-1,"")</f>
        <v>5.3949772079284752E-3</v>
      </c>
      <c r="T1345" s="60">
        <f>IF(ISNUMBER(R1345),R1345/MAX(R$22:R1345)-1,"")</f>
        <v>-0.11244913338357199</v>
      </c>
      <c r="V1345" s="62">
        <v>293.08999999999997</v>
      </c>
      <c r="W1345" s="60">
        <f>IF(AND(ISNUMBER(V1344),ISNUMBER(V1345)),V1345/V1344-1,"")</f>
        <v>6.4868555821107066E-4</v>
      </c>
      <c r="X1345" s="60">
        <f>IF(ISNUMBER(V1345),V1345/MAX(V$22:V1345)-1,"")</f>
        <v>-0.13176526350090356</v>
      </c>
      <c r="Z1345" s="62">
        <v>11.55</v>
      </c>
      <c r="AA1345" s="60">
        <f>IF(AND(ISNUMBER(Z1344),ISNUMBER(Z1345)),Z1345/Z1344-1,"")</f>
        <v>5.2219321148825326E-3</v>
      </c>
      <c r="AB1345" s="60">
        <f>IF(ISNUMBER(Z1345),Z1345/MAX(Z$22:Z1345)-1,"")</f>
        <v>-0.14823008849557517</v>
      </c>
      <c r="AD1345" s="62">
        <v>14.14</v>
      </c>
      <c r="AE1345" s="60">
        <f>IF(AND(ISNUMBER(AD1344),ISNUMBER(AD1345)),AD1345/AD1344-1,"")</f>
        <v>5.6899004267425557E-3</v>
      </c>
      <c r="AF1345" s="60">
        <f>IF(ISNUMBER(AD1345),AD1345/MAX(AD$22:AD1345)-1,"")</f>
        <v>-0.16676487919858562</v>
      </c>
      <c r="AH1345" s="62">
        <v>17.04</v>
      </c>
      <c r="AI1345" s="60">
        <f>IF(AND(ISNUMBER(AH1344),ISNUMBER(AH1345)),AH1345/AH1344-1,"")</f>
        <v>-3.5087719298246833E-3</v>
      </c>
      <c r="AJ1345" s="60">
        <f>IF(ISNUMBER(AH1345),AH1345/MAX(AH$22:AH1345)-1,"")</f>
        <v>-0.1901140684410646</v>
      </c>
      <c r="AL1345" s="62">
        <v>19.77</v>
      </c>
      <c r="AM1345" s="60">
        <f>IF(AND(ISNUMBER(AL1344),ISNUMBER(AL1345)),AL1345/AL1344-1,"")</f>
        <v>-7.0316423907584857E-3</v>
      </c>
      <c r="AN1345" s="60">
        <f>IF(ISNUMBER(AL1345),AL1345/MAX(AL$22:AL1345)-1,"")</f>
        <v>-0.16122189223589312</v>
      </c>
      <c r="AP1345" s="62">
        <v>100.51</v>
      </c>
      <c r="AQ1345" s="60">
        <f>IF(AND(ISNUMBER(AP1344),ISNUMBER(AP1345)),AP1345/AP1344-1,"")</f>
        <v>-9.9482690011809538E-5</v>
      </c>
      <c r="AR1345" s="60">
        <f>IF(ISNUMBER(AP1345),AP1345/MAX(AP$22:AP1345)-1,"")</f>
        <v>-1.9859001092243922E-3</v>
      </c>
      <c r="AT1345" s="62">
        <v>50.19</v>
      </c>
      <c r="AU1345" s="60">
        <f>IF(AND(ISNUMBER(AT1344),ISNUMBER(AT1345)),AT1345/AT1344-1,"")</f>
        <v>1.9928258270218713E-4</v>
      </c>
      <c r="AV1345" s="60">
        <f>IF(ISNUMBER(AT1345),AT1345/MAX(AT$22:AT1345)-1,"")</f>
        <v>-3.9832702648878726E-4</v>
      </c>
      <c r="AX1345" s="62">
        <v>27.63</v>
      </c>
      <c r="AY1345" s="60">
        <f>IF(AND(ISNUMBER(AX1344),ISNUMBER(AX1345)),AX1345/AX1344-1,"")</f>
        <v>1.580882352941182E-2</v>
      </c>
      <c r="AZ1345" s="60">
        <f>IF(ISNUMBER(AX1345),AX1345/MAX(AX$22:AX1345)-1,"")</f>
        <v>0</v>
      </c>
      <c r="BB1345" s="62">
        <v>41.88</v>
      </c>
      <c r="BC1345" s="60">
        <f>IF(AND(ISNUMBER(BB1344),ISNUMBER(BB1345)),BB1345/BB1344-1,"")</f>
        <v>2.3934897079942452E-3</v>
      </c>
      <c r="BD1345" s="60">
        <f>IF(ISNUMBER(BB1345),BB1345/MAX(BB$22:BB1345)-1,"")</f>
        <v>-0.24281323449647441</v>
      </c>
      <c r="BF1345" s="62">
        <v>49.77</v>
      </c>
      <c r="BG1345" s="60">
        <f>IF(AND(ISNUMBER(BF1344),ISNUMBER(BF1345)),BF1345/BF1344-1,"")</f>
        <v>4.0346984062942237E-3</v>
      </c>
      <c r="BH1345" s="60">
        <f>IF(ISNUMBER(BF1345),BF1345/MAX(BF$22:BF1345)-1,"")</f>
        <v>-8.0716660509789429E-2</v>
      </c>
      <c r="BK1345" s="61">
        <f>BK1344*(1+BL1345)</f>
        <v>142.2871612304402</v>
      </c>
      <c r="BL1345" s="60">
        <f>$L$12*N(AQ1345)+$L$13*N(S1345)+$L$14*N(AA1345)+$L$15*N(AE1345)+$L$16*N(AY1345)+$L$17*N(BC1345)+$L$18*N(AM1345)+$L$19*N(AU1345)+$L$20*N(W1345)</f>
        <v>5.074803119631102E-3</v>
      </c>
      <c r="BM1345" s="60">
        <f>IF(ISNUMBER(BK1345),BK1345/MAX(BK$22:BK1345)-1,"")</f>
        <v>-5.246667565413865E-2</v>
      </c>
      <c r="BO1345" s="61">
        <f>BO1344*(1+BP1345)</f>
        <v>140.01204171398783</v>
      </c>
      <c r="BP1345" s="60">
        <f>$L$36*N(S1345)+$L$37*N(AQ1345)+$L$38*N(AA1345)+$L$39*N(AE1345)+$L$40*N(AM1345)+$L$41*N(W1345)+$L$42*N(AI1345)+$L$43*N(BG1345)+$L$44*N(AY1345)</f>
        <v>4.5189909137594367E-3</v>
      </c>
      <c r="BQ1345" s="60">
        <f>IF(ISNUMBER(BO1345),BO1345/MAX(BO$22:BO1345)-1,"")</f>
        <v>-7.6593099275407583E-2</v>
      </c>
      <c r="BS1345" s="61">
        <f>BS1344*(1+BT1345)</f>
        <v>129.33054188149694</v>
      </c>
      <c r="BT1345" s="60">
        <f>$L$60*N(S1345)+$L$61*N(AE1345)+$L$62*N(AQ1345)+$L$63*N(AM1345)+$L$64*N(AI1345)+$L$65*N(AA1345)+$L$66*N(BG1345)+$L$67*N(W1345)+$L$68*N(AY1345)</f>
        <v>2.1368072057839174E-3</v>
      </c>
      <c r="BU1345" s="60">
        <f>IF(ISNUMBER(BS1345),BS1345/MAX(BS$22:BS1345)-1,"")</f>
        <v>-0.10442891236888308</v>
      </c>
    </row>
    <row r="1346" spans="17:73" ht="16" customHeight="1">
      <c r="Q1346" s="63">
        <v>45012</v>
      </c>
      <c r="R1346" s="62">
        <v>597.67999999999995</v>
      </c>
      <c r="S1346" s="60">
        <f>IF(AND(ISNUMBER(R1345),ISNUMBER(R1346)),R1346/R1345-1,"")</f>
        <v>1.4926386931345403E-2</v>
      </c>
      <c r="T1346" s="60">
        <f>IF(ISNUMBER(R1346),R1346/MAX(R$22:R1346)-1,"")</f>
        <v>-9.9201205727204256E-2</v>
      </c>
      <c r="V1346" s="62">
        <v>297.47000000000003</v>
      </c>
      <c r="W1346" s="60">
        <f>IF(AND(ISNUMBER(V1345),ISNUMBER(V1346)),V1346/V1345-1,"")</f>
        <v>1.4944215087515866E-2</v>
      </c>
      <c r="X1346" s="60">
        <f>IF(ISNUMBER(V1346),V1346/MAX(V$22:V1346)-1,"")</f>
        <v>-0.11879017685220838</v>
      </c>
      <c r="Z1346" s="62">
        <v>11.67</v>
      </c>
      <c r="AA1346" s="60">
        <f>IF(AND(ISNUMBER(Z1345),ISNUMBER(Z1346)),Z1346/Z1345-1,"")</f>
        <v>1.0389610389610393E-2</v>
      </c>
      <c r="AB1346" s="60">
        <f>IF(ISNUMBER(Z1346),Z1346/MAX(Z$22:Z1346)-1,"")</f>
        <v>-0.13938053097345138</v>
      </c>
      <c r="AD1346" s="62">
        <v>14.13</v>
      </c>
      <c r="AE1346" s="60">
        <f>IF(AND(ISNUMBER(AD1345),ISNUMBER(AD1346)),AD1346/AD1345-1,"")</f>
        <v>-7.0721357850067612E-4</v>
      </c>
      <c r="AF1346" s="60">
        <f>IF(ISNUMBER(AD1346),AD1346/MAX(AD$22:AD1346)-1,"")</f>
        <v>-0.16735415439010004</v>
      </c>
      <c r="AH1346" s="62">
        <v>17.21</v>
      </c>
      <c r="AI1346" s="60">
        <f>IF(AND(ISNUMBER(AH1345),ISNUMBER(AH1346)),AH1346/AH1345-1,"")</f>
        <v>9.9765258215962493E-3</v>
      </c>
      <c r="AJ1346" s="60">
        <f>IF(ISNUMBER(AH1346),AH1346/MAX(AH$22:AH1346)-1,"")</f>
        <v>-0.18203422053231932</v>
      </c>
      <c r="AL1346" s="62">
        <v>20.14</v>
      </c>
      <c r="AM1346" s="60">
        <f>IF(AND(ISNUMBER(AL1345),ISNUMBER(AL1346)),AL1346/AL1345-1,"")</f>
        <v>1.8715225088518084E-2</v>
      </c>
      <c r="AN1346" s="60">
        <f>IF(ISNUMBER(AL1346),AL1346/MAX(AL$22:AL1346)-1,"")</f>
        <v>-0.14552397114976667</v>
      </c>
      <c r="AP1346" s="62">
        <v>100.54</v>
      </c>
      <c r="AQ1346" s="60">
        <f>IF(AND(ISNUMBER(AP1345),ISNUMBER(AP1346)),AP1346/AP1345-1,"")</f>
        <v>2.9847776340674592E-4</v>
      </c>
      <c r="AR1346" s="60">
        <f>IF(ISNUMBER(AP1346),AP1346/MAX(AP$22:AP1346)-1,"")</f>
        <v>-1.6880150928406668E-3</v>
      </c>
      <c r="AT1346" s="62">
        <v>50.21</v>
      </c>
      <c r="AU1346" s="60">
        <f>IF(AND(ISNUMBER(AT1345),ISNUMBER(AT1346)),AT1346/AT1345-1,"")</f>
        <v>3.9848575413437004E-4</v>
      </c>
      <c r="AV1346" s="60">
        <f>IF(ISNUMBER(AT1346),AT1346/MAX(AT$22:AT1346)-1,"")</f>
        <v>0</v>
      </c>
      <c r="AX1346" s="62">
        <v>27.52</v>
      </c>
      <c r="AY1346" s="60">
        <f>IF(AND(ISNUMBER(AX1345),ISNUMBER(AX1346)),AX1346/AX1345-1,"")</f>
        <v>-3.981179876945351E-3</v>
      </c>
      <c r="AZ1346" s="60">
        <f>IF(ISNUMBER(AX1346),AX1346/MAX(AX$22:AX1346)-1,"")</f>
        <v>-3.981179876945351E-3</v>
      </c>
      <c r="BB1346" s="62">
        <v>41.9</v>
      </c>
      <c r="BC1346" s="60">
        <f>IF(AND(ISNUMBER(BB1345),ISNUMBER(BB1346)),BB1346/BB1345-1,"")</f>
        <v>4.7755491881562584E-4</v>
      </c>
      <c r="BD1346" s="60">
        <f>IF(ISNUMBER(BB1346),BB1346/MAX(BB$22:BB1346)-1,"")</f>
        <v>-0.24245163623214616</v>
      </c>
      <c r="BF1346" s="62">
        <v>49.87</v>
      </c>
      <c r="BG1346" s="60">
        <f>IF(AND(ISNUMBER(BF1345),ISNUMBER(BF1346)),BF1346/BF1345-1,"")</f>
        <v>2.0092425155715521E-3</v>
      </c>
      <c r="BH1346" s="60">
        <f>IF(ISNUMBER(BF1346),BF1346/MAX(BF$22:BF1346)-1,"")</f>
        <v>-7.8869597340229136E-2</v>
      </c>
      <c r="BK1346" s="61">
        <f>BK1345*(1+BL1346)</f>
        <v>143.19076278244665</v>
      </c>
      <c r="BL1346" s="60">
        <f>$L$12*N(AQ1346)+$L$13*N(S1346)+$L$14*N(AA1346)+$L$15*N(AE1346)+$L$16*N(AY1346)+$L$17*N(BC1346)+$L$18*N(AM1346)+$L$19*N(AU1346)+$L$20*N(W1346)</f>
        <v>6.3505487367410416E-3</v>
      </c>
      <c r="BM1346" s="60">
        <f>IF(ISNUMBER(BK1346),BK1346/MAX(BK$22:BK1346)-1,"")</f>
        <v>-4.6449319098193942E-2</v>
      </c>
      <c r="BO1346" s="61">
        <f>BO1345*(1+BP1346)</f>
        <v>140.96876386463722</v>
      </c>
      <c r="BP1346" s="60">
        <f>$L$36*N(S1346)+$L$37*N(AQ1346)+$L$38*N(AA1346)+$L$39*N(AE1346)+$L$40*N(AM1346)+$L$41*N(W1346)+$L$42*N(AI1346)+$L$43*N(BG1346)+$L$44*N(AY1346)</f>
        <v>6.8331419136345673E-3</v>
      </c>
      <c r="BQ1346" s="60">
        <f>IF(ISNUMBER(BO1346),BO1346/MAX(BO$22:BO1346)-1,"")</f>
        <v>-7.0283328878727014E-2</v>
      </c>
      <c r="BS1346" s="61">
        <f>BS1345*(1+BT1346)</f>
        <v>130.42708370517309</v>
      </c>
      <c r="BT1346" s="60">
        <f>$L$60*N(S1346)+$L$61*N(AE1346)+$L$62*N(AQ1346)+$L$63*N(AM1346)+$L$64*N(AI1346)+$L$65*N(AA1346)+$L$66*N(BG1346)+$L$67*N(W1346)+$L$68*N(AY1346)</f>
        <v>8.4785991593606946E-3</v>
      </c>
      <c r="BU1346" s="60">
        <f>IF(ISNUMBER(BS1346),BS1346/MAX(BS$22:BS1346)-1,"")</f>
        <v>-9.6835724098146003E-2</v>
      </c>
    </row>
    <row r="1347" spans="17:73" ht="16" customHeight="1">
      <c r="Q1347" s="63">
        <v>45013</v>
      </c>
      <c r="R1347" s="62">
        <v>588</v>
      </c>
      <c r="S1347" s="60">
        <f>IF(AND(ISNUMBER(R1346),ISNUMBER(R1347)),R1347/R1346-1,"")</f>
        <v>-1.6195957703118657E-2</v>
      </c>
      <c r="T1347" s="60">
        <f>IF(ISNUMBER(R1347),R1347/MAX(R$22:R1347)-1,"")</f>
        <v>-0.11379050489826681</v>
      </c>
      <c r="V1347" s="62">
        <v>295.7</v>
      </c>
      <c r="W1347" s="60">
        <f>IF(AND(ISNUMBER(V1346),ISNUMBER(V1347)),V1347/V1346-1,"")</f>
        <v>-5.9501798500690706E-3</v>
      </c>
      <c r="X1347" s="60">
        <f>IF(ISNUMBER(V1347),V1347/MAX(V$22:V1347)-1,"")</f>
        <v>-0.12403353378558524</v>
      </c>
      <c r="Z1347" s="62">
        <v>11.61</v>
      </c>
      <c r="AA1347" s="60">
        <f>IF(AND(ISNUMBER(Z1346),ISNUMBER(Z1347)),Z1347/Z1346-1,"")</f>
        <v>-5.1413881748072487E-3</v>
      </c>
      <c r="AB1347" s="60">
        <f>IF(ISNUMBER(Z1347),Z1347/MAX(Z$22:Z1347)-1,"")</f>
        <v>-0.14380530973451333</v>
      </c>
      <c r="AD1347" s="62">
        <v>14.1</v>
      </c>
      <c r="AE1347" s="60">
        <f>IF(AND(ISNUMBER(AD1346),ISNUMBER(AD1347)),AD1347/AD1346-1,"")</f>
        <v>-2.1231422505308961E-3</v>
      </c>
      <c r="AF1347" s="60">
        <f>IF(ISNUMBER(AD1347),AD1347/MAX(AD$22:AD1347)-1,"")</f>
        <v>-0.1691219799646434</v>
      </c>
      <c r="AH1347" s="62">
        <v>17.350000000000001</v>
      </c>
      <c r="AI1347" s="60">
        <f>IF(AND(ISNUMBER(AH1346),ISNUMBER(AH1347)),AH1347/AH1346-1,"")</f>
        <v>8.1348053457293013E-3</v>
      </c>
      <c r="AJ1347" s="60">
        <f>IF(ISNUMBER(AH1347),AH1347/MAX(AH$22:AH1347)-1,"")</f>
        <v>-0.17538022813688203</v>
      </c>
      <c r="AL1347" s="62">
        <v>20.12</v>
      </c>
      <c r="AM1347" s="60">
        <f>IF(AND(ISNUMBER(AL1346),ISNUMBER(AL1347)),AL1347/AL1346-1,"")</f>
        <v>-9.930486593843213E-4</v>
      </c>
      <c r="AN1347" s="60">
        <f>IF(ISNUMBER(AL1347),AL1347/MAX(AL$22:AL1347)-1,"")</f>
        <v>-0.14637250742469232</v>
      </c>
      <c r="AP1347" s="62">
        <v>100.56</v>
      </c>
      <c r="AQ1347" s="60">
        <f>IF(AND(ISNUMBER(AP1346),ISNUMBER(AP1347)),AP1347/AP1346-1,"")</f>
        <v>1.9892580067626398E-4</v>
      </c>
      <c r="AR1347" s="60">
        <f>IF(ISNUMBER(AP1347),AP1347/MAX(AP$22:AP1347)-1,"")</f>
        <v>-1.4894250819182941E-3</v>
      </c>
      <c r="AT1347" s="62">
        <v>50.2</v>
      </c>
      <c r="AU1347" s="60">
        <f>IF(AND(ISNUMBER(AT1346),ISNUMBER(AT1347)),AT1347/AT1346-1,"")</f>
        <v>-1.9916351324433812E-4</v>
      </c>
      <c r="AV1347" s="60">
        <f>IF(ISNUMBER(AT1347),AT1347/MAX(AT$22:AT1347)-1,"")</f>
        <v>-1.9916351324433812E-4</v>
      </c>
      <c r="AX1347" s="62">
        <v>27.1</v>
      </c>
      <c r="AY1347" s="60">
        <f>IF(AND(ISNUMBER(AX1346),ISNUMBER(AX1347)),AX1347/AX1346-1,"")</f>
        <v>-1.5261627906976716E-2</v>
      </c>
      <c r="AZ1347" s="60">
        <f>IF(ISNUMBER(AX1347),AX1347/MAX(AX$22:AX1347)-1,"")</f>
        <v>-1.9182048498009308E-2</v>
      </c>
      <c r="BB1347" s="62">
        <v>41.66</v>
      </c>
      <c r="BC1347" s="60">
        <f>IF(AND(ISNUMBER(BB1346),ISNUMBER(BB1347)),BB1347/BB1346-1,"")</f>
        <v>-5.7279236276850387E-3</v>
      </c>
      <c r="BD1347" s="60">
        <f>IF(ISNUMBER(BB1347),BB1347/MAX(BB$22:BB1347)-1,"")</f>
        <v>-0.24679081540408621</v>
      </c>
      <c r="BF1347" s="62">
        <v>49.55</v>
      </c>
      <c r="BG1347" s="60">
        <f>IF(AND(ISNUMBER(BF1346),ISNUMBER(BF1347)),BF1347/BF1346-1,"")</f>
        <v>-6.4166833767795861E-3</v>
      </c>
      <c r="BH1347" s="60">
        <f>IF(ISNUMBER(BF1347),BF1347/MAX(BF$22:BF1347)-1,"")</f>
        <v>-8.4780199482822338E-2</v>
      </c>
      <c r="BK1347" s="61">
        <f>BK1346*(1+BL1347)</f>
        <v>142.00395124407845</v>
      </c>
      <c r="BL1347" s="60">
        <f>$L$12*N(AQ1347)+$L$13*N(S1347)+$L$14*N(AA1347)+$L$15*N(AE1347)+$L$16*N(AY1347)+$L$17*N(BC1347)+$L$18*N(AM1347)+$L$19*N(AU1347)+$L$20*N(W1347)</f>
        <v>-8.2883247166674542E-3</v>
      </c>
      <c r="BM1347" s="60">
        <f>IF(ISNUMBER(BK1347),BK1347/MAX(BK$22:BK1347)-1,"")</f>
        <v>-5.4352656775307318E-2</v>
      </c>
      <c r="BO1347" s="61">
        <f>BO1346*(1+BP1347)</f>
        <v>139.94230176188719</v>
      </c>
      <c r="BP1347" s="60">
        <f>$L$36*N(S1347)+$L$37*N(AQ1347)+$L$38*N(AA1347)+$L$39*N(AE1347)+$L$40*N(AM1347)+$L$41*N(W1347)+$L$42*N(AI1347)+$L$43*N(BG1347)+$L$44*N(AY1347)</f>
        <v>-7.2814861577114136E-3</v>
      </c>
      <c r="BQ1347" s="60">
        <f>IF(ISNUMBER(BO1347),BO1347/MAX(BO$22:BO1347)-1,"")</f>
        <v>-7.7053047950090048E-2</v>
      </c>
      <c r="BS1347" s="61">
        <f>BS1346*(1+BT1347)</f>
        <v>129.77269585236644</v>
      </c>
      <c r="BT1347" s="60">
        <f>$L$60*N(S1347)+$L$61*N(AE1347)+$L$62*N(AQ1347)+$L$63*N(AM1347)+$L$64*N(AI1347)+$L$65*N(AA1347)+$L$66*N(BG1347)+$L$67*N(W1347)+$L$68*N(AY1347)</f>
        <v>-5.0172696821609384E-3</v>
      </c>
      <c r="BU1347" s="60">
        <f>IF(ISNUMBER(BS1347),BS1347/MAX(BS$22:BS1347)-1,"")</f>
        <v>-0.10136714283763937</v>
      </c>
    </row>
    <row r="1348" spans="17:73" ht="16" customHeight="1">
      <c r="Q1348" s="63">
        <v>45014</v>
      </c>
      <c r="R1348" s="62">
        <v>593.42999999999995</v>
      </c>
      <c r="S1348" s="60">
        <f>IF(AND(ISNUMBER(R1347),ISNUMBER(R1348)),R1348/R1347-1,"")</f>
        <v>9.2346938775509368E-3</v>
      </c>
      <c r="T1348" s="60">
        <f>IF(ISNUMBER(R1348),R1348/MAX(R$22:R1348)-1,"")</f>
        <v>-0.10560663149962324</v>
      </c>
      <c r="V1348" s="62">
        <v>295.8</v>
      </c>
      <c r="W1348" s="60">
        <f>IF(AND(ISNUMBER(V1347),ISNUMBER(V1348)),V1348/V1347-1,"")</f>
        <v>3.3818058843437804E-4</v>
      </c>
      <c r="X1348" s="60">
        <f>IF(ISNUMBER(V1348),V1348/MAX(V$22:V1348)-1,"")</f>
        <v>-0.12373729893059215</v>
      </c>
      <c r="Z1348" s="62">
        <v>11.57</v>
      </c>
      <c r="AA1348" s="60">
        <f>IF(AND(ISNUMBER(Z1347),ISNUMBER(Z1348)),Z1348/Z1347-1,"")</f>
        <v>-3.445305770887086E-3</v>
      </c>
      <c r="AB1348" s="60">
        <f>IF(ISNUMBER(Z1348),Z1348/MAX(Z$22:Z1348)-1,"")</f>
        <v>-0.14675516224188789</v>
      </c>
      <c r="AD1348" s="62">
        <v>14.3</v>
      </c>
      <c r="AE1348" s="60">
        <f>IF(AND(ISNUMBER(AD1347),ISNUMBER(AD1348)),AD1348/AD1347-1,"")</f>
        <v>1.4184397163120588E-2</v>
      </c>
      <c r="AF1348" s="60">
        <f>IF(ISNUMBER(AD1348),AD1348/MAX(AD$22:AD1348)-1,"")</f>
        <v>-0.15733647613435464</v>
      </c>
      <c r="AH1348" s="62">
        <v>17.350000000000001</v>
      </c>
      <c r="AI1348" s="60">
        <f>IF(AND(ISNUMBER(AH1347),ISNUMBER(AH1348)),AH1348/AH1347-1,"")</f>
        <v>0</v>
      </c>
      <c r="AJ1348" s="60">
        <f>IF(ISNUMBER(AH1348),AH1348/MAX(AH$22:AH1348)-1,"")</f>
        <v>-0.17538022813688203</v>
      </c>
      <c r="AL1348" s="62">
        <v>20.149999999999999</v>
      </c>
      <c r="AM1348" s="60">
        <f>IF(AND(ISNUMBER(AL1347),ISNUMBER(AL1348)),AL1348/AL1347-1,"")</f>
        <v>1.4910536779322303E-3</v>
      </c>
      <c r="AN1348" s="60">
        <f>IF(ISNUMBER(AL1348),AL1348/MAX(AL$22:AL1348)-1,"")</f>
        <v>-0.14509970301230379</v>
      </c>
      <c r="AP1348" s="62">
        <v>100.56</v>
      </c>
      <c r="AQ1348" s="60">
        <f>IF(AND(ISNUMBER(AP1347),ISNUMBER(AP1348)),AP1348/AP1347-1,"")</f>
        <v>0</v>
      </c>
      <c r="AR1348" s="60">
        <f>IF(ISNUMBER(AP1348),AP1348/MAX(AP$22:AP1348)-1,"")</f>
        <v>-1.4894250819182941E-3</v>
      </c>
      <c r="AT1348" s="62">
        <v>50.22</v>
      </c>
      <c r="AU1348" s="60">
        <f>IF(AND(ISNUMBER(AT1347),ISNUMBER(AT1348)),AT1348/AT1347-1,"")</f>
        <v>3.9840637450194727E-4</v>
      </c>
      <c r="AV1348" s="60">
        <f>IF(ISNUMBER(AT1348),AT1348/MAX(AT$22:AT1348)-1,"")</f>
        <v>0</v>
      </c>
      <c r="AX1348" s="62">
        <v>27.21</v>
      </c>
      <c r="AY1348" s="60">
        <f>IF(AND(ISNUMBER(AX1347),ISNUMBER(AX1348)),AX1348/AX1347-1,"")</f>
        <v>4.0590405904059601E-3</v>
      </c>
      <c r="AZ1348" s="60">
        <f>IF(ISNUMBER(AX1348),AX1348/MAX(AX$22:AX1348)-1,"")</f>
        <v>-1.5200868621063957E-2</v>
      </c>
      <c r="BB1348" s="62">
        <v>41.48</v>
      </c>
      <c r="BC1348" s="60">
        <f>IF(AND(ISNUMBER(BB1347),ISNUMBER(BB1348)),BB1348/BB1347-1,"")</f>
        <v>-4.3206913106096367E-3</v>
      </c>
      <c r="BD1348" s="60">
        <f>IF(ISNUMBER(BB1348),BB1348/MAX(BB$22:BB1348)-1,"")</f>
        <v>-0.25004519978304118</v>
      </c>
      <c r="BF1348" s="62">
        <v>49.69</v>
      </c>
      <c r="BG1348" s="60">
        <f>IF(AND(ISNUMBER(BF1347),ISNUMBER(BF1348)),BF1348/BF1347-1,"")</f>
        <v>2.8254288597375776E-3</v>
      </c>
      <c r="BH1348" s="60">
        <f>IF(ISNUMBER(BF1348),BF1348/MAX(BF$22:BF1348)-1,"")</f>
        <v>-8.219431104543784E-2</v>
      </c>
      <c r="BK1348" s="61">
        <f>BK1347*(1+BL1348)</f>
        <v>142.58274970490336</v>
      </c>
      <c r="BL1348" s="60">
        <f>$L$12*N(AQ1348)+$L$13*N(S1348)+$L$14*N(AA1348)+$L$15*N(AE1348)+$L$16*N(AY1348)+$L$17*N(BC1348)+$L$18*N(AM1348)+$L$19*N(AU1348)+$L$20*N(W1348)</f>
        <v>4.075932083256446E-3</v>
      </c>
      <c r="BM1348" s="60">
        <f>IF(ISNUMBER(BK1348),BK1348/MAX(BK$22:BK1348)-1,"")</f>
        <v>-5.049826242961164E-2</v>
      </c>
      <c r="BO1348" s="61">
        <f>BO1347*(1+BP1348)</f>
        <v>140.61211985390779</v>
      </c>
      <c r="BP1348" s="60">
        <f>$L$36*N(S1348)+$L$37*N(AQ1348)+$L$38*N(AA1348)+$L$39*N(AE1348)+$L$40*N(AM1348)+$L$41*N(W1348)+$L$42*N(AI1348)+$L$43*N(BG1348)+$L$44*N(AY1348)</f>
        <v>4.7863875582116544E-3</v>
      </c>
      <c r="BQ1348" s="60">
        <f>IF(ISNUMBER(BO1348),BO1348/MAX(BO$22:BO1348)-1,"")</f>
        <v>-7.2635466141909077E-2</v>
      </c>
      <c r="BS1348" s="61">
        <f>BS1347*(1+BT1348)</f>
        <v>130.45957168776818</v>
      </c>
      <c r="BT1348" s="60">
        <f>$L$60*N(S1348)+$L$61*N(AE1348)+$L$62*N(AQ1348)+$L$63*N(AM1348)+$L$64*N(AI1348)+$L$65*N(AA1348)+$L$66*N(BG1348)+$L$67*N(W1348)+$L$68*N(AY1348)</f>
        <v>5.2929148993185763E-3</v>
      </c>
      <c r="BU1348" s="60">
        <f>IF(ISNUMBER(BS1348),BS1348/MAX(BS$22:BS1348)-1,"")</f>
        <v>-9.6610755598947384E-2</v>
      </c>
    </row>
    <row r="1349" spans="17:73" ht="16" customHeight="1">
      <c r="Q1349" s="63">
        <v>45015</v>
      </c>
      <c r="R1349" s="62">
        <v>600.71</v>
      </c>
      <c r="S1349" s="60">
        <f>IF(AND(ISNUMBER(R1348),ISNUMBER(R1349)),R1349/R1348-1,"")</f>
        <v>1.2267664256947031E-2</v>
      </c>
      <c r="T1349" s="60">
        <f>IF(ISNUMBER(R1349),R1349/MAX(R$22:R1349)-1,"")</f>
        <v>-9.4634513941220799E-2</v>
      </c>
      <c r="V1349" s="62">
        <v>299.25</v>
      </c>
      <c r="W1349" s="60">
        <f>IF(AND(ISNUMBER(V1348),ISNUMBER(V1349)),V1349/V1348-1,"")</f>
        <v>1.1663286004056861E-2</v>
      </c>
      <c r="X1349" s="60">
        <f>IF(ISNUMBER(V1349),V1349/MAX(V$22:V1349)-1,"")</f>
        <v>-0.11351719643333236</v>
      </c>
      <c r="Z1349" s="62">
        <v>11.7</v>
      </c>
      <c r="AA1349" s="60">
        <f>IF(AND(ISNUMBER(Z1348),ISNUMBER(Z1349)),Z1349/Z1348-1,"")</f>
        <v>1.1235955056179581E-2</v>
      </c>
      <c r="AB1349" s="60">
        <f>IF(ISNUMBER(Z1349),Z1349/MAX(Z$22:Z1349)-1,"")</f>
        <v>-0.13716814159292046</v>
      </c>
      <c r="AD1349" s="62">
        <v>14.43</v>
      </c>
      <c r="AE1349" s="60">
        <f>IF(AND(ISNUMBER(AD1348),ISNUMBER(AD1349)),AD1349/AD1348-1,"")</f>
        <v>9.0909090909090384E-3</v>
      </c>
      <c r="AF1349" s="60">
        <f>IF(ISNUMBER(AD1349),AD1349/MAX(AD$22:AD1349)-1,"")</f>
        <v>-0.14967589864466702</v>
      </c>
      <c r="AH1349" s="62">
        <v>17.489999999999998</v>
      </c>
      <c r="AI1349" s="60">
        <f>IF(AND(ISNUMBER(AH1348),ISNUMBER(AH1349)),AH1349/AH1348-1,"")</f>
        <v>8.0691642651296025E-3</v>
      </c>
      <c r="AJ1349" s="60">
        <f>IF(ISNUMBER(AH1349),AH1349/MAX(AH$22:AH1349)-1,"")</f>
        <v>-0.16872623574144485</v>
      </c>
      <c r="AL1349" s="62">
        <v>20.37</v>
      </c>
      <c r="AM1349" s="60">
        <f>IF(AND(ISNUMBER(AL1348),ISNUMBER(AL1349)),AL1349/AL1348-1,"")</f>
        <v>1.0918114143920743E-2</v>
      </c>
      <c r="AN1349" s="60">
        <f>IF(ISNUMBER(AL1349),AL1349/MAX(AL$22:AL1349)-1,"")</f>
        <v>-0.13576580398812044</v>
      </c>
      <c r="AP1349" s="62">
        <v>100.58</v>
      </c>
      <c r="AQ1349" s="60">
        <f>IF(AND(ISNUMBER(AP1348),ISNUMBER(AP1349)),AP1349/AP1348-1,"")</f>
        <v>1.9888623707231545E-4</v>
      </c>
      <c r="AR1349" s="60">
        <f>IF(ISNUMBER(AP1349),AP1349/MAX(AP$22:AP1349)-1,"")</f>
        <v>-1.2908350709959215E-3</v>
      </c>
      <c r="AT1349" s="62">
        <v>50.215000000000003</v>
      </c>
      <c r="AU1349" s="60">
        <f>IF(AND(ISNUMBER(AT1348),ISNUMBER(AT1349)),AT1349/AT1348-1,"")</f>
        <v>-9.9561927518809767E-5</v>
      </c>
      <c r="AV1349" s="60">
        <f>IF(ISNUMBER(AT1349),AT1349/MAX(AT$22:AT1349)-1,"")</f>
        <v>-9.9561927518809767E-5</v>
      </c>
      <c r="AX1349" s="62">
        <v>27.18</v>
      </c>
      <c r="AY1349" s="60">
        <f>IF(AND(ISNUMBER(AX1348),ISNUMBER(AX1349)),AX1349/AX1348-1,"")</f>
        <v>-1.1025358324145973E-3</v>
      </c>
      <c r="AZ1349" s="60">
        <f>IF(ISNUMBER(AX1349),AX1349/MAX(AX$22:AX1349)-1,"")</f>
        <v>-1.6286644951140072E-2</v>
      </c>
      <c r="BB1349" s="62">
        <v>41.51</v>
      </c>
      <c r="BC1349" s="60">
        <f>IF(AND(ISNUMBER(BB1348),ISNUMBER(BB1349)),BB1349/BB1348-1,"")</f>
        <v>7.2324011571844871E-4</v>
      </c>
      <c r="BD1349" s="60">
        <f>IF(ISNUMBER(BB1349),BB1349/MAX(BB$22:BB1349)-1,"")</f>
        <v>-0.24950280238654865</v>
      </c>
      <c r="BF1349" s="62">
        <v>49.57</v>
      </c>
      <c r="BG1349" s="60">
        <f>IF(AND(ISNUMBER(BF1348),ISNUMBER(BF1349)),BF1349/BF1348-1,"")</f>
        <v>-2.4149728315555619E-3</v>
      </c>
      <c r="BH1349" s="60">
        <f>IF(ISNUMBER(BF1349),BF1349/MAX(BF$22:BF1349)-1,"")</f>
        <v>-8.4410786848910235E-2</v>
      </c>
      <c r="BK1349" s="61">
        <f>BK1348*(1+BL1349)</f>
        <v>143.54067404705387</v>
      </c>
      <c r="BL1349" s="60">
        <f>$L$12*N(AQ1349)+$L$13*N(S1349)+$L$14*N(AA1349)+$L$15*N(AE1349)+$L$16*N(AY1349)+$L$17*N(BC1349)+$L$18*N(AM1349)+$L$19*N(AU1349)+$L$20*N(W1349)</f>
        <v>6.7183747271888474E-3</v>
      </c>
      <c r="BM1349" s="60">
        <f>IF(ISNUMBER(BK1349),BK1349/MAX(BK$22:BK1349)-1,"")</f>
        <v>-4.4119153952496881E-2</v>
      </c>
      <c r="BO1349" s="61">
        <f>BO1348*(1+BP1349)</f>
        <v>141.69473702371749</v>
      </c>
      <c r="BP1349" s="60">
        <f>$L$36*N(S1349)+$L$37*N(AQ1349)+$L$38*N(AA1349)+$L$39*N(AE1349)+$L$40*N(AM1349)+$L$41*N(W1349)+$L$42*N(AI1349)+$L$43*N(BG1349)+$L$44*N(AY1349)</f>
        <v>7.6993161822359905E-3</v>
      </c>
      <c r="BQ1349" s="60">
        <f>IF(ISNUMBER(BO1349),BO1349/MAX(BO$22:BO1349)-1,"")</f>
        <v>-6.5495393379543576E-2</v>
      </c>
      <c r="BS1349" s="61">
        <f>BS1348*(1+BT1349)</f>
        <v>131.56885675043463</v>
      </c>
      <c r="BT1349" s="60">
        <f>$L$60*N(S1349)+$L$61*N(AE1349)+$L$62*N(AQ1349)+$L$63*N(AM1349)+$L$64*N(AI1349)+$L$65*N(AA1349)+$L$66*N(BG1349)+$L$67*N(W1349)+$L$68*N(AY1349)</f>
        <v>8.5029028404394469E-3</v>
      </c>
      <c r="BU1349" s="60">
        <f>IF(ISNUMBER(BS1349),BS1349/MAX(BS$22:BS1349)-1,"")</f>
        <v>-8.8929324626707107E-2</v>
      </c>
    </row>
    <row r="1350" spans="17:73" ht="16" customHeight="1">
      <c r="Q1350" s="63">
        <v>45016</v>
      </c>
      <c r="R1350" s="62">
        <v>602.51</v>
      </c>
      <c r="S1350" s="60">
        <f>IF(AND(ISNUMBER(R1349),ISNUMBER(R1350)),R1350/R1349-1,"")</f>
        <v>2.9964541958682478E-3</v>
      </c>
      <c r="T1350" s="60">
        <f>IF(ISNUMBER(R1350),R1350/MAX(R$22:R1350)-1,"")</f>
        <v>-9.1921627731725741E-2</v>
      </c>
      <c r="V1350" s="62">
        <v>300.33</v>
      </c>
      <c r="W1350" s="60">
        <f>IF(AND(ISNUMBER(V1349),ISNUMBER(V1350)),V1350/V1349-1,"")</f>
        <v>3.6090225563909506E-3</v>
      </c>
      <c r="X1350" s="60">
        <f>IF(ISNUMBER(V1350),V1350/MAX(V$22:V1350)-1,"")</f>
        <v>-0.11031785999940757</v>
      </c>
      <c r="Z1350" s="62">
        <v>11.8</v>
      </c>
      <c r="AA1350" s="60">
        <f>IF(AND(ISNUMBER(Z1349),ISNUMBER(Z1350)),Z1350/Z1349-1,"")</f>
        <v>8.5470085470087387E-3</v>
      </c>
      <c r="AB1350" s="60">
        <f>IF(ISNUMBER(Z1350),Z1350/MAX(Z$22:Z1350)-1,"")</f>
        <v>-0.12979351032448372</v>
      </c>
      <c r="AD1350" s="62">
        <v>14.8</v>
      </c>
      <c r="AE1350" s="60">
        <f>IF(AND(ISNUMBER(AD1349),ISNUMBER(AD1350)),AD1350/AD1349-1,"")</f>
        <v>2.5641025641025772E-2</v>
      </c>
      <c r="AF1350" s="60">
        <f>IF(ISNUMBER(AD1350),AD1350/MAX(AD$22:AD1350)-1,"")</f>
        <v>-0.12787271655863275</v>
      </c>
      <c r="AH1350" s="62">
        <v>17.579999999999998</v>
      </c>
      <c r="AI1350" s="60">
        <f>IF(AND(ISNUMBER(AH1349),ISNUMBER(AH1350)),AH1350/AH1349-1,"")</f>
        <v>5.145797598627766E-3</v>
      </c>
      <c r="AJ1350" s="60">
        <f>IF(ISNUMBER(AH1350),AH1350/MAX(AH$22:AH1350)-1,"")</f>
        <v>-0.16444866920152101</v>
      </c>
      <c r="AL1350" s="62">
        <v>20.48</v>
      </c>
      <c r="AM1350" s="60">
        <f>IF(AND(ISNUMBER(AL1349),ISNUMBER(AL1350)),AL1350/AL1349-1,"")</f>
        <v>5.4000981836033191E-3</v>
      </c>
      <c r="AN1350" s="60">
        <f>IF(ISNUMBER(AL1350),AL1350/MAX(AL$22:AL1350)-1,"")</f>
        <v>-0.13109885447602887</v>
      </c>
      <c r="AP1350" s="62">
        <v>100.59</v>
      </c>
      <c r="AQ1350" s="60">
        <f>IF(AND(ISNUMBER(AP1349),ISNUMBER(AP1350)),AP1350/AP1349-1,"")</f>
        <v>9.9423344601445862E-5</v>
      </c>
      <c r="AR1350" s="60">
        <f>IF(ISNUMBER(AP1350),AP1350/MAX(AP$22:AP1350)-1,"")</f>
        <v>-1.1915400655345687E-3</v>
      </c>
      <c r="AT1350" s="62">
        <v>50.22</v>
      </c>
      <c r="AU1350" s="60">
        <f>IF(AND(ISNUMBER(AT1349),ISNUMBER(AT1350)),AT1350/AT1349-1,"")</f>
        <v>9.9571841083223589E-5</v>
      </c>
      <c r="AV1350" s="60">
        <f>IF(ISNUMBER(AT1350),AT1350/MAX(AT$22:AT1350)-1,"")</f>
        <v>0</v>
      </c>
      <c r="AX1350" s="62">
        <v>27.33</v>
      </c>
      <c r="AY1350" s="60">
        <f>IF(AND(ISNUMBER(AX1349),ISNUMBER(AX1350)),AX1350/AX1349-1,"")</f>
        <v>5.5187637969094094E-3</v>
      </c>
      <c r="AZ1350" s="60">
        <f>IF(ISNUMBER(AX1350),AX1350/MAX(AX$22:AX1350)-1,"")</f>
        <v>-1.0857763300760048E-2</v>
      </c>
      <c r="BB1350" s="62">
        <v>41.55</v>
      </c>
      <c r="BC1350" s="60">
        <f>IF(AND(ISNUMBER(BB1349),ISNUMBER(BB1350)),BB1350/BB1349-1,"")</f>
        <v>9.636232233196651E-4</v>
      </c>
      <c r="BD1350" s="60">
        <f>IF(ISNUMBER(BB1350),BB1350/MAX(BB$22:BB1350)-1,"")</f>
        <v>-0.24877960585789194</v>
      </c>
      <c r="BF1350" s="62">
        <v>49.73</v>
      </c>
      <c r="BG1350" s="60">
        <f>IF(AND(ISNUMBER(BF1349),ISNUMBER(BF1350)),BF1350/BF1349-1,"")</f>
        <v>3.2277587250353346E-3</v>
      </c>
      <c r="BH1350" s="60">
        <f>IF(ISNUMBER(BF1350),BF1350/MAX(BF$22:BF1350)-1,"")</f>
        <v>-8.1455485777613634E-2</v>
      </c>
      <c r="BK1350" s="61">
        <f>BK1349*(1+BL1350)</f>
        <v>144.39076598418271</v>
      </c>
      <c r="BL1350" s="60">
        <f>$L$12*N(AQ1350)+$L$13*N(S1350)+$L$14*N(AA1350)+$L$15*N(AE1350)+$L$16*N(AY1350)+$L$17*N(BC1350)+$L$18*N(AM1350)+$L$19*N(AU1350)+$L$20*N(W1350)</f>
        <v>5.9223069890990592E-3</v>
      </c>
      <c r="BM1350" s="60">
        <f>IF(ISNUMBER(BK1350),BK1350/MAX(BK$22:BK1350)-1,"")</f>
        <v>-3.8458134137204003E-2</v>
      </c>
      <c r="BO1350" s="61">
        <f>BO1349*(1+BP1350)</f>
        <v>142.75987716597845</v>
      </c>
      <c r="BP1350" s="60">
        <f>$L$36*N(S1350)+$L$37*N(AQ1350)+$L$38*N(AA1350)+$L$39*N(AE1350)+$L$40*N(AM1350)+$L$41*N(W1350)+$L$42*N(AI1350)+$L$43*N(BG1350)+$L$44*N(AY1350)</f>
        <v>7.5171468230515815E-3</v>
      </c>
      <c r="BQ1350" s="60">
        <f>IF(ISNUMBER(BO1350),BO1350/MAX(BO$22:BO1350)-1,"")</f>
        <v>-5.847058504475966E-2</v>
      </c>
      <c r="BS1350" s="61">
        <f>BS1349*(1+BT1350)</f>
        <v>132.59527501431816</v>
      </c>
      <c r="BT1350" s="60">
        <f>$L$60*N(S1350)+$L$61*N(AE1350)+$L$62*N(AQ1350)+$L$63*N(AM1350)+$L$64*N(AI1350)+$L$65*N(AA1350)+$L$66*N(BG1350)+$L$67*N(W1350)+$L$68*N(AY1350)</f>
        <v>7.801377082955801E-3</v>
      </c>
      <c r="BU1350" s="60">
        <f>IF(ISNUMBER(BS1350),BS1350/MAX(BS$22:BS1350)-1,"")</f>
        <v>-8.1821718738896876E-2</v>
      </c>
    </row>
    <row r="1351" spans="17:73" ht="16" customHeight="1">
      <c r="Q1351" s="63">
        <v>45019</v>
      </c>
      <c r="R1351" s="62">
        <v>612.26</v>
      </c>
      <c r="S1351" s="60">
        <f>IF(AND(ISNUMBER(R1350),ISNUMBER(R1351)),R1351/R1350-1,"")</f>
        <v>1.6182304028149019E-2</v>
      </c>
      <c r="T1351" s="60">
        <f>IF(ISNUMBER(R1351),R1351/MAX(R$22:R1351)-1,"")</f>
        <v>-7.7226827430293965E-2</v>
      </c>
      <c r="V1351" s="62">
        <v>305.33999999999997</v>
      </c>
      <c r="W1351" s="60">
        <f>IF(AND(ISNUMBER(V1350),ISNUMBER(V1351)),V1351/V1350-1,"")</f>
        <v>1.6681650184796615E-2</v>
      </c>
      <c r="X1351" s="60">
        <f>IF(ISNUMBER(V1351),V1351/MAX(V$22:V1351)-1,"")</f>
        <v>-9.5476493764256376E-2</v>
      </c>
      <c r="Z1351" s="62">
        <v>11.95</v>
      </c>
      <c r="AA1351" s="60">
        <f>IF(AND(ISNUMBER(Z1350),ISNUMBER(Z1351)),Z1351/Z1350-1,"")</f>
        <v>1.2711864406779627E-2</v>
      </c>
      <c r="AB1351" s="60">
        <f>IF(ISNUMBER(Z1351),Z1351/MAX(Z$22:Z1351)-1,"")</f>
        <v>-0.118731563421829</v>
      </c>
      <c r="AD1351" s="62">
        <v>14.75</v>
      </c>
      <c r="AE1351" s="60">
        <f>IF(AND(ISNUMBER(AD1350),ISNUMBER(AD1351)),AD1351/AD1350-1,"")</f>
        <v>-3.3783783783783994E-3</v>
      </c>
      <c r="AF1351" s="60">
        <f>IF(ISNUMBER(AD1351),AD1351/MAX(AD$22:AD1351)-1,"")</f>
        <v>-0.13081909251620505</v>
      </c>
      <c r="AH1351" s="62">
        <v>17.75</v>
      </c>
      <c r="AI1351" s="60">
        <f>IF(AND(ISNUMBER(AH1350),ISNUMBER(AH1351)),AH1351/AH1350-1,"")</f>
        <v>9.670079635950124E-3</v>
      </c>
      <c r="AJ1351" s="60">
        <f>IF(ISNUMBER(AH1351),AH1351/MAX(AH$22:AH1351)-1,"")</f>
        <v>-0.15636882129277563</v>
      </c>
      <c r="AL1351" s="62">
        <v>20.39</v>
      </c>
      <c r="AM1351" s="60">
        <f>IF(AND(ISNUMBER(AL1350),ISNUMBER(AL1351)),AL1351/AL1350-1,"")</f>
        <v>-4.39453125E-3</v>
      </c>
      <c r="AN1351" s="60">
        <f>IF(ISNUMBER(AL1351),AL1351/MAX(AL$22:AL1351)-1,"")</f>
        <v>-0.13491726771319468</v>
      </c>
      <c r="AP1351" s="62">
        <v>100.62</v>
      </c>
      <c r="AQ1351" s="60">
        <f>IF(AND(ISNUMBER(AP1350),ISNUMBER(AP1351)),AP1351/AP1350-1,"")</f>
        <v>2.9824038174774969E-4</v>
      </c>
      <c r="AR1351" s="60">
        <f>IF(ISNUMBER(AP1351),AP1351/MAX(AP$22:AP1351)-1,"")</f>
        <v>-8.9365504915095428E-4</v>
      </c>
      <c r="AT1351" s="62">
        <v>50.09</v>
      </c>
      <c r="AU1351" s="60">
        <f>IF(AND(ISNUMBER(AT1350),ISNUMBER(AT1351)),AT1351/AT1350-1,"")</f>
        <v>-2.5886101154917185E-3</v>
      </c>
      <c r="AV1351" s="60">
        <f>IF(ISNUMBER(AT1351),AT1351/MAX(AT$22:AT1351)-1,"")</f>
        <v>-2.5886101154917185E-3</v>
      </c>
      <c r="AX1351" s="62">
        <v>27.19</v>
      </c>
      <c r="AY1351" s="60">
        <f>IF(AND(ISNUMBER(AX1350),ISNUMBER(AX1351)),AX1351/AX1350-1,"")</f>
        <v>-5.1225759238930912E-3</v>
      </c>
      <c r="AZ1351" s="60">
        <f>IF(ISNUMBER(AX1351),AX1351/MAX(AX$22:AX1351)-1,"")</f>
        <v>-1.5924719507781293E-2</v>
      </c>
      <c r="BB1351" s="62">
        <v>41.47</v>
      </c>
      <c r="BC1351" s="60">
        <f>IF(AND(ISNUMBER(BB1350),ISNUMBER(BB1351)),BB1351/BB1350-1,"")</f>
        <v>-1.9253910950661757E-3</v>
      </c>
      <c r="BD1351" s="60">
        <f>IF(ISNUMBER(BB1351),BB1351/MAX(BB$22:BB1351)-1,"")</f>
        <v>-0.25022599891520525</v>
      </c>
      <c r="BF1351" s="62">
        <v>49.47</v>
      </c>
      <c r="BG1351" s="60">
        <f>IF(AND(ISNUMBER(BF1350),ISNUMBER(BF1351)),BF1351/BF1350-1,"")</f>
        <v>-5.2282324552583859E-3</v>
      </c>
      <c r="BH1351" s="60">
        <f>IF(ISNUMBER(BF1351),BF1351/MAX(BF$22:BF1351)-1,"")</f>
        <v>-8.6257850018470639E-2</v>
      </c>
      <c r="BK1351" s="61">
        <f>BK1350*(1+BL1351)</f>
        <v>145.18094849605012</v>
      </c>
      <c r="BL1351" s="60">
        <f>$L$12*N(AQ1351)+$L$13*N(S1351)+$L$14*N(AA1351)+$L$15*N(AE1351)+$L$16*N(AY1351)+$L$17*N(BC1351)+$L$18*N(AM1351)+$L$19*N(AU1351)+$L$20*N(W1351)</f>
        <v>5.4725280143881391E-3</v>
      </c>
      <c r="BM1351" s="60">
        <f>IF(ISNUMBER(BK1351),BK1351/MAX(BK$22:BK1351)-1,"")</f>
        <v>-3.3196069339262779E-2</v>
      </c>
      <c r="BO1351" s="61">
        <f>BO1350*(1+BP1351)</f>
        <v>143.6538478721474</v>
      </c>
      <c r="BP1351" s="60">
        <f>$L$36*N(S1351)+$L$37*N(AQ1351)+$L$38*N(AA1351)+$L$39*N(AE1351)+$L$40*N(AM1351)+$L$41*N(W1351)+$L$42*N(AI1351)+$L$43*N(BG1351)+$L$44*N(AY1351)</f>
        <v>6.2620585273381567E-3</v>
      </c>
      <c r="BQ1351" s="60">
        <f>IF(ISNUMBER(BO1351),BO1351/MAX(BO$22:BO1351)-1,"")</f>
        <v>-5.2574672743099571E-2</v>
      </c>
      <c r="BS1351" s="61">
        <f>BS1350*(1+BT1351)</f>
        <v>133.37650489501993</v>
      </c>
      <c r="BT1351" s="60">
        <f>$L$60*N(S1351)+$L$61*N(AE1351)+$L$62*N(AQ1351)+$L$63*N(AM1351)+$L$64*N(AI1351)+$L$65*N(AA1351)+$L$66*N(BG1351)+$L$67*N(W1351)+$L$68*N(AY1351)</f>
        <v>5.8918380056712351E-3</v>
      </c>
      <c r="BU1351" s="60">
        <f>IF(ISNUMBER(BS1351),BS1351/MAX(BS$22:BS1351)-1,"")</f>
        <v>-7.6411961045380949E-2</v>
      </c>
    </row>
    <row r="1352" spans="17:73" ht="16" customHeight="1">
      <c r="Q1352" s="63">
        <v>45020</v>
      </c>
      <c r="R1352" s="62">
        <v>607</v>
      </c>
      <c r="S1352" s="60">
        <f>IF(AND(ISNUMBER(R1351),ISNUMBER(R1352)),R1352/R1351-1,"")</f>
        <v>-8.5911214190049767E-3</v>
      </c>
      <c r="T1352" s="60">
        <f>IF(ISNUMBER(R1352),R1352/MAX(R$22:R1352)-1,"")</f>
        <v>-8.5154483798040692E-2</v>
      </c>
      <c r="V1352" s="62">
        <v>302.31</v>
      </c>
      <c r="W1352" s="60">
        <f>IF(AND(ISNUMBER(V1351),ISNUMBER(V1352)),V1352/V1351-1,"")</f>
        <v>-9.9233641186873278E-3</v>
      </c>
      <c r="X1352" s="60">
        <f>IF(ISNUMBER(V1352),V1352/MAX(V$22:V1352)-1,"")</f>
        <v>-0.10445240987054538</v>
      </c>
      <c r="Z1352" s="62">
        <v>11.83</v>
      </c>
      <c r="AA1352" s="60">
        <f>IF(AND(ISNUMBER(Z1351),ISNUMBER(Z1352)),Z1352/Z1351-1,"")</f>
        <v>-1.0041841004184038E-2</v>
      </c>
      <c r="AB1352" s="60">
        <f>IF(ISNUMBER(Z1352),Z1352/MAX(Z$22:Z1352)-1,"")</f>
        <v>-0.1275811209439528</v>
      </c>
      <c r="AD1352" s="62">
        <v>14.77</v>
      </c>
      <c r="AE1352" s="60">
        <f>IF(AND(ISNUMBER(AD1351),ISNUMBER(AD1352)),AD1352/AD1351-1,"")</f>
        <v>1.3559322033898091E-3</v>
      </c>
      <c r="AF1352" s="60">
        <f>IF(ISNUMBER(AD1352),AD1352/MAX(AD$22:AD1352)-1,"")</f>
        <v>-0.12964054213317611</v>
      </c>
      <c r="AH1352" s="62">
        <v>17.850000000000001</v>
      </c>
      <c r="AI1352" s="60">
        <f>IF(AND(ISNUMBER(AH1351),ISNUMBER(AH1352)),AH1352/AH1351-1,"")</f>
        <v>5.6338028169014009E-3</v>
      </c>
      <c r="AJ1352" s="60">
        <f>IF(ISNUMBER(AH1352),AH1352/MAX(AH$22:AH1352)-1,"")</f>
        <v>-0.15161596958174894</v>
      </c>
      <c r="AL1352" s="62">
        <v>20.37</v>
      </c>
      <c r="AM1352" s="60">
        <f>IF(AND(ISNUMBER(AL1351),ISNUMBER(AL1352)),AL1352/AL1351-1,"")</f>
        <v>-9.8087297694948727E-4</v>
      </c>
      <c r="AN1352" s="60">
        <f>IF(ISNUMBER(AL1352),AL1352/MAX(AL$22:AL1352)-1,"")</f>
        <v>-0.13576580398812044</v>
      </c>
      <c r="AP1352" s="62">
        <v>100.63</v>
      </c>
      <c r="AQ1352" s="60">
        <f>IF(AND(ISNUMBER(AP1351),ISNUMBER(AP1352)),AP1352/AP1351-1,"")</f>
        <v>9.9383820314047355E-5</v>
      </c>
      <c r="AR1352" s="60">
        <f>IF(ISNUMBER(AP1352),AP1352/MAX(AP$22:AP1352)-1,"")</f>
        <v>-7.9436004368982349E-4</v>
      </c>
      <c r="AT1352" s="62">
        <v>50.09</v>
      </c>
      <c r="AU1352" s="60">
        <f>IF(AND(ISNUMBER(AT1351),ISNUMBER(AT1352)),AT1352/AT1351-1,"")</f>
        <v>0</v>
      </c>
      <c r="AV1352" s="60">
        <f>IF(ISNUMBER(AT1352),AT1352/MAX(AT$22:AT1352)-1,"")</f>
        <v>-2.5886101154917185E-3</v>
      </c>
      <c r="AX1352" s="62">
        <v>27.17</v>
      </c>
      <c r="AY1352" s="60">
        <f>IF(AND(ISNUMBER(AX1351),ISNUMBER(AX1352)),AX1352/AX1351-1,"")</f>
        <v>-7.3556454578882491E-4</v>
      </c>
      <c r="AZ1352" s="60">
        <f>IF(ISNUMBER(AX1352),AX1352/MAX(AX$22:AX1352)-1,"")</f>
        <v>-1.664857039449863E-2</v>
      </c>
      <c r="BB1352" s="62">
        <v>41.68</v>
      </c>
      <c r="BC1352" s="60">
        <f>IF(AND(ISNUMBER(BB1351),ISNUMBER(BB1352)),BB1352/BB1351-1,"")</f>
        <v>5.0639016156257544E-3</v>
      </c>
      <c r="BD1352" s="60">
        <f>IF(ISNUMBER(BB1352),BB1352/MAX(BB$22:BB1352)-1,"")</f>
        <v>-0.24642921713975774</v>
      </c>
      <c r="BF1352" s="62">
        <v>49.65</v>
      </c>
      <c r="BG1352" s="60">
        <f>IF(AND(ISNUMBER(BF1351),ISNUMBER(BF1352)),BF1352/BF1351-1,"")</f>
        <v>3.6385688295936802E-3</v>
      </c>
      <c r="BH1352" s="60">
        <f>IF(ISNUMBER(BF1352),BF1352/MAX(BF$22:BF1352)-1,"")</f>
        <v>-8.2933136313261935E-2</v>
      </c>
      <c r="BK1352" s="61">
        <f>BK1351*(1+BL1352)</f>
        <v>144.60920333879864</v>
      </c>
      <c r="BL1352" s="60">
        <f>$L$12*N(AQ1352)+$L$13*N(S1352)+$L$14*N(AA1352)+$L$15*N(AE1352)+$L$16*N(AY1352)+$L$17*N(BC1352)+$L$18*N(AM1352)+$L$19*N(AU1352)+$L$20*N(W1352)</f>
        <v>-3.9381555443347323E-3</v>
      </c>
      <c r="BM1352" s="60">
        <f>IF(ISNUMBER(BK1352),BK1352/MAX(BK$22:BK1352)-1,"")</f>
        <v>-3.7003493599078841E-2</v>
      </c>
      <c r="BO1352" s="61">
        <f>BO1351*(1+BP1352)</f>
        <v>143.04304740613162</v>
      </c>
      <c r="BP1352" s="60">
        <f>$L$36*N(S1352)+$L$37*N(AQ1352)+$L$38*N(AA1352)+$L$39*N(AE1352)+$L$40*N(AM1352)+$L$41*N(W1352)+$L$42*N(AI1352)+$L$43*N(BG1352)+$L$44*N(AY1352)</f>
        <v>-4.2518907433610293E-3</v>
      </c>
      <c r="BQ1352" s="60">
        <f>IF(ISNUMBER(BO1352),BO1352/MAX(BO$22:BO1352)-1,"")</f>
        <v>-5.6603021722088975E-2</v>
      </c>
      <c r="BS1352" s="61">
        <f>BS1351*(1+BT1352)</f>
        <v>133.01915930683364</v>
      </c>
      <c r="BT1352" s="60">
        <f>$L$60*N(S1352)+$L$61*N(AE1352)+$L$62*N(AQ1352)+$L$63*N(AM1352)+$L$64*N(AI1352)+$L$65*N(AA1352)+$L$66*N(BG1352)+$L$67*N(W1352)+$L$68*N(AY1352)</f>
        <v>-2.6792244141316986E-3</v>
      </c>
      <c r="BU1352" s="60">
        <f>IF(ISNUMBER(BS1352),BS1352/MAX(BS$22:BS1352)-1,"")</f>
        <v>-7.8886460667948133E-2</v>
      </c>
    </row>
    <row r="1353" spans="17:73" ht="16" customHeight="1">
      <c r="Q1353" s="63">
        <v>45021</v>
      </c>
      <c r="R1353" s="62">
        <v>606.54999999999995</v>
      </c>
      <c r="S1353" s="60">
        <f>IF(AND(ISNUMBER(R1352),ISNUMBER(R1353)),R1353/R1352-1,"")</f>
        <v>-7.4135090609561693E-4</v>
      </c>
      <c r="T1353" s="60">
        <f>IF(ISNUMBER(R1353),R1353/MAX(R$22:R1353)-1,"")</f>
        <v>-8.583270535041454E-2</v>
      </c>
      <c r="V1353" s="62">
        <v>301.83</v>
      </c>
      <c r="W1353" s="60">
        <f>IF(AND(ISNUMBER(V1352),ISNUMBER(V1353)),V1353/V1352-1,"")</f>
        <v>-1.5877741391288058E-3</v>
      </c>
      <c r="X1353" s="60">
        <f>IF(ISNUMBER(V1353),V1353/MAX(V$22:V1353)-1,"")</f>
        <v>-0.105874337174512</v>
      </c>
      <c r="Z1353" s="62">
        <v>11.85</v>
      </c>
      <c r="AA1353" s="60">
        <f>IF(AND(ISNUMBER(Z1352),ISNUMBER(Z1353)),Z1353/Z1352-1,"")</f>
        <v>1.6906170752324368E-3</v>
      </c>
      <c r="AB1353" s="60">
        <f>IF(ISNUMBER(Z1353),Z1353/MAX(Z$22:Z1353)-1,"")</f>
        <v>-0.12610619469026552</v>
      </c>
      <c r="AD1353" s="62">
        <v>14.46</v>
      </c>
      <c r="AE1353" s="60">
        <f>IF(AND(ISNUMBER(AD1352),ISNUMBER(AD1353)),AD1353/AD1352-1,"")</f>
        <v>-2.098849018280291E-2</v>
      </c>
      <c r="AF1353" s="60">
        <f>IF(ISNUMBER(AD1353),AD1353/MAX(AD$22:AD1353)-1,"")</f>
        <v>-0.14790807307012366</v>
      </c>
      <c r="AH1353" s="62">
        <v>17.920000000000002</v>
      </c>
      <c r="AI1353" s="60">
        <f>IF(AND(ISNUMBER(AH1352),ISNUMBER(AH1353)),AH1353/AH1352-1,"")</f>
        <v>3.9215686274509665E-3</v>
      </c>
      <c r="AJ1353" s="60">
        <f>IF(ISNUMBER(AH1353),AH1353/MAX(AH$22:AH1353)-1,"")</f>
        <v>-0.14828897338403035</v>
      </c>
      <c r="AL1353" s="62">
        <v>20.440000000000001</v>
      </c>
      <c r="AM1353" s="60">
        <f>IF(AND(ISNUMBER(AL1352),ISNUMBER(AL1353)),AL1353/AL1352-1,"")</f>
        <v>3.4364261168384758E-3</v>
      </c>
      <c r="AN1353" s="60">
        <f>IF(ISNUMBER(AL1353),AL1353/MAX(AL$22:AL1353)-1,"")</f>
        <v>-0.13279592702588028</v>
      </c>
      <c r="AP1353" s="62">
        <v>100.64</v>
      </c>
      <c r="AQ1353" s="60">
        <f>IF(AND(ISNUMBER(AP1352),ISNUMBER(AP1353)),AP1353/AP1352-1,"")</f>
        <v>9.937394415193701E-5</v>
      </c>
      <c r="AR1353" s="60">
        <f>IF(ISNUMBER(AP1353),AP1353/MAX(AP$22:AP1353)-1,"")</f>
        <v>-6.9506503822847066E-4</v>
      </c>
      <c r="AT1353" s="62">
        <v>50.09</v>
      </c>
      <c r="AU1353" s="60">
        <f>IF(AND(ISNUMBER(AT1352),ISNUMBER(AT1353)),AT1353/AT1352-1,"")</f>
        <v>0</v>
      </c>
      <c r="AV1353" s="60">
        <f>IF(ISNUMBER(AT1353),AT1353/MAX(AT$22:AT1353)-1,"")</f>
        <v>-2.5886101154917185E-3</v>
      </c>
      <c r="AX1353" s="62">
        <v>27.9</v>
      </c>
      <c r="AY1353" s="60">
        <f>IF(AND(ISNUMBER(AX1352),ISNUMBER(AX1353)),AX1353/AX1352-1,"")</f>
        <v>2.6867868973132092E-2</v>
      </c>
      <c r="AZ1353" s="60">
        <f>IF(ISNUMBER(AX1353),AX1353/MAX(AX$22:AX1353)-1,"")</f>
        <v>0</v>
      </c>
      <c r="BB1353" s="62">
        <v>41.74</v>
      </c>
      <c r="BC1353" s="60">
        <f>IF(AND(ISNUMBER(BB1352),ISNUMBER(BB1353)),BB1353/BB1352-1,"")</f>
        <v>1.4395393474089246E-3</v>
      </c>
      <c r="BD1353" s="60">
        <f>IF(ISNUMBER(BB1353),BB1353/MAX(BB$22:BB1353)-1,"")</f>
        <v>-0.24534442234677278</v>
      </c>
      <c r="BF1353" s="62">
        <v>49.72</v>
      </c>
      <c r="BG1353" s="60">
        <f>IF(AND(ISNUMBER(BF1352),ISNUMBER(BF1353)),BF1353/BF1352-1,"")</f>
        <v>1.4098690835850913E-3</v>
      </c>
      <c r="BH1353" s="60">
        <f>IF(ISNUMBER(BF1353),BF1353/MAX(BF$22:BF1353)-1,"")</f>
        <v>-8.164019209456963E-2</v>
      </c>
      <c r="BK1353" s="61">
        <f>BK1352*(1+BL1353)</f>
        <v>144.92671460748872</v>
      </c>
      <c r="BL1353" s="60">
        <f>$L$12*N(AQ1353)+$L$13*N(S1353)+$L$14*N(AA1353)+$L$15*N(AE1353)+$L$16*N(AY1353)+$L$17*N(BC1353)+$L$18*N(AM1353)+$L$19*N(AU1353)+$L$20*N(W1353)</f>
        <v>2.195650493600973E-3</v>
      </c>
      <c r="BM1353" s="60">
        <f>IF(ISNUMBER(BK1353),BK1353/MAX(BK$22:BK1353)-1,"")</f>
        <v>-3.4889089844463594E-2</v>
      </c>
      <c r="BO1353" s="61">
        <f>BO1352*(1+BP1353)</f>
        <v>142.89203211043457</v>
      </c>
      <c r="BP1353" s="60">
        <f>$L$36*N(S1353)+$L$37*N(AQ1353)+$L$38*N(AA1353)+$L$39*N(AE1353)+$L$40*N(AM1353)+$L$41*N(W1353)+$L$42*N(AI1353)+$L$43*N(BG1353)+$L$44*N(AY1353)</f>
        <v>-1.0557332106347576E-3</v>
      </c>
      <c r="BQ1353" s="60">
        <f>IF(ISNUMBER(BO1353),BO1353/MAX(BO$22:BO1353)-1,"")</f>
        <v>-5.7598997242869432E-2</v>
      </c>
      <c r="BS1353" s="61">
        <f>BS1352*(1+BT1353)</f>
        <v>132.62751491595037</v>
      </c>
      <c r="BT1353" s="60">
        <f>$L$60*N(S1353)+$L$61*N(AE1353)+$L$62*N(AQ1353)+$L$63*N(AM1353)+$L$64*N(AI1353)+$L$65*N(AA1353)+$L$66*N(BG1353)+$L$67*N(W1353)+$L$68*N(AY1353)</f>
        <v>-2.9442705315844706E-3</v>
      </c>
      <c r="BU1353" s="60">
        <f>IF(ISNUMBER(BS1353),BS1353/MAX(BS$22:BS1353)-1,"")</f>
        <v>-8.1598468118047163E-2</v>
      </c>
    </row>
    <row r="1354" spans="17:73" ht="16" customHeight="1">
      <c r="Q1354" s="63">
        <v>45022</v>
      </c>
      <c r="R1354" s="62">
        <v>607.22</v>
      </c>
      <c r="S1354" s="60">
        <f>IF(AND(ISNUMBER(R1353),ISNUMBER(R1354)),R1354/R1353-1,"")</f>
        <v>1.1046080290166849E-3</v>
      </c>
      <c r="T1354" s="60">
        <f>IF(ISNUMBER(R1354),R1354/MAX(R$22:R1354)-1,"")</f>
        <v>-8.4822908816880149E-2</v>
      </c>
      <c r="V1354" s="62">
        <v>302.08999999999997</v>
      </c>
      <c r="W1354" s="60">
        <f>IF(AND(ISNUMBER(V1353),ISNUMBER(V1354)),V1354/V1353-1,"")</f>
        <v>8.6141205314249625E-4</v>
      </c>
      <c r="X1354" s="60">
        <f>IF(ISNUMBER(V1354),V1354/MAX(V$22:V1354)-1,"")</f>
        <v>-0.10510412655153012</v>
      </c>
      <c r="Z1354" s="62">
        <v>11.85</v>
      </c>
      <c r="AA1354" s="60">
        <f>IF(AND(ISNUMBER(Z1353),ISNUMBER(Z1354)),Z1354/Z1353-1,"")</f>
        <v>0</v>
      </c>
      <c r="AB1354" s="60">
        <f>IF(ISNUMBER(Z1354),Z1354/MAX(Z$22:Z1354)-1,"")</f>
        <v>-0.12610619469026552</v>
      </c>
      <c r="AD1354" s="62">
        <v>14.24</v>
      </c>
      <c r="AE1354" s="60">
        <f>IF(AND(ISNUMBER(AD1353),ISNUMBER(AD1354)),AD1354/AD1353-1,"")</f>
        <v>-1.5214384508990375E-2</v>
      </c>
      <c r="AF1354" s="60">
        <f>IF(ISNUMBER(AD1354),AD1354/MAX(AD$22:AD1354)-1,"")</f>
        <v>-0.16087212728344125</v>
      </c>
      <c r="AH1354" s="62">
        <v>17.850000000000001</v>
      </c>
      <c r="AI1354" s="60">
        <f>IF(AND(ISNUMBER(AH1353),ISNUMBER(AH1354)),AH1354/AH1353-1,"")</f>
        <v>-3.90625E-3</v>
      </c>
      <c r="AJ1354" s="60">
        <f>IF(ISNUMBER(AH1354),AH1354/MAX(AH$22:AH1354)-1,"")</f>
        <v>-0.15161596958174894</v>
      </c>
      <c r="AL1354" s="62">
        <v>20.78</v>
      </c>
      <c r="AM1354" s="60">
        <f>IF(AND(ISNUMBER(AL1353),ISNUMBER(AL1354)),AL1354/AL1353-1,"")</f>
        <v>1.6634050880626194E-2</v>
      </c>
      <c r="AN1354" s="60">
        <f>IF(ISNUMBER(AL1354),AL1354/MAX(AL$22:AL1354)-1,"")</f>
        <v>-0.11837081035214247</v>
      </c>
      <c r="AP1354" s="62">
        <v>100.37</v>
      </c>
      <c r="AQ1354" s="60">
        <f>IF(AND(ISNUMBER(AP1353),ISNUMBER(AP1354)),AP1354/AP1353-1,"")</f>
        <v>-2.6828298887121571E-3</v>
      </c>
      <c r="AR1354" s="60">
        <f>IF(ISNUMBER(AP1354),AP1354/MAX(AP$22:AP1354)-1,"")</f>
        <v>-3.3760301856815556E-3</v>
      </c>
      <c r="AT1354" s="62">
        <v>50.11</v>
      </c>
      <c r="AU1354" s="60">
        <f>IF(AND(ISNUMBER(AT1353),ISNUMBER(AT1354)),AT1354/AT1353-1,"")</f>
        <v>3.9928129367128307E-4</v>
      </c>
      <c r="AV1354" s="60">
        <f>IF(ISNUMBER(AT1354),AT1354/MAX(AT$22:AT1354)-1,"")</f>
        <v>-2.1903624054161464E-3</v>
      </c>
      <c r="AX1354" s="62">
        <v>27.92</v>
      </c>
      <c r="AY1354" s="60">
        <f>IF(AND(ISNUMBER(AX1353),ISNUMBER(AX1354)),AX1354/AX1353-1,"")</f>
        <v>7.1684587813636291E-4</v>
      </c>
      <c r="AZ1354" s="60">
        <f>IF(ISNUMBER(AX1354),AX1354/MAX(AX$22:AX1354)-1,"")</f>
        <v>0</v>
      </c>
      <c r="BB1354" s="62">
        <v>41.87</v>
      </c>
      <c r="BC1354" s="60">
        <f>IF(AND(ISNUMBER(BB1353),ISNUMBER(BB1354)),BB1354/BB1353-1,"")</f>
        <v>3.1145184475322996E-3</v>
      </c>
      <c r="BD1354" s="60">
        <f>IF(ISNUMBER(BB1354),BB1354/MAX(BB$22:BB1354)-1,"")</f>
        <v>-0.24299403362863869</v>
      </c>
      <c r="BF1354" s="62">
        <v>49.75</v>
      </c>
      <c r="BG1354" s="60">
        <f>IF(AND(ISNUMBER(BF1353),ISNUMBER(BF1354)),BF1354/BF1353-1,"")</f>
        <v>6.0337892196304921E-4</v>
      </c>
      <c r="BH1354" s="60">
        <f>IF(ISNUMBER(BF1354),BF1354/MAX(BF$22:BF1354)-1,"")</f>
        <v>-8.1086073143701531E-2</v>
      </c>
      <c r="BK1354" s="61">
        <f>BK1353*(1+BL1354)</f>
        <v>144.82027451136088</v>
      </c>
      <c r="BL1354" s="60">
        <f>$L$12*N(AQ1354)+$L$13*N(S1354)+$L$14*N(AA1354)+$L$15*N(AE1354)+$L$16*N(AY1354)+$L$17*N(BC1354)+$L$18*N(AM1354)+$L$19*N(AU1354)+$L$20*N(W1354)</f>
        <v>-7.3444082698019184E-4</v>
      </c>
      <c r="BM1354" s="60">
        <f>IF(ISNUMBER(BK1354),BK1354/MAX(BK$22:BK1354)-1,"")</f>
        <v>-3.5597906699445847E-2</v>
      </c>
      <c r="BO1354" s="61">
        <f>BO1353*(1+BP1354)</f>
        <v>142.58147916847389</v>
      </c>
      <c r="BP1354" s="60">
        <f>$L$36*N(S1354)+$L$37*N(AQ1354)+$L$38*N(AA1354)+$L$39*N(AE1354)+$L$40*N(AM1354)+$L$41*N(W1354)+$L$42*N(AI1354)+$L$43*N(BG1354)+$L$44*N(AY1354)</f>
        <v>-2.1733398103028234E-3</v>
      </c>
      <c r="BQ1354" s="60">
        <f>IF(ISNUMBER(BO1354),BO1354/MAX(BO$22:BO1354)-1,"")</f>
        <v>-5.964715485943084E-2</v>
      </c>
      <c r="BS1354" s="61">
        <f>BS1353*(1+BT1354)</f>
        <v>132.41325418082243</v>
      </c>
      <c r="BT1354" s="60">
        <f>$L$60*N(S1354)+$L$61*N(AE1354)+$L$62*N(AQ1354)+$L$63*N(AM1354)+$L$64*N(AI1354)+$L$65*N(AA1354)+$L$66*N(BG1354)+$L$67*N(W1354)+$L$68*N(AY1354)</f>
        <v>-1.615507425165412E-3</v>
      </c>
      <c r="BU1354" s="60">
        <f>IF(ISNUMBER(BS1354),BS1354/MAX(BS$22:BS1354)-1,"")</f>
        <v>-8.3082152612085625E-2</v>
      </c>
    </row>
    <row r="1355" spans="17:73" ht="16" customHeight="1">
      <c r="Q1355" s="63">
        <v>45027</v>
      </c>
      <c r="R1355" s="62">
        <v>614.67999999999995</v>
      </c>
      <c r="S1355" s="60">
        <f>IF(AND(ISNUMBER(R1354),ISNUMBER(R1355)),R1355/R1354-1,"")</f>
        <v>1.2285497842627002E-2</v>
      </c>
      <c r="T1355" s="60">
        <f>IF(ISNUMBER(R1355),R1355/MAX(R$22:R1355)-1,"")</f>
        <v>-7.3579502637528327E-2</v>
      </c>
      <c r="V1355" s="62">
        <v>305.39</v>
      </c>
      <c r="W1355" s="60">
        <f>IF(AND(ISNUMBER(V1354),ISNUMBER(V1355)),V1355/V1354-1,"")</f>
        <v>1.0923896851931625E-2</v>
      </c>
      <c r="X1355" s="60">
        <f>IF(ISNUMBER(V1355),V1355/MAX(V$22:V1355)-1,"")</f>
        <v>-9.5328376336759835E-2</v>
      </c>
      <c r="Z1355" s="62">
        <v>11.96</v>
      </c>
      <c r="AA1355" s="60">
        <f>IF(AND(ISNUMBER(Z1354),ISNUMBER(Z1355)),Z1355/Z1354-1,"")</f>
        <v>9.2827004219411258E-3</v>
      </c>
      <c r="AB1355" s="60">
        <f>IF(ISNUMBER(Z1355),Z1355/MAX(Z$22:Z1355)-1,"")</f>
        <v>-0.11799410029498525</v>
      </c>
      <c r="AD1355" s="62">
        <v>14.51</v>
      </c>
      <c r="AE1355" s="60">
        <f>IF(AND(ISNUMBER(AD1354),ISNUMBER(AD1355)),AD1355/AD1354-1,"")</f>
        <v>1.8960674157303403E-2</v>
      </c>
      <c r="AF1355" s="60">
        <f>IF(ISNUMBER(AD1355),AD1355/MAX(AD$22:AD1355)-1,"")</f>
        <v>-0.14496169711255147</v>
      </c>
      <c r="AH1355" s="62">
        <v>18.02</v>
      </c>
      <c r="AI1355" s="60">
        <f>IF(AND(ISNUMBER(AH1354),ISNUMBER(AH1355)),AH1355/AH1354-1,"")</f>
        <v>9.52380952380949E-3</v>
      </c>
      <c r="AJ1355" s="60">
        <f>IF(ISNUMBER(AH1355),AH1355/MAX(AH$22:AH1355)-1,"")</f>
        <v>-0.14353612167300378</v>
      </c>
      <c r="AL1355" s="62">
        <v>20.91</v>
      </c>
      <c r="AM1355" s="60">
        <f>IF(AND(ISNUMBER(AL1354),ISNUMBER(AL1355)),AL1355/AL1354-1,"")</f>
        <v>6.2560153994224432E-3</v>
      </c>
      <c r="AN1355" s="60">
        <f>IF(ISNUMBER(AL1355),AL1355/MAX(AL$22:AL1355)-1,"")</f>
        <v>-0.11285532456512515</v>
      </c>
      <c r="AP1355" s="62">
        <v>100.42</v>
      </c>
      <c r="AQ1355" s="60">
        <f>IF(AND(ISNUMBER(AP1354),ISNUMBER(AP1355)),AP1355/AP1354-1,"")</f>
        <v>4.9815681976683734E-4</v>
      </c>
      <c r="AR1355" s="60">
        <f>IF(ISNUMBER(AP1355),AP1355/MAX(AP$22:AP1355)-1,"")</f>
        <v>-2.8795551583754575E-3</v>
      </c>
      <c r="AT1355" s="62">
        <v>50.12</v>
      </c>
      <c r="AU1355" s="60">
        <f>IF(AND(ISNUMBER(AT1354),ISNUMBER(AT1355)),AT1355/AT1354-1,"")</f>
        <v>1.9956096587514516E-4</v>
      </c>
      <c r="AV1355" s="60">
        <f>IF(ISNUMBER(AT1355),AT1355/MAX(AT$22:AT1355)-1,"")</f>
        <v>-1.9912385503784158E-3</v>
      </c>
      <c r="AX1355" s="62">
        <v>27.77</v>
      </c>
      <c r="AY1355" s="60">
        <f>IF(AND(ISNUMBER(AX1354),ISNUMBER(AX1355)),AX1355/AX1354-1,"")</f>
        <v>-5.3724928366762903E-3</v>
      </c>
      <c r="AZ1355" s="60">
        <f>IF(ISNUMBER(AX1355),AX1355/MAX(AX$22:AX1355)-1,"")</f>
        <v>-5.3724928366762903E-3</v>
      </c>
      <c r="BB1355" s="62">
        <v>41.72</v>
      </c>
      <c r="BC1355" s="60">
        <f>IF(AND(ISNUMBER(BB1354),ISNUMBER(BB1355)),BB1355/BB1354-1,"")</f>
        <v>-3.5825173155002998E-3</v>
      </c>
      <c r="BD1355" s="60">
        <f>IF(ISNUMBER(BB1355),BB1355/MAX(BB$22:BB1355)-1,"")</f>
        <v>-0.24570602061110114</v>
      </c>
      <c r="BF1355" s="62">
        <v>49.69</v>
      </c>
      <c r="BG1355" s="60">
        <f>IF(AND(ISNUMBER(BF1354),ISNUMBER(BF1355)),BF1355/BF1354-1,"")</f>
        <v>-1.2060301507538229E-3</v>
      </c>
      <c r="BH1355" s="60">
        <f>IF(ISNUMBER(BF1355),BF1355/MAX(BF$22:BF1355)-1,"")</f>
        <v>-8.219431104543784E-2</v>
      </c>
      <c r="BK1355" s="61">
        <f>BK1354*(1+BL1355)</f>
        <v>145.75278331762763</v>
      </c>
      <c r="BL1355" s="60">
        <f>$L$12*N(AQ1355)+$L$13*N(S1355)+$L$14*N(AA1355)+$L$15*N(AE1355)+$L$16*N(AY1355)+$L$17*N(BC1355)+$L$18*N(AM1355)+$L$19*N(AU1355)+$L$20*N(W1355)</f>
        <v>6.4390763614635233E-3</v>
      </c>
      <c r="BM1355" s="60">
        <f>IF(ISNUMBER(BK1355),BK1355/MAX(BK$22:BK1355)-1,"")</f>
        <v>-2.9388047977528364E-2</v>
      </c>
      <c r="BO1355" s="61">
        <f>BO1354*(1+BP1355)</f>
        <v>143.80129004637612</v>
      </c>
      <c r="BP1355" s="60">
        <f>$L$36*N(S1355)+$L$37*N(AQ1355)+$L$38*N(AA1355)+$L$39*N(AE1355)+$L$40*N(AM1355)+$L$41*N(W1355)+$L$42*N(AI1355)+$L$43*N(BG1355)+$L$44*N(AY1355)</f>
        <v>8.555184621565964E-3</v>
      </c>
      <c r="BQ1355" s="60">
        <f>IF(ISNUMBER(BO1355),BO1355/MAX(BO$22:BO1355)-1,"")</f>
        <v>-5.1602262659838583E-2</v>
      </c>
      <c r="BS1355" s="61">
        <f>BS1354*(1+BT1355)</f>
        <v>133.71928793358657</v>
      </c>
      <c r="BT1355" s="60">
        <f>$L$60*N(S1355)+$L$61*N(AE1355)+$L$62*N(AQ1355)+$L$63*N(AM1355)+$L$64*N(AI1355)+$L$65*N(AA1355)+$L$66*N(BG1355)+$L$67*N(W1355)+$L$68*N(AY1355)</f>
        <v>9.863315880603794E-3</v>
      </c>
      <c r="BU1355" s="60">
        <f>IF(ISNUMBER(BS1355),BS1355/MAX(BS$22:BS1355)-1,"")</f>
        <v>-7.4038302246735355E-2</v>
      </c>
    </row>
    <row r="1356" spans="17:73" ht="16" customHeight="1">
      <c r="Q1356" s="63">
        <v>45028</v>
      </c>
      <c r="R1356" s="62">
        <v>613.91999999999996</v>
      </c>
      <c r="S1356" s="60">
        <f>IF(AND(ISNUMBER(R1355),ISNUMBER(R1356)),R1356/R1355-1,"")</f>
        <v>-1.2364156959718819E-3</v>
      </c>
      <c r="T1356" s="60">
        <f>IF(ISNUMBER(R1356),R1356/MAX(R$22:R1356)-1,"")</f>
        <v>-7.4724943481537354E-2</v>
      </c>
      <c r="V1356" s="62">
        <v>305.83999999999997</v>
      </c>
      <c r="W1356" s="60">
        <f>IF(AND(ISNUMBER(V1355),ISNUMBER(V1356)),V1356/V1355-1,"")</f>
        <v>1.4735256557187881E-3</v>
      </c>
      <c r="X1356" s="60">
        <f>IF(ISNUMBER(V1356),V1356/MAX(V$22:V1356)-1,"")</f>
        <v>-9.3995319489291185E-2</v>
      </c>
      <c r="Z1356" s="62">
        <v>11.98</v>
      </c>
      <c r="AA1356" s="60">
        <f>IF(AND(ISNUMBER(Z1355),ISNUMBER(Z1356)),Z1356/Z1355-1,"")</f>
        <v>1.6722408026754731E-3</v>
      </c>
      <c r="AB1356" s="60">
        <f>IF(ISNUMBER(Z1356),Z1356/MAX(Z$22:Z1356)-1,"")</f>
        <v>-0.11651917404129797</v>
      </c>
      <c r="AD1356" s="62">
        <v>14.58</v>
      </c>
      <c r="AE1356" s="60">
        <f>IF(AND(ISNUMBER(AD1355),ISNUMBER(AD1356)),AD1356/AD1355-1,"")</f>
        <v>4.8242591316334238E-3</v>
      </c>
      <c r="AF1356" s="60">
        <f>IF(ISNUMBER(AD1356),AD1356/MAX(AD$22:AD1356)-1,"")</f>
        <v>-0.14083677077195045</v>
      </c>
      <c r="AH1356" s="62">
        <v>18.04</v>
      </c>
      <c r="AI1356" s="60">
        <f>IF(AND(ISNUMBER(AH1355),ISNUMBER(AH1356)),AH1356/AH1355-1,"")</f>
        <v>1.1098779134295356E-3</v>
      </c>
      <c r="AJ1356" s="60">
        <f>IF(ISNUMBER(AH1356),AH1356/MAX(AH$22:AH1356)-1,"")</f>
        <v>-0.14258555133079853</v>
      </c>
      <c r="AL1356" s="62">
        <v>20.98</v>
      </c>
      <c r="AM1356" s="60">
        <f>IF(AND(ISNUMBER(AL1355),ISNUMBER(AL1356)),AL1356/AL1355-1,"")</f>
        <v>3.3476805356289496E-3</v>
      </c>
      <c r="AN1356" s="60">
        <f>IF(ISNUMBER(AL1356),AL1356/MAX(AL$22:AL1356)-1,"")</f>
        <v>-0.10988544760288499</v>
      </c>
      <c r="AP1356" s="62">
        <v>100.44</v>
      </c>
      <c r="AQ1356" s="60">
        <f>IF(AND(ISNUMBER(AP1355),ISNUMBER(AP1356)),AP1356/AP1355-1,"")</f>
        <v>1.9916351324433812E-4</v>
      </c>
      <c r="AR1356" s="60">
        <f>IF(ISNUMBER(AP1356),AP1356/MAX(AP$22:AP1356)-1,"")</f>
        <v>-2.6809651474530849E-3</v>
      </c>
      <c r="AT1356" s="62">
        <v>50.13</v>
      </c>
      <c r="AU1356" s="60">
        <f>IF(AND(ISNUMBER(AT1355),ISNUMBER(AT1356)),AT1356/AT1355-1,"")</f>
        <v>1.995211492418214E-4</v>
      </c>
      <c r="AV1356" s="60">
        <f>IF(ISNUMBER(AT1356),AT1356/MAX(AT$22:AT1356)-1,"")</f>
        <v>-1.7921146953404632E-3</v>
      </c>
      <c r="AX1356" s="62">
        <v>28.07</v>
      </c>
      <c r="AY1356" s="60">
        <f>IF(AND(ISNUMBER(AX1355),ISNUMBER(AX1356)),AX1356/AX1355-1,"")</f>
        <v>1.0803024846957276E-2</v>
      </c>
      <c r="AZ1356" s="60">
        <f>IF(ISNUMBER(AX1356),AX1356/MAX(AX$22:AX1356)-1,"")</f>
        <v>0</v>
      </c>
      <c r="BB1356" s="62">
        <v>41.66</v>
      </c>
      <c r="BC1356" s="60">
        <f>IF(AND(ISNUMBER(BB1355),ISNUMBER(BB1356)),BB1356/BB1355-1,"")</f>
        <v>-1.4381591562799834E-3</v>
      </c>
      <c r="BD1356" s="60">
        <f>IF(ISNUMBER(BB1356),BB1356/MAX(BB$22:BB1356)-1,"")</f>
        <v>-0.24679081540408621</v>
      </c>
      <c r="BF1356" s="62">
        <v>49.73</v>
      </c>
      <c r="BG1356" s="60">
        <f>IF(AND(ISNUMBER(BF1355),ISNUMBER(BF1356)),BF1356/BF1355-1,"")</f>
        <v>8.0499094385189096E-4</v>
      </c>
      <c r="BH1356" s="60">
        <f>IF(ISNUMBER(BF1356),BF1356/MAX(BF$22:BF1356)-1,"")</f>
        <v>-8.1455485777613634E-2</v>
      </c>
      <c r="BK1356" s="61">
        <f>BK1355*(1+BL1356)</f>
        <v>146.0667645617919</v>
      </c>
      <c r="BL1356" s="60">
        <f>$L$12*N(AQ1356)+$L$13*N(S1356)+$L$14*N(AA1356)+$L$15*N(AE1356)+$L$16*N(AY1356)+$L$17*N(BC1356)+$L$18*N(AM1356)+$L$19*N(AU1356)+$L$20*N(W1356)</f>
        <v>2.1542041051801353E-3</v>
      </c>
      <c r="BM1356" s="60">
        <f>IF(ISNUMBER(BK1356),BK1356/MAX(BK$22:BK1356)-1,"")</f>
        <v>-2.7297151725944602E-2</v>
      </c>
      <c r="BO1356" s="61">
        <f>BO1355*(1+BP1356)</f>
        <v>144.06213282893953</v>
      </c>
      <c r="BP1356" s="60">
        <f>$L$36*N(S1356)+$L$37*N(AQ1356)+$L$38*N(AA1356)+$L$39*N(AE1356)+$L$40*N(AM1356)+$L$41*N(W1356)+$L$42*N(AI1356)+$L$43*N(BG1356)+$L$44*N(AY1356)</f>
        <v>1.8139112832665227E-3</v>
      </c>
      <c r="BQ1356" s="60">
        <f>IF(ISNUMBER(BO1356),BO1356/MAX(BO$22:BO1356)-1,"")</f>
        <v>-4.9881953303052895E-2</v>
      </c>
      <c r="BS1356" s="61">
        <f>BS1355*(1+BT1356)</f>
        <v>133.9017891332937</v>
      </c>
      <c r="BT1356" s="60">
        <f>$L$60*N(S1356)+$L$61*N(AE1356)+$L$62*N(AQ1356)+$L$63*N(AM1356)+$L$64*N(AI1356)+$L$65*N(AA1356)+$L$66*N(BG1356)+$L$67*N(W1356)+$L$68*N(AY1356)</f>
        <v>1.3648083423669886E-3</v>
      </c>
      <c r="BU1356" s="60">
        <f>IF(ISNUMBER(BS1356),BS1356/MAX(BS$22:BS1356)-1,"")</f>
        <v>-7.2774541996929343E-2</v>
      </c>
    </row>
    <row r="1357" spans="17:73" ht="16" customHeight="1">
      <c r="Q1357" s="63">
        <v>45029</v>
      </c>
      <c r="R1357" s="62">
        <v>609.24</v>
      </c>
      <c r="S1357" s="60">
        <f>IF(AND(ISNUMBER(R1356),ISNUMBER(R1357)),R1357/R1356-1,"")</f>
        <v>-7.6231430805315803E-3</v>
      </c>
      <c r="T1357" s="60">
        <f>IF(ISNUMBER(R1357),R1357/MAX(R$22:R1357)-1,"")</f>
        <v>-8.1778447626224549E-2</v>
      </c>
      <c r="V1357" s="62">
        <v>303.61</v>
      </c>
      <c r="W1357" s="60">
        <f>IF(AND(ISNUMBER(V1356),ISNUMBER(V1357)),V1357/V1356-1,"")</f>
        <v>-7.2913941930420334E-3</v>
      </c>
      <c r="X1357" s="60">
        <f>IF(ISNUMBER(V1357),V1357/MAX(V$22:V1357)-1,"")</f>
        <v>-0.10060135675563586</v>
      </c>
      <c r="Z1357" s="62">
        <v>11.88</v>
      </c>
      <c r="AA1357" s="60">
        <f>IF(AND(ISNUMBER(Z1356),ISNUMBER(Z1357)),Z1357/Z1356-1,"")</f>
        <v>-8.3472454090149917E-3</v>
      </c>
      <c r="AB1357" s="60">
        <f>IF(ISNUMBER(Z1357),Z1357/MAX(Z$22:Z1357)-1,"")</f>
        <v>-0.12389380530973448</v>
      </c>
      <c r="AD1357" s="62">
        <v>14.6</v>
      </c>
      <c r="AE1357" s="60">
        <f>IF(AND(ISNUMBER(AD1356),ISNUMBER(AD1357)),AD1357/AD1356-1,"")</f>
        <v>1.37174211248281E-3</v>
      </c>
      <c r="AF1357" s="60">
        <f>IF(ISNUMBER(AD1357),AD1357/MAX(AD$22:AD1357)-1,"")</f>
        <v>-0.13965822038892162</v>
      </c>
      <c r="AH1357" s="62">
        <v>18.079999999999998</v>
      </c>
      <c r="AI1357" s="60">
        <f>IF(AND(ISNUMBER(AH1356),ISNUMBER(AH1357)),AH1357/AH1356-1,"")</f>
        <v>2.2172949002217113E-3</v>
      </c>
      <c r="AJ1357" s="60">
        <f>IF(ISNUMBER(AH1357),AH1357/MAX(AH$22:AH1357)-1,"")</f>
        <v>-0.14068441064638793</v>
      </c>
      <c r="AL1357" s="62">
        <v>20.97</v>
      </c>
      <c r="AM1357" s="60">
        <f>IF(AND(ISNUMBER(AL1356),ISNUMBER(AL1357)),AL1357/AL1356-1,"")</f>
        <v>-4.7664442326034173E-4</v>
      </c>
      <c r="AN1357" s="60">
        <f>IF(ISNUMBER(AL1357),AL1357/MAX(AL$22:AL1357)-1,"")</f>
        <v>-0.11030971574034798</v>
      </c>
      <c r="AP1357" s="62">
        <v>100.43</v>
      </c>
      <c r="AQ1357" s="60">
        <f>IF(AND(ISNUMBER(AP1356),ISNUMBER(AP1357)),AP1357/AP1356-1,"")</f>
        <v>-9.9561927518809767E-5</v>
      </c>
      <c r="AR1357" s="60">
        <f>IF(ISNUMBER(AP1357),AP1357/MAX(AP$22:AP1357)-1,"")</f>
        <v>-2.7802601529142157E-3</v>
      </c>
      <c r="AT1357" s="62">
        <v>50.14</v>
      </c>
      <c r="AU1357" s="60">
        <f>IF(AND(ISNUMBER(AT1356),ISNUMBER(AT1357)),AT1357/AT1356-1,"")</f>
        <v>1.9948134849379073E-4</v>
      </c>
      <c r="AV1357" s="60">
        <f>IF(ISNUMBER(AT1357),AT1357/MAX(AT$22:AT1357)-1,"")</f>
        <v>-1.5929908403026216E-3</v>
      </c>
      <c r="AX1357" s="62">
        <v>27.91</v>
      </c>
      <c r="AY1357" s="60">
        <f>IF(AND(ISNUMBER(AX1356),ISNUMBER(AX1357)),AX1357/AX1356-1,"")</f>
        <v>-5.7000356252226991E-3</v>
      </c>
      <c r="AZ1357" s="60">
        <f>IF(ISNUMBER(AX1357),AX1357/MAX(AX$22:AX1357)-1,"")</f>
        <v>-5.7000356252226991E-3</v>
      </c>
      <c r="BB1357" s="62">
        <v>41.65</v>
      </c>
      <c r="BC1357" s="60">
        <f>IF(AND(ISNUMBER(BB1356),ISNUMBER(BB1357)),BB1357/BB1356-1,"")</f>
        <v>-2.4003840614494898E-4</v>
      </c>
      <c r="BD1357" s="60">
        <f>IF(ISNUMBER(BB1357),BB1357/MAX(BB$22:BB1357)-1,"")</f>
        <v>-0.24697161453625027</v>
      </c>
      <c r="BF1357" s="62">
        <v>49.65</v>
      </c>
      <c r="BG1357" s="60">
        <f>IF(AND(ISNUMBER(BF1356),ISNUMBER(BF1357)),BF1357/BF1356-1,"")</f>
        <v>-1.608686909310264E-3</v>
      </c>
      <c r="BH1357" s="60">
        <f>IF(ISNUMBER(BF1357),BF1357/MAX(BF$22:BF1357)-1,"")</f>
        <v>-8.2933136313261935E-2</v>
      </c>
      <c r="BK1357" s="61">
        <f>BK1356*(1+BL1357)</f>
        <v>145.43290413375453</v>
      </c>
      <c r="BL1357" s="60">
        <f>$L$12*N(AQ1357)+$L$13*N(S1357)+$L$14*N(AA1357)+$L$15*N(AE1357)+$L$16*N(AY1357)+$L$17*N(BC1357)+$L$18*N(AM1357)+$L$19*N(AU1357)+$L$20*N(W1357)</f>
        <v>-4.3395253529369109E-3</v>
      </c>
      <c r="BM1357" s="60">
        <f>IF(ISNUMBER(BK1357),BK1357/MAX(BK$22:BK1357)-1,"")</f>
        <v>-3.1518220396903884E-2</v>
      </c>
      <c r="BO1357" s="61">
        <f>BO1356*(1+BP1357)</f>
        <v>143.46733792319412</v>
      </c>
      <c r="BP1357" s="60">
        <f>$L$36*N(S1357)+$L$37*N(AQ1357)+$L$38*N(AA1357)+$L$39*N(AE1357)+$L$40*N(AM1357)+$L$41*N(W1357)+$L$42*N(AI1357)+$L$43*N(BG1357)+$L$44*N(AY1357)</f>
        <v>-4.1287387189502091E-3</v>
      </c>
      <c r="BQ1357" s="60">
        <f>IF(ISNUMBER(BO1357),BO1357/MAX(BO$22:BO1357)-1,"")</f>
        <v>-5.3804742470023981E-2</v>
      </c>
      <c r="BS1357" s="61">
        <f>BS1356*(1+BT1357)</f>
        <v>133.54364100910624</v>
      </c>
      <c r="BT1357" s="60">
        <f>$L$60*N(S1357)+$L$61*N(AE1357)+$L$62*N(AQ1357)+$L$63*N(AM1357)+$L$64*N(AI1357)+$L$65*N(AA1357)+$L$66*N(BG1357)+$L$67*N(W1357)+$L$68*N(AY1357)</f>
        <v>-2.6747075338250303E-3</v>
      </c>
      <c r="BU1357" s="60">
        <f>IF(ISNUMBER(BS1357),BS1357/MAX(BS$22:BS1357)-1,"")</f>
        <v>-7.5254598915004522E-2</v>
      </c>
    </row>
    <row r="1358" spans="17:73" ht="16" customHeight="1">
      <c r="Q1358" s="63">
        <v>45030</v>
      </c>
      <c r="R1358" s="62">
        <v>609.19000000000005</v>
      </c>
      <c r="S1358" s="60">
        <f>IF(AND(ISNUMBER(R1357),ISNUMBER(R1358)),R1358/R1357-1,"")</f>
        <v>-8.2069463593903436E-5</v>
      </c>
      <c r="T1358" s="60">
        <f>IF(ISNUMBER(R1358),R1358/MAX(R$22:R1358)-1,"")</f>
        <v>-8.1853805576488248E-2</v>
      </c>
      <c r="V1358" s="62">
        <v>303</v>
      </c>
      <c r="W1358" s="60">
        <f>IF(AND(ISNUMBER(V1357),ISNUMBER(V1358)),V1358/V1357-1,"")</f>
        <v>-2.0091564836468567E-3</v>
      </c>
      <c r="X1358" s="60">
        <f>IF(ISNUMBER(V1358),V1358/MAX(V$22:V1358)-1,"")</f>
        <v>-0.10240838937109342</v>
      </c>
      <c r="Z1358" s="62">
        <v>11.89</v>
      </c>
      <c r="AA1358" s="60">
        <f>IF(AND(ISNUMBER(Z1357),ISNUMBER(Z1358)),Z1358/Z1357-1,"")</f>
        <v>8.4175084175086567E-4</v>
      </c>
      <c r="AB1358" s="60">
        <f>IF(ISNUMBER(Z1358),Z1358/MAX(Z$22:Z1358)-1,"")</f>
        <v>-0.12315634218289084</v>
      </c>
      <c r="AD1358" s="62">
        <v>14.69</v>
      </c>
      <c r="AE1358" s="60">
        <f>IF(AND(ISNUMBER(AD1357),ISNUMBER(AD1358)),AD1358/AD1357-1,"")</f>
        <v>6.164383561643838E-3</v>
      </c>
      <c r="AF1358" s="60">
        <f>IF(ISNUMBER(AD1358),AD1358/MAX(AD$22:AD1358)-1,"")</f>
        <v>-0.13435474366529165</v>
      </c>
      <c r="AH1358" s="62">
        <v>18.12</v>
      </c>
      <c r="AI1358" s="60">
        <f>IF(AND(ISNUMBER(AH1357),ISNUMBER(AH1358)),AH1358/AH1357-1,"")</f>
        <v>2.2123893805310324E-3</v>
      </c>
      <c r="AJ1358" s="60">
        <f>IF(ISNUMBER(AH1358),AH1358/MAX(AH$22:AH1358)-1,"")</f>
        <v>-0.1387832699619771</v>
      </c>
      <c r="AL1358" s="62">
        <v>20.94</v>
      </c>
      <c r="AM1358" s="60">
        <f>IF(AND(ISNUMBER(AL1357),ISNUMBER(AL1358)),AL1358/AL1357-1,"")</f>
        <v>-1.4306151645205878E-3</v>
      </c>
      <c r="AN1358" s="60">
        <f>IF(ISNUMBER(AL1358),AL1358/MAX(AL$22:AL1358)-1,"")</f>
        <v>-0.11158252015273651</v>
      </c>
      <c r="AP1358" s="62">
        <v>100.48</v>
      </c>
      <c r="AQ1358" s="60">
        <f>IF(AND(ISNUMBER(AP1357),ISNUMBER(AP1358)),AP1358/AP1357-1,"")</f>
        <v>4.9785920541678408E-4</v>
      </c>
      <c r="AR1358" s="60">
        <f>IF(ISNUMBER(AP1358),AP1358/MAX(AP$22:AP1358)-1,"")</f>
        <v>-2.2837851256081176E-3</v>
      </c>
      <c r="AT1358" s="62">
        <v>50.14</v>
      </c>
      <c r="AU1358" s="60">
        <f>IF(AND(ISNUMBER(AT1357),ISNUMBER(AT1358)),AT1358/AT1357-1,"")</f>
        <v>0</v>
      </c>
      <c r="AV1358" s="60">
        <f>IF(ISNUMBER(AT1358),AT1358/MAX(AT$22:AT1358)-1,"")</f>
        <v>-1.5929908403026216E-3</v>
      </c>
      <c r="AX1358" s="62">
        <v>27.96</v>
      </c>
      <c r="AY1358" s="60">
        <f>IF(AND(ISNUMBER(AX1357),ISNUMBER(AX1358)),AX1358/AX1357-1,"")</f>
        <v>1.7914725904693007E-3</v>
      </c>
      <c r="AZ1358" s="60">
        <f>IF(ISNUMBER(AX1358),AX1358/MAX(AX$22:AX1358)-1,"")</f>
        <v>-3.918774492340571E-3</v>
      </c>
      <c r="BB1358" s="62">
        <v>41.61</v>
      </c>
      <c r="BC1358" s="60">
        <f>IF(AND(ISNUMBER(BB1357),ISNUMBER(BB1358)),BB1358/BB1357-1,"")</f>
        <v>-9.6038415366139773E-4</v>
      </c>
      <c r="BD1358" s="60">
        <f>IF(ISNUMBER(BB1358),BB1358/MAX(BB$22:BB1358)-1,"")</f>
        <v>-0.24769481106490698</v>
      </c>
      <c r="BF1358" s="62">
        <v>49.62</v>
      </c>
      <c r="BG1358" s="60">
        <f>IF(AND(ISNUMBER(BF1357),ISNUMBER(BF1358)),BF1358/BF1357-1,"")</f>
        <v>-6.0422960725081687E-4</v>
      </c>
      <c r="BH1358" s="60">
        <f>IF(ISNUMBER(BF1358),BF1358/MAX(BF$22:BF1358)-1,"")</f>
        <v>-8.3487255264130145E-2</v>
      </c>
      <c r="BK1358" s="61">
        <f>BK1357*(1+BL1358)</f>
        <v>145.57356019072844</v>
      </c>
      <c r="BL1358" s="60">
        <f>$L$12*N(AQ1358)+$L$13*N(S1358)+$L$14*N(AA1358)+$L$15*N(AE1358)+$L$16*N(AY1358)+$L$17*N(BC1358)+$L$18*N(AM1358)+$L$19*N(AU1358)+$L$20*N(W1358)</f>
        <v>9.6715428885717398E-4</v>
      </c>
      <c r="BM1358" s="60">
        <f>IF(ISNUMBER(BK1358),BK1358/MAX(BK$22:BK1358)-1,"")</f>
        <v>-3.0581549090080706E-2</v>
      </c>
      <c r="BO1358" s="61">
        <f>BO1357*(1+BP1358)</f>
        <v>143.66179312896503</v>
      </c>
      <c r="BP1358" s="60">
        <f>$L$36*N(S1358)+$L$37*N(AQ1358)+$L$38*N(AA1358)+$L$39*N(AE1358)+$L$40*N(AM1358)+$L$41*N(W1358)+$L$42*N(AI1358)+$L$43*N(BG1358)+$L$44*N(AY1358)</f>
        <v>1.3553970442736285E-3</v>
      </c>
      <c r="BQ1358" s="60">
        <f>IF(ISNUMBER(BO1358),BO1358/MAX(BO$22:BO1358)-1,"")</f>
        <v>-5.2522272214662102E-2</v>
      </c>
      <c r="BS1358" s="61">
        <f>BS1357*(1+BT1358)</f>
        <v>133.72883712623928</v>
      </c>
      <c r="BT1358" s="60">
        <f>$L$60*N(S1358)+$L$61*N(AE1358)+$L$62*N(AQ1358)+$L$63*N(AM1358)+$L$64*N(AI1358)+$L$65*N(AA1358)+$L$66*N(BG1358)+$L$67*N(W1358)+$L$68*N(AY1358)</f>
        <v>1.3867834943964792E-3</v>
      </c>
      <c r="BU1358" s="60">
        <f>IF(ISNUMBER(BS1358),BS1358/MAX(BS$22:BS1358)-1,"")</f>
        <v>-7.3972177256260707E-2</v>
      </c>
    </row>
    <row r="1359" spans="17:73" ht="16" customHeight="1">
      <c r="Q1359" s="63">
        <v>45033</v>
      </c>
      <c r="R1359" s="62">
        <v>616.26</v>
      </c>
      <c r="S1359" s="60">
        <f>IF(AND(ISNUMBER(R1358),ISNUMBER(R1359)),R1359/R1358-1,"")</f>
        <v>1.1605574615472847E-2</v>
      </c>
      <c r="T1359" s="60">
        <f>IF(ISNUMBER(R1359),R1359/MAX(R$22:R1359)-1,"")</f>
        <v>-7.1198191409193701E-2</v>
      </c>
      <c r="V1359" s="62">
        <v>306.41000000000003</v>
      </c>
      <c r="W1359" s="60">
        <f>IF(AND(ISNUMBER(V1358),ISNUMBER(V1359)),V1359/V1358-1,"")</f>
        <v>1.1254125412541338E-2</v>
      </c>
      <c r="X1359" s="60">
        <f>IF(ISNUMBER(V1359),V1359/MAX(V$22:V1359)-1,"")</f>
        <v>-9.2306780815830658E-2</v>
      </c>
      <c r="Z1359" s="62">
        <v>11.99</v>
      </c>
      <c r="AA1359" s="60">
        <f>IF(AND(ISNUMBER(Z1358),ISNUMBER(Z1359)),Z1359/Z1358-1,"")</f>
        <v>8.410428931875602E-3</v>
      </c>
      <c r="AB1359" s="60">
        <f>IF(ISNUMBER(Z1359),Z1359/MAX(Z$22:Z1359)-1,"")</f>
        <v>-0.11578171091445433</v>
      </c>
      <c r="AD1359" s="62">
        <v>14.77</v>
      </c>
      <c r="AE1359" s="60">
        <f>IF(AND(ISNUMBER(AD1358),ISNUMBER(AD1359)),AD1359/AD1358-1,"")</f>
        <v>5.4458815520761483E-3</v>
      </c>
      <c r="AF1359" s="60">
        <f>IF(ISNUMBER(AD1359),AD1359/MAX(AD$22:AD1359)-1,"")</f>
        <v>-0.12964054213317611</v>
      </c>
      <c r="AH1359" s="62">
        <v>18.2</v>
      </c>
      <c r="AI1359" s="60">
        <f>IF(AND(ISNUMBER(AH1358),ISNUMBER(AH1359)),AH1359/AH1358-1,"")</f>
        <v>4.4150110375273943E-3</v>
      </c>
      <c r="AJ1359" s="60">
        <f>IF(ISNUMBER(AH1359),AH1359/MAX(AH$22:AH1359)-1,"")</f>
        <v>-0.13498098859315588</v>
      </c>
      <c r="AL1359" s="62">
        <v>21</v>
      </c>
      <c r="AM1359" s="60">
        <f>IF(AND(ISNUMBER(AL1358),ISNUMBER(AL1359)),AL1359/AL1358-1,"")</f>
        <v>2.8653295128939771E-3</v>
      </c>
      <c r="AN1359" s="60">
        <f>IF(ISNUMBER(AL1359),AL1359/MAX(AL$22:AL1359)-1,"")</f>
        <v>-0.10903691132795923</v>
      </c>
      <c r="AP1359" s="62">
        <v>100.5</v>
      </c>
      <c r="AQ1359" s="60">
        <f>IF(AND(ISNUMBER(AP1358),ISNUMBER(AP1359)),AP1359/AP1358-1,"")</f>
        <v>1.9904458598718477E-4</v>
      </c>
      <c r="AR1359" s="60">
        <f>IF(ISNUMBER(AP1359),AP1359/MAX(AP$22:AP1359)-1,"")</f>
        <v>-2.085195114685634E-3</v>
      </c>
      <c r="AT1359" s="62">
        <v>50.16</v>
      </c>
      <c r="AU1359" s="60">
        <f>IF(AND(ISNUMBER(AT1358),ISNUMBER(AT1359)),AT1359/AT1358-1,"")</f>
        <v>3.9888312724367658E-4</v>
      </c>
      <c r="AV1359" s="60">
        <f>IF(ISNUMBER(AT1359),AT1359/MAX(AT$22:AT1359)-1,"")</f>
        <v>-1.1947431302270495E-3</v>
      </c>
      <c r="AX1359" s="62">
        <v>27.8</v>
      </c>
      <c r="AY1359" s="60">
        <f>IF(AND(ISNUMBER(AX1358),ISNUMBER(AX1359)),AX1359/AX1358-1,"")</f>
        <v>-5.7224606580830173E-3</v>
      </c>
      <c r="AZ1359" s="60">
        <f>IF(ISNUMBER(AX1359),AX1359/MAX(AX$22:AX1359)-1,"")</f>
        <v>-9.6188101175632701E-3</v>
      </c>
      <c r="BB1359" s="62">
        <v>41.45</v>
      </c>
      <c r="BC1359" s="60">
        <f>IF(AND(ISNUMBER(BB1358),ISNUMBER(BB1359)),BB1359/BB1358-1,"")</f>
        <v>-3.8452295121363944E-3</v>
      </c>
      <c r="BD1359" s="60">
        <f>IF(ISNUMBER(BB1359),BB1359/MAX(BB$22:BB1359)-1,"")</f>
        <v>-0.25058759717953349</v>
      </c>
      <c r="BF1359" s="62">
        <v>49.48</v>
      </c>
      <c r="BG1359" s="60">
        <f>IF(AND(ISNUMBER(BF1358),ISNUMBER(BF1359)),BF1359/BF1358-1,"")</f>
        <v>-2.8214429665457397E-3</v>
      </c>
      <c r="BH1359" s="60">
        <f>IF(ISNUMBER(BF1359),BF1359/MAX(BF$22:BF1359)-1,"")</f>
        <v>-8.6073143701514643E-2</v>
      </c>
      <c r="BK1359" s="61">
        <f>BK1358*(1+BL1359)</f>
        <v>146.22625304384431</v>
      </c>
      <c r="BL1359" s="60">
        <f>$L$12*N(AQ1359)+$L$13*N(S1359)+$L$14*N(AA1359)+$L$15*N(AE1359)+$L$16*N(AY1359)+$L$17*N(BC1359)+$L$18*N(AM1359)+$L$19*N(AU1359)+$L$20*N(W1359)</f>
        <v>4.4835947699616773E-3</v>
      </c>
      <c r="BM1359" s="60">
        <f>IF(ISNUMBER(BK1359),BK1359/MAX(BK$22:BK1359)-1,"")</f>
        <v>-2.6235069593676497E-2</v>
      </c>
      <c r="BO1359" s="61">
        <f>BO1358*(1+BP1359)</f>
        <v>144.47747220456336</v>
      </c>
      <c r="BP1359" s="60">
        <f>$L$36*N(S1359)+$L$37*N(AQ1359)+$L$38*N(AA1359)+$L$39*N(AE1359)+$L$40*N(AM1359)+$L$41*N(W1359)+$L$42*N(AI1359)+$L$43*N(BG1359)+$L$44*N(AY1359)</f>
        <v>5.6777731770763402E-3</v>
      </c>
      <c r="BQ1359" s="60">
        <f>IF(ISNUMBER(BO1359),BO1359/MAX(BO$22:BO1359)-1,"")</f>
        <v>-4.7142708585965254E-2</v>
      </c>
      <c r="BS1359" s="61">
        <f>BS1358*(1+BT1359)</f>
        <v>134.53385131561313</v>
      </c>
      <c r="BT1359" s="60">
        <f>$L$60*N(S1359)+$L$61*N(AE1359)+$L$62*N(AQ1359)+$L$63*N(AM1359)+$L$64*N(AI1359)+$L$65*N(AA1359)+$L$66*N(BG1359)+$L$67*N(W1359)+$L$68*N(AY1359)</f>
        <v>6.0197501651339767E-3</v>
      </c>
      <c r="BU1359" s="60">
        <f>IF(ISNUMBER(BS1359),BS1359/MAX(BS$22:BS1359)-1,"")</f>
        <v>-6.8397721117380406E-2</v>
      </c>
    </row>
    <row r="1360" spans="17:73" ht="16" customHeight="1">
      <c r="Q1360" s="63">
        <v>45034</v>
      </c>
      <c r="R1360" s="62">
        <v>615</v>
      </c>
      <c r="S1360" s="60">
        <f>IF(AND(ISNUMBER(R1359),ISNUMBER(R1360)),R1360/R1359-1,"")</f>
        <v>-2.0445915684937921E-3</v>
      </c>
      <c r="T1360" s="60">
        <f>IF(ISNUMBER(R1360),R1360/MAX(R$22:R1360)-1,"")</f>
        <v>-7.3097211755840275E-2</v>
      </c>
      <c r="V1360" s="62">
        <v>305.97000000000003</v>
      </c>
      <c r="W1360" s="60">
        <f>IF(AND(ISNUMBER(V1359),ISNUMBER(V1360)),V1360/V1359-1,"")</f>
        <v>-1.4359844652589437E-3</v>
      </c>
      <c r="X1360" s="60">
        <f>IF(ISNUMBER(V1360),V1360/MAX(V$22:V1360)-1,"")</f>
        <v>-9.3610214177800022E-2</v>
      </c>
      <c r="Z1360" s="62">
        <v>11.96</v>
      </c>
      <c r="AA1360" s="60">
        <f>IF(AND(ISNUMBER(Z1359),ISNUMBER(Z1360)),Z1360/Z1359-1,"")</f>
        <v>-2.5020850708923348E-3</v>
      </c>
      <c r="AB1360" s="60">
        <f>IF(ISNUMBER(Z1360),Z1360/MAX(Z$22:Z1360)-1,"")</f>
        <v>-0.11799410029498525</v>
      </c>
      <c r="AD1360" s="62">
        <v>14.78</v>
      </c>
      <c r="AE1360" s="60">
        <f>IF(AND(ISNUMBER(AD1359),ISNUMBER(AD1360)),AD1360/AD1359-1,"")</f>
        <v>6.7704807041302217E-4</v>
      </c>
      <c r="AF1360" s="60">
        <f>IF(ISNUMBER(AD1360),AD1360/MAX(AD$22:AD1360)-1,"")</f>
        <v>-0.12905126694166169</v>
      </c>
      <c r="AH1360" s="62">
        <v>18.18</v>
      </c>
      <c r="AI1360" s="60">
        <f>IF(AND(ISNUMBER(AH1359),ISNUMBER(AH1360)),AH1360/AH1359-1,"")</f>
        <v>-1.098901098901095E-3</v>
      </c>
      <c r="AJ1360" s="60">
        <f>IF(ISNUMBER(AH1360),AH1360/MAX(AH$22:AH1360)-1,"")</f>
        <v>-0.13593155893536124</v>
      </c>
      <c r="AL1360" s="62">
        <v>21</v>
      </c>
      <c r="AM1360" s="60">
        <f>IF(AND(ISNUMBER(AL1359),ISNUMBER(AL1360)),AL1360/AL1359-1,"")</f>
        <v>0</v>
      </c>
      <c r="AN1360" s="60">
        <f>IF(ISNUMBER(AL1360),AL1360/MAX(AL$22:AL1360)-1,"")</f>
        <v>-0.10903691132795923</v>
      </c>
      <c r="AP1360" s="62">
        <v>100.49</v>
      </c>
      <c r="AQ1360" s="60">
        <f>IF(AND(ISNUMBER(AP1359),ISNUMBER(AP1360)),AP1360/AP1359-1,"")</f>
        <v>-9.9502487562186381E-5</v>
      </c>
      <c r="AR1360" s="60">
        <f>IF(ISNUMBER(AP1360),AP1360/MAX(AP$22:AP1360)-1,"")</f>
        <v>-2.1844901201469868E-3</v>
      </c>
      <c r="AT1360" s="62">
        <v>50.16</v>
      </c>
      <c r="AU1360" s="60">
        <f>IF(AND(ISNUMBER(AT1359),ISNUMBER(AT1360)),AT1360/AT1359-1,"")</f>
        <v>0</v>
      </c>
      <c r="AV1360" s="60">
        <f>IF(ISNUMBER(AT1360),AT1360/MAX(AT$22:AT1360)-1,"")</f>
        <v>-1.1947431302270495E-3</v>
      </c>
      <c r="AX1360" s="62">
        <v>27.56</v>
      </c>
      <c r="AY1360" s="60">
        <f>IF(AND(ISNUMBER(AX1359),ISNUMBER(AX1360)),AX1360/AX1359-1,"")</f>
        <v>-8.6330935251799357E-3</v>
      </c>
      <c r="AZ1360" s="60">
        <f>IF(ISNUMBER(AX1360),AX1360/MAX(AX$22:AX1360)-1,"")</f>
        <v>-1.8168863555397263E-2</v>
      </c>
      <c r="BB1360" s="62">
        <v>41.31</v>
      </c>
      <c r="BC1360" s="60">
        <f>IF(AND(ISNUMBER(BB1359),ISNUMBER(BB1360)),BB1360/BB1359-1,"")</f>
        <v>-3.377563329312383E-3</v>
      </c>
      <c r="BD1360" s="60">
        <f>IF(ISNUMBER(BB1360),BB1360/MAX(BB$22:BB1360)-1,"")</f>
        <v>-0.25311878502983187</v>
      </c>
      <c r="BF1360" s="62">
        <v>49.34</v>
      </c>
      <c r="BG1360" s="60">
        <f>IF(AND(ISNUMBER(BF1359),ISNUMBER(BF1360)),BF1360/BF1359-1,"")</f>
        <v>-2.8294260307193397E-3</v>
      </c>
      <c r="BH1360" s="60">
        <f>IF(ISNUMBER(BF1360),BF1360/MAX(BF$22:BF1360)-1,"")</f>
        <v>-8.8659032138899141E-2</v>
      </c>
      <c r="BK1360" s="61">
        <f>BK1359*(1+BL1360)</f>
        <v>145.87883765907617</v>
      </c>
      <c r="BL1360" s="60">
        <f>$L$12*N(AQ1360)+$L$13*N(S1360)+$L$14*N(AA1360)+$L$15*N(AE1360)+$L$16*N(AY1360)+$L$17*N(BC1360)+$L$18*N(AM1360)+$L$19*N(AU1360)+$L$20*N(W1360)</f>
        <v>-2.3758755868821865E-3</v>
      </c>
      <c r="BM1360" s="60">
        <f>IF(ISNUMBER(BK1360),BK1360/MAX(BK$22:BK1360)-1,"")</f>
        <v>-2.8548613919191057E-2</v>
      </c>
      <c r="BO1360" s="61">
        <f>BO1359*(1+BP1360)</f>
        <v>144.22881836188412</v>
      </c>
      <c r="BP1360" s="60">
        <f>$L$36*N(S1360)+$L$37*N(AQ1360)+$L$38*N(AA1360)+$L$39*N(AE1360)+$L$40*N(AM1360)+$L$41*N(W1360)+$L$42*N(AI1360)+$L$43*N(BG1360)+$L$44*N(AY1360)</f>
        <v>-1.7210561541883881E-3</v>
      </c>
      <c r="BQ1360" s="60">
        <f>IF(ISNUMBER(BO1360),BO1360/MAX(BO$22:BO1360)-1,"")</f>
        <v>-4.878262949141654E-2</v>
      </c>
      <c r="BS1360" s="61">
        <f>BS1359*(1+BT1360)</f>
        <v>134.40502261297695</v>
      </c>
      <c r="BT1360" s="60">
        <f>$L$60*N(S1360)+$L$61*N(AE1360)+$L$62*N(AQ1360)+$L$63*N(AM1360)+$L$64*N(AI1360)+$L$65*N(AA1360)+$L$66*N(BG1360)+$L$67*N(W1360)+$L$68*N(AY1360)</f>
        <v>-9.5759321075213825E-4</v>
      </c>
      <c r="BU1360" s="60">
        <f>IF(ISNUMBER(BS1360),BS1360/MAX(BS$22:BS1360)-1,"")</f>
        <v>-6.928981713475979E-2</v>
      </c>
    </row>
    <row r="1361" spans="17:73" ht="16" customHeight="1">
      <c r="Q1361" s="63">
        <v>45035</v>
      </c>
      <c r="R1361" s="62">
        <v>614.53</v>
      </c>
      <c r="S1361" s="60">
        <f>IF(AND(ISNUMBER(R1360),ISNUMBER(R1361)),R1361/R1360-1,"")</f>
        <v>-7.6422764227646045E-4</v>
      </c>
      <c r="T1361" s="60">
        <f>IF(ISNUMBER(R1361),R1361/MAX(R$22:R1361)-1,"")</f>
        <v>-7.3805576488319535E-2</v>
      </c>
      <c r="V1361" s="62">
        <v>306.20999999999998</v>
      </c>
      <c r="W1361" s="60">
        <f>IF(AND(ISNUMBER(V1360),ISNUMBER(V1361)),V1361/V1360-1,"")</f>
        <v>7.8439062653190561E-4</v>
      </c>
      <c r="X1361" s="60">
        <f>IF(ISNUMBER(V1361),V1361/MAX(V$22:V1361)-1,"")</f>
        <v>-9.2899250525816934E-2</v>
      </c>
      <c r="Z1361" s="62">
        <v>11.97</v>
      </c>
      <c r="AA1361" s="60">
        <f>IF(AND(ISNUMBER(Z1360),ISNUMBER(Z1361)),Z1361/Z1360-1,"")</f>
        <v>8.361204013378476E-4</v>
      </c>
      <c r="AB1361" s="60">
        <f>IF(ISNUMBER(Z1361),Z1361/MAX(Z$22:Z1361)-1,"")</f>
        <v>-0.11725663716814161</v>
      </c>
      <c r="AD1361" s="62">
        <v>14.74</v>
      </c>
      <c r="AE1361" s="60">
        <f>IF(AND(ISNUMBER(AD1360),ISNUMBER(AD1361)),AD1361/AD1360-1,"")</f>
        <v>-2.7063599458727605E-3</v>
      </c>
      <c r="AF1361" s="60">
        <f>IF(ISNUMBER(AD1361),AD1361/MAX(AD$22:AD1361)-1,"")</f>
        <v>-0.13140836770771946</v>
      </c>
      <c r="AH1361" s="62">
        <v>18.11</v>
      </c>
      <c r="AI1361" s="60">
        <f>IF(AND(ISNUMBER(AH1360),ISNUMBER(AH1361)),AH1361/AH1360-1,"")</f>
        <v>-3.8503850385038785E-3</v>
      </c>
      <c r="AJ1361" s="60">
        <f>IF(ISNUMBER(AH1361),AH1361/MAX(AH$22:AH1361)-1,"")</f>
        <v>-0.13925855513307983</v>
      </c>
      <c r="AL1361" s="62">
        <v>20.79</v>
      </c>
      <c r="AM1361" s="60">
        <f>IF(AND(ISNUMBER(AL1360),ISNUMBER(AL1361)),AL1361/AL1360-1,"")</f>
        <v>-1.0000000000000009E-2</v>
      </c>
      <c r="AN1361" s="60">
        <f>IF(ISNUMBER(AL1361),AL1361/MAX(AL$22:AL1361)-1,"")</f>
        <v>-0.11794654221467971</v>
      </c>
      <c r="AP1361" s="62">
        <v>100.49</v>
      </c>
      <c r="AQ1361" s="60">
        <f>IF(AND(ISNUMBER(AP1360),ISNUMBER(AP1361)),AP1361/AP1360-1,"")</f>
        <v>0</v>
      </c>
      <c r="AR1361" s="60">
        <f>IF(ISNUMBER(AP1361),AP1361/MAX(AP$22:AP1361)-1,"")</f>
        <v>-2.1844901201469868E-3</v>
      </c>
      <c r="AT1361" s="62">
        <v>50.17</v>
      </c>
      <c r="AU1361" s="60">
        <f>IF(AND(ISNUMBER(AT1360),ISNUMBER(AT1361)),AT1361/AT1360-1,"")</f>
        <v>1.9936204146731029E-4</v>
      </c>
      <c r="AV1361" s="60">
        <f>IF(ISNUMBER(AT1361),AT1361/MAX(AT$22:AT1361)-1,"")</f>
        <v>-9.9561927518909688E-4</v>
      </c>
      <c r="AX1361" s="62">
        <v>27.53</v>
      </c>
      <c r="AY1361" s="60">
        <f>IF(AND(ISNUMBER(AX1360),ISNUMBER(AX1361)),AX1361/AX1360-1,"")</f>
        <v>-1.0885341074019506E-3</v>
      </c>
      <c r="AZ1361" s="60">
        <f>IF(ISNUMBER(AX1361),AX1361/MAX(AX$22:AX1361)-1,"")</f>
        <v>-1.9237620235126429E-2</v>
      </c>
      <c r="BB1361" s="62">
        <v>41.32</v>
      </c>
      <c r="BC1361" s="60">
        <f>IF(AND(ISNUMBER(BB1360),ISNUMBER(BB1361)),BB1361/BB1360-1,"")</f>
        <v>2.4207213749694034E-4</v>
      </c>
      <c r="BD1361" s="60">
        <f>IF(ISNUMBER(BB1361),BB1361/MAX(BB$22:BB1361)-1,"")</f>
        <v>-0.25293798589766769</v>
      </c>
      <c r="BF1361" s="62">
        <v>49.39</v>
      </c>
      <c r="BG1361" s="60">
        <f>IF(AND(ISNUMBER(BF1360),ISNUMBER(BF1361)),BF1361/BF1360-1,"")</f>
        <v>1.0133765707336373E-3</v>
      </c>
      <c r="BH1361" s="60">
        <f>IF(ISNUMBER(BF1361),BF1361/MAX(BF$22:BF1361)-1,"")</f>
        <v>-8.7735500554118939E-2</v>
      </c>
      <c r="BK1361" s="61">
        <f>BK1360*(1+BL1361)</f>
        <v>145.7383673194675</v>
      </c>
      <c r="BL1361" s="60">
        <f>$L$12*N(AQ1361)+$L$13*N(S1361)+$L$14*N(AA1361)+$L$15*N(AE1361)+$L$16*N(AY1361)+$L$17*N(BC1361)+$L$18*N(AM1361)+$L$19*N(AU1361)+$L$20*N(W1361)</f>
        <v>-9.6292472481130916E-4</v>
      </c>
      <c r="BM1361" s="60">
        <f>IF(ISNUMBER(BK1361),BK1361/MAX(BK$22:BK1361)-1,"")</f>
        <v>-2.9484048477800506E-2</v>
      </c>
      <c r="BO1361" s="61">
        <f>BO1360*(1+BP1361)</f>
        <v>144.09051757381636</v>
      </c>
      <c r="BP1361" s="60">
        <f>$L$36*N(S1361)+$L$37*N(AQ1361)+$L$38*N(AA1361)+$L$39*N(AE1361)+$L$40*N(AM1361)+$L$41*N(W1361)+$L$42*N(AI1361)+$L$43*N(BG1361)+$L$44*N(AY1361)</f>
        <v>-9.5889843401998772E-4</v>
      </c>
      <c r="BQ1361" s="60">
        <f>IF(ISNUMBER(BO1361),BO1361/MAX(BO$22:BO1361)-1,"")</f>
        <v>-4.9694750338409865E-2</v>
      </c>
      <c r="BS1361" s="61">
        <f>BS1360*(1+BT1361)</f>
        <v>134.11192821272653</v>
      </c>
      <c r="BT1361" s="60">
        <f>$L$60*N(S1361)+$L$61*N(AE1361)+$L$62*N(AQ1361)+$L$63*N(AM1361)+$L$64*N(AI1361)+$L$65*N(AA1361)+$L$66*N(BG1361)+$L$67*N(W1361)+$L$68*N(AY1361)</f>
        <v>-2.1806804132194478E-3</v>
      </c>
      <c r="BU1361" s="60">
        <f>IF(ISNUMBER(BS1361),BS1361/MAX(BS$22:BS1361)-1,"")</f>
        <v>-7.1319398600917849E-2</v>
      </c>
    </row>
    <row r="1362" spans="17:73" ht="16" customHeight="1">
      <c r="Q1362" s="63">
        <v>45036</v>
      </c>
      <c r="R1362" s="62">
        <v>617.04999999999995</v>
      </c>
      <c r="S1362" s="60">
        <f>IF(AND(ISNUMBER(R1361),ISNUMBER(R1362)),R1362/R1361-1,"")</f>
        <v>4.1006948399588961E-3</v>
      </c>
      <c r="T1362" s="60">
        <f>IF(ISNUMBER(R1362),R1362/MAX(R$22:R1362)-1,"")</f>
        <v>-7.0007535795026499E-2</v>
      </c>
      <c r="V1362" s="62">
        <v>306.01</v>
      </c>
      <c r="W1362" s="60">
        <f>IF(AND(ISNUMBER(V1361),ISNUMBER(V1362)),V1362/V1361-1,"")</f>
        <v>-6.5314653342474216E-4</v>
      </c>
      <c r="X1362" s="60">
        <f>IF(ISNUMBER(V1362),V1362/MAX(V$22:V1362)-1,"")</f>
        <v>-9.3491720235802989E-2</v>
      </c>
      <c r="Z1362" s="62">
        <v>11.95</v>
      </c>
      <c r="AA1362" s="60">
        <f>IF(AND(ISNUMBER(Z1361),ISNUMBER(Z1362)),Z1362/Z1361-1,"")</f>
        <v>-1.6708437761070449E-3</v>
      </c>
      <c r="AB1362" s="60">
        <f>IF(ISNUMBER(Z1362),Z1362/MAX(Z$22:Z1362)-1,"")</f>
        <v>-0.118731563421829</v>
      </c>
      <c r="AD1362" s="62">
        <v>14.79</v>
      </c>
      <c r="AE1362" s="60">
        <f>IF(AND(ISNUMBER(AD1361),ISNUMBER(AD1362)),AD1362/AD1361-1,"")</f>
        <v>3.3921302578017176E-3</v>
      </c>
      <c r="AF1362" s="60">
        <f>IF(ISNUMBER(AD1362),AD1362/MAX(AD$22:AD1362)-1,"")</f>
        <v>-0.12846199175014728</v>
      </c>
      <c r="AH1362" s="62">
        <v>18.149999999999999</v>
      </c>
      <c r="AI1362" s="60">
        <f>IF(AND(ISNUMBER(AH1361),ISNUMBER(AH1362)),AH1362/AH1361-1,"")</f>
        <v>2.2087244616233459E-3</v>
      </c>
      <c r="AJ1362" s="60">
        <f>IF(ISNUMBER(AH1362),AH1362/MAX(AH$22:AH1362)-1,"")</f>
        <v>-0.13735741444866922</v>
      </c>
      <c r="AL1362" s="62">
        <v>20.88</v>
      </c>
      <c r="AM1362" s="60">
        <f>IF(AND(ISNUMBER(AL1361),ISNUMBER(AL1362)),AL1362/AL1361-1,"")</f>
        <v>4.3290043290042934E-3</v>
      </c>
      <c r="AN1362" s="60">
        <f>IF(ISNUMBER(AL1362),AL1362/MAX(AL$22:AL1362)-1,"")</f>
        <v>-0.11412812897751379</v>
      </c>
      <c r="AP1362" s="62">
        <v>100.53</v>
      </c>
      <c r="AQ1362" s="60">
        <f>IF(AND(ISNUMBER(AP1361),ISNUMBER(AP1362)),AP1362/AP1361-1,"")</f>
        <v>3.9804955716982171E-4</v>
      </c>
      <c r="AR1362" s="60">
        <f>IF(ISNUMBER(AP1362),AP1362/MAX(AP$22:AP1362)-1,"")</f>
        <v>-1.7873100983020196E-3</v>
      </c>
      <c r="AT1362" s="62">
        <v>50.17</v>
      </c>
      <c r="AU1362" s="60">
        <f>IF(AND(ISNUMBER(AT1361),ISNUMBER(AT1362)),AT1362/AT1361-1,"")</f>
        <v>0</v>
      </c>
      <c r="AV1362" s="60">
        <f>IF(ISNUMBER(AT1362),AT1362/MAX(AT$22:AT1362)-1,"")</f>
        <v>-9.9561927518909688E-4</v>
      </c>
      <c r="AX1362" s="62">
        <v>27.53</v>
      </c>
      <c r="AY1362" s="60">
        <f>IF(AND(ISNUMBER(AX1361),ISNUMBER(AX1362)),AX1362/AX1361-1,"")</f>
        <v>0</v>
      </c>
      <c r="AZ1362" s="60">
        <f>IF(ISNUMBER(AX1362),AX1362/MAX(AX$22:AX1362)-1,"")</f>
        <v>-1.9237620235126429E-2</v>
      </c>
      <c r="BB1362" s="62">
        <v>41.29</v>
      </c>
      <c r="BC1362" s="60">
        <f>IF(AND(ISNUMBER(BB1361),ISNUMBER(BB1362)),BB1362/BB1361-1,"")</f>
        <v>-7.2604065827686082E-4</v>
      </c>
      <c r="BD1362" s="60">
        <f>IF(ISNUMBER(BB1362),BB1362/MAX(BB$22:BB1362)-1,"")</f>
        <v>-0.25348038329416023</v>
      </c>
      <c r="BF1362" s="62">
        <v>49.3</v>
      </c>
      <c r="BG1362" s="60">
        <f>IF(AND(ISNUMBER(BF1361),ISNUMBER(BF1362)),BF1362/BF1361-1,"")</f>
        <v>-1.8222312208949765E-3</v>
      </c>
      <c r="BH1362" s="60">
        <f>IF(ISNUMBER(BF1362),BF1362/MAX(BF$22:BF1362)-1,"")</f>
        <v>-8.9397857406723347E-2</v>
      </c>
      <c r="BK1362" s="61">
        <f>BK1361*(1+BL1362)</f>
        <v>145.95870561084021</v>
      </c>
      <c r="BL1362" s="60">
        <f>$L$12*N(AQ1362)+$L$13*N(S1362)+$L$14*N(AA1362)+$L$15*N(AE1362)+$L$16*N(AY1362)+$L$17*N(BC1362)+$L$18*N(AM1362)+$L$19*N(AU1362)+$L$20*N(W1362)</f>
        <v>1.5118756675085621E-3</v>
      </c>
      <c r="BM1362" s="60">
        <f>IF(ISNUMBER(BK1362),BK1362/MAX(BK$22:BK1362)-1,"")</f>
        <v>-2.8016749025765342E-2</v>
      </c>
      <c r="BO1362" s="61">
        <f>BO1361*(1+BP1362)</f>
        <v>144.33011865562781</v>
      </c>
      <c r="BP1362" s="60">
        <f>$L$36*N(S1362)+$L$37*N(AQ1362)+$L$38*N(AA1362)+$L$39*N(AE1362)+$L$40*N(AM1362)+$L$41*N(W1362)+$L$42*N(AI1362)+$L$43*N(BG1362)+$L$44*N(AY1362)</f>
        <v>1.6628511427805512E-3</v>
      </c>
      <c r="BQ1362" s="60">
        <f>IF(ISNUMBER(BO1362),BO1362/MAX(BO$22:BO1362)-1,"")</f>
        <v>-4.8114534168019807E-2</v>
      </c>
      <c r="BS1362" s="61">
        <f>BS1361*(1+BT1362)</f>
        <v>134.44048152336291</v>
      </c>
      <c r="BT1362" s="60">
        <f>$L$60*N(S1362)+$L$61*N(AE1362)+$L$62*N(AQ1362)+$L$63*N(AM1362)+$L$64*N(AI1362)+$L$65*N(AA1362)+$L$66*N(BG1362)+$L$67*N(W1362)+$L$68*N(AY1362)</f>
        <v>2.4498440594727844E-3</v>
      </c>
      <c r="BU1362" s="60">
        <f>IF(ISNUMBER(BS1362),BS1362/MAX(BS$22:BS1362)-1,"")</f>
        <v>-6.9044275946432698E-2</v>
      </c>
    </row>
    <row r="1363" spans="17:73" ht="16" customHeight="1">
      <c r="Q1363" s="63">
        <v>45037</v>
      </c>
      <c r="R1363" s="62">
        <v>613.70000000000005</v>
      </c>
      <c r="S1363" s="60">
        <f>IF(AND(ISNUMBER(R1362),ISNUMBER(R1363)),R1363/R1362-1,"")</f>
        <v>-5.4290576128350754E-3</v>
      </c>
      <c r="T1363" s="60">
        <f>IF(ISNUMBER(R1363),R1363/MAX(R$22:R1363)-1,"")</f>
        <v>-7.5056518462697785E-2</v>
      </c>
      <c r="V1363" s="62">
        <v>305.67</v>
      </c>
      <c r="W1363" s="60">
        <f>IF(AND(ISNUMBER(V1362),ISNUMBER(V1363)),V1363/V1362-1,"")</f>
        <v>-1.1110748014769856E-3</v>
      </c>
      <c r="X1363" s="60">
        <f>IF(ISNUMBER(V1363),V1363/MAX(V$22:V1363)-1,"")</f>
        <v>-9.4498918742779159E-2</v>
      </c>
      <c r="Z1363" s="62">
        <v>11.93</v>
      </c>
      <c r="AA1363" s="60">
        <f>IF(AND(ISNUMBER(Z1362),ISNUMBER(Z1363)),Z1363/Z1362-1,"")</f>
        <v>-1.6736401673639323E-3</v>
      </c>
      <c r="AB1363" s="60">
        <f>IF(ISNUMBER(Z1363),Z1363/MAX(Z$22:Z1363)-1,"")</f>
        <v>-0.12020648967551628</v>
      </c>
      <c r="AD1363" s="62">
        <v>14.77</v>
      </c>
      <c r="AE1363" s="60">
        <f>IF(AND(ISNUMBER(AD1362),ISNUMBER(AD1363)),AD1363/AD1362-1,"")</f>
        <v>-1.3522650439485862E-3</v>
      </c>
      <c r="AF1363" s="60">
        <f>IF(ISNUMBER(AD1363),AD1363/MAX(AD$22:AD1363)-1,"")</f>
        <v>-0.12964054213317611</v>
      </c>
      <c r="AH1363" s="62">
        <v>18.16</v>
      </c>
      <c r="AI1363" s="60">
        <f>IF(AND(ISNUMBER(AH1362),ISNUMBER(AH1363)),AH1363/AH1362-1,"")</f>
        <v>5.5096418732780705E-4</v>
      </c>
      <c r="AJ1363" s="60">
        <f>IF(ISNUMBER(AH1363),AH1363/MAX(AH$22:AH1363)-1,"")</f>
        <v>-0.13688212927756649</v>
      </c>
      <c r="AL1363" s="62">
        <v>20.92</v>
      </c>
      <c r="AM1363" s="60">
        <f>IF(AND(ISNUMBER(AL1362),ISNUMBER(AL1363)),AL1363/AL1362-1,"")</f>
        <v>1.9157088122607746E-3</v>
      </c>
      <c r="AN1363" s="60">
        <f>IF(ISNUMBER(AL1363),AL1363/MAX(AL$22:AL1363)-1,"")</f>
        <v>-0.11243105642766227</v>
      </c>
      <c r="AP1363" s="62">
        <v>100.54</v>
      </c>
      <c r="AQ1363" s="60">
        <f>IF(AND(ISNUMBER(AP1362),ISNUMBER(AP1363)),AP1363/AP1362-1,"")</f>
        <v>9.9472794190758052E-5</v>
      </c>
      <c r="AR1363" s="60">
        <f>IF(ISNUMBER(AP1363),AP1363/MAX(AP$22:AP1363)-1,"")</f>
        <v>-1.6880150928406668E-3</v>
      </c>
      <c r="AT1363" s="62">
        <v>50.18</v>
      </c>
      <c r="AU1363" s="60">
        <f>IF(AND(ISNUMBER(AT1362),ISNUMBER(AT1363)),AT1363/AT1362-1,"")</f>
        <v>1.9932230416586094E-4</v>
      </c>
      <c r="AV1363" s="60">
        <f>IF(ISNUMBER(AT1363),AT1363/MAX(AT$22:AT1363)-1,"")</f>
        <v>-7.9649542015136632E-4</v>
      </c>
      <c r="AX1363" s="62">
        <v>27.61</v>
      </c>
      <c r="AY1363" s="60">
        <f>IF(AND(ISNUMBER(AX1362),ISNUMBER(AX1363)),AX1363/AX1362-1,"")</f>
        <v>2.9059208136577031E-3</v>
      </c>
      <c r="AZ1363" s="60">
        <f>IF(ISNUMBER(AX1363),AX1363/MAX(AX$22:AX1363)-1,"")</f>
        <v>-1.6387602422515135E-2</v>
      </c>
      <c r="BB1363" s="62">
        <v>41.42</v>
      </c>
      <c r="BC1363" s="60">
        <f>IF(AND(ISNUMBER(BB1362),ISNUMBER(BB1363)),BB1363/BB1362-1,"")</f>
        <v>3.148462097360305E-3</v>
      </c>
      <c r="BD1363" s="60">
        <f>IF(ISNUMBER(BB1363),BB1363/MAX(BB$22:BB1363)-1,"")</f>
        <v>-0.25112999457602603</v>
      </c>
      <c r="BF1363" s="62">
        <v>49.33</v>
      </c>
      <c r="BG1363" s="60">
        <f>IF(AND(ISNUMBER(BF1362),ISNUMBER(BF1363)),BF1363/BF1362-1,"")</f>
        <v>6.0851926977689708E-4</v>
      </c>
      <c r="BH1363" s="60">
        <f>IF(ISNUMBER(BF1363),BF1363/MAX(BF$22:BF1363)-1,"")</f>
        <v>-8.8843738455855248E-2</v>
      </c>
      <c r="BK1363" s="61">
        <f>BK1362*(1+BL1363)</f>
        <v>145.76777654748926</v>
      </c>
      <c r="BL1363" s="60">
        <f>$L$12*N(AQ1363)+$L$13*N(S1363)+$L$14*N(AA1363)+$L$15*N(AE1363)+$L$16*N(AY1363)+$L$17*N(BC1363)+$L$18*N(AM1363)+$L$19*N(AU1363)+$L$20*N(W1363)</f>
        <v>-1.3081032923108222E-3</v>
      </c>
      <c r="BM1363" s="60">
        <f>IF(ISNUMBER(BK1363),BK1363/MAX(BK$22:BK1363)-1,"")</f>
        <v>-2.9288203516435574E-2</v>
      </c>
      <c r="BO1363" s="61">
        <f>BO1362*(1+BP1363)</f>
        <v>144.07057846361124</v>
      </c>
      <c r="BP1363" s="60">
        <f>$L$36*N(S1363)+$L$37*N(AQ1363)+$L$38*N(AA1363)+$L$39*N(AE1363)+$L$40*N(AM1363)+$L$41*N(W1363)+$L$42*N(AI1363)+$L$43*N(BG1363)+$L$44*N(AY1363)</f>
        <v>-1.7982399961565857E-3</v>
      </c>
      <c r="BQ1363" s="60">
        <f>IF(ISNUMBER(BO1363),BO1363/MAX(BO$22:BO1363)-1,"")</f>
        <v>-4.9826252684438965E-2</v>
      </c>
      <c r="BS1363" s="61">
        <f>BS1362*(1+BT1363)</f>
        <v>134.21635876661011</v>
      </c>
      <c r="BT1363" s="60">
        <f>$L$60*N(S1363)+$L$61*N(AE1363)+$L$62*N(AQ1363)+$L$63*N(AM1363)+$L$64*N(AI1363)+$L$65*N(AA1363)+$L$66*N(BG1363)+$L$67*N(W1363)+$L$68*N(AY1363)</f>
        <v>-1.6670779084783957E-3</v>
      </c>
      <c r="BU1363" s="60">
        <f>IF(ISNUMBER(BS1363),BS1363/MAX(BS$22:BS1363)-1,"")</f>
        <v>-7.0596251667773946E-2</v>
      </c>
    </row>
    <row r="1364" spans="17:73" ht="16" customHeight="1">
      <c r="Q1364" s="63">
        <v>45040</v>
      </c>
      <c r="R1364" s="62">
        <v>614.72</v>
      </c>
      <c r="S1364" s="60">
        <f>IF(AND(ISNUMBER(R1363),ISNUMBER(R1364)),R1364/R1363-1,"")</f>
        <v>1.6620498614958734E-3</v>
      </c>
      <c r="T1364" s="60">
        <f>IF(ISNUMBER(R1364),R1364/MAX(R$22:R1364)-1,"")</f>
        <v>-7.3519216277317168E-2</v>
      </c>
      <c r="V1364" s="62">
        <v>305.72000000000003</v>
      </c>
      <c r="W1364" s="60">
        <f>IF(AND(ISNUMBER(V1363),ISNUMBER(V1364)),V1364/V1363-1,"")</f>
        <v>1.6357509732722875E-4</v>
      </c>
      <c r="X1364" s="60">
        <f>IF(ISNUMBER(V1364),V1364/MAX(V$22:V1364)-1,"")</f>
        <v>-9.4350801315282617E-2</v>
      </c>
      <c r="Z1364" s="62">
        <v>11.96</v>
      </c>
      <c r="AA1364" s="60">
        <f>IF(AND(ISNUMBER(Z1363),ISNUMBER(Z1364)),Z1364/Z1363-1,"")</f>
        <v>2.5146689019279744E-3</v>
      </c>
      <c r="AB1364" s="60">
        <f>IF(ISNUMBER(Z1364),Z1364/MAX(Z$22:Z1364)-1,"")</f>
        <v>-0.11799410029498525</v>
      </c>
      <c r="AD1364" s="62">
        <v>14.76</v>
      </c>
      <c r="AE1364" s="60">
        <f>IF(AND(ISNUMBER(AD1363),ISNUMBER(AD1364)),AD1364/AD1363-1,"")</f>
        <v>-6.7704807041302217E-4</v>
      </c>
      <c r="AF1364" s="60">
        <f>IF(ISNUMBER(AD1364),AD1364/MAX(AD$22:AD1364)-1,"")</f>
        <v>-0.13022981732469063</v>
      </c>
      <c r="AH1364" s="62">
        <v>18.34</v>
      </c>
      <c r="AI1364" s="60">
        <f>IF(AND(ISNUMBER(AH1363),ISNUMBER(AH1364)),AH1364/AH1363-1,"")</f>
        <v>9.9118942731277748E-3</v>
      </c>
      <c r="AJ1364" s="60">
        <f>IF(ISNUMBER(AH1364),AH1364/MAX(AH$22:AH1364)-1,"")</f>
        <v>-0.12832699619771859</v>
      </c>
      <c r="AL1364" s="62">
        <v>20.92</v>
      </c>
      <c r="AM1364" s="60">
        <f>IF(AND(ISNUMBER(AL1363),ISNUMBER(AL1364)),AL1364/AL1363-1,"")</f>
        <v>0</v>
      </c>
      <c r="AN1364" s="60">
        <f>IF(ISNUMBER(AL1364),AL1364/MAX(AL$22:AL1364)-1,"")</f>
        <v>-0.11243105642766227</v>
      </c>
      <c r="AP1364" s="62">
        <v>100.54</v>
      </c>
      <c r="AQ1364" s="60">
        <f>IF(AND(ISNUMBER(AP1363),ISNUMBER(AP1364)),AP1364/AP1363-1,"")</f>
        <v>0</v>
      </c>
      <c r="AR1364" s="60">
        <f>IF(ISNUMBER(AP1364),AP1364/MAX(AP$22:AP1364)-1,"")</f>
        <v>-1.6880150928406668E-3</v>
      </c>
      <c r="AT1364" s="62">
        <v>50.19</v>
      </c>
      <c r="AU1364" s="60">
        <f>IF(AND(ISNUMBER(AT1363),ISNUMBER(AT1364)),AT1364/AT1363-1,"")</f>
        <v>1.9928258270218713E-4</v>
      </c>
      <c r="AV1364" s="60">
        <f>IF(ISNUMBER(AT1364),AT1364/MAX(AT$22:AT1364)-1,"")</f>
        <v>-5.9737156511352474E-4</v>
      </c>
      <c r="AX1364" s="62">
        <v>27.49</v>
      </c>
      <c r="AY1364" s="60">
        <f>IF(AND(ISNUMBER(AX1363),ISNUMBER(AX1364)),AX1364/AX1363-1,"")</f>
        <v>-4.3462513582035456E-3</v>
      </c>
      <c r="AZ1364" s="60">
        <f>IF(ISNUMBER(AX1364),AX1364/MAX(AX$22:AX1364)-1,"")</f>
        <v>-2.0662629141432243E-2</v>
      </c>
      <c r="BB1364" s="62">
        <v>41.36</v>
      </c>
      <c r="BC1364" s="60">
        <f>IF(AND(ISNUMBER(BB1363),ISNUMBER(BB1364)),BB1364/BB1363-1,"")</f>
        <v>-1.4485755673587786E-3</v>
      </c>
      <c r="BD1364" s="60">
        <f>IF(ISNUMBER(BB1364),BB1364/MAX(BB$22:BB1364)-1,"")</f>
        <v>-0.25221478936901109</v>
      </c>
      <c r="BF1364" s="62">
        <v>49.34</v>
      </c>
      <c r="BG1364" s="60">
        <f>IF(AND(ISNUMBER(BF1363),ISNUMBER(BF1364)),BF1364/BF1363-1,"")</f>
        <v>2.0271639975688593E-4</v>
      </c>
      <c r="BH1364" s="60">
        <f>IF(ISNUMBER(BF1364),BF1364/MAX(BF$22:BF1364)-1,"")</f>
        <v>-8.8659032138899141E-2</v>
      </c>
      <c r="BK1364" s="61">
        <f>BK1363*(1+BL1364)</f>
        <v>145.78181433153506</v>
      </c>
      <c r="BL1364" s="60">
        <f>$L$12*N(AQ1364)+$L$13*N(S1364)+$L$14*N(AA1364)+$L$15*N(AE1364)+$L$16*N(AY1364)+$L$17*N(BC1364)+$L$18*N(AM1364)+$L$19*N(AU1364)+$L$20*N(W1364)</f>
        <v>9.6302381625591534E-5</v>
      </c>
      <c r="BM1364" s="60">
        <f>IF(ISNUMBER(BK1364),BK1364/MAX(BK$22:BK1364)-1,"")</f>
        <v>-2.9194721658562073E-2</v>
      </c>
      <c r="BO1364" s="61">
        <f>BO1363*(1+BP1364)</f>
        <v>144.15736738914211</v>
      </c>
      <c r="BP1364" s="60">
        <f>$L$36*N(S1364)+$L$37*N(AQ1364)+$L$38*N(AA1364)+$L$39*N(AE1364)+$L$40*N(AM1364)+$L$41*N(W1364)+$L$42*N(AI1364)+$L$43*N(BG1364)+$L$44*N(AY1364)</f>
        <v>6.0240561575035064E-4</v>
      </c>
      <c r="BQ1364" s="60">
        <f>IF(ISNUMBER(BO1364),BO1364/MAX(BO$22:BO1364)-1,"")</f>
        <v>-4.92538626831176E-2</v>
      </c>
      <c r="BS1364" s="61">
        <f>BS1363*(1+BT1364)</f>
        <v>134.43520160281201</v>
      </c>
      <c r="BT1364" s="60">
        <f>$L$60*N(S1364)+$L$61*N(AE1364)+$L$62*N(AQ1364)+$L$63*N(AM1364)+$L$64*N(AI1364)+$L$65*N(AA1364)+$L$66*N(BG1364)+$L$67*N(W1364)+$L$68*N(AY1364)</f>
        <v>1.6305228230969143E-3</v>
      </c>
      <c r="BU1364" s="60">
        <f>IF(ISNUMBER(BS1364),BS1364/MAX(BS$22:BS1364)-1,"")</f>
        <v>-6.9080837644246551E-2</v>
      </c>
    </row>
    <row r="1365" spans="17:73" ht="16" customHeight="1">
      <c r="Q1365" s="63">
        <v>45042</v>
      </c>
      <c r="R1365" s="62">
        <v>617.70000000000005</v>
      </c>
      <c r="S1365" s="60">
        <f>IF(AND(ISNUMBER(R1364),ISNUMBER(R1365)),R1365/R1364-1,"")</f>
        <v>4.8477355543987688E-3</v>
      </c>
      <c r="T1365" s="60">
        <f>IF(ISNUMBER(R1365),R1365/MAX(R$22:R1365)-1,"")</f>
        <v>-6.9027882441597521E-2</v>
      </c>
      <c r="V1365" s="62">
        <v>306.62</v>
      </c>
      <c r="W1365" s="60">
        <f>IF(AND(ISNUMBER(V1364),ISNUMBER(V1365)),V1365/V1364-1,"")</f>
        <v>2.9438702080333279E-3</v>
      </c>
      <c r="X1365" s="60">
        <f>IF(ISNUMBER(V1365),V1365/MAX(V$22:V1365)-1,"")</f>
        <v>-9.1684687620345429E-2</v>
      </c>
      <c r="Z1365" s="62">
        <v>11.97</v>
      </c>
      <c r="AA1365" s="60">
        <f>IF(AND(ISNUMBER(Z1364),ISNUMBER(Z1365)),Z1365/Z1364-1,"")</f>
        <v>8.361204013378476E-4</v>
      </c>
      <c r="AB1365" s="60">
        <f>IF(ISNUMBER(Z1365),Z1365/MAX(Z$22:Z1365)-1,"")</f>
        <v>-0.11725663716814161</v>
      </c>
      <c r="AD1365" s="62">
        <v>14.66</v>
      </c>
      <c r="AE1365" s="60">
        <f>IF(AND(ISNUMBER(AD1364),ISNUMBER(AD1365)),AD1365/AD1364-1,"")</f>
        <v>-6.7750677506774881E-3</v>
      </c>
      <c r="AF1365" s="60">
        <f>IF(ISNUMBER(AD1365),AD1365/MAX(AD$22:AD1365)-1,"")</f>
        <v>-0.1361225692398349</v>
      </c>
      <c r="AH1365" s="62">
        <v>18.3</v>
      </c>
      <c r="AI1365" s="60">
        <f>IF(AND(ISNUMBER(AH1364),ISNUMBER(AH1365)),AH1365/AH1364-1,"")</f>
        <v>-2.1810250817884125E-3</v>
      </c>
      <c r="AJ1365" s="60">
        <f>IF(ISNUMBER(AH1365),AH1365/MAX(AH$22:AH1365)-1,"")</f>
        <v>-0.1302281368821292</v>
      </c>
      <c r="AL1365" s="62">
        <v>20.94</v>
      </c>
      <c r="AM1365" s="60">
        <f>IF(AND(ISNUMBER(AL1364),ISNUMBER(AL1365)),AL1365/AL1364-1,"")</f>
        <v>9.5602294455066072E-4</v>
      </c>
      <c r="AN1365" s="60">
        <f>IF(ISNUMBER(AL1365),AL1365/MAX(AL$22:AL1365)-1,"")</f>
        <v>-0.11158252015273651</v>
      </c>
      <c r="AP1365" s="62">
        <v>100.56</v>
      </c>
      <c r="AQ1365" s="60">
        <f>IF(AND(ISNUMBER(AP1364),ISNUMBER(AP1365)),AP1365/AP1364-1,"")</f>
        <v>1.9892580067626398E-4</v>
      </c>
      <c r="AR1365" s="60">
        <f>IF(ISNUMBER(AP1365),AP1365/MAX(AP$22:AP1365)-1,"")</f>
        <v>-1.4894250819182941E-3</v>
      </c>
      <c r="AT1365" s="62">
        <v>50.19</v>
      </c>
      <c r="AU1365" s="60">
        <f>IF(AND(ISNUMBER(AT1364),ISNUMBER(AT1365)),AT1365/AT1364-1,"")</f>
        <v>0</v>
      </c>
      <c r="AV1365" s="60">
        <f>IF(ISNUMBER(AT1365),AT1365/MAX(AT$22:AT1365)-1,"")</f>
        <v>-5.9737156511352474E-4</v>
      </c>
      <c r="AX1365" s="62">
        <v>27.99</v>
      </c>
      <c r="AY1365" s="60">
        <f>IF(AND(ISNUMBER(AX1364),ISNUMBER(AX1365)),AX1365/AX1364-1,"")</f>
        <v>1.818843215714816E-2</v>
      </c>
      <c r="AZ1365" s="60">
        <f>IF(ISNUMBER(AX1365),AX1365/MAX(AX$22:AX1365)-1,"")</f>
        <v>-2.8500178126114051E-3</v>
      </c>
      <c r="BB1365" s="62">
        <v>41.64</v>
      </c>
      <c r="BC1365" s="60">
        <f>IF(AND(ISNUMBER(BB1364),ISNUMBER(BB1365)),BB1365/BB1364-1,"")</f>
        <v>6.7698259187620735E-3</v>
      </c>
      <c r="BD1365" s="60">
        <f>IF(ISNUMBER(BB1365),BB1365/MAX(BB$22:BB1365)-1,"")</f>
        <v>-0.24715241366841445</v>
      </c>
      <c r="BF1365" s="62">
        <v>49.7</v>
      </c>
      <c r="BG1365" s="60">
        <f>IF(AND(ISNUMBER(BF1364),ISNUMBER(BF1365)),BF1365/BF1364-1,"")</f>
        <v>7.2963113092825438E-3</v>
      </c>
      <c r="BH1365" s="60">
        <f>IF(ISNUMBER(BF1365),BF1365/MAX(BF$22:BF1365)-1,"")</f>
        <v>-8.2009604728481622E-2</v>
      </c>
      <c r="BK1365" s="61">
        <f>BK1364*(1+BL1365)</f>
        <v>146.36046752959709</v>
      </c>
      <c r="BL1365" s="60">
        <f>$L$12*N(AQ1365)+$L$13*N(S1365)+$L$14*N(AA1365)+$L$15*N(AE1365)+$L$16*N(AY1365)+$L$17*N(BC1365)+$L$18*N(AM1365)+$L$19*N(AU1365)+$L$20*N(W1365)</f>
        <v>3.9693098944842617E-3</v>
      </c>
      <c r="BM1365" s="60">
        <f>IF(ISNUMBER(BK1365),BK1365/MAX(BK$22:BK1365)-1,"")</f>
        <v>-2.5341294661623937E-2</v>
      </c>
      <c r="BO1365" s="61">
        <f>BO1364*(1+BP1365)</f>
        <v>144.45277714107795</v>
      </c>
      <c r="BP1365" s="60">
        <f>$L$36*N(S1365)+$L$37*N(AQ1365)+$L$38*N(AA1365)+$L$39*N(AE1365)+$L$40*N(AM1365)+$L$41*N(W1365)+$L$42*N(AI1365)+$L$43*N(BG1365)+$L$44*N(AY1365)</f>
        <v>2.0492171665317132E-3</v>
      </c>
      <c r="BQ1365" s="60">
        <f>IF(ISNUMBER(BO1365),BO1365/MAX(BO$22:BO1365)-1,"")</f>
        <v>-4.7305577377514174E-2</v>
      </c>
      <c r="BS1365" s="61">
        <f>BS1364*(1+BT1365)</f>
        <v>134.48669557711938</v>
      </c>
      <c r="BT1365" s="60">
        <f>$L$60*N(S1365)+$L$61*N(AE1365)+$L$62*N(AQ1365)+$L$63*N(AM1365)+$L$64*N(AI1365)+$L$65*N(AA1365)+$L$66*N(BG1365)+$L$67*N(W1365)+$L$68*N(AY1365)</f>
        <v>3.8303936538515557E-4</v>
      </c>
      <c r="BU1365" s="60">
        <f>IF(ISNUMBER(BS1365),BS1365/MAX(BS$22:BS1365)-1,"")</f>
        <v>-6.872425895907297E-2</v>
      </c>
    </row>
    <row r="1366" spans="17:73" ht="16" customHeight="1">
      <c r="Q1366" s="63">
        <v>45043</v>
      </c>
      <c r="R1366" s="62">
        <v>613.54</v>
      </c>
      <c r="S1366" s="60">
        <f>IF(AND(ISNUMBER(R1365),ISNUMBER(R1366)),R1366/R1365-1,"")</f>
        <v>-6.7346608385948636E-3</v>
      </c>
      <c r="T1366" s="60">
        <f>IF(ISNUMBER(R1366),R1366/MAX(R$22:R1366)-1,"")</f>
        <v>-7.5297663903541867E-2</v>
      </c>
      <c r="V1366" s="62">
        <v>303.91000000000003</v>
      </c>
      <c r="W1366" s="60">
        <f>IF(AND(ISNUMBER(V1365),ISNUMBER(V1366)),V1366/V1365-1,"")</f>
        <v>-8.8383014806600046E-3</v>
      </c>
      <c r="X1366" s="60">
        <f>IF(ISNUMBER(V1366),V1366/MAX(V$22:V1366)-1,"")</f>
        <v>-9.9712652190656614E-2</v>
      </c>
      <c r="Z1366" s="62">
        <v>11.89</v>
      </c>
      <c r="AA1366" s="60">
        <f>IF(AND(ISNUMBER(Z1365),ISNUMBER(Z1366)),Z1366/Z1365-1,"")</f>
        <v>-6.6833751044277356E-3</v>
      </c>
      <c r="AB1366" s="60">
        <f>IF(ISNUMBER(Z1366),Z1366/MAX(Z$22:Z1366)-1,"")</f>
        <v>-0.12315634218289084</v>
      </c>
      <c r="AD1366" s="62">
        <v>14.73</v>
      </c>
      <c r="AE1366" s="60">
        <f>IF(AND(ISNUMBER(AD1365),ISNUMBER(AD1366)),AD1366/AD1365-1,"")</f>
        <v>4.7748976807640009E-3</v>
      </c>
      <c r="AF1366" s="60">
        <f>IF(ISNUMBER(AD1366),AD1366/MAX(AD$22:AD1366)-1,"")</f>
        <v>-0.13199764289923388</v>
      </c>
      <c r="AH1366" s="62">
        <v>18.21</v>
      </c>
      <c r="AI1366" s="60">
        <f>IF(AND(ISNUMBER(AH1365),ISNUMBER(AH1366)),AH1366/AH1365-1,"")</f>
        <v>-4.9180327868851847E-3</v>
      </c>
      <c r="AJ1366" s="60">
        <f>IF(ISNUMBER(AH1366),AH1366/MAX(AH$22:AH1366)-1,"")</f>
        <v>-0.13450570342205315</v>
      </c>
      <c r="AL1366" s="62">
        <v>20.79</v>
      </c>
      <c r="AM1366" s="60">
        <f>IF(AND(ISNUMBER(AL1365),ISNUMBER(AL1366)),AL1366/AL1365-1,"")</f>
        <v>-7.1633237822350537E-3</v>
      </c>
      <c r="AN1366" s="60">
        <f>IF(ISNUMBER(AL1366),AL1366/MAX(AL$22:AL1366)-1,"")</f>
        <v>-0.11794654221467971</v>
      </c>
      <c r="AP1366" s="62">
        <v>100.59</v>
      </c>
      <c r="AQ1366" s="60">
        <f>IF(AND(ISNUMBER(AP1365),ISNUMBER(AP1366)),AP1366/AP1365-1,"")</f>
        <v>2.9832935560869522E-4</v>
      </c>
      <c r="AR1366" s="60">
        <f>IF(ISNUMBER(AP1366),AP1366/MAX(AP$22:AP1366)-1,"")</f>
        <v>-1.1915400655345687E-3</v>
      </c>
      <c r="AT1366" s="62">
        <v>50.21</v>
      </c>
      <c r="AU1366" s="60">
        <f>IF(AND(ISNUMBER(AT1365),ISNUMBER(AT1366)),AT1366/AT1365-1,"")</f>
        <v>3.9848575413437004E-4</v>
      </c>
      <c r="AV1366" s="60">
        <f>IF(ISNUMBER(AT1366),AT1366/MAX(AT$22:AT1366)-1,"")</f>
        <v>-1.9912385503784158E-4</v>
      </c>
      <c r="AX1366" s="62">
        <v>27.96</v>
      </c>
      <c r="AY1366" s="60">
        <f>IF(AND(ISNUMBER(AX1365),ISNUMBER(AX1366)),AX1366/AX1365-1,"")</f>
        <v>-1.071811361200381E-3</v>
      </c>
      <c r="AZ1366" s="60">
        <f>IF(ISNUMBER(AX1366),AX1366/MAX(AX$22:AX1366)-1,"")</f>
        <v>-3.918774492340571E-3</v>
      </c>
      <c r="BB1366" s="62">
        <v>41.47</v>
      </c>
      <c r="BC1366" s="60">
        <f>IF(AND(ISNUMBER(BB1365),ISNUMBER(BB1366)),BB1366/BB1365-1,"")</f>
        <v>-4.0826128722383226E-3</v>
      </c>
      <c r="BD1366" s="60">
        <f>IF(ISNUMBER(BB1366),BB1366/MAX(BB$22:BB1366)-1,"")</f>
        <v>-0.25022599891520525</v>
      </c>
      <c r="BF1366" s="62">
        <v>49.62</v>
      </c>
      <c r="BG1366" s="60">
        <f>IF(AND(ISNUMBER(BF1365),ISNUMBER(BF1366)),BF1366/BF1365-1,"")</f>
        <v>-1.6096579476861939E-3</v>
      </c>
      <c r="BH1366" s="60">
        <f>IF(ISNUMBER(BF1366),BF1366/MAX(BF$22:BF1366)-1,"")</f>
        <v>-8.3487255264130145E-2</v>
      </c>
      <c r="BK1366" s="61">
        <f>BK1365*(1+BL1366)</f>
        <v>145.89461225140596</v>
      </c>
      <c r="BL1366" s="60">
        <f>$L$12*N(AQ1366)+$L$13*N(S1366)+$L$14*N(AA1366)+$L$15*N(AE1366)+$L$16*N(AY1366)+$L$17*N(BC1366)+$L$18*N(AM1366)+$L$19*N(AU1366)+$L$20*N(W1366)</f>
        <v>-3.1829310609227785E-3</v>
      </c>
      <c r="BM1366" s="60">
        <f>IF(ISNUMBER(BK1366),BK1366/MAX(BK$22:BK1366)-1,"")</f>
        <v>-2.8443566128644182E-2</v>
      </c>
      <c r="BO1366" s="61">
        <f>BO1365*(1+BP1366)</f>
        <v>144.0411770452024</v>
      </c>
      <c r="BP1366" s="60">
        <f>$L$36*N(S1366)+$L$37*N(AQ1366)+$L$38*N(AA1366)+$L$39*N(AE1366)+$L$40*N(AM1366)+$L$41*N(W1366)+$L$42*N(AI1366)+$L$43*N(BG1366)+$L$44*N(AY1366)</f>
        <v>-2.8493747508471657E-3</v>
      </c>
      <c r="BQ1366" s="60">
        <f>IF(ISNUMBER(BO1366),BO1366/MAX(BO$22:BO1366)-1,"")</f>
        <v>-5.0020160810607672E-2</v>
      </c>
      <c r="BS1366" s="61">
        <f>BS1365*(1+BT1366)</f>
        <v>134.07735282708202</v>
      </c>
      <c r="BT1366" s="60">
        <f>$L$60*N(S1366)+$L$61*N(AE1366)+$L$62*N(AQ1366)+$L$63*N(AM1366)+$L$64*N(AI1366)+$L$65*N(AA1366)+$L$66*N(BG1366)+$L$67*N(W1366)+$L$68*N(AY1366)</f>
        <v>-3.0437416004664725E-3</v>
      </c>
      <c r="BU1366" s="60">
        <f>IF(ISNUMBER(BS1366),BS1366/MAX(BS$22:BS1366)-1,"")</f>
        <v>-7.1558821673584516E-2</v>
      </c>
    </row>
    <row r="1367" spans="17:73" ht="16" customHeight="1">
      <c r="Q1367" s="63">
        <v>45044</v>
      </c>
      <c r="R1367" s="62">
        <v>622.87</v>
      </c>
      <c r="S1367" s="60">
        <f>IF(AND(ISNUMBER(R1366),ISNUMBER(R1367)),R1367/R1366-1,"")</f>
        <v>1.5206832480360033E-2</v>
      </c>
      <c r="T1367" s="60">
        <f>IF(ISNUMBER(R1367),R1367/MAX(R$22:R1367)-1,"")</f>
        <v>-6.1235870384325541E-2</v>
      </c>
      <c r="V1367" s="62">
        <v>308.99</v>
      </c>
      <c r="W1367" s="60">
        <f>IF(AND(ISNUMBER(V1366),ISNUMBER(V1367)),V1367/V1366-1,"")</f>
        <v>1.6715474976144229E-2</v>
      </c>
      <c r="X1367" s="60">
        <f>IF(ISNUMBER(V1367),V1367/MAX(V$22:V1367)-1,"")</f>
        <v>-8.4663921557010302E-2</v>
      </c>
      <c r="Z1367" s="62">
        <v>12.02</v>
      </c>
      <c r="AA1367" s="60">
        <f>IF(AND(ISNUMBER(Z1366),ISNUMBER(Z1367)),Z1367/Z1366-1,"")</f>
        <v>1.0933557611437994E-2</v>
      </c>
      <c r="AB1367" s="60">
        <f>IF(ISNUMBER(Z1367),Z1367/MAX(Z$22:Z1367)-1,"")</f>
        <v>-0.11356932153392341</v>
      </c>
      <c r="AD1367" s="62">
        <v>14.92</v>
      </c>
      <c r="AE1367" s="60">
        <f>IF(AND(ISNUMBER(AD1366),ISNUMBER(AD1367)),AD1367/AD1366-1,"")</f>
        <v>1.2898845892735933E-2</v>
      </c>
      <c r="AF1367" s="60">
        <f>IF(ISNUMBER(AD1367),AD1367/MAX(AD$22:AD1367)-1,"")</f>
        <v>-0.12080141426045954</v>
      </c>
      <c r="AH1367" s="62">
        <v>18.32</v>
      </c>
      <c r="AI1367" s="60">
        <f>IF(AND(ISNUMBER(AH1366),ISNUMBER(AH1367)),AH1367/AH1366-1,"")</f>
        <v>6.0406370126304676E-3</v>
      </c>
      <c r="AJ1367" s="60">
        <f>IF(ISNUMBER(AH1367),AH1367/MAX(AH$22:AH1367)-1,"")</f>
        <v>-0.12927756653992395</v>
      </c>
      <c r="AL1367" s="62">
        <v>20.99</v>
      </c>
      <c r="AM1367" s="60">
        <f>IF(AND(ISNUMBER(AL1366),ISNUMBER(AL1367)),AL1367/AL1366-1,"")</f>
        <v>9.6200096200096397E-3</v>
      </c>
      <c r="AN1367" s="60">
        <f>IF(ISNUMBER(AL1367),AL1367/MAX(AL$22:AL1367)-1,"")</f>
        <v>-0.10946117946542222</v>
      </c>
      <c r="AP1367" s="62">
        <v>100.58</v>
      </c>
      <c r="AQ1367" s="60">
        <f>IF(AND(ISNUMBER(AP1366),ISNUMBER(AP1367)),AP1367/AP1366-1,"")</f>
        <v>-9.9413460582620239E-5</v>
      </c>
      <c r="AR1367" s="60">
        <f>IF(ISNUMBER(AP1367),AP1367/MAX(AP$22:AP1367)-1,"")</f>
        <v>-1.2908350709959215E-3</v>
      </c>
      <c r="AT1367" s="62">
        <v>50.21</v>
      </c>
      <c r="AU1367" s="60">
        <f>IF(AND(ISNUMBER(AT1366),ISNUMBER(AT1367)),AT1367/AT1366-1,"")</f>
        <v>0</v>
      </c>
      <c r="AV1367" s="60">
        <f>IF(ISNUMBER(AT1367),AT1367/MAX(AT$22:AT1367)-1,"")</f>
        <v>-1.9912385503784158E-4</v>
      </c>
      <c r="AX1367" s="62">
        <v>27.8</v>
      </c>
      <c r="AY1367" s="60">
        <f>IF(AND(ISNUMBER(AX1366),ISNUMBER(AX1367)),AX1367/AX1366-1,"")</f>
        <v>-5.7224606580830173E-3</v>
      </c>
      <c r="AZ1367" s="60">
        <f>IF(ISNUMBER(AX1367),AX1367/MAX(AX$22:AX1367)-1,"")</f>
        <v>-9.6188101175632701E-3</v>
      </c>
      <c r="BB1367" s="62">
        <v>41.43</v>
      </c>
      <c r="BC1367" s="60">
        <f>IF(AND(ISNUMBER(BB1366),ISNUMBER(BB1367)),BB1367/BB1366-1,"")</f>
        <v>-9.6455268869055644E-4</v>
      </c>
      <c r="BD1367" s="60">
        <f>IF(ISNUMBER(BB1367),BB1367/MAX(BB$22:BB1367)-1,"")</f>
        <v>-0.25094919544386185</v>
      </c>
      <c r="BF1367" s="62">
        <v>49.64</v>
      </c>
      <c r="BG1367" s="60">
        <f>IF(AND(ISNUMBER(BF1366),ISNUMBER(BF1367)),BF1367/BF1366-1,"")</f>
        <v>4.0306328093508981E-4</v>
      </c>
      <c r="BH1367" s="60">
        <f>IF(ISNUMBER(BF1367),BF1367/MAX(BF$22:BF1367)-1,"")</f>
        <v>-8.3117842630217931E-2</v>
      </c>
      <c r="BK1367" s="61">
        <f>BK1366*(1+BL1367)</f>
        <v>146.92710850894741</v>
      </c>
      <c r="BL1367" s="60">
        <f>$L$12*N(AQ1367)+$L$13*N(S1367)+$L$14*N(AA1367)+$L$15*N(AE1367)+$L$16*N(AY1367)+$L$17*N(BC1367)+$L$18*N(AM1367)+$L$19*N(AU1367)+$L$20*N(W1367)</f>
        <v>7.0770005938413112E-3</v>
      </c>
      <c r="BM1367" s="60">
        <f>IF(ISNUMBER(BK1367),BK1367/MAX(BK$22:BK1367)-1,"")</f>
        <v>-2.1567860669186145E-2</v>
      </c>
      <c r="BO1367" s="61">
        <f>BO1366*(1+BP1367)</f>
        <v>145.29561610939462</v>
      </c>
      <c r="BP1367" s="60">
        <f>$L$36*N(S1367)+$L$37*N(AQ1367)+$L$38*N(AA1367)+$L$39*N(AE1367)+$L$40*N(AM1367)+$L$41*N(W1367)+$L$42*N(AI1367)+$L$43*N(BG1367)+$L$44*N(AY1367)</f>
        <v>8.7088920677075021E-3</v>
      </c>
      <c r="BQ1367" s="60">
        <f>IF(ISNUMBER(BO1367),BO1367/MAX(BO$22:BO1367)-1,"")</f>
        <v>-4.1746888924609094E-2</v>
      </c>
      <c r="BS1367" s="61">
        <f>BS1366*(1+BT1367)</f>
        <v>135.37279217290302</v>
      </c>
      <c r="BT1367" s="60">
        <f>$L$60*N(S1367)+$L$61*N(AE1367)+$L$62*N(AQ1367)+$L$63*N(AM1367)+$L$64*N(AI1367)+$L$65*N(AA1367)+$L$66*N(BG1367)+$L$67*N(W1367)+$L$68*N(AY1367)</f>
        <v>9.6618803884927947E-3</v>
      </c>
      <c r="BU1367" s="60">
        <f>IF(ISNUMBER(BS1367),BS1367/MAX(BS$22:BS1367)-1,"")</f>
        <v>-6.2588334060843409E-2</v>
      </c>
    </row>
    <row r="1368" spans="17:73" ht="16" customHeight="1">
      <c r="Q1368" s="63">
        <v>45047</v>
      </c>
      <c r="R1368" s="62">
        <v>626.95000000000005</v>
      </c>
      <c r="S1368" s="60">
        <f>IF(AND(ISNUMBER(R1367),ISNUMBER(R1368)),R1368/R1367-1,"")</f>
        <v>6.5503235024966244E-3</v>
      </c>
      <c r="T1368" s="60">
        <f>IF(ISNUMBER(R1368),R1368/MAX(R$22:R1368)-1,"")</f>
        <v>-5.5086661642803292E-2</v>
      </c>
      <c r="V1368" s="62">
        <v>310.95999999999998</v>
      </c>
      <c r="W1368" s="60">
        <f>IF(AND(ISNUMBER(V1367),ISNUMBER(V1368)),V1368/V1367-1,"")</f>
        <v>6.3756108611927598E-3</v>
      </c>
      <c r="X1368" s="60">
        <f>IF(ISNUMBER(V1368),V1368/MAX(V$22:V1368)-1,"")</f>
        <v>-7.8828094913647617E-2</v>
      </c>
      <c r="Z1368" s="62">
        <v>12.09</v>
      </c>
      <c r="AA1368" s="60">
        <f>IF(AND(ISNUMBER(Z1367),ISNUMBER(Z1368)),Z1368/Z1367-1,"")</f>
        <v>5.8236272878535722E-3</v>
      </c>
      <c r="AB1368" s="60">
        <f>IF(ISNUMBER(Z1368),Z1368/MAX(Z$22:Z1368)-1,"")</f>
        <v>-0.1084070796460177</v>
      </c>
      <c r="AD1368" s="62">
        <v>15.11</v>
      </c>
      <c r="AE1368" s="60">
        <f>IF(AND(ISNUMBER(AD1367),ISNUMBER(AD1368)),AD1368/AD1367-1,"")</f>
        <v>1.2734584450402098E-2</v>
      </c>
      <c r="AF1368" s="60">
        <f>IF(ISNUMBER(AD1368),AD1368/MAX(AD$22:AD1368)-1,"")</f>
        <v>-0.10960518562168531</v>
      </c>
      <c r="AH1368" s="62">
        <v>18.37</v>
      </c>
      <c r="AI1368" s="60">
        <f>IF(AND(ISNUMBER(AH1367),ISNUMBER(AH1368)),AH1368/AH1367-1,"")</f>
        <v>2.7292576419213344E-3</v>
      </c>
      <c r="AJ1368" s="60">
        <f>IF(ISNUMBER(AH1368),AH1368/MAX(AH$22:AH1368)-1,"")</f>
        <v>-0.12690114068441061</v>
      </c>
      <c r="AL1368" s="62">
        <v>20.94</v>
      </c>
      <c r="AM1368" s="60">
        <f>IF(AND(ISNUMBER(AL1367),ISNUMBER(AL1368)),AL1368/AL1367-1,"")</f>
        <v>-2.3820867079560326E-3</v>
      </c>
      <c r="AN1368" s="60">
        <f>IF(ISNUMBER(AL1368),AL1368/MAX(AL$22:AL1368)-1,"")</f>
        <v>-0.11158252015273651</v>
      </c>
      <c r="AP1368" s="62">
        <v>100.61</v>
      </c>
      <c r="AQ1368" s="60">
        <f>IF(AND(ISNUMBER(AP1367),ISNUMBER(AP1368)),AP1368/AP1367-1,"")</f>
        <v>2.982700338038935E-4</v>
      </c>
      <c r="AR1368" s="60">
        <f>IF(ISNUMBER(AP1368),AP1368/MAX(AP$22:AP1368)-1,"")</f>
        <v>-9.929500546121961E-4</v>
      </c>
      <c r="AT1368" s="62">
        <v>50.09</v>
      </c>
      <c r="AU1368" s="60">
        <f>IF(AND(ISNUMBER(AT1367),ISNUMBER(AT1368)),AT1368/AT1367-1,"")</f>
        <v>-2.3899621589323905E-3</v>
      </c>
      <c r="AV1368" s="60">
        <f>IF(ISNUMBER(AT1368),AT1368/MAX(AT$22:AT1368)-1,"")</f>
        <v>-2.5886101154917185E-3</v>
      </c>
      <c r="AX1368" s="62">
        <v>27.66</v>
      </c>
      <c r="AY1368" s="60">
        <f>IF(AND(ISNUMBER(AX1367),ISNUMBER(AX1368)),AX1368/AX1367-1,"")</f>
        <v>-5.0359712230215736E-3</v>
      </c>
      <c r="AZ1368" s="60">
        <f>IF(ISNUMBER(AX1368),AX1368/MAX(AX$22:AX1368)-1,"")</f>
        <v>-1.4606341289633118E-2</v>
      </c>
      <c r="BB1368" s="62">
        <v>41.63</v>
      </c>
      <c r="BC1368" s="60">
        <f>IF(AND(ISNUMBER(BB1367),ISNUMBER(BB1368)),BB1368/BB1367-1,"")</f>
        <v>4.8274197441469102E-3</v>
      </c>
      <c r="BD1368" s="60">
        <f>IF(ISNUMBER(BB1368),BB1368/MAX(BB$22:BB1368)-1,"")</f>
        <v>-0.24733321280057852</v>
      </c>
      <c r="BF1368" s="62">
        <v>49.68</v>
      </c>
      <c r="BG1368" s="60">
        <f>IF(AND(ISNUMBER(BF1367),ISNUMBER(BF1368)),BF1368/BF1367-1,"")</f>
        <v>8.058017727639033E-4</v>
      </c>
      <c r="BH1368" s="60">
        <f>IF(ISNUMBER(BF1368),BF1368/MAX(BF$22:BF1368)-1,"")</f>
        <v>-8.2379017362393836E-2</v>
      </c>
      <c r="BK1368" s="61">
        <f>BK1367*(1+BL1368)</f>
        <v>147.44147221752962</v>
      </c>
      <c r="BL1368" s="60">
        <f>$L$12*N(AQ1368)+$L$13*N(S1368)+$L$14*N(AA1368)+$L$15*N(AE1368)+$L$16*N(AY1368)+$L$17*N(BC1368)+$L$18*N(AM1368)+$L$19*N(AU1368)+$L$20*N(W1368)</f>
        <v>3.50080876022205E-3</v>
      </c>
      <c r="BM1368" s="60">
        <f>IF(ISNUMBER(BK1368),BK1368/MAX(BK$22:BK1368)-1,"")</f>
        <v>-1.8142556864534143E-2</v>
      </c>
      <c r="BO1368" s="61">
        <f>BO1367*(1+BP1368)</f>
        <v>145.99294940772472</v>
      </c>
      <c r="BP1368" s="60">
        <f>$L$36*N(S1368)+$L$37*N(AQ1368)+$L$38*N(AA1368)+$L$39*N(AE1368)+$L$40*N(AM1368)+$L$41*N(W1368)+$L$42*N(AI1368)+$L$43*N(BG1368)+$L$44*N(AY1368)</f>
        <v>4.7994104502441506E-3</v>
      </c>
      <c r="BQ1368" s="60">
        <f>IF(ISNUMBER(BO1368),BO1368/MAX(BO$22:BO1368)-1,"")</f>
        <v>-3.714783892933482E-2</v>
      </c>
      <c r="BS1368" s="61">
        <f>BS1367*(1+BT1368)</f>
        <v>136.04276089414071</v>
      </c>
      <c r="BT1368" s="60">
        <f>$L$60*N(S1368)+$L$61*N(AE1368)+$L$62*N(AQ1368)+$L$63*N(AM1368)+$L$64*N(AI1368)+$L$65*N(AA1368)+$L$66*N(BG1368)+$L$67*N(W1368)+$L$68*N(AY1368)</f>
        <v>4.9490648045582971E-3</v>
      </c>
      <c r="BU1368" s="60">
        <f>IF(ISNUMBER(BS1368),BS1368/MAX(BS$22:BS1368)-1,"")</f>
        <v>-5.7949022977561659E-2</v>
      </c>
    </row>
    <row r="1369" spans="17:73" ht="16" customHeight="1">
      <c r="Q1369" s="63">
        <v>45048</v>
      </c>
      <c r="R1369" s="62">
        <v>619.01</v>
      </c>
      <c r="S1369" s="60">
        <f>IF(AND(ISNUMBER(R1368),ISNUMBER(R1369)),R1369/R1368-1,"")</f>
        <v>-1.2664486801180375E-2</v>
      </c>
      <c r="T1369" s="60">
        <f>IF(ISNUMBER(R1369),R1369/MAX(R$22:R1369)-1,"")</f>
        <v>-6.7053504144687248E-2</v>
      </c>
      <c r="V1369" s="62">
        <v>306.98</v>
      </c>
      <c r="W1369" s="60">
        <f>IF(AND(ISNUMBER(V1368),ISNUMBER(V1369)),V1369/V1368-1,"")</f>
        <v>-1.2799073835862984E-2</v>
      </c>
      <c r="X1369" s="60">
        <f>IF(ISNUMBER(V1369),V1369/MAX(V$22:V1369)-1,"")</f>
        <v>-9.0618242142370353E-2</v>
      </c>
      <c r="Z1369" s="62">
        <v>11.95</v>
      </c>
      <c r="AA1369" s="60">
        <f>IF(AND(ISNUMBER(Z1368),ISNUMBER(Z1369)),Z1369/Z1368-1,"")</f>
        <v>-1.1579818031430933E-2</v>
      </c>
      <c r="AB1369" s="60">
        <f>IF(ISNUMBER(Z1369),Z1369/MAX(Z$22:Z1369)-1,"")</f>
        <v>-0.118731563421829</v>
      </c>
      <c r="AD1369" s="62">
        <v>15.15</v>
      </c>
      <c r="AE1369" s="60">
        <f>IF(AND(ISNUMBER(AD1368),ISNUMBER(AD1369)),AD1369/AD1368-1,"")</f>
        <v>2.647253474520328E-3</v>
      </c>
      <c r="AF1369" s="60">
        <f>IF(ISNUMBER(AD1369),AD1369/MAX(AD$22:AD1369)-1,"")</f>
        <v>-0.10724808485562753</v>
      </c>
      <c r="AH1369" s="62">
        <v>18.11</v>
      </c>
      <c r="AI1369" s="60">
        <f>IF(AND(ISNUMBER(AH1368),ISNUMBER(AH1369)),AH1369/AH1368-1,"")</f>
        <v>-1.4153511159499255E-2</v>
      </c>
      <c r="AJ1369" s="60">
        <f>IF(ISNUMBER(AH1369),AH1369/MAX(AH$22:AH1369)-1,"")</f>
        <v>-0.13925855513307983</v>
      </c>
      <c r="AL1369" s="62">
        <v>21</v>
      </c>
      <c r="AM1369" s="60">
        <f>IF(AND(ISNUMBER(AL1368),ISNUMBER(AL1369)),AL1369/AL1368-1,"")</f>
        <v>2.8653295128939771E-3</v>
      </c>
      <c r="AN1369" s="60">
        <f>IF(ISNUMBER(AL1369),AL1369/MAX(AL$22:AL1369)-1,"")</f>
        <v>-0.10903691132795923</v>
      </c>
      <c r="AP1369" s="62">
        <v>100.62</v>
      </c>
      <c r="AQ1369" s="60">
        <f>IF(AND(ISNUMBER(AP1368),ISNUMBER(AP1369)),AP1369/AP1368-1,"")</f>
        <v>9.9393698439476097E-5</v>
      </c>
      <c r="AR1369" s="60">
        <f>IF(ISNUMBER(AP1369),AP1369/MAX(AP$22:AP1369)-1,"")</f>
        <v>-8.9365504915095428E-4</v>
      </c>
      <c r="AT1369" s="62">
        <v>50.09</v>
      </c>
      <c r="AU1369" s="60">
        <f>IF(AND(ISNUMBER(AT1368),ISNUMBER(AT1369)),AT1369/AT1368-1,"")</f>
        <v>0</v>
      </c>
      <c r="AV1369" s="60">
        <f>IF(ISNUMBER(AT1369),AT1369/MAX(AT$22:AT1369)-1,"")</f>
        <v>-2.5886101154917185E-3</v>
      </c>
      <c r="AX1369" s="62">
        <v>27.4</v>
      </c>
      <c r="AY1369" s="60">
        <f>IF(AND(ISNUMBER(AX1368),ISNUMBER(AX1369)),AX1369/AX1368-1,"")</f>
        <v>-9.3998553868402945E-3</v>
      </c>
      <c r="AZ1369" s="60">
        <f>IF(ISNUMBER(AX1369),AX1369/MAX(AX$22:AX1369)-1,"")</f>
        <v>-2.3868899180619962E-2</v>
      </c>
      <c r="BB1369" s="62">
        <v>41.42</v>
      </c>
      <c r="BC1369" s="60">
        <f>IF(AND(ISNUMBER(BB1368),ISNUMBER(BB1369)),BB1369/BB1368-1,"")</f>
        <v>-5.0444391064136118E-3</v>
      </c>
      <c r="BD1369" s="60">
        <f>IF(ISNUMBER(BB1369),BB1369/MAX(BB$22:BB1369)-1,"")</f>
        <v>-0.25112999457602603</v>
      </c>
      <c r="BF1369" s="62">
        <v>49.41</v>
      </c>
      <c r="BG1369" s="60">
        <f>IF(AND(ISNUMBER(BF1368),ISNUMBER(BF1369)),BF1369/BF1368-1,"")</f>
        <v>-5.4347826086956763E-3</v>
      </c>
      <c r="BH1369" s="60">
        <f>IF(ISNUMBER(BF1369),BF1369/MAX(BF$22:BF1369)-1,"")</f>
        <v>-8.7366087920206947E-2</v>
      </c>
      <c r="BK1369" s="61">
        <f>BK1368*(1+BL1369)</f>
        <v>146.44106582020729</v>
      </c>
      <c r="BL1369" s="60">
        <f>$L$12*N(AQ1369)+$L$13*N(S1369)+$L$14*N(AA1369)+$L$15*N(AE1369)+$L$16*N(AY1369)+$L$17*N(BC1369)+$L$18*N(AM1369)+$L$19*N(AU1369)+$L$20*N(W1369)</f>
        <v>-6.7851085741085695E-3</v>
      </c>
      <c r="BM1369" s="60">
        <f>IF(ISNUMBER(BK1369),BK1369/MAX(BK$22:BK1369)-1,"")</f>
        <v>-2.4804566220504753E-2</v>
      </c>
      <c r="BO1369" s="61">
        <f>BO1368*(1+BP1369)</f>
        <v>145.05990663496885</v>
      </c>
      <c r="BP1369" s="60">
        <f>$L$36*N(S1369)+$L$37*N(AQ1369)+$L$38*N(AA1369)+$L$39*N(AE1369)+$L$40*N(AM1369)+$L$41*N(W1369)+$L$42*N(AI1369)+$L$43*N(BG1369)+$L$44*N(AY1369)</f>
        <v>-6.3910125560247659E-3</v>
      </c>
      <c r="BQ1369" s="60">
        <f>IF(ISNUMBER(BO1369),BO1369/MAX(BO$22:BO1369)-1,"")</f>
        <v>-4.3301439180333134E-2</v>
      </c>
      <c r="BS1369" s="61">
        <f>BS1368*(1+BT1369)</f>
        <v>135.26569228533805</v>
      </c>
      <c r="BT1369" s="60">
        <f>$L$60*N(S1369)+$L$61*N(AE1369)+$L$62*N(AQ1369)+$L$63*N(AM1369)+$L$64*N(AI1369)+$L$65*N(AA1369)+$L$66*N(BG1369)+$L$67*N(W1369)+$L$68*N(AY1369)</f>
        <v>-5.7119438307145073E-3</v>
      </c>
      <c r="BU1369" s="60">
        <f>IF(ISNUMBER(BS1369),BS1369/MAX(BS$22:BS1369)-1,"")</f>
        <v>-6.3329965243983599E-2</v>
      </c>
    </row>
    <row r="1370" spans="17:73" ht="16" customHeight="1">
      <c r="Q1370" s="63">
        <v>45049</v>
      </c>
      <c r="R1370" s="62">
        <v>617.44000000000005</v>
      </c>
      <c r="S1370" s="60">
        <f>IF(AND(ISNUMBER(R1369),ISNUMBER(R1370)),R1370/R1369-1,"")</f>
        <v>-2.5363079756384188E-3</v>
      </c>
      <c r="T1370" s="60">
        <f>IF(ISNUMBER(R1370),R1370/MAX(R$22:R1370)-1,"")</f>
        <v>-6.9419743782969001E-2</v>
      </c>
      <c r="V1370" s="62">
        <v>306.35000000000002</v>
      </c>
      <c r="W1370" s="60">
        <f>IF(AND(ISNUMBER(V1369),ISNUMBER(V1370)),V1370/V1369-1,"")</f>
        <v>-2.0522509609746109E-3</v>
      </c>
      <c r="X1370" s="60">
        <f>IF(ISNUMBER(V1370),V1370/MAX(V$22:V1370)-1,"")</f>
        <v>-9.2484521728826485E-2</v>
      </c>
      <c r="Z1370" s="62">
        <v>11.88</v>
      </c>
      <c r="AA1370" s="60">
        <f>IF(AND(ISNUMBER(Z1369),ISNUMBER(Z1370)),Z1370/Z1369-1,"")</f>
        <v>-5.8577405857739295E-3</v>
      </c>
      <c r="AB1370" s="60">
        <f>IF(ISNUMBER(Z1370),Z1370/MAX(Z$22:Z1370)-1,"")</f>
        <v>-0.12389380530973448</v>
      </c>
      <c r="AD1370" s="62">
        <v>14.98</v>
      </c>
      <c r="AE1370" s="60">
        <f>IF(AND(ISNUMBER(AD1369),ISNUMBER(AD1370)),AD1370/AD1369-1,"")</f>
        <v>-1.1221122112211268E-2</v>
      </c>
      <c r="AF1370" s="60">
        <f>IF(ISNUMBER(AD1370),AD1370/MAX(AD$22:AD1370)-1,"")</f>
        <v>-0.11726576311137293</v>
      </c>
      <c r="AH1370" s="62">
        <v>18.02</v>
      </c>
      <c r="AI1370" s="60">
        <f>IF(AND(ISNUMBER(AH1369),ISNUMBER(AH1370)),AH1370/AH1369-1,"")</f>
        <v>-4.9696300386526948E-3</v>
      </c>
      <c r="AJ1370" s="60">
        <f>IF(ISNUMBER(AH1370),AH1370/MAX(AH$22:AH1370)-1,"")</f>
        <v>-0.14353612167300378</v>
      </c>
      <c r="AL1370" s="62">
        <v>20.74</v>
      </c>
      <c r="AM1370" s="60">
        <f>IF(AND(ISNUMBER(AL1369),ISNUMBER(AL1370)),AL1370/AL1369-1,"")</f>
        <v>-1.2380952380952492E-2</v>
      </c>
      <c r="AN1370" s="60">
        <f>IF(ISNUMBER(AL1370),AL1370/MAX(AL$22:AL1370)-1,"")</f>
        <v>-0.12006788290199411</v>
      </c>
      <c r="AP1370" s="62">
        <v>100.63</v>
      </c>
      <c r="AQ1370" s="60">
        <f>IF(AND(ISNUMBER(AP1369),ISNUMBER(AP1370)),AP1370/AP1369-1,"")</f>
        <v>9.9383820314047355E-5</v>
      </c>
      <c r="AR1370" s="60">
        <f>IF(ISNUMBER(AP1370),AP1370/MAX(AP$22:AP1370)-1,"")</f>
        <v>-7.9436004368982349E-4</v>
      </c>
      <c r="AT1370" s="62">
        <v>50.1</v>
      </c>
      <c r="AU1370" s="60">
        <f>IF(AND(ISNUMBER(AT1369),ISNUMBER(AT1370)),AT1370/AT1369-1,"")</f>
        <v>1.9964064683564153E-4</v>
      </c>
      <c r="AV1370" s="60">
        <f>IF(ISNUMBER(AT1370),AT1370/MAX(AT$22:AT1370)-1,"")</f>
        <v>-2.3894862604539879E-3</v>
      </c>
      <c r="AX1370" s="62">
        <v>28.03</v>
      </c>
      <c r="AY1370" s="60">
        <f>IF(AND(ISNUMBER(AX1369),ISNUMBER(AX1370)),AX1370/AX1369-1,"")</f>
        <v>2.2992700729927096E-2</v>
      </c>
      <c r="AZ1370" s="60">
        <f>IF(ISNUMBER(AX1370),AX1370/MAX(AX$22:AX1370)-1,"")</f>
        <v>-1.4250089063055915E-3</v>
      </c>
      <c r="BB1370" s="62">
        <v>41.7</v>
      </c>
      <c r="BC1370" s="60">
        <f>IF(AND(ISNUMBER(BB1369),ISNUMBER(BB1370)),BB1370/BB1369-1,"")</f>
        <v>6.7600193143408926E-3</v>
      </c>
      <c r="BD1370" s="60">
        <f>IF(ISNUMBER(BB1370),BB1370/MAX(BB$22:BB1370)-1,"")</f>
        <v>-0.24606761887542938</v>
      </c>
      <c r="BF1370" s="62">
        <v>49.54</v>
      </c>
      <c r="BG1370" s="60">
        <f>IF(AND(ISNUMBER(BF1369),ISNUMBER(BF1370)),BF1370/BF1369-1,"")</f>
        <v>2.6310463468934842E-3</v>
      </c>
      <c r="BH1370" s="60">
        <f>IF(ISNUMBER(BF1370),BF1370/MAX(BF$22:BF1370)-1,"")</f>
        <v>-8.4964905799778334E-2</v>
      </c>
      <c r="BK1370" s="61">
        <f>BK1369*(1+BL1370)</f>
        <v>146.49876483666142</v>
      </c>
      <c r="BL1370" s="60">
        <f>$L$12*N(AQ1370)+$L$13*N(S1370)+$L$14*N(AA1370)+$L$15*N(AE1370)+$L$16*N(AY1370)+$L$17*N(BC1370)+$L$18*N(AM1370)+$L$19*N(AU1370)+$L$20*N(W1370)</f>
        <v>3.9400844381292299E-4</v>
      </c>
      <c r="BM1370" s="60">
        <f>IF(ISNUMBER(BK1370),BK1370/MAX(BK$22:BK1370)-1,"")</f>
        <v>-2.4420330985227778E-2</v>
      </c>
      <c r="BO1370" s="61">
        <f>BO1369*(1+BP1370)</f>
        <v>144.72399657640369</v>
      </c>
      <c r="BP1370" s="60">
        <f>$L$36*N(S1370)+$L$37*N(AQ1370)+$L$38*N(AA1370)+$L$39*N(AE1370)+$L$40*N(AM1370)+$L$41*N(W1370)+$L$42*N(AI1370)+$L$43*N(BG1370)+$L$44*N(AY1370)</f>
        <v>-2.3156643786519894E-3</v>
      </c>
      <c r="BQ1370" s="60">
        <f>IF(ISNUMBER(BO1370),BO1370/MAX(BO$22:BO1370)-1,"")</f>
        <v>-4.5516831958730686E-2</v>
      </c>
      <c r="BS1370" s="61">
        <f>BS1369*(1+BT1370)</f>
        <v>134.58256278671666</v>
      </c>
      <c r="BT1370" s="60">
        <f>$L$60*N(S1370)+$L$61*N(AE1370)+$L$62*N(AQ1370)+$L$63*N(AM1370)+$L$64*N(AI1370)+$L$65*N(AA1370)+$L$66*N(BG1370)+$L$67*N(W1370)+$L$68*N(AY1370)</f>
        <v>-5.050279099450888E-3</v>
      </c>
      <c r="BU1370" s="60">
        <f>IF(ISNUMBER(BS1370),BS1370/MAX(BS$22:BS1370)-1,"")</f>
        <v>-6.806041034359378E-2</v>
      </c>
    </row>
    <row r="1371" spans="17:73" ht="16" customHeight="1">
      <c r="Q1371" s="63">
        <v>45050</v>
      </c>
      <c r="R1371" s="62">
        <v>610.95000000000005</v>
      </c>
      <c r="S1371" s="60">
        <f>IF(AND(ISNUMBER(R1370),ISNUMBER(R1371)),R1371/R1370-1,"")</f>
        <v>-1.0511142783104499E-2</v>
      </c>
      <c r="T1371" s="60">
        <f>IF(ISNUMBER(R1371),R1371/MAX(R$22:R1371)-1,"")</f>
        <v>-7.9201205727204127E-2</v>
      </c>
      <c r="V1371" s="62">
        <v>303.27</v>
      </c>
      <c r="W1371" s="60">
        <f>IF(AND(ISNUMBER(V1370),ISNUMBER(V1371)),V1371/V1370-1,"")</f>
        <v>-1.005385996409347E-2</v>
      </c>
      <c r="X1371" s="60">
        <f>IF(ISNUMBER(V1371),V1371/MAX(V$22:V1371)-1,"")</f>
        <v>-0.10160855526261225</v>
      </c>
      <c r="Z1371" s="62">
        <v>11.79</v>
      </c>
      <c r="AA1371" s="60">
        <f>IF(AND(ISNUMBER(Z1370),ISNUMBER(Z1371)),Z1371/Z1370-1,"")</f>
        <v>-7.5757575757576801E-3</v>
      </c>
      <c r="AB1371" s="60">
        <f>IF(ISNUMBER(Z1371),Z1371/MAX(Z$22:Z1371)-1,"")</f>
        <v>-0.13053097345132758</v>
      </c>
      <c r="AD1371" s="62">
        <v>14.95</v>
      </c>
      <c r="AE1371" s="60">
        <f>IF(AND(ISNUMBER(AD1370),ISNUMBER(AD1371)),AD1371/AD1370-1,"")</f>
        <v>-2.0026702269693164E-3</v>
      </c>
      <c r="AF1371" s="60">
        <f>IF(ISNUMBER(AD1371),AD1371/MAX(AD$22:AD1371)-1,"")</f>
        <v>-0.11903358868591629</v>
      </c>
      <c r="AH1371" s="62">
        <v>18.18</v>
      </c>
      <c r="AI1371" s="60">
        <f>IF(AND(ISNUMBER(AH1370),ISNUMBER(AH1371)),AH1371/AH1370-1,"")</f>
        <v>8.8790233074362845E-3</v>
      </c>
      <c r="AJ1371" s="60">
        <f>IF(ISNUMBER(AH1371),AH1371/MAX(AH$22:AH1371)-1,"")</f>
        <v>-0.13593155893536124</v>
      </c>
      <c r="AL1371" s="62">
        <v>20.74</v>
      </c>
      <c r="AM1371" s="60">
        <f>IF(AND(ISNUMBER(AL1370),ISNUMBER(AL1371)),AL1371/AL1370-1,"")</f>
        <v>0</v>
      </c>
      <c r="AN1371" s="60">
        <f>IF(ISNUMBER(AL1371),AL1371/MAX(AL$22:AL1371)-1,"")</f>
        <v>-0.12006788290199411</v>
      </c>
      <c r="AP1371" s="62">
        <v>100.65</v>
      </c>
      <c r="AQ1371" s="60">
        <f>IF(AND(ISNUMBER(AP1370),ISNUMBER(AP1371)),AP1371/AP1370-1,"")</f>
        <v>1.9874788830387402E-4</v>
      </c>
      <c r="AR1371" s="60">
        <f>IF(ISNUMBER(AP1371),AP1371/MAX(AP$22:AP1371)-1,"")</f>
        <v>-5.9577003276722884E-4</v>
      </c>
      <c r="AT1371" s="62">
        <v>50.1</v>
      </c>
      <c r="AU1371" s="60">
        <f>IF(AND(ISNUMBER(AT1370),ISNUMBER(AT1371)),AT1371/AT1370-1,"")</f>
        <v>0</v>
      </c>
      <c r="AV1371" s="60">
        <f>IF(ISNUMBER(AT1371),AT1371/MAX(AT$22:AT1371)-1,"")</f>
        <v>-2.3894862604539879E-3</v>
      </c>
      <c r="AX1371" s="62">
        <v>28.31</v>
      </c>
      <c r="AY1371" s="60">
        <f>IF(AND(ISNUMBER(AX1370),ISNUMBER(AX1371)),AX1371/AX1370-1,"")</f>
        <v>9.9892971815911391E-3</v>
      </c>
      <c r="AZ1371" s="60">
        <f>IF(ISNUMBER(AX1371),AX1371/MAX(AX$22:AX1371)-1,"")</f>
        <v>0</v>
      </c>
      <c r="BB1371" s="62">
        <v>41.75</v>
      </c>
      <c r="BC1371" s="60">
        <f>IF(AND(ISNUMBER(BB1370),ISNUMBER(BB1371)),BB1371/BB1370-1,"")</f>
        <v>1.1990407673860837E-3</v>
      </c>
      <c r="BD1371" s="60">
        <f>IF(ISNUMBER(BB1371),BB1371/MAX(BB$22:BB1371)-1,"")</f>
        <v>-0.24516362321460861</v>
      </c>
      <c r="BF1371" s="62">
        <v>49.68</v>
      </c>
      <c r="BG1371" s="60">
        <f>IF(AND(ISNUMBER(BF1370),ISNUMBER(BF1371)),BF1371/BF1370-1,"")</f>
        <v>2.8259991925716488E-3</v>
      </c>
      <c r="BH1371" s="60">
        <f>IF(ISNUMBER(BF1371),BF1371/MAX(BF$22:BF1371)-1,"")</f>
        <v>-8.2379017362393836E-2</v>
      </c>
      <c r="BK1371" s="61">
        <f>BK1370*(1+BL1371)</f>
        <v>146.06913842565262</v>
      </c>
      <c r="BL1371" s="60">
        <f>$L$12*N(AQ1371)+$L$13*N(S1371)+$L$14*N(AA1371)+$L$15*N(AE1371)+$L$16*N(AY1371)+$L$17*N(BC1371)+$L$18*N(AM1371)+$L$19*N(AU1371)+$L$20*N(W1371)</f>
        <v>-2.932628213540268E-3</v>
      </c>
      <c r="BM1371" s="60">
        <f>IF(ISNUMBER(BK1371),BK1371/MAX(BK$22:BK1371)-1,"")</f>
        <v>-2.7281343447136841E-2</v>
      </c>
      <c r="BO1371" s="61">
        <f>BO1370*(1+BP1371)</f>
        <v>144.15047326372073</v>
      </c>
      <c r="BP1371" s="60">
        <f>$L$36*N(S1371)+$L$37*N(AQ1371)+$L$38*N(AA1371)+$L$39*N(AE1371)+$L$40*N(AM1371)+$L$41*N(W1371)+$L$42*N(AI1371)+$L$43*N(BG1371)+$L$44*N(AY1371)</f>
        <v>-3.962876414763619E-3</v>
      </c>
      <c r="BQ1371" s="60">
        <f>IF(ISNUMBER(BO1371),BO1371/MAX(BO$22:BO1371)-1,"")</f>
        <v>-4.9299330793650342E-2</v>
      </c>
      <c r="BS1371" s="61">
        <f>BS1370*(1+BT1371)</f>
        <v>134.16946510277933</v>
      </c>
      <c r="BT1371" s="60">
        <f>$L$60*N(S1371)+$L$61*N(AE1371)+$L$62*N(AQ1371)+$L$63*N(AM1371)+$L$64*N(AI1371)+$L$65*N(AA1371)+$L$66*N(BG1371)+$L$67*N(W1371)+$L$68*N(AY1371)</f>
        <v>-3.0694740491157995E-3</v>
      </c>
      <c r="BU1371" s="60">
        <f>IF(ISNUMBER(BS1371),BS1371/MAX(BS$22:BS1371)-1,"")</f>
        <v>-7.0920974729387853E-2</v>
      </c>
    </row>
    <row r="1372" spans="17:73" ht="16" customHeight="1">
      <c r="Q1372" s="63">
        <v>45051</v>
      </c>
      <c r="R1372" s="62">
        <v>603.52</v>
      </c>
      <c r="S1372" s="60">
        <f>IF(AND(ISNUMBER(R1371),ISNUMBER(R1372)),R1372/R1371-1,"")</f>
        <v>-1.2161388002291607E-2</v>
      </c>
      <c r="T1372" s="60">
        <f>IF(ISNUMBER(R1372),R1372/MAX(R$22:R1372)-1,"")</f>
        <v>-9.0399397136397885E-2</v>
      </c>
      <c r="V1372" s="62">
        <v>299.33999999999997</v>
      </c>
      <c r="W1372" s="60">
        <f>IF(AND(ISNUMBER(V1371),ISNUMBER(V1372)),V1372/V1371-1,"")</f>
        <v>-1.295874962904342E-2</v>
      </c>
      <c r="X1372" s="60">
        <f>IF(ISNUMBER(V1372),V1372/MAX(V$22:V1372)-1,"")</f>
        <v>-0.11325058506383867</v>
      </c>
      <c r="Z1372" s="62">
        <v>11.63</v>
      </c>
      <c r="AA1372" s="60">
        <f>IF(AND(ISNUMBER(Z1371),ISNUMBER(Z1372)),Z1372/Z1371-1,"")</f>
        <v>-1.3570822731127974E-2</v>
      </c>
      <c r="AB1372" s="60">
        <f>IF(ISNUMBER(Z1372),Z1372/MAX(Z$22:Z1372)-1,"")</f>
        <v>-0.14233038348082594</v>
      </c>
      <c r="AD1372" s="62">
        <v>14.96</v>
      </c>
      <c r="AE1372" s="60">
        <f>IF(AND(ISNUMBER(AD1371),ISNUMBER(AD1372)),AD1372/AD1371-1,"")</f>
        <v>6.6889632107036689E-4</v>
      </c>
      <c r="AF1372" s="60">
        <f>IF(ISNUMBER(AD1372),AD1372/MAX(AD$22:AD1372)-1,"")</f>
        <v>-0.11844431349440177</v>
      </c>
      <c r="AH1372" s="62">
        <v>18.28</v>
      </c>
      <c r="AI1372" s="60">
        <f>IF(AND(ISNUMBER(AH1371),ISNUMBER(AH1372)),AH1372/AH1371-1,"")</f>
        <v>5.5005500550056041E-3</v>
      </c>
      <c r="AJ1372" s="60">
        <f>IF(ISNUMBER(AH1372),AH1372/MAX(AH$22:AH1372)-1,"")</f>
        <v>-0.13117870722433456</v>
      </c>
      <c r="AL1372" s="62">
        <v>20.82</v>
      </c>
      <c r="AM1372" s="60">
        <f>IF(AND(ISNUMBER(AL1371),ISNUMBER(AL1372)),AL1372/AL1371-1,"")</f>
        <v>3.8572806171650598E-3</v>
      </c>
      <c r="AN1372" s="60">
        <f>IF(ISNUMBER(AL1372),AL1372/MAX(AL$22:AL1372)-1,"")</f>
        <v>-0.11667373780229107</v>
      </c>
      <c r="AP1372" s="62">
        <v>100.36</v>
      </c>
      <c r="AQ1372" s="60">
        <f>IF(AND(ISNUMBER(AP1371),ISNUMBER(AP1372)),AP1372/AP1371-1,"")</f>
        <v>-2.8812717337307614E-3</v>
      </c>
      <c r="AR1372" s="60">
        <f>IF(ISNUMBER(AP1372),AP1372/MAX(AP$22:AP1372)-1,"")</f>
        <v>-3.4753251911427974E-3</v>
      </c>
      <c r="AT1372" s="62">
        <v>50.1</v>
      </c>
      <c r="AU1372" s="60">
        <f>IF(AND(ISNUMBER(AT1371),ISNUMBER(AT1372)),AT1372/AT1371-1,"")</f>
        <v>0</v>
      </c>
      <c r="AV1372" s="60">
        <f>IF(ISNUMBER(AT1372),AT1372/MAX(AT$22:AT1372)-1,"")</f>
        <v>-2.3894862604539879E-3</v>
      </c>
      <c r="AX1372" s="62">
        <v>28.17</v>
      </c>
      <c r="AY1372" s="60">
        <f>IF(AND(ISNUMBER(AX1371),ISNUMBER(AX1372)),AX1372/AX1371-1,"")</f>
        <v>-4.945249028611709E-3</v>
      </c>
      <c r="AZ1372" s="60">
        <f>IF(ISNUMBER(AX1372),AX1372/MAX(AX$22:AX1372)-1,"")</f>
        <v>-4.945249028611709E-3</v>
      </c>
      <c r="BB1372" s="62">
        <v>41.72</v>
      </c>
      <c r="BC1372" s="60">
        <f>IF(AND(ISNUMBER(BB1371),ISNUMBER(BB1372)),BB1372/BB1371-1,"")</f>
        <v>-7.185628742515382E-4</v>
      </c>
      <c r="BD1372" s="60">
        <f>IF(ISNUMBER(BB1372),BB1372/MAX(BB$22:BB1372)-1,"")</f>
        <v>-0.24570602061110114</v>
      </c>
      <c r="BF1372" s="62">
        <v>49.69</v>
      </c>
      <c r="BG1372" s="60">
        <f>IF(AND(ISNUMBER(BF1371),ISNUMBER(BF1372)),BF1372/BF1371-1,"")</f>
        <v>2.0128824476639551E-4</v>
      </c>
      <c r="BH1372" s="60">
        <f>IF(ISNUMBER(BF1372),BF1372/MAX(BF$22:BF1372)-1,"")</f>
        <v>-8.219431104543784E-2</v>
      </c>
      <c r="BK1372" s="61">
        <f>BK1371*(1+BL1372)</f>
        <v>145.06772819681498</v>
      </c>
      <c r="BL1372" s="60">
        <f>$L$12*N(AQ1372)+$L$13*N(S1372)+$L$14*N(AA1372)+$L$15*N(AE1372)+$L$16*N(AY1372)+$L$17*N(BC1372)+$L$18*N(AM1372)+$L$19*N(AU1372)+$L$20*N(W1372)</f>
        <v>-6.8557276343993662E-3</v>
      </c>
      <c r="BM1372" s="60">
        <f>IF(ISNUMBER(BK1372),BK1372/MAX(BK$22:BK1372)-1,"")</f>
        <v>-3.3950037621362061E-2</v>
      </c>
      <c r="BO1372" s="61">
        <f>BO1371*(1+BP1372)</f>
        <v>143.15055196301458</v>
      </c>
      <c r="BP1372" s="60">
        <f>$L$36*N(S1372)+$L$37*N(AQ1372)+$L$38*N(AA1372)+$L$39*N(AE1372)+$L$40*N(AM1372)+$L$41*N(W1372)+$L$42*N(AI1372)+$L$43*N(BG1372)+$L$44*N(AY1372)</f>
        <v>-6.9366494473923094E-3</v>
      </c>
      <c r="BQ1372" s="60">
        <f>IF(ISNUMBER(BO1372),BO1372/MAX(BO$22:BO1372)-1,"")</f>
        <v>-5.5894008065336176E-2</v>
      </c>
      <c r="BS1372" s="61">
        <f>BS1371*(1+BT1372)</f>
        <v>133.59444339160586</v>
      </c>
      <c r="BT1372" s="60">
        <f>$L$60*N(S1372)+$L$61*N(AE1372)+$L$62*N(AQ1372)+$L$63*N(AM1372)+$L$64*N(AI1372)+$L$65*N(AA1372)+$L$66*N(BG1372)+$L$67*N(W1372)+$L$68*N(AY1372)</f>
        <v>-4.2857867155763184E-3</v>
      </c>
      <c r="BU1372" s="60">
        <f>IF(ISNUMBER(BS1372),BS1372/MAX(BS$22:BS1372)-1,"")</f>
        <v>-7.4902809273613147E-2</v>
      </c>
    </row>
    <row r="1373" spans="17:73" ht="16" customHeight="1">
      <c r="Q1373" s="63">
        <v>45054</v>
      </c>
      <c r="R1373" s="62">
        <v>608.73</v>
      </c>
      <c r="S1373" s="60">
        <f>IF(AND(ISNUMBER(R1372),ISNUMBER(R1373)),R1373/R1372-1,"")</f>
        <v>8.6326882290561624E-3</v>
      </c>
      <c r="T1373" s="60">
        <f>IF(ISNUMBER(R1373),R1373/MAX(R$22:R1373)-1,"")</f>
        <v>-8.2547098718914858E-2</v>
      </c>
      <c r="V1373" s="62">
        <v>301.86</v>
      </c>
      <c r="W1373" s="60">
        <f>IF(AND(ISNUMBER(V1372),ISNUMBER(V1373)),V1373/V1372-1,"")</f>
        <v>8.4185207456406452E-3</v>
      </c>
      <c r="X1373" s="60">
        <f>IF(ISNUMBER(V1373),V1373/MAX(V$22:V1373)-1,"")</f>
        <v>-0.10578546671801403</v>
      </c>
      <c r="Z1373" s="62">
        <v>11.71</v>
      </c>
      <c r="AA1373" s="60">
        <f>IF(AND(ISNUMBER(Z1372),ISNUMBER(Z1373)),Z1373/Z1372-1,"")</f>
        <v>6.8787618228718372E-3</v>
      </c>
      <c r="AB1373" s="60">
        <f>IF(ISNUMBER(Z1373),Z1373/MAX(Z$22:Z1373)-1,"")</f>
        <v>-0.1364306784660767</v>
      </c>
      <c r="AD1373" s="62">
        <v>15.11</v>
      </c>
      <c r="AE1373" s="60">
        <f>IF(AND(ISNUMBER(AD1372),ISNUMBER(AD1373)),AD1373/AD1372-1,"")</f>
        <v>1.0026737967914423E-2</v>
      </c>
      <c r="AF1373" s="60">
        <f>IF(ISNUMBER(AD1373),AD1373/MAX(AD$22:AD1373)-1,"")</f>
        <v>-0.10960518562168531</v>
      </c>
      <c r="AH1373" s="62">
        <v>18.350000000000001</v>
      </c>
      <c r="AI1373" s="60">
        <f>IF(AND(ISNUMBER(AH1372),ISNUMBER(AH1373)),AH1373/AH1372-1,"")</f>
        <v>3.8293216630196358E-3</v>
      </c>
      <c r="AJ1373" s="60">
        <f>IF(ISNUMBER(AH1373),AH1373/MAX(AH$22:AH1373)-1,"")</f>
        <v>-0.12785171102661586</v>
      </c>
      <c r="AL1373" s="62">
        <v>20.95</v>
      </c>
      <c r="AM1373" s="60">
        <f>IF(AND(ISNUMBER(AL1372),ISNUMBER(AL1373)),AL1373/AL1372-1,"")</f>
        <v>6.2439961575406766E-3</v>
      </c>
      <c r="AN1373" s="60">
        <f>IF(ISNUMBER(AL1373),AL1373/MAX(AL$22:AL1373)-1,"")</f>
        <v>-0.11115825201527374</v>
      </c>
      <c r="AP1373" s="62">
        <v>100.36</v>
      </c>
      <c r="AQ1373" s="60">
        <f>IF(AND(ISNUMBER(AP1372),ISNUMBER(AP1373)),AP1373/AP1372-1,"")</f>
        <v>0</v>
      </c>
      <c r="AR1373" s="60">
        <f>IF(ISNUMBER(AP1373),AP1373/MAX(AP$22:AP1373)-1,"")</f>
        <v>-3.4753251911427974E-3</v>
      </c>
      <c r="AT1373" s="62">
        <v>50.12</v>
      </c>
      <c r="AU1373" s="60">
        <f>IF(AND(ISNUMBER(AT1372),ISNUMBER(AT1373)),AT1373/AT1372-1,"")</f>
        <v>3.9920159680639777E-4</v>
      </c>
      <c r="AV1373" s="60">
        <f>IF(ISNUMBER(AT1373),AT1373/MAX(AT$22:AT1373)-1,"")</f>
        <v>-1.9912385503784158E-3</v>
      </c>
      <c r="AX1373" s="62">
        <v>27.65</v>
      </c>
      <c r="AY1373" s="60">
        <f>IF(AND(ISNUMBER(AX1372),ISNUMBER(AX1373)),AX1373/AX1372-1,"")</f>
        <v>-1.8459353922612776E-2</v>
      </c>
      <c r="AZ1373" s="60">
        <f>IF(ISNUMBER(AX1373),AX1373/MAX(AX$22:AX1373)-1,"")</f>
        <v>-2.3313316849169929E-2</v>
      </c>
      <c r="BB1373" s="62">
        <v>41.59</v>
      </c>
      <c r="BC1373" s="60">
        <f>IF(AND(ISNUMBER(BB1372),ISNUMBER(BB1373)),BB1373/BB1372-1,"")</f>
        <v>-3.1160115052731863E-3</v>
      </c>
      <c r="BD1373" s="60">
        <f>IF(ISNUMBER(BB1373),BB1373/MAX(BB$22:BB1373)-1,"")</f>
        <v>-0.24805640932923523</v>
      </c>
      <c r="BF1373" s="62">
        <v>49.65</v>
      </c>
      <c r="BG1373" s="60">
        <f>IF(AND(ISNUMBER(BF1372),ISNUMBER(BF1373)),BF1373/BF1372-1,"")</f>
        <v>-8.0499094385189096E-4</v>
      </c>
      <c r="BH1373" s="60">
        <f>IF(ISNUMBER(BF1373),BF1373/MAX(BF$22:BF1373)-1,"")</f>
        <v>-8.2933136313261935E-2</v>
      </c>
      <c r="BK1373" s="61">
        <f>BK1372*(1+BL1373)</f>
        <v>145.36476802237158</v>
      </c>
      <c r="BL1373" s="60">
        <f>$L$12*N(AQ1373)+$L$13*N(S1373)+$L$14*N(AA1373)+$L$15*N(AE1373)+$L$16*N(AY1373)+$L$17*N(BC1373)+$L$18*N(AM1373)+$L$19*N(AU1373)+$L$20*N(W1373)</f>
        <v>2.0475941082746226E-3</v>
      </c>
      <c r="BM1373" s="60">
        <f>IF(ISNUMBER(BK1373),BK1373/MAX(BK$22:BK1373)-1,"")</f>
        <v>-3.1971959410096562E-2</v>
      </c>
      <c r="BO1373" s="61">
        <f>BO1372*(1+BP1373)</f>
        <v>143.76971205267708</v>
      </c>
      <c r="BP1373" s="60">
        <f>$L$36*N(S1373)+$L$37*N(AQ1373)+$L$38*N(AA1373)+$L$39*N(AE1373)+$L$40*N(AM1373)+$L$41*N(W1373)+$L$42*N(AI1373)+$L$43*N(BG1373)+$L$44*N(AY1373)</f>
        <v>4.3252371798222127E-3</v>
      </c>
      <c r="BQ1373" s="60">
        <f>IF(ISNUMBER(BO1373),BO1373/MAX(BO$22:BO1373)-1,"")</f>
        <v>-5.1810525727327472E-2</v>
      </c>
      <c r="BS1373" s="61">
        <f>BS1372*(1+BT1373)</f>
        <v>134.3993985030142</v>
      </c>
      <c r="BT1373" s="60">
        <f>$L$60*N(S1373)+$L$61*N(AE1373)+$L$62*N(AQ1373)+$L$63*N(AM1373)+$L$64*N(AI1373)+$L$65*N(AA1373)+$L$66*N(BG1373)+$L$67*N(W1373)+$L$68*N(AY1373)</f>
        <v>6.0253637125366995E-3</v>
      </c>
      <c r="BU1373" s="60">
        <f>IF(ISNUMBER(BS1373),BS1373/MAX(BS$22:BS1373)-1,"")</f>
        <v>-6.9328762230040586E-2</v>
      </c>
    </row>
    <row r="1374" spans="17:73" ht="16" customHeight="1">
      <c r="Q1374" s="63">
        <v>45055</v>
      </c>
      <c r="R1374" s="62">
        <v>608.21</v>
      </c>
      <c r="S1374" s="60">
        <f>IF(AND(ISNUMBER(R1373),ISNUMBER(R1374)),R1374/R1373-1,"")</f>
        <v>-8.5423751088331557E-4</v>
      </c>
      <c r="T1374" s="60">
        <f>IF(ISNUMBER(R1374),R1374/MAX(R$22:R1374)-1,"")</f>
        <v>-8.3330821401657817E-2</v>
      </c>
      <c r="V1374" s="62">
        <v>302.52</v>
      </c>
      <c r="W1374" s="60">
        <f>IF(AND(ISNUMBER(V1373),ISNUMBER(V1374)),V1374/V1373-1,"")</f>
        <v>2.1864440469090418E-3</v>
      </c>
      <c r="X1374" s="60">
        <f>IF(ISNUMBER(V1374),V1374/MAX(V$22:V1374)-1,"")</f>
        <v>-0.10383031667506004</v>
      </c>
      <c r="Z1374" s="62">
        <v>11.75</v>
      </c>
      <c r="AA1374" s="60">
        <f>IF(AND(ISNUMBER(Z1373),ISNUMBER(Z1374)),Z1374/Z1373-1,"")</f>
        <v>3.4158838599487318E-3</v>
      </c>
      <c r="AB1374" s="60">
        <f>IF(ISNUMBER(Z1374),Z1374/MAX(Z$22:Z1374)-1,"")</f>
        <v>-0.13348082595870214</v>
      </c>
      <c r="AD1374" s="62">
        <v>15.31</v>
      </c>
      <c r="AE1374" s="60">
        <f>IF(AND(ISNUMBER(AD1373),ISNUMBER(AD1374)),AD1374/AD1373-1,"")</f>
        <v>1.3236267372600974E-2</v>
      </c>
      <c r="AF1374" s="60">
        <f>IF(ISNUMBER(AD1374),AD1374/MAX(AD$22:AD1374)-1,"")</f>
        <v>-9.781968179139644E-2</v>
      </c>
      <c r="AH1374" s="62">
        <v>18.27</v>
      </c>
      <c r="AI1374" s="60">
        <f>IF(AND(ISNUMBER(AH1373),ISNUMBER(AH1374)),AH1374/AH1373-1,"")</f>
        <v>-4.3596730245232251E-3</v>
      </c>
      <c r="AJ1374" s="60">
        <f>IF(ISNUMBER(AH1374),AH1374/MAX(AH$22:AH1374)-1,"")</f>
        <v>-0.13165399239543729</v>
      </c>
      <c r="AL1374" s="62">
        <v>20.85</v>
      </c>
      <c r="AM1374" s="60">
        <f>IF(AND(ISNUMBER(AL1373),ISNUMBER(AL1374)),AL1374/AL1373-1,"")</f>
        <v>-4.7732696897373472E-3</v>
      </c>
      <c r="AN1374" s="60">
        <f>IF(ISNUMBER(AL1374),AL1374/MAX(AL$22:AL1374)-1,"")</f>
        <v>-0.11540093338990232</v>
      </c>
      <c r="AP1374" s="62">
        <v>100.4</v>
      </c>
      <c r="AQ1374" s="60">
        <f>IF(AND(ISNUMBER(AP1373),ISNUMBER(AP1374)),AP1374/AP1373-1,"")</f>
        <v>3.985651654045963E-4</v>
      </c>
      <c r="AR1374" s="60">
        <f>IF(ISNUMBER(AP1374),AP1374/MAX(AP$22:AP1374)-1,"")</f>
        <v>-3.0781451692978301E-3</v>
      </c>
      <c r="AT1374" s="62">
        <v>50.125</v>
      </c>
      <c r="AU1374" s="60">
        <f>IF(AND(ISNUMBER(AT1373),ISNUMBER(AT1374)),AT1374/AT1373-1,"")</f>
        <v>9.9760574620910702E-5</v>
      </c>
      <c r="AV1374" s="60">
        <f>IF(ISNUMBER(AT1374),AT1374/MAX(AT$22:AT1374)-1,"")</f>
        <v>-1.891676622859384E-3</v>
      </c>
      <c r="AX1374" s="62">
        <v>27.75</v>
      </c>
      <c r="AY1374" s="60">
        <f>IF(AND(ISNUMBER(AX1373),ISNUMBER(AX1374)),AX1374/AX1373-1,"")</f>
        <v>3.6166365280290158E-3</v>
      </c>
      <c r="AZ1374" s="60">
        <f>IF(ISNUMBER(AX1374),AX1374/MAX(AX$22:AX1374)-1,"")</f>
        <v>-1.9780996114447169E-2</v>
      </c>
      <c r="BB1374" s="62">
        <v>41.5</v>
      </c>
      <c r="BC1374" s="60">
        <f>IF(AND(ISNUMBER(BB1373),ISNUMBER(BB1374)),BB1374/BB1373-1,"")</f>
        <v>-2.1639817263766625E-3</v>
      </c>
      <c r="BD1374" s="60">
        <f>IF(ISNUMBER(BB1374),BB1374/MAX(BB$22:BB1374)-1,"")</f>
        <v>-0.24968360151871272</v>
      </c>
      <c r="BF1374" s="62">
        <v>49.6</v>
      </c>
      <c r="BG1374" s="60">
        <f>IF(AND(ISNUMBER(BF1373),ISNUMBER(BF1374)),BF1374/BF1373-1,"")</f>
        <v>-1.0070493454178431E-3</v>
      </c>
      <c r="BH1374" s="60">
        <f>IF(ISNUMBER(BF1374),BF1374/MAX(BF$22:BF1374)-1,"")</f>
        <v>-8.3856667898042136E-2</v>
      </c>
      <c r="BK1374" s="61">
        <f>BK1373*(1+BL1374)</f>
        <v>145.6473804651668</v>
      </c>
      <c r="BL1374" s="60">
        <f>$L$12*N(AQ1374)+$L$13*N(S1374)+$L$14*N(AA1374)+$L$15*N(AE1374)+$L$16*N(AY1374)+$L$17*N(BC1374)+$L$18*N(AM1374)+$L$19*N(AU1374)+$L$20*N(W1374)</f>
        <v>1.9441605186735018E-3</v>
      </c>
      <c r="BM1374" s="60">
        <f>IF(ISNUMBER(BK1374),BK1374/MAX(BK$22:BK1374)-1,"")</f>
        <v>-3.0089957512612786E-2</v>
      </c>
      <c r="BO1374" s="61">
        <f>BO1373*(1+BP1374)</f>
        <v>144.16928345659045</v>
      </c>
      <c r="BP1374" s="60">
        <f>$L$36*N(S1374)+$L$37*N(AQ1374)+$L$38*N(AA1374)+$L$39*N(AE1374)+$L$40*N(AM1374)+$L$41*N(W1374)+$L$42*N(AI1374)+$L$43*N(BG1374)+$L$44*N(AY1374)</f>
        <v>2.7792460470879889E-3</v>
      </c>
      <c r="BQ1374" s="60">
        <f>IF(ISNUMBER(BO1374),BO1374/MAX(BO$22:BO1374)-1,"")</f>
        <v>-4.9175273879064729E-2</v>
      </c>
      <c r="BS1374" s="61">
        <f>BS1373*(1+BT1374)</f>
        <v>134.62527887414745</v>
      </c>
      <c r="BT1374" s="60">
        <f>$L$60*N(S1374)+$L$61*N(AE1374)+$L$62*N(AQ1374)+$L$63*N(AM1374)+$L$64*N(AI1374)+$L$65*N(AA1374)+$L$66*N(BG1374)+$L$67*N(W1374)+$L$68*N(AY1374)</f>
        <v>1.6806650450016071E-3</v>
      </c>
      <c r="BU1374" s="60">
        <f>IF(ISNUMBER(BS1374),BS1374/MAX(BS$22:BS1374)-1,"")</f>
        <v>-6.7764615612332268E-2</v>
      </c>
    </row>
    <row r="1375" spans="17:73" ht="16" customHeight="1">
      <c r="Q1375" s="63">
        <v>45056</v>
      </c>
      <c r="R1375" s="62">
        <v>607.67999999999995</v>
      </c>
      <c r="S1375" s="60">
        <f>IF(AND(ISNUMBER(R1374),ISNUMBER(R1375)),R1375/R1374-1,"")</f>
        <v>-8.714095460451432E-4</v>
      </c>
      <c r="T1375" s="60">
        <f>IF(ISNUMBER(R1375),R1375/MAX(R$22:R1375)-1,"")</f>
        <v>-8.4129615674453762E-2</v>
      </c>
      <c r="V1375" s="62">
        <v>301.91000000000003</v>
      </c>
      <c r="W1375" s="60">
        <f>IF(AND(ISNUMBER(V1374),ISNUMBER(V1375)),V1375/V1374-1,"")</f>
        <v>-2.0163956102074998E-3</v>
      </c>
      <c r="X1375" s="60">
        <f>IF(ISNUMBER(V1375),V1375/MAX(V$22:V1375)-1,"")</f>
        <v>-0.10563734929051738</v>
      </c>
      <c r="Z1375" s="62">
        <v>11.71</v>
      </c>
      <c r="AA1375" s="60">
        <f>IF(AND(ISNUMBER(Z1374),ISNUMBER(Z1375)),Z1375/Z1374-1,"")</f>
        <v>-3.4042553191488967E-3</v>
      </c>
      <c r="AB1375" s="60">
        <f>IF(ISNUMBER(Z1375),Z1375/MAX(Z$22:Z1375)-1,"")</f>
        <v>-0.1364306784660767</v>
      </c>
      <c r="AD1375" s="62">
        <v>15.29</v>
      </c>
      <c r="AE1375" s="60">
        <f>IF(AND(ISNUMBER(AD1374),ISNUMBER(AD1375)),AD1375/AD1374-1,"")</f>
        <v>-1.3063357282822041E-3</v>
      </c>
      <c r="AF1375" s="60">
        <f>IF(ISNUMBER(AD1375),AD1375/MAX(AD$22:AD1375)-1,"")</f>
        <v>-9.8998232174425493E-2</v>
      </c>
      <c r="AH1375" s="62">
        <v>18.309999999999999</v>
      </c>
      <c r="AI1375" s="60">
        <f>IF(AND(ISNUMBER(AH1374),ISNUMBER(AH1375)),AH1375/AH1374-1,"")</f>
        <v>2.1893814997262506E-3</v>
      </c>
      <c r="AJ1375" s="60">
        <f>IF(ISNUMBER(AH1375),AH1375/MAX(AH$22:AH1375)-1,"")</f>
        <v>-0.12975285171102668</v>
      </c>
      <c r="AL1375" s="62">
        <v>20.87</v>
      </c>
      <c r="AM1375" s="60">
        <f>IF(AND(ISNUMBER(AL1374),ISNUMBER(AL1375)),AL1375/AL1374-1,"")</f>
        <v>9.5923261390895576E-4</v>
      </c>
      <c r="AN1375" s="60">
        <f>IF(ISNUMBER(AL1375),AL1375/MAX(AL$22:AL1375)-1,"")</f>
        <v>-0.11455239711497667</v>
      </c>
      <c r="AP1375" s="62">
        <v>100.39</v>
      </c>
      <c r="AQ1375" s="60">
        <f>IF(AND(ISNUMBER(AP1374),ISNUMBER(AP1375)),AP1375/AP1374-1,"")</f>
        <v>-9.9601593625542328E-5</v>
      </c>
      <c r="AR1375" s="60">
        <f>IF(ISNUMBER(AP1375),AP1375/MAX(AP$22:AP1375)-1,"")</f>
        <v>-3.1774401747591829E-3</v>
      </c>
      <c r="AT1375" s="62">
        <v>50.14</v>
      </c>
      <c r="AU1375" s="60">
        <f>IF(AND(ISNUMBER(AT1374),ISNUMBER(AT1375)),AT1375/AT1374-1,"")</f>
        <v>2.9925187032420197E-4</v>
      </c>
      <c r="AV1375" s="60">
        <f>IF(ISNUMBER(AT1375),AT1375/MAX(AT$22:AT1375)-1,"")</f>
        <v>-1.5929908403026216E-3</v>
      </c>
      <c r="AX1375" s="62">
        <v>27.82</v>
      </c>
      <c r="AY1375" s="60">
        <f>IF(AND(ISNUMBER(AX1374),ISNUMBER(AX1375)),AX1375/AX1374-1,"")</f>
        <v>2.5225225225224968E-3</v>
      </c>
      <c r="AZ1375" s="60">
        <f>IF(ISNUMBER(AX1375),AX1375/MAX(AX$22:AX1375)-1,"")</f>
        <v>-1.7308371600141204E-2</v>
      </c>
      <c r="BB1375" s="62">
        <v>41.41</v>
      </c>
      <c r="BC1375" s="60">
        <f>IF(AND(ISNUMBER(BB1374),ISNUMBER(BB1375)),BB1375/BB1374-1,"")</f>
        <v>-2.1686746987952255E-3</v>
      </c>
      <c r="BD1375" s="60">
        <f>IF(ISNUMBER(BB1375),BB1375/MAX(BB$22:BB1375)-1,"")</f>
        <v>-0.25131079370819032</v>
      </c>
      <c r="BF1375" s="62">
        <v>49.62</v>
      </c>
      <c r="BG1375" s="60">
        <f>IF(AND(ISNUMBER(BF1374),ISNUMBER(BF1375)),BF1375/BF1374-1,"")</f>
        <v>4.0322580645146822E-4</v>
      </c>
      <c r="BH1375" s="60">
        <f>IF(ISNUMBER(BF1375),BF1375/MAX(BF$22:BF1375)-1,"")</f>
        <v>-8.3487255264130145E-2</v>
      </c>
      <c r="BK1375" s="61">
        <f>BK1374*(1+BL1375)</f>
        <v>145.55843670915303</v>
      </c>
      <c r="BL1375" s="60">
        <f>$L$12*N(AQ1375)+$L$13*N(S1375)+$L$14*N(AA1375)+$L$15*N(AE1375)+$L$16*N(AY1375)+$L$17*N(BC1375)+$L$18*N(AM1375)+$L$19*N(AU1375)+$L$20*N(W1375)</f>
        <v>-6.1067872096102918E-4</v>
      </c>
      <c r="BM1375" s="60">
        <f>IF(ISNUMBER(BK1375),BK1375/MAX(BK$22:BK1375)-1,"")</f>
        <v>-3.0682260936806149E-2</v>
      </c>
      <c r="BO1375" s="61">
        <f>BO1374*(1+BP1375)</f>
        <v>144.0399154461571</v>
      </c>
      <c r="BP1375" s="60">
        <f>$L$36*N(S1375)+$L$37*N(AQ1375)+$L$38*N(AA1375)+$L$39*N(AE1375)+$L$40*N(AM1375)+$L$41*N(W1375)+$L$42*N(AI1375)+$L$43*N(BG1375)+$L$44*N(AY1375)</f>
        <v>-8.9733407374740452E-4</v>
      </c>
      <c r="BQ1375" s="60">
        <f>IF(ISNUMBER(BO1375),BO1375/MAX(BO$22:BO1375)-1,"")</f>
        <v>-5.0028481303974637E-2</v>
      </c>
      <c r="BS1375" s="61">
        <f>BS1374*(1+BT1375)</f>
        <v>134.56218674279756</v>
      </c>
      <c r="BT1375" s="60">
        <f>$L$60*N(S1375)+$L$61*N(AE1375)+$L$62*N(AQ1375)+$L$63*N(AM1375)+$L$64*N(AI1375)+$L$65*N(AA1375)+$L$66*N(BG1375)+$L$67*N(W1375)+$L$68*N(AY1375)</f>
        <v>-4.6864995844407559E-4</v>
      </c>
      <c r="BU1375" s="60">
        <f>IF(ISNUMBER(BS1375),BS1375/MAX(BS$22:BS1375)-1,"")</f>
        <v>-6.8201507686485696E-2</v>
      </c>
    </row>
    <row r="1376" spans="17:73" ht="16" customHeight="1">
      <c r="Q1376" s="63">
        <v>45057</v>
      </c>
      <c r="R1376" s="62">
        <v>611.15</v>
      </c>
      <c r="S1376" s="60">
        <f>IF(AND(ISNUMBER(R1375),ISNUMBER(R1376)),R1376/R1375-1,"")</f>
        <v>5.7102422327541813E-3</v>
      </c>
      <c r="T1376" s="60">
        <f>IF(ISNUMBER(R1376),R1376/MAX(R$22:R1376)-1,"")</f>
        <v>-7.8899773926149219E-2</v>
      </c>
      <c r="V1376" s="62">
        <v>303.68</v>
      </c>
      <c r="W1376" s="60">
        <f>IF(AND(ISNUMBER(V1375),ISNUMBER(V1376)),V1376/V1375-1,"")</f>
        <v>5.8626743069125631E-3</v>
      </c>
      <c r="X1376" s="60">
        <f>IF(ISNUMBER(V1376),V1376/MAX(V$22:V1376)-1,"")</f>
        <v>-0.10039399235714075</v>
      </c>
      <c r="Z1376" s="62">
        <v>11.73</v>
      </c>
      <c r="AA1376" s="60">
        <f>IF(AND(ISNUMBER(Z1375),ISNUMBER(Z1376)),Z1376/Z1375-1,"")</f>
        <v>1.7079419299743659E-3</v>
      </c>
      <c r="AB1376" s="60">
        <f>IF(ISNUMBER(Z1376),Z1376/MAX(Z$22:Z1376)-1,"")</f>
        <v>-0.13495575221238942</v>
      </c>
      <c r="AD1376" s="62">
        <v>15.16</v>
      </c>
      <c r="AE1376" s="60">
        <f>IF(AND(ISNUMBER(AD1375),ISNUMBER(AD1376)),AD1376/AD1375-1,"")</f>
        <v>-8.5022890778285731E-3</v>
      </c>
      <c r="AF1376" s="60">
        <f>IF(ISNUMBER(AD1376),AD1376/MAX(AD$22:AD1376)-1,"")</f>
        <v>-0.10665880966411312</v>
      </c>
      <c r="AH1376" s="62">
        <v>18.41</v>
      </c>
      <c r="AI1376" s="60">
        <f>IF(AND(ISNUMBER(AH1375),ISNUMBER(AH1376)),AH1376/AH1375-1,"")</f>
        <v>5.4614964500274699E-3</v>
      </c>
      <c r="AJ1376" s="60">
        <f>IF(ISNUMBER(AH1376),AH1376/MAX(AH$22:AH1376)-1,"")</f>
        <v>-0.125</v>
      </c>
      <c r="AL1376" s="62">
        <v>20.96</v>
      </c>
      <c r="AM1376" s="60">
        <f>IF(AND(ISNUMBER(AL1375),ISNUMBER(AL1376)),AL1376/AL1375-1,"")</f>
        <v>4.3124101581217822E-3</v>
      </c>
      <c r="AN1376" s="60">
        <f>IF(ISNUMBER(AL1376),AL1376/MAX(AL$22:AL1376)-1,"")</f>
        <v>-0.11073398387781075</v>
      </c>
      <c r="AP1376" s="62">
        <v>100.41</v>
      </c>
      <c r="AQ1376" s="60">
        <f>IF(AND(ISNUMBER(AP1375),ISNUMBER(AP1376)),AP1376/AP1375-1,"")</f>
        <v>1.992230301821607E-4</v>
      </c>
      <c r="AR1376" s="60">
        <f>IF(ISNUMBER(AP1376),AP1376/MAX(AP$22:AP1376)-1,"")</f>
        <v>-2.9788501638366993E-3</v>
      </c>
      <c r="AT1376" s="62">
        <v>50.13</v>
      </c>
      <c r="AU1376" s="60">
        <f>IF(AND(ISNUMBER(AT1375),ISNUMBER(AT1376)),AT1376/AT1375-1,"")</f>
        <v>-1.9944156362183829E-4</v>
      </c>
      <c r="AV1376" s="60">
        <f>IF(ISNUMBER(AT1376),AT1376/MAX(AT$22:AT1376)-1,"")</f>
        <v>-1.7921146953404632E-3</v>
      </c>
      <c r="AX1376" s="62">
        <v>27.82</v>
      </c>
      <c r="AY1376" s="60">
        <f>IF(AND(ISNUMBER(AX1375),ISNUMBER(AX1376)),AX1376/AX1375-1,"")</f>
        <v>0</v>
      </c>
      <c r="AZ1376" s="60">
        <f>IF(ISNUMBER(AX1376),AX1376/MAX(AX$22:AX1376)-1,"")</f>
        <v>-1.7308371600141204E-2</v>
      </c>
      <c r="BB1376" s="62">
        <v>41.58</v>
      </c>
      <c r="BC1376" s="60">
        <f>IF(AND(ISNUMBER(BB1375),ISNUMBER(BB1376)),BB1376/BB1375-1,"")</f>
        <v>4.1052885776382553E-3</v>
      </c>
      <c r="BD1376" s="60">
        <f>IF(ISNUMBER(BB1376),BB1376/MAX(BB$22:BB1376)-1,"")</f>
        <v>-0.24823720846139941</v>
      </c>
      <c r="BF1376" s="62">
        <v>49.74</v>
      </c>
      <c r="BG1376" s="60">
        <f>IF(AND(ISNUMBER(BF1375),ISNUMBER(BF1376)),BF1376/BF1375-1,"")</f>
        <v>2.4183796856107609E-3</v>
      </c>
      <c r="BH1376" s="60">
        <f>IF(ISNUMBER(BF1376),BF1376/MAX(BF$22:BF1376)-1,"")</f>
        <v>-8.1270779460657527E-2</v>
      </c>
      <c r="BK1376" s="61">
        <f>BK1375*(1+BL1376)</f>
        <v>145.78067270349865</v>
      </c>
      <c r="BL1376" s="60">
        <f>$L$12*N(AQ1376)+$L$13*N(S1376)+$L$14*N(AA1376)+$L$15*N(AE1376)+$L$16*N(AY1376)+$L$17*N(BC1376)+$L$18*N(AM1376)+$L$19*N(AU1376)+$L$20*N(W1376)</f>
        <v>1.5267819534891202E-3</v>
      </c>
      <c r="BM1376" s="60">
        <f>IF(ISNUMBER(BK1376),BK1376/MAX(BK$22:BK1376)-1,"")</f>
        <v>-2.9202324105607524E-2</v>
      </c>
      <c r="BO1376" s="61">
        <f>BO1375*(1+BP1376)</f>
        <v>144.16864421293556</v>
      </c>
      <c r="BP1376" s="60">
        <f>$L$36*N(S1376)+$L$37*N(AQ1376)+$L$38*N(AA1376)+$L$39*N(AE1376)+$L$40*N(AM1376)+$L$41*N(W1376)+$L$42*N(AI1376)+$L$43*N(BG1376)+$L$44*N(AY1376)</f>
        <v>8.9370204349060588E-4</v>
      </c>
      <c r="BQ1376" s="60">
        <f>IF(ISNUMBER(BO1376),BO1376/MAX(BO$22:BO1376)-1,"")</f>
        <v>-4.9179489816458033E-2</v>
      </c>
      <c r="BS1376" s="61">
        <f>BS1375*(1+BT1376)</f>
        <v>134.74982804152859</v>
      </c>
      <c r="BT1376" s="60">
        <f>$L$60*N(S1376)+$L$61*N(AE1376)+$L$62*N(AQ1376)+$L$63*N(AM1376)+$L$64*N(AI1376)+$L$65*N(AA1376)+$L$66*N(BG1376)+$L$67*N(W1376)+$L$68*N(AY1376)</f>
        <v>1.3944578582813915E-3</v>
      </c>
      <c r="BU1376" s="60">
        <f>IF(ISNUMBER(BS1376),BS1376/MAX(BS$22:BS1376)-1,"")</f>
        <v>-6.6902153956544308E-2</v>
      </c>
    </row>
    <row r="1377" spans="17:73" ht="16" customHeight="1">
      <c r="Q1377" s="63">
        <v>45058</v>
      </c>
      <c r="R1377" s="62">
        <v>616.29</v>
      </c>
      <c r="S1377" s="60">
        <f>IF(AND(ISNUMBER(R1376),ISNUMBER(R1377)),R1377/R1376-1,"")</f>
        <v>8.4103738852980836E-3</v>
      </c>
      <c r="T1377" s="60">
        <f>IF(ISNUMBER(R1377),R1377/MAX(R$22:R1377)-1,"")</f>
        <v>-7.1152976639035526E-2</v>
      </c>
      <c r="V1377" s="62">
        <v>306.39</v>
      </c>
      <c r="W1377" s="60">
        <f>IF(AND(ISNUMBER(V1376),ISNUMBER(V1377)),V1377/V1376-1,"")</f>
        <v>8.9238672286617859E-3</v>
      </c>
      <c r="X1377" s="60">
        <f>IF(ISNUMBER(V1377),V1377/MAX(V$22:V1377)-1,"")</f>
        <v>-9.2366027786829452E-2</v>
      </c>
      <c r="Z1377" s="62">
        <v>11.85</v>
      </c>
      <c r="AA1377" s="60">
        <f>IF(AND(ISNUMBER(Z1376),ISNUMBER(Z1377)),Z1377/Z1376-1,"")</f>
        <v>1.0230179028132946E-2</v>
      </c>
      <c r="AB1377" s="60">
        <f>IF(ISNUMBER(Z1377),Z1377/MAX(Z$22:Z1377)-1,"")</f>
        <v>-0.12610619469026552</v>
      </c>
      <c r="AD1377" s="62">
        <v>15.38</v>
      </c>
      <c r="AE1377" s="60">
        <f>IF(AND(ISNUMBER(AD1376),ISNUMBER(AD1377)),AD1377/AD1376-1,"")</f>
        <v>1.4511873350923521E-2</v>
      </c>
      <c r="AF1377" s="60">
        <f>IF(ISNUMBER(AD1377),AD1377/MAX(AD$22:AD1377)-1,"")</f>
        <v>-9.3694755450795419E-2</v>
      </c>
      <c r="AH1377" s="62">
        <v>18.510000000000002</v>
      </c>
      <c r="AI1377" s="60">
        <f>IF(AND(ISNUMBER(AH1376),ISNUMBER(AH1377)),AH1377/AH1376-1,"")</f>
        <v>5.431830526887671E-3</v>
      </c>
      <c r="AJ1377" s="60">
        <f>IF(ISNUMBER(AH1377),AH1377/MAX(AH$22:AH1377)-1,"")</f>
        <v>-0.12024714828897332</v>
      </c>
      <c r="AL1377" s="62">
        <v>20.92</v>
      </c>
      <c r="AM1377" s="60">
        <f>IF(AND(ISNUMBER(AL1376),ISNUMBER(AL1377)),AL1377/AL1376-1,"")</f>
        <v>-1.9083969465648609E-3</v>
      </c>
      <c r="AN1377" s="60">
        <f>IF(ISNUMBER(AL1377),AL1377/MAX(AL$22:AL1377)-1,"")</f>
        <v>-0.11243105642766227</v>
      </c>
      <c r="AP1377" s="62">
        <v>100.42</v>
      </c>
      <c r="AQ1377" s="60">
        <f>IF(AND(ISNUMBER(AP1376),ISNUMBER(AP1377)),AP1377/AP1376-1,"")</f>
        <v>9.9591674136201291E-5</v>
      </c>
      <c r="AR1377" s="60">
        <f>IF(ISNUMBER(AP1377),AP1377/MAX(AP$22:AP1377)-1,"")</f>
        <v>-2.8795551583754575E-3</v>
      </c>
      <c r="AT1377" s="62">
        <v>50.14</v>
      </c>
      <c r="AU1377" s="60">
        <f>IF(AND(ISNUMBER(AT1376),ISNUMBER(AT1377)),AT1377/AT1376-1,"")</f>
        <v>1.9948134849379073E-4</v>
      </c>
      <c r="AV1377" s="60">
        <f>IF(ISNUMBER(AT1377),AT1377/MAX(AT$22:AT1377)-1,"")</f>
        <v>-1.5929908403026216E-3</v>
      </c>
      <c r="AX1377" s="62">
        <v>27.84</v>
      </c>
      <c r="AY1377" s="60">
        <f>IF(AND(ISNUMBER(AX1376),ISNUMBER(AX1377)),AX1377/AX1376-1,"")</f>
        <v>7.1890726096324187E-4</v>
      </c>
      <c r="AZ1377" s="60">
        <f>IF(ISNUMBER(AX1377),AX1377/MAX(AX$22:AX1377)-1,"")</f>
        <v>-1.6601907453196674E-2</v>
      </c>
      <c r="BB1377" s="62">
        <v>41.82</v>
      </c>
      <c r="BC1377" s="60">
        <f>IF(AND(ISNUMBER(BB1376),ISNUMBER(BB1377)),BB1377/BB1376-1,"")</f>
        <v>5.7720057720058726E-3</v>
      </c>
      <c r="BD1377" s="60">
        <f>IF(ISNUMBER(BB1377),BB1377/MAX(BB$22:BB1377)-1,"")</f>
        <v>-0.24389802928945947</v>
      </c>
      <c r="BF1377" s="62">
        <v>49.86</v>
      </c>
      <c r="BG1377" s="60">
        <f>IF(AND(ISNUMBER(BF1376),ISNUMBER(BF1377)),BF1377/BF1376-1,"")</f>
        <v>2.4125452352230514E-3</v>
      </c>
      <c r="BH1377" s="60">
        <f>IF(ISNUMBER(BF1377),BF1377/MAX(BF$22:BF1377)-1,"")</f>
        <v>-7.9054303657185132E-2</v>
      </c>
      <c r="BK1377" s="61">
        <f>BK1376*(1+BL1377)</f>
        <v>146.63095023332485</v>
      </c>
      <c r="BL1377" s="60">
        <f>$L$12*N(AQ1377)+$L$13*N(S1377)+$L$14*N(AA1377)+$L$15*N(AE1377)+$L$16*N(AY1377)+$L$17*N(BC1377)+$L$18*N(AM1377)+$L$19*N(AU1377)+$L$20*N(W1377)</f>
        <v>5.8325806436326831E-3</v>
      </c>
      <c r="BM1377" s="60">
        <f>IF(ISNUMBER(BK1377),BK1377/MAX(BK$22:BK1377)-1,"")</f>
        <v>-2.3540068372302159E-2</v>
      </c>
      <c r="BO1377" s="61">
        <f>BO1376*(1+BP1377)</f>
        <v>145.17415984181829</v>
      </c>
      <c r="BP1377" s="60">
        <f>$L$36*N(S1377)+$L$37*N(AQ1377)+$L$38*N(AA1377)+$L$39*N(AE1377)+$L$40*N(AM1377)+$L$41*N(W1377)+$L$42*N(AI1377)+$L$43*N(BG1377)+$L$44*N(AY1377)</f>
        <v>6.9745792115349379E-3</v>
      </c>
      <c r="BQ1377" s="60">
        <f>IF(ISNUMBER(BO1377),BO1377/MAX(BO$22:BO1377)-1,"")</f>
        <v>-4.2547916852230694E-2</v>
      </c>
      <c r="BS1377" s="61">
        <f>BS1376*(1+BT1377)</f>
        <v>135.64386993766561</v>
      </c>
      <c r="BT1377" s="60">
        <f>$L$60*N(S1377)+$L$61*N(AE1377)+$L$62*N(AQ1377)+$L$63*N(AM1377)+$L$64*N(AI1377)+$L$65*N(AA1377)+$L$66*N(BG1377)+$L$67*N(W1377)+$L$68*N(AY1377)</f>
        <v>6.63482773322364E-3</v>
      </c>
      <c r="BU1377" s="60">
        <f>IF(ISNUMBER(BS1377),BS1377/MAX(BS$22:BS1377)-1,"")</f>
        <v>-6.0711210489804102E-2</v>
      </c>
    </row>
    <row r="1378" spans="17:73" ht="16" customHeight="1">
      <c r="Q1378" s="63">
        <v>45061</v>
      </c>
      <c r="R1378" s="62">
        <v>617.39</v>
      </c>
      <c r="S1378" s="60">
        <f>IF(AND(ISNUMBER(R1377),ISNUMBER(R1378)),R1378/R1377-1,"")</f>
        <v>1.7848740041215283E-3</v>
      </c>
      <c r="T1378" s="60">
        <f>IF(ISNUMBER(R1378),R1378/MAX(R$22:R1378)-1,"")</f>
        <v>-6.9495101733232922E-2</v>
      </c>
      <c r="V1378" s="62">
        <v>306.25</v>
      </c>
      <c r="W1378" s="60">
        <f>IF(AND(ISNUMBER(V1377),ISNUMBER(V1378)),V1378/V1377-1,"")</f>
        <v>-4.569339730408073E-4</v>
      </c>
      <c r="X1378" s="60">
        <f>IF(ISNUMBER(V1378),V1378/MAX(V$22:V1378)-1,"")</f>
        <v>-9.2780756583819679E-2</v>
      </c>
      <c r="Z1378" s="62">
        <v>11.86</v>
      </c>
      <c r="AA1378" s="60">
        <f>IF(AND(ISNUMBER(Z1377),ISNUMBER(Z1378)),Z1378/Z1377-1,"")</f>
        <v>8.438818565401629E-4</v>
      </c>
      <c r="AB1378" s="60">
        <f>IF(ISNUMBER(Z1378),Z1378/MAX(Z$22:Z1378)-1,"")</f>
        <v>-0.12536873156342188</v>
      </c>
      <c r="AD1378" s="62">
        <v>15.41</v>
      </c>
      <c r="AE1378" s="60">
        <f>IF(AND(ISNUMBER(AD1377),ISNUMBER(AD1378)),AD1378/AD1377-1,"")</f>
        <v>1.9505851755525772E-3</v>
      </c>
      <c r="AF1378" s="60">
        <f>IF(ISNUMBER(AD1378),AD1378/MAX(AD$22:AD1378)-1,"")</f>
        <v>-9.1926929876252172E-2</v>
      </c>
      <c r="AH1378" s="62">
        <v>18.52</v>
      </c>
      <c r="AI1378" s="60">
        <f>IF(AND(ISNUMBER(AH1377),ISNUMBER(AH1378)),AH1378/AH1377-1,"")</f>
        <v>5.4024851431644372E-4</v>
      </c>
      <c r="AJ1378" s="60">
        <f>IF(ISNUMBER(AH1378),AH1378/MAX(AH$22:AH1378)-1,"")</f>
        <v>-0.11977186311787069</v>
      </c>
      <c r="AL1378" s="62">
        <v>20.94</v>
      </c>
      <c r="AM1378" s="60">
        <f>IF(AND(ISNUMBER(AL1377),ISNUMBER(AL1378)),AL1378/AL1377-1,"")</f>
        <v>9.5602294455066072E-4</v>
      </c>
      <c r="AN1378" s="60">
        <f>IF(ISNUMBER(AL1378),AL1378/MAX(AL$22:AL1378)-1,"")</f>
        <v>-0.11158252015273651</v>
      </c>
      <c r="AP1378" s="62">
        <v>100.45</v>
      </c>
      <c r="AQ1378" s="60">
        <f>IF(AND(ISNUMBER(AP1377),ISNUMBER(AP1378)),AP1378/AP1377-1,"")</f>
        <v>2.987452698666182E-4</v>
      </c>
      <c r="AR1378" s="60">
        <f>IF(ISNUMBER(AP1378),AP1378/MAX(AP$22:AP1378)-1,"")</f>
        <v>-2.5816701419917321E-3</v>
      </c>
      <c r="AT1378" s="62">
        <v>50.15</v>
      </c>
      <c r="AU1378" s="60">
        <f>IF(AND(ISNUMBER(AT1377),ISNUMBER(AT1378)),AT1378/AT1377-1,"")</f>
        <v>1.9944156362172727E-4</v>
      </c>
      <c r="AV1378" s="60">
        <f>IF(ISNUMBER(AT1378),AT1378/MAX(AT$22:AT1378)-1,"")</f>
        <v>-1.3938669852648911E-3</v>
      </c>
      <c r="AX1378" s="62">
        <v>27.94</v>
      </c>
      <c r="AY1378" s="60">
        <f>IF(AND(ISNUMBER(AX1377),ISNUMBER(AX1378)),AX1378/AX1377-1,"")</f>
        <v>3.5919540229885083E-3</v>
      </c>
      <c r="AZ1378" s="60">
        <f>IF(ISNUMBER(AX1378),AX1378/MAX(AX$22:AX1378)-1,"")</f>
        <v>-1.3069586718473913E-2</v>
      </c>
      <c r="BB1378" s="62">
        <v>41.55</v>
      </c>
      <c r="BC1378" s="60">
        <f>IF(AND(ISNUMBER(BB1377),ISNUMBER(BB1378)),BB1378/BB1377-1,"")</f>
        <v>-6.4562410329986886E-3</v>
      </c>
      <c r="BD1378" s="60">
        <f>IF(ISNUMBER(BB1378),BB1378/MAX(BB$22:BB1378)-1,"")</f>
        <v>-0.24877960585789194</v>
      </c>
      <c r="BF1378" s="62">
        <v>49.64</v>
      </c>
      <c r="BG1378" s="60">
        <f>IF(AND(ISNUMBER(BF1377),ISNUMBER(BF1378)),BF1378/BF1377-1,"")</f>
        <v>-4.412354592859935E-3</v>
      </c>
      <c r="BH1378" s="60">
        <f>IF(ISNUMBER(BF1378),BF1378/MAX(BF$22:BF1378)-1,"")</f>
        <v>-8.3117842630217931E-2</v>
      </c>
      <c r="BK1378" s="61">
        <f>BK1377*(1+BL1378)</f>
        <v>146.81046751085793</v>
      </c>
      <c r="BL1378" s="60">
        <f>$L$12*N(AQ1378)+$L$13*N(S1378)+$L$14*N(AA1378)+$L$15*N(AE1378)+$L$16*N(AY1378)+$L$17*N(BC1378)+$L$18*N(AM1378)+$L$19*N(AU1378)+$L$20*N(W1378)</f>
        <v>1.2242795756792736E-3</v>
      </c>
      <c r="BM1378" s="60">
        <f>IF(ISNUMBER(BK1378),BK1378/MAX(BK$22:BK1378)-1,"")</f>
        <v>-2.2344608421541401E-2</v>
      </c>
      <c r="BO1378" s="61">
        <f>BO1377*(1+BP1378)</f>
        <v>145.368860865654</v>
      </c>
      <c r="BP1378" s="60">
        <f>$L$36*N(S1378)+$L$37*N(AQ1378)+$L$38*N(AA1378)+$L$39*N(AE1378)+$L$40*N(AM1378)+$L$41*N(W1378)+$L$42*N(AI1378)+$L$43*N(BG1378)+$L$44*N(AY1378)</f>
        <v>1.3411548174126519E-3</v>
      </c>
      <c r="BQ1378" s="60">
        <f>IF(ISNUMBER(BO1378),BO1378/MAX(BO$22:BO1378)-1,"")</f>
        <v>-4.1263825378475283E-2</v>
      </c>
      <c r="BS1378" s="61">
        <f>BS1377*(1+BT1378)</f>
        <v>135.80247389199945</v>
      </c>
      <c r="BT1378" s="60">
        <f>$L$60*N(S1378)+$L$61*N(AE1378)+$L$62*N(AQ1378)+$L$63*N(AM1378)+$L$64*N(AI1378)+$L$65*N(AA1378)+$L$66*N(BG1378)+$L$67*N(W1378)+$L$68*N(AY1378)</f>
        <v>1.1692673941455967E-3</v>
      </c>
      <c r="BU1378" s="60">
        <f>IF(ISNUMBER(BS1378),BS1378/MAX(BS$22:BS1378)-1,"")</f>
        <v>-5.9612930734543323E-2</v>
      </c>
    </row>
    <row r="1379" spans="17:73" ht="16" customHeight="1">
      <c r="Q1379" s="63">
        <v>45062</v>
      </c>
      <c r="R1379" s="62">
        <v>617</v>
      </c>
      <c r="S1379" s="60">
        <f>IF(AND(ISNUMBER(R1378),ISNUMBER(R1379)),R1379/R1378-1,"")</f>
        <v>-6.3169147540453885E-4</v>
      </c>
      <c r="T1379" s="60">
        <f>IF(ISNUMBER(R1379),R1379/MAX(R$22:R1379)-1,"")</f>
        <v>-7.0082893745290087E-2</v>
      </c>
      <c r="V1379" s="62">
        <v>306.64999999999998</v>
      </c>
      <c r="W1379" s="60">
        <f>IF(AND(ISNUMBER(V1378),ISNUMBER(V1379)),V1379/V1378-1,"")</f>
        <v>1.3061224489794299E-3</v>
      </c>
      <c r="X1379" s="60">
        <f>IF(ISNUMBER(V1379),V1379/MAX(V$22:V1379)-1,"")</f>
        <v>-9.159581716384757E-2</v>
      </c>
      <c r="Z1379" s="62">
        <v>11.9</v>
      </c>
      <c r="AA1379" s="60">
        <f>IF(AND(ISNUMBER(Z1378),ISNUMBER(Z1379)),Z1379/Z1378-1,"")</f>
        <v>3.3726812816190499E-3</v>
      </c>
      <c r="AB1379" s="60">
        <f>IF(ISNUMBER(Z1379),Z1379/MAX(Z$22:Z1379)-1,"")</f>
        <v>-0.1224188790560472</v>
      </c>
      <c r="AD1379" s="62">
        <v>15.57</v>
      </c>
      <c r="AE1379" s="60">
        <f>IF(AND(ISNUMBER(AD1378),ISNUMBER(AD1379)),AD1379/AD1378-1,"")</f>
        <v>1.0382868267358791E-2</v>
      </c>
      <c r="AF1379" s="60">
        <f>IF(ISNUMBER(AD1379),AD1379/MAX(AD$22:AD1379)-1,"")</f>
        <v>-8.2498526812021189E-2</v>
      </c>
      <c r="AH1379" s="62">
        <v>18.38</v>
      </c>
      <c r="AI1379" s="60">
        <f>IF(AND(ISNUMBER(AH1378),ISNUMBER(AH1379)),AH1379/AH1378-1,"")</f>
        <v>-7.5593952483801186E-3</v>
      </c>
      <c r="AJ1379" s="60">
        <f>IF(ISNUMBER(AH1379),AH1379/MAX(AH$22:AH1379)-1,"")</f>
        <v>-0.12642585551330798</v>
      </c>
      <c r="AL1379" s="62">
        <v>20.67</v>
      </c>
      <c r="AM1379" s="60">
        <f>IF(AND(ISNUMBER(AL1378),ISNUMBER(AL1379)),AL1379/AL1378-1,"")</f>
        <v>-1.2893982808022897E-2</v>
      </c>
      <c r="AN1379" s="60">
        <f>IF(ISNUMBER(AL1379),AL1379/MAX(AL$22:AL1379)-1,"")</f>
        <v>-0.12303775986423415</v>
      </c>
      <c r="AP1379" s="62">
        <v>100.48</v>
      </c>
      <c r="AQ1379" s="60">
        <f>IF(AND(ISNUMBER(AP1378),ISNUMBER(AP1379)),AP1379/AP1378-1,"")</f>
        <v>2.9865604778489541E-4</v>
      </c>
      <c r="AR1379" s="60">
        <f>IF(ISNUMBER(AP1379),AP1379/MAX(AP$22:AP1379)-1,"")</f>
        <v>-2.2837851256081176E-3</v>
      </c>
      <c r="AT1379" s="62">
        <v>50.17</v>
      </c>
      <c r="AU1379" s="60">
        <f>IF(AND(ISNUMBER(AT1378),ISNUMBER(AT1379)),AT1379/AT1378-1,"")</f>
        <v>3.9880358923238823E-4</v>
      </c>
      <c r="AV1379" s="60">
        <f>IF(ISNUMBER(AT1379),AT1379/MAX(AT$22:AT1379)-1,"")</f>
        <v>-9.9561927518909688E-4</v>
      </c>
      <c r="AX1379" s="62">
        <v>27.96</v>
      </c>
      <c r="AY1379" s="60">
        <f>IF(AND(ISNUMBER(AX1378),ISNUMBER(AX1379)),AX1379/AX1378-1,"")</f>
        <v>7.158196134573469E-4</v>
      </c>
      <c r="AZ1379" s="60">
        <f>IF(ISNUMBER(AX1379),AX1379/MAX(AX$22:AX1379)-1,"")</f>
        <v>-1.2363122571529384E-2</v>
      </c>
      <c r="BB1379" s="62">
        <v>41.58</v>
      </c>
      <c r="BC1379" s="60">
        <f>IF(AND(ISNUMBER(BB1378),ISNUMBER(BB1379)),BB1379/BB1378-1,"")</f>
        <v>7.2202166064982976E-4</v>
      </c>
      <c r="BD1379" s="60">
        <f>IF(ISNUMBER(BB1379),BB1379/MAX(BB$22:BB1379)-1,"")</f>
        <v>-0.24823720846139941</v>
      </c>
      <c r="BF1379" s="62">
        <v>49.68</v>
      </c>
      <c r="BG1379" s="60">
        <f>IF(AND(ISNUMBER(BF1378),ISNUMBER(BF1379)),BF1379/BF1378-1,"")</f>
        <v>8.058017727639033E-4</v>
      </c>
      <c r="BH1379" s="60">
        <f>IF(ISNUMBER(BF1379),BF1379/MAX(BF$22:BF1379)-1,"")</f>
        <v>-8.2379017362393836E-2</v>
      </c>
      <c r="BK1379" s="61">
        <f>BK1378*(1+BL1379)</f>
        <v>146.95741112828208</v>
      </c>
      <c r="BL1379" s="60">
        <f>$L$12*N(AQ1379)+$L$13*N(S1379)+$L$14*N(AA1379)+$L$15*N(AE1379)+$L$16*N(AY1379)+$L$17*N(BC1379)+$L$18*N(AM1379)+$L$19*N(AU1379)+$L$20*N(W1379)</f>
        <v>1.0009069510883929E-3</v>
      </c>
      <c r="BM1379" s="60">
        <f>IF(ISNUMBER(BK1379),BK1379/MAX(BK$22:BK1379)-1,"")</f>
        <v>-2.1366066344341572E-2</v>
      </c>
      <c r="BO1379" s="61">
        <f>BO1378*(1+BP1379)</f>
        <v>145.63206804326214</v>
      </c>
      <c r="BP1379" s="60">
        <f>$L$36*N(S1379)+$L$37*N(AQ1379)+$L$38*N(AA1379)+$L$39*N(AE1379)+$L$40*N(AM1379)+$L$41*N(W1379)+$L$42*N(AI1379)+$L$43*N(BG1379)+$L$44*N(AY1379)</f>
        <v>1.8106159465016705E-3</v>
      </c>
      <c r="BQ1379" s="60">
        <f>IF(ISNUMBER(BO1379),BO1379/MAX(BO$22:BO1379)-1,"")</f>
        <v>-3.9527922372217472E-2</v>
      </c>
      <c r="BS1379" s="61">
        <f>BS1378*(1+BT1379)</f>
        <v>135.79074344724745</v>
      </c>
      <c r="BT1379" s="60">
        <f>$L$60*N(S1379)+$L$61*N(AE1379)+$L$62*N(AQ1379)+$L$63*N(AM1379)+$L$64*N(AI1379)+$L$65*N(AA1379)+$L$66*N(BG1379)+$L$67*N(W1379)+$L$68*N(AY1379)</f>
        <v>-8.6378726512166011E-5</v>
      </c>
      <c r="BU1379" s="60">
        <f>IF(ISNUMBER(BS1379),BS1379/MAX(BS$22:BS1379)-1,"")</f>
        <v>-5.969416017201512E-2</v>
      </c>
    </row>
    <row r="1380" spans="17:73" ht="16" customHeight="1">
      <c r="Q1380" s="63">
        <v>45063</v>
      </c>
      <c r="R1380" s="62">
        <v>618.5</v>
      </c>
      <c r="S1380" s="60">
        <f>IF(AND(ISNUMBER(R1379),ISNUMBER(R1380)),R1380/R1379-1,"")</f>
        <v>2.4311183144245518E-3</v>
      </c>
      <c r="T1380" s="60">
        <f>IF(ISNUMBER(R1380),R1380/MAX(R$22:R1380)-1,"")</f>
        <v>-6.7822155237377557E-2</v>
      </c>
      <c r="V1380" s="62">
        <v>307.01</v>
      </c>
      <c r="W1380" s="60">
        <f>IF(AND(ISNUMBER(V1379),ISNUMBER(V1380)),V1380/V1379-1,"")</f>
        <v>1.1739768465677258E-3</v>
      </c>
      <c r="X1380" s="60">
        <f>IF(ISNUMBER(V1380),V1380/MAX(V$22:V1380)-1,"")</f>
        <v>-9.0529371685872606E-2</v>
      </c>
      <c r="Z1380" s="62">
        <v>11.9</v>
      </c>
      <c r="AA1380" s="60">
        <f>IF(AND(ISNUMBER(Z1379),ISNUMBER(Z1380)),Z1380/Z1379-1,"")</f>
        <v>0</v>
      </c>
      <c r="AB1380" s="60">
        <f>IF(ISNUMBER(Z1380),Z1380/MAX(Z$22:Z1380)-1,"")</f>
        <v>-0.1224188790560472</v>
      </c>
      <c r="AD1380" s="62">
        <v>15.54</v>
      </c>
      <c r="AE1380" s="60">
        <f>IF(AND(ISNUMBER(AD1379),ISNUMBER(AD1380)),AD1380/AD1379-1,"")</f>
        <v>-1.9267822736031004E-3</v>
      </c>
      <c r="AF1380" s="60">
        <f>IF(ISNUMBER(AD1380),AD1380/MAX(AD$22:AD1380)-1,"")</f>
        <v>-8.4266352386564547E-2</v>
      </c>
      <c r="AH1380" s="62">
        <v>18.329999999999998</v>
      </c>
      <c r="AI1380" s="60">
        <f>IF(AND(ISNUMBER(AH1379),ISNUMBER(AH1380)),AH1380/AH1379-1,"")</f>
        <v>-2.7203482045702332E-3</v>
      </c>
      <c r="AJ1380" s="60">
        <f>IF(ISNUMBER(AH1380),AH1380/MAX(AH$22:AH1380)-1,"")</f>
        <v>-0.12880228136882133</v>
      </c>
      <c r="AL1380" s="62">
        <v>20.49</v>
      </c>
      <c r="AM1380" s="60">
        <f>IF(AND(ISNUMBER(AL1379),ISNUMBER(AL1380)),AL1380/AL1379-1,"")</f>
        <v>-8.7082728592163816E-3</v>
      </c>
      <c r="AN1380" s="60">
        <f>IF(ISNUMBER(AL1380),AL1380/MAX(AL$22:AL1380)-1,"")</f>
        <v>-0.1306745863385661</v>
      </c>
      <c r="AP1380" s="62">
        <v>100.46</v>
      </c>
      <c r="AQ1380" s="60">
        <f>IF(AND(ISNUMBER(AP1379),ISNUMBER(AP1380)),AP1380/AP1379-1,"")</f>
        <v>-1.9904458598740682E-4</v>
      </c>
      <c r="AR1380" s="60">
        <f>IF(ISNUMBER(AP1380),AP1380/MAX(AP$22:AP1380)-1,"")</f>
        <v>-2.4823751365306013E-3</v>
      </c>
      <c r="AT1380" s="62">
        <v>50.16</v>
      </c>
      <c r="AU1380" s="60">
        <f>IF(AND(ISNUMBER(AT1379),ISNUMBER(AT1380)),AT1380/AT1379-1,"")</f>
        <v>-1.9932230416597196E-4</v>
      </c>
      <c r="AV1380" s="60">
        <f>IF(ISNUMBER(AT1380),AT1380/MAX(AT$22:AT1380)-1,"")</f>
        <v>-1.1947431302270495E-3</v>
      </c>
      <c r="AX1380" s="62">
        <v>27.77</v>
      </c>
      <c r="AY1380" s="60">
        <f>IF(AND(ISNUMBER(AX1379),ISNUMBER(AX1380)),AX1380/AX1379-1,"")</f>
        <v>-6.7954220314735414E-3</v>
      </c>
      <c r="AZ1380" s="60">
        <f>IF(ISNUMBER(AX1380),AX1380/MAX(AX$22:AX1380)-1,"")</f>
        <v>-1.9074531967502639E-2</v>
      </c>
      <c r="BB1380" s="62">
        <v>41.51</v>
      </c>
      <c r="BC1380" s="60">
        <f>IF(AND(ISNUMBER(BB1379),ISNUMBER(BB1380)),BB1380/BB1379-1,"")</f>
        <v>-1.6835016835017313E-3</v>
      </c>
      <c r="BD1380" s="60">
        <f>IF(ISNUMBER(BB1380),BB1380/MAX(BB$22:BB1380)-1,"")</f>
        <v>-0.24950280238654865</v>
      </c>
      <c r="BF1380" s="62">
        <v>49.67</v>
      </c>
      <c r="BG1380" s="60">
        <f>IF(AND(ISNUMBER(BF1379),ISNUMBER(BF1380)),BF1380/BF1379-1,"")</f>
        <v>-2.0128824476650653E-4</v>
      </c>
      <c r="BH1380" s="60">
        <f>IF(ISNUMBER(BF1380),BF1380/MAX(BF$22:BF1380)-1,"")</f>
        <v>-8.2563723679349832E-2</v>
      </c>
      <c r="BK1380" s="61">
        <f>BK1379*(1+BL1380)</f>
        <v>146.8102381449759</v>
      </c>
      <c r="BL1380" s="60">
        <f>$L$12*N(AQ1380)+$L$13*N(S1380)+$L$14*N(AA1380)+$L$15*N(AE1380)+$L$16*N(AY1380)+$L$17*N(BC1380)+$L$18*N(AM1380)+$L$19*N(AU1380)+$L$20*N(W1380)</f>
        <v>-1.001466902392021E-3</v>
      </c>
      <c r="BM1380" s="60">
        <f>IF(ISNUMBER(BK1380),BK1380/MAX(BK$22:BK1380)-1,"")</f>
        <v>-2.2346135838455239E-2</v>
      </c>
      <c r="BO1380" s="61">
        <f>BO1379*(1+BP1380)</f>
        <v>145.55733921998959</v>
      </c>
      <c r="BP1380" s="60">
        <f>$L$36*N(S1380)+$L$37*N(AQ1380)+$L$38*N(AA1380)+$L$39*N(AE1380)+$L$40*N(AM1380)+$L$41*N(W1380)+$L$42*N(AI1380)+$L$43*N(BG1380)+$L$44*N(AY1380)</f>
        <v>-5.1313439599271924E-4</v>
      </c>
      <c r="BQ1380" s="60">
        <f>IF(ISNUMBER(BO1380),BO1380/MAX(BO$22:BO1380)-1,"")</f>
        <v>-4.0020773631638917E-2</v>
      </c>
      <c r="BS1380" s="61">
        <f>BS1379*(1+BT1380)</f>
        <v>135.65282639146236</v>
      </c>
      <c r="BT1380" s="60">
        <f>$L$60*N(S1380)+$L$61*N(AE1380)+$L$62*N(AQ1380)+$L$63*N(AM1380)+$L$64*N(AI1380)+$L$65*N(AA1380)+$L$66*N(BG1380)+$L$67*N(W1380)+$L$68*N(AY1380)</f>
        <v>-1.0156587428852598E-3</v>
      </c>
      <c r="BU1380" s="60">
        <f>IF(ISNUMBER(BS1380),BS1380/MAX(BS$22:BS1380)-1,"")</f>
        <v>-6.0649190019222532E-2</v>
      </c>
    </row>
    <row r="1381" spans="17:73" ht="16" customHeight="1">
      <c r="Q1381" s="63">
        <v>45064</v>
      </c>
      <c r="R1381" s="62">
        <v>624.59</v>
      </c>
      <c r="S1381" s="60">
        <f>IF(AND(ISNUMBER(R1380),ISNUMBER(R1381)),R1381/R1380-1,"")</f>
        <v>9.8464025869038352E-3</v>
      </c>
      <c r="T1381" s="60">
        <f>IF(ISNUMBER(R1381),R1381/MAX(R$22:R1381)-1,"")</f>
        <v>-5.8643556895252358E-2</v>
      </c>
      <c r="V1381" s="62">
        <v>310.12</v>
      </c>
      <c r="W1381" s="60">
        <f>IF(AND(ISNUMBER(V1380),ISNUMBER(V1381)),V1381/V1380-1,"")</f>
        <v>1.0129963193381331E-2</v>
      </c>
      <c r="X1381" s="60">
        <f>IF(ISNUMBER(V1381),V1381/MAX(V$22:V1381)-1,"")</f>
        <v>-8.1316467695588979E-2</v>
      </c>
      <c r="Z1381" s="62">
        <v>12.03</v>
      </c>
      <c r="AA1381" s="60">
        <f>IF(AND(ISNUMBER(Z1380),ISNUMBER(Z1381)),Z1381/Z1380-1,"")</f>
        <v>1.0924369747899121E-2</v>
      </c>
      <c r="AB1381" s="60">
        <f>IF(ISNUMBER(Z1381),Z1381/MAX(Z$22:Z1381)-1,"")</f>
        <v>-0.11283185840707977</v>
      </c>
      <c r="AD1381" s="62">
        <v>15.89</v>
      </c>
      <c r="AE1381" s="60">
        <f>IF(AND(ISNUMBER(AD1380),ISNUMBER(AD1381)),AD1381/AD1380-1,"")</f>
        <v>2.2522522522522515E-2</v>
      </c>
      <c r="AF1381" s="60">
        <f>IF(ISNUMBER(AD1381),AD1381/MAX(AD$22:AD1381)-1,"")</f>
        <v>-6.3641720683559111E-2</v>
      </c>
      <c r="AH1381" s="62">
        <v>18.39</v>
      </c>
      <c r="AI1381" s="60">
        <f>IF(AND(ISNUMBER(AH1380),ISNUMBER(AH1381)),AH1381/AH1380-1,"")</f>
        <v>3.2733224222587509E-3</v>
      </c>
      <c r="AJ1381" s="60">
        <f>IF(ISNUMBER(AH1381),AH1381/MAX(AH$22:AH1381)-1,"")</f>
        <v>-0.12595057034220525</v>
      </c>
      <c r="AL1381" s="62">
        <v>20.48</v>
      </c>
      <c r="AM1381" s="60">
        <f>IF(AND(ISNUMBER(AL1380),ISNUMBER(AL1381)),AL1381/AL1380-1,"")</f>
        <v>-4.8804294777926582E-4</v>
      </c>
      <c r="AN1381" s="60">
        <f>IF(ISNUMBER(AL1381),AL1381/MAX(AL$22:AL1381)-1,"")</f>
        <v>-0.13109885447602887</v>
      </c>
      <c r="AP1381" s="62">
        <v>100.5</v>
      </c>
      <c r="AQ1381" s="60">
        <f>IF(AND(ISNUMBER(AP1380),ISNUMBER(AP1381)),AP1381/AP1380-1,"")</f>
        <v>3.9816842524387219E-4</v>
      </c>
      <c r="AR1381" s="60">
        <f>IF(ISNUMBER(AP1381),AP1381/MAX(AP$22:AP1381)-1,"")</f>
        <v>-2.085195114685634E-3</v>
      </c>
      <c r="AT1381" s="62">
        <v>50.18</v>
      </c>
      <c r="AU1381" s="60">
        <f>IF(AND(ISNUMBER(AT1380),ISNUMBER(AT1381)),AT1381/AT1380-1,"")</f>
        <v>3.9872408293462058E-4</v>
      </c>
      <c r="AV1381" s="60">
        <f>IF(ISNUMBER(AT1381),AT1381/MAX(AT$22:AT1381)-1,"")</f>
        <v>-7.9649542015136632E-4</v>
      </c>
      <c r="AX1381" s="62">
        <v>27.57</v>
      </c>
      <c r="AY1381" s="60">
        <f>IF(AND(ISNUMBER(AX1380),ISNUMBER(AX1381)),AX1381/AX1380-1,"")</f>
        <v>-7.2020165646380363E-3</v>
      </c>
      <c r="AZ1381" s="60">
        <f>IF(ISNUMBER(AX1381),AX1381/MAX(AX$22:AX1381)-1,"")</f>
        <v>-2.6139173436948049E-2</v>
      </c>
      <c r="BB1381" s="62">
        <v>41.43</v>
      </c>
      <c r="BC1381" s="60">
        <f>IF(AND(ISNUMBER(BB1380),ISNUMBER(BB1381)),BB1381/BB1380-1,"")</f>
        <v>-1.9272464466393302E-3</v>
      </c>
      <c r="BD1381" s="60">
        <f>IF(ISNUMBER(BB1381),BB1381/MAX(BB$22:BB1381)-1,"")</f>
        <v>-0.25094919544386185</v>
      </c>
      <c r="BF1381" s="62">
        <v>49.57</v>
      </c>
      <c r="BG1381" s="60">
        <f>IF(AND(ISNUMBER(BF1380),ISNUMBER(BF1381)),BF1381/BF1380-1,"")</f>
        <v>-2.0132876988121495E-3</v>
      </c>
      <c r="BH1381" s="60">
        <f>IF(ISNUMBER(BF1381),BF1381/MAX(BF$22:BF1381)-1,"")</f>
        <v>-8.4410786848910235E-2</v>
      </c>
      <c r="BK1381" s="61">
        <f>BK1380*(1+BL1381)</f>
        <v>147.66169423897753</v>
      </c>
      <c r="BL1381" s="60">
        <f>$L$12*N(AQ1381)+$L$13*N(S1381)+$L$14*N(AA1381)+$L$15*N(AE1381)+$L$16*N(AY1381)+$L$17*N(BC1381)+$L$18*N(AM1381)+$L$19*N(AU1381)+$L$20*N(W1381)</f>
        <v>5.7997051483619083E-3</v>
      </c>
      <c r="BM1381" s="60">
        <f>IF(ISNUMBER(BK1381),BK1381/MAX(BK$22:BK1381)-1,"")</f>
        <v>-1.6676031689161763E-2</v>
      </c>
      <c r="BO1381" s="61">
        <f>BO1380*(1+BP1381)</f>
        <v>146.76210092123119</v>
      </c>
      <c r="BP1381" s="60">
        <f>$L$36*N(S1381)+$L$37*N(AQ1381)+$L$38*N(AA1381)+$L$39*N(AE1381)+$L$40*N(AM1381)+$L$41*N(W1381)+$L$42*N(AI1381)+$L$43*N(BG1381)+$L$44*N(AY1381)</f>
        <v>8.2768873606626665E-3</v>
      </c>
      <c r="BQ1381" s="60">
        <f>IF(ISNUMBER(BO1381),BO1381/MAX(BO$22:BO1381)-1,"")</f>
        <v>-3.2075133706411907E-2</v>
      </c>
      <c r="BS1381" s="61">
        <f>BS1380*(1+BT1381)</f>
        <v>136.80501017758158</v>
      </c>
      <c r="BT1381" s="60">
        <f>$L$60*N(S1381)+$L$61*N(AE1381)+$L$62*N(AQ1381)+$L$63*N(AM1381)+$L$64*N(AI1381)+$L$65*N(AA1381)+$L$66*N(BG1381)+$L$67*N(W1381)+$L$68*N(AY1381)</f>
        <v>8.4936216720931119E-3</v>
      </c>
      <c r="BU1381" s="60">
        <f>IF(ISNUMBER(BS1381),BS1381/MAX(BS$22:BS1381)-1,"")</f>
        <v>-5.2670699621871431E-2</v>
      </c>
    </row>
    <row r="1382" spans="17:73" ht="16" customHeight="1">
      <c r="Q1382" s="63">
        <v>45065</v>
      </c>
      <c r="R1382" s="62">
        <v>633.1</v>
      </c>
      <c r="S1382" s="60">
        <f>IF(AND(ISNUMBER(R1381),ISNUMBER(R1382)),R1382/R1381-1,"")</f>
        <v>1.3624937959301198E-2</v>
      </c>
      <c r="T1382" s="60">
        <f>IF(ISNUMBER(R1382),R1382/MAX(R$22:R1382)-1,"")</f>
        <v>-4.5817633760361631E-2</v>
      </c>
      <c r="V1382" s="62">
        <v>314</v>
      </c>
      <c r="W1382" s="60">
        <f>IF(AND(ISNUMBER(V1381),ISNUMBER(V1382)),V1382/V1381-1,"")</f>
        <v>1.2511285953824336E-2</v>
      </c>
      <c r="X1382" s="60">
        <f>IF(ISNUMBER(V1382),V1382/MAX(V$22:V1382)-1,"")</f>
        <v>-6.9822555321859103E-2</v>
      </c>
      <c r="Z1382" s="62">
        <v>12.18</v>
      </c>
      <c r="AA1382" s="60">
        <f>IF(AND(ISNUMBER(Z1381),ISNUMBER(Z1382)),Z1382/Z1381-1,"")</f>
        <v>1.2468827930174564E-2</v>
      </c>
      <c r="AB1382" s="60">
        <f>IF(ISNUMBER(Z1382),Z1382/MAX(Z$22:Z1382)-1,"")</f>
        <v>-0.10176991150442483</v>
      </c>
      <c r="AD1382" s="62">
        <v>16.010000000000002</v>
      </c>
      <c r="AE1382" s="60">
        <f>IF(AND(ISNUMBER(AD1381),ISNUMBER(AD1382)),AD1382/AD1381-1,"")</f>
        <v>7.5519194461926009E-3</v>
      </c>
      <c r="AF1382" s="60">
        <f>IF(ISNUMBER(AD1382),AD1382/MAX(AD$22:AD1382)-1,"")</f>
        <v>-5.657041838538579E-2</v>
      </c>
      <c r="AH1382" s="62">
        <v>18.600000000000001</v>
      </c>
      <c r="AI1382" s="60">
        <f>IF(AND(ISNUMBER(AH1381),ISNUMBER(AH1382)),AH1382/AH1381-1,"")</f>
        <v>1.1419249592169667E-2</v>
      </c>
      <c r="AJ1382" s="60">
        <f>IF(ISNUMBER(AH1382),AH1382/MAX(AH$22:AH1382)-1,"")</f>
        <v>-0.11596958174904937</v>
      </c>
      <c r="AL1382" s="62">
        <v>20.38</v>
      </c>
      <c r="AM1382" s="60">
        <f>IF(AND(ISNUMBER(AL1381),ISNUMBER(AL1382)),AL1382/AL1381-1,"")</f>
        <v>-4.882812500000111E-3</v>
      </c>
      <c r="AN1382" s="60">
        <f>IF(ISNUMBER(AL1382),AL1382/MAX(AL$22:AL1382)-1,"")</f>
        <v>-0.13534153585065767</v>
      </c>
      <c r="AP1382" s="62">
        <v>100.49</v>
      </c>
      <c r="AQ1382" s="60">
        <f>IF(AND(ISNUMBER(AP1381),ISNUMBER(AP1382)),AP1382/AP1381-1,"")</f>
        <v>-9.9502487562186381E-5</v>
      </c>
      <c r="AR1382" s="60">
        <f>IF(ISNUMBER(AP1382),AP1382/MAX(AP$22:AP1382)-1,"")</f>
        <v>-2.1844901201469868E-3</v>
      </c>
      <c r="AT1382" s="62">
        <v>50.19</v>
      </c>
      <c r="AU1382" s="60">
        <f>IF(AND(ISNUMBER(AT1381),ISNUMBER(AT1382)),AT1382/AT1381-1,"")</f>
        <v>1.9928258270218713E-4</v>
      </c>
      <c r="AV1382" s="60">
        <f>IF(ISNUMBER(AT1382),AT1382/MAX(AT$22:AT1382)-1,"")</f>
        <v>-5.9737156511352474E-4</v>
      </c>
      <c r="AX1382" s="62">
        <v>27.43</v>
      </c>
      <c r="AY1382" s="60">
        <f>IF(AND(ISNUMBER(AX1381),ISNUMBER(AX1382)),AX1382/AX1381-1,"")</f>
        <v>-5.0779833151977094E-3</v>
      </c>
      <c r="AZ1382" s="60">
        <f>IF(ISNUMBER(AX1382),AX1382/MAX(AX$22:AX1382)-1,"")</f>
        <v>-3.1084422465559869E-2</v>
      </c>
      <c r="BB1382" s="62">
        <v>41.23</v>
      </c>
      <c r="BC1382" s="60">
        <f>IF(AND(ISNUMBER(BB1381),ISNUMBER(BB1382)),BB1382/BB1381-1,"")</f>
        <v>-4.8274197441467992E-3</v>
      </c>
      <c r="BD1382" s="60">
        <f>IF(ISNUMBER(BB1382),BB1382/MAX(BB$22:BB1382)-1,"")</f>
        <v>-0.25456517808714529</v>
      </c>
      <c r="BF1382" s="62">
        <v>49.4</v>
      </c>
      <c r="BG1382" s="60">
        <f>IF(AND(ISNUMBER(BF1381),ISNUMBER(BF1382)),BF1382/BF1381-1,"")</f>
        <v>-3.4294936453500569E-3</v>
      </c>
      <c r="BH1382" s="60">
        <f>IF(ISNUMBER(BF1382),BF1382/MAX(BF$22:BF1382)-1,"")</f>
        <v>-8.7550794237162943E-2</v>
      </c>
      <c r="BK1382" s="61">
        <f>BK1381*(1+BL1382)</f>
        <v>148.48289491107806</v>
      </c>
      <c r="BL1382" s="60">
        <f>$L$12*N(AQ1382)+$L$13*N(S1382)+$L$14*N(AA1382)+$L$15*N(AE1382)+$L$16*N(AY1382)+$L$17*N(BC1382)+$L$18*N(AM1382)+$L$19*N(AU1382)+$L$20*N(W1382)</f>
        <v>5.5613656360428551E-3</v>
      </c>
      <c r="BM1382" s="60">
        <f>IF(ISNUMBER(BK1382),BK1382/MAX(BK$22:BK1382)-1,"")</f>
        <v>-1.1207407562700555E-2</v>
      </c>
      <c r="BO1382" s="61">
        <f>BO1381*(1+BP1382)</f>
        <v>147.81688484025551</v>
      </c>
      <c r="BP1382" s="60">
        <f>$L$36*N(S1382)+$L$37*N(AQ1382)+$L$38*N(AA1382)+$L$39*N(AE1382)+$L$40*N(AM1382)+$L$41*N(W1382)+$L$42*N(AI1382)+$L$43*N(BG1382)+$L$44*N(AY1382)</f>
        <v>7.1870320225956661E-3</v>
      </c>
      <c r="BQ1382" s="60">
        <f>IF(ISNUMBER(BO1382),BO1382/MAX(BO$22:BO1382)-1,"")</f>
        <v>-2.5118626696893243E-2</v>
      </c>
      <c r="BS1382" s="61">
        <f>BS1381*(1+BT1382)</f>
        <v>137.79591753693788</v>
      </c>
      <c r="BT1382" s="60">
        <f>$L$60*N(S1382)+$L$61*N(AE1382)+$L$62*N(AQ1382)+$L$63*N(AM1382)+$L$64*N(AI1382)+$L$65*N(AA1382)+$L$66*N(BG1382)+$L$67*N(W1382)+$L$68*N(AY1382)</f>
        <v>7.2432095730267784E-3</v>
      </c>
      <c r="BU1382" s="60">
        <f>IF(ISNUMBER(BS1382),BS1382/MAX(BS$22:BS1382)-1,"")</f>
        <v>-4.5808994964563698E-2</v>
      </c>
    </row>
    <row r="1383" spans="17:73" ht="16" customHeight="1">
      <c r="Q1383" s="63">
        <v>45068</v>
      </c>
      <c r="R1383" s="62">
        <v>629.73</v>
      </c>
      <c r="S1383" s="60">
        <f>IF(AND(ISNUMBER(R1382),ISNUMBER(R1383)),R1383/R1382-1,"")</f>
        <v>-5.3230137419049139E-3</v>
      </c>
      <c r="T1383" s="60">
        <f>IF(ISNUMBER(R1383),R1383/MAX(R$22:R1383)-1,"")</f>
        <v>-5.0896759608138664E-2</v>
      </c>
      <c r="V1383" s="62">
        <v>312.7</v>
      </c>
      <c r="W1383" s="60">
        <f>IF(AND(ISNUMBER(V1382),ISNUMBER(V1383)),V1383/V1382-1,"")</f>
        <v>-4.1401273885350864E-3</v>
      </c>
      <c r="X1383" s="60">
        <f>IF(ISNUMBER(V1383),V1383/MAX(V$22:V1383)-1,"")</f>
        <v>-7.3673608436768734E-2</v>
      </c>
      <c r="Z1383" s="62">
        <v>12.18</v>
      </c>
      <c r="AA1383" s="60">
        <f>IF(AND(ISNUMBER(Z1382),ISNUMBER(Z1383)),Z1383/Z1382-1,"")</f>
        <v>0</v>
      </c>
      <c r="AB1383" s="60">
        <f>IF(ISNUMBER(Z1383),Z1383/MAX(Z$22:Z1383)-1,"")</f>
        <v>-0.10176991150442483</v>
      </c>
      <c r="AD1383" s="62">
        <v>16.09</v>
      </c>
      <c r="AE1383" s="60">
        <f>IF(AND(ISNUMBER(AD1382),ISNUMBER(AD1383)),AD1383/AD1382-1,"")</f>
        <v>4.9968769519048717E-3</v>
      </c>
      <c r="AF1383" s="60">
        <f>IF(ISNUMBER(AD1383),AD1383/MAX(AD$22:AD1383)-1,"")</f>
        <v>-5.1856216853270465E-2</v>
      </c>
      <c r="AH1383" s="62">
        <v>18.559999999999999</v>
      </c>
      <c r="AI1383" s="60">
        <f>IF(AND(ISNUMBER(AH1382),ISNUMBER(AH1383)),AH1383/AH1382-1,"")</f>
        <v>-2.1505376344087557E-3</v>
      </c>
      <c r="AJ1383" s="60">
        <f>IF(ISNUMBER(AH1383),AH1383/MAX(AH$22:AH1383)-1,"")</f>
        <v>-0.11787072243346008</v>
      </c>
      <c r="AL1383" s="62">
        <v>20.350000000000001</v>
      </c>
      <c r="AM1383" s="60">
        <f>IF(AND(ISNUMBER(AL1382),ISNUMBER(AL1383)),AL1383/AL1382-1,"")</f>
        <v>-1.4720314033365156E-3</v>
      </c>
      <c r="AN1383" s="60">
        <f>IF(ISNUMBER(AL1383),AL1383/MAX(AL$22:AL1383)-1,"")</f>
        <v>-0.1366143402630462</v>
      </c>
      <c r="AP1383" s="62">
        <v>100.53</v>
      </c>
      <c r="AQ1383" s="60">
        <f>IF(AND(ISNUMBER(AP1382),ISNUMBER(AP1383)),AP1383/AP1382-1,"")</f>
        <v>3.9804955716982171E-4</v>
      </c>
      <c r="AR1383" s="60">
        <f>IF(ISNUMBER(AP1383),AP1383/MAX(AP$22:AP1383)-1,"")</f>
        <v>-1.7873100983020196E-3</v>
      </c>
      <c r="AT1383" s="62">
        <v>50.195</v>
      </c>
      <c r="AU1383" s="60">
        <f>IF(AND(ISNUMBER(AT1382),ISNUMBER(AT1383)),AT1383/AT1382-1,"")</f>
        <v>9.962143853359251E-5</v>
      </c>
      <c r="AV1383" s="60">
        <f>IF(ISNUMBER(AT1383),AT1383/MAX(AT$22:AT1383)-1,"")</f>
        <v>-4.9780963759460395E-4</v>
      </c>
      <c r="AX1383" s="62">
        <v>27.57</v>
      </c>
      <c r="AY1383" s="60">
        <f>IF(AND(ISNUMBER(AX1382),ISNUMBER(AX1383)),AX1383/AX1382-1,"")</f>
        <v>5.1039008384980988E-3</v>
      </c>
      <c r="AZ1383" s="60">
        <f>IF(ISNUMBER(AX1383),AX1383/MAX(AX$22:AX1383)-1,"")</f>
        <v>-2.6139173436948049E-2</v>
      </c>
      <c r="BB1383" s="62">
        <v>41.26</v>
      </c>
      <c r="BC1383" s="60">
        <f>IF(AND(ISNUMBER(BB1382),ISNUMBER(BB1383)),BB1383/BB1382-1,"")</f>
        <v>7.2762551540139775E-4</v>
      </c>
      <c r="BD1383" s="60">
        <f>IF(ISNUMBER(BB1383),BB1383/MAX(BB$22:BB1383)-1,"")</f>
        <v>-0.25402278069065276</v>
      </c>
      <c r="BF1383" s="62">
        <v>49.37</v>
      </c>
      <c r="BG1383" s="60">
        <f>IF(AND(ISNUMBER(BF1382),ISNUMBER(BF1383)),BF1383/BF1382-1,"")</f>
        <v>-6.0728744939275714E-4</v>
      </c>
      <c r="BH1383" s="60">
        <f>IF(ISNUMBER(BF1383),BF1383/MAX(BF$22:BF1383)-1,"")</f>
        <v>-8.8104913188031042E-2</v>
      </c>
      <c r="BK1383" s="61">
        <f>BK1382*(1+BL1383)</f>
        <v>148.44173308822212</v>
      </c>
      <c r="BL1383" s="60">
        <f>$L$12*N(AQ1383)+$L$13*N(S1383)+$L$14*N(AA1383)+$L$15*N(AE1383)+$L$16*N(AY1383)+$L$17*N(BC1383)+$L$18*N(AM1383)+$L$19*N(AU1383)+$L$20*N(W1383)</f>
        <v>-2.7721592362936275E-4</v>
      </c>
      <c r="BM1383" s="60">
        <f>IF(ISNUMBER(BK1383),BK1383/MAX(BK$22:BK1383)-1,"")</f>
        <v>-1.1481516614490928E-2</v>
      </c>
      <c r="BO1383" s="61">
        <f>BO1382*(1+BP1383)</f>
        <v>147.76652781987653</v>
      </c>
      <c r="BP1383" s="60">
        <f>$L$36*N(S1383)+$L$37*N(AQ1383)+$L$38*N(AA1383)+$L$39*N(AE1383)+$L$40*N(AM1383)+$L$41*N(W1383)+$L$42*N(AI1383)+$L$43*N(BG1383)+$L$44*N(AY1383)</f>
        <v>-3.4067163865198895E-4</v>
      </c>
      <c r="BQ1383" s="60">
        <f>IF(ISNUMBER(BO1383),BO1383/MAX(BO$22:BO1383)-1,"")</f>
        <v>-2.5450741131827881E-2</v>
      </c>
      <c r="BS1383" s="61">
        <f>BS1382*(1+BT1383)</f>
        <v>137.66903910281573</v>
      </c>
      <c r="BT1383" s="60">
        <f>$L$60*N(S1383)+$L$61*N(AE1383)+$L$62*N(AQ1383)+$L$63*N(AM1383)+$L$64*N(AI1383)+$L$65*N(AA1383)+$L$66*N(BG1383)+$L$67*N(W1383)+$L$68*N(AY1383)</f>
        <v>-9.2077063232382937E-4</v>
      </c>
      <c r="BU1383" s="60">
        <f>IF(ISNUMBER(BS1383),BS1383/MAX(BS$22:BS1383)-1,"")</f>
        <v>-4.668758601962808E-2</v>
      </c>
    </row>
    <row r="1384" spans="17:73" ht="16" customHeight="1">
      <c r="Q1384" s="63">
        <v>45069</v>
      </c>
      <c r="R1384" s="62">
        <v>630.45000000000005</v>
      </c>
      <c r="S1384" s="60">
        <f>IF(AND(ISNUMBER(R1383),ISNUMBER(R1384)),R1384/R1383-1,"")</f>
        <v>1.1433471487780622E-3</v>
      </c>
      <c r="T1384" s="60">
        <f>IF(ISNUMBER(R1384),R1384/MAX(R$22:R1384)-1,"")</f>
        <v>-4.9811605124340574E-2</v>
      </c>
      <c r="V1384" s="62">
        <v>313.26</v>
      </c>
      <c r="W1384" s="60">
        <f>IF(AND(ISNUMBER(V1383),ISNUMBER(V1384)),V1384/V1383-1,"")</f>
        <v>1.7908538535338359E-3</v>
      </c>
      <c r="X1384" s="60">
        <f>IF(ISNUMBER(V1384),V1384/MAX(V$22:V1384)-1,"")</f>
        <v>-7.2014693248807715E-2</v>
      </c>
      <c r="Z1384" s="62">
        <v>12.14</v>
      </c>
      <c r="AA1384" s="60">
        <f>IF(AND(ISNUMBER(Z1383),ISNUMBER(Z1384)),Z1384/Z1383-1,"")</f>
        <v>-3.2840722495893759E-3</v>
      </c>
      <c r="AB1384" s="60">
        <f>IF(ISNUMBER(Z1384),Z1384/MAX(Z$22:Z1384)-1,"")</f>
        <v>-0.10471976401179939</v>
      </c>
      <c r="AD1384" s="62">
        <v>16.079999999999998</v>
      </c>
      <c r="AE1384" s="60">
        <f>IF(AND(ISNUMBER(AD1383),ISNUMBER(AD1384)),AD1384/AD1383-1,"")</f>
        <v>-6.2150403977634383E-4</v>
      </c>
      <c r="AF1384" s="60">
        <f>IF(ISNUMBER(AD1384),AD1384/MAX(AD$22:AD1384)-1,"")</f>
        <v>-5.2445492044784991E-2</v>
      </c>
      <c r="AH1384" s="62">
        <v>18.57</v>
      </c>
      <c r="AI1384" s="60">
        <f>IF(AND(ISNUMBER(AH1383),ISNUMBER(AH1384)),AH1384/AH1383-1,"")</f>
        <v>5.3879310344839837E-4</v>
      </c>
      <c r="AJ1384" s="60">
        <f>IF(ISNUMBER(AH1384),AH1384/MAX(AH$22:AH1384)-1,"")</f>
        <v>-0.11739543726235735</v>
      </c>
      <c r="AL1384" s="62">
        <v>20.37</v>
      </c>
      <c r="AM1384" s="60">
        <f>IF(AND(ISNUMBER(AL1383),ISNUMBER(AL1384)),AL1384/AL1383-1,"")</f>
        <v>9.8280098280101313E-4</v>
      </c>
      <c r="AN1384" s="60">
        <f>IF(ISNUMBER(AL1384),AL1384/MAX(AL$22:AL1384)-1,"")</f>
        <v>-0.13576580398812044</v>
      </c>
      <c r="AP1384" s="62">
        <v>100.55</v>
      </c>
      <c r="AQ1384" s="60">
        <f>IF(AND(ISNUMBER(AP1383),ISNUMBER(AP1384)),AP1384/AP1383-1,"")</f>
        <v>1.989455883815161E-4</v>
      </c>
      <c r="AR1384" s="60">
        <f>IF(ISNUMBER(AP1384),AP1384/MAX(AP$22:AP1384)-1,"")</f>
        <v>-1.588720087379536E-3</v>
      </c>
      <c r="AT1384" s="62">
        <v>50.2</v>
      </c>
      <c r="AU1384" s="60">
        <f>IF(AND(ISNUMBER(AT1383),ISNUMBER(AT1384)),AT1384/AT1383-1,"")</f>
        <v>9.9611515091302394E-5</v>
      </c>
      <c r="AV1384" s="60">
        <f>IF(ISNUMBER(AT1384),AT1384/MAX(AT$22:AT1384)-1,"")</f>
        <v>-3.9824771007557214E-4</v>
      </c>
      <c r="AX1384" s="62">
        <v>27.35</v>
      </c>
      <c r="AY1384" s="60">
        <f>IF(AND(ISNUMBER(AX1383),ISNUMBER(AX1384)),AX1384/AX1383-1,"")</f>
        <v>-7.9796880667392101E-3</v>
      </c>
      <c r="AZ1384" s="60">
        <f>IF(ISNUMBER(AX1384),AX1384/MAX(AX$22:AX1384)-1,"")</f>
        <v>-3.3910279053337988E-2</v>
      </c>
      <c r="BB1384" s="62">
        <v>41.15</v>
      </c>
      <c r="BC1384" s="60">
        <f>IF(AND(ISNUMBER(BB1383),ISNUMBER(BB1384)),BB1384/BB1383-1,"")</f>
        <v>-2.6660203587008935E-3</v>
      </c>
      <c r="BD1384" s="60">
        <f>IF(ISNUMBER(BB1384),BB1384/MAX(BB$22:BB1384)-1,"")</f>
        <v>-0.25601157114445861</v>
      </c>
      <c r="BF1384" s="62">
        <v>49.35</v>
      </c>
      <c r="BG1384" s="60">
        <f>IF(AND(ISNUMBER(BF1383),ISNUMBER(BF1384)),BF1384/BF1383-1,"")</f>
        <v>-4.0510431436091565E-4</v>
      </c>
      <c r="BH1384" s="60">
        <f>IF(ISNUMBER(BF1384),BF1384/MAX(BF$22:BF1384)-1,"")</f>
        <v>-8.8474325821943145E-2</v>
      </c>
      <c r="BK1384" s="61">
        <f>BK1383*(1+BL1384)</f>
        <v>148.22831469538784</v>
      </c>
      <c r="BL1384" s="60">
        <f>$L$12*N(AQ1384)+$L$13*N(S1384)+$L$14*N(AA1384)+$L$15*N(AE1384)+$L$16*N(AY1384)+$L$17*N(BC1384)+$L$18*N(AM1384)+$L$19*N(AU1384)+$L$20*N(W1384)</f>
        <v>-1.4377250143492322E-3</v>
      </c>
      <c r="BM1384" s="60">
        <f>IF(ISNUMBER(BK1384),BK1384/MAX(BK$22:BK1384)-1,"")</f>
        <v>-1.2902734365200841E-2</v>
      </c>
      <c r="BO1384" s="61">
        <f>BO1383*(1+BP1384)</f>
        <v>147.6276761992757</v>
      </c>
      <c r="BP1384" s="60">
        <f>$L$36*N(S1384)+$L$37*N(AQ1384)+$L$38*N(AA1384)+$L$39*N(AE1384)+$L$40*N(AM1384)+$L$41*N(W1384)+$L$42*N(AI1384)+$L$43*N(BG1384)+$L$44*N(AY1384)</f>
        <v>-9.3966896731904513E-4</v>
      </c>
      <c r="BQ1384" s="60">
        <f>IF(ISNUMBER(BO1384),BO1384/MAX(BO$22:BO1384)-1,"")</f>
        <v>-2.6366494827510079E-2</v>
      </c>
      <c r="BS1384" s="61">
        <f>BS1383*(1+BT1384)</f>
        <v>137.6767439881724</v>
      </c>
      <c r="BT1384" s="60">
        <f>$L$60*N(S1384)+$L$61*N(AE1384)+$L$62*N(AQ1384)+$L$63*N(AM1384)+$L$64*N(AI1384)+$L$65*N(AA1384)+$L$66*N(BG1384)+$L$67*N(W1384)+$L$68*N(AY1384)</f>
        <v>5.5966725756822789E-5</v>
      </c>
      <c r="BU1384" s="60">
        <f>IF(ISNUMBER(BS1384),BS1384/MAX(BS$22:BS1384)-1,"")</f>
        <v>-4.6634232245194251E-2</v>
      </c>
    </row>
    <row r="1385" spans="17:73" ht="16" customHeight="1">
      <c r="Q1385" s="63">
        <v>45070</v>
      </c>
      <c r="R1385" s="62">
        <v>628.82000000000005</v>
      </c>
      <c r="S1385" s="60">
        <f>IF(AND(ISNUMBER(R1384),ISNUMBER(R1385)),R1385/R1384-1,"")</f>
        <v>-2.5854548338488659E-3</v>
      </c>
      <c r="T1385" s="60">
        <f>IF(ISNUMBER(R1385),R1385/MAX(R$22:R1385)-1,"")</f>
        <v>-5.22682743029389E-2</v>
      </c>
      <c r="V1385" s="62">
        <v>312.07</v>
      </c>
      <c r="W1385" s="60">
        <f>IF(AND(ISNUMBER(V1384),ISNUMBER(V1385)),V1385/V1384-1,"")</f>
        <v>-3.7987614122454438E-3</v>
      </c>
      <c r="X1385" s="60">
        <f>IF(ISNUMBER(V1385),V1385/MAX(V$22:V1385)-1,"")</f>
        <v>-7.5539888023224866E-2</v>
      </c>
      <c r="Z1385" s="62">
        <v>12.11</v>
      </c>
      <c r="AA1385" s="60">
        <f>IF(AND(ISNUMBER(Z1384),ISNUMBER(Z1385)),Z1385/Z1384-1,"")</f>
        <v>-2.4711696869852418E-3</v>
      </c>
      <c r="AB1385" s="60">
        <f>IF(ISNUMBER(Z1385),Z1385/MAX(Z$22:Z1385)-1,"")</f>
        <v>-0.10693215339233042</v>
      </c>
      <c r="AD1385" s="62">
        <v>16</v>
      </c>
      <c r="AE1385" s="60">
        <f>IF(AND(ISNUMBER(AD1384),ISNUMBER(AD1385)),AD1385/AD1384-1,"")</f>
        <v>-4.9751243781093191E-3</v>
      </c>
      <c r="AF1385" s="60">
        <f>IF(ISNUMBER(AD1385),AD1385/MAX(AD$22:AD1385)-1,"")</f>
        <v>-5.7159693576900317E-2</v>
      </c>
      <c r="AH1385" s="62">
        <v>18.399999999999999</v>
      </c>
      <c r="AI1385" s="60">
        <f>IF(AND(ISNUMBER(AH1384),ISNUMBER(AH1385)),AH1385/AH1384-1,"")</f>
        <v>-9.1545503500269909E-3</v>
      </c>
      <c r="AJ1385" s="60">
        <f>IF(ISNUMBER(AH1385),AH1385/MAX(AH$22:AH1385)-1,"")</f>
        <v>-0.12547528517110274</v>
      </c>
      <c r="AL1385" s="62">
        <v>20.239999999999998</v>
      </c>
      <c r="AM1385" s="60">
        <f>IF(AND(ISNUMBER(AL1384),ISNUMBER(AL1385)),AL1385/AL1384-1,"")</f>
        <v>-6.3819342169858517E-3</v>
      </c>
      <c r="AN1385" s="60">
        <f>IF(ISNUMBER(AL1385),AL1385/MAX(AL$22:AL1385)-1,"")</f>
        <v>-0.14128128977513799</v>
      </c>
      <c r="AP1385" s="62">
        <v>100.54</v>
      </c>
      <c r="AQ1385" s="60">
        <f>IF(AND(ISNUMBER(AP1384),ISNUMBER(AP1385)),AP1385/AP1384-1,"")</f>
        <v>-9.9453008453376235E-5</v>
      </c>
      <c r="AR1385" s="60">
        <f>IF(ISNUMBER(AP1385),AP1385/MAX(AP$22:AP1385)-1,"")</f>
        <v>-1.6880150928406668E-3</v>
      </c>
      <c r="AT1385" s="62">
        <v>50.2</v>
      </c>
      <c r="AU1385" s="60">
        <f>IF(AND(ISNUMBER(AT1384),ISNUMBER(AT1385)),AT1385/AT1384-1,"")</f>
        <v>0</v>
      </c>
      <c r="AV1385" s="60">
        <f>IF(ISNUMBER(AT1385),AT1385/MAX(AT$22:AT1385)-1,"")</f>
        <v>-3.9824771007557214E-4</v>
      </c>
      <c r="AX1385" s="62">
        <v>27.8</v>
      </c>
      <c r="AY1385" s="60">
        <f>IF(AND(ISNUMBER(AX1384),ISNUMBER(AX1385)),AX1385/AX1384-1,"")</f>
        <v>1.6453382084095081E-2</v>
      </c>
      <c r="AZ1385" s="60">
        <f>IF(ISNUMBER(AX1385),AX1385/MAX(AX$22:AX1385)-1,"")</f>
        <v>-1.8014835747085733E-2</v>
      </c>
      <c r="BB1385" s="62">
        <v>41.15</v>
      </c>
      <c r="BC1385" s="60">
        <f>IF(AND(ISNUMBER(BB1384),ISNUMBER(BB1385)),BB1385/BB1384-1,"")</f>
        <v>0</v>
      </c>
      <c r="BD1385" s="60">
        <f>IF(ISNUMBER(BB1385),BB1385/MAX(BB$22:BB1385)-1,"")</f>
        <v>-0.25601157114445861</v>
      </c>
      <c r="BF1385" s="62">
        <v>49.46</v>
      </c>
      <c r="BG1385" s="60">
        <f>IF(AND(ISNUMBER(BF1384),ISNUMBER(BF1385)),BF1385/BF1384-1,"")</f>
        <v>2.2289766970617908E-3</v>
      </c>
      <c r="BH1385" s="60">
        <f>IF(ISNUMBER(BF1385),BF1385/MAX(BF$22:BF1385)-1,"")</f>
        <v>-8.6442556335426635E-2</v>
      </c>
      <c r="BK1385" s="61">
        <f>BK1384*(1+BL1385)</f>
        <v>148.30098658489069</v>
      </c>
      <c r="BL1385" s="60">
        <f>$L$12*N(AQ1385)+$L$13*N(S1385)+$L$14*N(AA1385)+$L$15*N(AE1385)+$L$16*N(AY1385)+$L$17*N(BC1385)+$L$18*N(AM1385)+$L$19*N(AU1385)+$L$20*N(W1385)</f>
        <v>4.9026995720895315E-4</v>
      </c>
      <c r="BM1385" s="60">
        <f>IF(ISNUMBER(BK1385),BK1385/MAX(BK$22:BK1385)-1,"")</f>
        <v>-1.2418790231016996E-2</v>
      </c>
      <c r="BO1385" s="61">
        <f>BO1384*(1+BP1385)</f>
        <v>147.46914211702892</v>
      </c>
      <c r="BP1385" s="60">
        <f>$L$36*N(S1385)+$L$37*N(AQ1385)+$L$38*N(AA1385)+$L$39*N(AE1385)+$L$40*N(AM1385)+$L$41*N(W1385)+$L$42*N(AI1385)+$L$43*N(BG1385)+$L$44*N(AY1385)</f>
        <v>-1.0738777872028539E-3</v>
      </c>
      <c r="BQ1385" s="60">
        <f>IF(ISNUMBER(BO1385),BO1385/MAX(BO$22:BO1385)-1,"")</f>
        <v>-2.7412058221591207E-2</v>
      </c>
      <c r="BS1385" s="61">
        <f>BS1384*(1+BT1385)</f>
        <v>137.19539262464298</v>
      </c>
      <c r="BT1385" s="60">
        <f>$L$60*N(S1385)+$L$61*N(AE1385)+$L$62*N(AQ1385)+$L$63*N(AM1385)+$L$64*N(AI1385)+$L$65*N(AA1385)+$L$66*N(BG1385)+$L$67*N(W1385)+$L$68*N(AY1385)</f>
        <v>-3.4962430806089575E-3</v>
      </c>
      <c r="BU1385" s="60">
        <f>IF(ISNUMBER(BS1385),BS1385/MAX(BS$22:BS1385)-1,"")</f>
        <v>-4.9967430713996452E-2</v>
      </c>
    </row>
    <row r="1386" spans="17:73" ht="16" customHeight="1">
      <c r="Q1386" s="63">
        <v>45071</v>
      </c>
      <c r="R1386" s="62">
        <v>632.5</v>
      </c>
      <c r="S1386" s="60">
        <f>IF(AND(ISNUMBER(R1385),ISNUMBER(R1386)),R1386/R1385-1,"")</f>
        <v>5.8522311631308277E-3</v>
      </c>
      <c r="T1386" s="60">
        <f>IF(ISNUMBER(R1386),R1386/MAX(R$22:R1386)-1,"")</f>
        <v>-4.6721929163526799E-2</v>
      </c>
      <c r="V1386" s="62">
        <v>313.98</v>
      </c>
      <c r="W1386" s="60">
        <f>IF(AND(ISNUMBER(V1385),ISNUMBER(V1386)),V1386/V1385-1,"")</f>
        <v>6.1204217002597261E-3</v>
      </c>
      <c r="X1386" s="60">
        <f>IF(ISNUMBER(V1386),V1386/MAX(V$22:V1386)-1,"")</f>
        <v>-6.9881802292857675E-2</v>
      </c>
      <c r="Z1386" s="62">
        <v>12.21</v>
      </c>
      <c r="AA1386" s="60">
        <f>IF(AND(ISNUMBER(Z1385),ISNUMBER(Z1386)),Z1386/Z1385-1,"")</f>
        <v>8.2576383154417954E-3</v>
      </c>
      <c r="AB1386" s="60">
        <f>IF(ISNUMBER(Z1386),Z1386/MAX(Z$22:Z1386)-1,"")</f>
        <v>-9.9557522123893794E-2</v>
      </c>
      <c r="AD1386" s="62">
        <v>16.04</v>
      </c>
      <c r="AE1386" s="60">
        <f>IF(AND(ISNUMBER(AD1385),ISNUMBER(AD1386)),AD1386/AD1385-1,"")</f>
        <v>2.4999999999999467E-3</v>
      </c>
      <c r="AF1386" s="60">
        <f>IF(ISNUMBER(AD1386),AD1386/MAX(AD$22:AD1386)-1,"")</f>
        <v>-5.4802592810842654E-2</v>
      </c>
      <c r="AH1386" s="62">
        <v>18.41</v>
      </c>
      <c r="AI1386" s="60">
        <f>IF(AND(ISNUMBER(AH1385),ISNUMBER(AH1386)),AH1386/AH1385-1,"")</f>
        <v>5.4347826086975637E-4</v>
      </c>
      <c r="AJ1386" s="60">
        <f>IF(ISNUMBER(AH1386),AH1386/MAX(AH$22:AH1386)-1,"")</f>
        <v>-0.125</v>
      </c>
      <c r="AL1386" s="62">
        <v>20.04</v>
      </c>
      <c r="AM1386" s="60">
        <f>IF(AND(ISNUMBER(AL1385),ISNUMBER(AL1386)),AL1386/AL1385-1,"")</f>
        <v>-9.8814229249011287E-3</v>
      </c>
      <c r="AN1386" s="60">
        <f>IF(ISNUMBER(AL1386),AL1386/MAX(AL$22:AL1386)-1,"")</f>
        <v>-0.14976665252439547</v>
      </c>
      <c r="AP1386" s="62">
        <v>100.56</v>
      </c>
      <c r="AQ1386" s="60">
        <f>IF(AND(ISNUMBER(AP1385),ISNUMBER(AP1386)),AP1386/AP1385-1,"")</f>
        <v>1.9892580067626398E-4</v>
      </c>
      <c r="AR1386" s="60">
        <f>IF(ISNUMBER(AP1386),AP1386/MAX(AP$22:AP1386)-1,"")</f>
        <v>-1.4894250819182941E-3</v>
      </c>
      <c r="AT1386" s="62">
        <v>50.22</v>
      </c>
      <c r="AU1386" s="60">
        <f>IF(AND(ISNUMBER(AT1385),ISNUMBER(AT1386)),AT1386/AT1385-1,"")</f>
        <v>3.9840637450194727E-4</v>
      </c>
      <c r="AV1386" s="60">
        <f>IF(ISNUMBER(AT1386),AT1386/MAX(AT$22:AT1386)-1,"")</f>
        <v>0</v>
      </c>
      <c r="AX1386" s="62">
        <v>27.78</v>
      </c>
      <c r="AY1386" s="60">
        <f>IF(AND(ISNUMBER(AX1385),ISNUMBER(AX1386)),AX1386/AX1385-1,"")</f>
        <v>-7.1942446043160579E-4</v>
      </c>
      <c r="AZ1386" s="60">
        <f>IF(ISNUMBER(AX1386),AX1386/MAX(AX$22:AX1386)-1,"")</f>
        <v>-1.8721299894030263E-2</v>
      </c>
      <c r="BB1386" s="62">
        <v>41.04</v>
      </c>
      <c r="BC1386" s="60">
        <f>IF(AND(ISNUMBER(BB1385),ISNUMBER(BB1386)),BB1386/BB1385-1,"")</f>
        <v>-2.6731470230862975E-3</v>
      </c>
      <c r="BD1386" s="60">
        <f>IF(ISNUMBER(BB1386),BB1386/MAX(BB$22:BB1386)-1,"")</f>
        <v>-0.25800036159826434</v>
      </c>
      <c r="BF1386" s="62">
        <v>49.38</v>
      </c>
      <c r="BG1386" s="60">
        <f>IF(AND(ISNUMBER(BF1385),ISNUMBER(BF1386)),BF1386/BF1385-1,"")</f>
        <v>-1.6174686615446632E-3</v>
      </c>
      <c r="BH1386" s="60">
        <f>IF(ISNUMBER(BF1386),BF1386/MAX(BF$22:BF1386)-1,"")</f>
        <v>-8.7920206871074935E-2</v>
      </c>
      <c r="BK1386" s="61">
        <f>BK1385*(1+BL1386)</f>
        <v>148.6957144860834</v>
      </c>
      <c r="BL1386" s="60">
        <f>$L$12*N(AQ1386)+$L$13*N(S1386)+$L$14*N(AA1386)+$L$15*N(AE1386)+$L$16*N(AY1386)+$L$17*N(BC1386)+$L$18*N(AM1386)+$L$19*N(AU1386)+$L$20*N(W1386)</f>
        <v>2.6616673987313335E-3</v>
      </c>
      <c r="BM1386" s="60">
        <f>IF(ISNUMBER(BK1386),BK1386/MAX(BK$22:BK1386)-1,"")</f>
        <v>-9.7901775213751208E-3</v>
      </c>
      <c r="BO1386" s="61">
        <f>BO1385*(1+BP1386)</f>
        <v>147.96774308091832</v>
      </c>
      <c r="BP1386" s="60">
        <f>$L$36*N(S1386)+$L$37*N(AQ1386)+$L$38*N(AA1386)+$L$39*N(AE1386)+$L$40*N(AM1386)+$L$41*N(W1386)+$L$42*N(AI1386)+$L$43*N(BG1386)+$L$44*N(AY1386)</f>
        <v>3.381052854391059E-3</v>
      </c>
      <c r="BQ1386" s="60">
        <f>IF(ISNUMBER(BO1386),BO1386/MAX(BO$22:BO1386)-1,"")</f>
        <v>-2.4123686984894865E-2</v>
      </c>
      <c r="BS1386" s="61">
        <f>BS1385*(1+BT1386)</f>
        <v>137.46369355214384</v>
      </c>
      <c r="BT1386" s="60">
        <f>$L$60*N(S1386)+$L$61*N(AE1386)+$L$62*N(AQ1386)+$L$63*N(AM1386)+$L$64*N(AI1386)+$L$65*N(AA1386)+$L$66*N(BG1386)+$L$67*N(W1386)+$L$68*N(AY1386)</f>
        <v>1.9556117910963519E-3</v>
      </c>
      <c r="BU1386" s="60">
        <f>IF(ISNUMBER(BS1386),BS1386/MAX(BS$22:BS1386)-1,"")</f>
        <v>-4.8109535819575111E-2</v>
      </c>
    </row>
    <row r="1387" spans="17:73" ht="16" customHeight="1">
      <c r="Q1387" s="63">
        <v>45072</v>
      </c>
      <c r="R1387" s="62">
        <v>635</v>
      </c>
      <c r="S1387" s="60">
        <f>IF(AND(ISNUMBER(R1386),ISNUMBER(R1387)),R1387/R1386-1,"")</f>
        <v>3.9525691699604515E-3</v>
      </c>
      <c r="T1387" s="60">
        <f>IF(ISNUMBER(R1387),R1387/MAX(R$22:R1387)-1,"")</f>
        <v>-4.2954031650339064E-2</v>
      </c>
      <c r="V1387" s="62">
        <v>315.36</v>
      </c>
      <c r="W1387" s="60">
        <f>IF(AND(ISNUMBER(V1386),ISNUMBER(V1387)),V1387/V1386-1,"")</f>
        <v>4.3951844066500989E-3</v>
      </c>
      <c r="X1387" s="60">
        <f>IF(ISNUMBER(V1387),V1387/MAX(V$22:V1387)-1,"")</f>
        <v>-6.5793761293953756E-2</v>
      </c>
      <c r="Z1387" s="62">
        <v>12.27</v>
      </c>
      <c r="AA1387" s="60">
        <f>IF(AND(ISNUMBER(Z1386),ISNUMBER(Z1387)),Z1387/Z1386-1,"")</f>
        <v>4.9140049140048436E-3</v>
      </c>
      <c r="AB1387" s="60">
        <f>IF(ISNUMBER(Z1387),Z1387/MAX(Z$22:Z1387)-1,"")</f>
        <v>-9.5132743362831951E-2</v>
      </c>
      <c r="AD1387" s="62">
        <v>16.09</v>
      </c>
      <c r="AE1387" s="60">
        <f>IF(AND(ISNUMBER(AD1386),ISNUMBER(AD1387)),AD1387/AD1386-1,"")</f>
        <v>3.1172069825435855E-3</v>
      </c>
      <c r="AF1387" s="60">
        <f>IF(ISNUMBER(AD1387),AD1387/MAX(AD$22:AD1387)-1,"")</f>
        <v>-5.1856216853270465E-2</v>
      </c>
      <c r="AH1387" s="62">
        <v>18.37</v>
      </c>
      <c r="AI1387" s="60">
        <f>IF(AND(ISNUMBER(AH1386),ISNUMBER(AH1387)),AH1387/AH1386-1,"")</f>
        <v>-2.1727322107549796E-3</v>
      </c>
      <c r="AJ1387" s="60">
        <f>IF(ISNUMBER(AH1387),AH1387/MAX(AH$22:AH1387)-1,"")</f>
        <v>-0.12690114068441061</v>
      </c>
      <c r="AL1387" s="62">
        <v>19.84</v>
      </c>
      <c r="AM1387" s="60">
        <f>IF(AND(ISNUMBER(AL1386),ISNUMBER(AL1387)),AL1387/AL1386-1,"")</f>
        <v>-9.9800399201596113E-3</v>
      </c>
      <c r="AN1387" s="60">
        <f>IF(ISNUMBER(AL1387),AL1387/MAX(AL$22:AL1387)-1,"")</f>
        <v>-0.15825201527365296</v>
      </c>
      <c r="AP1387" s="62">
        <v>100.58</v>
      </c>
      <c r="AQ1387" s="60">
        <f>IF(AND(ISNUMBER(AP1386),ISNUMBER(AP1387)),AP1387/AP1386-1,"")</f>
        <v>1.9888623707231545E-4</v>
      </c>
      <c r="AR1387" s="60">
        <f>IF(ISNUMBER(AP1387),AP1387/MAX(AP$22:AP1387)-1,"")</f>
        <v>-1.2908350709959215E-3</v>
      </c>
      <c r="AT1387" s="62">
        <v>50.22</v>
      </c>
      <c r="AU1387" s="60">
        <f>IF(AND(ISNUMBER(AT1386),ISNUMBER(AT1387)),AT1387/AT1386-1,"")</f>
        <v>0</v>
      </c>
      <c r="AV1387" s="60">
        <f>IF(ISNUMBER(AT1387),AT1387/MAX(AT$22:AT1387)-1,"")</f>
        <v>0</v>
      </c>
      <c r="AX1387" s="62">
        <v>27.74</v>
      </c>
      <c r="AY1387" s="60">
        <f>IF(AND(ISNUMBER(AX1386),ISNUMBER(AX1387)),AX1387/AX1386-1,"")</f>
        <v>-1.4398848092153083E-3</v>
      </c>
      <c r="AZ1387" s="60">
        <f>IF(ISNUMBER(AX1387),AX1387/MAX(AX$22:AX1387)-1,"")</f>
        <v>-2.0134228187919434E-2</v>
      </c>
      <c r="BB1387" s="62">
        <v>40.94</v>
      </c>
      <c r="BC1387" s="60">
        <f>IF(AND(ISNUMBER(BB1386),ISNUMBER(BB1387)),BB1387/BB1386-1,"")</f>
        <v>-2.436647173489348E-3</v>
      </c>
      <c r="BD1387" s="60">
        <f>IF(ISNUMBER(BB1387),BB1387/MAX(BB$22:BB1387)-1,"")</f>
        <v>-0.259808352919906</v>
      </c>
      <c r="BF1387" s="62">
        <v>49.31</v>
      </c>
      <c r="BG1387" s="60">
        <f>IF(AND(ISNUMBER(BF1386),ISNUMBER(BF1387)),BF1387/BF1386-1,"")</f>
        <v>-1.4175779667882082E-3</v>
      </c>
      <c r="BH1387" s="60">
        <f>IF(ISNUMBER(BF1387),BF1387/MAX(BF$22:BF1387)-1,"")</f>
        <v>-8.921315108976724E-2</v>
      </c>
      <c r="BK1387" s="61">
        <f>BK1386*(1+BL1387)</f>
        <v>148.92349829564256</v>
      </c>
      <c r="BL1387" s="60">
        <f>$L$12*N(AQ1387)+$L$13*N(S1387)+$L$14*N(AA1387)+$L$15*N(AE1387)+$L$16*N(AY1387)+$L$17*N(BC1387)+$L$18*N(AM1387)+$L$19*N(AU1387)+$L$20*N(W1387)</f>
        <v>1.5318787790650525E-3</v>
      </c>
      <c r="BM1387" s="60">
        <f>IF(ISNUMBER(BK1387),BK1387/MAX(BK$22:BK1387)-1,"")</f>
        <v>-8.2732961074982736E-3</v>
      </c>
      <c r="BO1387" s="61">
        <f>BO1386*(1+BP1387)</f>
        <v>148.2923805784969</v>
      </c>
      <c r="BP1387" s="60">
        <f>$L$36*N(S1387)+$L$37*N(AQ1387)+$L$38*N(AA1387)+$L$39*N(AE1387)+$L$40*N(AM1387)+$L$41*N(W1387)+$L$42*N(AI1387)+$L$43*N(BG1387)+$L$44*N(AY1387)</f>
        <v>2.1939747867955606E-3</v>
      </c>
      <c r="BQ1387" s="60">
        <f>IF(ISNUMBER(BO1387),BO1387/MAX(BO$22:BO1387)-1,"")</f>
        <v>-2.1982638959108791E-2</v>
      </c>
      <c r="BS1387" s="61">
        <f>BS1386*(1+BT1387)</f>
        <v>137.58584351659351</v>
      </c>
      <c r="BT1387" s="60">
        <f>$L$60*N(S1387)+$L$61*N(AE1387)+$L$62*N(AQ1387)+$L$63*N(AM1387)+$L$64*N(AI1387)+$L$65*N(AA1387)+$L$66*N(BG1387)+$L$67*N(W1387)+$L$68*N(AY1387)</f>
        <v>8.8859800935977412E-4</v>
      </c>
      <c r="BU1387" s="60">
        <f>IF(ISNUMBER(BS1387),BS1387/MAX(BS$22:BS1387)-1,"")</f>
        <v>-4.7263687847975855E-2</v>
      </c>
    </row>
    <row r="1388" spans="17:73" ht="16" customHeight="1">
      <c r="Q1388" s="63">
        <v>45075</v>
      </c>
      <c r="R1388" s="62">
        <v>643.78</v>
      </c>
      <c r="S1388" s="60">
        <f>IF(AND(ISNUMBER(R1387),ISNUMBER(R1388)),R1388/R1387-1,"")</f>
        <v>1.3826771653543179E-2</v>
      </c>
      <c r="T1388" s="60">
        <f>IF(ISNUMBER(R1388),R1388/MAX(R$22:R1388)-1,"")</f>
        <v>-2.9721175584024206E-2</v>
      </c>
      <c r="V1388" s="62">
        <v>319.3</v>
      </c>
      <c r="W1388" s="60">
        <f>IF(AND(ISNUMBER(V1387),ISNUMBER(V1388)),V1388/V1387-1,"")</f>
        <v>1.2493658041603295E-2</v>
      </c>
      <c r="X1388" s="60">
        <f>IF(ISNUMBER(V1388),V1388/MAX(V$22:V1388)-1,"")</f>
        <v>-5.4122108007228054E-2</v>
      </c>
      <c r="Z1388" s="62">
        <v>12.41</v>
      </c>
      <c r="AA1388" s="60">
        <f>IF(AND(ISNUMBER(Z1387),ISNUMBER(Z1388)),Z1388/Z1387-1,"")</f>
        <v>1.140994295028519E-2</v>
      </c>
      <c r="AB1388" s="60">
        <f>IF(ISNUMBER(Z1388),Z1388/MAX(Z$22:Z1388)-1,"")</f>
        <v>-8.4808259587020651E-2</v>
      </c>
      <c r="AD1388" s="62">
        <v>16.149999999999999</v>
      </c>
      <c r="AE1388" s="60">
        <f>IF(AND(ISNUMBER(AD1387),ISNUMBER(AD1388)),AD1388/AD1387-1,"")</f>
        <v>3.7290242386573969E-3</v>
      </c>
      <c r="AF1388" s="60">
        <f>IF(ISNUMBER(AD1388),AD1388/MAX(AD$22:AD1388)-1,"")</f>
        <v>-4.832056570418386E-2</v>
      </c>
      <c r="AH1388" s="62">
        <v>18.48</v>
      </c>
      <c r="AI1388" s="60">
        <f>IF(AND(ISNUMBER(AH1387),ISNUMBER(AH1388)),AH1388/AH1387-1,"")</f>
        <v>5.9880239520957446E-3</v>
      </c>
      <c r="AJ1388" s="60">
        <f>IF(ISNUMBER(AH1388),AH1388/MAX(AH$22:AH1388)-1,"")</f>
        <v>-0.1216730038022813</v>
      </c>
      <c r="AL1388" s="62">
        <v>19.940000000000001</v>
      </c>
      <c r="AM1388" s="60">
        <f>IF(AND(ISNUMBER(AL1387),ISNUMBER(AL1388)),AL1388/AL1387-1,"")</f>
        <v>5.0403225806452401E-3</v>
      </c>
      <c r="AN1388" s="60">
        <f>IF(ISNUMBER(AL1388),AL1388/MAX(AL$22:AL1388)-1,"")</f>
        <v>-0.15400933389902416</v>
      </c>
      <c r="AP1388" s="62">
        <v>100.59</v>
      </c>
      <c r="AQ1388" s="60">
        <f>IF(AND(ISNUMBER(AP1387),ISNUMBER(AP1388)),AP1388/AP1387-1,"")</f>
        <v>9.9423344601445862E-5</v>
      </c>
      <c r="AR1388" s="60">
        <f>IF(ISNUMBER(AP1388),AP1388/MAX(AP$22:AP1388)-1,"")</f>
        <v>-1.1915400655345687E-3</v>
      </c>
      <c r="AT1388" s="62">
        <v>50.24</v>
      </c>
      <c r="AU1388" s="60">
        <f>IF(AND(ISNUMBER(AT1387),ISNUMBER(AT1388)),AT1388/AT1387-1,"")</f>
        <v>3.9824771007568316E-4</v>
      </c>
      <c r="AV1388" s="60">
        <f>IF(ISNUMBER(AT1388),AT1388/MAX(AT$22:AT1388)-1,"")</f>
        <v>0</v>
      </c>
      <c r="AX1388" s="62">
        <v>27.58</v>
      </c>
      <c r="AY1388" s="60">
        <f>IF(AND(ISNUMBER(AX1387),ISNUMBER(AX1388)),AX1388/AX1387-1,"")</f>
        <v>-5.7678442682047582E-3</v>
      </c>
      <c r="AZ1388" s="60">
        <f>IF(ISNUMBER(AX1388),AX1388/MAX(AX$22:AX1388)-1,"")</f>
        <v>-2.5785941363475784E-2</v>
      </c>
      <c r="BB1388" s="62">
        <v>40.909999999999997</v>
      </c>
      <c r="BC1388" s="60">
        <f>IF(AND(ISNUMBER(BB1387),ISNUMBER(BB1388)),BB1388/BB1387-1,"")</f>
        <v>-7.3277967757701123E-4</v>
      </c>
      <c r="BD1388" s="60">
        <f>IF(ISNUMBER(BB1388),BB1388/MAX(BB$22:BB1388)-1,"")</f>
        <v>-0.26035075031639854</v>
      </c>
      <c r="BF1388" s="62">
        <v>49.34</v>
      </c>
      <c r="BG1388" s="60">
        <f>IF(AND(ISNUMBER(BF1387),ISNUMBER(BF1388)),BF1388/BF1387-1,"")</f>
        <v>6.0839586290817316E-4</v>
      </c>
      <c r="BH1388" s="60">
        <f>IF(ISNUMBER(BF1388),BF1388/MAX(BF$22:BF1388)-1,"")</f>
        <v>-8.8659032138899141E-2</v>
      </c>
      <c r="BK1388" s="61">
        <f>BK1387*(1+BL1388)</f>
        <v>149.76171658912628</v>
      </c>
      <c r="BL1388" s="60">
        <f>$L$12*N(AQ1388)+$L$13*N(S1388)+$L$14*N(AA1388)+$L$15*N(AE1388)+$L$16*N(AY1388)+$L$17*N(BC1388)+$L$18*N(AM1388)+$L$19*N(AU1388)+$L$20*N(W1388)</f>
        <v>5.6285160036980038E-3</v>
      </c>
      <c r="BM1388" s="60">
        <f>IF(ISNUMBER(BK1388),BK1388/MAX(BK$22:BK1388)-1,"")</f>
        <v>-2.691346483344681E-3</v>
      </c>
      <c r="BO1388" s="61">
        <f>BO1387*(1+BP1388)</f>
        <v>149.28864778338232</v>
      </c>
      <c r="BP1388" s="60">
        <f>$L$36*N(S1388)+$L$37*N(AQ1388)+$L$38*N(AA1388)+$L$39*N(AE1388)+$L$40*N(AM1388)+$L$41*N(W1388)+$L$42*N(AI1388)+$L$43*N(BG1388)+$L$44*N(AY1388)</f>
        <v>6.7182629410825704E-3</v>
      </c>
      <c r="BQ1388" s="60">
        <f>IF(ISNUMBER(BO1388),BO1388/MAX(BO$22:BO1388)-1,"")</f>
        <v>-1.541206116669247E-2</v>
      </c>
      <c r="BS1388" s="61">
        <f>BS1387*(1+BT1388)</f>
        <v>138.55584921032099</v>
      </c>
      <c r="BT1388" s="60">
        <f>$L$60*N(S1388)+$L$61*N(AE1388)+$L$62*N(AQ1388)+$L$63*N(AM1388)+$L$64*N(AI1388)+$L$65*N(AA1388)+$L$66*N(BG1388)+$L$67*N(W1388)+$L$68*N(AY1388)</f>
        <v>7.0501853165619247E-3</v>
      </c>
      <c r="BU1388" s="60">
        <f>IF(ISNUMBER(BS1388),BS1388/MAX(BS$22:BS1388)-1,"")</f>
        <v>-4.0546720289486249E-2</v>
      </c>
    </row>
    <row r="1389" spans="17:73" ht="16" customHeight="1">
      <c r="Q1389" s="63">
        <v>45076</v>
      </c>
      <c r="R1389" s="62">
        <v>646.45000000000005</v>
      </c>
      <c r="S1389" s="60">
        <f>IF(AND(ISNUMBER(R1388),ISNUMBER(R1389)),R1389/R1388-1,"")</f>
        <v>4.1473795395943203E-3</v>
      </c>
      <c r="T1389" s="60">
        <f>IF(ISNUMBER(R1389),R1389/MAX(R$22:R1389)-1,"")</f>
        <v>-2.5697061039939628E-2</v>
      </c>
      <c r="V1389" s="62">
        <v>320.89999999999998</v>
      </c>
      <c r="W1389" s="60">
        <f>IF(AND(ISNUMBER(V1388),ISNUMBER(V1389)),V1389/V1388-1,"")</f>
        <v>5.0109614782334333E-3</v>
      </c>
      <c r="X1389" s="60">
        <f>IF(ISNUMBER(V1389),V1389/MAX(V$22:V1389)-1,"")</f>
        <v>-4.9382350327339508E-2</v>
      </c>
      <c r="Z1389" s="62">
        <v>12.47</v>
      </c>
      <c r="AA1389" s="60">
        <f>IF(AND(ISNUMBER(Z1388),ISNUMBER(Z1389)),Z1389/Z1388-1,"")</f>
        <v>4.8348106365834198E-3</v>
      </c>
      <c r="AB1389" s="60">
        <f>IF(ISNUMBER(Z1389),Z1389/MAX(Z$22:Z1389)-1,"")</f>
        <v>-8.0383480825958697E-2</v>
      </c>
      <c r="AD1389" s="62">
        <v>16.16</v>
      </c>
      <c r="AE1389" s="60">
        <f>IF(AND(ISNUMBER(AD1388),ISNUMBER(AD1389)),AD1389/AD1388-1,"")</f>
        <v>6.1919504643981327E-4</v>
      </c>
      <c r="AF1389" s="60">
        <f>IF(ISNUMBER(AD1389),AD1389/MAX(AD$22:AD1389)-1,"")</f>
        <v>-4.7731290512669333E-2</v>
      </c>
      <c r="AH1389" s="62">
        <v>18.48</v>
      </c>
      <c r="AI1389" s="60">
        <f>IF(AND(ISNUMBER(AH1388),ISNUMBER(AH1389)),AH1389/AH1388-1,"")</f>
        <v>0</v>
      </c>
      <c r="AJ1389" s="60">
        <f>IF(ISNUMBER(AH1389),AH1389/MAX(AH$22:AH1389)-1,"")</f>
        <v>-0.1216730038022813</v>
      </c>
      <c r="AL1389" s="62">
        <v>19.95</v>
      </c>
      <c r="AM1389" s="60">
        <f>IF(AND(ISNUMBER(AL1388),ISNUMBER(AL1389)),AL1389/AL1388-1,"")</f>
        <v>5.015045135405849E-4</v>
      </c>
      <c r="AN1389" s="60">
        <f>IF(ISNUMBER(AL1389),AL1389/MAX(AL$22:AL1389)-1,"")</f>
        <v>-0.15358506576156139</v>
      </c>
      <c r="AP1389" s="62">
        <v>100.62</v>
      </c>
      <c r="AQ1389" s="60">
        <f>IF(AND(ISNUMBER(AP1388),ISNUMBER(AP1389)),AP1389/AP1388-1,"")</f>
        <v>2.9824038174774969E-4</v>
      </c>
      <c r="AR1389" s="60">
        <f>IF(ISNUMBER(AP1389),AP1389/MAX(AP$22:AP1389)-1,"")</f>
        <v>-8.9365504915095428E-4</v>
      </c>
      <c r="AT1389" s="62">
        <v>50.23</v>
      </c>
      <c r="AU1389" s="60">
        <f>IF(AND(ISNUMBER(AT1388),ISNUMBER(AT1389)),AT1389/AT1388-1,"")</f>
        <v>-1.9904458598740682E-4</v>
      </c>
      <c r="AV1389" s="60">
        <f>IF(ISNUMBER(AT1389),AT1389/MAX(AT$22:AT1389)-1,"")</f>
        <v>-1.9904458598740682E-4</v>
      </c>
      <c r="AX1389" s="62">
        <v>27.52</v>
      </c>
      <c r="AY1389" s="60">
        <f>IF(AND(ISNUMBER(AX1388),ISNUMBER(AX1389)),AX1389/AX1388-1,"")</f>
        <v>-2.17548948513413E-3</v>
      </c>
      <c r="AZ1389" s="60">
        <f>IF(ISNUMBER(AX1389),AX1389/MAX(AX$22:AX1389)-1,"")</f>
        <v>-2.7905333804309373E-2</v>
      </c>
      <c r="BB1389" s="62">
        <v>41.01</v>
      </c>
      <c r="BC1389" s="60">
        <f>IF(AND(ISNUMBER(BB1388),ISNUMBER(BB1389)),BB1389/BB1388-1,"")</f>
        <v>2.4443901246640198E-3</v>
      </c>
      <c r="BD1389" s="60">
        <f>IF(ISNUMBER(BB1389),BB1389/MAX(BB$22:BB1389)-1,"")</f>
        <v>-0.25854275899475687</v>
      </c>
      <c r="BF1389" s="62">
        <v>49.35</v>
      </c>
      <c r="BG1389" s="60">
        <f>IF(AND(ISNUMBER(BF1388),ISNUMBER(BF1389)),BF1389/BF1388-1,"")</f>
        <v>2.0267531414663864E-4</v>
      </c>
      <c r="BH1389" s="60">
        <f>IF(ISNUMBER(BF1389),BF1389/MAX(BF$22:BF1389)-1,"")</f>
        <v>-8.8474325821943145E-2</v>
      </c>
      <c r="BK1389" s="61">
        <f>BK1388*(1+BL1389)</f>
        <v>150.04824705021741</v>
      </c>
      <c r="BL1389" s="60">
        <f>$L$12*N(AQ1389)+$L$13*N(S1389)+$L$14*N(AA1389)+$L$15*N(AE1389)+$L$16*N(AY1389)+$L$17*N(BC1389)+$L$18*N(AM1389)+$L$19*N(AU1389)+$L$20*N(W1389)</f>
        <v>1.9132423667207162E-3</v>
      </c>
      <c r="BM1389" s="60">
        <f>IF(ISNUMBER(BK1389),BK1389/MAX(BK$22:BK1389)-1,"")</f>
        <v>-7.83253314739496E-4</v>
      </c>
      <c r="BO1389" s="61">
        <f>BO1388*(1+BP1389)</f>
        <v>149.61438532341464</v>
      </c>
      <c r="BP1389" s="60">
        <f>$L$36*N(S1389)+$L$37*N(AQ1389)+$L$38*N(AA1389)+$L$39*N(AE1389)+$L$40*N(AM1389)+$L$41*N(W1389)+$L$42*N(AI1389)+$L$43*N(BG1389)+$L$44*N(AY1389)</f>
        <v>2.1819310769359787E-3</v>
      </c>
      <c r="BQ1389" s="60">
        <f>IF(ISNUMBER(BO1389),BO1389/MAX(BO$22:BO1389)-1,"")</f>
        <v>-1.3263758144975712E-2</v>
      </c>
      <c r="BS1389" s="61">
        <f>BS1388*(1+BT1389)</f>
        <v>138.81836979671547</v>
      </c>
      <c r="BT1389" s="60">
        <f>$L$60*N(S1389)+$L$61*N(AE1389)+$L$62*N(AQ1389)+$L$63*N(AM1389)+$L$64*N(AI1389)+$L$65*N(AA1389)+$L$66*N(BG1389)+$L$67*N(W1389)+$L$68*N(AY1389)</f>
        <v>1.8946914756084942E-3</v>
      </c>
      <c r="BU1389" s="60">
        <f>IF(ISNUMBER(BS1389),BS1389/MAX(BS$22:BS1389)-1,"")</f>
        <v>-3.8728852339174225E-2</v>
      </c>
    </row>
    <row r="1390" spans="17:73" ht="16" customHeight="1">
      <c r="Q1390" s="63">
        <v>45077</v>
      </c>
      <c r="R1390" s="62">
        <v>645.4</v>
      </c>
      <c r="S1390" s="60">
        <f>IF(AND(ISNUMBER(R1389),ISNUMBER(R1390)),R1390/R1389-1,"")</f>
        <v>-1.6242555495399325E-3</v>
      </c>
      <c r="T1390" s="60">
        <f>IF(ISNUMBER(R1390),R1390/MAX(R$22:R1390)-1,"")</f>
        <v>-2.7279577995478532E-2</v>
      </c>
      <c r="V1390" s="62">
        <v>319.83999999999997</v>
      </c>
      <c r="W1390" s="60">
        <f>IF(AND(ISNUMBER(V1389),ISNUMBER(V1390)),V1390/V1389-1,"")</f>
        <v>-3.3032097226550761E-3</v>
      </c>
      <c r="X1390" s="60">
        <f>IF(ISNUMBER(V1390),V1390/MAX(V$22:V1390)-1,"")</f>
        <v>-5.2522439790265829E-2</v>
      </c>
      <c r="Z1390" s="62">
        <v>12.44</v>
      </c>
      <c r="AA1390" s="60">
        <f>IF(AND(ISNUMBER(Z1389),ISNUMBER(Z1390)),Z1390/Z1389-1,"")</f>
        <v>-2.4057738572574872E-3</v>
      </c>
      <c r="AB1390" s="60">
        <f>IF(ISNUMBER(Z1390),Z1390/MAX(Z$22:Z1390)-1,"")</f>
        <v>-8.259587020648973E-2</v>
      </c>
      <c r="AD1390" s="62">
        <v>15.96</v>
      </c>
      <c r="AE1390" s="60">
        <f>IF(AND(ISNUMBER(AD1389),ISNUMBER(AD1390)),AD1390/AD1389-1,"")</f>
        <v>-1.2376237623762387E-2</v>
      </c>
      <c r="AF1390" s="60">
        <f>IF(ISNUMBER(AD1390),AD1390/MAX(AD$22:AD1390)-1,"")</f>
        <v>-5.951679434295809E-2</v>
      </c>
      <c r="AH1390" s="62">
        <v>18.27</v>
      </c>
      <c r="AI1390" s="60">
        <f>IF(AND(ISNUMBER(AH1389),ISNUMBER(AH1390)),AH1390/AH1389-1,"")</f>
        <v>-1.1363636363636465E-2</v>
      </c>
      <c r="AJ1390" s="60">
        <f>IF(ISNUMBER(AH1390),AH1390/MAX(AH$22:AH1390)-1,"")</f>
        <v>-0.13165399239543729</v>
      </c>
      <c r="AL1390" s="62">
        <v>19.93</v>
      </c>
      <c r="AM1390" s="60">
        <f>IF(AND(ISNUMBER(AL1389),ISNUMBER(AL1390)),AL1390/AL1389-1,"")</f>
        <v>-1.0025062656641159E-3</v>
      </c>
      <c r="AN1390" s="60">
        <f>IF(ISNUMBER(AL1390),AL1390/MAX(AL$22:AL1390)-1,"")</f>
        <v>-0.15443360203648704</v>
      </c>
      <c r="AP1390" s="62">
        <v>100.63</v>
      </c>
      <c r="AQ1390" s="60">
        <f>IF(AND(ISNUMBER(AP1389),ISNUMBER(AP1390)),AP1390/AP1389-1,"")</f>
        <v>9.9383820314047355E-5</v>
      </c>
      <c r="AR1390" s="60">
        <f>IF(ISNUMBER(AP1390),AP1390/MAX(AP$22:AP1390)-1,"")</f>
        <v>-7.9436004368982349E-4</v>
      </c>
      <c r="AT1390" s="62">
        <v>50.25</v>
      </c>
      <c r="AU1390" s="60">
        <f>IF(AND(ISNUMBER(AT1389),ISNUMBER(AT1390)),AT1390/AT1389-1,"")</f>
        <v>3.9816842524387219E-4</v>
      </c>
      <c r="AV1390" s="60">
        <f>IF(ISNUMBER(AT1390),AT1390/MAX(AT$22:AT1390)-1,"")</f>
        <v>0</v>
      </c>
      <c r="AX1390" s="62">
        <v>28.03</v>
      </c>
      <c r="AY1390" s="60">
        <f>IF(AND(ISNUMBER(AX1389),ISNUMBER(AX1390)),AX1390/AX1389-1,"")</f>
        <v>1.8531976744186052E-2</v>
      </c>
      <c r="AZ1390" s="60">
        <f>IF(ISNUMBER(AX1390),AX1390/MAX(AX$22:AX1390)-1,"")</f>
        <v>-9.890498057223529E-3</v>
      </c>
      <c r="BB1390" s="62">
        <v>41.34</v>
      </c>
      <c r="BC1390" s="60">
        <f>IF(AND(ISNUMBER(BB1389),ISNUMBER(BB1390)),BB1390/BB1389-1,"")</f>
        <v>8.0468178493051656E-3</v>
      </c>
      <c r="BD1390" s="60">
        <f>IF(ISNUMBER(BB1390),BB1390/MAX(BB$22:BB1390)-1,"")</f>
        <v>-0.25257638763333934</v>
      </c>
      <c r="BF1390" s="62">
        <v>49.5</v>
      </c>
      <c r="BG1390" s="60">
        <f>IF(AND(ISNUMBER(BF1389),ISNUMBER(BF1390)),BF1390/BF1389-1,"")</f>
        <v>3.0395136778114118E-3</v>
      </c>
      <c r="BH1390" s="60">
        <f>IF(ISNUMBER(BF1390),BF1390/MAX(BF$22:BF1390)-1,"")</f>
        <v>-8.570373106760254E-2</v>
      </c>
      <c r="BK1390" s="61">
        <f>BK1389*(1+BL1390)</f>
        <v>150.1932944796375</v>
      </c>
      <c r="BL1390" s="60">
        <f>$L$12*N(AQ1390)+$L$13*N(S1390)+$L$14*N(AA1390)+$L$15*N(AE1390)+$L$16*N(AY1390)+$L$17*N(BC1390)+$L$18*N(AM1390)+$L$19*N(AU1390)+$L$20*N(W1390)</f>
        <v>9.6667193567115308E-4</v>
      </c>
      <c r="BM1390" s="60">
        <f>IF(ISNUMBER(BK1390),BK1390/MAX(BK$22:BK1390)-1,"")</f>
        <v>0</v>
      </c>
      <c r="BO1390" s="61">
        <f>BO1389*(1+BP1390)</f>
        <v>149.37041606399913</v>
      </c>
      <c r="BP1390" s="60">
        <f>$L$36*N(S1390)+$L$37*N(AQ1390)+$L$38*N(AA1390)+$L$39*N(AE1390)+$L$40*N(AM1390)+$L$41*N(W1390)+$L$42*N(AI1390)+$L$43*N(BG1390)+$L$44*N(AY1390)</f>
        <v>-1.6306537562424165E-3</v>
      </c>
      <c r="BQ1390" s="60">
        <f>IF(ISNUMBER(BO1390),BO1390/MAX(BO$22:BO1390)-1,"")</f>
        <v>-1.4872783304176962E-2</v>
      </c>
      <c r="BS1390" s="61">
        <f>BS1389*(1+BT1390)</f>
        <v>138.23629662138288</v>
      </c>
      <c r="BT1390" s="60">
        <f>$L$60*N(S1390)+$L$61*N(AE1390)+$L$62*N(AQ1390)+$L$63*N(AM1390)+$L$64*N(AI1390)+$L$65*N(AA1390)+$L$66*N(BG1390)+$L$67*N(W1390)+$L$68*N(AY1390)</f>
        <v>-4.1930558339286711E-3</v>
      </c>
      <c r="BU1390" s="60">
        <f>IF(ISNUMBER(BS1390),BS1390/MAX(BS$22:BS1390)-1,"")</f>
        <v>-4.2759515932860759E-2</v>
      </c>
    </row>
    <row r="1391" spans="17:73" ht="16" customHeight="1">
      <c r="Q1391" s="63">
        <v>45078</v>
      </c>
      <c r="R1391" s="62">
        <v>642.97</v>
      </c>
      <c r="S1391" s="60">
        <f>IF(AND(ISNUMBER(R1390),ISNUMBER(R1391)),R1391/R1390-1,"")</f>
        <v>-3.7651069104430723E-3</v>
      </c>
      <c r="T1391" s="60">
        <f>IF(ISNUMBER(R1391),R1391/MAX(R$22:R1391)-1,"")</f>
        <v>-3.0941974378296822E-2</v>
      </c>
      <c r="V1391" s="62">
        <v>318.51</v>
      </c>
      <c r="W1391" s="60">
        <f>IF(AND(ISNUMBER(V1390),ISNUMBER(V1391)),V1391/V1390-1,"")</f>
        <v>-4.1583291645822529E-3</v>
      </c>
      <c r="X1391" s="60">
        <f>IF(ISNUMBER(V1391),V1391/MAX(V$22:V1391)-1,"")</f>
        <v>-5.6462363361673096E-2</v>
      </c>
      <c r="Z1391" s="62">
        <v>12.37</v>
      </c>
      <c r="AA1391" s="60">
        <f>IF(AND(ISNUMBER(Z1390),ISNUMBER(Z1391)),Z1391/Z1390-1,"")</f>
        <v>-5.6270096463022501E-3</v>
      </c>
      <c r="AB1391" s="60">
        <f>IF(ISNUMBER(Z1391),Z1391/MAX(Z$22:Z1391)-1,"")</f>
        <v>-8.7758112094395324E-2</v>
      </c>
      <c r="AD1391" s="62">
        <v>16.09</v>
      </c>
      <c r="AE1391" s="60">
        <f>IF(AND(ISNUMBER(AD1390),ISNUMBER(AD1391)),AD1391/AD1390-1,"")</f>
        <v>8.1453634085213444E-3</v>
      </c>
      <c r="AF1391" s="60">
        <f>IF(ISNUMBER(AD1391),AD1391/MAX(AD$22:AD1391)-1,"")</f>
        <v>-5.1856216853270465E-2</v>
      </c>
      <c r="AH1391" s="62">
        <v>18.350000000000001</v>
      </c>
      <c r="AI1391" s="60">
        <f>IF(AND(ISNUMBER(AH1390),ISNUMBER(AH1391)),AH1391/AH1390-1,"")</f>
        <v>4.3787629994527233E-3</v>
      </c>
      <c r="AJ1391" s="60">
        <f>IF(ISNUMBER(AH1391),AH1391/MAX(AH$22:AH1391)-1,"")</f>
        <v>-0.12785171102661586</v>
      </c>
      <c r="AL1391" s="62">
        <v>20.100000000000001</v>
      </c>
      <c r="AM1391" s="60">
        <f>IF(AND(ISNUMBER(AL1390),ISNUMBER(AL1391)),AL1391/AL1390-1,"")</f>
        <v>8.5298544907175256E-3</v>
      </c>
      <c r="AN1391" s="60">
        <f>IF(ISNUMBER(AL1391),AL1391/MAX(AL$22:AL1391)-1,"")</f>
        <v>-0.14722104369961808</v>
      </c>
      <c r="AP1391" s="62">
        <v>100.62</v>
      </c>
      <c r="AQ1391" s="60">
        <f>IF(AND(ISNUMBER(AP1390),ISNUMBER(AP1391)),AP1391/AP1390-1,"")</f>
        <v>-9.9373944151714966E-5</v>
      </c>
      <c r="AR1391" s="60">
        <f>IF(ISNUMBER(AP1391),AP1391/MAX(AP$22:AP1391)-1,"")</f>
        <v>-8.9365504915095428E-4</v>
      </c>
      <c r="AT1391" s="62">
        <v>50.08</v>
      </c>
      <c r="AU1391" s="60">
        <f>IF(AND(ISNUMBER(AT1390),ISNUMBER(AT1391)),AT1391/AT1390-1,"")</f>
        <v>-3.383084577114448E-3</v>
      </c>
      <c r="AV1391" s="60">
        <f>IF(ISNUMBER(AT1391),AT1391/MAX(AT$22:AT1391)-1,"")</f>
        <v>-3.383084577114448E-3</v>
      </c>
      <c r="AX1391" s="62">
        <v>27.94</v>
      </c>
      <c r="AY1391" s="60">
        <f>IF(AND(ISNUMBER(AX1390),ISNUMBER(AX1391)),AX1391/AX1390-1,"")</f>
        <v>-3.2108455226542709E-3</v>
      </c>
      <c r="AZ1391" s="60">
        <f>IF(ISNUMBER(AX1391),AX1391/MAX(AX$22:AX1391)-1,"")</f>
        <v>-1.3069586718473913E-2</v>
      </c>
      <c r="BB1391" s="62">
        <v>41.32</v>
      </c>
      <c r="BC1391" s="60">
        <f>IF(AND(ISNUMBER(BB1390),ISNUMBER(BB1391)),BB1391/BB1390-1,"")</f>
        <v>-4.8379293662315082E-4</v>
      </c>
      <c r="BD1391" s="60">
        <f>IF(ISNUMBER(BB1391),BB1391/MAX(BB$22:BB1391)-1,"")</f>
        <v>-0.25293798589766769</v>
      </c>
      <c r="BF1391" s="62">
        <v>49.38</v>
      </c>
      <c r="BG1391" s="60">
        <f>IF(AND(ISNUMBER(BF1390),ISNUMBER(BF1391)),BF1391/BF1390-1,"")</f>
        <v>-2.4242424242423288E-3</v>
      </c>
      <c r="BH1391" s="60">
        <f>IF(ISNUMBER(BF1391),BF1391/MAX(BF$22:BF1391)-1,"")</f>
        <v>-8.7920206871074935E-2</v>
      </c>
      <c r="BK1391" s="61">
        <f>BK1390*(1+BL1391)</f>
        <v>149.99001370410136</v>
      </c>
      <c r="BL1391" s="60">
        <f>$L$12*N(AQ1391)+$L$13*N(S1391)+$L$14*N(AA1391)+$L$15*N(AE1391)+$L$16*N(AY1391)+$L$17*N(BC1391)+$L$18*N(AM1391)+$L$19*N(AU1391)+$L$20*N(W1391)</f>
        <v>-1.3534610598990814E-3</v>
      </c>
      <c r="BM1391" s="60">
        <f>IF(ISNUMBER(BK1391),BK1391/MAX(BK$22:BK1391)-1,"")</f>
        <v>-1.3534610598990859E-3</v>
      </c>
      <c r="BO1391" s="61">
        <f>BO1390*(1+BP1391)</f>
        <v>149.24812946736677</v>
      </c>
      <c r="BP1391" s="60">
        <f>$L$36*N(S1391)+$L$37*N(AQ1391)+$L$38*N(AA1391)+$L$39*N(AE1391)+$L$40*N(AM1391)+$L$41*N(W1391)+$L$42*N(AI1391)+$L$43*N(BG1391)+$L$44*N(AY1391)</f>
        <v>-8.1868016341311931E-4</v>
      </c>
      <c r="BQ1391" s="60">
        <f>IF(ISNUMBER(BO1391),BO1391/MAX(BO$22:BO1391)-1,"")</f>
        <v>-1.5679287414924192E-2</v>
      </c>
      <c r="BS1391" s="61">
        <f>BS1390*(1+BT1391)</f>
        <v>138.40959321814628</v>
      </c>
      <c r="BT1391" s="60">
        <f>$L$60*N(S1391)+$L$61*N(AE1391)+$L$62*N(AQ1391)+$L$63*N(AM1391)+$L$64*N(AI1391)+$L$65*N(AA1391)+$L$66*N(BG1391)+$L$67*N(W1391)+$L$68*N(AY1391)</f>
        <v>1.2536258638210901E-3</v>
      </c>
      <c r="BU1391" s="60">
        <f>IF(ISNUMBER(BS1391),BS1391/MAX(BS$22:BS1391)-1,"")</f>
        <v>-4.1559494504137651E-2</v>
      </c>
    </row>
    <row r="1392" spans="17:73" ht="16" customHeight="1">
      <c r="Q1392" s="63">
        <v>45079</v>
      </c>
      <c r="R1392" s="62">
        <v>639.42999999999995</v>
      </c>
      <c r="S1392" s="60">
        <f>IF(AND(ISNUMBER(R1391),ISNUMBER(R1392)),R1392/R1391-1,"")</f>
        <v>-5.5057001104251713E-3</v>
      </c>
      <c r="T1392" s="60">
        <f>IF(ISNUMBER(R1392),R1392/MAX(R$22:R1392)-1,"")</f>
        <v>-3.6277317256970698E-2</v>
      </c>
      <c r="V1392" s="62">
        <v>316.97000000000003</v>
      </c>
      <c r="W1392" s="60">
        <f>IF(AND(ISNUMBER(V1391),ISNUMBER(V1392)),V1392/V1391-1,"")</f>
        <v>-4.8350130294181337E-3</v>
      </c>
      <c r="X1392" s="60">
        <f>IF(ISNUMBER(V1392),V1392/MAX(V$22:V1392)-1,"")</f>
        <v>-6.1024380128565814E-2</v>
      </c>
      <c r="Z1392" s="62">
        <v>12.38</v>
      </c>
      <c r="AA1392" s="60">
        <f>IF(AND(ISNUMBER(Z1391),ISNUMBER(Z1392)),Z1392/Z1391-1,"")</f>
        <v>8.0840743734844622E-4</v>
      </c>
      <c r="AB1392" s="60">
        <f>IF(ISNUMBER(Z1392),Z1392/MAX(Z$22:Z1392)-1,"")</f>
        <v>-8.7020648967551573E-2</v>
      </c>
      <c r="AD1392" s="62">
        <v>16.36</v>
      </c>
      <c r="AE1392" s="60">
        <f>IF(AND(ISNUMBER(AD1391),ISNUMBER(AD1392)),AD1392/AD1391-1,"")</f>
        <v>1.6780609073959063E-2</v>
      </c>
      <c r="AF1392" s="60">
        <f>IF(ISNUMBER(AD1392),AD1392/MAX(AD$22:AD1392)-1,"")</f>
        <v>-3.5945786682380687E-2</v>
      </c>
      <c r="AH1392" s="62">
        <v>18.38</v>
      </c>
      <c r="AI1392" s="60">
        <f>IF(AND(ISNUMBER(AH1391),ISNUMBER(AH1392)),AH1392/AH1391-1,"")</f>
        <v>1.6348773841960984E-3</v>
      </c>
      <c r="AJ1392" s="60">
        <f>IF(ISNUMBER(AH1392),AH1392/MAX(AH$22:AH1392)-1,"")</f>
        <v>-0.12642585551330798</v>
      </c>
      <c r="AL1392" s="62">
        <v>20</v>
      </c>
      <c r="AM1392" s="60">
        <f>IF(AND(ISNUMBER(AL1391),ISNUMBER(AL1392)),AL1392/AL1391-1,"")</f>
        <v>-4.9751243781095411E-3</v>
      </c>
      <c r="AN1392" s="60">
        <f>IF(ISNUMBER(AL1392),AL1392/MAX(AL$22:AL1392)-1,"")</f>
        <v>-0.15146372507424688</v>
      </c>
      <c r="AP1392" s="62">
        <v>100.64</v>
      </c>
      <c r="AQ1392" s="60">
        <f>IF(AND(ISNUMBER(AP1391),ISNUMBER(AP1392)),AP1392/AP1391-1,"")</f>
        <v>1.9876764062809471E-4</v>
      </c>
      <c r="AR1392" s="60">
        <f>IF(ISNUMBER(AP1392),AP1392/MAX(AP$22:AP1392)-1,"")</f>
        <v>-6.9506503822847066E-4</v>
      </c>
      <c r="AT1392" s="62">
        <v>50.09</v>
      </c>
      <c r="AU1392" s="60">
        <f>IF(AND(ISNUMBER(AT1391),ISNUMBER(AT1392)),AT1392/AT1391-1,"")</f>
        <v>1.9968051118213204E-4</v>
      </c>
      <c r="AV1392" s="60">
        <f>IF(ISNUMBER(AT1392),AT1392/MAX(AT$22:AT1392)-1,"")</f>
        <v>-3.1840796019899642E-3</v>
      </c>
      <c r="AX1392" s="62">
        <v>27.74</v>
      </c>
      <c r="AY1392" s="60">
        <f>IF(AND(ISNUMBER(AX1391),ISNUMBER(AX1392)),AX1392/AX1391-1,"")</f>
        <v>-7.1581961345741352E-3</v>
      </c>
      <c r="AZ1392" s="60">
        <f>IF(ISNUMBER(AX1392),AX1392/MAX(AX$22:AX1392)-1,"")</f>
        <v>-2.0134228187919434E-2</v>
      </c>
      <c r="BB1392" s="62">
        <v>41.43</v>
      </c>
      <c r="BC1392" s="60">
        <f>IF(AND(ISNUMBER(BB1391),ISNUMBER(BB1392)),BB1392/BB1391-1,"")</f>
        <v>2.6621490803484527E-3</v>
      </c>
      <c r="BD1392" s="60">
        <f>IF(ISNUMBER(BB1392),BB1392/MAX(BB$22:BB1392)-1,"")</f>
        <v>-0.25094919544386185</v>
      </c>
      <c r="BF1392" s="62">
        <v>49.35</v>
      </c>
      <c r="BG1392" s="60">
        <f>IF(AND(ISNUMBER(BF1391),ISNUMBER(BF1392)),BF1392/BF1391-1,"")</f>
        <v>-6.0753341433783525E-4</v>
      </c>
      <c r="BH1392" s="60">
        <f>IF(ISNUMBER(BF1392),BF1392/MAX(BF$22:BF1392)-1,"")</f>
        <v>-8.8474325821943145E-2</v>
      </c>
      <c r="BK1392" s="61">
        <f>BK1391*(1+BL1392)</f>
        <v>149.84085119400658</v>
      </c>
      <c r="BL1392" s="60">
        <f>$L$12*N(AQ1392)+$L$13*N(S1392)+$L$14*N(AA1392)+$L$15*N(AE1392)+$L$16*N(AY1392)+$L$17*N(BC1392)+$L$18*N(AM1392)+$L$19*N(AU1392)+$L$20*N(W1392)</f>
        <v>-9.9448294197151152E-4</v>
      </c>
      <c r="BM1392" s="60">
        <f>IF(ISNUMBER(BK1392),BK1392/MAX(BK$22:BK1392)-1,"")</f>
        <v>-2.3465980079337978E-3</v>
      </c>
      <c r="BO1392" s="61">
        <f>BO1391*(1+BP1392)</f>
        <v>149.33865676429485</v>
      </c>
      <c r="BP1392" s="60">
        <f>$L$36*N(S1392)+$L$37*N(AQ1392)+$L$38*N(AA1392)+$L$39*N(AE1392)+$L$40*N(AM1392)+$L$41*N(W1392)+$L$42*N(AI1392)+$L$43*N(BG1392)+$L$44*N(AY1392)</f>
        <v>6.0655565500996244E-4</v>
      </c>
      <c r="BQ1392" s="60">
        <f>IF(ISNUMBER(BO1392),BO1392/MAX(BO$22:BO1392)-1,"")</f>
        <v>-1.5082242120362355E-2</v>
      </c>
      <c r="BS1392" s="61">
        <f>BS1391*(1+BT1392)</f>
        <v>138.57511518489378</v>
      </c>
      <c r="BT1392" s="60">
        <f>$L$60*N(S1392)+$L$61*N(AE1392)+$L$62*N(AQ1392)+$L$63*N(AM1392)+$L$64*N(AI1392)+$L$65*N(AA1392)+$L$66*N(BG1392)+$L$67*N(W1392)+$L$68*N(AY1392)</f>
        <v>1.1958850748635258E-3</v>
      </c>
      <c r="BU1392" s="60">
        <f>IF(ISNUMBER(BS1392),BS1392/MAX(BS$22:BS1392)-1,"")</f>
        <v>-4.0413309808470577E-2</v>
      </c>
    </row>
    <row r="1393" spans="17:73" ht="16" customHeight="1">
      <c r="Q1393" s="63">
        <v>45082</v>
      </c>
      <c r="R1393" s="62">
        <v>647.58000000000004</v>
      </c>
      <c r="S1393" s="60">
        <f>IF(AND(ISNUMBER(R1392),ISNUMBER(R1393)),R1393/R1392-1,"")</f>
        <v>1.2745726662809265E-2</v>
      </c>
      <c r="T1393" s="60">
        <f>IF(ISNUMBER(R1393),R1393/MAX(R$22:R1393)-1,"")</f>
        <v>-2.399397136397885E-2</v>
      </c>
      <c r="V1393" s="62">
        <v>321.88</v>
      </c>
      <c r="W1393" s="60">
        <f>IF(AND(ISNUMBER(V1392),ISNUMBER(V1393)),V1393/V1392-1,"")</f>
        <v>1.5490424961352778E-2</v>
      </c>
      <c r="X1393" s="60">
        <f>IF(ISNUMBER(V1393),V1393/MAX(V$22:V1393)-1,"")</f>
        <v>-4.6479248748407698E-2</v>
      </c>
      <c r="Z1393" s="62">
        <v>12.51</v>
      </c>
      <c r="AA1393" s="60">
        <f>IF(AND(ISNUMBER(Z1392),ISNUMBER(Z1393)),Z1393/Z1392-1,"")</f>
        <v>1.050080775444262E-2</v>
      </c>
      <c r="AB1393" s="60">
        <f>IF(ISNUMBER(Z1393),Z1393/MAX(Z$22:Z1393)-1,"")</f>
        <v>-7.7433628318584136E-2</v>
      </c>
      <c r="AD1393" s="62">
        <v>16.690000000000001</v>
      </c>
      <c r="AE1393" s="60">
        <f>IF(AND(ISNUMBER(AD1392),ISNUMBER(AD1393)),AD1393/AD1392-1,"")</f>
        <v>2.0171149144254441E-2</v>
      </c>
      <c r="AF1393" s="60">
        <f>IF(ISNUMBER(AD1393),AD1393/MAX(AD$22:AD1393)-1,"")</f>
        <v>-1.6499705362404082E-2</v>
      </c>
      <c r="AH1393" s="62">
        <v>18.489999999999998</v>
      </c>
      <c r="AI1393" s="60">
        <f>IF(AND(ISNUMBER(AH1392),ISNUMBER(AH1393)),AH1393/AH1392-1,"")</f>
        <v>5.9847660500542688E-3</v>
      </c>
      <c r="AJ1393" s="60">
        <f>IF(ISNUMBER(AH1393),AH1393/MAX(AH$22:AH1393)-1,"")</f>
        <v>-0.12119771863117879</v>
      </c>
      <c r="AL1393" s="62">
        <v>20.13</v>
      </c>
      <c r="AM1393" s="60">
        <f>IF(AND(ISNUMBER(AL1392),ISNUMBER(AL1393)),AL1393/AL1392-1,"")</f>
        <v>6.4999999999999503E-3</v>
      </c>
      <c r="AN1393" s="60">
        <f>IF(ISNUMBER(AL1393),AL1393/MAX(AL$22:AL1393)-1,"")</f>
        <v>-0.14594823928722955</v>
      </c>
      <c r="AP1393" s="62">
        <v>100.34</v>
      </c>
      <c r="AQ1393" s="60">
        <f>IF(AND(ISNUMBER(AP1392),ISNUMBER(AP1393)),AP1393/AP1392-1,"")</f>
        <v>-2.9809220985691498E-3</v>
      </c>
      <c r="AR1393" s="60">
        <f>IF(ISNUMBER(AP1393),AP1393/MAX(AP$22:AP1393)-1,"")</f>
        <v>-3.673915202065281E-3</v>
      </c>
      <c r="AT1393" s="62">
        <v>50.1</v>
      </c>
      <c r="AU1393" s="60">
        <f>IF(AND(ISNUMBER(AT1392),ISNUMBER(AT1393)),AT1393/AT1392-1,"")</f>
        <v>1.9964064683564153E-4</v>
      </c>
      <c r="AV1393" s="60">
        <f>IF(ISNUMBER(AT1393),AT1393/MAX(AT$22:AT1393)-1,"")</f>
        <v>-2.9850746268655914E-3</v>
      </c>
      <c r="AX1393" s="62">
        <v>27.27</v>
      </c>
      <c r="AY1393" s="60">
        <f>IF(AND(ISNUMBER(AX1392),ISNUMBER(AX1393)),AX1393/AX1392-1,"")</f>
        <v>-1.6943042537851394E-2</v>
      </c>
      <c r="AZ1393" s="60">
        <f>IF(ISNUMBER(AX1393),AX1393/MAX(AX$22:AX1393)-1,"")</f>
        <v>-3.6736135641116219E-2</v>
      </c>
      <c r="BB1393" s="62">
        <v>41.19</v>
      </c>
      <c r="BC1393" s="60">
        <f>IF(AND(ISNUMBER(BB1392),ISNUMBER(BB1393)),BB1393/BB1392-1,"")</f>
        <v>-5.7929036929761368E-3</v>
      </c>
      <c r="BD1393" s="60">
        <f>IF(ISNUMBER(BB1393),BB1393/MAX(BB$22:BB1393)-1,"")</f>
        <v>-0.25528837461580189</v>
      </c>
      <c r="BF1393" s="62">
        <v>49.11</v>
      </c>
      <c r="BG1393" s="60">
        <f>IF(AND(ISNUMBER(BF1392),ISNUMBER(BF1393)),BF1393/BF1392-1,"")</f>
        <v>-4.8632218844985031E-3</v>
      </c>
      <c r="BH1393" s="60">
        <f>IF(ISNUMBER(BF1393),BF1393/MAX(BF$22:BF1393)-1,"")</f>
        <v>-9.2907277428888047E-2</v>
      </c>
      <c r="BK1393" s="61">
        <f>BK1392*(1+BL1393)</f>
        <v>150.50294458286302</v>
      </c>
      <c r="BL1393" s="60">
        <f>$L$12*N(AQ1393)+$L$13*N(S1393)+$L$14*N(AA1393)+$L$15*N(AE1393)+$L$16*N(AY1393)+$L$17*N(BC1393)+$L$18*N(AM1393)+$L$19*N(AU1393)+$L$20*N(W1393)</f>
        <v>4.4186440718973694E-3</v>
      </c>
      <c r="BM1393" s="60">
        <f>IF(ISNUMBER(BK1393),BK1393/MAX(BK$22:BK1393)-1,"")</f>
        <v>0</v>
      </c>
      <c r="BO1393" s="61">
        <f>BO1392*(1+BP1393)</f>
        <v>150.45076303296182</v>
      </c>
      <c r="BP1393" s="60">
        <f>$L$36*N(S1393)+$L$37*N(AQ1393)+$L$38*N(AA1393)+$L$39*N(AE1393)+$L$40*N(AM1393)+$L$41*N(W1393)+$L$42*N(AI1393)+$L$43*N(BG1393)+$L$44*N(AY1393)</f>
        <v>7.4468747259608991E-3</v>
      </c>
      <c r="BQ1393" s="60">
        <f>IF(ISNUMBER(BO1393),BO1393/MAX(BO$22:BO1393)-1,"")</f>
        <v>-7.7476829620585219E-3</v>
      </c>
      <c r="BS1393" s="61">
        <f>BS1392*(1+BT1393)</f>
        <v>139.85563462340505</v>
      </c>
      <c r="BT1393" s="60">
        <f>$L$60*N(S1393)+$L$61*N(AE1393)+$L$62*N(AQ1393)+$L$63*N(AM1393)+$L$64*N(AI1393)+$L$65*N(AA1393)+$L$66*N(BG1393)+$L$67*N(W1393)+$L$68*N(AY1393)</f>
        <v>9.2406160861042853E-3</v>
      </c>
      <c r="BU1393" s="60">
        <f>IF(ISNUMBER(BS1393),BS1393/MAX(BS$22:BS1393)-1,"")</f>
        <v>-3.1546137603075231E-2</v>
      </c>
    </row>
    <row r="1394" spans="17:73" ht="16" customHeight="1">
      <c r="Q1394" s="63">
        <v>45083</v>
      </c>
      <c r="R1394" s="62">
        <v>640.65</v>
      </c>
      <c r="S1394" s="60">
        <f>IF(AND(ISNUMBER(R1393),ISNUMBER(R1394)),R1394/R1393-1,"")</f>
        <v>-1.070138052441405E-2</v>
      </c>
      <c r="T1394" s="60">
        <f>IF(ISNUMBER(R1394),R1394/MAX(R$22:R1394)-1,"")</f>
        <v>-3.4438583270535061E-2</v>
      </c>
      <c r="V1394" s="62">
        <v>318.31</v>
      </c>
      <c r="W1394" s="60">
        <f>IF(AND(ISNUMBER(V1393),ISNUMBER(V1394)),V1394/V1393-1,"")</f>
        <v>-1.1091089847148017E-2</v>
      </c>
      <c r="X1394" s="60">
        <f>IF(ISNUMBER(V1394),V1394/MAX(V$22:V1394)-1,"")</f>
        <v>-5.705483307165915E-2</v>
      </c>
      <c r="Z1394" s="62">
        <v>12.38</v>
      </c>
      <c r="AA1394" s="60">
        <f>IF(AND(ISNUMBER(Z1393),ISNUMBER(Z1394)),Z1394/Z1393-1,"")</f>
        <v>-1.0391686650679355E-2</v>
      </c>
      <c r="AB1394" s="60">
        <f>IF(ISNUMBER(Z1394),Z1394/MAX(Z$22:Z1394)-1,"")</f>
        <v>-8.7020648967551573E-2</v>
      </c>
      <c r="AD1394" s="62">
        <v>16.809999999999999</v>
      </c>
      <c r="AE1394" s="60">
        <f>IF(AND(ISNUMBER(AD1393),ISNUMBER(AD1394)),AD1394/AD1393-1,"")</f>
        <v>7.1899340922707555E-3</v>
      </c>
      <c r="AF1394" s="60">
        <f>IF(ISNUMBER(AD1394),AD1394/MAX(AD$22:AD1394)-1,"")</f>
        <v>-9.4284030642309835E-3</v>
      </c>
      <c r="AH1394" s="62">
        <v>18.260000000000002</v>
      </c>
      <c r="AI1394" s="60">
        <f>IF(AND(ISNUMBER(AH1393),ISNUMBER(AH1394)),AH1394/AH1393-1,"")</f>
        <v>-1.2439156300702914E-2</v>
      </c>
      <c r="AJ1394" s="60">
        <f>IF(ISNUMBER(AH1394),AH1394/MAX(AH$22:AH1394)-1,"")</f>
        <v>-0.1321292775665398</v>
      </c>
      <c r="AL1394" s="62">
        <v>20.12</v>
      </c>
      <c r="AM1394" s="60">
        <f>IF(AND(ISNUMBER(AL1393),ISNUMBER(AL1394)),AL1394/AL1393-1,"")</f>
        <v>-4.967709885741467E-4</v>
      </c>
      <c r="AN1394" s="60">
        <f>IF(ISNUMBER(AL1394),AL1394/MAX(AL$22:AL1394)-1,"")</f>
        <v>-0.14637250742469232</v>
      </c>
      <c r="AP1394" s="62">
        <v>100.35</v>
      </c>
      <c r="AQ1394" s="60">
        <f>IF(AND(ISNUMBER(AP1393),ISNUMBER(AP1394)),AP1394/AP1393-1,"")</f>
        <v>9.9661152082930471E-5</v>
      </c>
      <c r="AR1394" s="60">
        <f>IF(ISNUMBER(AP1394),AP1394/MAX(AP$22:AP1394)-1,"")</f>
        <v>-3.5746201966041502E-3</v>
      </c>
      <c r="AT1394" s="62">
        <v>50.1</v>
      </c>
      <c r="AU1394" s="60">
        <f>IF(AND(ISNUMBER(AT1393),ISNUMBER(AT1394)),AT1394/AT1393-1,"")</f>
        <v>0</v>
      </c>
      <c r="AV1394" s="60">
        <f>IF(ISNUMBER(AT1394),AT1394/MAX(AT$22:AT1394)-1,"")</f>
        <v>-2.9850746268655914E-3</v>
      </c>
      <c r="AX1394" s="62">
        <v>27.25</v>
      </c>
      <c r="AY1394" s="60">
        <f>IF(AND(ISNUMBER(AX1393),ISNUMBER(AX1394)),AX1394/AX1393-1,"")</f>
        <v>-7.334066740006806E-4</v>
      </c>
      <c r="AZ1394" s="60">
        <f>IF(ISNUMBER(AX1394),AX1394/MAX(AX$22:AX1394)-1,"")</f>
        <v>-3.7442599788060749E-2</v>
      </c>
      <c r="BB1394" s="62">
        <v>41.24</v>
      </c>
      <c r="BC1394" s="60">
        <f>IF(AND(ISNUMBER(BB1393),ISNUMBER(BB1394)),BB1394/BB1393-1,"")</f>
        <v>1.2138868657443069E-3</v>
      </c>
      <c r="BD1394" s="60">
        <f>IF(ISNUMBER(BB1394),BB1394/MAX(BB$22:BB1394)-1,"")</f>
        <v>-0.25438437895498101</v>
      </c>
      <c r="BF1394" s="62">
        <v>48.99</v>
      </c>
      <c r="BG1394" s="60">
        <f>IF(AND(ISNUMBER(BF1393),ISNUMBER(BF1394)),BF1394/BF1393-1,"")</f>
        <v>-2.4434941967012014E-3</v>
      </c>
      <c r="BH1394" s="60">
        <f>IF(ISNUMBER(BF1394),BF1394/MAX(BF$22:BF1394)-1,"")</f>
        <v>-9.5123753232360553E-2</v>
      </c>
      <c r="BK1394" s="61">
        <f>BK1393*(1+BL1394)</f>
        <v>149.87625478955243</v>
      </c>
      <c r="BL1394" s="60">
        <f>$L$12*N(AQ1394)+$L$13*N(S1394)+$L$14*N(AA1394)+$L$15*N(AE1394)+$L$16*N(AY1394)+$L$17*N(BC1394)+$L$18*N(AM1394)+$L$19*N(AU1394)+$L$20*N(W1394)</f>
        <v>-4.1639703133220952E-3</v>
      </c>
      <c r="BM1394" s="60">
        <f>IF(ISNUMBER(BK1394),BK1394/MAX(BK$22:BK1394)-1,"")</f>
        <v>-4.1639703133220518E-3</v>
      </c>
      <c r="BO1394" s="61">
        <f>BO1393*(1+BP1394)</f>
        <v>149.81918661811375</v>
      </c>
      <c r="BP1394" s="60">
        <f>$L$36*N(S1394)+$L$37*N(AQ1394)+$L$38*N(AA1394)+$L$39*N(AE1394)+$L$40*N(AM1394)+$L$41*N(W1394)+$L$42*N(AI1394)+$L$43*N(BG1394)+$L$44*N(AY1394)</f>
        <v>-4.1978943949238018E-3</v>
      </c>
      <c r="BQ1394" s="60">
        <f>IF(ISNUMBER(BO1394),BO1394/MAX(BO$22:BO1394)-1,"")</f>
        <v>-1.1913053402102136E-2</v>
      </c>
      <c r="BS1394" s="61">
        <f>BS1393*(1+BT1394)</f>
        <v>139.26487030750781</v>
      </c>
      <c r="BT1394" s="60">
        <f>$L$60*N(S1394)+$L$61*N(AE1394)+$L$62*N(AQ1394)+$L$63*N(AM1394)+$L$64*N(AI1394)+$L$65*N(AA1394)+$L$66*N(BG1394)+$L$67*N(W1394)+$L$68*N(AY1394)</f>
        <v>-4.2241009272742432E-3</v>
      </c>
      <c r="BU1394" s="60">
        <f>IF(ISNUMBER(BS1394),BS1394/MAX(BS$22:BS1394)-1,"")</f>
        <v>-3.5636984461248411E-2</v>
      </c>
    </row>
    <row r="1395" spans="17:73" ht="16" customHeight="1">
      <c r="Q1395" s="63">
        <v>45084</v>
      </c>
      <c r="R1395" s="62">
        <v>640.9</v>
      </c>
      <c r="S1395" s="60">
        <f>IF(AND(ISNUMBER(R1394),ISNUMBER(R1395)),R1395/R1394-1,"")</f>
        <v>3.9022867400295702E-4</v>
      </c>
      <c r="T1395" s="60">
        <f>IF(ISNUMBER(R1395),R1395/MAX(R$22:R1395)-1,"")</f>
        <v>-3.4061793519216343E-2</v>
      </c>
      <c r="V1395" s="62">
        <v>319</v>
      </c>
      <c r="W1395" s="60">
        <f>IF(AND(ISNUMBER(V1394),ISNUMBER(V1395)),V1395/V1394-1,"")</f>
        <v>2.1676981558857999E-3</v>
      </c>
      <c r="X1395" s="60">
        <f>IF(ISNUMBER(V1395),V1395/MAX(V$22:V1395)-1,"")</f>
        <v>-5.5010812572207191E-2</v>
      </c>
      <c r="Z1395" s="62">
        <v>12.37</v>
      </c>
      <c r="AA1395" s="60">
        <f>IF(AND(ISNUMBER(Z1394),ISNUMBER(Z1395)),Z1395/Z1394-1,"")</f>
        <v>-8.0775444264957752E-4</v>
      </c>
      <c r="AB1395" s="60">
        <f>IF(ISNUMBER(Z1395),Z1395/MAX(Z$22:Z1395)-1,"")</f>
        <v>-8.7758112094395324E-2</v>
      </c>
      <c r="AD1395" s="62">
        <v>16.55</v>
      </c>
      <c r="AE1395" s="60">
        <f>IF(AND(ISNUMBER(AD1394),ISNUMBER(AD1395)),AD1395/AD1394-1,"")</f>
        <v>-1.5466983938131951E-2</v>
      </c>
      <c r="AF1395" s="60">
        <f>IF(ISNUMBER(AD1395),AD1395/MAX(AD$22:AD1395)-1,"")</f>
        <v>-2.4749558043606235E-2</v>
      </c>
      <c r="AH1395" s="62">
        <v>18.3</v>
      </c>
      <c r="AI1395" s="60">
        <f>IF(AND(ISNUMBER(AH1394),ISNUMBER(AH1395)),AH1395/AH1394-1,"")</f>
        <v>2.1905805038333614E-3</v>
      </c>
      <c r="AJ1395" s="60">
        <f>IF(ISNUMBER(AH1395),AH1395/MAX(AH$22:AH1395)-1,"")</f>
        <v>-0.1302281368821292</v>
      </c>
      <c r="AL1395" s="62">
        <v>20.13</v>
      </c>
      <c r="AM1395" s="60">
        <f>IF(AND(ISNUMBER(AL1394),ISNUMBER(AL1395)),AL1395/AL1394-1,"")</f>
        <v>4.9701789264400276E-4</v>
      </c>
      <c r="AN1395" s="60">
        <f>IF(ISNUMBER(AL1395),AL1395/MAX(AL$22:AL1395)-1,"")</f>
        <v>-0.14594823928722955</v>
      </c>
      <c r="AP1395" s="62">
        <v>100.37</v>
      </c>
      <c r="AQ1395" s="60">
        <f>IF(AND(ISNUMBER(AP1394),ISNUMBER(AP1395)),AP1395/AP1394-1,"")</f>
        <v>1.9930244145505149E-4</v>
      </c>
      <c r="AR1395" s="60">
        <f>IF(ISNUMBER(AP1395),AP1395/MAX(AP$22:AP1395)-1,"")</f>
        <v>-3.3760301856815556E-3</v>
      </c>
      <c r="AT1395" s="62">
        <v>50.11</v>
      </c>
      <c r="AU1395" s="60">
        <f>IF(AND(ISNUMBER(AT1394),ISNUMBER(AT1395)),AT1395/AT1394-1,"")</f>
        <v>1.9960079840308786E-4</v>
      </c>
      <c r="AV1395" s="60">
        <f>IF(ISNUMBER(AT1395),AT1395/MAX(AT$22:AT1395)-1,"")</f>
        <v>-2.7860696517413297E-3</v>
      </c>
      <c r="AX1395" s="62">
        <v>27.24</v>
      </c>
      <c r="AY1395" s="60">
        <f>IF(AND(ISNUMBER(AX1394),ISNUMBER(AX1395)),AX1395/AX1394-1,"")</f>
        <v>-3.6697247706429792E-4</v>
      </c>
      <c r="AZ1395" s="60">
        <f>IF(ISNUMBER(AX1395),AX1395/MAX(AX$22:AX1395)-1,"")</f>
        <v>-3.7795831861533014E-2</v>
      </c>
      <c r="BB1395" s="62">
        <v>41.36</v>
      </c>
      <c r="BC1395" s="60">
        <f>IF(AND(ISNUMBER(BB1394),ISNUMBER(BB1395)),BB1395/BB1394-1,"")</f>
        <v>2.9097963142579175E-3</v>
      </c>
      <c r="BD1395" s="60">
        <f>IF(ISNUMBER(BB1395),BB1395/MAX(BB$22:BB1395)-1,"")</f>
        <v>-0.25221478936901109</v>
      </c>
      <c r="BF1395" s="62">
        <v>49.05</v>
      </c>
      <c r="BG1395" s="60">
        <f>IF(AND(ISNUMBER(BF1394),ISNUMBER(BF1395)),BF1395/BF1394-1,"")</f>
        <v>1.2247397428044593E-3</v>
      </c>
      <c r="BH1395" s="60">
        <f>IF(ISNUMBER(BF1395),BF1395/MAX(BF$22:BF1395)-1,"")</f>
        <v>-9.4015515330624355E-2</v>
      </c>
      <c r="BK1395" s="61">
        <f>BK1394*(1+BL1395)</f>
        <v>149.66482347421737</v>
      </c>
      <c r="BL1395" s="60">
        <f>$L$12*N(AQ1395)+$L$13*N(S1395)+$L$14*N(AA1395)+$L$15*N(AE1395)+$L$16*N(AY1395)+$L$17*N(BC1395)+$L$18*N(AM1395)+$L$19*N(AU1395)+$L$20*N(W1395)</f>
        <v>-1.4107058895482948E-3</v>
      </c>
      <c r="BM1395" s="60">
        <f>IF(ISNUMBER(BK1395),BK1395/MAX(BK$22:BK1395)-1,"")</f>
        <v>-5.5688020654254267E-3</v>
      </c>
      <c r="BO1395" s="61">
        <f>BO1394*(1+BP1395)</f>
        <v>149.44101328859091</v>
      </c>
      <c r="BP1395" s="60">
        <f>$L$36*N(S1395)+$L$37*N(AQ1395)+$L$38*N(AA1395)+$L$39*N(AE1395)+$L$40*N(AM1395)+$L$41*N(W1395)+$L$42*N(AI1395)+$L$43*N(BG1395)+$L$44*N(AY1395)</f>
        <v>-2.5241982556399945E-3</v>
      </c>
      <c r="BQ1395" s="60">
        <f>IF(ISNUMBER(BO1395),BO1395/MAX(BO$22:BO1395)-1,"")</f>
        <v>-1.440718074912517E-2</v>
      </c>
      <c r="BS1395" s="61">
        <f>BS1394*(1+BT1395)</f>
        <v>138.91273746545505</v>
      </c>
      <c r="BT1395" s="60">
        <f>$L$60*N(S1395)+$L$61*N(AE1395)+$L$62*N(AQ1395)+$L$63*N(AM1395)+$L$64*N(AI1395)+$L$65*N(AA1395)+$L$66*N(BG1395)+$L$67*N(W1395)+$L$68*N(AY1395)</f>
        <v>-2.5285116144166081E-3</v>
      </c>
      <c r="BU1395" s="60">
        <f>IF(ISNUMBER(BS1395),BS1395/MAX(BS$22:BS1395)-1,"")</f>
        <v>-3.8075387546551931E-2</v>
      </c>
    </row>
    <row r="1396" spans="17:73" ht="16" customHeight="1">
      <c r="Q1396" s="63">
        <v>45085</v>
      </c>
      <c r="R1396" s="62">
        <v>639.08000000000004</v>
      </c>
      <c r="S1396" s="60">
        <f>IF(AND(ISNUMBER(R1395),ISNUMBER(R1396)),R1396/R1395-1,"")</f>
        <v>-2.8397565922919643E-3</v>
      </c>
      <c r="T1396" s="60">
        <f>IF(ISNUMBER(R1396),R1396/MAX(R$22:R1396)-1,"")</f>
        <v>-3.6804822908816814E-2</v>
      </c>
      <c r="V1396" s="62">
        <v>319.04000000000002</v>
      </c>
      <c r="W1396" s="60">
        <f>IF(AND(ISNUMBER(V1395),ISNUMBER(V1396)),V1396/V1395-1,"")</f>
        <v>1.253918495298656E-4</v>
      </c>
      <c r="X1396" s="60">
        <f>IF(ISNUMBER(V1396),V1396/MAX(V$22:V1396)-1,"")</f>
        <v>-5.4892318630209935E-2</v>
      </c>
      <c r="Z1396" s="62">
        <v>12.32</v>
      </c>
      <c r="AA1396" s="60">
        <f>IF(AND(ISNUMBER(Z1395),ISNUMBER(Z1396)),Z1396/Z1395-1,"")</f>
        <v>-4.0420371867420091E-3</v>
      </c>
      <c r="AB1396" s="60">
        <f>IF(ISNUMBER(Z1396),Z1396/MAX(Z$22:Z1396)-1,"")</f>
        <v>-9.1445427728613526E-2</v>
      </c>
      <c r="AD1396" s="62">
        <v>16.39</v>
      </c>
      <c r="AE1396" s="60">
        <f>IF(AND(ISNUMBER(AD1395),ISNUMBER(AD1396)),AD1396/AD1395-1,"")</f>
        <v>-9.6676737160120707E-3</v>
      </c>
      <c r="AF1396" s="60">
        <f>IF(ISNUMBER(AD1396),AD1396/MAX(AD$22:AD1396)-1,"")</f>
        <v>-3.4177961107837218E-2</v>
      </c>
      <c r="AH1396" s="62">
        <v>18.079999999999998</v>
      </c>
      <c r="AI1396" s="60">
        <f>IF(AND(ISNUMBER(AH1395),ISNUMBER(AH1396)),AH1396/AH1395-1,"")</f>
        <v>-1.2021857923497414E-2</v>
      </c>
      <c r="AJ1396" s="60">
        <f>IF(ISNUMBER(AH1396),AH1396/MAX(AH$22:AH1396)-1,"")</f>
        <v>-0.14068441064638793</v>
      </c>
      <c r="AL1396" s="62">
        <v>20.46</v>
      </c>
      <c r="AM1396" s="60">
        <f>IF(AND(ISNUMBER(AL1395),ISNUMBER(AL1396)),AL1396/AL1395-1,"")</f>
        <v>1.6393442622950838E-2</v>
      </c>
      <c r="AN1396" s="60">
        <f>IF(ISNUMBER(AL1396),AL1396/MAX(AL$22:AL1396)-1,"")</f>
        <v>-0.13194739075095463</v>
      </c>
      <c r="AP1396" s="62">
        <v>100.37</v>
      </c>
      <c r="AQ1396" s="60">
        <f>IF(AND(ISNUMBER(AP1395),ISNUMBER(AP1396)),AP1396/AP1395-1,"")</f>
        <v>0</v>
      </c>
      <c r="AR1396" s="60">
        <f>IF(ISNUMBER(AP1396),AP1396/MAX(AP$22:AP1396)-1,"")</f>
        <v>-3.3760301856815556E-3</v>
      </c>
      <c r="AT1396" s="62">
        <v>50.11</v>
      </c>
      <c r="AU1396" s="60">
        <f>IF(AND(ISNUMBER(AT1395),ISNUMBER(AT1396)),AT1396/AT1395-1,"")</f>
        <v>0</v>
      </c>
      <c r="AV1396" s="60">
        <f>IF(ISNUMBER(AT1396),AT1396/MAX(AT$22:AT1396)-1,"")</f>
        <v>-2.7860696517413297E-3</v>
      </c>
      <c r="AX1396" s="62">
        <v>27.04</v>
      </c>
      <c r="AY1396" s="60">
        <f>IF(AND(ISNUMBER(AX1395),ISNUMBER(AX1396)),AX1396/AX1395-1,"")</f>
        <v>-7.342143906020504E-3</v>
      </c>
      <c r="AZ1396" s="60">
        <f>IF(ISNUMBER(AX1396),AX1396/MAX(AX$22:AX1396)-1,"")</f>
        <v>-4.4860473330978423E-2</v>
      </c>
      <c r="BB1396" s="62">
        <v>41.09</v>
      </c>
      <c r="BC1396" s="60">
        <f>IF(AND(ISNUMBER(BB1395),ISNUMBER(BB1396)),BB1396/BB1395-1,"")</f>
        <v>-6.5280464216633804E-3</v>
      </c>
      <c r="BD1396" s="60">
        <f>IF(ISNUMBER(BB1396),BB1396/MAX(BB$22:BB1396)-1,"")</f>
        <v>-0.25709636593744345</v>
      </c>
      <c r="BF1396" s="62">
        <v>48.79</v>
      </c>
      <c r="BG1396" s="60">
        <f>IF(AND(ISNUMBER(BF1395),ISNUMBER(BF1396)),BF1396/BF1395-1,"")</f>
        <v>-5.3007135575942055E-3</v>
      </c>
      <c r="BH1396" s="60">
        <f>IF(ISNUMBER(BF1396),BF1396/MAX(BF$22:BF1396)-1,"")</f>
        <v>-9.881787957148136E-2</v>
      </c>
      <c r="BK1396" s="61">
        <f>BK1395*(1+BL1396)</f>
        <v>149.21163302090878</v>
      </c>
      <c r="BL1396" s="60">
        <f>$L$12*N(AQ1396)+$L$13*N(S1396)+$L$14*N(AA1396)+$L$15*N(AE1396)+$L$16*N(AY1396)+$L$17*N(BC1396)+$L$18*N(AM1396)+$L$19*N(AU1396)+$L$20*N(W1396)</f>
        <v>-3.0280358656665967E-3</v>
      </c>
      <c r="BM1396" s="60">
        <f>IF(ISNUMBER(BK1396),BK1396/MAX(BK$22:BK1396)-1,"")</f>
        <v>-8.5799753987091387E-3</v>
      </c>
      <c r="BO1396" s="61">
        <f>BO1395*(1+BP1396)</f>
        <v>148.93277595637537</v>
      </c>
      <c r="BP1396" s="60">
        <f>$L$36*N(S1396)+$L$37*N(AQ1396)+$L$38*N(AA1396)+$L$39*N(AE1396)+$L$40*N(AM1396)+$L$41*N(W1396)+$L$42*N(AI1396)+$L$43*N(BG1396)+$L$44*N(AY1396)</f>
        <v>-3.4009226853544804E-3</v>
      </c>
      <c r="BQ1396" s="60">
        <f>IF(ISNUMBER(BO1396),BO1396/MAX(BO$22:BO1396)-1,"")</f>
        <v>-1.7759105726637969E-2</v>
      </c>
      <c r="BS1396" s="61">
        <f>BS1395*(1+BT1396)</f>
        <v>138.54386295008271</v>
      </c>
      <c r="BT1396" s="60">
        <f>$L$60*N(S1396)+$L$61*N(AE1396)+$L$62*N(AQ1396)+$L$63*N(AM1396)+$L$64*N(AI1396)+$L$65*N(AA1396)+$L$66*N(BG1396)+$L$67*N(W1396)+$L$68*N(AY1396)</f>
        <v>-2.6554405456452341E-3</v>
      </c>
      <c r="BU1396" s="60">
        <f>IF(ISNUMBER(BS1396),BS1396/MAX(BS$22:BS1396)-1,"")</f>
        <v>-4.0629721164314847E-2</v>
      </c>
    </row>
    <row r="1397" spans="17:73" ht="16" customHeight="1">
      <c r="Q1397" s="63">
        <v>45086</v>
      </c>
      <c r="R1397" s="62">
        <v>640.28</v>
      </c>
      <c r="S1397" s="60">
        <f>IF(AND(ISNUMBER(R1396),ISNUMBER(R1397)),R1397/R1396-1,"")</f>
        <v>1.8776991925892883E-3</v>
      </c>
      <c r="T1397" s="60">
        <f>IF(ISNUMBER(R1397),R1397/MAX(R$22:R1397)-1,"")</f>
        <v>-3.4996232102486813E-2</v>
      </c>
      <c r="V1397" s="62">
        <v>318.48</v>
      </c>
      <c r="W1397" s="60">
        <f>IF(AND(ISNUMBER(V1396),ISNUMBER(V1397)),V1397/V1396-1,"")</f>
        <v>-1.7552657973921582E-3</v>
      </c>
      <c r="X1397" s="60">
        <f>IF(ISNUMBER(V1397),V1397/MAX(V$22:V1397)-1,"")</f>
        <v>-5.6551233818170954E-2</v>
      </c>
      <c r="Z1397" s="62">
        <v>12.32</v>
      </c>
      <c r="AA1397" s="60">
        <f>IF(AND(ISNUMBER(Z1396),ISNUMBER(Z1397)),Z1397/Z1396-1,"")</f>
        <v>0</v>
      </c>
      <c r="AB1397" s="60">
        <f>IF(ISNUMBER(Z1397),Z1397/MAX(Z$22:Z1397)-1,"")</f>
        <v>-9.1445427728613526E-2</v>
      </c>
      <c r="AD1397" s="62">
        <v>16.64</v>
      </c>
      <c r="AE1397" s="60">
        <f>IF(AND(ISNUMBER(AD1396),ISNUMBER(AD1397)),AD1397/AD1396-1,"")</f>
        <v>1.5253203172666208E-2</v>
      </c>
      <c r="AF1397" s="60">
        <f>IF(ISNUMBER(AD1397),AD1397/MAX(AD$22:AD1397)-1,"")</f>
        <v>-1.9446081319976383E-2</v>
      </c>
      <c r="AH1397" s="62">
        <v>18.079999999999998</v>
      </c>
      <c r="AI1397" s="60">
        <f>IF(AND(ISNUMBER(AH1396),ISNUMBER(AH1397)),AH1397/AH1396-1,"")</f>
        <v>0</v>
      </c>
      <c r="AJ1397" s="60">
        <f>IF(ISNUMBER(AH1397),AH1397/MAX(AH$22:AH1397)-1,"")</f>
        <v>-0.14068441064638793</v>
      </c>
      <c r="AL1397" s="62">
        <v>20.43</v>
      </c>
      <c r="AM1397" s="60">
        <f>IF(AND(ISNUMBER(AL1396),ISNUMBER(AL1397)),AL1397/AL1396-1,"")</f>
        <v>-1.4662756598241566E-3</v>
      </c>
      <c r="AN1397" s="60">
        <f>IF(ISNUMBER(AL1397),AL1397/MAX(AL$22:AL1397)-1,"")</f>
        <v>-0.13322019516334327</v>
      </c>
      <c r="AP1397" s="62">
        <v>100.37</v>
      </c>
      <c r="AQ1397" s="60">
        <f>IF(AND(ISNUMBER(AP1396),ISNUMBER(AP1397)),AP1397/AP1396-1,"")</f>
        <v>0</v>
      </c>
      <c r="AR1397" s="60">
        <f>IF(ISNUMBER(AP1397),AP1397/MAX(AP$22:AP1397)-1,"")</f>
        <v>-3.3760301856815556E-3</v>
      </c>
      <c r="AT1397" s="62">
        <v>50.12</v>
      </c>
      <c r="AU1397" s="60">
        <f>IF(AND(ISNUMBER(AT1396),ISNUMBER(AT1397)),AT1397/AT1396-1,"")</f>
        <v>1.9956096587514516E-4</v>
      </c>
      <c r="AV1397" s="60">
        <f>IF(ISNUMBER(AT1397),AT1397/MAX(AT$22:AT1397)-1,"")</f>
        <v>-2.5870646766169569E-3</v>
      </c>
      <c r="AX1397" s="62">
        <v>27.16</v>
      </c>
      <c r="AY1397" s="60">
        <f>IF(AND(ISNUMBER(AX1396),ISNUMBER(AX1397)),AX1397/AX1396-1,"")</f>
        <v>4.4378698224851743E-3</v>
      </c>
      <c r="AZ1397" s="60">
        <f>IF(ISNUMBER(AX1397),AX1397/MAX(AX$22:AX1397)-1,"")</f>
        <v>-4.0621688449311133E-2</v>
      </c>
      <c r="BB1397" s="62">
        <v>41.2</v>
      </c>
      <c r="BC1397" s="60">
        <f>IF(AND(ISNUMBER(BB1396),ISNUMBER(BB1397)),BB1397/BB1396-1,"")</f>
        <v>2.6770503772206578E-3</v>
      </c>
      <c r="BD1397" s="60">
        <f>IF(ISNUMBER(BB1397),BB1397/MAX(BB$22:BB1397)-1,"")</f>
        <v>-0.25510757548363761</v>
      </c>
      <c r="BF1397" s="62">
        <v>48.91</v>
      </c>
      <c r="BG1397" s="60">
        <f>IF(AND(ISNUMBER(BF1396),ISNUMBER(BF1397)),BF1397/BF1396-1,"")</f>
        <v>2.4595203935231513E-3</v>
      </c>
      <c r="BH1397" s="60">
        <f>IF(ISNUMBER(BF1397),BF1397/MAX(BF$22:BF1397)-1,"")</f>
        <v>-9.6601403768008964E-2</v>
      </c>
      <c r="BK1397" s="61">
        <f>BK1396*(1+BL1397)</f>
        <v>149.62348642622453</v>
      </c>
      <c r="BL1397" s="60">
        <f>$L$12*N(AQ1397)+$L$13*N(S1397)+$L$14*N(AA1397)+$L$15*N(AE1397)+$L$16*N(AY1397)+$L$17*N(BC1397)+$L$18*N(AM1397)+$L$19*N(AU1397)+$L$20*N(W1397)</f>
        <v>2.760196353175965E-3</v>
      </c>
      <c r="BM1397" s="60">
        <f>IF(ISNUMBER(BK1397),BK1397/MAX(BK$22:BK1397)-1,"")</f>
        <v>-5.8434614623389391E-3</v>
      </c>
      <c r="BO1397" s="61">
        <f>BO1396*(1+BP1397)</f>
        <v>149.4377258610258</v>
      </c>
      <c r="BP1397" s="60">
        <f>$L$36*N(S1397)+$L$37*N(AQ1397)+$L$38*N(AA1397)+$L$39*N(AE1397)+$L$40*N(AM1397)+$L$41*N(W1397)+$L$42*N(AI1397)+$L$43*N(BG1397)+$L$44*N(AY1397)</f>
        <v>3.390455199722836E-3</v>
      </c>
      <c r="BQ1397" s="60">
        <f>IF(ISNUMBER(BO1397),BO1397/MAX(BO$22:BO1397)-1,"")</f>
        <v>-1.4428861979268626E-2</v>
      </c>
      <c r="BS1397" s="61">
        <f>BS1396*(1+BT1397)</f>
        <v>139.00443990691676</v>
      </c>
      <c r="BT1397" s="60">
        <f>$L$60*N(S1397)+$L$61*N(AE1397)+$L$62*N(AQ1397)+$L$63*N(AM1397)+$L$64*N(AI1397)+$L$65*N(AA1397)+$L$66*N(BG1397)+$L$67*N(W1397)+$L$68*N(AY1397)</f>
        <v>3.3244125508467325E-3</v>
      </c>
      <c r="BU1397" s="60">
        <f>IF(ISNUMBER(BS1397),BS1397/MAX(BS$22:BS1397)-1,"")</f>
        <v>-3.7440378568444177E-2</v>
      </c>
    </row>
    <row r="1398" spans="17:73" ht="16" customHeight="1">
      <c r="Q1398" s="63">
        <v>45090</v>
      </c>
      <c r="R1398" s="62">
        <v>643.26</v>
      </c>
      <c r="S1398" s="60">
        <f>IF(AND(ISNUMBER(R1397),ISNUMBER(R1398)),R1398/R1397-1,"")</f>
        <v>4.6542137814706841E-3</v>
      </c>
      <c r="T1398" s="60">
        <f>IF(ISNUMBER(R1398),R1398/MAX(R$22:R1398)-1,"")</f>
        <v>-3.0504898266767166E-2</v>
      </c>
      <c r="V1398" s="62">
        <v>320.05</v>
      </c>
      <c r="W1398" s="60">
        <f>IF(AND(ISNUMBER(V1397),ISNUMBER(V1398)),V1398/V1397-1,"")</f>
        <v>4.9296659130870779E-3</v>
      </c>
      <c r="X1398" s="60">
        <f>IF(ISNUMBER(V1398),V1398/MAX(V$22:V1398)-1,"")</f>
        <v>-5.1900346594780267E-2</v>
      </c>
      <c r="Z1398" s="62">
        <v>12.4</v>
      </c>
      <c r="AA1398" s="60">
        <f>IF(AND(ISNUMBER(Z1397),ISNUMBER(Z1398)),Z1398/Z1397-1,"")</f>
        <v>6.4935064935065512E-3</v>
      </c>
      <c r="AB1398" s="60">
        <f>IF(ISNUMBER(Z1398),Z1398/MAX(Z$22:Z1398)-1,"")</f>
        <v>-8.5545722713864292E-2</v>
      </c>
      <c r="AD1398" s="62">
        <v>17.149999999999999</v>
      </c>
      <c r="AE1398" s="60">
        <f>IF(AND(ISNUMBER(AD1397),ISNUMBER(AD1398)),AD1398/AD1397-1,"")</f>
        <v>3.0649038461538325E-2</v>
      </c>
      <c r="AF1398" s="60">
        <f>IF(ISNUMBER(AD1398),AD1398/MAX(AD$22:AD1398)-1,"")</f>
        <v>0</v>
      </c>
      <c r="AH1398" s="62">
        <v>18.18</v>
      </c>
      <c r="AI1398" s="60">
        <f>IF(AND(ISNUMBER(AH1397),ISNUMBER(AH1398)),AH1398/AH1397-1,"")</f>
        <v>5.530973451327581E-3</v>
      </c>
      <c r="AJ1398" s="60">
        <f>IF(ISNUMBER(AH1398),AH1398/MAX(AH$22:AH1398)-1,"")</f>
        <v>-0.13593155893536124</v>
      </c>
      <c r="AL1398" s="62">
        <v>20.23</v>
      </c>
      <c r="AM1398" s="60">
        <f>IF(AND(ISNUMBER(AL1397),ISNUMBER(AL1398)),AL1398/AL1397-1,"")</f>
        <v>-9.7895252080273387E-3</v>
      </c>
      <c r="AN1398" s="60">
        <f>IF(ISNUMBER(AL1398),AL1398/MAX(AL$22:AL1398)-1,"")</f>
        <v>-0.14170555791260075</v>
      </c>
      <c r="AP1398" s="62">
        <v>100.41</v>
      </c>
      <c r="AQ1398" s="60">
        <f>IF(AND(ISNUMBER(AP1397),ISNUMBER(AP1398)),AP1398/AP1397-1,"")</f>
        <v>3.9852545581342547E-4</v>
      </c>
      <c r="AR1398" s="60">
        <f>IF(ISNUMBER(AP1398),AP1398/MAX(AP$22:AP1398)-1,"")</f>
        <v>-2.9788501638366993E-3</v>
      </c>
      <c r="AT1398" s="62">
        <v>50.13</v>
      </c>
      <c r="AU1398" s="60">
        <f>IF(AND(ISNUMBER(AT1397),ISNUMBER(AT1398)),AT1398/AT1397-1,"")</f>
        <v>1.995211492418214E-4</v>
      </c>
      <c r="AV1398" s="60">
        <f>IF(ISNUMBER(AT1398),AT1398/MAX(AT$22:AT1398)-1,"")</f>
        <v>-2.3880597014924732E-3</v>
      </c>
      <c r="AX1398" s="62">
        <v>26.8</v>
      </c>
      <c r="AY1398" s="60">
        <f>IF(AND(ISNUMBER(AX1397),ISNUMBER(AX1398)),AX1398/AX1397-1,"")</f>
        <v>-1.3254786450662692E-2</v>
      </c>
      <c r="AZ1398" s="60">
        <f>IF(ISNUMBER(AX1398),AX1398/MAX(AX$22:AX1398)-1,"")</f>
        <v>-5.3338043094312892E-2</v>
      </c>
      <c r="BB1398" s="62">
        <v>41.28</v>
      </c>
      <c r="BC1398" s="60">
        <f>IF(AND(ISNUMBER(BB1397),ISNUMBER(BB1398)),BB1398/BB1397-1,"")</f>
        <v>1.9417475728153999E-3</v>
      </c>
      <c r="BD1398" s="60">
        <f>IF(ISNUMBER(BB1398),BB1398/MAX(BB$22:BB1398)-1,"")</f>
        <v>-0.25366118242632441</v>
      </c>
      <c r="BF1398" s="62">
        <v>48.89</v>
      </c>
      <c r="BG1398" s="60">
        <f>IF(AND(ISNUMBER(BF1397),ISNUMBER(BF1398)),BF1398/BF1397-1,"")</f>
        <v>-4.0891433244727438E-4</v>
      </c>
      <c r="BH1398" s="60">
        <f>IF(ISNUMBER(BF1398),BF1398/MAX(BF$22:BF1398)-1,"")</f>
        <v>-9.6970816401920956E-2</v>
      </c>
      <c r="BK1398" s="61">
        <f>BK1397*(1+BL1398)</f>
        <v>150.10097533877851</v>
      </c>
      <c r="BL1398" s="60">
        <f>$L$12*N(AQ1398)+$L$13*N(S1398)+$L$14*N(AA1398)+$L$15*N(AE1398)+$L$16*N(AY1398)+$L$17*N(BC1398)+$L$18*N(AM1398)+$L$19*N(AU1398)+$L$20*N(W1398)</f>
        <v>3.1912697929908818E-3</v>
      </c>
      <c r="BM1398" s="60">
        <f>IF(ISNUMBER(BK1398),BK1398/MAX(BK$22:BK1398)-1,"")</f>
        <v>-2.6708397313993659E-3</v>
      </c>
      <c r="BO1398" s="61">
        <f>BO1397*(1+BP1398)</f>
        <v>150.4040280481658</v>
      </c>
      <c r="BP1398" s="60">
        <f>$L$36*N(S1398)+$L$37*N(AQ1398)+$L$38*N(AA1398)+$L$39*N(AE1398)+$L$40*N(AM1398)+$L$41*N(W1398)+$L$42*N(AI1398)+$L$43*N(BG1398)+$L$44*N(AY1398)</f>
        <v>6.4662532942896082E-3</v>
      </c>
      <c r="BQ1398" s="60">
        <f>IF(ISNUMBER(BO1398),BO1398/MAX(BO$22:BO1398)-1,"")</f>
        <v>-8.0559093612853072E-3</v>
      </c>
      <c r="BS1398" s="61">
        <f>BS1397*(1+BT1398)</f>
        <v>140.01266540183565</v>
      </c>
      <c r="BT1398" s="60">
        <f>$L$60*N(S1398)+$L$61*N(AE1398)+$L$62*N(AQ1398)+$L$63*N(AM1398)+$L$64*N(AI1398)+$L$65*N(AA1398)+$L$66*N(BG1398)+$L$67*N(W1398)+$L$68*N(AY1398)</f>
        <v>7.2531891470088003E-3</v>
      </c>
      <c r="BU1398" s="60">
        <f>IF(ISNUMBER(BS1398),BS1398/MAX(BS$22:BS1398)-1,"")</f>
        <v>-3.0458751568927855E-2</v>
      </c>
    </row>
    <row r="1399" spans="17:73" ht="16" customHeight="1">
      <c r="Q1399" s="63">
        <v>45091</v>
      </c>
      <c r="R1399" s="62">
        <v>645.63</v>
      </c>
      <c r="S1399" s="60">
        <f>IF(AND(ISNUMBER(R1398),ISNUMBER(R1399)),R1399/R1398-1,"")</f>
        <v>3.6843578024439161E-3</v>
      </c>
      <c r="T1399" s="60">
        <f>IF(ISNUMBER(R1399),R1399/MAX(R$22:R1399)-1,"")</f>
        <v>-2.6932931424265227E-2</v>
      </c>
      <c r="V1399" s="62">
        <v>321.24</v>
      </c>
      <c r="W1399" s="60">
        <f>IF(AND(ISNUMBER(V1398),ISNUMBER(V1399)),V1399/V1398-1,"")</f>
        <v>3.7181690360881259E-3</v>
      </c>
      <c r="X1399" s="60">
        <f>IF(ISNUMBER(V1399),V1399/MAX(V$22:V1399)-1,"")</f>
        <v>-4.8375151820363116E-2</v>
      </c>
      <c r="Z1399" s="62">
        <v>12.43</v>
      </c>
      <c r="AA1399" s="60">
        <f>IF(AND(ISNUMBER(Z1398),ISNUMBER(Z1399)),Z1399/Z1398-1,"")</f>
        <v>2.4193548387096975E-3</v>
      </c>
      <c r="AB1399" s="60">
        <f>IF(ISNUMBER(Z1399),Z1399/MAX(Z$22:Z1399)-1,"")</f>
        <v>-8.333333333333337E-2</v>
      </c>
      <c r="AD1399" s="62">
        <v>17.45</v>
      </c>
      <c r="AE1399" s="60">
        <f>IF(AND(ISNUMBER(AD1398),ISNUMBER(AD1399)),AD1399/AD1398-1,"")</f>
        <v>1.7492711370262537E-2</v>
      </c>
      <c r="AF1399" s="60">
        <f>IF(ISNUMBER(AD1399),AD1399/MAX(AD$22:AD1399)-1,"")</f>
        <v>0</v>
      </c>
      <c r="AH1399" s="62">
        <v>18.2</v>
      </c>
      <c r="AI1399" s="60">
        <f>IF(AND(ISNUMBER(AH1398),ISNUMBER(AH1399)),AH1399/AH1398-1,"")</f>
        <v>1.1001100110010764E-3</v>
      </c>
      <c r="AJ1399" s="60">
        <f>IF(ISNUMBER(AH1399),AH1399/MAX(AH$22:AH1399)-1,"")</f>
        <v>-0.13498098859315588</v>
      </c>
      <c r="AL1399" s="62">
        <v>20.260000000000002</v>
      </c>
      <c r="AM1399" s="60">
        <f>IF(AND(ISNUMBER(AL1398),ISNUMBER(AL1399)),AL1399/AL1398-1,"")</f>
        <v>1.4829461196244065E-3</v>
      </c>
      <c r="AN1399" s="60">
        <f>IF(ISNUMBER(AL1399),AL1399/MAX(AL$22:AL1399)-1,"")</f>
        <v>-0.14043275350021212</v>
      </c>
      <c r="AP1399" s="62">
        <v>100.44</v>
      </c>
      <c r="AQ1399" s="60">
        <f>IF(AND(ISNUMBER(AP1398),ISNUMBER(AP1399)),AP1399/AP1398-1,"")</f>
        <v>2.9877502240815978E-4</v>
      </c>
      <c r="AR1399" s="60">
        <f>IF(ISNUMBER(AP1399),AP1399/MAX(AP$22:AP1399)-1,"")</f>
        <v>-2.6809651474530849E-3</v>
      </c>
      <c r="AT1399" s="62">
        <v>50.14</v>
      </c>
      <c r="AU1399" s="60">
        <f>IF(AND(ISNUMBER(AT1398),ISNUMBER(AT1399)),AT1399/AT1398-1,"")</f>
        <v>1.9948134849379073E-4</v>
      </c>
      <c r="AV1399" s="60">
        <f>IF(ISNUMBER(AT1399),AT1399/MAX(AT$22:AT1399)-1,"")</f>
        <v>-2.1890547263681004E-3</v>
      </c>
      <c r="AX1399" s="62">
        <v>26.65</v>
      </c>
      <c r="AY1399" s="60">
        <f>IF(AND(ISNUMBER(AX1398),ISNUMBER(AX1399)),AX1399/AX1398-1,"")</f>
        <v>-5.5970149253732338E-3</v>
      </c>
      <c r="AZ1399" s="60">
        <f>IF(ISNUMBER(AX1399),AX1399/MAX(AX$22:AX1399)-1,"")</f>
        <v>-5.8636524196397088E-2</v>
      </c>
      <c r="BB1399" s="62">
        <v>41.16</v>
      </c>
      <c r="BC1399" s="60">
        <f>IF(AND(ISNUMBER(BB1398),ISNUMBER(BB1399)),BB1399/BB1398-1,"")</f>
        <v>-2.9069767441861627E-3</v>
      </c>
      <c r="BD1399" s="60">
        <f>IF(ISNUMBER(BB1399),BB1399/MAX(BB$22:BB1399)-1,"")</f>
        <v>-0.25583077201229443</v>
      </c>
      <c r="BF1399" s="62">
        <v>48.85</v>
      </c>
      <c r="BG1399" s="60">
        <f>IF(AND(ISNUMBER(BF1398),ISNUMBER(BF1399)),BF1399/BF1398-1,"")</f>
        <v>-8.1816322356309534E-4</v>
      </c>
      <c r="BH1399" s="60">
        <f>IF(ISNUMBER(BF1399),BF1399/MAX(BF$22:BF1399)-1,"")</f>
        <v>-9.7709641669745051E-2</v>
      </c>
      <c r="BK1399" s="61">
        <f>BK1398*(1+BL1399)</f>
        <v>150.46151875657699</v>
      </c>
      <c r="BL1399" s="60">
        <f>$L$12*N(AQ1399)+$L$13*N(S1399)+$L$14*N(AA1399)+$L$15*N(AE1399)+$L$16*N(AY1399)+$L$17*N(BC1399)+$L$18*N(AM1399)+$L$19*N(AU1399)+$L$20*N(W1399)</f>
        <v>2.4020058296406591E-3</v>
      </c>
      <c r="BM1399" s="60">
        <f>IF(ISNUMBER(BK1399),BK1399/MAX(BK$22:BK1399)-1,"")</f>
        <v>-2.7524927436373137E-4</v>
      </c>
      <c r="BO1399" s="61">
        <f>BO1398*(1+BP1399)</f>
        <v>151.02654056400365</v>
      </c>
      <c r="BP1399" s="60">
        <f>$L$36*N(S1399)+$L$37*N(AQ1399)+$L$38*N(AA1399)+$L$39*N(AE1399)+$L$40*N(AM1399)+$L$41*N(W1399)+$L$42*N(AI1399)+$L$43*N(BG1399)+$L$44*N(AY1399)</f>
        <v>4.1389351330305682E-3</v>
      </c>
      <c r="BQ1399" s="60">
        <f>IF(ISNUMBER(BO1399),BO1399/MAX(BO$22:BO1399)-1,"")</f>
        <v>-3.9503171145387483E-3</v>
      </c>
      <c r="BS1399" s="61">
        <f>BS1398*(1+BT1399)</f>
        <v>140.70051424278171</v>
      </c>
      <c r="BT1399" s="60">
        <f>$L$60*N(S1399)+$L$61*N(AE1399)+$L$62*N(AQ1399)+$L$63*N(AM1399)+$L$64*N(AI1399)+$L$65*N(AA1399)+$L$66*N(BG1399)+$L$67*N(W1399)+$L$68*N(AY1399)</f>
        <v>4.9127615631909616E-3</v>
      </c>
      <c r="BU1399" s="60">
        <f>IF(ISNUMBER(BS1399),BS1399/MAX(BS$22:BS1399)-1,"")</f>
        <v>-2.5695626589707476E-2</v>
      </c>
    </row>
    <row r="1400" spans="17:73" ht="16" customHeight="1">
      <c r="Q1400" s="63">
        <v>45092</v>
      </c>
      <c r="R1400" s="62">
        <v>640.5</v>
      </c>
      <c r="S1400" s="60">
        <f>IF(AND(ISNUMBER(R1399),ISNUMBER(R1400)),R1400/R1399-1,"")</f>
        <v>-7.9457274290227753E-3</v>
      </c>
      <c r="T1400" s="60">
        <f>IF(ISNUMBER(R1400),R1400/MAX(R$22:R1400)-1,"")</f>
        <v>-3.466465712132627E-2</v>
      </c>
      <c r="V1400" s="62">
        <v>318.8</v>
      </c>
      <c r="W1400" s="60">
        <f>IF(AND(ISNUMBER(V1399),ISNUMBER(V1400)),V1400/V1399-1,"")</f>
        <v>-7.5955671771883448E-3</v>
      </c>
      <c r="X1400" s="60">
        <f>IF(ISNUMBER(V1400),V1400/MAX(V$22:V1400)-1,"")</f>
        <v>-5.5603282282193245E-2</v>
      </c>
      <c r="Z1400" s="62">
        <v>12.32</v>
      </c>
      <c r="AA1400" s="60">
        <f>IF(AND(ISNUMBER(Z1399),ISNUMBER(Z1400)),Z1400/Z1399-1,"")</f>
        <v>-8.8495575221237965E-3</v>
      </c>
      <c r="AB1400" s="60">
        <f>IF(ISNUMBER(Z1400),Z1400/MAX(Z$22:Z1400)-1,"")</f>
        <v>-9.1445427728613526E-2</v>
      </c>
      <c r="AD1400" s="62">
        <v>17.43</v>
      </c>
      <c r="AE1400" s="60">
        <f>IF(AND(ISNUMBER(AD1399),ISNUMBER(AD1400)),AD1400/AD1399-1,"")</f>
        <v>-1.1461318051575464E-3</v>
      </c>
      <c r="AF1400" s="60">
        <f>IF(ISNUMBER(AD1400),AD1400/MAX(AD$22:AD1400)-1,"")</f>
        <v>-1.1461318051575464E-3</v>
      </c>
      <c r="AH1400" s="62">
        <v>18.2</v>
      </c>
      <c r="AI1400" s="60">
        <f>IF(AND(ISNUMBER(AH1399),ISNUMBER(AH1400)),AH1400/AH1399-1,"")</f>
        <v>0</v>
      </c>
      <c r="AJ1400" s="60">
        <f>IF(ISNUMBER(AH1400),AH1400/MAX(AH$22:AH1400)-1,"")</f>
        <v>-0.13498098859315588</v>
      </c>
      <c r="AL1400" s="62">
        <v>20.27</v>
      </c>
      <c r="AM1400" s="60">
        <f>IF(AND(ISNUMBER(AL1399),ISNUMBER(AL1400)),AL1400/AL1399-1,"")</f>
        <v>4.9358341559724295E-4</v>
      </c>
      <c r="AN1400" s="60">
        <f>IF(ISNUMBER(AL1400),AL1400/MAX(AL$22:AL1400)-1,"")</f>
        <v>-0.14000848536274924</v>
      </c>
      <c r="AP1400" s="62">
        <v>100.44</v>
      </c>
      <c r="AQ1400" s="60">
        <f>IF(AND(ISNUMBER(AP1399),ISNUMBER(AP1400)),AP1400/AP1399-1,"")</f>
        <v>0</v>
      </c>
      <c r="AR1400" s="60">
        <f>IF(ISNUMBER(AP1400),AP1400/MAX(AP$22:AP1400)-1,"")</f>
        <v>-2.6809651474530849E-3</v>
      </c>
      <c r="AT1400" s="62">
        <v>50.16</v>
      </c>
      <c r="AU1400" s="60">
        <f>IF(AND(ISNUMBER(AT1399),ISNUMBER(AT1400)),AT1400/AT1399-1,"")</f>
        <v>3.9888312724367658E-4</v>
      </c>
      <c r="AV1400" s="60">
        <f>IF(ISNUMBER(AT1400),AT1400/MAX(AT$22:AT1400)-1,"")</f>
        <v>-1.7910447761194659E-3</v>
      </c>
      <c r="AX1400" s="62">
        <v>26.31</v>
      </c>
      <c r="AY1400" s="60">
        <f>IF(AND(ISNUMBER(AX1399),ISNUMBER(AX1400)),AX1400/AX1399-1,"")</f>
        <v>-1.275797373358345E-2</v>
      </c>
      <c r="AZ1400" s="60">
        <f>IF(ISNUMBER(AX1400),AX1400/MAX(AX$22:AX1400)-1,"")</f>
        <v>-7.0646414694454207E-2</v>
      </c>
      <c r="BB1400" s="62">
        <v>41.03</v>
      </c>
      <c r="BC1400" s="60">
        <f>IF(AND(ISNUMBER(BB1399),ISNUMBER(BB1400)),BB1400/BB1399-1,"")</f>
        <v>-3.158406219630594E-3</v>
      </c>
      <c r="BD1400" s="60">
        <f>IF(ISNUMBER(BB1400),BB1400/MAX(BB$22:BB1400)-1,"")</f>
        <v>-0.25818116073042852</v>
      </c>
      <c r="BF1400" s="62">
        <v>48.71</v>
      </c>
      <c r="BG1400" s="60">
        <f>IF(AND(ISNUMBER(BF1399),ISNUMBER(BF1400)),BF1400/BF1399-1,"")</f>
        <v>-2.865916069600849E-3</v>
      </c>
      <c r="BH1400" s="60">
        <f>IF(ISNUMBER(BF1400),BF1400/MAX(BF$22:BF1400)-1,"")</f>
        <v>-0.10029553010712966</v>
      </c>
      <c r="BK1400" s="61">
        <f>BK1399*(1+BL1400)</f>
        <v>149.57759682071432</v>
      </c>
      <c r="BL1400" s="60">
        <f>$L$12*N(AQ1400)+$L$13*N(S1400)+$L$14*N(AA1400)+$L$15*N(AE1400)+$L$16*N(AY1400)+$L$17*N(BC1400)+$L$18*N(AM1400)+$L$19*N(AU1400)+$L$20*N(W1400)</f>
        <v>-5.874737561919227E-3</v>
      </c>
      <c r="BM1400" s="60">
        <f>IF(ISNUMBER(BK1400),BK1400/MAX(BK$22:BK1400)-1,"")</f>
        <v>-6.1483698190318847E-3</v>
      </c>
      <c r="BO1400" s="61">
        <f>BO1399*(1+BP1400)</f>
        <v>150.22843029444195</v>
      </c>
      <c r="BP1400" s="60">
        <f>$L$36*N(S1400)+$L$37*N(AQ1400)+$L$38*N(AA1400)+$L$39*N(AE1400)+$L$40*N(AM1400)+$L$41*N(W1400)+$L$42*N(AI1400)+$L$43*N(BG1400)+$L$44*N(AY1400)</f>
        <v>-5.2845696298226162E-3</v>
      </c>
      <c r="BQ1400" s="60">
        <f>IF(ISNUMBER(BO1400),BO1400/MAX(BO$22:BO1400)-1,"")</f>
        <v>-9.2140110185097157E-3</v>
      </c>
      <c r="BS1400" s="61">
        <f>BS1399*(1+BT1400)</f>
        <v>140.20868620899299</v>
      </c>
      <c r="BT1400" s="60">
        <f>$L$60*N(S1400)+$L$61*N(AE1400)+$L$62*N(AQ1400)+$L$63*N(AM1400)+$L$64*N(AI1400)+$L$65*N(AA1400)+$L$66*N(BG1400)+$L$67*N(W1400)+$L$68*N(AY1400)</f>
        <v>-3.4955667108653317E-3</v>
      </c>
      <c r="BU1400" s="60">
        <f>IF(ISNUMBER(BS1400),BS1400/MAX(BS$22:BS1400)-1,"")</f>
        <v>-2.9101372523651192E-2</v>
      </c>
    </row>
    <row r="1401" spans="17:73" ht="16" customHeight="1">
      <c r="Q1401" s="63">
        <v>45093</v>
      </c>
      <c r="R1401" s="62">
        <v>642.08000000000004</v>
      </c>
      <c r="S1401" s="60">
        <f>IF(AND(ISNUMBER(R1400),ISNUMBER(R1401)),R1401/R1400-1,"")</f>
        <v>2.466822794691792E-3</v>
      </c>
      <c r="T1401" s="60">
        <f>IF(ISNUMBER(R1401),R1401/MAX(R$22:R1401)-1,"")</f>
        <v>-3.2283345892991644E-2</v>
      </c>
      <c r="V1401" s="62">
        <v>319.2</v>
      </c>
      <c r="W1401" s="60">
        <f>IF(AND(ISNUMBER(V1400),ISNUMBER(V1401)),V1401/V1400-1,"")</f>
        <v>1.2547051442910462E-3</v>
      </c>
      <c r="X1401" s="60">
        <f>IF(ISNUMBER(V1401),V1401/MAX(V$22:V1401)-1,"")</f>
        <v>-5.4418342862221136E-2</v>
      </c>
      <c r="Z1401" s="62">
        <v>12.34</v>
      </c>
      <c r="AA1401" s="60">
        <f>IF(AND(ISNUMBER(Z1400),ISNUMBER(Z1401)),Z1401/Z1400-1,"")</f>
        <v>1.6233766233766378E-3</v>
      </c>
      <c r="AB1401" s="60">
        <f>IF(ISNUMBER(Z1401),Z1401/MAX(Z$22:Z1401)-1,"")</f>
        <v>-8.9970501474926245E-2</v>
      </c>
      <c r="AD1401" s="62">
        <v>17.489999999999998</v>
      </c>
      <c r="AE1401" s="60">
        <f>IF(AND(ISNUMBER(AD1400),ISNUMBER(AD1401)),AD1401/AD1400-1,"")</f>
        <v>3.4423407917383297E-3</v>
      </c>
      <c r="AF1401" s="60">
        <f>IF(ISNUMBER(AD1401),AD1401/MAX(AD$22:AD1401)-1,"")</f>
        <v>0</v>
      </c>
      <c r="AH1401" s="62">
        <v>18.399999999999999</v>
      </c>
      <c r="AI1401" s="60">
        <f>IF(AND(ISNUMBER(AH1400),ISNUMBER(AH1401)),AH1401/AH1400-1,"")</f>
        <v>1.098901098901095E-2</v>
      </c>
      <c r="AJ1401" s="60">
        <f>IF(ISNUMBER(AH1401),AH1401/MAX(AH$22:AH1401)-1,"")</f>
        <v>-0.12547528517110274</v>
      </c>
      <c r="AL1401" s="62">
        <v>20.5</v>
      </c>
      <c r="AM1401" s="60">
        <f>IF(AND(ISNUMBER(AL1400),ISNUMBER(AL1401)),AL1401/AL1400-1,"")</f>
        <v>1.1346817957572863E-2</v>
      </c>
      <c r="AN1401" s="60">
        <f>IF(ISNUMBER(AL1401),AL1401/MAX(AL$22:AL1401)-1,"")</f>
        <v>-0.13025031820110311</v>
      </c>
      <c r="AP1401" s="62">
        <v>100.46</v>
      </c>
      <c r="AQ1401" s="60">
        <f>IF(AND(ISNUMBER(AP1400),ISNUMBER(AP1401)),AP1401/AP1400-1,"")</f>
        <v>1.9912385503784158E-4</v>
      </c>
      <c r="AR1401" s="60">
        <f>IF(ISNUMBER(AP1401),AP1401/MAX(AP$22:AP1401)-1,"")</f>
        <v>-2.4823751365306013E-3</v>
      </c>
      <c r="AT1401" s="62">
        <v>50.16</v>
      </c>
      <c r="AU1401" s="60">
        <f>IF(AND(ISNUMBER(AT1400),ISNUMBER(AT1401)),AT1401/AT1400-1,"")</f>
        <v>0</v>
      </c>
      <c r="AV1401" s="60">
        <f>IF(ISNUMBER(AT1401),AT1401/MAX(AT$22:AT1401)-1,"")</f>
        <v>-1.7910447761194659E-3</v>
      </c>
      <c r="AX1401" s="62">
        <v>26.35</v>
      </c>
      <c r="AY1401" s="60">
        <f>IF(AND(ISNUMBER(AX1400),ISNUMBER(AX1401)),AX1401/AX1400-1,"")</f>
        <v>1.5203344735843505E-3</v>
      </c>
      <c r="AZ1401" s="60">
        <f>IF(ISNUMBER(AX1401),AX1401/MAX(AX$22:AX1401)-1,"")</f>
        <v>-6.9233486400565036E-2</v>
      </c>
      <c r="BB1401" s="62">
        <v>41.18</v>
      </c>
      <c r="BC1401" s="60">
        <f>IF(AND(ISNUMBER(BB1400),ISNUMBER(BB1401)),BB1401/BB1400-1,"")</f>
        <v>3.6558615647086512E-3</v>
      </c>
      <c r="BD1401" s="60">
        <f>IF(ISNUMBER(BB1401),BB1401/MAX(BB$22:BB1401)-1,"")</f>
        <v>-0.25546917374796607</v>
      </c>
      <c r="BF1401" s="62">
        <v>48.77</v>
      </c>
      <c r="BG1401" s="60">
        <f>IF(AND(ISNUMBER(BF1400),ISNUMBER(BF1401)),BF1401/BF1400-1,"")</f>
        <v>1.2317799219874193E-3</v>
      </c>
      <c r="BH1401" s="60">
        <f>IF(ISNUMBER(BF1401),BF1401/MAX(BF$22:BF1401)-1,"")</f>
        <v>-9.9187292205393351E-2</v>
      </c>
      <c r="BK1401" s="61">
        <f>BK1400*(1+BL1401)</f>
        <v>149.91479459240486</v>
      </c>
      <c r="BL1401" s="60">
        <f>$L$12*N(AQ1401)+$L$13*N(S1401)+$L$14*N(AA1401)+$L$15*N(AE1401)+$L$16*N(AY1401)+$L$17*N(BC1401)+$L$18*N(AM1401)+$L$19*N(AU1401)+$L$20*N(W1401)</f>
        <v>2.2543333952256056E-3</v>
      </c>
      <c r="BM1401" s="60">
        <f>IF(ISNUMBER(BK1401),BK1401/MAX(BK$22:BK1401)-1,"")</f>
        <v>-3.9078968992154461E-3</v>
      </c>
      <c r="BO1401" s="61">
        <f>BO1400*(1+BP1401)</f>
        <v>150.57071793562628</v>
      </c>
      <c r="BP1401" s="60">
        <f>$L$36*N(S1401)+$L$37*N(AQ1401)+$L$38*N(AA1401)+$L$39*N(AE1401)+$L$40*N(AM1401)+$L$41*N(W1401)+$L$42*N(AI1401)+$L$43*N(BG1401)+$L$44*N(AY1401)</f>
        <v>2.2784478311692266E-3</v>
      </c>
      <c r="BQ1401" s="60">
        <f>IF(ISNUMBER(BO1401),BO1401/MAX(BO$22:BO1401)-1,"")</f>
        <v>-6.9565568307620174E-3</v>
      </c>
      <c r="BS1401" s="61">
        <f>BS1400*(1+BT1401)</f>
        <v>140.77685823828324</v>
      </c>
      <c r="BT1401" s="60">
        <f>$L$60*N(S1401)+$L$61*N(AE1401)+$L$62*N(AQ1401)+$L$63*N(AM1401)+$L$64*N(AI1401)+$L$65*N(AA1401)+$L$66*N(BG1401)+$L$67*N(W1401)+$L$68*N(AY1401)</f>
        <v>4.052331169007376E-3</v>
      </c>
      <c r="BU1401" s="60">
        <f>IF(ISNUMBER(BS1401),BS1401/MAX(BS$22:BS1401)-1,"")</f>
        <v>-2.5166969753582458E-2</v>
      </c>
    </row>
    <row r="1402" spans="17:73" ht="16" customHeight="1">
      <c r="Q1402" s="63">
        <v>45096</v>
      </c>
      <c r="R1402" s="62">
        <v>640.16</v>
      </c>
      <c r="S1402" s="60">
        <f>IF(AND(ISNUMBER(R1401),ISNUMBER(R1402)),R1402/R1401-1,"")</f>
        <v>-2.9902815848493747E-3</v>
      </c>
      <c r="T1402" s="60">
        <f>IF(ISNUMBER(R1402),R1402/MAX(R$22:R1402)-1,"")</f>
        <v>-3.5177091183119846E-2</v>
      </c>
      <c r="V1402" s="62">
        <v>319.49</v>
      </c>
      <c r="W1402" s="60">
        <f>IF(AND(ISNUMBER(V1401),ISNUMBER(V1402)),V1402/V1401-1,"")</f>
        <v>9.0852130325824731E-4</v>
      </c>
      <c r="X1402" s="60">
        <f>IF(ISNUMBER(V1402),V1402/MAX(V$22:V1402)-1,"")</f>
        <v>-5.3559261782741285E-2</v>
      </c>
      <c r="Z1402" s="62">
        <v>12.35</v>
      </c>
      <c r="AA1402" s="60">
        <f>IF(AND(ISNUMBER(Z1401),ISNUMBER(Z1402)),Z1402/Z1401-1,"")</f>
        <v>8.103727714747766E-4</v>
      </c>
      <c r="AB1402" s="60">
        <f>IF(ISNUMBER(Z1402),Z1402/MAX(Z$22:Z1402)-1,"")</f>
        <v>-8.9233038348082605E-2</v>
      </c>
      <c r="AD1402" s="62">
        <v>17.28</v>
      </c>
      <c r="AE1402" s="60">
        <f>IF(AND(ISNUMBER(AD1401),ISNUMBER(AD1402)),AD1402/AD1401-1,"")</f>
        <v>-1.2006861063464713E-2</v>
      </c>
      <c r="AF1402" s="60">
        <f>IF(ISNUMBER(AD1402),AD1402/MAX(AD$22:AD1402)-1,"")</f>
        <v>-1.2006861063464713E-2</v>
      </c>
      <c r="AH1402" s="62">
        <v>18.48</v>
      </c>
      <c r="AI1402" s="60">
        <f>IF(AND(ISNUMBER(AH1401),ISNUMBER(AH1402)),AH1402/AH1401-1,"")</f>
        <v>4.3478260869567187E-3</v>
      </c>
      <c r="AJ1402" s="60">
        <f>IF(ISNUMBER(AH1402),AH1402/MAX(AH$22:AH1402)-1,"")</f>
        <v>-0.1216730038022813</v>
      </c>
      <c r="AL1402" s="62">
        <v>20.48</v>
      </c>
      <c r="AM1402" s="60">
        <f>IF(AND(ISNUMBER(AL1401),ISNUMBER(AL1402)),AL1402/AL1401-1,"")</f>
        <v>-9.7560975609756184E-4</v>
      </c>
      <c r="AN1402" s="60">
        <f>IF(ISNUMBER(AL1402),AL1402/MAX(AL$22:AL1402)-1,"")</f>
        <v>-0.13109885447602887</v>
      </c>
      <c r="AP1402" s="62">
        <v>100.46</v>
      </c>
      <c r="AQ1402" s="60">
        <f>IF(AND(ISNUMBER(AP1401),ISNUMBER(AP1402)),AP1402/AP1401-1,"")</f>
        <v>0</v>
      </c>
      <c r="AR1402" s="60">
        <f>IF(ISNUMBER(AP1402),AP1402/MAX(AP$22:AP1402)-1,"")</f>
        <v>-2.4823751365306013E-3</v>
      </c>
      <c r="AT1402" s="62">
        <v>50.18</v>
      </c>
      <c r="AU1402" s="60">
        <f>IF(AND(ISNUMBER(AT1401),ISNUMBER(AT1402)),AT1402/AT1401-1,"")</f>
        <v>3.9872408293462058E-4</v>
      </c>
      <c r="AV1402" s="60">
        <f>IF(ISNUMBER(AT1402),AT1402/MAX(AT$22:AT1402)-1,"")</f>
        <v>-1.3930348258706093E-3</v>
      </c>
      <c r="AX1402" s="62">
        <v>26.4</v>
      </c>
      <c r="AY1402" s="60">
        <f>IF(AND(ISNUMBER(AX1401),ISNUMBER(AX1402)),AX1402/AX1401-1,"")</f>
        <v>1.8975332068309481E-3</v>
      </c>
      <c r="AZ1402" s="60">
        <f>IF(ISNUMBER(AX1402),AX1402/MAX(AX$22:AX1402)-1,"")</f>
        <v>-6.7467326033203823E-2</v>
      </c>
      <c r="BB1402" s="62">
        <v>41.26</v>
      </c>
      <c r="BC1402" s="60">
        <f>IF(AND(ISNUMBER(BB1401),ISNUMBER(BB1402)),BB1402/BB1401-1,"")</f>
        <v>1.9426906265176402E-3</v>
      </c>
      <c r="BD1402" s="60">
        <f>IF(ISNUMBER(BB1402),BB1402/MAX(BB$22:BB1402)-1,"")</f>
        <v>-0.25402278069065276</v>
      </c>
      <c r="BF1402" s="62">
        <v>48.79</v>
      </c>
      <c r="BG1402" s="60">
        <f>IF(AND(ISNUMBER(BF1401),ISNUMBER(BF1402)),BF1402/BF1401-1,"")</f>
        <v>4.1008816895615752E-4</v>
      </c>
      <c r="BH1402" s="60">
        <f>IF(ISNUMBER(BF1402),BF1402/MAX(BF$22:BF1402)-1,"")</f>
        <v>-9.881787957148136E-2</v>
      </c>
      <c r="BK1402" s="61">
        <f>BK1401*(1+BL1402)</f>
        <v>149.67315833527672</v>
      </c>
      <c r="BL1402" s="60">
        <f>$L$12*N(AQ1402)+$L$13*N(S1402)+$L$14*N(AA1402)+$L$15*N(AE1402)+$L$16*N(AY1402)+$L$17*N(BC1402)+$L$18*N(AM1402)+$L$19*N(AU1402)+$L$20*N(W1402)</f>
        <v>-1.6118239549678566E-3</v>
      </c>
      <c r="BM1402" s="60">
        <f>IF(ISNUMBER(BK1402),BK1402/MAX(BK$22:BK1402)-1,"")</f>
        <v>-5.513422012347724E-3</v>
      </c>
      <c r="BO1402" s="61">
        <f>BO1401*(1+BP1402)</f>
        <v>150.18944929629154</v>
      </c>
      <c r="BP1402" s="60">
        <f>$L$36*N(S1402)+$L$37*N(AQ1402)+$L$38*N(AA1402)+$L$39*N(AE1402)+$L$40*N(AM1402)+$L$41*N(W1402)+$L$42*N(AI1402)+$L$43*N(BG1402)+$L$44*N(AY1402)</f>
        <v>-2.5321566142611197E-3</v>
      </c>
      <c r="BQ1402" s="60">
        <f>IF(ISNUMBER(BO1402),BO1402/MAX(BO$22:BO1402)-1,"")</f>
        <v>-9.4710983536315796E-3</v>
      </c>
      <c r="BS1402" s="61">
        <f>BS1401*(1+BT1402)</f>
        <v>140.40141609019602</v>
      </c>
      <c r="BT1402" s="60">
        <f>$L$60*N(S1402)+$L$61*N(AE1402)+$L$62*N(AQ1402)+$L$63*N(AM1402)+$L$64*N(AI1402)+$L$65*N(AA1402)+$L$66*N(BG1402)+$L$67*N(W1402)+$L$68*N(AY1402)</f>
        <v>-2.6669308633932398E-3</v>
      </c>
      <c r="BU1402" s="60">
        <f>IF(ISNUMBER(BS1402),BS1402/MAX(BS$22:BS1402)-1,"")</f>
        <v>-2.7766782048601835E-2</v>
      </c>
    </row>
    <row r="1403" spans="17:73" ht="16" customHeight="1">
      <c r="Q1403" s="63">
        <v>45097</v>
      </c>
      <c r="R1403" s="62">
        <v>644.72</v>
      </c>
      <c r="S1403" s="60">
        <f>IF(AND(ISNUMBER(R1402),ISNUMBER(R1403)),R1403/R1402-1,"")</f>
        <v>7.1232191952013135E-3</v>
      </c>
      <c r="T1403" s="60">
        <f>IF(ISNUMBER(R1403),R1403/MAX(R$22:R1403)-1,"")</f>
        <v>-2.8304446119065574E-2</v>
      </c>
      <c r="V1403" s="62">
        <v>321.55</v>
      </c>
      <c r="W1403" s="60">
        <f>IF(AND(ISNUMBER(V1402),ISNUMBER(V1403)),V1403/V1402-1,"")</f>
        <v>6.4477761432282232E-3</v>
      </c>
      <c r="X1403" s="60">
        <f>IF(ISNUMBER(V1403),V1403/MAX(V$22:V1403)-1,"")</f>
        <v>-4.7456823769884693E-2</v>
      </c>
      <c r="Z1403" s="62">
        <v>12.39</v>
      </c>
      <c r="AA1403" s="60">
        <f>IF(AND(ISNUMBER(Z1402),ISNUMBER(Z1403)),Z1403/Z1402-1,"")</f>
        <v>3.2388663967612974E-3</v>
      </c>
      <c r="AB1403" s="60">
        <f>IF(ISNUMBER(Z1403),Z1403/MAX(Z$22:Z1403)-1,"")</f>
        <v>-8.6283185840707932E-2</v>
      </c>
      <c r="AD1403" s="62">
        <v>17.239999999999998</v>
      </c>
      <c r="AE1403" s="60">
        <f>IF(AND(ISNUMBER(AD1402),ISNUMBER(AD1403)),AD1403/AD1402-1,"")</f>
        <v>-2.3148148148149916E-3</v>
      </c>
      <c r="AF1403" s="60">
        <f>IF(ISNUMBER(AD1403),AD1403/MAX(AD$22:AD1403)-1,"")</f>
        <v>-1.4293882218410547E-2</v>
      </c>
      <c r="AH1403" s="62">
        <v>18.68</v>
      </c>
      <c r="AI1403" s="60">
        <f>IF(AND(ISNUMBER(AH1402),ISNUMBER(AH1403)),AH1403/AH1402-1,"")</f>
        <v>1.0822510822510845E-2</v>
      </c>
      <c r="AJ1403" s="60">
        <f>IF(ISNUMBER(AH1403),AH1403/MAX(AH$22:AH1403)-1,"")</f>
        <v>-0.11216730038022815</v>
      </c>
      <c r="AL1403" s="62">
        <v>20.2</v>
      </c>
      <c r="AM1403" s="60">
        <f>IF(AND(ISNUMBER(AL1402),ISNUMBER(AL1403)),AL1403/AL1402-1,"")</f>
        <v>-1.3671875E-2</v>
      </c>
      <c r="AN1403" s="60">
        <f>IF(ISNUMBER(AL1403),AL1403/MAX(AL$22:AL1403)-1,"")</f>
        <v>-0.14297836232498939</v>
      </c>
      <c r="AP1403" s="62">
        <v>100.5</v>
      </c>
      <c r="AQ1403" s="60">
        <f>IF(AND(ISNUMBER(AP1402),ISNUMBER(AP1403)),AP1403/AP1402-1,"")</f>
        <v>3.9816842524387219E-4</v>
      </c>
      <c r="AR1403" s="60">
        <f>IF(ISNUMBER(AP1403),AP1403/MAX(AP$22:AP1403)-1,"")</f>
        <v>-2.085195114685634E-3</v>
      </c>
      <c r="AT1403" s="62">
        <v>50.17</v>
      </c>
      <c r="AU1403" s="60">
        <f>IF(AND(ISNUMBER(AT1402),ISNUMBER(AT1403)),AT1403/AT1402-1,"")</f>
        <v>-1.9928258270218713E-4</v>
      </c>
      <c r="AV1403" s="60">
        <f>IF(ISNUMBER(AT1403),AT1403/MAX(AT$22:AT1403)-1,"")</f>
        <v>-1.5920398009949821E-3</v>
      </c>
      <c r="AX1403" s="62">
        <v>26.55</v>
      </c>
      <c r="AY1403" s="60">
        <f>IF(AND(ISNUMBER(AX1402),ISNUMBER(AX1403)),AX1403/AX1402-1,"")</f>
        <v>5.6818181818183433E-3</v>
      </c>
      <c r="AZ1403" s="60">
        <f>IF(ISNUMBER(AX1403),AX1403/MAX(AX$22:AX1403)-1,"")</f>
        <v>-6.2168844931119627E-2</v>
      </c>
      <c r="BB1403" s="62">
        <v>41.17</v>
      </c>
      <c r="BC1403" s="60">
        <f>IF(AND(ISNUMBER(BB1402),ISNUMBER(BB1403)),BB1403/BB1402-1,"")</f>
        <v>-2.1812893843915493E-3</v>
      </c>
      <c r="BD1403" s="60">
        <f>IF(ISNUMBER(BB1403),BB1403/MAX(BB$22:BB1403)-1,"")</f>
        <v>-0.25564997288013014</v>
      </c>
      <c r="BF1403" s="62">
        <v>48.75</v>
      </c>
      <c r="BG1403" s="60">
        <f>IF(AND(ISNUMBER(BF1402),ISNUMBER(BF1403)),BF1403/BF1402-1,"")</f>
        <v>-8.1984013117442078E-4</v>
      </c>
      <c r="BH1403" s="60">
        <f>IF(ISNUMBER(BF1403),BF1403/MAX(BF$22:BF1403)-1,"")</f>
        <v>-9.9556704839305565E-2</v>
      </c>
      <c r="BK1403" s="61">
        <f>BK1402*(1+BL1403)</f>
        <v>150.06500795165206</v>
      </c>
      <c r="BL1403" s="60">
        <f>$L$12*N(AQ1403)+$L$13*N(S1403)+$L$14*N(AA1403)+$L$15*N(AE1403)+$L$16*N(AY1403)+$L$17*N(BC1403)+$L$18*N(AM1403)+$L$19*N(AU1403)+$L$20*N(W1403)</f>
        <v>2.61803532933795E-3</v>
      </c>
      <c r="BM1403" s="60">
        <f>IF(ISNUMBER(BK1403),BK1403/MAX(BK$22:BK1403)-1,"")</f>
        <v>-2.909821016623626E-3</v>
      </c>
      <c r="BO1403" s="61">
        <f>BO1402*(1+BP1403)</f>
        <v>150.57030213052235</v>
      </c>
      <c r="BP1403" s="60">
        <f>$L$36*N(S1403)+$L$37*N(AQ1403)+$L$38*N(AA1403)+$L$39*N(AE1403)+$L$40*N(AM1403)+$L$41*N(W1403)+$L$42*N(AI1403)+$L$43*N(BG1403)+$L$44*N(AY1403)</f>
        <v>2.5358161709445838E-3</v>
      </c>
      <c r="BQ1403" s="60">
        <f>IF(ISNUMBER(BO1403),BO1403/MAX(BO$22:BO1403)-1,"")</f>
        <v>-6.9592991470486254E-3</v>
      </c>
      <c r="BS1403" s="61">
        <f>BS1402*(1+BT1403)</f>
        <v>140.65176248508254</v>
      </c>
      <c r="BT1403" s="60">
        <f>$L$60*N(S1403)+$L$61*N(AE1403)+$L$62*N(AQ1403)+$L$63*N(AM1403)+$L$64*N(AI1403)+$L$65*N(AA1403)+$L$66*N(BG1403)+$L$67*N(W1403)+$L$68*N(AY1403)</f>
        <v>1.7830759963682679E-3</v>
      </c>
      <c r="BU1403" s="60">
        <f>IF(ISNUMBER(BS1403),BS1403/MAX(BS$22:BS1403)-1,"")</f>
        <v>-2.6033216334800935E-2</v>
      </c>
    </row>
    <row r="1404" spans="17:73" ht="16" customHeight="1">
      <c r="Q1404" s="63">
        <v>45098</v>
      </c>
      <c r="R1404" s="62">
        <v>644.52</v>
      </c>
      <c r="S1404" s="60">
        <f>IF(AND(ISNUMBER(R1403),ISNUMBER(R1404)),R1404/R1403-1,"")</f>
        <v>-3.1021218513471727E-4</v>
      </c>
      <c r="T1404" s="60">
        <f>IF(ISNUMBER(R1404),R1404/MAX(R$22:R1404)-1,"")</f>
        <v>-2.8605877920120593E-2</v>
      </c>
      <c r="V1404" s="62">
        <v>321.57</v>
      </c>
      <c r="W1404" s="60">
        <f>IF(AND(ISNUMBER(V1403),ISNUMBER(V1404)),V1404/V1403-1,"")</f>
        <v>6.219872492607692E-5</v>
      </c>
      <c r="X1404" s="60">
        <f>IF(ISNUMBER(V1404),V1404/MAX(V$22:V1404)-1,"")</f>
        <v>-4.7397576798886121E-2</v>
      </c>
      <c r="Z1404" s="62">
        <v>12.44</v>
      </c>
      <c r="AA1404" s="60">
        <f>IF(AND(ISNUMBER(Z1403),ISNUMBER(Z1404)),Z1404/Z1403-1,"")</f>
        <v>4.0355125100886013E-3</v>
      </c>
      <c r="AB1404" s="60">
        <f>IF(ISNUMBER(Z1404),Z1404/MAX(Z$22:Z1404)-1,"")</f>
        <v>-8.259587020648973E-2</v>
      </c>
      <c r="AD1404" s="62">
        <v>17.239999999999998</v>
      </c>
      <c r="AE1404" s="60">
        <f>IF(AND(ISNUMBER(AD1403),ISNUMBER(AD1404)),AD1404/AD1403-1,"")</f>
        <v>0</v>
      </c>
      <c r="AF1404" s="60">
        <f>IF(ISNUMBER(AD1404),AD1404/MAX(AD$22:AD1404)-1,"")</f>
        <v>-1.4293882218410547E-2</v>
      </c>
      <c r="AH1404" s="62">
        <v>18.649999999999999</v>
      </c>
      <c r="AI1404" s="60">
        <f>IF(AND(ISNUMBER(AH1403),ISNUMBER(AH1404)),AH1404/AH1403-1,"")</f>
        <v>-1.6059957173447659E-3</v>
      </c>
      <c r="AJ1404" s="60">
        <f>IF(ISNUMBER(AH1404),AH1404/MAX(AH$22:AH1404)-1,"")</f>
        <v>-0.11359315589353614</v>
      </c>
      <c r="AL1404" s="62">
        <v>20.34</v>
      </c>
      <c r="AM1404" s="60">
        <f>IF(AND(ISNUMBER(AL1403),ISNUMBER(AL1404)),AL1404/AL1403-1,"")</f>
        <v>6.9306930693069368E-3</v>
      </c>
      <c r="AN1404" s="60">
        <f>IF(ISNUMBER(AL1404),AL1404/MAX(AL$22:AL1404)-1,"")</f>
        <v>-0.13703860840050919</v>
      </c>
      <c r="AP1404" s="62">
        <v>100.5</v>
      </c>
      <c r="AQ1404" s="60">
        <f>IF(AND(ISNUMBER(AP1403),ISNUMBER(AP1404)),AP1404/AP1403-1,"")</f>
        <v>0</v>
      </c>
      <c r="AR1404" s="60">
        <f>IF(ISNUMBER(AP1404),AP1404/MAX(AP$22:AP1404)-1,"")</f>
        <v>-2.085195114685634E-3</v>
      </c>
      <c r="AT1404" s="62">
        <v>50.18</v>
      </c>
      <c r="AU1404" s="60">
        <f>IF(AND(ISNUMBER(AT1403),ISNUMBER(AT1404)),AT1404/AT1403-1,"")</f>
        <v>1.9932230416586094E-4</v>
      </c>
      <c r="AV1404" s="60">
        <f>IF(ISNUMBER(AT1404),AT1404/MAX(AT$22:AT1404)-1,"")</f>
        <v>-1.3930348258706093E-3</v>
      </c>
      <c r="AX1404" s="62">
        <v>26.41</v>
      </c>
      <c r="AY1404" s="60">
        <f>IF(AND(ISNUMBER(AX1403),ISNUMBER(AX1404)),AX1404/AX1403-1,"")</f>
        <v>-5.2730696798493071E-3</v>
      </c>
      <c r="AZ1404" s="60">
        <f>IF(ISNUMBER(AX1404),AX1404/MAX(AX$22:AX1404)-1,"")</f>
        <v>-6.7114093959731447E-2</v>
      </c>
      <c r="BB1404" s="62">
        <v>41.24</v>
      </c>
      <c r="BC1404" s="60">
        <f>IF(AND(ISNUMBER(BB1403),ISNUMBER(BB1404)),BB1404/BB1403-1,"")</f>
        <v>1.7002671848433959E-3</v>
      </c>
      <c r="BD1404" s="60">
        <f>IF(ISNUMBER(BB1404),BB1404/MAX(BB$22:BB1404)-1,"")</f>
        <v>-0.25438437895498101</v>
      </c>
      <c r="BF1404" s="62">
        <v>48.83</v>
      </c>
      <c r="BG1404" s="60">
        <f>IF(AND(ISNUMBER(BF1403),ISNUMBER(BF1404)),BF1404/BF1403-1,"")</f>
        <v>1.6410256410255286E-3</v>
      </c>
      <c r="BH1404" s="60">
        <f>IF(ISNUMBER(BF1404),BF1404/MAX(BF$22:BF1404)-1,"")</f>
        <v>-9.8079054303657265E-2</v>
      </c>
      <c r="BK1404" s="61">
        <f>BK1403*(1+BL1404)</f>
        <v>150.08434032353898</v>
      </c>
      <c r="BL1404" s="60">
        <f>$L$12*N(AQ1404)+$L$13*N(S1404)+$L$14*N(AA1404)+$L$15*N(AE1404)+$L$16*N(AY1404)+$L$17*N(BC1404)+$L$18*N(AM1404)+$L$19*N(AU1404)+$L$20*N(W1404)</f>
        <v>1.2882664753626762E-4</v>
      </c>
      <c r="BM1404" s="60">
        <f>IF(ISNUMBER(BK1404),BK1404/MAX(BK$22:BK1404)-1,"")</f>
        <v>-2.7813692315739047E-3</v>
      </c>
      <c r="BO1404" s="61">
        <f>BO1403*(1+BP1404)</f>
        <v>150.6442115283221</v>
      </c>
      <c r="BP1404" s="60">
        <f>$L$36*N(S1404)+$L$37*N(AQ1404)+$L$38*N(AA1404)+$L$39*N(AE1404)+$L$40*N(AM1404)+$L$41*N(W1404)+$L$42*N(AI1404)+$L$43*N(BG1404)+$L$44*N(AY1404)</f>
        <v>4.9086305037539517E-4</v>
      </c>
      <c r="BQ1404" s="60">
        <f>IF(ISNUMBER(BO1404),BO1404/MAX(BO$22:BO1404)-1,"")</f>
        <v>-6.4718521594809841E-3</v>
      </c>
      <c r="BS1404" s="61">
        <f>BS1403*(1+BT1404)</f>
        <v>140.76804185619361</v>
      </c>
      <c r="BT1404" s="60">
        <f>$L$60*N(S1404)+$L$61*N(AE1404)+$L$62*N(AQ1404)+$L$63*N(AM1404)+$L$64*N(AI1404)+$L$65*N(AA1404)+$L$66*N(BG1404)+$L$67*N(W1404)+$L$68*N(AY1404)</f>
        <v>8.2671819433042116E-4</v>
      </c>
      <c r="BU1404" s="60">
        <f>IF(ISNUMBER(BS1404),BS1404/MAX(BS$22:BS1404)-1,"")</f>
        <v>-2.522802027407145E-2</v>
      </c>
    </row>
    <row r="1405" spans="17:73" ht="16" customHeight="1">
      <c r="Q1405" s="63">
        <v>45099</v>
      </c>
      <c r="R1405" s="62">
        <v>641.92999999999995</v>
      </c>
      <c r="S1405" s="60">
        <f>IF(AND(ISNUMBER(R1404),ISNUMBER(R1405)),R1405/R1404-1,"")</f>
        <v>-4.0184943834171705E-3</v>
      </c>
      <c r="T1405" s="60">
        <f>IF(ISNUMBER(R1405),R1405/MAX(R$22:R1405)-1,"")</f>
        <v>-3.2509419743783075E-2</v>
      </c>
      <c r="V1405" s="62">
        <v>320.3</v>
      </c>
      <c r="W1405" s="60">
        <f>IF(AND(ISNUMBER(V1404),ISNUMBER(V1405)),V1405/V1404-1,"")</f>
        <v>-3.9493733868208869E-3</v>
      </c>
      <c r="X1405" s="60">
        <f>IF(ISNUMBER(V1405),V1405/MAX(V$22:V1405)-1,"")</f>
        <v>-5.1159759457297671E-2</v>
      </c>
      <c r="Z1405" s="62">
        <v>12.35</v>
      </c>
      <c r="AA1405" s="60">
        <f>IF(AND(ISNUMBER(Z1404),ISNUMBER(Z1405)),Z1405/Z1404-1,"")</f>
        <v>-7.2347266881028771E-3</v>
      </c>
      <c r="AB1405" s="60">
        <f>IF(ISNUMBER(Z1405),Z1405/MAX(Z$22:Z1405)-1,"")</f>
        <v>-8.9233038348082605E-2</v>
      </c>
      <c r="AD1405" s="62">
        <v>17.27</v>
      </c>
      <c r="AE1405" s="60">
        <f>IF(AND(ISNUMBER(AD1404),ISNUMBER(AD1405)),AD1405/AD1404-1,"")</f>
        <v>1.7401392111369152E-3</v>
      </c>
      <c r="AF1405" s="60">
        <f>IF(ISNUMBER(AD1405),AD1405/MAX(AD$22:AD1405)-1,"")</f>
        <v>-1.2578616352201144E-2</v>
      </c>
      <c r="AH1405" s="62">
        <v>18.25</v>
      </c>
      <c r="AI1405" s="60">
        <f>IF(AND(ISNUMBER(AH1404),ISNUMBER(AH1405)),AH1405/AH1404-1,"")</f>
        <v>-2.1447721179624568E-2</v>
      </c>
      <c r="AJ1405" s="60">
        <f>IF(ISNUMBER(AH1405),AH1405/MAX(AH$22:AH1405)-1,"")</f>
        <v>-0.13260456273764254</v>
      </c>
      <c r="AL1405" s="62">
        <v>20.32</v>
      </c>
      <c r="AM1405" s="60">
        <f>IF(AND(ISNUMBER(AL1404),ISNUMBER(AL1405)),AL1405/AL1404-1,"")</f>
        <v>-9.8328416912485395E-4</v>
      </c>
      <c r="AN1405" s="60">
        <f>IF(ISNUMBER(AL1405),AL1405/MAX(AL$22:AL1405)-1,"")</f>
        <v>-0.13788714467543484</v>
      </c>
      <c r="AP1405" s="62">
        <v>100.5</v>
      </c>
      <c r="AQ1405" s="60">
        <f>IF(AND(ISNUMBER(AP1404),ISNUMBER(AP1405)),AP1405/AP1404-1,"")</f>
        <v>0</v>
      </c>
      <c r="AR1405" s="60">
        <f>IF(ISNUMBER(AP1405),AP1405/MAX(AP$22:AP1405)-1,"")</f>
        <v>-2.085195114685634E-3</v>
      </c>
      <c r="AT1405" s="62">
        <v>50.2</v>
      </c>
      <c r="AU1405" s="60">
        <f>IF(AND(ISNUMBER(AT1404),ISNUMBER(AT1405)),AT1405/AT1404-1,"")</f>
        <v>3.985651654045963E-4</v>
      </c>
      <c r="AV1405" s="60">
        <f>IF(ISNUMBER(AT1405),AT1405/MAX(AT$22:AT1405)-1,"")</f>
        <v>-9.9502487562186381E-4</v>
      </c>
      <c r="AX1405" s="62">
        <v>26.45</v>
      </c>
      <c r="AY1405" s="60">
        <f>IF(AND(ISNUMBER(AX1404),ISNUMBER(AX1405)),AX1405/AX1404-1,"")</f>
        <v>1.5145778114349362E-3</v>
      </c>
      <c r="AZ1405" s="60">
        <f>IF(ISNUMBER(AX1405),AX1405/MAX(AX$22:AX1405)-1,"")</f>
        <v>-6.5701165665842387E-2</v>
      </c>
      <c r="BB1405" s="62">
        <v>41.28</v>
      </c>
      <c r="BC1405" s="60">
        <f>IF(AND(ISNUMBER(BB1404),ISNUMBER(BB1405)),BB1405/BB1404-1,"")</f>
        <v>9.6993210475271319E-4</v>
      </c>
      <c r="BD1405" s="60">
        <f>IF(ISNUMBER(BB1405),BB1405/MAX(BB$22:BB1405)-1,"")</f>
        <v>-0.25366118242632441</v>
      </c>
      <c r="BF1405" s="62">
        <v>48.88</v>
      </c>
      <c r="BG1405" s="60">
        <f>IF(AND(ISNUMBER(BF1404),ISNUMBER(BF1405)),BF1405/BF1404-1,"")</f>
        <v>1.0239606799100631E-3</v>
      </c>
      <c r="BH1405" s="60">
        <f>IF(ISNUMBER(BF1405),BF1405/MAX(BF$22:BF1405)-1,"")</f>
        <v>-9.7155522718876952E-2</v>
      </c>
      <c r="BK1405" s="61">
        <f>BK1404*(1+BL1405)</f>
        <v>149.79576518764628</v>
      </c>
      <c r="BL1405" s="60">
        <f>$L$12*N(AQ1405)+$L$13*N(S1405)+$L$14*N(AA1405)+$L$15*N(AE1405)+$L$16*N(AY1405)+$L$17*N(BC1405)+$L$18*N(AM1405)+$L$19*N(AU1405)+$L$20*N(W1405)</f>
        <v>-1.9227531351412796E-3</v>
      </c>
      <c r="BM1405" s="60">
        <f>IF(ISNUMBER(BK1405),BK1405/MAX(BK$22:BK1405)-1,"")</f>
        <v>-4.6987744803052012E-3</v>
      </c>
      <c r="BO1405" s="61">
        <f>BO1404*(1+BP1405)</f>
        <v>150.28163761041276</v>
      </c>
      <c r="BP1405" s="60">
        <f>$L$36*N(S1405)+$L$37*N(AQ1405)+$L$38*N(AA1405)+$L$39*N(AE1405)+$L$40*N(AM1405)+$L$41*N(W1405)+$L$42*N(AI1405)+$L$43*N(BG1405)+$L$44*N(AY1405)</f>
        <v>-2.4068227662445768E-3</v>
      </c>
      <c r="BQ1405" s="60">
        <f>IF(ISNUMBER(BO1405),BO1405/MAX(BO$22:BO1405)-1,"")</f>
        <v>-8.8630983246084094E-3</v>
      </c>
      <c r="BS1405" s="61">
        <f>BS1404*(1+BT1405)</f>
        <v>140.20936967939301</v>
      </c>
      <c r="BT1405" s="60">
        <f>$L$60*N(S1405)+$L$61*N(AE1405)+$L$62*N(AQ1405)+$L$63*N(AM1405)+$L$64*N(AI1405)+$L$65*N(AA1405)+$L$66*N(BG1405)+$L$67*N(W1405)+$L$68*N(AY1405)</f>
        <v>-3.9687429720115502E-3</v>
      </c>
      <c r="BU1405" s="60">
        <f>IF(ISNUMBER(BS1405),BS1405/MAX(BS$22:BS1405)-1,"")</f>
        <v>-2.9096639717922534E-2</v>
      </c>
    </row>
    <row r="1406" spans="17:73" ht="16" customHeight="1">
      <c r="Q1406" s="63">
        <v>45100</v>
      </c>
      <c r="R1406" s="62">
        <v>648.88</v>
      </c>
      <c r="S1406" s="60">
        <f>IF(AND(ISNUMBER(R1405),ISNUMBER(R1406)),R1406/R1405-1,"")</f>
        <v>1.0826725655445291E-2</v>
      </c>
      <c r="T1406" s="60">
        <f>IF(ISNUMBER(R1406),R1406/MAX(R$22:R1406)-1,"")</f>
        <v>-2.2034664657121339E-2</v>
      </c>
      <c r="V1406" s="62">
        <v>323</v>
      </c>
      <c r="W1406" s="60">
        <f>IF(AND(ISNUMBER(V1405),ISNUMBER(V1406)),V1406/V1405-1,"")</f>
        <v>8.429597252575638E-3</v>
      </c>
      <c r="X1406" s="60">
        <f>IF(ISNUMBER(V1406),V1406/MAX(V$22:V1406)-1,"")</f>
        <v>-4.316141837248566E-2</v>
      </c>
      <c r="Z1406" s="62">
        <v>12.45</v>
      </c>
      <c r="AA1406" s="60">
        <f>IF(AND(ISNUMBER(Z1405),ISNUMBER(Z1406)),Z1406/Z1405-1,"")</f>
        <v>8.0971659919029104E-3</v>
      </c>
      <c r="AB1406" s="60">
        <f>IF(ISNUMBER(Z1406),Z1406/MAX(Z$22:Z1406)-1,"")</f>
        <v>-8.1858407079646089E-2</v>
      </c>
      <c r="AD1406" s="62">
        <v>16.87</v>
      </c>
      <c r="AE1406" s="60">
        <f>IF(AND(ISNUMBER(AD1405),ISNUMBER(AD1406)),AD1406/AD1405-1,"")</f>
        <v>-2.3161551823972171E-2</v>
      </c>
      <c r="AF1406" s="60">
        <f>IF(ISNUMBER(AD1406),AD1406/MAX(AD$22:AD1406)-1,"")</f>
        <v>-3.5448827901657931E-2</v>
      </c>
      <c r="AH1406" s="62">
        <v>18.05</v>
      </c>
      <c r="AI1406" s="60">
        <f>IF(AND(ISNUMBER(AH1405),ISNUMBER(AH1406)),AH1406/AH1405-1,"")</f>
        <v>-1.0958904109588996E-2</v>
      </c>
      <c r="AJ1406" s="60">
        <f>IF(ISNUMBER(AH1406),AH1406/MAX(AH$22:AH1406)-1,"")</f>
        <v>-0.1421102661596958</v>
      </c>
      <c r="AL1406" s="62">
        <v>20.18</v>
      </c>
      <c r="AM1406" s="60">
        <f>IF(AND(ISNUMBER(AL1405),ISNUMBER(AL1406)),AL1406/AL1405-1,"")</f>
        <v>-6.8897637795275468E-3</v>
      </c>
      <c r="AN1406" s="60">
        <f>IF(ISNUMBER(AL1406),AL1406/MAX(AL$22:AL1406)-1,"")</f>
        <v>-0.14382689859991515</v>
      </c>
      <c r="AP1406" s="62">
        <v>100.52</v>
      </c>
      <c r="AQ1406" s="60">
        <f>IF(AND(ISNUMBER(AP1405),ISNUMBER(AP1406)),AP1406/AP1405-1,"")</f>
        <v>1.9900497512437276E-4</v>
      </c>
      <c r="AR1406" s="60">
        <f>IF(ISNUMBER(AP1406),AP1406/MAX(AP$22:AP1406)-1,"")</f>
        <v>-1.8866051037632614E-3</v>
      </c>
      <c r="AT1406" s="62">
        <v>50.19</v>
      </c>
      <c r="AU1406" s="60">
        <f>IF(AND(ISNUMBER(AT1405),ISNUMBER(AT1406)),AT1406/AT1405-1,"")</f>
        <v>-1.9920318725108466E-4</v>
      </c>
      <c r="AV1406" s="60">
        <f>IF(ISNUMBER(AT1406),AT1406/MAX(AT$22:AT1406)-1,"")</f>
        <v>-1.1940298507463476E-3</v>
      </c>
      <c r="AX1406" s="62">
        <v>26.5</v>
      </c>
      <c r="AY1406" s="60">
        <f>IF(AND(ISNUMBER(AX1405),ISNUMBER(AX1406)),AX1406/AX1405-1,"")</f>
        <v>1.890359168241984E-3</v>
      </c>
      <c r="AZ1406" s="60">
        <f>IF(ISNUMBER(AX1406),AX1406/MAX(AX$22:AX1406)-1,"")</f>
        <v>-6.3935005298481062E-2</v>
      </c>
      <c r="BB1406" s="62">
        <v>41.18</v>
      </c>
      <c r="BC1406" s="60">
        <f>IF(AND(ISNUMBER(BB1405),ISNUMBER(BB1406)),BB1406/BB1405-1,"")</f>
        <v>-2.4224806201550431E-3</v>
      </c>
      <c r="BD1406" s="60">
        <f>IF(ISNUMBER(BB1406),BB1406/MAX(BB$22:BB1406)-1,"")</f>
        <v>-0.25546917374796607</v>
      </c>
      <c r="BF1406" s="62">
        <v>48.8</v>
      </c>
      <c r="BG1406" s="60">
        <f>IF(AND(ISNUMBER(BF1405),ISNUMBER(BF1406)),BF1406/BF1405-1,"")</f>
        <v>-1.6366612111293755E-3</v>
      </c>
      <c r="BH1406" s="60">
        <f>IF(ISNUMBER(BF1406),BF1406/MAX(BF$22:BF1406)-1,"")</f>
        <v>-9.8633173254525364E-2</v>
      </c>
      <c r="BK1406" s="61">
        <f>BK1405*(1+BL1406)</f>
        <v>150.10560035830807</v>
      </c>
      <c r="BL1406" s="60">
        <f>$L$12*N(AQ1406)+$L$13*N(S1406)+$L$14*N(AA1406)+$L$15*N(AE1406)+$L$16*N(AY1406)+$L$17*N(BC1406)+$L$18*N(AM1406)+$L$19*N(AU1406)+$L$20*N(W1406)</f>
        <v>2.068384044593486E-3</v>
      </c>
      <c r="BM1406" s="60">
        <f>IF(ISNUMBER(BK1406),BK1406/MAX(BK$22:BK1406)-1,"")</f>
        <v>-2.6401093058759928E-3</v>
      </c>
      <c r="BO1406" s="61">
        <f>BO1405*(1+BP1406)</f>
        <v>150.39417982077111</v>
      </c>
      <c r="BP1406" s="60">
        <f>$L$36*N(S1406)+$L$37*N(AQ1406)+$L$38*N(AA1406)+$L$39*N(AE1406)+$L$40*N(AM1406)+$L$41*N(W1406)+$L$42*N(AI1406)+$L$43*N(BG1406)+$L$44*N(AY1406)</f>
        <v>7.4887532600697551E-4</v>
      </c>
      <c r="BQ1406" s="60">
        <f>IF(ISNUMBER(BO1406),BO1406/MAX(BO$22:BO1406)-1,"")</f>
        <v>-8.120860354248749E-3</v>
      </c>
      <c r="BS1406" s="61">
        <f>BS1405*(1+BT1406)</f>
        <v>139.87780772261019</v>
      </c>
      <c r="BT1406" s="60">
        <f>$L$60*N(S1406)+$L$61*N(AE1406)+$L$62*N(AQ1406)+$L$63*N(AM1406)+$L$64*N(AI1406)+$L$65*N(AA1406)+$L$66*N(BG1406)+$L$67*N(W1406)+$L$68*N(AY1406)</f>
        <v>-2.3647631933656444E-3</v>
      </c>
      <c r="BU1406" s="60">
        <f>IF(ISNUMBER(BS1406),BS1406/MAX(BS$22:BS1406)-1,"")</f>
        <v>-3.1392596248632554E-2</v>
      </c>
    </row>
    <row r="1407" spans="17:73" ht="16" customHeight="1">
      <c r="Q1407" s="63">
        <v>45103</v>
      </c>
      <c r="R1407" s="62">
        <v>649.59</v>
      </c>
      <c r="S1407" s="60">
        <f>IF(AND(ISNUMBER(R1406),ISNUMBER(R1407)),R1407/R1406-1,"")</f>
        <v>1.0941930711381165E-3</v>
      </c>
      <c r="T1407" s="60">
        <f>IF(ISNUMBER(R1407),R1407/MAX(R$22:R1407)-1,"")</f>
        <v>-2.0964581763376011E-2</v>
      </c>
      <c r="V1407" s="62">
        <v>322.42</v>
      </c>
      <c r="W1407" s="60">
        <f>IF(AND(ISNUMBER(V1406),ISNUMBER(V1407)),V1407/V1406-1,"")</f>
        <v>-1.7956656346749256E-3</v>
      </c>
      <c r="X1407" s="60">
        <f>IF(ISNUMBER(V1407),V1407/MAX(V$22:V1407)-1,"")</f>
        <v>-4.4879580531445251E-2</v>
      </c>
      <c r="Z1407" s="62">
        <v>12.48</v>
      </c>
      <c r="AA1407" s="60">
        <f>IF(AND(ISNUMBER(Z1406),ISNUMBER(Z1407)),Z1407/Z1406-1,"")</f>
        <v>2.4096385542169418E-3</v>
      </c>
      <c r="AB1407" s="60">
        <f>IF(ISNUMBER(Z1407),Z1407/MAX(Z$22:Z1407)-1,"")</f>
        <v>-7.9646017699115057E-2</v>
      </c>
      <c r="AD1407" s="62">
        <v>17.02</v>
      </c>
      <c r="AE1407" s="60">
        <f>IF(AND(ISNUMBER(AD1406),ISNUMBER(AD1407)),AD1407/AD1406-1,"")</f>
        <v>8.8915234143449595E-3</v>
      </c>
      <c r="AF1407" s="60">
        <f>IF(ISNUMBER(AD1407),AD1407/MAX(AD$22:AD1407)-1,"")</f>
        <v>-2.6872498570611691E-2</v>
      </c>
      <c r="AH1407" s="62">
        <v>17.96</v>
      </c>
      <c r="AI1407" s="60">
        <f>IF(AND(ISNUMBER(AH1406),ISNUMBER(AH1407)),AH1407/AH1406-1,"")</f>
        <v>-4.9861495844875092E-3</v>
      </c>
      <c r="AJ1407" s="60">
        <f>IF(ISNUMBER(AH1407),AH1407/MAX(AH$22:AH1407)-1,"")</f>
        <v>-0.14638783269961975</v>
      </c>
      <c r="AL1407" s="62">
        <v>20.09</v>
      </c>
      <c r="AM1407" s="60">
        <f>IF(AND(ISNUMBER(AL1406),ISNUMBER(AL1407)),AL1407/AL1406-1,"")</f>
        <v>-4.4598612487611877E-3</v>
      </c>
      <c r="AN1407" s="60">
        <f>IF(ISNUMBER(AL1407),AL1407/MAX(AL$22:AL1407)-1,"")</f>
        <v>-0.14764531183708107</v>
      </c>
      <c r="AP1407" s="62">
        <v>100.54</v>
      </c>
      <c r="AQ1407" s="60">
        <f>IF(AND(ISNUMBER(AP1406),ISNUMBER(AP1407)),AP1407/AP1406-1,"")</f>
        <v>1.9896538002406317E-4</v>
      </c>
      <c r="AR1407" s="60">
        <f>IF(ISNUMBER(AP1407),AP1407/MAX(AP$22:AP1407)-1,"")</f>
        <v>-1.6880150928406668E-3</v>
      </c>
      <c r="AT1407" s="62">
        <v>50.21</v>
      </c>
      <c r="AU1407" s="60">
        <f>IF(AND(ISNUMBER(AT1406),ISNUMBER(AT1407)),AT1407/AT1406-1,"")</f>
        <v>3.9848575413437004E-4</v>
      </c>
      <c r="AV1407" s="60">
        <f>IF(ISNUMBER(AT1407),AT1407/MAX(AT$22:AT1407)-1,"")</f>
        <v>-7.9601990049749105E-4</v>
      </c>
      <c r="AX1407" s="62">
        <v>26.73</v>
      </c>
      <c r="AY1407" s="60">
        <f>IF(AND(ISNUMBER(AX1406),ISNUMBER(AX1407)),AX1407/AX1406-1,"")</f>
        <v>8.6792452830188882E-3</v>
      </c>
      <c r="AZ1407" s="60">
        <f>IF(ISNUMBER(AX1407),AX1407/MAX(AX$22:AX1407)-1,"")</f>
        <v>-5.5810667608618858E-2</v>
      </c>
      <c r="BB1407" s="62">
        <v>41.38</v>
      </c>
      <c r="BC1407" s="60">
        <f>IF(AND(ISNUMBER(BB1406),ISNUMBER(BB1407)),BB1407/BB1406-1,"")</f>
        <v>4.8567265662944337E-3</v>
      </c>
      <c r="BD1407" s="60">
        <f>IF(ISNUMBER(BB1407),BB1407/MAX(BB$22:BB1407)-1,"")</f>
        <v>-0.25185319110468263</v>
      </c>
      <c r="BF1407" s="62">
        <v>48.83</v>
      </c>
      <c r="BG1407" s="60">
        <f>IF(AND(ISNUMBER(BF1406),ISNUMBER(BF1407)),BF1407/BF1406-1,"")</f>
        <v>6.1475409836075912E-4</v>
      </c>
      <c r="BH1407" s="60">
        <f>IF(ISNUMBER(BF1407),BF1407/MAX(BF$22:BF1407)-1,"")</f>
        <v>-9.8079054303657265E-2</v>
      </c>
      <c r="BK1407" s="61">
        <f>BK1406*(1+BL1407)</f>
        <v>150.54047489326828</v>
      </c>
      <c r="BL1407" s="60">
        <f>$L$12*N(AQ1407)+$L$13*N(S1407)+$L$14*N(AA1407)+$L$15*N(AE1407)+$L$16*N(AY1407)+$L$17*N(BC1407)+$L$18*N(AM1407)+$L$19*N(AU1407)+$L$20*N(W1407)</f>
        <v>2.8971239841961531E-3</v>
      </c>
      <c r="BM1407" s="60">
        <f>IF(ISNUMBER(BK1407),BK1407/MAX(BK$22:BK1407)-1,"")</f>
        <v>0</v>
      </c>
      <c r="BO1407" s="61">
        <f>BO1406*(1+BP1407)</f>
        <v>150.81156755478935</v>
      </c>
      <c r="BP1407" s="60">
        <f>$L$36*N(S1407)+$L$37*N(AQ1407)+$L$38*N(AA1407)+$L$39*N(AE1407)+$L$40*N(AM1407)+$L$41*N(W1407)+$L$42*N(AI1407)+$L$43*N(BG1407)+$L$44*N(AY1407)</f>
        <v>2.7752917999595136E-3</v>
      </c>
      <c r="BQ1407" s="60">
        <f>IF(ISNUMBER(BO1407),BO1407/MAX(BO$22:BO1407)-1,"")</f>
        <v>-5.3681063114389138E-3</v>
      </c>
      <c r="BS1407" s="61">
        <f>BS1406*(1+BT1407)</f>
        <v>140.05805889994963</v>
      </c>
      <c r="BT1407" s="60">
        <f>$L$60*N(S1407)+$L$61*N(AE1407)+$L$62*N(AQ1407)+$L$63*N(AM1407)+$L$64*N(AI1407)+$L$65*N(AA1407)+$L$66*N(BG1407)+$L$67*N(W1407)+$L$68*N(AY1407)</f>
        <v>1.2886331311175896E-3</v>
      </c>
      <c r="BU1407" s="60">
        <f>IF(ISNUMBER(BS1407),BS1407/MAX(BS$22:BS1407)-1,"")</f>
        <v>-3.014441665711276E-2</v>
      </c>
    </row>
    <row r="1408" spans="17:73" ht="16" customHeight="1">
      <c r="Q1408" s="63">
        <v>45104</v>
      </c>
      <c r="R1408" s="62">
        <v>644.76</v>
      </c>
      <c r="S1408" s="60">
        <f>IF(AND(ISNUMBER(R1407),ISNUMBER(R1408)),R1408/R1407-1,"")</f>
        <v>-7.4354592897059035E-3</v>
      </c>
      <c r="T1408" s="60">
        <f>IF(ISNUMBER(R1408),R1408/MAX(R$22:R1408)-1,"")</f>
        <v>-2.8244159758854526E-2</v>
      </c>
      <c r="V1408" s="62">
        <v>320.07</v>
      </c>
      <c r="W1408" s="60">
        <f>IF(AND(ISNUMBER(V1407),ISNUMBER(V1408)),V1408/V1407-1,"")</f>
        <v>-7.2886297376093534E-3</v>
      </c>
      <c r="X1408" s="60">
        <f>IF(ISNUMBER(V1408),V1408/MAX(V$22:V1408)-1,"")</f>
        <v>-5.1841099623781695E-2</v>
      </c>
      <c r="Z1408" s="62">
        <v>12.43</v>
      </c>
      <c r="AA1408" s="60">
        <f>IF(AND(ISNUMBER(Z1407),ISNUMBER(Z1408)),Z1408/Z1407-1,"")</f>
        <v>-4.0064102564103532E-3</v>
      </c>
      <c r="AB1408" s="60">
        <f>IF(ISNUMBER(Z1408),Z1408/MAX(Z$22:Z1408)-1,"")</f>
        <v>-8.333333333333337E-2</v>
      </c>
      <c r="AD1408" s="62">
        <v>16.920000000000002</v>
      </c>
      <c r="AE1408" s="60">
        <f>IF(AND(ISNUMBER(AD1407),ISNUMBER(AD1408)),AD1408/AD1407-1,"")</f>
        <v>-5.8754406580492358E-3</v>
      </c>
      <c r="AF1408" s="60">
        <f>IF(ISNUMBER(AD1408),AD1408/MAX(AD$22:AD1408)-1,"")</f>
        <v>-3.2590051457975777E-2</v>
      </c>
      <c r="AH1408" s="62">
        <v>18.02</v>
      </c>
      <c r="AI1408" s="60">
        <f>IF(AND(ISNUMBER(AH1407),ISNUMBER(AH1408)),AH1408/AH1407-1,"")</f>
        <v>3.3407572383072903E-3</v>
      </c>
      <c r="AJ1408" s="60">
        <f>IF(ISNUMBER(AH1408),AH1408/MAX(AH$22:AH1408)-1,"")</f>
        <v>-0.14353612167300378</v>
      </c>
      <c r="AL1408" s="62">
        <v>20.09</v>
      </c>
      <c r="AM1408" s="60">
        <f>IF(AND(ISNUMBER(AL1407),ISNUMBER(AL1408)),AL1408/AL1407-1,"")</f>
        <v>0</v>
      </c>
      <c r="AN1408" s="60">
        <f>IF(ISNUMBER(AL1408),AL1408/MAX(AL$22:AL1408)-1,"")</f>
        <v>-0.14764531183708107</v>
      </c>
      <c r="AP1408" s="62">
        <v>100.58</v>
      </c>
      <c r="AQ1408" s="60">
        <f>IF(AND(ISNUMBER(AP1407),ISNUMBER(AP1408)),AP1408/AP1407-1,"")</f>
        <v>3.9785160135252795E-4</v>
      </c>
      <c r="AR1408" s="60">
        <f>IF(ISNUMBER(AP1408),AP1408/MAX(AP$22:AP1408)-1,"")</f>
        <v>-1.2908350709959215E-3</v>
      </c>
      <c r="AT1408" s="62">
        <v>50.21</v>
      </c>
      <c r="AU1408" s="60">
        <f>IF(AND(ISNUMBER(AT1407),ISNUMBER(AT1408)),AT1408/AT1407-1,"")</f>
        <v>0</v>
      </c>
      <c r="AV1408" s="60">
        <f>IF(ISNUMBER(AT1408),AT1408/MAX(AT$22:AT1408)-1,"")</f>
        <v>-7.9601990049749105E-4</v>
      </c>
      <c r="AX1408" s="62">
        <v>26.56</v>
      </c>
      <c r="AY1408" s="60">
        <f>IF(AND(ISNUMBER(AX1407),ISNUMBER(AX1408)),AX1408/AX1407-1,"")</f>
        <v>-6.3598952487842197E-3</v>
      </c>
      <c r="AZ1408" s="60">
        <f>IF(ISNUMBER(AX1408),AX1408/MAX(AX$22:AX1408)-1,"")</f>
        <v>-6.1815612857647473E-2</v>
      </c>
      <c r="BB1408" s="62">
        <v>41.39</v>
      </c>
      <c r="BC1408" s="60">
        <f>IF(AND(ISNUMBER(BB1407),ISNUMBER(BB1408)),BB1408/BB1407-1,"")</f>
        <v>2.4166263895586404E-4</v>
      </c>
      <c r="BD1408" s="60">
        <f>IF(ISNUMBER(BB1408),BB1408/MAX(BB$22:BB1408)-1,"")</f>
        <v>-0.25167239197251856</v>
      </c>
      <c r="BF1408" s="62">
        <v>48.84</v>
      </c>
      <c r="BG1408" s="60">
        <f>IF(AND(ISNUMBER(BF1407),ISNUMBER(BF1408)),BF1408/BF1407-1,"")</f>
        <v>2.0479213598201262E-4</v>
      </c>
      <c r="BH1408" s="60">
        <f>IF(ISNUMBER(BF1408),BF1408/MAX(BF$22:BF1408)-1,"")</f>
        <v>-9.7894347986701047E-2</v>
      </c>
      <c r="BK1408" s="61">
        <f>BK1407*(1+BL1408)</f>
        <v>149.89314320945033</v>
      </c>
      <c r="BL1408" s="60">
        <f>$L$12*N(AQ1408)+$L$13*N(S1408)+$L$14*N(AA1408)+$L$15*N(AE1408)+$L$16*N(AY1408)+$L$17*N(BC1408)+$L$18*N(AM1408)+$L$19*N(AU1408)+$L$20*N(W1408)</f>
        <v>-4.3000507622743805E-3</v>
      </c>
      <c r="BM1408" s="60">
        <f>IF(ISNUMBER(BK1408),BK1408/MAX(BK$22:BK1408)-1,"")</f>
        <v>-4.3000507622744655E-3</v>
      </c>
      <c r="BO1408" s="61">
        <f>BO1407*(1+BP1408)</f>
        <v>150.15461948370094</v>
      </c>
      <c r="BP1408" s="60">
        <f>$L$36*N(S1408)+$L$37*N(AQ1408)+$L$38*N(AA1408)+$L$39*N(AE1408)+$L$40*N(AM1408)+$L$41*N(W1408)+$L$42*N(AI1408)+$L$43*N(BG1408)+$L$44*N(AY1408)</f>
        <v>-4.3560854232865646E-3</v>
      </c>
      <c r="BQ1408" s="60">
        <f>IF(ISNUMBER(BO1408),BO1408/MAX(BO$22:BO1408)-1,"")</f>
        <v>-9.7008078050715429E-3</v>
      </c>
      <c r="BS1408" s="61">
        <f>BS1407*(1+BT1408)</f>
        <v>139.59228225823648</v>
      </c>
      <c r="BT1408" s="60">
        <f>$L$60*N(S1408)+$L$61*N(AE1408)+$L$62*N(AQ1408)+$L$63*N(AM1408)+$L$64*N(AI1408)+$L$65*N(AA1408)+$L$66*N(BG1408)+$L$67*N(W1408)+$L$68*N(AY1408)</f>
        <v>-3.3255968658388326E-3</v>
      </c>
      <c r="BU1408" s="60">
        <f>IF(ISNUMBER(BS1408),BS1408/MAX(BS$22:BS1408)-1,"")</f>
        <v>-3.3369765345394264E-2</v>
      </c>
    </row>
    <row r="1409" spans="17:73" ht="16" customHeight="1">
      <c r="Q1409" s="63">
        <v>45105</v>
      </c>
      <c r="R1409" s="62">
        <v>656</v>
      </c>
      <c r="S1409" s="60">
        <f>IF(AND(ISNUMBER(R1408),ISNUMBER(R1409)),R1409/R1408-1,"")</f>
        <v>1.7432843228488037E-2</v>
      </c>
      <c r="T1409" s="60">
        <f>IF(ISNUMBER(R1409),R1409/MAX(R$22:R1409)-1,"")</f>
        <v>-1.1303692539562871E-2</v>
      </c>
      <c r="V1409" s="62">
        <v>326.02</v>
      </c>
      <c r="W1409" s="60">
        <f>IF(AND(ISNUMBER(V1408),ISNUMBER(V1409)),V1409/V1408-1,"")</f>
        <v>1.8589683506732957E-2</v>
      </c>
      <c r="X1409" s="60">
        <f>IF(ISNUMBER(V1409),V1409/MAX(V$22:V1409)-1,"")</f>
        <v>-3.4215125751695941E-2</v>
      </c>
      <c r="Z1409" s="62">
        <v>12.65</v>
      </c>
      <c r="AA1409" s="60">
        <f>IF(AND(ISNUMBER(Z1408),ISNUMBER(Z1409)),Z1409/Z1408-1,"")</f>
        <v>1.7699115044247815E-2</v>
      </c>
      <c r="AB1409" s="60">
        <f>IF(ISNUMBER(Z1409),Z1409/MAX(Z$22:Z1409)-1,"")</f>
        <v>-6.7109144542772836E-2</v>
      </c>
      <c r="AD1409" s="62">
        <v>17.21</v>
      </c>
      <c r="AE1409" s="60">
        <f>IF(AND(ISNUMBER(AD1408),ISNUMBER(AD1409)),AD1409/AD1408-1,"")</f>
        <v>1.7139479905437405E-2</v>
      </c>
      <c r="AF1409" s="60">
        <f>IF(ISNUMBER(AD1409),AD1409/MAX(AD$22:AD1409)-1,"")</f>
        <v>-1.6009148084619618E-2</v>
      </c>
      <c r="AH1409" s="62">
        <v>18.28</v>
      </c>
      <c r="AI1409" s="60">
        <f>IF(AND(ISNUMBER(AH1408),ISNUMBER(AH1409)),AH1409/AH1408-1,"")</f>
        <v>1.4428412874583962E-2</v>
      </c>
      <c r="AJ1409" s="60">
        <f>IF(ISNUMBER(AH1409),AH1409/MAX(AH$22:AH1409)-1,"")</f>
        <v>-0.13117870722433456</v>
      </c>
      <c r="AL1409" s="62">
        <v>20.27</v>
      </c>
      <c r="AM1409" s="60">
        <f>IF(AND(ISNUMBER(AL1408),ISNUMBER(AL1409)),AL1409/AL1408-1,"")</f>
        <v>8.9596814335490826E-3</v>
      </c>
      <c r="AN1409" s="60">
        <f>IF(ISNUMBER(AL1409),AL1409/MAX(AL$22:AL1409)-1,"")</f>
        <v>-0.14000848536274924</v>
      </c>
      <c r="AP1409" s="62">
        <v>100.59</v>
      </c>
      <c r="AQ1409" s="60">
        <f>IF(AND(ISNUMBER(AP1408),ISNUMBER(AP1409)),AP1409/AP1408-1,"")</f>
        <v>9.9423344601445862E-5</v>
      </c>
      <c r="AR1409" s="60">
        <f>IF(ISNUMBER(AP1409),AP1409/MAX(AP$22:AP1409)-1,"")</f>
        <v>-1.1915400655345687E-3</v>
      </c>
      <c r="AT1409" s="62">
        <v>50.23</v>
      </c>
      <c r="AU1409" s="60">
        <f>IF(AND(ISNUMBER(AT1408),ISNUMBER(AT1409)),AT1409/AT1408-1,"")</f>
        <v>3.9832702648867624E-4</v>
      </c>
      <c r="AV1409" s="60">
        <f>IF(ISNUMBER(AT1409),AT1409/MAX(AT$22:AT1409)-1,"")</f>
        <v>-3.9800995024885655E-4</v>
      </c>
      <c r="AX1409" s="62">
        <v>26.7</v>
      </c>
      <c r="AY1409" s="60">
        <f>IF(AND(ISNUMBER(AX1408),ISNUMBER(AX1409)),AX1409/AX1408-1,"")</f>
        <v>5.2710843373493521E-3</v>
      </c>
      <c r="AZ1409" s="60">
        <f>IF(ISNUMBER(AX1409),AX1409/MAX(AX$22:AX1409)-1,"")</f>
        <v>-5.6870363829035653E-2</v>
      </c>
      <c r="BB1409" s="62">
        <v>41.33</v>
      </c>
      <c r="BC1409" s="60">
        <f>IF(AND(ISNUMBER(BB1408),ISNUMBER(BB1409)),BB1409/BB1408-1,"")</f>
        <v>-1.449625513409103E-3</v>
      </c>
      <c r="BD1409" s="60">
        <f>IF(ISNUMBER(BB1409),BB1409/MAX(BB$22:BB1409)-1,"")</f>
        <v>-0.25275718676550363</v>
      </c>
      <c r="BF1409" s="62">
        <v>49.01</v>
      </c>
      <c r="BG1409" s="60">
        <f>IF(AND(ISNUMBER(BF1408),ISNUMBER(BF1409)),BF1409/BF1408-1,"")</f>
        <v>3.4807534807532736E-3</v>
      </c>
      <c r="BH1409" s="60">
        <f>IF(ISNUMBER(BF1409),BF1409/MAX(BF$22:BF1409)-1,"")</f>
        <v>-9.4754340598448561E-2</v>
      </c>
      <c r="BK1409" s="61">
        <f>BK1408*(1+BL1409)</f>
        <v>151.51996643431767</v>
      </c>
      <c r="BL1409" s="60">
        <f>$L$12*N(AQ1409)+$L$13*N(S1409)+$L$14*N(AA1409)+$L$15*N(AE1409)+$L$16*N(AY1409)+$L$17*N(BC1409)+$L$18*N(AM1409)+$L$19*N(AU1409)+$L$20*N(W1409)</f>
        <v>1.0853219767325515E-2</v>
      </c>
      <c r="BM1409" s="60">
        <f>IF(ISNUMBER(BK1409),BK1409/MAX(BK$22:BK1409)-1,"")</f>
        <v>0</v>
      </c>
      <c r="BO1409" s="61">
        <f>BO1408*(1+BP1409)</f>
        <v>152.01300983682685</v>
      </c>
      <c r="BP1409" s="60">
        <f>$L$36*N(S1409)+$L$37*N(AQ1409)+$L$38*N(AA1409)+$L$39*N(AE1409)+$L$40*N(AM1409)+$L$41*N(W1409)+$L$42*N(AI1409)+$L$43*N(BG1409)+$L$44*N(AY1409)</f>
        <v>1.2376511355534036E-2</v>
      </c>
      <c r="BQ1409" s="60">
        <f>IF(ISNUMBER(BO1409),BO1409/MAX(BO$22:BO1409)-1,"")</f>
        <v>0</v>
      </c>
      <c r="BS1409" s="61">
        <f>BS1408*(1+BT1409)</f>
        <v>141.37415791388389</v>
      </c>
      <c r="BT1409" s="60">
        <f>$L$60*N(S1409)+$L$61*N(AE1409)+$L$62*N(AQ1409)+$L$63*N(AM1409)+$L$64*N(AI1409)+$L$65*N(AA1409)+$L$66*N(BG1409)+$L$67*N(W1409)+$L$68*N(AY1409)</f>
        <v>1.2764857962212248E-2</v>
      </c>
      <c r="BU1409" s="60">
        <f>IF(ISNUMBER(BS1409),BS1409/MAX(BS$22:BS1409)-1,"")</f>
        <v>-2.1030867698048406E-2</v>
      </c>
    </row>
    <row r="1410" spans="17:73" ht="16" customHeight="1">
      <c r="Q1410" s="63">
        <v>45106</v>
      </c>
      <c r="R1410" s="62">
        <v>659.8</v>
      </c>
      <c r="S1410" s="60">
        <f>IF(AND(ISNUMBER(R1409),ISNUMBER(R1410)),R1410/R1409-1,"")</f>
        <v>5.7926829268291069E-3</v>
      </c>
      <c r="T1410" s="60">
        <f>IF(ISNUMBER(R1410),R1410/MAX(R$22:R1410)-1,"")</f>
        <v>-5.5764883195177362E-3</v>
      </c>
      <c r="V1410" s="62">
        <v>328.32</v>
      </c>
      <c r="W1410" s="60">
        <f>IF(AND(ISNUMBER(V1409),ISNUMBER(V1410)),V1410/V1409-1,"")</f>
        <v>7.0547819152200208E-3</v>
      </c>
      <c r="X1410" s="60">
        <f>IF(ISNUMBER(V1410),V1410/MAX(V$22:V1410)-1,"")</f>
        <v>-2.7401724086856039E-2</v>
      </c>
      <c r="Z1410" s="62">
        <v>12.7</v>
      </c>
      <c r="AA1410" s="60">
        <f>IF(AND(ISNUMBER(Z1409),ISNUMBER(Z1410)),Z1410/Z1409-1,"")</f>
        <v>3.9525691699604515E-3</v>
      </c>
      <c r="AB1410" s="60">
        <f>IF(ISNUMBER(Z1410),Z1410/MAX(Z$22:Z1410)-1,"")</f>
        <v>-6.3421828908554634E-2</v>
      </c>
      <c r="AD1410" s="62">
        <v>17.260000000000002</v>
      </c>
      <c r="AE1410" s="60">
        <f>IF(AND(ISNUMBER(AD1409),ISNUMBER(AD1410)),AD1410/AD1409-1,"")</f>
        <v>2.9052876234747504E-3</v>
      </c>
      <c r="AF1410" s="60">
        <f>IF(ISNUMBER(AD1410),AD1410/MAX(AD$22:AD1410)-1,"")</f>
        <v>-1.3150371640937464E-2</v>
      </c>
      <c r="AH1410" s="62">
        <v>18.350000000000001</v>
      </c>
      <c r="AI1410" s="60">
        <f>IF(AND(ISNUMBER(AH1409),ISNUMBER(AH1410)),AH1410/AH1409-1,"")</f>
        <v>3.8293216630196358E-3</v>
      </c>
      <c r="AJ1410" s="60">
        <f>IF(ISNUMBER(AH1410),AH1410/MAX(AH$22:AH1410)-1,"")</f>
        <v>-0.12785171102661586</v>
      </c>
      <c r="AL1410" s="62">
        <v>20.22</v>
      </c>
      <c r="AM1410" s="60">
        <f>IF(AND(ISNUMBER(AL1409),ISNUMBER(AL1410)),AL1410/AL1409-1,"")</f>
        <v>-2.4666995559941007E-3</v>
      </c>
      <c r="AN1410" s="60">
        <f>IF(ISNUMBER(AL1410),AL1410/MAX(AL$22:AL1410)-1,"")</f>
        <v>-0.14212982605006375</v>
      </c>
      <c r="AP1410" s="62">
        <v>100.58</v>
      </c>
      <c r="AQ1410" s="60">
        <f>IF(AND(ISNUMBER(AP1409),ISNUMBER(AP1410)),AP1410/AP1409-1,"")</f>
        <v>-9.9413460582620239E-5</v>
      </c>
      <c r="AR1410" s="60">
        <f>IF(ISNUMBER(AP1410),AP1410/MAX(AP$22:AP1410)-1,"")</f>
        <v>-1.2908350709959215E-3</v>
      </c>
      <c r="AT1410" s="62">
        <v>50.234999999999999</v>
      </c>
      <c r="AU1410" s="60">
        <f>IF(AND(ISNUMBER(AT1409),ISNUMBER(AT1410)),AT1410/AT1409-1,"")</f>
        <v>9.9542106311023559E-5</v>
      </c>
      <c r="AV1410" s="60">
        <f>IF(ISNUMBER(AT1410),AT1410/MAX(AT$22:AT1410)-1,"")</f>
        <v>-2.9850746268655914E-4</v>
      </c>
      <c r="AX1410" s="62">
        <v>26.68</v>
      </c>
      <c r="AY1410" s="60">
        <f>IF(AND(ISNUMBER(AX1409),ISNUMBER(AX1410)),AX1410/AX1409-1,"")</f>
        <v>-7.4906367041194244E-4</v>
      </c>
      <c r="AZ1410" s="60">
        <f>IF(ISNUMBER(AX1410),AX1410/MAX(AX$22:AX1410)-1,"")</f>
        <v>-5.7576827975980183E-2</v>
      </c>
      <c r="BB1410" s="62">
        <v>41.36</v>
      </c>
      <c r="BC1410" s="60">
        <f>IF(AND(ISNUMBER(BB1409),ISNUMBER(BB1410)),BB1410/BB1409-1,"")</f>
        <v>7.258649891119795E-4</v>
      </c>
      <c r="BD1410" s="60">
        <f>IF(ISNUMBER(BB1410),BB1410/MAX(BB$22:BB1410)-1,"")</f>
        <v>-0.25221478936901109</v>
      </c>
      <c r="BF1410" s="62">
        <v>48.86</v>
      </c>
      <c r="BG1410" s="60">
        <f>IF(AND(ISNUMBER(BF1409),ISNUMBER(BF1410)),BF1410/BF1409-1,"")</f>
        <v>-3.060599877576009E-3</v>
      </c>
      <c r="BH1410" s="60">
        <f>IF(ISNUMBER(BF1410),BF1410/MAX(BF$22:BF1410)-1,"")</f>
        <v>-9.7524935352789055E-2</v>
      </c>
      <c r="BK1410" s="61">
        <f>BK1409*(1+BL1410)</f>
        <v>151.88915052791555</v>
      </c>
      <c r="BL1410" s="60">
        <f>$L$12*N(AQ1410)+$L$13*N(S1410)+$L$14*N(AA1410)+$L$15*N(AE1410)+$L$16*N(AY1410)+$L$17*N(BC1410)+$L$18*N(AM1410)+$L$19*N(AU1410)+$L$20*N(W1410)</f>
        <v>2.4365375883179533E-3</v>
      </c>
      <c r="BM1410" s="60">
        <f>IF(ISNUMBER(BK1410),BK1410/MAX(BK$22:BK1410)-1,"")</f>
        <v>0</v>
      </c>
      <c r="BO1410" s="61">
        <f>BO1409*(1+BP1410)</f>
        <v>152.4427880818314</v>
      </c>
      <c r="BP1410" s="60">
        <f>$L$36*N(S1410)+$L$37*N(AQ1410)+$L$38*N(AA1410)+$L$39*N(AE1410)+$L$40*N(AM1410)+$L$41*N(W1410)+$L$42*N(AI1410)+$L$43*N(BG1410)+$L$44*N(AY1410)</f>
        <v>2.8272464670352137E-3</v>
      </c>
      <c r="BQ1410" s="60">
        <f>IF(ISNUMBER(BO1410),BO1410/MAX(BO$22:BO1410)-1,"")</f>
        <v>0</v>
      </c>
      <c r="BS1410" s="61">
        <f>BS1409*(1+BT1410)</f>
        <v>141.76284822372526</v>
      </c>
      <c r="BT1410" s="60">
        <f>$L$60*N(S1410)+$L$61*N(AE1410)+$L$62*N(AQ1410)+$L$63*N(AM1410)+$L$64*N(AI1410)+$L$65*N(AA1410)+$L$66*N(BG1410)+$L$67*N(W1410)+$L$68*N(AY1410)</f>
        <v>2.7493731214876076E-3</v>
      </c>
      <c r="BU1410" s="60">
        <f>IF(ISNUMBER(BS1410),BS1410/MAX(BS$22:BS1410)-1,"")</f>
        <v>-1.8339316278931483E-2</v>
      </c>
    </row>
    <row r="1411" spans="17:73" ht="16" customHeight="1">
      <c r="Q1411" s="63">
        <v>45107</v>
      </c>
      <c r="R1411" s="62">
        <v>662.05</v>
      </c>
      <c r="S1411" s="60">
        <f>IF(AND(ISNUMBER(R1410),ISNUMBER(R1411)),R1411/R1410-1,"")</f>
        <v>3.4101242800848031E-3</v>
      </c>
      <c r="T1411" s="60">
        <f>IF(ISNUMBER(R1411),R1411/MAX(R$22:R1411)-1,"")</f>
        <v>-2.1853805576489416E-3</v>
      </c>
      <c r="V1411" s="62">
        <v>329.34</v>
      </c>
      <c r="W1411" s="60">
        <f>IF(AND(ISNUMBER(V1410),ISNUMBER(V1411)),V1411/V1410-1,"")</f>
        <v>3.1067251461986967E-3</v>
      </c>
      <c r="X1411" s="60">
        <f>IF(ISNUMBER(V1411),V1411/MAX(V$22:V1411)-1,"")</f>
        <v>-2.4380128565927084E-2</v>
      </c>
      <c r="Z1411" s="62">
        <v>12.71</v>
      </c>
      <c r="AA1411" s="60">
        <f>IF(AND(ISNUMBER(Z1410),ISNUMBER(Z1411)),Z1411/Z1410-1,"")</f>
        <v>7.8740157480328143E-4</v>
      </c>
      <c r="AB1411" s="60">
        <f>IF(ISNUMBER(Z1411),Z1411/MAX(Z$22:Z1411)-1,"")</f>
        <v>-6.2684365781710882E-2</v>
      </c>
      <c r="AD1411" s="62">
        <v>17.21</v>
      </c>
      <c r="AE1411" s="60">
        <f>IF(AND(ISNUMBER(AD1410),ISNUMBER(AD1411)),AD1411/AD1410-1,"")</f>
        <v>-2.8968713789108147E-3</v>
      </c>
      <c r="AF1411" s="60">
        <f>IF(ISNUMBER(AD1411),AD1411/MAX(AD$22:AD1411)-1,"")</f>
        <v>-1.6009148084619618E-2</v>
      </c>
      <c r="AH1411" s="62">
        <v>18.399999999999999</v>
      </c>
      <c r="AI1411" s="60">
        <f>IF(AND(ISNUMBER(AH1410),ISNUMBER(AH1411)),AH1411/AH1410-1,"")</f>
        <v>2.7247956403269047E-3</v>
      </c>
      <c r="AJ1411" s="60">
        <f>IF(ISNUMBER(AH1411),AH1411/MAX(AH$22:AH1411)-1,"")</f>
        <v>-0.12547528517110274</v>
      </c>
      <c r="AL1411" s="62">
        <v>20.2</v>
      </c>
      <c r="AM1411" s="60">
        <f>IF(AND(ISNUMBER(AL1410),ISNUMBER(AL1411)),AL1411/AL1410-1,"")</f>
        <v>-9.8911968348169843E-4</v>
      </c>
      <c r="AN1411" s="60">
        <f>IF(ISNUMBER(AL1411),AL1411/MAX(AL$22:AL1411)-1,"")</f>
        <v>-0.14297836232498939</v>
      </c>
      <c r="AP1411" s="62">
        <v>100.6</v>
      </c>
      <c r="AQ1411" s="60">
        <f>IF(AND(ISNUMBER(AP1410),ISNUMBER(AP1411)),AP1411/AP1410-1,"")</f>
        <v>1.9884668920266968E-4</v>
      </c>
      <c r="AR1411" s="60">
        <f>IF(ISNUMBER(AP1411),AP1411/MAX(AP$22:AP1411)-1,"")</f>
        <v>-1.0922450600734379E-3</v>
      </c>
      <c r="AT1411" s="62">
        <v>50.23</v>
      </c>
      <c r="AU1411" s="60">
        <f>IF(AND(ISNUMBER(AT1410),ISNUMBER(AT1411)),AT1411/AT1410-1,"")</f>
        <v>-9.9532198666318905E-5</v>
      </c>
      <c r="AV1411" s="60">
        <f>IF(ISNUMBER(AT1411),AT1411/MAX(AT$22:AT1411)-1,"")</f>
        <v>-3.9800995024885655E-4</v>
      </c>
      <c r="AX1411" s="62">
        <v>26.62</v>
      </c>
      <c r="AY1411" s="60">
        <f>IF(AND(ISNUMBER(AX1410),ISNUMBER(AX1411)),AX1411/AX1410-1,"")</f>
        <v>-2.2488755622188661E-3</v>
      </c>
      <c r="AZ1411" s="60">
        <f>IF(ISNUMBER(AX1411),AX1411/MAX(AX$22:AX1411)-1,"")</f>
        <v>-5.9696220416813772E-2</v>
      </c>
      <c r="BB1411" s="62">
        <v>41.17</v>
      </c>
      <c r="BC1411" s="60">
        <f>IF(AND(ISNUMBER(BB1410),ISNUMBER(BB1411)),BB1411/BB1410-1,"")</f>
        <v>-4.593810444874169E-3</v>
      </c>
      <c r="BD1411" s="60">
        <f>IF(ISNUMBER(BB1411),BB1411/MAX(BB$22:BB1411)-1,"")</f>
        <v>-0.25564997288013014</v>
      </c>
      <c r="BF1411" s="62">
        <v>48.78</v>
      </c>
      <c r="BG1411" s="60">
        <f>IF(AND(ISNUMBER(BF1410),ISNUMBER(BF1411)),BF1411/BF1410-1,"")</f>
        <v>-1.6373311502251298E-3</v>
      </c>
      <c r="BH1411" s="60">
        <f>IF(ISNUMBER(BF1411),BF1411/MAX(BF$22:BF1411)-1,"")</f>
        <v>-9.9002585888437356E-2</v>
      </c>
      <c r="BK1411" s="61">
        <f>BK1410*(1+BL1411)</f>
        <v>151.9384351191149</v>
      </c>
      <c r="BL1411" s="60">
        <f>$L$12*N(AQ1411)+$L$13*N(S1411)+$L$14*N(AA1411)+$L$15*N(AE1411)+$L$16*N(AY1411)+$L$17*N(BC1411)+$L$18*N(AM1411)+$L$19*N(AU1411)+$L$20*N(W1411)</f>
        <v>3.2447736410443388E-4</v>
      </c>
      <c r="BM1411" s="60">
        <f>IF(ISNUMBER(BK1411),BK1411/MAX(BK$22:BK1411)-1,"")</f>
        <v>0</v>
      </c>
      <c r="BO1411" s="61">
        <f>BO1410*(1+BP1411)</f>
        <v>152.52322154682358</v>
      </c>
      <c r="BP1411" s="60">
        <f>$L$36*N(S1411)+$L$37*N(AQ1411)+$L$38*N(AA1411)+$L$39*N(AE1411)+$L$40*N(AM1411)+$L$41*N(W1411)+$L$42*N(AI1411)+$L$43*N(BG1411)+$L$44*N(AY1411)</f>
        <v>5.2763050324815665E-4</v>
      </c>
      <c r="BQ1411" s="60">
        <f>IF(ISNUMBER(BO1411),BO1411/MAX(BO$22:BO1411)-1,"")</f>
        <v>0</v>
      </c>
      <c r="BS1411" s="61">
        <f>BS1410*(1+BT1411)</f>
        <v>141.86623196201575</v>
      </c>
      <c r="BT1411" s="60">
        <f>$L$60*N(S1411)+$L$61*N(AE1411)+$L$62*N(AQ1411)+$L$63*N(AM1411)+$L$64*N(AI1411)+$L$65*N(AA1411)+$L$66*N(BG1411)+$L$67*N(W1411)+$L$68*N(AY1411)</f>
        <v>7.2927244045854821E-4</v>
      </c>
      <c r="BU1411" s="60">
        <f>IF(ISNUMBER(BS1411),BS1411/MAX(BS$22:BS1411)-1,"")</f>
        <v>-1.7623418196411889E-2</v>
      </c>
    </row>
    <row r="1412" spans="17:73" ht="16" customHeight="1">
      <c r="Q1412" s="63">
        <v>45110</v>
      </c>
      <c r="R1412" s="62">
        <v>664.5</v>
      </c>
      <c r="S1412" s="60">
        <f>IF(AND(ISNUMBER(R1411),ISNUMBER(R1412)),R1412/R1411-1,"")</f>
        <v>3.7006268408730225E-3</v>
      </c>
      <c r="T1412" s="60">
        <f>IF(ISNUMBER(R1412),R1412/MAX(R$22:R1412)-1,"")</f>
        <v>0</v>
      </c>
      <c r="V1412" s="62">
        <v>330.72</v>
      </c>
      <c r="W1412" s="60">
        <f>IF(AND(ISNUMBER(V1411),ISNUMBER(V1412)),V1412/V1411-1,"")</f>
        <v>4.1901985789762897E-3</v>
      </c>
      <c r="X1412" s="60">
        <f>IF(ISNUMBER(V1412),V1412/MAX(V$22:V1412)-1,"")</f>
        <v>-2.0292087567023054E-2</v>
      </c>
      <c r="Z1412" s="62">
        <v>12.23</v>
      </c>
      <c r="AA1412" s="60">
        <f>IF(AND(ISNUMBER(Z1411),ISNUMBER(Z1412)),Z1412/Z1411-1,"")</f>
        <v>-3.7765538945712107E-2</v>
      </c>
      <c r="AB1412" s="60">
        <f>IF(ISNUMBER(Z1412),Z1412/MAX(Z$22:Z1412)-1,"")</f>
        <v>-9.8082595870206513E-2</v>
      </c>
      <c r="AD1412" s="62">
        <v>17.010000000000002</v>
      </c>
      <c r="AE1412" s="60">
        <f>IF(AND(ISNUMBER(AD1411),ISNUMBER(AD1412)),AD1412/AD1411-1,"")</f>
        <v>-1.1621150493898891E-2</v>
      </c>
      <c r="AF1412" s="60">
        <f>IF(ISNUMBER(AD1412),AD1412/MAX(AD$22:AD1412)-1,"")</f>
        <v>-2.7444253859348011E-2</v>
      </c>
      <c r="AH1412" s="62">
        <v>18.260000000000002</v>
      </c>
      <c r="AI1412" s="60">
        <f>IF(AND(ISNUMBER(AH1411),ISNUMBER(AH1412)),AH1412/AH1411-1,"")</f>
        <v>-7.6086956521737026E-3</v>
      </c>
      <c r="AJ1412" s="60">
        <f>IF(ISNUMBER(AH1412),AH1412/MAX(AH$22:AH1412)-1,"")</f>
        <v>-0.1321292775665398</v>
      </c>
      <c r="AL1412" s="62">
        <v>19.98</v>
      </c>
      <c r="AM1412" s="60">
        <f>IF(AND(ISNUMBER(AL1411),ISNUMBER(AL1412)),AL1412/AL1411-1,"")</f>
        <v>-1.089108910891079E-2</v>
      </c>
      <c r="AN1412" s="60">
        <f>IF(ISNUMBER(AL1412),AL1412/MAX(AL$22:AL1412)-1,"")</f>
        <v>-0.15231226134917264</v>
      </c>
      <c r="AP1412" s="62">
        <v>100.37</v>
      </c>
      <c r="AQ1412" s="60">
        <f>IF(AND(ISNUMBER(AP1411),ISNUMBER(AP1412)),AP1412/AP1411-1,"")</f>
        <v>-2.2862823061629012E-3</v>
      </c>
      <c r="AR1412" s="60">
        <f>IF(ISNUMBER(AP1412),AP1412/MAX(AP$22:AP1412)-1,"")</f>
        <v>-3.3760301856815556E-3</v>
      </c>
      <c r="AT1412" s="62">
        <v>50.09</v>
      </c>
      <c r="AU1412" s="60">
        <f>IF(AND(ISNUMBER(AT1411),ISNUMBER(AT1412)),AT1412/AT1411-1,"")</f>
        <v>-2.7871789767069943E-3</v>
      </c>
      <c r="AV1412" s="60">
        <f>IF(ISNUMBER(AT1412),AT1412/MAX(AT$22:AT1412)-1,"")</f>
        <v>-3.1840796019899642E-3</v>
      </c>
      <c r="AX1412" s="62">
        <v>26.66</v>
      </c>
      <c r="AY1412" s="60">
        <f>IF(AND(ISNUMBER(AX1411),ISNUMBER(AX1412)),AX1412/AX1411-1,"")</f>
        <v>1.5026296018030294E-3</v>
      </c>
      <c r="AZ1412" s="60">
        <f>IF(ISNUMBER(AX1412),AX1412/MAX(AX$22:AX1412)-1,"")</f>
        <v>-5.8283292122924713E-2</v>
      </c>
      <c r="BB1412" s="62">
        <v>40.97</v>
      </c>
      <c r="BC1412" s="60">
        <f>IF(AND(ISNUMBER(BB1411),ISNUMBER(BB1412)),BB1412/BB1411-1,"")</f>
        <v>-4.8579062424095598E-3</v>
      </c>
      <c r="BD1412" s="60">
        <f>IF(ISNUMBER(BB1412),BB1412/MAX(BB$22:BB1412)-1,"")</f>
        <v>-0.25926595552341358</v>
      </c>
      <c r="BF1412" s="62">
        <v>48.67</v>
      </c>
      <c r="BG1412" s="60">
        <f>IF(AND(ISNUMBER(BF1411),ISNUMBER(BF1412)),BF1412/BF1411-1,"")</f>
        <v>-2.2550225502254717E-3</v>
      </c>
      <c r="BH1412" s="60">
        <f>IF(ISNUMBER(BF1412),BF1412/MAX(BF$22:BF1412)-1,"")</f>
        <v>-0.10103435537495375</v>
      </c>
      <c r="BK1412" s="61">
        <f>BK1411*(1+BL1412)</f>
        <v>150.90089096714522</v>
      </c>
      <c r="BL1412" s="60">
        <f>$L$12*N(AQ1412)+$L$13*N(S1412)+$L$14*N(AA1412)+$L$15*N(AE1412)+$L$16*N(AY1412)+$L$17*N(BC1412)+$L$18*N(AM1412)+$L$19*N(AU1412)+$L$20*N(W1412)</f>
        <v>-6.82871421675681E-3</v>
      </c>
      <c r="BM1412" s="60">
        <f>IF(ISNUMBER(BK1412),BK1412/MAX(BK$22:BK1412)-1,"")</f>
        <v>-6.8287142167567927E-3</v>
      </c>
      <c r="BO1412" s="61">
        <f>BO1411*(1+BP1412)</f>
        <v>151.17821141876198</v>
      </c>
      <c r="BP1412" s="60">
        <f>$L$36*N(S1412)+$L$37*N(AQ1412)+$L$38*N(AA1412)+$L$39*N(AE1412)+$L$40*N(AM1412)+$L$41*N(W1412)+$L$42*N(AI1412)+$L$43*N(BG1412)+$L$44*N(AY1412)</f>
        <v>-8.8183957460450015E-3</v>
      </c>
      <c r="BQ1412" s="60">
        <f>IF(ISNUMBER(BO1412),BO1412/MAX(BO$22:BO1412)-1,"")</f>
        <v>-8.818395746045149E-3</v>
      </c>
      <c r="BS1412" s="61">
        <f>BS1411*(1+BT1412)</f>
        <v>140.8809001377345</v>
      </c>
      <c r="BT1412" s="60">
        <f>$L$60*N(S1412)+$L$61*N(AE1412)+$L$62*N(AQ1412)+$L$63*N(AM1412)+$L$64*N(AI1412)+$L$65*N(AA1412)+$L$66*N(BG1412)+$L$67*N(W1412)+$L$68*N(AY1412)</f>
        <v>-6.9454993669322866E-3</v>
      </c>
      <c r="BU1412" s="60">
        <f>IF(ISNUMBER(BS1412),BS1412/MAX(BS$22:BS1412)-1,"")</f>
        <v>-2.4446514123417806E-2</v>
      </c>
    </row>
    <row r="1413" spans="17:73" ht="16" customHeight="1">
      <c r="Q1413" s="63">
        <v>45111</v>
      </c>
      <c r="R1413" s="62">
        <v>666.87</v>
      </c>
      <c r="S1413" s="60">
        <f>IF(AND(ISNUMBER(R1412),ISNUMBER(R1413)),R1413/R1412-1,"")</f>
        <v>3.5665914221219008E-3</v>
      </c>
      <c r="T1413" s="60">
        <f>IF(ISNUMBER(R1413),R1413/MAX(R$22:R1413)-1,"")</f>
        <v>0</v>
      </c>
      <c r="V1413" s="62">
        <v>331.68</v>
      </c>
      <c r="W1413" s="60">
        <f>IF(AND(ISNUMBER(V1412),ISNUMBER(V1413)),V1413/V1412-1,"")</f>
        <v>2.9027576197386828E-3</v>
      </c>
      <c r="X1413" s="60">
        <f>IF(ISNUMBER(V1413),V1413/MAX(V$22:V1413)-1,"")</f>
        <v>-1.7448232959089927E-2</v>
      </c>
      <c r="Z1413" s="62">
        <v>12.23</v>
      </c>
      <c r="AA1413" s="60">
        <f>IF(AND(ISNUMBER(Z1412),ISNUMBER(Z1413)),Z1413/Z1412-1,"")</f>
        <v>0</v>
      </c>
      <c r="AB1413" s="60">
        <f>IF(ISNUMBER(Z1413),Z1413/MAX(Z$22:Z1413)-1,"")</f>
        <v>-9.8082595870206513E-2</v>
      </c>
      <c r="AD1413" s="62">
        <v>16.850000000000001</v>
      </c>
      <c r="AE1413" s="60">
        <f>IF(AND(ISNUMBER(AD1412),ISNUMBER(AD1413)),AD1413/AD1412-1,"")</f>
        <v>-9.4062316284538872E-3</v>
      </c>
      <c r="AF1413" s="60">
        <f>IF(ISNUMBER(AD1413),AD1413/MAX(AD$22:AD1413)-1,"")</f>
        <v>-3.6592338479130793E-2</v>
      </c>
      <c r="AH1413" s="62">
        <v>18.309999999999999</v>
      </c>
      <c r="AI1413" s="60">
        <f>IF(AND(ISNUMBER(AH1412),ISNUMBER(AH1413)),AH1413/AH1412-1,"")</f>
        <v>2.7382256297916463E-3</v>
      </c>
      <c r="AJ1413" s="60">
        <f>IF(ISNUMBER(AH1413),AH1413/MAX(AH$22:AH1413)-1,"")</f>
        <v>-0.12975285171102668</v>
      </c>
      <c r="AL1413" s="62">
        <v>20.100000000000001</v>
      </c>
      <c r="AM1413" s="60">
        <f>IF(AND(ISNUMBER(AL1412),ISNUMBER(AL1413)),AL1413/AL1412-1,"")</f>
        <v>6.0060060060060927E-3</v>
      </c>
      <c r="AN1413" s="60">
        <f>IF(ISNUMBER(AL1413),AL1413/MAX(AL$22:AL1413)-1,"")</f>
        <v>-0.14722104369961808</v>
      </c>
      <c r="AP1413" s="62">
        <v>100.39</v>
      </c>
      <c r="AQ1413" s="60">
        <f>IF(AND(ISNUMBER(AP1412),ISNUMBER(AP1413)),AP1413/AP1412-1,"")</f>
        <v>1.9926272790660171E-4</v>
      </c>
      <c r="AR1413" s="60">
        <f>IF(ISNUMBER(AP1413),AP1413/MAX(AP$22:AP1413)-1,"")</f>
        <v>-3.1774401747591829E-3</v>
      </c>
      <c r="AT1413" s="62">
        <v>50.1</v>
      </c>
      <c r="AU1413" s="60">
        <f>IF(AND(ISNUMBER(AT1412),ISNUMBER(AT1413)),AT1413/AT1412-1,"")</f>
        <v>1.9964064683564153E-4</v>
      </c>
      <c r="AV1413" s="60">
        <f>IF(ISNUMBER(AT1413),AT1413/MAX(AT$22:AT1413)-1,"")</f>
        <v>-2.9850746268655914E-3</v>
      </c>
      <c r="AX1413" s="62">
        <v>26.76</v>
      </c>
      <c r="AY1413" s="60">
        <f>IF(AND(ISNUMBER(AX1412),ISNUMBER(AX1413)),AX1413/AX1412-1,"")</f>
        <v>3.7509377344335793E-3</v>
      </c>
      <c r="AZ1413" s="60">
        <f>IF(ISNUMBER(AX1413),AX1413/MAX(AX$22:AX1413)-1,"")</f>
        <v>-5.4750971388201952E-2</v>
      </c>
      <c r="BB1413" s="62">
        <v>40.94</v>
      </c>
      <c r="BC1413" s="60">
        <f>IF(AND(ISNUMBER(BB1412),ISNUMBER(BB1413)),BB1413/BB1412-1,"")</f>
        <v>-7.3224310471076137E-4</v>
      </c>
      <c r="BD1413" s="60">
        <f>IF(ISNUMBER(BB1413),BB1413/MAX(BB$22:BB1413)-1,"")</f>
        <v>-0.259808352919906</v>
      </c>
      <c r="BF1413" s="62">
        <v>48.66</v>
      </c>
      <c r="BG1413" s="60">
        <f>IF(AND(ISNUMBER(BF1412),ISNUMBER(BF1413)),BF1413/BF1412-1,"")</f>
        <v>-2.0546537908372464E-4</v>
      </c>
      <c r="BH1413" s="60">
        <f>IF(ISNUMBER(BF1413),BF1413/MAX(BF$22:BF1413)-1,"")</f>
        <v>-0.10121906169190997</v>
      </c>
      <c r="BK1413" s="61">
        <f>BK1412*(1+BL1413)</f>
        <v>151.04753489684694</v>
      </c>
      <c r="BL1413" s="60">
        <f>$L$12*N(AQ1413)+$L$13*N(S1413)+$L$14*N(AA1413)+$L$15*N(AE1413)+$L$16*N(AY1413)+$L$17*N(BC1413)+$L$18*N(AM1413)+$L$19*N(AU1413)+$L$20*N(W1413)</f>
        <v>9.7178968766751042E-4</v>
      </c>
      <c r="BM1413" s="60">
        <f>IF(ISNUMBER(BK1413),BK1413/MAX(BK$22:BK1413)-1,"")</f>
        <v>-5.8635606031450793E-3</v>
      </c>
      <c r="BO1413" s="61">
        <f>BO1412*(1+BP1413)</f>
        <v>151.18906834442927</v>
      </c>
      <c r="BP1413" s="60">
        <f>$L$36*N(S1413)+$L$37*N(AQ1413)+$L$38*N(AA1413)+$L$39*N(AE1413)+$L$40*N(AM1413)+$L$41*N(W1413)+$L$42*N(AI1413)+$L$43*N(BG1413)+$L$44*N(AY1413)</f>
        <v>7.1815412852305947E-5</v>
      </c>
      <c r="BQ1413" s="60">
        <f>IF(ISNUMBER(BO1413),BO1413/MAX(BO$22:BO1413)-1,"")</f>
        <v>-8.7472136299240333E-3</v>
      </c>
      <c r="BS1413" s="61">
        <f>BS1412*(1+BT1413)</f>
        <v>140.92556624292675</v>
      </c>
      <c r="BT1413" s="60">
        <f>$L$60*N(S1413)+$L$61*N(AE1413)+$L$62*N(AQ1413)+$L$63*N(AM1413)+$L$64*N(AI1413)+$L$65*N(AA1413)+$L$66*N(BG1413)+$L$67*N(W1413)+$L$68*N(AY1413)</f>
        <v>3.1704869253816755E-4</v>
      </c>
      <c r="BU1413" s="60">
        <f>IF(ISNUMBER(BS1413),BS1413/MAX(BS$22:BS1413)-1,"")</f>
        <v>-2.4137216166219666E-2</v>
      </c>
    </row>
    <row r="1414" spans="17:73" ht="16" customHeight="1">
      <c r="Q1414" s="63">
        <v>45112</v>
      </c>
      <c r="R1414" s="62">
        <v>663.16</v>
      </c>
      <c r="S1414" s="60">
        <f>IF(AND(ISNUMBER(R1413),ISNUMBER(R1414)),R1414/R1413-1,"")</f>
        <v>-5.5633031925262921E-3</v>
      </c>
      <c r="T1414" s="60">
        <f>IF(ISNUMBER(R1414),R1414/MAX(R$22:R1414)-1,"")</f>
        <v>-5.5633031925262921E-3</v>
      </c>
      <c r="V1414" s="62">
        <v>330.02</v>
      </c>
      <c r="W1414" s="60">
        <f>IF(AND(ISNUMBER(V1413),ISNUMBER(V1414)),V1414/V1413-1,"")</f>
        <v>-5.0048239266763384E-3</v>
      </c>
      <c r="X1414" s="60">
        <f>IF(ISNUMBER(V1414),V1414/MAX(V$22:V1414)-1,"")</f>
        <v>-2.236573155197441E-2</v>
      </c>
      <c r="Z1414" s="62">
        <v>12.17</v>
      </c>
      <c r="AA1414" s="60">
        <f>IF(AND(ISNUMBER(Z1413),ISNUMBER(Z1414)),Z1414/Z1413-1,"")</f>
        <v>-4.9059689288635244E-3</v>
      </c>
      <c r="AB1414" s="60">
        <f>IF(ISNUMBER(Z1414),Z1414/MAX(Z$22:Z1414)-1,"")</f>
        <v>-0.10250737463126847</v>
      </c>
      <c r="AD1414" s="62">
        <v>16.89</v>
      </c>
      <c r="AE1414" s="60">
        <f>IF(AND(ISNUMBER(AD1413),ISNUMBER(AD1414)),AD1414/AD1413-1,"")</f>
        <v>2.3738872403560318E-3</v>
      </c>
      <c r="AF1414" s="60">
        <f>IF(ISNUMBER(AD1414),AD1414/MAX(AD$22:AD1414)-1,"")</f>
        <v>-3.4305317324185181E-2</v>
      </c>
      <c r="AH1414" s="62">
        <v>18.29</v>
      </c>
      <c r="AI1414" s="60">
        <f>IF(AND(ISNUMBER(AH1413),ISNUMBER(AH1414)),AH1414/AH1413-1,"")</f>
        <v>-1.0922992900054274E-3</v>
      </c>
      <c r="AJ1414" s="60">
        <f>IF(ISNUMBER(AH1414),AH1414/MAX(AH$22:AH1414)-1,"")</f>
        <v>-0.13070342205323193</v>
      </c>
      <c r="AL1414" s="62">
        <v>20.170000000000002</v>
      </c>
      <c r="AM1414" s="60">
        <f>IF(AND(ISNUMBER(AL1413),ISNUMBER(AL1414)),AL1414/AL1413-1,"")</f>
        <v>3.4825870646766344E-3</v>
      </c>
      <c r="AN1414" s="60">
        <f>IF(ISNUMBER(AL1414),AL1414/MAX(AL$22:AL1414)-1,"")</f>
        <v>-0.14425116673737792</v>
      </c>
      <c r="AP1414" s="62">
        <v>100.39</v>
      </c>
      <c r="AQ1414" s="60">
        <f>IF(AND(ISNUMBER(AP1413),ISNUMBER(AP1414)),AP1414/AP1413-1,"")</f>
        <v>0</v>
      </c>
      <c r="AR1414" s="60">
        <f>IF(ISNUMBER(AP1414),AP1414/MAX(AP$22:AP1414)-1,"")</f>
        <v>-3.1774401747591829E-3</v>
      </c>
      <c r="AT1414" s="62">
        <v>50.1</v>
      </c>
      <c r="AU1414" s="60">
        <f>IF(AND(ISNUMBER(AT1413),ISNUMBER(AT1414)),AT1414/AT1413-1,"")</f>
        <v>0</v>
      </c>
      <c r="AV1414" s="60">
        <f>IF(ISNUMBER(AT1414),AT1414/MAX(AT$22:AT1414)-1,"")</f>
        <v>-2.9850746268655914E-3</v>
      </c>
      <c r="AX1414" s="62">
        <v>26.66</v>
      </c>
      <c r="AY1414" s="60">
        <f>IF(AND(ISNUMBER(AX1413),ISNUMBER(AX1414)),AX1414/AX1413-1,"")</f>
        <v>-3.7369207772796065E-3</v>
      </c>
      <c r="AZ1414" s="60">
        <f>IF(ISNUMBER(AX1414),AX1414/MAX(AX$22:AX1414)-1,"")</f>
        <v>-5.8283292122924713E-2</v>
      </c>
      <c r="BB1414" s="62">
        <v>40.94</v>
      </c>
      <c r="BC1414" s="60">
        <f>IF(AND(ISNUMBER(BB1413),ISNUMBER(BB1414)),BB1414/BB1413-1,"")</f>
        <v>0</v>
      </c>
      <c r="BD1414" s="60">
        <f>IF(ISNUMBER(BB1414),BB1414/MAX(BB$22:BB1414)-1,"")</f>
        <v>-0.259808352919906</v>
      </c>
      <c r="BF1414" s="62">
        <v>48.67</v>
      </c>
      <c r="BG1414" s="60">
        <f>IF(AND(ISNUMBER(BF1413),ISNUMBER(BF1414)),BF1414/BF1413-1,"")</f>
        <v>2.0550760378146293E-4</v>
      </c>
      <c r="BH1414" s="60">
        <f>IF(ISNUMBER(BF1414),BF1414/MAX(BF$22:BF1414)-1,"")</f>
        <v>-0.10103435537495375</v>
      </c>
      <c r="BK1414" s="61">
        <f>BK1413*(1+BL1414)</f>
        <v>150.65704209844043</v>
      </c>
      <c r="BL1414" s="60">
        <f>$L$12*N(AQ1414)+$L$13*N(S1414)+$L$14*N(AA1414)+$L$15*N(AE1414)+$L$16*N(AY1414)+$L$17*N(BC1414)+$L$18*N(AM1414)+$L$19*N(AU1414)+$L$20*N(W1414)</f>
        <v>-2.5852311901230001E-3</v>
      </c>
      <c r="BM1414" s="60">
        <f>IF(ISNUMBER(BK1414),BK1414/MAX(BK$22:BK1414)-1,"")</f>
        <v>-8.4336331335116421E-3</v>
      </c>
      <c r="BO1414" s="61">
        <f>BO1413*(1+BP1414)</f>
        <v>150.82757536237287</v>
      </c>
      <c r="BP1414" s="60">
        <f>$L$36*N(S1414)+$L$37*N(AQ1414)+$L$38*N(AA1414)+$L$39*N(AE1414)+$L$40*N(AM1414)+$L$41*N(W1414)+$L$42*N(AI1414)+$L$43*N(BG1414)+$L$44*N(AY1414)</f>
        <v>-2.3909994685123916E-3</v>
      </c>
      <c r="BQ1414" s="60">
        <f>IF(ISNUMBER(BO1414),BO1414/MAX(BO$22:BO1414)-1,"")</f>
        <v>-1.1117298515296303E-2</v>
      </c>
      <c r="BS1414" s="61">
        <f>BS1413*(1+BT1414)</f>
        <v>140.72464402391552</v>
      </c>
      <c r="BT1414" s="60">
        <f>$L$60*N(S1414)+$L$61*N(AE1414)+$L$62*N(AQ1414)+$L$63*N(AM1414)+$L$64*N(AI1414)+$L$65*N(AA1414)+$L$66*N(BG1414)+$L$67*N(W1414)+$L$68*N(AY1414)</f>
        <v>-1.4257329196384475E-3</v>
      </c>
      <c r="BU1414" s="60">
        <f>IF(ISNUMBER(BS1414),BS1414/MAX(BS$22:BS1414)-1,"")</f>
        <v>-2.5528535862181512E-2</v>
      </c>
    </row>
    <row r="1415" spans="17:73" ht="16" customHeight="1">
      <c r="Q1415" s="63">
        <v>45113</v>
      </c>
      <c r="R1415" s="62">
        <v>663.11</v>
      </c>
      <c r="S1415" s="60">
        <f>IF(AND(ISNUMBER(R1414),ISNUMBER(R1415)),R1415/R1414-1,"")</f>
        <v>-7.539658604249766E-5</v>
      </c>
      <c r="T1415" s="60">
        <f>IF(ISNUMBER(R1415),R1415/MAX(R$22:R1415)-1,"")</f>
        <v>-5.6382803245009772E-3</v>
      </c>
      <c r="V1415" s="62">
        <v>329.56</v>
      </c>
      <c r="W1415" s="60">
        <f>IF(AND(ISNUMBER(V1414),ISNUMBER(V1415)),V1415/V1414-1,"")</f>
        <v>-1.3938549178836857E-3</v>
      </c>
      <c r="X1415" s="60">
        <f>IF(ISNUMBER(V1415),V1415/MAX(V$22:V1415)-1,"")</f>
        <v>-2.3728411884942346E-2</v>
      </c>
      <c r="Z1415" s="62">
        <v>12.12</v>
      </c>
      <c r="AA1415" s="60">
        <f>IF(AND(ISNUMBER(Z1414),ISNUMBER(Z1415)),Z1415/Z1414-1,"")</f>
        <v>-4.1084634346755244E-3</v>
      </c>
      <c r="AB1415" s="60">
        <f>IF(ISNUMBER(Z1415),Z1415/MAX(Z$22:Z1415)-1,"")</f>
        <v>-0.10619469026548678</v>
      </c>
      <c r="AD1415" s="62">
        <v>16.61</v>
      </c>
      <c r="AE1415" s="60">
        <f>IF(AND(ISNUMBER(AD1414),ISNUMBER(AD1415)),AD1415/AD1414-1,"")</f>
        <v>-1.657785671995271E-2</v>
      </c>
      <c r="AF1415" s="60">
        <f>IF(ISNUMBER(AD1415),AD1415/MAX(AD$22:AD1415)-1,"")</f>
        <v>-5.031446540880502E-2</v>
      </c>
      <c r="AH1415" s="62">
        <v>18.190000000000001</v>
      </c>
      <c r="AI1415" s="60">
        <f>IF(AND(ISNUMBER(AH1414),ISNUMBER(AH1415)),AH1415/AH1414-1,"")</f>
        <v>-5.4674685620555996E-3</v>
      </c>
      <c r="AJ1415" s="60">
        <f>IF(ISNUMBER(AH1415),AH1415/MAX(AH$22:AH1415)-1,"")</f>
        <v>-0.13545627376425851</v>
      </c>
      <c r="AL1415" s="62">
        <v>20.12</v>
      </c>
      <c r="AM1415" s="60">
        <f>IF(AND(ISNUMBER(AL1414),ISNUMBER(AL1415)),AL1415/AL1414-1,"")</f>
        <v>-2.4789291026277027E-3</v>
      </c>
      <c r="AN1415" s="60">
        <f>IF(ISNUMBER(AL1415),AL1415/MAX(AL$22:AL1415)-1,"")</f>
        <v>-0.14637250742469232</v>
      </c>
      <c r="AP1415" s="62">
        <v>100.41</v>
      </c>
      <c r="AQ1415" s="60">
        <f>IF(AND(ISNUMBER(AP1414),ISNUMBER(AP1415)),AP1415/AP1414-1,"")</f>
        <v>1.992230301821607E-4</v>
      </c>
      <c r="AR1415" s="60">
        <f>IF(ISNUMBER(AP1415),AP1415/MAX(AP$22:AP1415)-1,"")</f>
        <v>-2.9788501638366993E-3</v>
      </c>
      <c r="AT1415" s="62">
        <v>50.11</v>
      </c>
      <c r="AU1415" s="60">
        <f>IF(AND(ISNUMBER(AT1414),ISNUMBER(AT1415)),AT1415/AT1414-1,"")</f>
        <v>1.9960079840308786E-4</v>
      </c>
      <c r="AV1415" s="60">
        <f>IF(ISNUMBER(AT1415),AT1415/MAX(AT$22:AT1415)-1,"")</f>
        <v>-2.7860696517413297E-3</v>
      </c>
      <c r="AX1415" s="62">
        <v>26.68</v>
      </c>
      <c r="AY1415" s="60">
        <f>IF(AND(ISNUMBER(AX1414),ISNUMBER(AX1415)),AX1415/AX1414-1,"")</f>
        <v>7.5018754688671585E-4</v>
      </c>
      <c r="AZ1415" s="60">
        <f>IF(ISNUMBER(AX1415),AX1415/MAX(AX$22:AX1415)-1,"")</f>
        <v>-5.7576827975980183E-2</v>
      </c>
      <c r="BB1415" s="62">
        <v>40.72</v>
      </c>
      <c r="BC1415" s="60">
        <f>IF(AND(ISNUMBER(BB1414),ISNUMBER(BB1415)),BB1415/BB1414-1,"")</f>
        <v>-5.373717635564268E-3</v>
      </c>
      <c r="BD1415" s="60">
        <f>IF(ISNUMBER(BB1415),BB1415/MAX(BB$22:BB1415)-1,"")</f>
        <v>-0.26378593382751769</v>
      </c>
      <c r="BF1415" s="62">
        <v>48.58</v>
      </c>
      <c r="BG1415" s="60">
        <f>IF(AND(ISNUMBER(BF1414),ISNUMBER(BF1415)),BF1415/BF1414-1,"")</f>
        <v>-1.8491884117527446E-3</v>
      </c>
      <c r="BH1415" s="60">
        <f>IF(ISNUMBER(BF1415),BF1415/MAX(BF$22:BF1415)-1,"")</f>
        <v>-0.10269671222755827</v>
      </c>
      <c r="BK1415" s="61">
        <f>BK1414*(1+BL1415)</f>
        <v>150.28016520463697</v>
      </c>
      <c r="BL1415" s="60">
        <f>$L$12*N(AQ1415)+$L$13*N(S1415)+$L$14*N(AA1415)+$L$15*N(AE1415)+$L$16*N(AY1415)+$L$17*N(BC1415)+$L$18*N(AM1415)+$L$19*N(AU1415)+$L$20*N(W1415)</f>
        <v>-2.5015551118892565E-3</v>
      </c>
      <c r="BM1415" s="60">
        <f>IF(ISNUMBER(BK1415),BK1415/MAX(BK$22:BK1415)-1,"")</f>
        <v>-1.0914091047323882E-2</v>
      </c>
      <c r="BO1415" s="61">
        <f>BO1414*(1+BP1415)</f>
        <v>150.28077351109621</v>
      </c>
      <c r="BP1415" s="60">
        <f>$L$36*N(S1415)+$L$37*N(AQ1415)+$L$38*N(AA1415)+$L$39*N(AE1415)+$L$40*N(AM1415)+$L$41*N(W1415)+$L$42*N(AI1415)+$L$43*N(BG1415)+$L$44*N(AY1415)</f>
        <v>-3.625344039131628E-3</v>
      </c>
      <c r="BQ1415" s="60">
        <f>IF(ISNUMBER(BO1415),BO1415/MAX(BO$22:BO1415)-1,"")</f>
        <v>-1.4702338522524228E-2</v>
      </c>
      <c r="BS1415" s="61">
        <f>BS1414*(1+BT1415)</f>
        <v>140.10580146499024</v>
      </c>
      <c r="BT1415" s="60">
        <f>$L$60*N(S1415)+$L$61*N(AE1415)+$L$62*N(AQ1415)+$L$63*N(AM1415)+$L$64*N(AI1415)+$L$65*N(AA1415)+$L$66*N(BG1415)+$L$67*N(W1415)+$L$68*N(AY1415)</f>
        <v>-4.3975421875653443E-3</v>
      </c>
      <c r="BU1415" s="60">
        <f>IF(ISNUMBER(BS1415),BS1415/MAX(BS$22:BS1415)-1,"")</f>
        <v>-2.9813815236306107E-2</v>
      </c>
    </row>
    <row r="1416" spans="17:73" ht="16" customHeight="1">
      <c r="Q1416" s="63">
        <v>45114</v>
      </c>
      <c r="R1416" s="62">
        <v>661.87</v>
      </c>
      <c r="S1416" s="60">
        <f>IF(AND(ISNUMBER(R1415),ISNUMBER(R1416)),R1416/R1415-1,"")</f>
        <v>-1.869976323686906E-3</v>
      </c>
      <c r="T1416" s="60">
        <f>IF(ISNUMBER(R1416),R1416/MAX(R$22:R1416)-1,"")</f>
        <v>-7.4977131974747202E-3</v>
      </c>
      <c r="V1416" s="62">
        <v>328.91</v>
      </c>
      <c r="W1416" s="60">
        <f>IF(AND(ISNUMBER(V1415),ISNUMBER(V1416)),V1416/V1415-1,"")</f>
        <v>-1.9723267386818621E-3</v>
      </c>
      <c r="X1416" s="60">
        <f>IF(ISNUMBER(V1416),V1416/MAX(V$22:V1416)-1,"")</f>
        <v>-2.5653938442397051E-2</v>
      </c>
      <c r="Z1416" s="62">
        <v>12.09</v>
      </c>
      <c r="AA1416" s="60">
        <f>IF(AND(ISNUMBER(Z1415),ISNUMBER(Z1416)),Z1416/Z1415-1,"")</f>
        <v>-2.4752475247524774E-3</v>
      </c>
      <c r="AB1416" s="60">
        <f>IF(ISNUMBER(Z1416),Z1416/MAX(Z$22:Z1416)-1,"")</f>
        <v>-0.1084070796460177</v>
      </c>
      <c r="AD1416" s="62">
        <v>16.5</v>
      </c>
      <c r="AE1416" s="60">
        <f>IF(AND(ISNUMBER(AD1415),ISNUMBER(AD1416)),AD1416/AD1415-1,"")</f>
        <v>-6.6225165562913135E-3</v>
      </c>
      <c r="AF1416" s="60">
        <f>IF(ISNUMBER(AD1416),AD1416/MAX(AD$22:AD1416)-1,"")</f>
        <v>-5.6603773584905537E-2</v>
      </c>
      <c r="AH1416" s="62">
        <v>17.850000000000001</v>
      </c>
      <c r="AI1416" s="60">
        <f>IF(AND(ISNUMBER(AH1415),ISNUMBER(AH1416)),AH1416/AH1415-1,"")</f>
        <v>-1.8691588785046731E-2</v>
      </c>
      <c r="AJ1416" s="60">
        <f>IF(ISNUMBER(AH1416),AH1416/MAX(AH$22:AH1416)-1,"")</f>
        <v>-0.15161596958174894</v>
      </c>
      <c r="AL1416" s="62">
        <v>19.89</v>
      </c>
      <c r="AM1416" s="60">
        <f>IF(AND(ISNUMBER(AL1415),ISNUMBER(AL1416)),AL1416/AL1415-1,"")</f>
        <v>-1.1431411530815172E-2</v>
      </c>
      <c r="AN1416" s="60">
        <f>IF(ISNUMBER(AL1416),AL1416/MAX(AL$22:AL1416)-1,"")</f>
        <v>-0.15613067458633856</v>
      </c>
      <c r="AP1416" s="62">
        <v>100.42</v>
      </c>
      <c r="AQ1416" s="60">
        <f>IF(AND(ISNUMBER(AP1415),ISNUMBER(AP1416)),AP1416/AP1415-1,"")</f>
        <v>9.9591674136201291E-5</v>
      </c>
      <c r="AR1416" s="60">
        <f>IF(ISNUMBER(AP1416),AP1416/MAX(AP$22:AP1416)-1,"")</f>
        <v>-2.8795551583754575E-3</v>
      </c>
      <c r="AT1416" s="62">
        <v>50.11</v>
      </c>
      <c r="AU1416" s="60">
        <f>IF(AND(ISNUMBER(AT1415),ISNUMBER(AT1416)),AT1416/AT1415-1,"")</f>
        <v>0</v>
      </c>
      <c r="AV1416" s="60">
        <f>IF(ISNUMBER(AT1416),AT1416/MAX(AT$22:AT1416)-1,"")</f>
        <v>-2.7860696517413297E-3</v>
      </c>
      <c r="AX1416" s="62">
        <v>26.71</v>
      </c>
      <c r="AY1416" s="60">
        <f>IF(AND(ISNUMBER(AX1415),ISNUMBER(AX1416)),AX1416/AX1415-1,"")</f>
        <v>1.1244377811094886E-3</v>
      </c>
      <c r="AZ1416" s="60">
        <f>IF(ISNUMBER(AX1416),AX1416/MAX(AX$22:AX1416)-1,"")</f>
        <v>-5.6517131755563388E-2</v>
      </c>
      <c r="BB1416" s="62">
        <v>40.51</v>
      </c>
      <c r="BC1416" s="60">
        <f>IF(AND(ISNUMBER(BB1415),ISNUMBER(BB1416)),BB1416/BB1415-1,"")</f>
        <v>-5.1571709233791951E-3</v>
      </c>
      <c r="BD1416" s="60">
        <f>IF(ISNUMBER(BB1416),BB1416/MAX(BB$22:BB1416)-1,"")</f>
        <v>-0.2675827156029652</v>
      </c>
      <c r="BF1416" s="62">
        <v>48.29</v>
      </c>
      <c r="BG1416" s="60">
        <f>IF(AND(ISNUMBER(BF1415),ISNUMBER(BF1416)),BF1416/BF1415-1,"")</f>
        <v>-5.9695347879785698E-3</v>
      </c>
      <c r="BH1416" s="60">
        <f>IF(ISNUMBER(BF1416),BF1416/MAX(BF$22:BF1416)-1,"")</f>
        <v>-0.10805319541928338</v>
      </c>
      <c r="BK1416" s="61">
        <f>BK1415*(1+BL1416)</f>
        <v>149.95775091087222</v>
      </c>
      <c r="BL1416" s="60">
        <f>$L$12*N(AQ1416)+$L$13*N(S1416)+$L$14*N(AA1416)+$L$15*N(AE1416)+$L$16*N(AY1416)+$L$17*N(BC1416)+$L$18*N(AM1416)+$L$19*N(AU1416)+$L$20*N(W1416)</f>
        <v>-2.1454214754536112E-3</v>
      </c>
      <c r="BM1416" s="60">
        <f>IF(ISNUMBER(BK1416),BK1416/MAX(BK$22:BK1416)-1,"")</f>
        <v>-1.3036097197459462E-2</v>
      </c>
      <c r="BO1416" s="61">
        <f>BO1415*(1+BP1416)</f>
        <v>149.88169085797827</v>
      </c>
      <c r="BP1416" s="60">
        <f>$L$36*N(S1416)+$L$37*N(AQ1416)+$L$38*N(AA1416)+$L$39*N(AE1416)+$L$40*N(AM1416)+$L$41*N(W1416)+$L$42*N(AI1416)+$L$43*N(BG1416)+$L$44*N(AY1416)</f>
        <v>-2.6555802435265048E-3</v>
      </c>
      <c r="BQ1416" s="60">
        <f>IF(ISNUMBER(BO1416),BO1416/MAX(BO$22:BO1416)-1,"")</f>
        <v>-1.7318875526336708E-2</v>
      </c>
      <c r="BS1416" s="61">
        <f>BS1415*(1+BT1416)</f>
        <v>139.35069763674869</v>
      </c>
      <c r="BT1416" s="60">
        <f>$L$60*N(S1416)+$L$61*N(AE1416)+$L$62*N(AQ1416)+$L$63*N(AM1416)+$L$64*N(AI1416)+$L$65*N(AA1416)+$L$66*N(BG1416)+$L$67*N(W1416)+$L$68*N(AY1416)</f>
        <v>-5.3895257751353405E-3</v>
      </c>
      <c r="BU1416" s="60">
        <f>IF(ISNUMBER(BS1416),BS1416/MAX(BS$22:BS1416)-1,"")</f>
        <v>-3.5042658685770167E-2</v>
      </c>
    </row>
    <row r="1417" spans="17:73" ht="16" customHeight="1">
      <c r="Q1417" s="63">
        <v>45117</v>
      </c>
      <c r="R1417" s="62">
        <v>655.83</v>
      </c>
      <c r="S1417" s="60">
        <f>IF(AND(ISNUMBER(R1416),ISNUMBER(R1417)),R1417/R1416-1,"")</f>
        <v>-9.1256591173493051E-3</v>
      </c>
      <c r="T1417" s="60">
        <f>IF(ISNUMBER(R1417),R1417/MAX(R$22:R1417)-1,"")</f>
        <v>-1.6554950740024221E-2</v>
      </c>
      <c r="V1417" s="62">
        <v>326.10000000000002</v>
      </c>
      <c r="W1417" s="60">
        <f>IF(AND(ISNUMBER(V1416),ISNUMBER(V1417)),V1417/V1416-1,"")</f>
        <v>-8.5433705268919136E-3</v>
      </c>
      <c r="X1417" s="60">
        <f>IF(ISNUMBER(V1417),V1417/MAX(V$22:V1417)-1,"")</f>
        <v>-3.397813786770143E-2</v>
      </c>
      <c r="Z1417" s="62">
        <v>11.96</v>
      </c>
      <c r="AA1417" s="60">
        <f>IF(AND(ISNUMBER(Z1416),ISNUMBER(Z1417)),Z1417/Z1416-1,"")</f>
        <v>-1.075268817204289E-2</v>
      </c>
      <c r="AB1417" s="60">
        <f>IF(ISNUMBER(Z1417),Z1417/MAX(Z$22:Z1417)-1,"")</f>
        <v>-0.11799410029498525</v>
      </c>
      <c r="AD1417" s="62">
        <v>16.3</v>
      </c>
      <c r="AE1417" s="60">
        <f>IF(AND(ISNUMBER(AD1416),ISNUMBER(AD1417)),AD1417/AD1416-1,"")</f>
        <v>-1.2121212121212088E-2</v>
      </c>
      <c r="AF1417" s="60">
        <f>IF(ISNUMBER(AD1417),AD1417/MAX(AD$22:AD1417)-1,"")</f>
        <v>-6.803887935963393E-2</v>
      </c>
      <c r="AH1417" s="62">
        <v>17.8</v>
      </c>
      <c r="AI1417" s="60">
        <f>IF(AND(ISNUMBER(AH1416),ISNUMBER(AH1417)),AH1417/AH1416-1,"")</f>
        <v>-2.8011204481792618E-3</v>
      </c>
      <c r="AJ1417" s="60">
        <f>IF(ISNUMBER(AH1417),AH1417/MAX(AH$22:AH1417)-1,"")</f>
        <v>-0.15399239543726229</v>
      </c>
      <c r="AL1417" s="62">
        <v>19.73</v>
      </c>
      <c r="AM1417" s="60">
        <f>IF(AND(ISNUMBER(AL1416),ISNUMBER(AL1417)),AL1417/AL1416-1,"")</f>
        <v>-8.0442433383609568E-3</v>
      </c>
      <c r="AN1417" s="60">
        <f>IF(ISNUMBER(AL1417),AL1417/MAX(AL$22:AL1417)-1,"")</f>
        <v>-0.16291896478574464</v>
      </c>
      <c r="AP1417" s="62">
        <v>100.48</v>
      </c>
      <c r="AQ1417" s="60">
        <f>IF(AND(ISNUMBER(AP1416),ISNUMBER(AP1417)),AP1417/AP1416-1,"")</f>
        <v>5.974905397332364E-4</v>
      </c>
      <c r="AR1417" s="60">
        <f>IF(ISNUMBER(AP1417),AP1417/MAX(AP$22:AP1417)-1,"")</f>
        <v>-2.2837851256081176E-3</v>
      </c>
      <c r="AT1417" s="62">
        <v>50.12</v>
      </c>
      <c r="AU1417" s="60">
        <f>IF(AND(ISNUMBER(AT1416),ISNUMBER(AT1417)),AT1417/AT1416-1,"")</f>
        <v>1.9956096587514516E-4</v>
      </c>
      <c r="AV1417" s="60">
        <f>IF(ISNUMBER(AT1417),AT1417/MAX(AT$22:AT1417)-1,"")</f>
        <v>-2.5870646766169569E-3</v>
      </c>
      <c r="AX1417" s="62">
        <v>26.75</v>
      </c>
      <c r="AY1417" s="60">
        <f>IF(AND(ISNUMBER(AX1416),ISNUMBER(AX1417)),AX1417/AX1416-1,"")</f>
        <v>1.4975664545113787E-3</v>
      </c>
      <c r="AZ1417" s="60">
        <f>IF(ISNUMBER(AX1417),AX1417/MAX(AX$22:AX1417)-1,"")</f>
        <v>-5.5104203461674328E-2</v>
      </c>
      <c r="BB1417" s="62">
        <v>40.47</v>
      </c>
      <c r="BC1417" s="60">
        <f>IF(AND(ISNUMBER(BB1416),ISNUMBER(BB1417)),BB1417/BB1416-1,"")</f>
        <v>-9.8741051592199369E-4</v>
      </c>
      <c r="BD1417" s="60">
        <f>IF(ISNUMBER(BB1417),BB1417/MAX(BB$22:BB1417)-1,"")</f>
        <v>-0.2683059121316218</v>
      </c>
      <c r="BF1417" s="62">
        <v>48.34</v>
      </c>
      <c r="BG1417" s="60">
        <f>IF(AND(ISNUMBER(BF1416),ISNUMBER(BF1417)),BF1417/BF1416-1,"")</f>
        <v>1.035411058190272E-3</v>
      </c>
      <c r="BH1417" s="60">
        <f>IF(ISNUMBER(BF1417),BF1417/MAX(BF$22:BF1417)-1,"")</f>
        <v>-0.10712966383450306</v>
      </c>
      <c r="BK1417" s="61">
        <f>BK1416*(1+BL1417)</f>
        <v>149.10833077451798</v>
      </c>
      <c r="BL1417" s="60">
        <f>$L$12*N(AQ1417)+$L$13*N(S1417)+$L$14*N(AA1417)+$L$15*N(AE1417)+$L$16*N(AY1417)+$L$17*N(BC1417)+$L$18*N(AM1417)+$L$19*N(AU1417)+$L$20*N(W1417)</f>
        <v>-5.6643963462688811E-3</v>
      </c>
      <c r="BM1417" s="60">
        <f>IF(ISNUMBER(BK1417),BK1417/MAX(BK$22:BK1417)-1,"")</f>
        <v>-1.8626651922393433E-2</v>
      </c>
      <c r="BO1417" s="61">
        <f>BO1416*(1+BP1417)</f>
        <v>148.85750466724537</v>
      </c>
      <c r="BP1417" s="60">
        <f>$L$36*N(S1417)+$L$37*N(AQ1417)+$L$38*N(AA1417)+$L$39*N(AE1417)+$L$40*N(AM1417)+$L$41*N(W1417)+$L$42*N(AI1417)+$L$43*N(BG1417)+$L$44*N(AY1417)</f>
        <v>-6.8332975486871308E-3</v>
      </c>
      <c r="BQ1417" s="60">
        <f>IF(ISNUMBER(BO1417),BO1417/MAX(BO$22:BO1417)-1,"")</f>
        <v>-2.4033828045343708E-2</v>
      </c>
      <c r="BS1417" s="61">
        <f>BS1416*(1+BT1417)</f>
        <v>138.36678130261367</v>
      </c>
      <c r="BT1417" s="60">
        <f>$L$60*N(S1417)+$L$61*N(AE1417)+$L$62*N(AQ1417)+$L$63*N(AM1417)+$L$64*N(AI1417)+$L$65*N(AA1417)+$L$66*N(BG1417)+$L$67*N(W1417)+$L$68*N(AY1417)</f>
        <v>-7.0607205476633733E-3</v>
      </c>
      <c r="BU1417" s="60">
        <f>IF(ISNUMBER(BS1417),BS1417/MAX(BS$22:BS1417)-1,"")</f>
        <v>-4.1855952813206199E-2</v>
      </c>
    </row>
    <row r="1418" spans="17:73" ht="16" customHeight="1">
      <c r="Q1418" s="63">
        <v>45118</v>
      </c>
      <c r="R1418" s="62">
        <v>658.97</v>
      </c>
      <c r="S1418" s="60">
        <f>IF(AND(ISNUMBER(R1417),ISNUMBER(R1418)),R1418/R1417-1,"")</f>
        <v>4.7878261134746136E-3</v>
      </c>
      <c r="T1418" s="60">
        <f>IF(ISNUMBER(R1418),R1418/MAX(R$22:R1418)-1,"")</f>
        <v>-1.1846386852010116E-2</v>
      </c>
      <c r="V1418" s="62">
        <v>328.22</v>
      </c>
      <c r="W1418" s="60">
        <f>IF(AND(ISNUMBER(V1417),ISNUMBER(V1418)),V1418/V1417-1,"")</f>
        <v>6.5010732904018376E-3</v>
      </c>
      <c r="X1418" s="60">
        <f>IF(ISNUMBER(V1418),V1418/MAX(V$22:V1418)-1,"")</f>
        <v>-2.769795894184901E-2</v>
      </c>
      <c r="Z1418" s="62">
        <v>12.13</v>
      </c>
      <c r="AA1418" s="60">
        <f>IF(AND(ISNUMBER(Z1417),ISNUMBER(Z1418)),Z1418/Z1417-1,"")</f>
        <v>1.4214046822742521E-2</v>
      </c>
      <c r="AB1418" s="60">
        <f>IF(ISNUMBER(Z1418),Z1418/MAX(Z$22:Z1418)-1,"")</f>
        <v>-0.10545722713864303</v>
      </c>
      <c r="AD1418" s="62">
        <v>16.260000000000002</v>
      </c>
      <c r="AE1418" s="60">
        <f>IF(AND(ISNUMBER(AD1417),ISNUMBER(AD1418)),AD1418/AD1417-1,"")</f>
        <v>-2.4539877300613355E-3</v>
      </c>
      <c r="AF1418" s="60">
        <f>IF(ISNUMBER(AD1418),AD1418/MAX(AD$22:AD1418)-1,"")</f>
        <v>-7.0325900514579542E-2</v>
      </c>
      <c r="AH1418" s="62">
        <v>18.05</v>
      </c>
      <c r="AI1418" s="60">
        <f>IF(AND(ISNUMBER(AH1417),ISNUMBER(AH1418)),AH1418/AH1417-1,"")</f>
        <v>1.4044943820224809E-2</v>
      </c>
      <c r="AJ1418" s="60">
        <f>IF(ISNUMBER(AH1418),AH1418/MAX(AH$22:AH1418)-1,"")</f>
        <v>-0.1421102661596958</v>
      </c>
      <c r="AL1418" s="62">
        <v>19.760000000000002</v>
      </c>
      <c r="AM1418" s="60">
        <f>IF(AND(ISNUMBER(AL1417),ISNUMBER(AL1418)),AL1418/AL1417-1,"")</f>
        <v>1.5205271160669831E-3</v>
      </c>
      <c r="AN1418" s="60">
        <f>IF(ISNUMBER(AL1418),AL1418/MAX(AL$22:AL1418)-1,"")</f>
        <v>-0.16164616037335588</v>
      </c>
      <c r="AP1418" s="62">
        <v>100.47</v>
      </c>
      <c r="AQ1418" s="60">
        <f>IF(AND(ISNUMBER(AP1417),ISNUMBER(AP1418)),AP1418/AP1417-1,"")</f>
        <v>-9.952229299370341E-5</v>
      </c>
      <c r="AR1418" s="60">
        <f>IF(ISNUMBER(AP1418),AP1418/MAX(AP$22:AP1418)-1,"")</f>
        <v>-2.3830801310693595E-3</v>
      </c>
      <c r="AT1418" s="62">
        <v>50.13</v>
      </c>
      <c r="AU1418" s="60">
        <f>IF(AND(ISNUMBER(AT1417),ISNUMBER(AT1418)),AT1418/AT1417-1,"")</f>
        <v>1.995211492418214E-4</v>
      </c>
      <c r="AV1418" s="60">
        <f>IF(ISNUMBER(AT1418),AT1418/MAX(AT$22:AT1418)-1,"")</f>
        <v>-2.3880597014924732E-3</v>
      </c>
      <c r="AX1418" s="62">
        <v>26.75</v>
      </c>
      <c r="AY1418" s="60">
        <f>IF(AND(ISNUMBER(AX1417),ISNUMBER(AX1418)),AX1418/AX1417-1,"")</f>
        <v>0</v>
      </c>
      <c r="AZ1418" s="60">
        <f>IF(ISNUMBER(AX1418),AX1418/MAX(AX$22:AX1418)-1,"")</f>
        <v>-5.5104203461674328E-2</v>
      </c>
      <c r="BB1418" s="62">
        <v>40.58</v>
      </c>
      <c r="BC1418" s="60">
        <f>IF(AND(ISNUMBER(BB1417),ISNUMBER(BB1418)),BB1418/BB1417-1,"")</f>
        <v>2.7180627625400522E-3</v>
      </c>
      <c r="BD1418" s="60">
        <f>IF(ISNUMBER(BB1418),BB1418/MAX(BB$22:BB1418)-1,"")</f>
        <v>-0.26631712167781596</v>
      </c>
      <c r="BF1418" s="62">
        <v>48.53</v>
      </c>
      <c r="BG1418" s="60">
        <f>IF(AND(ISNUMBER(BF1417),ISNUMBER(BF1418)),BF1418/BF1417-1,"")</f>
        <v>3.9304923458833851E-3</v>
      </c>
      <c r="BH1418" s="60">
        <f>IF(ISNUMBER(BF1418),BF1418/MAX(BF$22:BF1418)-1,"")</f>
        <v>-0.10362024381233836</v>
      </c>
      <c r="BK1418" s="61">
        <f>BK1417*(1+BL1418)</f>
        <v>149.63958581368792</v>
      </c>
      <c r="BL1418" s="60">
        <f>$L$12*N(AQ1418)+$L$13*N(S1418)+$L$14*N(AA1418)+$L$15*N(AE1418)+$L$16*N(AY1418)+$L$17*N(BC1418)+$L$18*N(AM1418)+$L$19*N(AU1418)+$L$20*N(W1418)</f>
        <v>3.5628796621249023E-3</v>
      </c>
      <c r="BM1418" s="60">
        <f>IF(ISNUMBER(BK1418),BK1418/MAX(BK$22:BK1418)-1,"")</f>
        <v>-1.5130136779576309E-2</v>
      </c>
      <c r="BO1418" s="61">
        <f>BO1417*(1+BP1418)</f>
        <v>149.44652523746385</v>
      </c>
      <c r="BP1418" s="60">
        <f>$L$36*N(S1418)+$L$37*N(AQ1418)+$L$38*N(AA1418)+$L$39*N(AE1418)+$L$40*N(AM1418)+$L$41*N(W1418)+$L$42*N(AI1418)+$L$43*N(BG1418)+$L$44*N(AY1418)</f>
        <v>3.9569423895366223E-3</v>
      </c>
      <c r="BQ1418" s="60">
        <f>IF(ISNUMBER(BO1418),BO1418/MAX(BO$22:BO1418)-1,"")</f>
        <v>-2.017198612878246E-2</v>
      </c>
      <c r="BS1418" s="61">
        <f>BS1417*(1+BT1418)</f>
        <v>138.92053440737081</v>
      </c>
      <c r="BT1418" s="60">
        <f>$L$60*N(S1418)+$L$61*N(AE1418)+$L$62*N(AQ1418)+$L$63*N(AM1418)+$L$64*N(AI1418)+$L$65*N(AA1418)+$L$66*N(BG1418)+$L$67*N(W1418)+$L$68*N(AY1418)</f>
        <v>4.0020668222819581E-3</v>
      </c>
      <c r="BU1418" s="60">
        <f>IF(ISNUMBER(BS1418),BS1418/MAX(BS$22:BS1418)-1,"")</f>
        <v>-3.8021396310992994E-2</v>
      </c>
    </row>
    <row r="1419" spans="17:73" ht="16" customHeight="1">
      <c r="Q1419" s="63">
        <v>45119</v>
      </c>
      <c r="R1419" s="62">
        <v>658.88</v>
      </c>
      <c r="S1419" s="60">
        <f>IF(AND(ISNUMBER(R1418),ISNUMBER(R1419)),R1419/R1418-1,"")</f>
        <v>-1.3657677891254494E-4</v>
      </c>
      <c r="T1419" s="60">
        <f>IF(ISNUMBER(R1419),R1419/MAX(R$22:R1419)-1,"")</f>
        <v>-1.198134568956466E-2</v>
      </c>
      <c r="V1419" s="62">
        <v>329.38</v>
      </c>
      <c r="W1419" s="60">
        <f>IF(AND(ISNUMBER(V1418),ISNUMBER(V1419)),V1419/V1418-1,"")</f>
        <v>3.5342148558892283E-3</v>
      </c>
      <c r="X1419" s="60">
        <f>IF(ISNUMBER(V1419),V1419/MAX(V$22:V1419)-1,"")</f>
        <v>-2.4261634623929829E-2</v>
      </c>
      <c r="Z1419" s="62">
        <v>12.14</v>
      </c>
      <c r="AA1419" s="60">
        <f>IF(AND(ISNUMBER(Z1418),ISNUMBER(Z1419)),Z1419/Z1418-1,"")</f>
        <v>8.244023083263663E-4</v>
      </c>
      <c r="AB1419" s="60">
        <f>IF(ISNUMBER(Z1419),Z1419/MAX(Z$22:Z1419)-1,"")</f>
        <v>-0.10471976401179939</v>
      </c>
      <c r="AD1419" s="62">
        <v>16.05</v>
      </c>
      <c r="AE1419" s="60">
        <f>IF(AND(ISNUMBER(AD1418),ISNUMBER(AD1419)),AD1419/AD1418-1,"")</f>
        <v>-1.291512915129156E-2</v>
      </c>
      <c r="AF1419" s="60">
        <f>IF(ISNUMBER(AD1419),AD1419/MAX(AD$22:AD1419)-1,"")</f>
        <v>-8.2332761578044478E-2</v>
      </c>
      <c r="AH1419" s="62">
        <v>18.05</v>
      </c>
      <c r="AI1419" s="60">
        <f>IF(AND(ISNUMBER(AH1418),ISNUMBER(AH1419)),AH1419/AH1418-1,"")</f>
        <v>0</v>
      </c>
      <c r="AJ1419" s="60">
        <f>IF(ISNUMBER(AH1419),AH1419/MAX(AH$22:AH1419)-1,"")</f>
        <v>-0.1421102661596958</v>
      </c>
      <c r="AL1419" s="62">
        <v>19.98</v>
      </c>
      <c r="AM1419" s="60">
        <f>IF(AND(ISNUMBER(AL1418),ISNUMBER(AL1419)),AL1419/AL1418-1,"")</f>
        <v>1.1133603238866252E-2</v>
      </c>
      <c r="AN1419" s="60">
        <f>IF(ISNUMBER(AL1419),AL1419/MAX(AL$22:AL1419)-1,"")</f>
        <v>-0.15231226134917264</v>
      </c>
      <c r="AP1419" s="62">
        <v>100.48</v>
      </c>
      <c r="AQ1419" s="60">
        <f>IF(AND(ISNUMBER(AP1418),ISNUMBER(AP1419)),AP1419/AP1418-1,"")</f>
        <v>9.9532198666318905E-5</v>
      </c>
      <c r="AR1419" s="60">
        <f>IF(ISNUMBER(AP1419),AP1419/MAX(AP$22:AP1419)-1,"")</f>
        <v>-2.2837851256081176E-3</v>
      </c>
      <c r="AT1419" s="62">
        <v>50.14</v>
      </c>
      <c r="AU1419" s="60">
        <f>IF(AND(ISNUMBER(AT1418),ISNUMBER(AT1419)),AT1419/AT1418-1,"")</f>
        <v>1.9948134849379073E-4</v>
      </c>
      <c r="AV1419" s="60">
        <f>IF(ISNUMBER(AT1419),AT1419/MAX(AT$22:AT1419)-1,"")</f>
        <v>-2.1890547263681004E-3</v>
      </c>
      <c r="AX1419" s="62">
        <v>26.75</v>
      </c>
      <c r="AY1419" s="60">
        <f>IF(AND(ISNUMBER(AX1418),ISNUMBER(AX1419)),AX1419/AX1418-1,"")</f>
        <v>0</v>
      </c>
      <c r="AZ1419" s="60">
        <f>IF(ISNUMBER(AX1419),AX1419/MAX(AX$22:AX1419)-1,"")</f>
        <v>-5.5104203461674328E-2</v>
      </c>
      <c r="BB1419" s="62">
        <v>40.6</v>
      </c>
      <c r="BC1419" s="60">
        <f>IF(AND(ISNUMBER(BB1418),ISNUMBER(BB1419)),BB1419/BB1418-1,"")</f>
        <v>4.9285362247419862E-4</v>
      </c>
      <c r="BD1419" s="60">
        <f>IF(ISNUMBER(BB1419),BB1419/MAX(BB$22:BB1419)-1,"")</f>
        <v>-0.2659555234134876</v>
      </c>
      <c r="BF1419" s="62">
        <v>48.57</v>
      </c>
      <c r="BG1419" s="60">
        <f>IF(AND(ISNUMBER(BF1418),ISNUMBER(BF1419)),BF1419/BF1418-1,"")</f>
        <v>8.2423243354634579E-4</v>
      </c>
      <c r="BH1419" s="60">
        <f>IF(ISNUMBER(BF1419),BF1419/MAX(BF$22:BF1419)-1,"")</f>
        <v>-0.10288141854451427</v>
      </c>
      <c r="BK1419" s="61">
        <f>BK1418*(1+BL1419)</f>
        <v>149.54693158434858</v>
      </c>
      <c r="BL1419" s="60">
        <f>$L$12*N(AQ1419)+$L$13*N(S1419)+$L$14*N(AA1419)+$L$15*N(AE1419)+$L$16*N(AY1419)+$L$17*N(BC1419)+$L$18*N(AM1419)+$L$19*N(AU1419)+$L$20*N(W1419)</f>
        <v>-6.1918261023984024E-4</v>
      </c>
      <c r="BM1419" s="60">
        <f>IF(ISNUMBER(BK1419),BK1419/MAX(BK$22:BK1419)-1,"")</f>
        <v>-1.5739951072231695E-2</v>
      </c>
      <c r="BO1419" s="61">
        <f>BO1418*(1+BP1419)</f>
        <v>149.20946443221425</v>
      </c>
      <c r="BP1419" s="60">
        <f>$L$36*N(S1419)+$L$37*N(AQ1419)+$L$38*N(AA1419)+$L$39*N(AE1419)+$L$40*N(AM1419)+$L$41*N(W1419)+$L$42*N(AI1419)+$L$43*N(BG1419)+$L$44*N(AY1419)</f>
        <v>-1.5862583949203082E-3</v>
      </c>
      <c r="BQ1419" s="60">
        <f>IF(ISNUMBER(BO1419),BO1419/MAX(BO$22:BO1419)-1,"")</f>
        <v>-2.1726246541363792E-2</v>
      </c>
      <c r="BS1419" s="61">
        <f>BS1418*(1+BT1419)</f>
        <v>138.76479551323399</v>
      </c>
      <c r="BT1419" s="60">
        <f>$L$60*N(S1419)+$L$61*N(AE1419)+$L$62*N(AQ1419)+$L$63*N(AM1419)+$L$64*N(AI1419)+$L$65*N(AA1419)+$L$66*N(BG1419)+$L$67*N(W1419)+$L$68*N(AY1419)</f>
        <v>-1.1210646057560017E-3</v>
      </c>
      <c r="BU1419" s="60">
        <f>IF(ISNUMBER(BS1419),BS1419/MAX(BS$22:BS1419)-1,"")</f>
        <v>-3.9099836475083305E-2</v>
      </c>
    </row>
    <row r="1420" spans="17:73" ht="16" customHeight="1">
      <c r="Q1420" s="63">
        <v>45120</v>
      </c>
      <c r="R1420" s="62">
        <v>655.95</v>
      </c>
      <c r="S1420" s="60">
        <f>IF(AND(ISNUMBER(R1419),ISNUMBER(R1420)),R1420/R1419-1,"")</f>
        <v>-4.4469402622631105E-3</v>
      </c>
      <c r="T1420" s="60">
        <f>IF(ISNUMBER(R1420),R1420/MAX(R$22:R1420)-1,"")</f>
        <v>-1.6375005623284866E-2</v>
      </c>
      <c r="V1420" s="62">
        <v>327.48</v>
      </c>
      <c r="W1420" s="60">
        <f>IF(AND(ISNUMBER(V1419),ISNUMBER(V1420)),V1420/V1419-1,"")</f>
        <v>-5.7684133827189399E-3</v>
      </c>
      <c r="X1420" s="60">
        <f>IF(ISNUMBER(V1420),V1420/MAX(V$22:V1420)-1,"")</f>
        <v>-2.9890096868797511E-2</v>
      </c>
      <c r="Z1420" s="62">
        <v>12.1</v>
      </c>
      <c r="AA1420" s="60">
        <f>IF(AND(ISNUMBER(Z1419),ISNUMBER(Z1420)),Z1420/Z1419-1,"")</f>
        <v>-3.2948929159802853E-3</v>
      </c>
      <c r="AB1420" s="60">
        <f>IF(ISNUMBER(Z1420),Z1420/MAX(Z$22:Z1420)-1,"")</f>
        <v>-0.10766961651917406</v>
      </c>
      <c r="AD1420" s="62">
        <v>16.28</v>
      </c>
      <c r="AE1420" s="60">
        <f>IF(AND(ISNUMBER(AD1419),ISNUMBER(AD1420)),AD1420/AD1419-1,"")</f>
        <v>1.4330218068535849E-2</v>
      </c>
      <c r="AF1420" s="60">
        <f>IF(ISNUMBER(AD1420),AD1420/MAX(AD$22:AD1420)-1,"")</f>
        <v>-6.9182389937106792E-2</v>
      </c>
      <c r="AH1420" s="62">
        <v>18.350000000000001</v>
      </c>
      <c r="AI1420" s="60">
        <f>IF(AND(ISNUMBER(AH1419),ISNUMBER(AH1420)),AH1420/AH1419-1,"")</f>
        <v>1.6620498614958512E-2</v>
      </c>
      <c r="AJ1420" s="60">
        <f>IF(ISNUMBER(AH1420),AH1420/MAX(AH$22:AH1420)-1,"")</f>
        <v>-0.12785171102661586</v>
      </c>
      <c r="AL1420" s="62">
        <v>20.149999999999999</v>
      </c>
      <c r="AM1420" s="60">
        <f>IF(AND(ISNUMBER(AL1419),ISNUMBER(AL1420)),AL1420/AL1419-1,"")</f>
        <v>8.5085085085083723E-3</v>
      </c>
      <c r="AN1420" s="60">
        <f>IF(ISNUMBER(AL1420),AL1420/MAX(AL$22:AL1420)-1,"")</f>
        <v>-0.14509970301230379</v>
      </c>
      <c r="AP1420" s="62">
        <v>100.51</v>
      </c>
      <c r="AQ1420" s="60">
        <f>IF(AND(ISNUMBER(AP1419),ISNUMBER(AP1420)),AP1420/AP1419-1,"")</f>
        <v>2.9856687898099921E-4</v>
      </c>
      <c r="AR1420" s="60">
        <f>IF(ISNUMBER(AP1420),AP1420/MAX(AP$22:AP1420)-1,"")</f>
        <v>-1.9859001092243922E-3</v>
      </c>
      <c r="AT1420" s="62">
        <v>50.15</v>
      </c>
      <c r="AU1420" s="60">
        <f>IF(AND(ISNUMBER(AT1419),ISNUMBER(AT1420)),AT1420/AT1419-1,"")</f>
        <v>1.9944156362172727E-4</v>
      </c>
      <c r="AV1420" s="60">
        <f>IF(ISNUMBER(AT1420),AT1420/MAX(AT$22:AT1420)-1,"")</f>
        <v>-1.9900497512438386E-3</v>
      </c>
      <c r="AX1420" s="62">
        <v>26.63</v>
      </c>
      <c r="AY1420" s="60">
        <f>IF(AND(ISNUMBER(AX1419),ISNUMBER(AX1420)),AX1420/AX1419-1,"")</f>
        <v>-4.4859813084112687E-3</v>
      </c>
      <c r="AZ1420" s="60">
        <f>IF(ISNUMBER(AX1420),AX1420/MAX(AX$22:AX1420)-1,"")</f>
        <v>-5.9342988343341618E-2</v>
      </c>
      <c r="BB1420" s="62">
        <v>40.82</v>
      </c>
      <c r="BC1420" s="60">
        <f>IF(AND(ISNUMBER(BB1419),ISNUMBER(BB1420)),BB1420/BB1419-1,"")</f>
        <v>5.4187192118226868E-3</v>
      </c>
      <c r="BD1420" s="60">
        <f>IF(ISNUMBER(BB1420),BB1420/MAX(BB$22:BB1420)-1,"")</f>
        <v>-0.26197794250587603</v>
      </c>
      <c r="BF1420" s="62">
        <v>48.74</v>
      </c>
      <c r="BG1420" s="60">
        <f>IF(AND(ISNUMBER(BF1419),ISNUMBER(BF1420)),BF1420/BF1419-1,"")</f>
        <v>3.5001029442043308E-3</v>
      </c>
      <c r="BH1420" s="60">
        <f>IF(ISNUMBER(BF1420),BF1420/MAX(BF$22:BF1420)-1,"")</f>
        <v>-9.9741411156261561E-2</v>
      </c>
      <c r="BK1420" s="61">
        <f>BK1419*(1+BL1420)</f>
        <v>149.48270729106676</v>
      </c>
      <c r="BL1420" s="60">
        <f>$L$12*N(AQ1420)+$L$13*N(S1420)+$L$14*N(AA1420)+$L$15*N(AE1420)+$L$16*N(AY1420)+$L$17*N(BC1420)+$L$18*N(AM1420)+$L$19*N(AU1420)+$L$20*N(W1420)</f>
        <v>-4.2945911762564629E-4</v>
      </c>
      <c r="BM1420" s="60">
        <f>IF(ISNUMBER(BK1420),BK1420/MAX(BK$22:BK1420)-1,"")</f>
        <v>-1.616265052435828E-2</v>
      </c>
      <c r="BO1420" s="61">
        <f>BO1419*(1+BP1420)</f>
        <v>149.29904796702354</v>
      </c>
      <c r="BP1420" s="60">
        <f>$L$36*N(S1420)+$L$37*N(AQ1420)+$L$38*N(AA1420)+$L$39*N(AE1420)+$L$40*N(AM1420)+$L$41*N(W1420)+$L$42*N(AI1420)+$L$43*N(BG1420)+$L$44*N(AY1420)</f>
        <v>6.0038775120722942E-4</v>
      </c>
      <c r="BQ1420" s="60">
        <f>IF(ISNUMBER(BO1420),BO1420/MAX(BO$22:BO1420)-1,"")</f>
        <v>-2.1138902962459682E-2</v>
      </c>
      <c r="BS1420" s="61">
        <f>BS1419*(1+BT1420)</f>
        <v>139.3037673378708</v>
      </c>
      <c r="BT1420" s="60">
        <f>$L$60*N(S1420)+$L$61*N(AE1420)+$L$62*N(AQ1420)+$L$63*N(AM1420)+$L$64*N(AI1420)+$L$65*N(AA1420)+$L$66*N(BG1420)+$L$67*N(W1420)+$L$68*N(AY1420)</f>
        <v>3.8840674440759485E-3</v>
      </c>
      <c r="BU1420" s="60">
        <f>IF(ISNUMBER(BS1420),BS1420/MAX(BS$22:BS1420)-1,"")</f>
        <v>-3.5367635432928979E-2</v>
      </c>
    </row>
    <row r="1421" spans="17:73" ht="16" customHeight="1">
      <c r="Q1421" s="63">
        <v>45121</v>
      </c>
      <c r="R1421" s="62">
        <v>652.92999999999995</v>
      </c>
      <c r="S1421" s="60">
        <f>IF(AND(ISNUMBER(R1420),ISNUMBER(R1421)),R1421/R1420-1,"")</f>
        <v>-4.6040094519400609E-3</v>
      </c>
      <c r="T1421" s="60">
        <f>IF(ISNUMBER(R1421),R1421/MAX(R$22:R1421)-1,"")</f>
        <v>-2.0903624394559728E-2</v>
      </c>
      <c r="V1421" s="62">
        <v>325.7</v>
      </c>
      <c r="W1421" s="60">
        <f>IF(AND(ISNUMBER(V1420),ISNUMBER(V1421)),V1421/V1420-1,"")</f>
        <v>-5.4354464394773538E-3</v>
      </c>
      <c r="X1421" s="60">
        <f>IF(ISNUMBER(V1421),V1421/MAX(V$22:V1421)-1,"")</f>
        <v>-3.516307728767365E-2</v>
      </c>
      <c r="Z1421" s="62">
        <v>12.1</v>
      </c>
      <c r="AA1421" s="60">
        <f>IF(AND(ISNUMBER(Z1420),ISNUMBER(Z1421)),Z1421/Z1420-1,"")</f>
        <v>0</v>
      </c>
      <c r="AB1421" s="60">
        <f>IF(ISNUMBER(Z1421),Z1421/MAX(Z$22:Z1421)-1,"")</f>
        <v>-0.10766961651917406</v>
      </c>
      <c r="AD1421" s="62">
        <v>16.27</v>
      </c>
      <c r="AE1421" s="60">
        <f>IF(AND(ISNUMBER(AD1420),ISNUMBER(AD1421)),AD1421/AD1420-1,"")</f>
        <v>-6.1425061425068872E-4</v>
      </c>
      <c r="AF1421" s="60">
        <f>IF(ISNUMBER(AD1421),AD1421/MAX(AD$22:AD1421)-1,"")</f>
        <v>-6.9754145225843334E-2</v>
      </c>
      <c r="AH1421" s="62">
        <v>18.46</v>
      </c>
      <c r="AI1421" s="60">
        <f>IF(AND(ISNUMBER(AH1420),ISNUMBER(AH1421)),AH1421/AH1420-1,"")</f>
        <v>5.9945504087193235E-3</v>
      </c>
      <c r="AJ1421" s="60">
        <f>IF(ISNUMBER(AH1421),AH1421/MAX(AH$22:AH1421)-1,"")</f>
        <v>-0.12262357414448666</v>
      </c>
      <c r="AL1421" s="62">
        <v>20.260000000000002</v>
      </c>
      <c r="AM1421" s="60">
        <f>IF(AND(ISNUMBER(AL1420),ISNUMBER(AL1421)),AL1421/AL1420-1,"")</f>
        <v>5.4590570719603715E-3</v>
      </c>
      <c r="AN1421" s="60">
        <f>IF(ISNUMBER(AL1421),AL1421/MAX(AL$22:AL1421)-1,"")</f>
        <v>-0.14043275350021212</v>
      </c>
      <c r="AP1421" s="62">
        <v>100.51</v>
      </c>
      <c r="AQ1421" s="60">
        <f>IF(AND(ISNUMBER(AP1420),ISNUMBER(AP1421)),AP1421/AP1420-1,"")</f>
        <v>0</v>
      </c>
      <c r="AR1421" s="60">
        <f>IF(ISNUMBER(AP1421),AP1421/MAX(AP$22:AP1421)-1,"")</f>
        <v>-1.9859001092243922E-3</v>
      </c>
      <c r="AT1421" s="62">
        <v>50.15</v>
      </c>
      <c r="AU1421" s="60">
        <f>IF(AND(ISNUMBER(AT1420),ISNUMBER(AT1421)),AT1421/AT1420-1,"")</f>
        <v>0</v>
      </c>
      <c r="AV1421" s="60">
        <f>IF(ISNUMBER(AT1421),AT1421/MAX(AT$22:AT1421)-1,"")</f>
        <v>-1.9900497512438386E-3</v>
      </c>
      <c r="AX1421" s="62">
        <v>26.36</v>
      </c>
      <c r="AY1421" s="60">
        <f>IF(AND(ISNUMBER(AX1420),ISNUMBER(AX1421)),AX1421/AX1420-1,"")</f>
        <v>-1.0138941043935423E-2</v>
      </c>
      <c r="AZ1421" s="60">
        <f>IF(ISNUMBER(AX1421),AX1421/MAX(AX$22:AX1421)-1,"")</f>
        <v>-6.8880254327092882E-2</v>
      </c>
      <c r="BB1421" s="62">
        <v>41</v>
      </c>
      <c r="BC1421" s="60">
        <f>IF(AND(ISNUMBER(BB1420),ISNUMBER(BB1421)),BB1421/BB1420-1,"")</f>
        <v>4.409603135717699E-3</v>
      </c>
      <c r="BD1421" s="60">
        <f>IF(ISNUMBER(BB1421),BB1421/MAX(BB$22:BB1421)-1,"")</f>
        <v>-0.25872355812692105</v>
      </c>
      <c r="BF1421" s="62">
        <v>48.85</v>
      </c>
      <c r="BG1421" s="60">
        <f>IF(AND(ISNUMBER(BF1420),ISNUMBER(BF1421)),BF1421/BF1420-1,"")</f>
        <v>2.2568732047598683E-3</v>
      </c>
      <c r="BH1421" s="60">
        <f>IF(ISNUMBER(BF1421),BF1421/MAX(BF$22:BF1421)-1,"")</f>
        <v>-9.7709641669745051E-2</v>
      </c>
      <c r="BK1421" s="61">
        <f>BK1420*(1+BL1421)</f>
        <v>149.10205461518061</v>
      </c>
      <c r="BL1421" s="60">
        <f>$L$12*N(AQ1421)+$L$13*N(S1421)+$L$14*N(AA1421)+$L$15*N(AE1421)+$L$16*N(AY1421)+$L$17*N(BC1421)+$L$18*N(AM1421)+$L$19*N(AU1421)+$L$20*N(W1421)</f>
        <v>-2.5464662955626723E-3</v>
      </c>
      <c r="BM1421" s="60">
        <f>IF(ISNUMBER(BK1421),BK1421/MAX(BK$22:BK1421)-1,"")</f>
        <v>-1.8667959175113658E-2</v>
      </c>
      <c r="BO1421" s="61">
        <f>BO1420*(1+BP1421)</f>
        <v>148.99521197599273</v>
      </c>
      <c r="BP1421" s="60">
        <f>$L$36*N(S1421)+$L$37*N(AQ1421)+$L$38*N(AA1421)+$L$39*N(AE1421)+$L$40*N(AM1421)+$L$41*N(W1421)+$L$42*N(AI1421)+$L$43*N(BG1421)+$L$44*N(AY1421)</f>
        <v>-2.0350832451250158E-3</v>
      </c>
      <c r="BQ1421" s="60">
        <f>IF(ISNUMBER(BO1421),BO1421/MAX(BO$22:BO1421)-1,"")</f>
        <v>-2.313096678034543E-2</v>
      </c>
      <c r="BS1421" s="61">
        <f>BS1420*(1+BT1421)</f>
        <v>139.25889591944519</v>
      </c>
      <c r="BT1421" s="60">
        <f>$L$60*N(S1421)+$L$61*N(AE1421)+$L$62*N(AQ1421)+$L$63*N(AM1421)+$L$64*N(AI1421)+$L$65*N(AA1421)+$L$66*N(BG1421)+$L$67*N(W1421)+$L$68*N(AY1421)</f>
        <v>-3.2211202383890551E-4</v>
      </c>
      <c r="BU1421" s="60">
        <f>IF(ISNUMBER(BS1421),BS1421/MAX(BS$22:BS1421)-1,"")</f>
        <v>-3.5678355116140259E-2</v>
      </c>
    </row>
    <row r="1422" spans="17:73" ht="16" customHeight="1">
      <c r="Q1422" s="63">
        <v>45124</v>
      </c>
      <c r="R1422" s="62">
        <v>658.49</v>
      </c>
      <c r="S1422" s="60">
        <f>IF(AND(ISNUMBER(R1421),ISNUMBER(R1422)),R1422/R1421-1,"")</f>
        <v>8.5154610754598625E-3</v>
      </c>
      <c r="T1422" s="60">
        <f>IF(ISNUMBER(R1422),R1422/MAX(R$22:R1422)-1,"")</f>
        <v>-1.2566167318967758E-2</v>
      </c>
      <c r="V1422" s="62">
        <v>328.5</v>
      </c>
      <c r="W1422" s="60">
        <f>IF(AND(ISNUMBER(V1421),ISNUMBER(V1422)),V1422/V1421-1,"")</f>
        <v>8.596868283696768E-3</v>
      </c>
      <c r="X1422" s="60">
        <f>IF(ISNUMBER(V1422),V1422/MAX(V$22:V1422)-1,"")</f>
        <v>-2.6868501347868556E-2</v>
      </c>
      <c r="Z1422" s="62">
        <v>12.19</v>
      </c>
      <c r="AA1422" s="60">
        <f>IF(AND(ISNUMBER(Z1421),ISNUMBER(Z1422)),Z1422/Z1421-1,"")</f>
        <v>7.4380165289256173E-3</v>
      </c>
      <c r="AB1422" s="60">
        <f>IF(ISNUMBER(Z1422),Z1422/MAX(Z$22:Z1422)-1,"")</f>
        <v>-0.10103244837758119</v>
      </c>
      <c r="AD1422" s="62">
        <v>16.190000000000001</v>
      </c>
      <c r="AE1422" s="60">
        <f>IF(AND(ISNUMBER(AD1421),ISNUMBER(AD1422)),AD1422/AD1421-1,"")</f>
        <v>-4.9170251997540104E-3</v>
      </c>
      <c r="AF1422" s="60">
        <f>IF(ISNUMBER(AD1422),AD1422/MAX(AD$22:AD1422)-1,"")</f>
        <v>-7.4328187535734558E-2</v>
      </c>
      <c r="AH1422" s="62">
        <v>18.53</v>
      </c>
      <c r="AI1422" s="60">
        <f>IF(AND(ISNUMBER(AH1421),ISNUMBER(AH1422)),AH1422/AH1421-1,"")</f>
        <v>3.7919826652221822E-3</v>
      </c>
      <c r="AJ1422" s="60">
        <f>IF(ISNUMBER(AH1422),AH1422/MAX(AH$22:AH1422)-1,"")</f>
        <v>-0.11929657794676796</v>
      </c>
      <c r="AL1422" s="62">
        <v>20.11</v>
      </c>
      <c r="AM1422" s="60">
        <f>IF(AND(ISNUMBER(AL1421),ISNUMBER(AL1422)),AL1422/AL1421-1,"")</f>
        <v>-7.4037512339586442E-3</v>
      </c>
      <c r="AN1422" s="60">
        <f>IF(ISNUMBER(AL1422),AL1422/MAX(AL$22:AL1422)-1,"")</f>
        <v>-0.14679677556215531</v>
      </c>
      <c r="AP1422" s="62">
        <v>100.55</v>
      </c>
      <c r="AQ1422" s="60">
        <f>IF(AND(ISNUMBER(AP1421),ISNUMBER(AP1422)),AP1422/AP1421-1,"")</f>
        <v>3.979703512086985E-4</v>
      </c>
      <c r="AR1422" s="60">
        <f>IF(ISNUMBER(AP1422),AP1422/MAX(AP$22:AP1422)-1,"")</f>
        <v>-1.588720087379536E-3</v>
      </c>
      <c r="AT1422" s="62">
        <v>50.17</v>
      </c>
      <c r="AU1422" s="60">
        <f>IF(AND(ISNUMBER(AT1421),ISNUMBER(AT1422)),AT1422/AT1421-1,"")</f>
        <v>3.9880358923238823E-4</v>
      </c>
      <c r="AV1422" s="60">
        <f>IF(ISNUMBER(AT1422),AT1422/MAX(AT$22:AT1422)-1,"")</f>
        <v>-1.5920398009949821E-3</v>
      </c>
      <c r="AX1422" s="62">
        <v>26.57</v>
      </c>
      <c r="AY1422" s="60">
        <f>IF(AND(ISNUMBER(AX1421),ISNUMBER(AX1422)),AX1422/AX1421-1,"")</f>
        <v>7.9666160849771739E-3</v>
      </c>
      <c r="AZ1422" s="60">
        <f>IF(ISNUMBER(AX1422),AX1422/MAX(AX$22:AX1422)-1,"")</f>
        <v>-6.1462380784175097E-2</v>
      </c>
      <c r="BB1422" s="62">
        <v>40.97</v>
      </c>
      <c r="BC1422" s="60">
        <f>IF(AND(ISNUMBER(BB1421),ISNUMBER(BB1422)),BB1422/BB1421-1,"")</f>
        <v>-7.3170731707317138E-4</v>
      </c>
      <c r="BD1422" s="60">
        <f>IF(ISNUMBER(BB1422),BB1422/MAX(BB$22:BB1422)-1,"")</f>
        <v>-0.25926595552341358</v>
      </c>
      <c r="BF1422" s="62">
        <v>48.79</v>
      </c>
      <c r="BG1422" s="60">
        <f>IF(AND(ISNUMBER(BF1421),ISNUMBER(BF1422)),BF1422/BF1421-1,"")</f>
        <v>-1.2282497441147289E-3</v>
      </c>
      <c r="BH1422" s="60">
        <f>IF(ISNUMBER(BF1422),BF1422/MAX(BF$22:BF1422)-1,"")</f>
        <v>-9.881787957148136E-2</v>
      </c>
      <c r="BK1422" s="61">
        <f>BK1421*(1+BL1422)</f>
        <v>149.71693282035034</v>
      </c>
      <c r="BL1422" s="60">
        <f>$L$12*N(AQ1422)+$L$13*N(S1422)+$L$14*N(AA1422)+$L$15*N(AE1422)+$L$16*N(AY1422)+$L$17*N(BC1422)+$L$18*N(AM1422)+$L$19*N(AU1422)+$L$20*N(W1422)</f>
        <v>4.1238747967402411E-3</v>
      </c>
      <c r="BM1422" s="60">
        <f>IF(ISNUMBER(BK1422),BK1422/MAX(BK$22:BK1422)-1,"")</f>
        <v>-1.462106870472224E-2</v>
      </c>
      <c r="BO1422" s="61">
        <f>BO1421*(1+BP1422)</f>
        <v>149.53867363162098</v>
      </c>
      <c r="BP1422" s="60">
        <f>$L$36*N(S1422)+$L$37*N(AQ1422)+$L$38*N(AA1422)+$L$39*N(AE1422)+$L$40*N(AM1422)+$L$41*N(W1422)+$L$42*N(AI1422)+$L$43*N(BG1422)+$L$44*N(AY1422)</f>
        <v>3.6475108724689314E-3</v>
      </c>
      <c r="BQ1422" s="60">
        <f>IF(ISNUMBER(BO1422),BO1422/MAX(BO$22:BO1422)-1,"")</f>
        <v>-1.9567826360698537E-2</v>
      </c>
      <c r="BS1422" s="61">
        <f>BS1421*(1+BT1422)</f>
        <v>139.54174738064279</v>
      </c>
      <c r="BT1422" s="60">
        <f>$L$60*N(S1422)+$L$61*N(AE1422)+$L$62*N(AQ1422)+$L$63*N(AM1422)+$L$64*N(AI1422)+$L$65*N(AA1422)+$L$66*N(BG1422)+$L$67*N(W1422)+$L$68*N(AY1422)</f>
        <v>2.0311195154184484E-3</v>
      </c>
      <c r="BU1422" s="60">
        <f>IF(ISNUMBER(BS1422),BS1422/MAX(BS$22:BS1422)-1,"")</f>
        <v>-3.3719702604076418E-2</v>
      </c>
    </row>
    <row r="1423" spans="17:73" ht="16" customHeight="1">
      <c r="Q1423" s="63">
        <v>45125</v>
      </c>
      <c r="R1423" s="62">
        <v>660.87</v>
      </c>
      <c r="S1423" s="60">
        <f>IF(AND(ISNUMBER(R1422),ISNUMBER(R1423)),R1423/R1422-1,"")</f>
        <v>3.6143297544382058E-3</v>
      </c>
      <c r="T1423" s="60">
        <f>IF(ISNUMBER(R1423),R1423/MAX(R$22:R1423)-1,"")</f>
        <v>-8.9972558369697531E-3</v>
      </c>
      <c r="V1423" s="62">
        <v>329.71</v>
      </c>
      <c r="W1423" s="60">
        <f>IF(AND(ISNUMBER(V1422),ISNUMBER(V1423)),V1423/V1422-1,"")</f>
        <v>3.6834094368340953E-3</v>
      </c>
      <c r="X1423" s="60">
        <f>IF(ISNUMBER(V1423),V1423/MAX(V$22:V1423)-1,"")</f>
        <v>-2.3284059602452833E-2</v>
      </c>
      <c r="Z1423" s="62">
        <v>12.26</v>
      </c>
      <c r="AA1423" s="60">
        <f>IF(AND(ISNUMBER(Z1422),ISNUMBER(Z1423)),Z1423/Z1422-1,"")</f>
        <v>5.7424118129614232E-3</v>
      </c>
      <c r="AB1423" s="60">
        <f>IF(ISNUMBER(Z1423),Z1423/MAX(Z$22:Z1423)-1,"")</f>
        <v>-9.5870206489675591E-2</v>
      </c>
      <c r="AD1423" s="62">
        <v>16.43</v>
      </c>
      <c r="AE1423" s="60">
        <f>IF(AND(ISNUMBER(AD1422),ISNUMBER(AD1423)),AD1423/AD1422-1,"")</f>
        <v>1.4823965410747375E-2</v>
      </c>
      <c r="AF1423" s="60">
        <f>IF(ISNUMBER(AD1423),AD1423/MAX(AD$22:AD1423)-1,"")</f>
        <v>-6.0606060606060552E-2</v>
      </c>
      <c r="AH1423" s="62">
        <v>18.45</v>
      </c>
      <c r="AI1423" s="60">
        <f>IF(AND(ISNUMBER(AH1422),ISNUMBER(AH1423)),AH1423/AH1422-1,"")</f>
        <v>-4.31732325957912E-3</v>
      </c>
      <c r="AJ1423" s="60">
        <f>IF(ISNUMBER(AH1423),AH1423/MAX(AH$22:AH1423)-1,"")</f>
        <v>-0.12309885931558939</v>
      </c>
      <c r="AL1423" s="62">
        <v>19.88</v>
      </c>
      <c r="AM1423" s="60">
        <f>IF(AND(ISNUMBER(AL1422),ISNUMBER(AL1423)),AL1423/AL1422-1,"")</f>
        <v>-1.1437095972153144E-2</v>
      </c>
      <c r="AN1423" s="60">
        <f>IF(ISNUMBER(AL1423),AL1423/MAX(AL$22:AL1423)-1,"")</f>
        <v>-0.15655494272380155</v>
      </c>
      <c r="AP1423" s="62">
        <v>100.56</v>
      </c>
      <c r="AQ1423" s="60">
        <f>IF(AND(ISNUMBER(AP1422),ISNUMBER(AP1423)),AP1423/AP1422-1,"")</f>
        <v>9.9453008453487257E-5</v>
      </c>
      <c r="AR1423" s="60">
        <f>IF(ISNUMBER(AP1423),AP1423/MAX(AP$22:AP1423)-1,"")</f>
        <v>-1.4894250819182941E-3</v>
      </c>
      <c r="AT1423" s="62">
        <v>50.18</v>
      </c>
      <c r="AU1423" s="60">
        <f>IF(AND(ISNUMBER(AT1422),ISNUMBER(AT1423)),AT1423/AT1422-1,"")</f>
        <v>1.9932230416586094E-4</v>
      </c>
      <c r="AV1423" s="60">
        <f>IF(ISNUMBER(AT1423),AT1423/MAX(AT$22:AT1423)-1,"")</f>
        <v>-1.3930348258706093E-3</v>
      </c>
      <c r="AX1423" s="62">
        <v>26.59</v>
      </c>
      <c r="AY1423" s="60">
        <f>IF(AND(ISNUMBER(AX1422),ISNUMBER(AX1423)),AX1423/AX1422-1,"")</f>
        <v>7.5272864132469586E-4</v>
      </c>
      <c r="AZ1423" s="60">
        <f>IF(ISNUMBER(AX1423),AX1423/MAX(AX$22:AX1423)-1,"")</f>
        <v>-6.0755916637230678E-2</v>
      </c>
      <c r="BB1423" s="62">
        <v>41.03</v>
      </c>
      <c r="BC1423" s="60">
        <f>IF(AND(ISNUMBER(BB1422),ISNUMBER(BB1423)),BB1423/BB1422-1,"")</f>
        <v>1.4644862094215227E-3</v>
      </c>
      <c r="BD1423" s="60">
        <f>IF(ISNUMBER(BB1423),BB1423/MAX(BB$22:BB1423)-1,"")</f>
        <v>-0.25818116073042852</v>
      </c>
      <c r="BF1423" s="62">
        <v>48.82</v>
      </c>
      <c r="BG1423" s="60">
        <f>IF(AND(ISNUMBER(BF1422),ISNUMBER(BF1423)),BF1423/BF1422-1,"")</f>
        <v>6.1488009838073232E-4</v>
      </c>
      <c r="BH1423" s="60">
        <f>IF(ISNUMBER(BF1423),BF1423/MAX(BF$22:BF1423)-1,"")</f>
        <v>-9.8263760620613261E-2</v>
      </c>
      <c r="BK1423" s="61">
        <f>BK1422*(1+BL1423)</f>
        <v>150.18492633937939</v>
      </c>
      <c r="BL1423" s="60">
        <f>$L$12*N(AQ1423)+$L$13*N(S1423)+$L$14*N(AA1423)+$L$15*N(AE1423)+$L$16*N(AY1423)+$L$17*N(BC1423)+$L$18*N(AM1423)+$L$19*N(AU1423)+$L$20*N(W1423)</f>
        <v>3.1258556411291397E-3</v>
      </c>
      <c r="BM1423" s="60">
        <f>IF(ISNUMBER(BK1423),BK1423/MAX(BK$22:BK1423)-1,"")</f>
        <v>-1.1540916413683044E-2</v>
      </c>
      <c r="BO1423" s="61">
        <f>BO1422*(1+BP1423)</f>
        <v>150.18089289613212</v>
      </c>
      <c r="BP1423" s="60">
        <f>$L$36*N(S1423)+$L$37*N(AQ1423)+$L$38*N(AA1423)+$L$39*N(AE1423)+$L$40*N(AM1423)+$L$41*N(W1423)+$L$42*N(AI1423)+$L$43*N(BG1423)+$L$44*N(AY1423)</f>
        <v>4.2946700603564624E-3</v>
      </c>
      <c r="BQ1423" s="60">
        <f>IF(ISNUMBER(BO1423),BO1423/MAX(BO$22:BO1423)-1,"")</f>
        <v>-1.5357193658359636E-2</v>
      </c>
      <c r="BS1423" s="61">
        <f>BS1422*(1+BT1423)</f>
        <v>139.91904331509105</v>
      </c>
      <c r="BT1423" s="60">
        <f>$L$60*N(S1423)+$L$61*N(AE1423)+$L$62*N(AQ1423)+$L$63*N(AM1423)+$L$64*N(AI1423)+$L$65*N(AA1423)+$L$66*N(BG1423)+$L$67*N(W1423)+$L$68*N(AY1423)</f>
        <v>2.7038211971006326E-3</v>
      </c>
      <c r="BU1423" s="60">
        <f>IF(ISNUMBER(BS1423),BS1423/MAX(BS$22:BS1423)-1,"")</f>
        <v>-3.1107053453636513E-2</v>
      </c>
    </row>
    <row r="1424" spans="17:73" ht="16" customHeight="1">
      <c r="Q1424" s="63">
        <v>45126</v>
      </c>
      <c r="R1424" s="62">
        <v>668.96</v>
      </c>
      <c r="S1424" s="60">
        <f>IF(AND(ISNUMBER(R1423),ISNUMBER(R1424)),R1424/R1423-1,"")</f>
        <v>1.2241439314842673E-2</v>
      </c>
      <c r="T1424" s="60">
        <f>IF(ISNUMBER(R1424),R1424/MAX(R$22:R1424)-1,"")</f>
        <v>0</v>
      </c>
      <c r="V1424" s="62">
        <v>333.95</v>
      </c>
      <c r="W1424" s="60">
        <f>IF(AND(ISNUMBER(V1423),ISNUMBER(V1424)),V1424/V1423-1,"")</f>
        <v>1.2859785872433305E-2</v>
      </c>
      <c r="X1424" s="60">
        <f>IF(ISNUMBER(V1424),V1424/MAX(V$22:V1424)-1,"")</f>
        <v>-1.0723701750747994E-2</v>
      </c>
      <c r="Z1424" s="62">
        <v>12.39</v>
      </c>
      <c r="AA1424" s="60">
        <f>IF(AND(ISNUMBER(Z1423),ISNUMBER(Z1424)),Z1424/Z1423-1,"")</f>
        <v>1.0603588907014849E-2</v>
      </c>
      <c r="AB1424" s="60">
        <f>IF(ISNUMBER(Z1424),Z1424/MAX(Z$22:Z1424)-1,"")</f>
        <v>-8.6283185840707932E-2</v>
      </c>
      <c r="AD1424" s="62">
        <v>16.600000000000001</v>
      </c>
      <c r="AE1424" s="60">
        <f>IF(AND(ISNUMBER(AD1423),ISNUMBER(AD1424)),AD1424/AD1423-1,"")</f>
        <v>1.0346926354230179E-2</v>
      </c>
      <c r="AF1424" s="60">
        <f>IF(ISNUMBER(AD1424),AD1424/MAX(AD$22:AD1424)-1,"")</f>
        <v>-5.088622069754134E-2</v>
      </c>
      <c r="AH1424" s="62">
        <v>18.53</v>
      </c>
      <c r="AI1424" s="60">
        <f>IF(AND(ISNUMBER(AH1423),ISNUMBER(AH1424)),AH1424/AH1423-1,"")</f>
        <v>4.3360433604338056E-3</v>
      </c>
      <c r="AJ1424" s="60">
        <f>IF(ISNUMBER(AH1424),AH1424/MAX(AH$22:AH1424)-1,"")</f>
        <v>-0.11929657794676796</v>
      </c>
      <c r="AL1424" s="62">
        <v>19.89</v>
      </c>
      <c r="AM1424" s="60">
        <f>IF(AND(ISNUMBER(AL1423),ISNUMBER(AL1424)),AL1424/AL1423-1,"")</f>
        <v>5.0301810865205354E-4</v>
      </c>
      <c r="AN1424" s="60">
        <f>IF(ISNUMBER(AL1424),AL1424/MAX(AL$22:AL1424)-1,"")</f>
        <v>-0.15613067458633856</v>
      </c>
      <c r="AP1424" s="62">
        <v>100.58</v>
      </c>
      <c r="AQ1424" s="60">
        <f>IF(AND(ISNUMBER(AP1423),ISNUMBER(AP1424)),AP1424/AP1423-1,"")</f>
        <v>1.9888623707231545E-4</v>
      </c>
      <c r="AR1424" s="60">
        <f>IF(ISNUMBER(AP1424),AP1424/MAX(AP$22:AP1424)-1,"")</f>
        <v>-1.2908350709959215E-3</v>
      </c>
      <c r="AT1424" s="62">
        <v>50.17</v>
      </c>
      <c r="AU1424" s="60">
        <f>IF(AND(ISNUMBER(AT1423),ISNUMBER(AT1424)),AT1424/AT1423-1,"")</f>
        <v>-1.9928258270218713E-4</v>
      </c>
      <c r="AV1424" s="60">
        <f>IF(ISNUMBER(AT1424),AT1424/MAX(AT$22:AT1424)-1,"")</f>
        <v>-1.5920398009949821E-3</v>
      </c>
      <c r="AX1424" s="62">
        <v>26.97</v>
      </c>
      <c r="AY1424" s="60">
        <f>IF(AND(ISNUMBER(AX1423),ISNUMBER(AX1424)),AX1424/AX1423-1,"")</f>
        <v>1.4291086874764991E-2</v>
      </c>
      <c r="AZ1424" s="60">
        <f>IF(ISNUMBER(AX1424),AX1424/MAX(AX$22:AX1424)-1,"")</f>
        <v>-4.7333097845284389E-2</v>
      </c>
      <c r="BB1424" s="62">
        <v>41.15</v>
      </c>
      <c r="BC1424" s="60">
        <f>IF(AND(ISNUMBER(BB1423),ISNUMBER(BB1424)),BB1424/BB1423-1,"")</f>
        <v>2.924689251766921E-3</v>
      </c>
      <c r="BD1424" s="60">
        <f>IF(ISNUMBER(BB1424),BB1424/MAX(BB$22:BB1424)-1,"")</f>
        <v>-0.25601157114445861</v>
      </c>
      <c r="BF1424" s="62">
        <v>48.9</v>
      </c>
      <c r="BG1424" s="60">
        <f>IF(AND(ISNUMBER(BF1423),ISNUMBER(BF1424)),BF1424/BF1423-1,"")</f>
        <v>1.6386726751331793E-3</v>
      </c>
      <c r="BH1424" s="60">
        <f>IF(ISNUMBER(BF1424),BF1424/MAX(BF$22:BF1424)-1,"")</f>
        <v>-9.678611008496496E-2</v>
      </c>
      <c r="BK1424" s="61">
        <f>BK1423*(1+BL1424)</f>
        <v>151.48731119811623</v>
      </c>
      <c r="BL1424" s="60">
        <f>$L$12*N(AQ1424)+$L$13*N(S1424)+$L$14*N(AA1424)+$L$15*N(AE1424)+$L$16*N(AY1424)+$L$17*N(BC1424)+$L$18*N(AM1424)+$L$19*N(AU1424)+$L$20*N(W1424)</f>
        <v>8.6718746713222179E-3</v>
      </c>
      <c r="BM1424" s="60">
        <f>IF(ISNUMBER(BK1424),BK1424/MAX(BK$22:BK1424)-1,"")</f>
        <v>-2.9691231230926096E-3</v>
      </c>
      <c r="BO1424" s="61">
        <f>BO1423*(1+BP1424)</f>
        <v>151.48352804332987</v>
      </c>
      <c r="BP1424" s="60">
        <f>$L$36*N(S1424)+$L$37*N(AQ1424)+$L$38*N(AA1424)+$L$39*N(AE1424)+$L$40*N(AM1424)+$L$41*N(W1424)+$L$42*N(AI1424)+$L$43*N(BG1424)+$L$44*N(AY1424)</f>
        <v>8.6737741538045234E-3</v>
      </c>
      <c r="BQ1424" s="60">
        <f>IF(ISNUMBER(BO1424),BO1424/MAX(BO$22:BO1424)-1,"")</f>
        <v>-6.8166243339840005E-3</v>
      </c>
      <c r="BS1424" s="61">
        <f>BS1423*(1+BT1424)</f>
        <v>140.94343627203892</v>
      </c>
      <c r="BT1424" s="60">
        <f>$L$60*N(S1424)+$L$61*N(AE1424)+$L$62*N(AQ1424)+$L$63*N(AM1424)+$L$64*N(AI1424)+$L$65*N(AA1424)+$L$66*N(BG1424)+$L$67*N(W1424)+$L$68*N(AY1424)</f>
        <v>7.3213261946124325E-3</v>
      </c>
      <c r="BU1424" s="60">
        <f>IF(ISNUMBER(BS1424),BS1424/MAX(BS$22:BS1424)-1,"")</f>
        <v>-2.4013472144311487E-2</v>
      </c>
    </row>
    <row r="1425" spans="17:73" ht="16" customHeight="1">
      <c r="Q1425" s="63">
        <v>45127</v>
      </c>
      <c r="R1425" s="62">
        <v>666.5</v>
      </c>
      <c r="S1425" s="60">
        <f>IF(AND(ISNUMBER(R1424),ISNUMBER(R1425)),R1425/R1424-1,"")</f>
        <v>-3.6773499162879864E-3</v>
      </c>
      <c r="T1425" s="60">
        <f>IF(ISNUMBER(R1425),R1425/MAX(R$22:R1425)-1,"")</f>
        <v>-3.6773499162879864E-3</v>
      </c>
      <c r="V1425" s="62">
        <v>332.94</v>
      </c>
      <c r="W1425" s="60">
        <f>IF(AND(ISNUMBER(V1424),ISNUMBER(V1425)),V1425/V1424-1,"")</f>
        <v>-3.0244048510256194E-3</v>
      </c>
      <c r="X1425" s="60">
        <f>IF(ISNUMBER(V1425),V1425/MAX(V$22:V1425)-1,"")</f>
        <v>-1.3715673786177662E-2</v>
      </c>
      <c r="Z1425" s="62">
        <v>12.35</v>
      </c>
      <c r="AA1425" s="60">
        <f>IF(AND(ISNUMBER(Z1424),ISNUMBER(Z1425)),Z1425/Z1424-1,"")</f>
        <v>-3.2284100080710587E-3</v>
      </c>
      <c r="AB1425" s="60">
        <f>IF(ISNUMBER(Z1425),Z1425/MAX(Z$22:Z1425)-1,"")</f>
        <v>-8.9233038348082605E-2</v>
      </c>
      <c r="AD1425" s="62">
        <v>16.440000000000001</v>
      </c>
      <c r="AE1425" s="60">
        <f>IF(AND(ISNUMBER(AD1424),ISNUMBER(AD1425)),AD1425/AD1424-1,"")</f>
        <v>-9.6385542168674343E-3</v>
      </c>
      <c r="AF1425" s="60">
        <f>IF(ISNUMBER(AD1425),AD1425/MAX(AD$22:AD1425)-1,"")</f>
        <v>-6.003430531732401E-2</v>
      </c>
      <c r="AH1425" s="62">
        <v>18.5</v>
      </c>
      <c r="AI1425" s="60">
        <f>IF(AND(ISNUMBER(AH1424),ISNUMBER(AH1425)),AH1425/AH1424-1,"")</f>
        <v>-1.6189962223421839E-3</v>
      </c>
      <c r="AJ1425" s="60">
        <f>IF(ISNUMBER(AH1425),AH1425/MAX(AH$22:AH1425)-1,"")</f>
        <v>-0.12072243346007605</v>
      </c>
      <c r="AL1425" s="62">
        <v>20.100000000000001</v>
      </c>
      <c r="AM1425" s="60">
        <f>IF(AND(ISNUMBER(AL1424),ISNUMBER(AL1425)),AL1425/AL1424-1,"")</f>
        <v>1.0558069381598756E-2</v>
      </c>
      <c r="AN1425" s="60">
        <f>IF(ISNUMBER(AL1425),AL1425/MAX(AL$22:AL1425)-1,"")</f>
        <v>-0.14722104369961808</v>
      </c>
      <c r="AP1425" s="62">
        <v>100.6</v>
      </c>
      <c r="AQ1425" s="60">
        <f>IF(AND(ISNUMBER(AP1424),ISNUMBER(AP1425)),AP1425/AP1424-1,"")</f>
        <v>1.9884668920266968E-4</v>
      </c>
      <c r="AR1425" s="60">
        <f>IF(ISNUMBER(AP1425),AP1425/MAX(AP$22:AP1425)-1,"")</f>
        <v>-1.0922450600734379E-3</v>
      </c>
      <c r="AT1425" s="62">
        <v>50.19</v>
      </c>
      <c r="AU1425" s="60">
        <f>IF(AND(ISNUMBER(AT1424),ISNUMBER(AT1425)),AT1425/AT1424-1,"")</f>
        <v>3.9864460833149984E-4</v>
      </c>
      <c r="AV1425" s="60">
        <f>IF(ISNUMBER(AT1425),AT1425/MAX(AT$22:AT1425)-1,"")</f>
        <v>-1.1940298507463476E-3</v>
      </c>
      <c r="AX1425" s="62">
        <v>26.88</v>
      </c>
      <c r="AY1425" s="60">
        <f>IF(AND(ISNUMBER(AX1424),ISNUMBER(AX1425)),AX1425/AX1424-1,"")</f>
        <v>-3.3370411568409697E-3</v>
      </c>
      <c r="AZ1425" s="60">
        <f>IF(ISNUMBER(AX1425),AX1425/MAX(AX$22:AX1425)-1,"")</f>
        <v>-5.0512186506534773E-2</v>
      </c>
      <c r="BB1425" s="62">
        <v>41.17</v>
      </c>
      <c r="BC1425" s="60">
        <f>IF(AND(ISNUMBER(BB1424),ISNUMBER(BB1425)),BB1425/BB1424-1,"")</f>
        <v>4.8602673147035702E-4</v>
      </c>
      <c r="BD1425" s="60">
        <f>IF(ISNUMBER(BB1425),BB1425/MAX(BB$22:BB1425)-1,"")</f>
        <v>-0.25564997288013014</v>
      </c>
      <c r="BF1425" s="62">
        <v>48.82</v>
      </c>
      <c r="BG1425" s="60">
        <f>IF(AND(ISNUMBER(BF1424),ISNUMBER(BF1425)),BF1425/BF1424-1,"")</f>
        <v>-1.6359918200408163E-3</v>
      </c>
      <c r="BH1425" s="60">
        <f>IF(ISNUMBER(BF1425),BF1425/MAX(BF$22:BF1425)-1,"")</f>
        <v>-9.8263760620613261E-2</v>
      </c>
      <c r="BK1425" s="61">
        <f>BK1424*(1+BL1425)</f>
        <v>151.10633442492789</v>
      </c>
      <c r="BL1425" s="60">
        <f>$L$12*N(AQ1425)+$L$13*N(S1425)+$L$14*N(AA1425)+$L$15*N(AE1425)+$L$16*N(AY1425)+$L$17*N(BC1425)+$L$18*N(AM1425)+$L$19*N(AU1425)+$L$20*N(W1425)</f>
        <v>-2.5149088077092664E-3</v>
      </c>
      <c r="BM1425" s="60">
        <f>IF(ISNUMBER(BK1425),BK1425/MAX(BK$22:BK1425)-1,"")</f>
        <v>-5.4765648569083947E-3</v>
      </c>
      <c r="BO1425" s="61">
        <f>BO1424*(1+BP1425)</f>
        <v>150.9971335069541</v>
      </c>
      <c r="BP1425" s="60">
        <f>$L$36*N(S1425)+$L$37*N(AQ1425)+$L$38*N(AA1425)+$L$39*N(AE1425)+$L$40*N(AM1425)+$L$41*N(W1425)+$L$42*N(AI1425)+$L$43*N(BG1425)+$L$44*N(AY1425)</f>
        <v>-3.2108740973913032E-3</v>
      </c>
      <c r="BQ1425" s="60">
        <f>IF(ISNUMBER(BO1425),BO1425/MAX(BO$22:BO1425)-1,"")</f>
        <v>-1.0005611108869661E-2</v>
      </c>
      <c r="BS1425" s="61">
        <f>BS1424*(1+BT1425)</f>
        <v>140.62784992359124</v>
      </c>
      <c r="BT1425" s="60">
        <f>$L$60*N(S1425)+$L$61*N(AE1425)+$L$62*N(AQ1425)+$L$63*N(AM1425)+$L$64*N(AI1425)+$L$65*N(AA1425)+$L$66*N(BG1425)+$L$67*N(W1425)+$L$68*N(AY1425)</f>
        <v>-2.2390992925598609E-3</v>
      </c>
      <c r="BU1425" s="60">
        <f>IF(ISNUMBER(BS1425),BS1425/MAX(BS$22:BS1425)-1,"")</f>
        <v>-2.6198802888381056E-2</v>
      </c>
    </row>
    <row r="1426" spans="17:73" ht="16" customHeight="1">
      <c r="Q1426" s="63">
        <v>45128</v>
      </c>
      <c r="R1426" s="62">
        <v>668.86</v>
      </c>
      <c r="S1426" s="60">
        <f>IF(AND(ISNUMBER(R1425),ISNUMBER(R1426)),R1426/R1425-1,"")</f>
        <v>3.5408852213052455E-3</v>
      </c>
      <c r="T1426" s="60">
        <f>IF(ISNUMBER(R1426),R1426/MAX(R$22:R1426)-1,"")</f>
        <v>-1.4948576895479349E-4</v>
      </c>
      <c r="V1426" s="62">
        <v>333.5</v>
      </c>
      <c r="W1426" s="60">
        <f>IF(AND(ISNUMBER(V1425),ISNUMBER(V1426)),V1426/V1425-1,"")</f>
        <v>1.6819847419955458E-3</v>
      </c>
      <c r="X1426" s="60">
        <f>IF(ISNUMBER(V1426),V1426/MAX(V$22:V1426)-1,"")</f>
        <v>-1.2056758598216644E-2</v>
      </c>
      <c r="Z1426" s="62">
        <v>12.33</v>
      </c>
      <c r="AA1426" s="60">
        <f>IF(AND(ISNUMBER(Z1425),ISNUMBER(Z1426)),Z1426/Z1425-1,"")</f>
        <v>-1.6194331983805377E-3</v>
      </c>
      <c r="AB1426" s="60">
        <f>IF(ISNUMBER(Z1426),Z1426/MAX(Z$22:Z1426)-1,"")</f>
        <v>-9.0707964601769886E-2</v>
      </c>
      <c r="AD1426" s="62">
        <v>16.440000000000001</v>
      </c>
      <c r="AE1426" s="60">
        <f>IF(AND(ISNUMBER(AD1425),ISNUMBER(AD1426)),AD1426/AD1425-1,"")</f>
        <v>0</v>
      </c>
      <c r="AF1426" s="60">
        <f>IF(ISNUMBER(AD1426),AD1426/MAX(AD$22:AD1426)-1,"")</f>
        <v>-6.003430531732401E-2</v>
      </c>
      <c r="AH1426" s="62">
        <v>18.43</v>
      </c>
      <c r="AI1426" s="60">
        <f>IF(AND(ISNUMBER(AH1425),ISNUMBER(AH1426)),AH1426/AH1425-1,"")</f>
        <v>-3.7837837837837451E-3</v>
      </c>
      <c r="AJ1426" s="60">
        <f>IF(ISNUMBER(AH1426),AH1426/MAX(AH$22:AH1426)-1,"")</f>
        <v>-0.12404942965779464</v>
      </c>
      <c r="AL1426" s="62">
        <v>20.2</v>
      </c>
      <c r="AM1426" s="60">
        <f>IF(AND(ISNUMBER(AL1425),ISNUMBER(AL1426)),AL1426/AL1425-1,"")</f>
        <v>4.9751243781093191E-3</v>
      </c>
      <c r="AN1426" s="60">
        <f>IF(ISNUMBER(AL1426),AL1426/MAX(AL$22:AL1426)-1,"")</f>
        <v>-0.14297836232498939</v>
      </c>
      <c r="AP1426" s="62">
        <v>100.6</v>
      </c>
      <c r="AQ1426" s="60">
        <f>IF(AND(ISNUMBER(AP1425),ISNUMBER(AP1426)),AP1426/AP1425-1,"")</f>
        <v>0</v>
      </c>
      <c r="AR1426" s="60">
        <f>IF(ISNUMBER(AP1426),AP1426/MAX(AP$22:AP1426)-1,"")</f>
        <v>-1.0922450600734379E-3</v>
      </c>
      <c r="AT1426" s="62">
        <v>50.2</v>
      </c>
      <c r="AU1426" s="60">
        <f>IF(AND(ISNUMBER(AT1425),ISNUMBER(AT1426)),AT1426/AT1425-1,"")</f>
        <v>1.9924287706718502E-4</v>
      </c>
      <c r="AV1426" s="60">
        <f>IF(ISNUMBER(AT1426),AT1426/MAX(AT$22:AT1426)-1,"")</f>
        <v>-9.9502487562186381E-4</v>
      </c>
      <c r="AX1426" s="62">
        <v>26.92</v>
      </c>
      <c r="AY1426" s="60">
        <f>IF(AND(ISNUMBER(AX1425),ISNUMBER(AX1426)),AX1426/AX1425-1,"")</f>
        <v>1.4880952380953438E-3</v>
      </c>
      <c r="AZ1426" s="60">
        <f>IF(ISNUMBER(AX1426),AX1426/MAX(AX$22:AX1426)-1,"")</f>
        <v>-4.9099258212645602E-2</v>
      </c>
      <c r="BB1426" s="62">
        <v>41.05</v>
      </c>
      <c r="BC1426" s="60">
        <f>IF(AND(ISNUMBER(BB1425),ISNUMBER(BB1426)),BB1426/BB1425-1,"")</f>
        <v>-2.9147437454458691E-3</v>
      </c>
      <c r="BD1426" s="60">
        <f>IF(ISNUMBER(BB1426),BB1426/MAX(BB$22:BB1426)-1,"")</f>
        <v>-0.25781956246610027</v>
      </c>
      <c r="BF1426" s="62">
        <v>48.81</v>
      </c>
      <c r="BG1426" s="60">
        <f>IF(AND(ISNUMBER(BF1425),ISNUMBER(BF1426)),BF1426/BF1425-1,"")</f>
        <v>-2.0483408439164741E-4</v>
      </c>
      <c r="BH1426" s="60">
        <f>IF(ISNUMBER(BF1426),BF1426/MAX(BF$22:BF1426)-1,"")</f>
        <v>-9.8448466937569257E-2</v>
      </c>
      <c r="BK1426" s="61">
        <f>BK1425*(1+BL1426)</f>
        <v>151.27695141464051</v>
      </c>
      <c r="BL1426" s="60">
        <f>$L$12*N(AQ1426)+$L$13*N(S1426)+$L$14*N(AA1426)+$L$15*N(AE1426)+$L$16*N(AY1426)+$L$17*N(BC1426)+$L$18*N(AM1426)+$L$19*N(AU1426)+$L$20*N(W1426)</f>
        <v>1.1291187120774453E-3</v>
      </c>
      <c r="BM1426" s="60">
        <f>IF(ISNUMBER(BK1426),BK1426/MAX(BK$22:BK1426)-1,"")</f>
        <v>-4.3536298366888548E-3</v>
      </c>
      <c r="BO1426" s="61">
        <f>BO1425*(1+BP1426)</f>
        <v>151.1456848509055</v>
      </c>
      <c r="BP1426" s="60">
        <f>$L$36*N(S1426)+$L$37*N(AQ1426)+$L$38*N(AA1426)+$L$39*N(AE1426)+$L$40*N(AM1426)+$L$41*N(W1426)+$L$42*N(AI1426)+$L$43*N(BG1426)+$L$44*N(AY1426)</f>
        <v>9.838024106899536E-4</v>
      </c>
      <c r="BQ1426" s="60">
        <f>IF(ISNUMBER(BO1426),BO1426/MAX(BO$22:BO1426)-1,"")</f>
        <v>-9.031652242509125E-3</v>
      </c>
      <c r="BS1426" s="61">
        <f>BS1425*(1+BT1426)</f>
        <v>140.77470691405929</v>
      </c>
      <c r="BT1426" s="60">
        <f>$L$60*N(S1426)+$L$61*N(AE1426)+$L$62*N(AQ1426)+$L$63*N(AM1426)+$L$64*N(AI1426)+$L$65*N(AA1426)+$L$66*N(BG1426)+$L$67*N(W1426)+$L$68*N(AY1426)</f>
        <v>1.0442952128461331E-3</v>
      </c>
      <c r="BU1426" s="60">
        <f>IF(ISNUMBER(BS1426),BS1426/MAX(BS$22:BS1426)-1,"")</f>
        <v>-2.5181866959973598E-2</v>
      </c>
    </row>
    <row r="1427" spans="17:73" ht="16" customHeight="1">
      <c r="Q1427" s="63">
        <v>45131</v>
      </c>
      <c r="R1427" s="62">
        <v>671.37</v>
      </c>
      <c r="S1427" s="60">
        <f>IF(AND(ISNUMBER(R1426),ISNUMBER(R1427)),R1427/R1426-1,"")</f>
        <v>3.752653769099723E-3</v>
      </c>
      <c r="T1427" s="60">
        <f>IF(ISNUMBER(R1427),R1427/MAX(R$22:R1427)-1,"")</f>
        <v>0</v>
      </c>
      <c r="V1427" s="62">
        <v>334.8</v>
      </c>
      <c r="W1427" s="60">
        <f>IF(AND(ISNUMBER(V1426),ISNUMBER(V1427)),V1427/V1426-1,"")</f>
        <v>3.89805097451279E-3</v>
      </c>
      <c r="X1427" s="60">
        <f>IF(ISNUMBER(V1427),V1427/MAX(V$22:V1427)-1,"")</f>
        <v>-8.2057054833071241E-3</v>
      </c>
      <c r="Z1427" s="62">
        <v>12.36</v>
      </c>
      <c r="AA1427" s="60">
        <f>IF(AND(ISNUMBER(Z1426),ISNUMBER(Z1427)),Z1427/Z1426-1,"")</f>
        <v>2.4330900243307862E-3</v>
      </c>
      <c r="AB1427" s="60">
        <f>IF(ISNUMBER(Z1427),Z1427/MAX(Z$22:Z1427)-1,"")</f>
        <v>-8.8495575221238965E-2</v>
      </c>
      <c r="AD1427" s="62">
        <v>16.579999999999998</v>
      </c>
      <c r="AE1427" s="60">
        <f>IF(AND(ISNUMBER(AD1426),ISNUMBER(AD1427)),AD1427/AD1426-1,"")</f>
        <v>8.5158150851578629E-3</v>
      </c>
      <c r="AF1427" s="60">
        <f>IF(ISNUMBER(AD1427),AD1427/MAX(AD$22:AD1427)-1,"")</f>
        <v>-5.2029731275014313E-2</v>
      </c>
      <c r="AH1427" s="62">
        <v>18.45</v>
      </c>
      <c r="AI1427" s="60">
        <f>IF(AND(ISNUMBER(AH1426),ISNUMBER(AH1427)),AH1427/AH1426-1,"")</f>
        <v>1.0851871947910041E-3</v>
      </c>
      <c r="AJ1427" s="60">
        <f>IF(ISNUMBER(AH1427),AH1427/MAX(AH$22:AH1427)-1,"")</f>
        <v>-0.12309885931558939</v>
      </c>
      <c r="AL1427" s="62">
        <v>20.309999999999999</v>
      </c>
      <c r="AM1427" s="60">
        <f>IF(AND(ISNUMBER(AL1426),ISNUMBER(AL1427)),AL1427/AL1426-1,"")</f>
        <v>5.4455445544554504E-3</v>
      </c>
      <c r="AN1427" s="60">
        <f>IF(ISNUMBER(AL1427),AL1427/MAX(AL$22:AL1427)-1,"")</f>
        <v>-0.13831141281289783</v>
      </c>
      <c r="AP1427" s="62">
        <v>100.62</v>
      </c>
      <c r="AQ1427" s="60">
        <f>IF(AND(ISNUMBER(AP1426),ISNUMBER(AP1427)),AP1427/AP1426-1,"")</f>
        <v>1.9880715705777874E-4</v>
      </c>
      <c r="AR1427" s="60">
        <f>IF(ISNUMBER(AP1427),AP1427/MAX(AP$22:AP1427)-1,"")</f>
        <v>-8.9365504915095428E-4</v>
      </c>
      <c r="AT1427" s="62">
        <v>50.2</v>
      </c>
      <c r="AU1427" s="60">
        <f>IF(AND(ISNUMBER(AT1426),ISNUMBER(AT1427)),AT1427/AT1426-1,"")</f>
        <v>0</v>
      </c>
      <c r="AV1427" s="60">
        <f>IF(ISNUMBER(AT1427),AT1427/MAX(AT$22:AT1427)-1,"")</f>
        <v>-9.9502487562186381E-4</v>
      </c>
      <c r="AX1427" s="62">
        <v>26.93</v>
      </c>
      <c r="AY1427" s="60">
        <f>IF(AND(ISNUMBER(AX1426),ISNUMBER(AX1427)),AX1427/AX1426-1,"")</f>
        <v>3.714710252600284E-4</v>
      </c>
      <c r="AZ1427" s="60">
        <f>IF(ISNUMBER(AX1427),AX1427/MAX(AX$22:AX1427)-1,"")</f>
        <v>-4.8746026139173448E-2</v>
      </c>
      <c r="BB1427" s="62">
        <v>41.06</v>
      </c>
      <c r="BC1427" s="60">
        <f>IF(AND(ISNUMBER(BB1426),ISNUMBER(BB1427)),BB1427/BB1426-1,"")</f>
        <v>2.4360535931799987E-4</v>
      </c>
      <c r="BD1427" s="60">
        <f>IF(ISNUMBER(BB1427),BB1427/MAX(BB$22:BB1427)-1,"")</f>
        <v>-0.25763876333393598</v>
      </c>
      <c r="BF1427" s="62">
        <v>48.86</v>
      </c>
      <c r="BG1427" s="60">
        <f>IF(AND(ISNUMBER(BF1426),ISNUMBER(BF1427)),BF1427/BF1426-1,"")</f>
        <v>1.0243802499487753E-3</v>
      </c>
      <c r="BH1427" s="60">
        <f>IF(ISNUMBER(BF1427),BF1427/MAX(BF$22:BF1427)-1,"")</f>
        <v>-9.7524935352789055E-2</v>
      </c>
      <c r="BK1427" s="61">
        <f>BK1426*(1+BL1427)</f>
        <v>151.68661603140282</v>
      </c>
      <c r="BL1427" s="60">
        <f>$L$12*N(AQ1427)+$L$13*N(S1427)+$L$14*N(AA1427)+$L$15*N(AE1427)+$L$16*N(AY1427)+$L$17*N(BC1427)+$L$18*N(AM1427)+$L$19*N(AU1427)+$L$20*N(W1427)</f>
        <v>2.7080438423129558E-3</v>
      </c>
      <c r="BM1427" s="60">
        <f>IF(ISNUMBER(BK1427),BK1427/MAX(BK$22:BK1427)-1,"")</f>
        <v>-1.6573758148467066E-3</v>
      </c>
      <c r="BO1427" s="61">
        <f>BO1426*(1+BP1427)</f>
        <v>151.64162118710519</v>
      </c>
      <c r="BP1427" s="60">
        <f>$L$36*N(S1427)+$L$37*N(AQ1427)+$L$38*N(AA1427)+$L$39*N(AE1427)+$L$40*N(AM1427)+$L$41*N(W1427)+$L$42*N(AI1427)+$L$43*N(BG1427)+$L$44*N(AY1427)</f>
        <v>3.2811809128979914E-3</v>
      </c>
      <c r="BQ1427" s="60">
        <f>IF(ISNUMBER(BO1427),BO1427/MAX(BO$22:BO1427)-1,"")</f>
        <v>-5.7801058145611206E-3</v>
      </c>
      <c r="BS1427" s="61">
        <f>BS1426*(1+BT1427)</f>
        <v>141.2999123199414</v>
      </c>
      <c r="BT1427" s="60">
        <f>$L$60*N(S1427)+$L$61*N(AE1427)+$L$62*N(AQ1427)+$L$63*N(AM1427)+$L$64*N(AI1427)+$L$65*N(AA1427)+$L$66*N(BG1427)+$L$67*N(W1427)+$L$68*N(AY1427)</f>
        <v>3.7308222293280595E-3</v>
      </c>
      <c r="BU1427" s="60">
        <f>IF(ISNUMBER(BS1427),BS1427/MAX(BS$22:BS1427)-1,"")</f>
        <v>-2.1544993799675893E-2</v>
      </c>
    </row>
    <row r="1428" spans="17:73" ht="16" customHeight="1">
      <c r="Q1428" s="63">
        <v>45132</v>
      </c>
      <c r="R1428" s="62">
        <v>671.5</v>
      </c>
      <c r="S1428" s="60">
        <f>IF(AND(ISNUMBER(R1427),ISNUMBER(R1428)),R1428/R1427-1,"")</f>
        <v>1.9363391274551667E-4</v>
      </c>
      <c r="T1428" s="60">
        <f>IF(ISNUMBER(R1428),R1428/MAX(R$22:R1428)-1,"")</f>
        <v>0</v>
      </c>
      <c r="V1428" s="62">
        <v>334.37</v>
      </c>
      <c r="W1428" s="60">
        <f>IF(AND(ISNUMBER(V1427),ISNUMBER(V1428)),V1428/V1427-1,"")</f>
        <v>-1.2843488649940671E-3</v>
      </c>
      <c r="X1428" s="60">
        <f>IF(ISNUMBER(V1428),V1428/MAX(V$22:V1428)-1,"")</f>
        <v>-9.4795153597772019E-3</v>
      </c>
      <c r="Z1428" s="62">
        <v>12.34</v>
      </c>
      <c r="AA1428" s="60">
        <f>IF(AND(ISNUMBER(Z1427),ISNUMBER(Z1428)),Z1428/Z1427-1,"")</f>
        <v>-1.6181229773462036E-3</v>
      </c>
      <c r="AB1428" s="60">
        <f>IF(ISNUMBER(Z1428),Z1428/MAX(Z$22:Z1428)-1,"")</f>
        <v>-8.9970501474926245E-2</v>
      </c>
      <c r="AD1428" s="62">
        <v>16.66</v>
      </c>
      <c r="AE1428" s="60">
        <f>IF(AND(ISNUMBER(AD1427),ISNUMBER(AD1428)),AD1428/AD1427-1,"")</f>
        <v>4.8250904704463249E-3</v>
      </c>
      <c r="AF1428" s="60">
        <f>IF(ISNUMBER(AD1428),AD1428/MAX(AD$22:AD1428)-1,"")</f>
        <v>-4.7455688965122866E-2</v>
      </c>
      <c r="AH1428" s="62">
        <v>18.39</v>
      </c>
      <c r="AI1428" s="60">
        <f>IF(AND(ISNUMBER(AH1427),ISNUMBER(AH1428)),AH1428/AH1427-1,"")</f>
        <v>-3.2520325203251321E-3</v>
      </c>
      <c r="AJ1428" s="60">
        <f>IF(ISNUMBER(AH1428),AH1428/MAX(AH$22:AH1428)-1,"")</f>
        <v>-0.12595057034220525</v>
      </c>
      <c r="AL1428" s="62">
        <v>20.399999999999999</v>
      </c>
      <c r="AM1428" s="60">
        <f>IF(AND(ISNUMBER(AL1427),ISNUMBER(AL1428)),AL1428/AL1427-1,"")</f>
        <v>4.4313146233383449E-3</v>
      </c>
      <c r="AN1428" s="60">
        <f>IF(ISNUMBER(AL1428),AL1428/MAX(AL$22:AL1428)-1,"")</f>
        <v>-0.13449299957573191</v>
      </c>
      <c r="AP1428" s="62">
        <v>100.63</v>
      </c>
      <c r="AQ1428" s="60">
        <f>IF(AND(ISNUMBER(AP1427),ISNUMBER(AP1428)),AP1428/AP1427-1,"")</f>
        <v>9.9383820314047355E-5</v>
      </c>
      <c r="AR1428" s="60">
        <f>IF(ISNUMBER(AP1428),AP1428/MAX(AP$22:AP1428)-1,"")</f>
        <v>-7.9436004368982349E-4</v>
      </c>
      <c r="AT1428" s="62">
        <v>50.22</v>
      </c>
      <c r="AU1428" s="60">
        <f>IF(AND(ISNUMBER(AT1427),ISNUMBER(AT1428)),AT1428/AT1427-1,"")</f>
        <v>3.9840637450194727E-4</v>
      </c>
      <c r="AV1428" s="60">
        <f>IF(ISNUMBER(AT1428),AT1428/MAX(AT$22:AT1428)-1,"")</f>
        <v>-5.9701492537311829E-4</v>
      </c>
      <c r="AX1428" s="62">
        <v>26.83</v>
      </c>
      <c r="AY1428" s="60">
        <f>IF(AND(ISNUMBER(AX1427),ISNUMBER(AX1428)),AX1428/AX1427-1,"")</f>
        <v>-3.7133308577794732E-3</v>
      </c>
      <c r="AZ1428" s="60">
        <f>IF(ISNUMBER(AX1428),AX1428/MAX(AX$22:AX1428)-1,"")</f>
        <v>-5.2278346873896209E-2</v>
      </c>
      <c r="BB1428" s="62">
        <v>41.05</v>
      </c>
      <c r="BC1428" s="60">
        <f>IF(AND(ISNUMBER(BB1427),ISNUMBER(BB1428)),BB1428/BB1427-1,"")</f>
        <v>-2.4354603019982601E-4</v>
      </c>
      <c r="BD1428" s="60">
        <f>IF(ISNUMBER(BB1428),BB1428/MAX(BB$22:BB1428)-1,"")</f>
        <v>-0.25781956246610027</v>
      </c>
      <c r="BF1428" s="62">
        <v>48.76</v>
      </c>
      <c r="BG1428" s="60">
        <f>IF(AND(ISNUMBER(BF1427),ISNUMBER(BF1428)),BF1428/BF1427-1,"")</f>
        <v>-2.0466639377814122E-3</v>
      </c>
      <c r="BH1428" s="60">
        <f>IF(ISNUMBER(BF1428),BF1428/MAX(BF$22:BF1428)-1,"")</f>
        <v>-9.9371998522349458E-2</v>
      </c>
      <c r="BK1428" s="61">
        <f>BK1427*(1+BL1428)</f>
        <v>151.67678196209457</v>
      </c>
      <c r="BL1428" s="60">
        <f>$L$12*N(AQ1428)+$L$13*N(S1428)+$L$14*N(AA1428)+$L$15*N(AE1428)+$L$16*N(AY1428)+$L$17*N(BC1428)+$L$18*N(AM1428)+$L$19*N(AU1428)+$L$20*N(W1428)</f>
        <v>-6.4831489854218742E-5</v>
      </c>
      <c r="BM1428" s="60">
        <f>IF(ISNUMBER(BK1428),BK1428/MAX(BK$22:BK1428)-1,"")</f>
        <v>-1.7220998545576238E-3</v>
      </c>
      <c r="BO1428" s="61">
        <f>BO1427*(1+BP1428)</f>
        <v>151.69596245372298</v>
      </c>
      <c r="BP1428" s="60">
        <f>$L$36*N(S1428)+$L$37*N(AQ1428)+$L$38*N(AA1428)+$L$39*N(AE1428)+$L$40*N(AM1428)+$L$41*N(W1428)+$L$42*N(AI1428)+$L$43*N(BG1428)+$L$44*N(AY1428)</f>
        <v>3.5835324228531145E-4</v>
      </c>
      <c r="BQ1428" s="60">
        <f>IF(ISNUMBER(BO1428),BO1428/MAX(BO$22:BO1428)-1,"")</f>
        <v>-5.4238238919351867E-3</v>
      </c>
      <c r="BS1428" s="61">
        <f>BS1427*(1+BT1428)</f>
        <v>141.42768414341262</v>
      </c>
      <c r="BT1428" s="60">
        <f>$L$60*N(S1428)+$L$61*N(AE1428)+$L$62*N(AQ1428)+$L$63*N(AM1428)+$L$64*N(AI1428)+$L$65*N(AA1428)+$L$66*N(BG1428)+$L$67*N(W1428)+$L$68*N(AY1428)</f>
        <v>9.0425975057872171E-4</v>
      </c>
      <c r="BU1428" s="60">
        <f>IF(ISNUMBER(BS1428),BS1428/MAX(BS$22:BS1428)-1,"")</f>
        <v>-2.0660216319816627E-2</v>
      </c>
    </row>
    <row r="1429" spans="17:73" ht="16" customHeight="1">
      <c r="Q1429" s="63">
        <v>45133</v>
      </c>
      <c r="R1429" s="62">
        <v>673.3</v>
      </c>
      <c r="S1429" s="60">
        <f>IF(AND(ISNUMBER(R1428),ISNUMBER(R1429)),R1429/R1428-1,"")</f>
        <v>2.6805658972448576E-3</v>
      </c>
      <c r="T1429" s="60">
        <f>IF(ISNUMBER(R1429),R1429/MAX(R$22:R1429)-1,"")</f>
        <v>0</v>
      </c>
      <c r="V1429" s="62">
        <v>335.51</v>
      </c>
      <c r="W1429" s="60">
        <f>IF(AND(ISNUMBER(V1428),ISNUMBER(V1429)),V1429/V1428-1,"")</f>
        <v>3.4093967760264743E-3</v>
      </c>
      <c r="X1429" s="60">
        <f>IF(ISNUMBER(V1429),V1429/MAX(V$22:V1429)-1,"")</f>
        <v>-6.1024380128565925E-3</v>
      </c>
      <c r="Z1429" s="62">
        <v>12.38</v>
      </c>
      <c r="AA1429" s="60">
        <f>IF(AND(ISNUMBER(Z1428),ISNUMBER(Z1429)),Z1429/Z1428-1,"")</f>
        <v>3.2414910858995505E-3</v>
      </c>
      <c r="AB1429" s="60">
        <f>IF(ISNUMBER(Z1429),Z1429/MAX(Z$22:Z1429)-1,"")</f>
        <v>-8.7020648967551573E-2</v>
      </c>
      <c r="AD1429" s="62">
        <v>16.62</v>
      </c>
      <c r="AE1429" s="60">
        <f>IF(AND(ISNUMBER(AD1428),ISNUMBER(AD1429)),AD1429/AD1428-1,"")</f>
        <v>-2.4009603841536054E-3</v>
      </c>
      <c r="AF1429" s="60">
        <f>IF(ISNUMBER(AD1429),AD1429/MAX(AD$22:AD1429)-1,"")</f>
        <v>-4.9742710120068478E-2</v>
      </c>
      <c r="AH1429" s="62">
        <v>18.46</v>
      </c>
      <c r="AI1429" s="60">
        <f>IF(AND(ISNUMBER(AH1428),ISNUMBER(AH1429)),AH1429/AH1428-1,"")</f>
        <v>3.8064165307232223E-3</v>
      </c>
      <c r="AJ1429" s="60">
        <f>IF(ISNUMBER(AH1429),AH1429/MAX(AH$22:AH1429)-1,"")</f>
        <v>-0.12262357414448666</v>
      </c>
      <c r="AL1429" s="62">
        <v>20.36</v>
      </c>
      <c r="AM1429" s="60">
        <f>IF(AND(ISNUMBER(AL1428),ISNUMBER(AL1429)),AL1429/AL1428-1,"")</f>
        <v>-1.9607843137254832E-3</v>
      </c>
      <c r="AN1429" s="60">
        <f>IF(ISNUMBER(AL1429),AL1429/MAX(AL$22:AL1429)-1,"")</f>
        <v>-0.13619007212558343</v>
      </c>
      <c r="AP1429" s="62">
        <v>100.66</v>
      </c>
      <c r="AQ1429" s="60">
        <f>IF(AND(ISNUMBER(AP1428),ISNUMBER(AP1429)),AP1429/AP1428-1,"")</f>
        <v>2.9812183245558899E-4</v>
      </c>
      <c r="AR1429" s="60">
        <f>IF(ISNUMBER(AP1429),AP1429/MAX(AP$22:AP1429)-1,"")</f>
        <v>-4.9647502730609805E-4</v>
      </c>
      <c r="AT1429" s="62">
        <v>50.215000000000003</v>
      </c>
      <c r="AU1429" s="60">
        <f>IF(AND(ISNUMBER(AT1428),ISNUMBER(AT1429)),AT1429/AT1428-1,"")</f>
        <v>-9.9561927518809767E-5</v>
      </c>
      <c r="AV1429" s="60">
        <f>IF(ISNUMBER(AT1429),AT1429/MAX(AT$22:AT1429)-1,"")</f>
        <v>-6.9651741293530467E-4</v>
      </c>
      <c r="AX1429" s="62">
        <v>26.9</v>
      </c>
      <c r="AY1429" s="60">
        <f>IF(AND(ISNUMBER(AX1428),ISNUMBER(AX1429)),AX1429/AX1428-1,"")</f>
        <v>2.6090197540067361E-3</v>
      </c>
      <c r="AZ1429" s="60">
        <f>IF(ISNUMBER(AX1429),AX1429/MAX(AX$22:AX1429)-1,"")</f>
        <v>-4.9805722359590243E-2</v>
      </c>
      <c r="BB1429" s="62">
        <v>41.07</v>
      </c>
      <c r="BC1429" s="60">
        <f>IF(AND(ISNUMBER(BB1428),ISNUMBER(BB1429)),BB1429/BB1428-1,"")</f>
        <v>4.872107186357777E-4</v>
      </c>
      <c r="BD1429" s="60">
        <f>IF(ISNUMBER(BB1429),BB1429/MAX(BB$22:BB1429)-1,"")</f>
        <v>-0.25745796420177181</v>
      </c>
      <c r="BF1429" s="62">
        <v>48.93</v>
      </c>
      <c r="BG1429" s="60">
        <f>IF(AND(ISNUMBER(BF1428),ISNUMBER(BF1429)),BF1429/BF1428-1,"")</f>
        <v>3.4864643150123165E-3</v>
      </c>
      <c r="BH1429" s="60">
        <f>IF(ISNUMBER(BF1429),BF1429/MAX(BF$22:BF1429)-1,"")</f>
        <v>-9.623199113409675E-2</v>
      </c>
      <c r="BK1429" s="61">
        <f>BK1428*(1+BL1429)</f>
        <v>151.89700248858989</v>
      </c>
      <c r="BL1429" s="60">
        <f>$L$12*N(AQ1429)+$L$13*N(S1429)+$L$14*N(AA1429)+$L$15*N(AE1429)+$L$16*N(AY1429)+$L$17*N(BC1429)+$L$18*N(AM1429)+$L$19*N(AU1429)+$L$20*N(W1429)</f>
        <v>1.4519066375652924E-3</v>
      </c>
      <c r="BM1429" s="60">
        <f>IF(ISNUMBER(BK1429),BK1429/MAX(BK$22:BK1429)-1,"")</f>
        <v>-2.726935452015411E-4</v>
      </c>
      <c r="BO1429" s="61">
        <f>BO1428*(1+BP1429)</f>
        <v>151.89412702316585</v>
      </c>
      <c r="BP1429" s="60">
        <f>$L$36*N(S1429)+$L$37*N(AQ1429)+$L$38*N(AA1429)+$L$39*N(AE1429)+$L$40*N(AM1429)+$L$41*N(W1429)+$L$42*N(AI1429)+$L$43*N(BG1429)+$L$44*N(AY1429)</f>
        <v>1.3063272498325485E-3</v>
      </c>
      <c r="BQ1429" s="60">
        <f>IF(ISNUMBER(BO1429),BO1429/MAX(BO$22:BO1429)-1,"")</f>
        <v>-4.1245819310510301E-3</v>
      </c>
      <c r="BS1429" s="61">
        <f>BS1428*(1+BT1429)</f>
        <v>141.56414293631386</v>
      </c>
      <c r="BT1429" s="60">
        <f>$L$60*N(S1429)+$L$61*N(AE1429)+$L$62*N(AQ1429)+$L$63*N(AM1429)+$L$64*N(AI1429)+$L$65*N(AA1429)+$L$66*N(BG1429)+$L$67*N(W1429)+$L$68*N(AY1429)</f>
        <v>9.6486620514020982E-4</v>
      </c>
      <c r="BU1429" s="60">
        <f>IF(ISNUMBER(BS1429),BS1429/MAX(BS$22:BS1429)-1,"")</f>
        <v>-1.9715284459194238E-2</v>
      </c>
    </row>
    <row r="1430" spans="17:73" ht="16" customHeight="1">
      <c r="Q1430" s="63">
        <v>45134</v>
      </c>
      <c r="R1430" s="62">
        <v>672.41</v>
      </c>
      <c r="S1430" s="60">
        <f>IF(AND(ISNUMBER(R1429),ISNUMBER(R1430)),R1430/R1429-1,"")</f>
        <v>-1.3218476162185633E-3</v>
      </c>
      <c r="T1430" s="60">
        <f>IF(ISNUMBER(R1430),R1430/MAX(R$22:R1430)-1,"")</f>
        <v>-1.3218476162185633E-3</v>
      </c>
      <c r="V1430" s="62">
        <v>335.29</v>
      </c>
      <c r="W1430" s="60">
        <f>IF(AND(ISNUMBER(V1429),ISNUMBER(V1430)),V1430/V1429-1,"")</f>
        <v>-6.5571816041243292E-4</v>
      </c>
      <c r="X1430" s="60">
        <f>IF(ISNUMBER(V1430),V1430/MAX(V$22:V1430)-1,"")</f>
        <v>-6.7541546938412189E-3</v>
      </c>
      <c r="Z1430" s="62">
        <v>12.37</v>
      </c>
      <c r="AA1430" s="60">
        <f>IF(AND(ISNUMBER(Z1429),ISNUMBER(Z1430)),Z1430/Z1429-1,"")</f>
        <v>-8.0775444264957752E-4</v>
      </c>
      <c r="AB1430" s="60">
        <f>IF(ISNUMBER(Z1430),Z1430/MAX(Z$22:Z1430)-1,"")</f>
        <v>-8.7758112094395324E-2</v>
      </c>
      <c r="AD1430" s="62">
        <v>16.72</v>
      </c>
      <c r="AE1430" s="60">
        <f>IF(AND(ISNUMBER(AD1429),ISNUMBER(AD1430)),AD1430/AD1429-1,"")</f>
        <v>6.0168471720816186E-3</v>
      </c>
      <c r="AF1430" s="60">
        <f>IF(ISNUMBER(AD1430),AD1430/MAX(AD$22:AD1430)-1,"")</f>
        <v>-4.4025157232704393E-2</v>
      </c>
      <c r="AH1430" s="62">
        <v>18.829999999999998</v>
      </c>
      <c r="AI1430" s="60">
        <f>IF(AND(ISNUMBER(AH1429),ISNUMBER(AH1430)),AH1430/AH1429-1,"")</f>
        <v>2.0043336944745249E-2</v>
      </c>
      <c r="AJ1430" s="60">
        <f>IF(ISNUMBER(AH1430),AH1430/MAX(AH$22:AH1430)-1,"")</f>
        <v>-0.10503802281368824</v>
      </c>
      <c r="AL1430" s="62">
        <v>20.53</v>
      </c>
      <c r="AM1430" s="60">
        <f>IF(AND(ISNUMBER(AL1429),ISNUMBER(AL1430)),AL1430/AL1429-1,"")</f>
        <v>8.3497053045187286E-3</v>
      </c>
      <c r="AN1430" s="60">
        <f>IF(ISNUMBER(AL1430),AL1430/MAX(AL$22:AL1430)-1,"")</f>
        <v>-0.12897751378871447</v>
      </c>
      <c r="AP1430" s="62">
        <v>100.66</v>
      </c>
      <c r="AQ1430" s="60">
        <f>IF(AND(ISNUMBER(AP1429),ISNUMBER(AP1430)),AP1430/AP1429-1,"")</f>
        <v>0</v>
      </c>
      <c r="AR1430" s="60">
        <f>IF(ISNUMBER(AP1430),AP1430/MAX(AP$22:AP1430)-1,"")</f>
        <v>-4.9647502730609805E-4</v>
      </c>
      <c r="AT1430" s="62">
        <v>50.22</v>
      </c>
      <c r="AU1430" s="60">
        <f>IF(AND(ISNUMBER(AT1429),ISNUMBER(AT1430)),AT1430/AT1429-1,"")</f>
        <v>9.9571841083223589E-5</v>
      </c>
      <c r="AV1430" s="60">
        <f>IF(ISNUMBER(AT1430),AT1430/MAX(AT$22:AT1430)-1,"")</f>
        <v>-5.9701492537311829E-4</v>
      </c>
      <c r="AX1430" s="62">
        <v>26.94</v>
      </c>
      <c r="AY1430" s="60">
        <f>IF(AND(ISNUMBER(AX1429),ISNUMBER(AX1430)),AX1430/AX1429-1,"")</f>
        <v>1.4869888475836923E-3</v>
      </c>
      <c r="AZ1430" s="60">
        <f>IF(ISNUMBER(AX1430),AX1430/MAX(AX$22:AX1430)-1,"")</f>
        <v>-4.8392794065701072E-2</v>
      </c>
      <c r="BB1430" s="62">
        <v>41.13</v>
      </c>
      <c r="BC1430" s="60">
        <f>IF(AND(ISNUMBER(BB1429),ISNUMBER(BB1430)),BB1430/BB1429-1,"")</f>
        <v>1.4609203798392478E-3</v>
      </c>
      <c r="BD1430" s="60">
        <f>IF(ISNUMBER(BB1430),BB1430/MAX(BB$22:BB1430)-1,"")</f>
        <v>-0.25637316940878685</v>
      </c>
      <c r="BF1430" s="62">
        <v>49</v>
      </c>
      <c r="BG1430" s="60">
        <f>IF(AND(ISNUMBER(BF1429),ISNUMBER(BF1430)),BF1430/BF1429-1,"")</f>
        <v>1.4306151645206988E-3</v>
      </c>
      <c r="BH1430" s="60">
        <f>IF(ISNUMBER(BF1430),BF1430/MAX(BF$22:BF1430)-1,"")</f>
        <v>-9.4939046915404557E-2</v>
      </c>
      <c r="BK1430" s="61">
        <f>BK1429*(1+BL1430)</f>
        <v>152.01097109262983</v>
      </c>
      <c r="BL1430" s="60">
        <f>$L$12*N(AQ1430)+$L$13*N(S1430)+$L$14*N(AA1430)+$L$15*N(AE1430)+$L$16*N(AY1430)+$L$17*N(BC1430)+$L$18*N(AM1430)+$L$19*N(AU1430)+$L$20*N(W1430)</f>
        <v>7.5030186358356944E-4</v>
      </c>
      <c r="BM1430" s="60">
        <f>IF(ISNUMBER(BK1430),BK1430/MAX(BK$22:BK1430)-1,"")</f>
        <v>0</v>
      </c>
      <c r="BO1430" s="61">
        <f>BO1429*(1+BP1430)</f>
        <v>152.05707685833715</v>
      </c>
      <c r="BP1430" s="60">
        <f>$L$36*N(S1430)+$L$37*N(AQ1430)+$L$38*N(AA1430)+$L$39*N(AE1430)+$L$40*N(AM1430)+$L$41*N(W1430)+$L$42*N(AI1430)+$L$43*N(BG1430)+$L$44*N(AY1430)</f>
        <v>1.0727856195943692E-3</v>
      </c>
      <c r="BQ1430" s="60">
        <f>IF(ISNUMBER(BO1430),BO1430/MAX(BO$22:BO1430)-1,"")</f>
        <v>-3.0562211036391229E-3</v>
      </c>
      <c r="BS1430" s="61">
        <f>BS1429*(1+BT1430)</f>
        <v>142.1069263596041</v>
      </c>
      <c r="BT1430" s="60">
        <f>$L$60*N(S1430)+$L$61*N(AE1430)+$L$62*N(AQ1430)+$L$63*N(AM1430)+$L$64*N(AI1430)+$L$65*N(AA1430)+$L$66*N(BG1430)+$L$67*N(W1430)+$L$68*N(AY1430)</f>
        <v>3.8341871891558379E-3</v>
      </c>
      <c r="BU1430" s="60">
        <f>IF(ISNUMBER(BS1430),BS1430/MAX(BS$22:BS1430)-1,"")</f>
        <v>-1.5956689361142362E-2</v>
      </c>
    </row>
    <row r="1431" spans="17:73" ht="16" customHeight="1">
      <c r="Q1431" s="63">
        <v>45135</v>
      </c>
      <c r="R1431" s="62">
        <v>681.34</v>
      </c>
      <c r="S1431" s="60">
        <f>IF(AND(ISNUMBER(R1430),ISNUMBER(R1431)),R1431/R1430-1,"")</f>
        <v>1.3280587736648863E-2</v>
      </c>
      <c r="T1431" s="60">
        <f>IF(ISNUMBER(R1431),R1431/MAX(R$22:R1431)-1,"")</f>
        <v>0</v>
      </c>
      <c r="V1431" s="62">
        <v>339.23</v>
      </c>
      <c r="W1431" s="60">
        <f>IF(AND(ISNUMBER(V1430),ISNUMBER(V1431)),V1431/V1430-1,"")</f>
        <v>1.1751021503772829E-2</v>
      </c>
      <c r="X1431" s="60">
        <f>IF(ISNUMBER(V1431),V1431/MAX(V$22:V1431)-1,"")</f>
        <v>0</v>
      </c>
      <c r="Z1431" s="62">
        <v>12.56</v>
      </c>
      <c r="AA1431" s="60">
        <f>IF(AND(ISNUMBER(Z1430),ISNUMBER(Z1431)),Z1431/Z1430-1,"")</f>
        <v>1.5359741309620256E-2</v>
      </c>
      <c r="AB1431" s="60">
        <f>IF(ISNUMBER(Z1431),Z1431/MAX(Z$22:Z1431)-1,"")</f>
        <v>-7.3746312684365822E-2</v>
      </c>
      <c r="AD1431" s="62">
        <v>16.57</v>
      </c>
      <c r="AE1431" s="60">
        <f>IF(AND(ISNUMBER(AD1430),ISNUMBER(AD1431)),AD1431/AD1430-1,"")</f>
        <v>-8.97129186602863E-3</v>
      </c>
      <c r="AF1431" s="60">
        <f>IF(ISNUMBER(AD1431),AD1431/MAX(AD$22:AD1431)-1,"")</f>
        <v>-5.2601486563750632E-2</v>
      </c>
      <c r="AH1431" s="62">
        <v>18.7</v>
      </c>
      <c r="AI1431" s="60">
        <f>IF(AND(ISNUMBER(AH1430),ISNUMBER(AH1431)),AH1431/AH1430-1,"")</f>
        <v>-6.9038767923526034E-3</v>
      </c>
      <c r="AJ1431" s="60">
        <f>IF(ISNUMBER(AH1431),AH1431/MAX(AH$22:AH1431)-1,"")</f>
        <v>-0.11121673003802279</v>
      </c>
      <c r="AL1431" s="62">
        <v>20.38</v>
      </c>
      <c r="AM1431" s="60">
        <f>IF(AND(ISNUMBER(AL1430),ISNUMBER(AL1431)),AL1431/AL1430-1,"")</f>
        <v>-7.3063809059913387E-3</v>
      </c>
      <c r="AN1431" s="60">
        <f>IF(ISNUMBER(AL1431),AL1431/MAX(AL$22:AL1431)-1,"")</f>
        <v>-0.13534153585065767</v>
      </c>
      <c r="AP1431" s="62">
        <v>100.69</v>
      </c>
      <c r="AQ1431" s="60">
        <f>IF(AND(ISNUMBER(AP1430),ISNUMBER(AP1431)),AP1431/AP1430-1,"")</f>
        <v>2.980329823167871E-4</v>
      </c>
      <c r="AR1431" s="60">
        <f>IF(ISNUMBER(AP1431),AP1431/MAX(AP$22:AP1431)-1,"")</f>
        <v>-1.9859001092237261E-4</v>
      </c>
      <c r="AT1431" s="62">
        <v>50.23</v>
      </c>
      <c r="AU1431" s="60">
        <f>IF(AND(ISNUMBER(AT1430),ISNUMBER(AT1431)),AT1431/AT1430-1,"")</f>
        <v>1.9912385503784158E-4</v>
      </c>
      <c r="AV1431" s="60">
        <f>IF(ISNUMBER(AT1431),AT1431/MAX(AT$22:AT1431)-1,"")</f>
        <v>-3.9800995024885655E-4</v>
      </c>
      <c r="AX1431" s="62">
        <v>27.12</v>
      </c>
      <c r="AY1431" s="60">
        <f>IF(AND(ISNUMBER(AX1430),ISNUMBER(AX1431)),AX1431/AX1430-1,"")</f>
        <v>6.6815144766145806E-3</v>
      </c>
      <c r="AZ1431" s="60">
        <f>IF(ISNUMBER(AX1431),AX1431/MAX(AX$22:AX1431)-1,"")</f>
        <v>-4.2034616743200193E-2</v>
      </c>
      <c r="BB1431" s="62">
        <v>40.9</v>
      </c>
      <c r="BC1431" s="60">
        <f>IF(AND(ISNUMBER(BB1430),ISNUMBER(BB1431)),BB1431/BB1430-1,"")</f>
        <v>-5.5920252856797026E-3</v>
      </c>
      <c r="BD1431" s="60">
        <f>IF(ISNUMBER(BB1431),BB1431/MAX(BB$22:BB1431)-1,"")</f>
        <v>-0.26053154944856272</v>
      </c>
      <c r="BF1431" s="62">
        <v>49.02</v>
      </c>
      <c r="BG1431" s="60">
        <f>IF(AND(ISNUMBER(BF1430),ISNUMBER(BF1431)),BF1431/BF1430-1,"")</f>
        <v>4.0816326530612734E-4</v>
      </c>
      <c r="BH1431" s="60">
        <f>IF(ISNUMBER(BF1431),BF1431/MAX(BF$22:BF1431)-1,"")</f>
        <v>-9.4569634281492343E-2</v>
      </c>
      <c r="BK1431" s="61">
        <f>BK1430*(1+BL1431)</f>
        <v>152.91547719409451</v>
      </c>
      <c r="BL1431" s="60">
        <f>$L$12*N(AQ1431)+$L$13*N(S1431)+$L$14*N(AA1431)+$L$15*N(AE1431)+$L$16*N(AY1431)+$L$17*N(BC1431)+$L$18*N(AM1431)+$L$19*N(AU1431)+$L$20*N(W1431)</f>
        <v>5.9502685560339332E-3</v>
      </c>
      <c r="BM1431" s="60">
        <f>IF(ISNUMBER(BK1431),BK1431/MAX(BK$22:BK1431)-1,"")</f>
        <v>0</v>
      </c>
      <c r="BO1431" s="61">
        <f>BO1430*(1+BP1431)</f>
        <v>152.9209989580697</v>
      </c>
      <c r="BP1431" s="60">
        <f>$L$36*N(S1431)+$L$37*N(AQ1431)+$L$38*N(AA1431)+$L$39*N(AE1431)+$L$40*N(AM1431)+$L$41*N(W1431)+$L$42*N(AI1431)+$L$43*N(BG1431)+$L$44*N(AY1431)</f>
        <v>5.6815645649785111E-3</v>
      </c>
      <c r="BQ1431" s="60">
        <f>IF(ISNUMBER(BO1431),BO1431/MAX(BO$22:BO1431)-1,"")</f>
        <v>0</v>
      </c>
      <c r="BS1431" s="61">
        <f>BS1430*(1+BT1431)</f>
        <v>142.42083469729485</v>
      </c>
      <c r="BT1431" s="60">
        <f>$L$60*N(S1431)+$L$61*N(AE1431)+$L$62*N(AQ1431)+$L$63*N(AM1431)+$L$64*N(AI1431)+$L$65*N(AA1431)+$L$66*N(BG1431)+$L$67*N(W1431)+$L$68*N(AY1431)</f>
        <v>2.208958744884696E-3</v>
      </c>
      <c r="BU1431" s="60">
        <f>IF(ISNUMBER(BS1431),BS1431/MAX(BS$22:BS1431)-1,"")</f>
        <v>-1.3782978284761271E-2</v>
      </c>
    </row>
    <row r="1432" spans="17:73" ht="16" customHeight="1">
      <c r="Q1432" s="63">
        <v>45138</v>
      </c>
      <c r="R1432" s="62">
        <v>683</v>
      </c>
      <c r="S1432" s="60">
        <f>IF(AND(ISNUMBER(R1431),ISNUMBER(R1432)),R1432/R1431-1,"")</f>
        <v>2.4363753779317321E-3</v>
      </c>
      <c r="T1432" s="60">
        <f>IF(ISNUMBER(R1432),R1432/MAX(R$22:R1432)-1,"")</f>
        <v>0</v>
      </c>
      <c r="V1432" s="62">
        <v>340.33</v>
      </c>
      <c r="W1432" s="60">
        <f>IF(AND(ISNUMBER(V1431),ISNUMBER(V1432)),V1432/V1431-1,"")</f>
        <v>3.2426377384073835E-3</v>
      </c>
      <c r="X1432" s="60">
        <f>IF(ISNUMBER(V1432),V1432/MAX(V$22:V1432)-1,"")</f>
        <v>0</v>
      </c>
      <c r="Z1432" s="62">
        <v>12.55</v>
      </c>
      <c r="AA1432" s="60">
        <f>IF(AND(ISNUMBER(Z1431),ISNUMBER(Z1432)),Z1432/Z1431-1,"")</f>
        <v>-7.9617834394907216E-4</v>
      </c>
      <c r="AB1432" s="60">
        <f>IF(ISNUMBER(Z1432),Z1432/MAX(Z$22:Z1432)-1,"")</f>
        <v>-7.4483775811209463E-2</v>
      </c>
      <c r="AD1432" s="62">
        <v>16.829999999999998</v>
      </c>
      <c r="AE1432" s="60">
        <f>IF(AND(ISNUMBER(AD1431),ISNUMBER(AD1432)),AD1432/AD1431-1,"")</f>
        <v>1.5691007845503702E-2</v>
      </c>
      <c r="AF1432" s="60">
        <f>IF(ISNUMBER(AD1432),AD1432/MAX(AD$22:AD1432)-1,"")</f>
        <v>-3.7735849056603765E-2</v>
      </c>
      <c r="AH1432" s="62">
        <v>18.72</v>
      </c>
      <c r="AI1432" s="60">
        <f>IF(AND(ISNUMBER(AH1431),ISNUMBER(AH1432)),AH1432/AH1431-1,"")</f>
        <v>1.0695187165774556E-3</v>
      </c>
      <c r="AJ1432" s="60">
        <f>IF(ISNUMBER(AH1432),AH1432/MAX(AH$22:AH1432)-1,"")</f>
        <v>-0.11026615969581754</v>
      </c>
      <c r="AL1432" s="62">
        <v>20.170000000000002</v>
      </c>
      <c r="AM1432" s="60">
        <f>IF(AND(ISNUMBER(AL1431),ISNUMBER(AL1432)),AL1432/AL1431-1,"")</f>
        <v>-1.0304219823356053E-2</v>
      </c>
      <c r="AN1432" s="60">
        <f>IF(ISNUMBER(AL1432),AL1432/MAX(AL$22:AL1432)-1,"")</f>
        <v>-0.14425116673737792</v>
      </c>
      <c r="AP1432" s="62">
        <v>100.72</v>
      </c>
      <c r="AQ1432" s="60">
        <f>IF(AND(ISNUMBER(AP1431),ISNUMBER(AP1432)),AP1432/AP1431-1,"")</f>
        <v>2.979441851227449E-4</v>
      </c>
      <c r="AR1432" s="60">
        <f>IF(ISNUMBER(AP1432),AP1432/MAX(AP$22:AP1432)-1,"")</f>
        <v>0</v>
      </c>
      <c r="AT1432" s="62">
        <v>50.25</v>
      </c>
      <c r="AU1432" s="60">
        <f>IF(AND(ISNUMBER(AT1431),ISNUMBER(AT1432)),AT1432/AT1431-1,"")</f>
        <v>3.9816842524387219E-4</v>
      </c>
      <c r="AV1432" s="60">
        <f>IF(ISNUMBER(AT1432),AT1432/MAX(AT$22:AT1432)-1,"")</f>
        <v>0</v>
      </c>
      <c r="AX1432" s="62">
        <v>27.07</v>
      </c>
      <c r="AY1432" s="60">
        <f>IF(AND(ISNUMBER(AX1431),ISNUMBER(AX1432)),AX1432/AX1431-1,"")</f>
        <v>-1.8436578171091567E-3</v>
      </c>
      <c r="AZ1432" s="60">
        <f>IF(ISNUMBER(AX1432),AX1432/MAX(AX$22:AX1432)-1,"")</f>
        <v>-4.3800777110561628E-2</v>
      </c>
      <c r="BB1432" s="62">
        <v>40.909999999999997</v>
      </c>
      <c r="BC1432" s="60">
        <f>IF(AND(ISNUMBER(BB1431),ISNUMBER(BB1432)),BB1432/BB1431-1,"")</f>
        <v>2.4449877750609694E-4</v>
      </c>
      <c r="BD1432" s="60">
        <f>IF(ISNUMBER(BB1432),BB1432/MAX(BB$22:BB1432)-1,"")</f>
        <v>-0.26035075031639854</v>
      </c>
      <c r="BF1432" s="62">
        <v>49.04</v>
      </c>
      <c r="BG1432" s="60">
        <f>IF(AND(ISNUMBER(BF1431),ISNUMBER(BF1432)),BF1432/BF1431-1,"")</f>
        <v>4.0799673602598396E-4</v>
      </c>
      <c r="BH1432" s="60">
        <f>IF(ISNUMBER(BF1432),BF1432/MAX(BF$22:BF1432)-1,"")</f>
        <v>-9.4200221647580351E-2</v>
      </c>
      <c r="BK1432" s="61">
        <f>BK1431*(1+BL1432)</f>
        <v>153.14669693478129</v>
      </c>
      <c r="BL1432" s="60">
        <f>$L$12*N(AQ1432)+$L$13*N(S1432)+$L$14*N(AA1432)+$L$15*N(AE1432)+$L$16*N(AY1432)+$L$17*N(BC1432)+$L$18*N(AM1432)+$L$19*N(AU1432)+$L$20*N(W1432)</f>
        <v>1.5120754610947317E-3</v>
      </c>
      <c r="BM1432" s="60">
        <f>IF(ISNUMBER(BK1432),BK1432/MAX(BK$22:BK1432)-1,"")</f>
        <v>0</v>
      </c>
      <c r="BO1432" s="61">
        <f>BO1431*(1+BP1432)</f>
        <v>153.34528064160489</v>
      </c>
      <c r="BP1432" s="60">
        <f>$L$36*N(S1432)+$L$37*N(AQ1432)+$L$38*N(AA1432)+$L$39*N(AE1432)+$L$40*N(AM1432)+$L$41*N(W1432)+$L$42*N(AI1432)+$L$43*N(BG1432)+$L$44*N(AY1432)</f>
        <v>2.7745155107934249E-3</v>
      </c>
      <c r="BQ1432" s="60">
        <f>IF(ISNUMBER(BO1432),BO1432/MAX(BO$22:BO1432)-1,"")</f>
        <v>0</v>
      </c>
      <c r="BS1432" s="61">
        <f>BS1431*(1+BT1432)</f>
        <v>142.79954156418393</v>
      </c>
      <c r="BT1432" s="60">
        <f>$L$60*N(S1432)+$L$61*N(AE1432)+$L$62*N(AQ1432)+$L$63*N(AM1432)+$L$64*N(AI1432)+$L$65*N(AA1432)+$L$66*N(BG1432)+$L$67*N(W1432)+$L$68*N(AY1432)</f>
        <v>2.6590692836057496E-3</v>
      </c>
      <c r="BU1432" s="60">
        <f>IF(ISNUMBER(BS1432),BS1432/MAX(BS$22:BS1432)-1,"")</f>
        <v>-1.116055889534906E-2</v>
      </c>
    </row>
    <row r="1433" spans="17:73" ht="16" customHeight="1">
      <c r="Q1433" s="63">
        <v>45139</v>
      </c>
      <c r="R1433" s="62">
        <v>687.04</v>
      </c>
      <c r="S1433" s="60">
        <f>IF(AND(ISNUMBER(R1432),ISNUMBER(R1433)),R1433/R1432-1,"")</f>
        <v>5.915080527086225E-3</v>
      </c>
      <c r="T1433" s="60">
        <f>IF(ISNUMBER(R1433),R1433/MAX(R$22:R1433)-1,"")</f>
        <v>0</v>
      </c>
      <c r="V1433" s="62">
        <v>342.58</v>
      </c>
      <c r="W1433" s="60">
        <f>IF(AND(ISNUMBER(V1432),ISNUMBER(V1433)),V1433/V1432-1,"")</f>
        <v>6.6112302764962383E-3</v>
      </c>
      <c r="X1433" s="60">
        <f>IF(ISNUMBER(V1433),V1433/MAX(V$22:V1433)-1,"")</f>
        <v>0</v>
      </c>
      <c r="Z1433" s="62">
        <v>12.63</v>
      </c>
      <c r="AA1433" s="60">
        <f>IF(AND(ISNUMBER(Z1432),ISNUMBER(Z1433)),Z1433/Z1432-1,"")</f>
        <v>6.3745019920318224E-3</v>
      </c>
      <c r="AB1433" s="60">
        <f>IF(ISNUMBER(Z1433),Z1433/MAX(Z$22:Z1433)-1,"")</f>
        <v>-6.8584070796460117E-2</v>
      </c>
      <c r="AD1433" s="62">
        <v>17</v>
      </c>
      <c r="AE1433" s="60">
        <f>IF(AND(ISNUMBER(AD1432),ISNUMBER(AD1433)),AD1433/AD1432-1,"")</f>
        <v>1.0101010101010166E-2</v>
      </c>
      <c r="AF1433" s="60">
        <f>IF(ISNUMBER(AD1433),AD1433/MAX(AD$22:AD1433)-1,"")</f>
        <v>-2.8016009148084553E-2</v>
      </c>
      <c r="AH1433" s="62">
        <v>18.8</v>
      </c>
      <c r="AI1433" s="60">
        <f>IF(AND(ISNUMBER(AH1432),ISNUMBER(AH1433)),AH1433/AH1432-1,"")</f>
        <v>4.2735042735044804E-3</v>
      </c>
      <c r="AJ1433" s="60">
        <f>IF(ISNUMBER(AH1433),AH1433/MAX(AH$22:AH1433)-1,"")</f>
        <v>-0.10646387832699611</v>
      </c>
      <c r="AL1433" s="62">
        <v>20.27</v>
      </c>
      <c r="AM1433" s="60">
        <f>IF(AND(ISNUMBER(AL1432),ISNUMBER(AL1433)),AL1433/AL1432-1,"")</f>
        <v>4.9578582052551834E-3</v>
      </c>
      <c r="AN1433" s="60">
        <f>IF(ISNUMBER(AL1433),AL1433/MAX(AL$22:AL1433)-1,"")</f>
        <v>-0.14000848536274924</v>
      </c>
      <c r="AP1433" s="62">
        <v>100.74</v>
      </c>
      <c r="AQ1433" s="60">
        <f>IF(AND(ISNUMBER(AP1432),ISNUMBER(AP1433)),AP1433/AP1432-1,"")</f>
        <v>1.9857029388403724E-4</v>
      </c>
      <c r="AR1433" s="60">
        <f>IF(ISNUMBER(AP1433),AP1433/MAX(AP$22:AP1433)-1,"")</f>
        <v>0</v>
      </c>
      <c r="AT1433" s="62">
        <v>50.07</v>
      </c>
      <c r="AU1433" s="60">
        <f>IF(AND(ISNUMBER(AT1432),ISNUMBER(AT1433)),AT1433/AT1432-1,"")</f>
        <v>-3.5820895522388208E-3</v>
      </c>
      <c r="AV1433" s="60">
        <f>IF(ISNUMBER(AT1433),AT1433/MAX(AT$22:AT1433)-1,"")</f>
        <v>-3.5820895522388208E-3</v>
      </c>
      <c r="AX1433" s="62">
        <v>27.19</v>
      </c>
      <c r="AY1433" s="60">
        <f>IF(AND(ISNUMBER(AX1432),ISNUMBER(AX1433)),AX1433/AX1432-1,"")</f>
        <v>4.4329516069450126E-3</v>
      </c>
      <c r="AZ1433" s="60">
        <f>IF(ISNUMBER(AX1433),AX1433/MAX(AX$22:AX1433)-1,"")</f>
        <v>-3.9561992228894338E-2</v>
      </c>
      <c r="BB1433" s="62">
        <v>41.01</v>
      </c>
      <c r="BC1433" s="60">
        <f>IF(AND(ISNUMBER(BB1432),ISNUMBER(BB1433)),BB1433/BB1432-1,"")</f>
        <v>2.4443901246640198E-3</v>
      </c>
      <c r="BD1433" s="60">
        <f>IF(ISNUMBER(BB1433),BB1433/MAX(BB$22:BB1433)-1,"")</f>
        <v>-0.25854275899475687</v>
      </c>
      <c r="BF1433" s="62">
        <v>49.12</v>
      </c>
      <c r="BG1433" s="60">
        <f>IF(AND(ISNUMBER(BF1432),ISNUMBER(BF1433)),BF1433/BF1432-1,"")</f>
        <v>1.6313213703098572E-3</v>
      </c>
      <c r="BH1433" s="60">
        <f>IF(ISNUMBER(BF1433),BF1433/MAX(BF$22:BF1433)-1,"")</f>
        <v>-9.2722571111932051E-2</v>
      </c>
      <c r="BK1433" s="61">
        <f>BK1432*(1+BL1433)</f>
        <v>153.87697690041873</v>
      </c>
      <c r="BL1433" s="60">
        <f>$L$12*N(AQ1433)+$L$13*N(S1433)+$L$14*N(AA1433)+$L$15*N(AE1433)+$L$16*N(AY1433)+$L$17*N(BC1433)+$L$18*N(AM1433)+$L$19*N(AU1433)+$L$20*N(W1433)</f>
        <v>4.7684996167330664E-3</v>
      </c>
      <c r="BM1433" s="60">
        <f>IF(ISNUMBER(BK1433),BK1433/MAX(BK$22:BK1433)-1,"")</f>
        <v>0</v>
      </c>
      <c r="BO1433" s="61">
        <f>BO1432*(1+BP1433)</f>
        <v>154.15707128975561</v>
      </c>
      <c r="BP1433" s="60">
        <f>$L$36*N(S1433)+$L$37*N(AQ1433)+$L$38*N(AA1433)+$L$39*N(AE1433)+$L$40*N(AM1433)+$L$41*N(W1433)+$L$42*N(AI1433)+$L$43*N(BG1433)+$L$44*N(AY1433)</f>
        <v>5.2938743517513456E-3</v>
      </c>
      <c r="BQ1433" s="60">
        <f>IF(ISNUMBER(BO1433),BO1433/MAX(BO$22:BO1433)-1,"")</f>
        <v>0</v>
      </c>
      <c r="BS1433" s="61">
        <f>BS1432*(1+BT1433)</f>
        <v>143.56832380682883</v>
      </c>
      <c r="BT1433" s="60">
        <f>$L$60*N(S1433)+$L$61*N(AE1433)+$L$62*N(AQ1433)+$L$63*N(AM1433)+$L$64*N(AI1433)+$L$65*N(AA1433)+$L$66*N(BG1433)+$L$67*N(W1433)+$L$68*N(AY1433)</f>
        <v>5.3836464334821232E-3</v>
      </c>
      <c r="BU1433" s="60">
        <f>IF(ISNUMBER(BS1433),BS1433/MAX(BS$22:BS1433)-1,"")</f>
        <v>-5.8369969649595399E-3</v>
      </c>
    </row>
    <row r="1434" spans="17:73" ht="16" customHeight="1">
      <c r="Q1434" s="63">
        <v>45140</v>
      </c>
      <c r="R1434" s="62">
        <v>690.49</v>
      </c>
      <c r="S1434" s="60">
        <f>IF(AND(ISNUMBER(R1433),ISNUMBER(R1434)),R1434/R1433-1,"")</f>
        <v>5.0215416860737161E-3</v>
      </c>
      <c r="T1434" s="60">
        <f>IF(ISNUMBER(R1434),R1434/MAX(R$22:R1434)-1,"")</f>
        <v>0</v>
      </c>
      <c r="V1434" s="62">
        <v>344.81</v>
      </c>
      <c r="W1434" s="60">
        <f>IF(AND(ISNUMBER(V1433),ISNUMBER(V1434)),V1434/V1433-1,"")</f>
        <v>6.5094284546676207E-3</v>
      </c>
      <c r="X1434" s="60">
        <f>IF(ISNUMBER(V1434),V1434/MAX(V$22:V1434)-1,"")</f>
        <v>0</v>
      </c>
      <c r="Z1434" s="62">
        <v>12.7</v>
      </c>
      <c r="AA1434" s="60">
        <f>IF(AND(ISNUMBER(Z1433),ISNUMBER(Z1434)),Z1434/Z1433-1,"")</f>
        <v>5.542359461599311E-3</v>
      </c>
      <c r="AB1434" s="60">
        <f>IF(ISNUMBER(Z1434),Z1434/MAX(Z$22:Z1434)-1,"")</f>
        <v>-6.3421828908554634E-2</v>
      </c>
      <c r="AD1434" s="62">
        <v>16.739999999999998</v>
      </c>
      <c r="AE1434" s="60">
        <f>IF(AND(ISNUMBER(AD1433),ISNUMBER(AD1434)),AD1434/AD1433-1,"")</f>
        <v>-1.5294117647058902E-2</v>
      </c>
      <c r="AF1434" s="60">
        <f>IF(ISNUMBER(AD1434),AD1434/MAX(AD$22:AD1434)-1,"")</f>
        <v>-4.2881646655231531E-2</v>
      </c>
      <c r="AH1434" s="62">
        <v>18.62</v>
      </c>
      <c r="AI1434" s="60">
        <f>IF(AND(ISNUMBER(AH1433),ISNUMBER(AH1434)),AH1434/AH1433-1,"")</f>
        <v>-9.5744680851063135E-3</v>
      </c>
      <c r="AJ1434" s="60">
        <f>IF(ISNUMBER(AH1434),AH1434/MAX(AH$22:AH1434)-1,"")</f>
        <v>-0.11501901140684401</v>
      </c>
      <c r="AL1434" s="62">
        <v>19.96</v>
      </c>
      <c r="AM1434" s="60">
        <f>IF(AND(ISNUMBER(AL1433),ISNUMBER(AL1434)),AL1434/AL1433-1,"")</f>
        <v>-1.5293537247163203E-2</v>
      </c>
      <c r="AN1434" s="60">
        <f>IF(ISNUMBER(AL1434),AL1434/MAX(AL$22:AL1434)-1,"")</f>
        <v>-0.1531607976240984</v>
      </c>
      <c r="AP1434" s="62">
        <v>100.75</v>
      </c>
      <c r="AQ1434" s="60">
        <f>IF(AND(ISNUMBER(AP1433),ISNUMBER(AP1434)),AP1434/AP1433-1,"")</f>
        <v>9.9265435775208744E-5</v>
      </c>
      <c r="AR1434" s="60">
        <f>IF(ISNUMBER(AP1434),AP1434/MAX(AP$22:AP1434)-1,"")</f>
        <v>0</v>
      </c>
      <c r="AT1434" s="62">
        <v>50.08</v>
      </c>
      <c r="AU1434" s="60">
        <f>IF(AND(ISNUMBER(AT1433),ISNUMBER(AT1434)),AT1434/AT1433-1,"")</f>
        <v>1.9972039145188525E-4</v>
      </c>
      <c r="AV1434" s="60">
        <f>IF(ISNUMBER(AT1434),AT1434/MAX(AT$22:AT1434)-1,"")</f>
        <v>-3.383084577114448E-3</v>
      </c>
      <c r="AX1434" s="62">
        <v>27.47</v>
      </c>
      <c r="AY1434" s="60">
        <f>IF(AND(ISNUMBER(AX1433),ISNUMBER(AX1434)),AX1434/AX1433-1,"")</f>
        <v>1.0297903641044437E-2</v>
      </c>
      <c r="AZ1434" s="60">
        <f>IF(ISNUMBER(AX1434),AX1434/MAX(AX$22:AX1434)-1,"")</f>
        <v>-2.9671494171670809E-2</v>
      </c>
      <c r="BB1434" s="62">
        <v>40.840000000000003</v>
      </c>
      <c r="BC1434" s="60">
        <f>IF(AND(ISNUMBER(BB1433),ISNUMBER(BB1434)),BB1434/BB1433-1,"")</f>
        <v>-4.1453304072176511E-3</v>
      </c>
      <c r="BD1434" s="60">
        <f>IF(ISNUMBER(BB1434),BB1434/MAX(BB$22:BB1434)-1,"")</f>
        <v>-0.26161634424154756</v>
      </c>
      <c r="BF1434" s="62">
        <v>49.24</v>
      </c>
      <c r="BG1434" s="60">
        <f>IF(AND(ISNUMBER(BF1433),ISNUMBER(BF1434)),BF1434/BF1433-1,"")</f>
        <v>2.4429967426711219E-3</v>
      </c>
      <c r="BH1434" s="60">
        <f>IF(ISNUMBER(BF1434),BF1434/MAX(BF$22:BF1434)-1,"")</f>
        <v>-9.0506095308459544E-2</v>
      </c>
      <c r="BK1434" s="61">
        <f>BK1433*(1+BL1434)</f>
        <v>154.11564120445112</v>
      </c>
      <c r="BL1434" s="60">
        <f>$L$12*N(AQ1434)+$L$13*N(S1434)+$L$14*N(AA1434)+$L$15*N(AE1434)+$L$16*N(AY1434)+$L$17*N(BC1434)+$L$18*N(AM1434)+$L$19*N(AU1434)+$L$20*N(W1434)</f>
        <v>1.5510072321399751E-3</v>
      </c>
      <c r="BM1434" s="60">
        <f>IF(ISNUMBER(BK1434),BK1434/MAX(BK$22:BK1434)-1,"")</f>
        <v>0</v>
      </c>
      <c r="BO1434" s="61">
        <f>BO1433*(1+BP1434)</f>
        <v>154.20161484242539</v>
      </c>
      <c r="BP1434" s="60">
        <f>$L$36*N(S1434)+$L$37*N(AQ1434)+$L$38*N(AA1434)+$L$39*N(AE1434)+$L$40*N(AM1434)+$L$41*N(W1434)+$L$42*N(AI1434)+$L$43*N(BG1434)+$L$44*N(AY1434)</f>
        <v>2.8894913672860374E-4</v>
      </c>
      <c r="BQ1434" s="60">
        <f>IF(ISNUMBER(BO1434),BO1434/MAX(BO$22:BO1434)-1,"")</f>
        <v>0</v>
      </c>
      <c r="BS1434" s="61">
        <f>BS1433*(1+BT1434)</f>
        <v>143.06929005554105</v>
      </c>
      <c r="BT1434" s="60">
        <f>$L$60*N(S1434)+$L$61*N(AE1434)+$L$62*N(AQ1434)+$L$63*N(AM1434)+$L$64*N(AI1434)+$L$65*N(AA1434)+$L$66*N(BG1434)+$L$67*N(W1434)+$L$68*N(AY1434)</f>
        <v>-3.4759321419622056E-3</v>
      </c>
      <c r="BU1434" s="60">
        <f>IF(ISNUMBER(BS1434),BS1434/MAX(BS$22:BS1434)-1,"")</f>
        <v>-9.2926401015586135E-3</v>
      </c>
    </row>
    <row r="1435" spans="17:73" ht="16" customHeight="1">
      <c r="Q1435" s="63">
        <v>45141</v>
      </c>
      <c r="R1435" s="62">
        <v>689</v>
      </c>
      <c r="S1435" s="60">
        <f>IF(AND(ISNUMBER(R1434),ISNUMBER(R1435)),R1435/R1434-1,"")</f>
        <v>-2.1578878767252174E-3</v>
      </c>
      <c r="T1435" s="60">
        <f>IF(ISNUMBER(R1435),R1435/MAX(R$22:R1435)-1,"")</f>
        <v>-2.1578878767252174E-3</v>
      </c>
      <c r="V1435" s="62">
        <v>343.81</v>
      </c>
      <c r="W1435" s="60">
        <f>IF(AND(ISNUMBER(V1434),ISNUMBER(V1435)),V1435/V1434-1,"")</f>
        <v>-2.9001479075433378E-3</v>
      </c>
      <c r="X1435" s="60">
        <f>IF(ISNUMBER(V1435),V1435/MAX(V$22:V1435)-1,"")</f>
        <v>-2.9001479075433378E-3</v>
      </c>
      <c r="Z1435" s="62">
        <v>12.6</v>
      </c>
      <c r="AA1435" s="60">
        <f>IF(AND(ISNUMBER(Z1434),ISNUMBER(Z1435)),Z1435/Z1434-1,"")</f>
        <v>-7.8740157480314821E-3</v>
      </c>
      <c r="AB1435" s="60">
        <f>IF(ISNUMBER(Z1435),Z1435/MAX(Z$22:Z1435)-1,"")</f>
        <v>-7.079646017699126E-2</v>
      </c>
      <c r="AD1435" s="62">
        <v>16.510000000000002</v>
      </c>
      <c r="AE1435" s="60">
        <f>IF(AND(ISNUMBER(AD1434),ISNUMBER(AD1435)),AD1435/AD1434-1,"")</f>
        <v>-1.3739545997610292E-2</v>
      </c>
      <c r="AF1435" s="60">
        <f>IF(ISNUMBER(AD1435),AD1435/MAX(AD$22:AD1435)-1,"")</f>
        <v>-5.6032018296169106E-2</v>
      </c>
      <c r="AH1435" s="62">
        <v>18.54</v>
      </c>
      <c r="AI1435" s="60">
        <f>IF(AND(ISNUMBER(AH1434),ISNUMBER(AH1435)),AH1435/AH1434-1,"")</f>
        <v>-4.2964554242750363E-3</v>
      </c>
      <c r="AJ1435" s="60">
        <f>IF(ISNUMBER(AH1435),AH1435/MAX(AH$22:AH1435)-1,"")</f>
        <v>-0.11882129277566544</v>
      </c>
      <c r="AL1435" s="62">
        <v>19.91</v>
      </c>
      <c r="AM1435" s="60">
        <f>IF(AND(ISNUMBER(AL1434),ISNUMBER(AL1435)),AL1435/AL1434-1,"")</f>
        <v>-2.5050100200401104E-3</v>
      </c>
      <c r="AN1435" s="60">
        <f>IF(ISNUMBER(AL1435),AL1435/MAX(AL$22:AL1435)-1,"")</f>
        <v>-0.1552821383114128</v>
      </c>
      <c r="AP1435" s="62">
        <v>100.78</v>
      </c>
      <c r="AQ1435" s="60">
        <f>IF(AND(ISNUMBER(AP1434),ISNUMBER(AP1435)),AP1435/AP1434-1,"")</f>
        <v>2.9776674937975756E-4</v>
      </c>
      <c r="AR1435" s="60">
        <f>IF(ISNUMBER(AP1435),AP1435/MAX(AP$22:AP1435)-1,"")</f>
        <v>0</v>
      </c>
      <c r="AT1435" s="62">
        <v>50.08</v>
      </c>
      <c r="AU1435" s="60">
        <f>IF(AND(ISNUMBER(AT1434),ISNUMBER(AT1435)),AT1435/AT1434-1,"")</f>
        <v>0</v>
      </c>
      <c r="AV1435" s="60">
        <f>IF(ISNUMBER(AT1435),AT1435/MAX(AT$22:AT1435)-1,"")</f>
        <v>-3.383084577114448E-3</v>
      </c>
      <c r="AX1435" s="62">
        <v>27.4</v>
      </c>
      <c r="AY1435" s="60">
        <f>IF(AND(ISNUMBER(AX1434),ISNUMBER(AX1435)),AX1435/AX1434-1,"")</f>
        <v>-2.548234437568242E-3</v>
      </c>
      <c r="AZ1435" s="60">
        <f>IF(ISNUMBER(AX1435),AX1435/MAX(AX$22:AX1435)-1,"")</f>
        <v>-3.2144118685976664E-2</v>
      </c>
      <c r="BB1435" s="62">
        <v>40.64</v>
      </c>
      <c r="BC1435" s="60">
        <f>IF(AND(ISNUMBER(BB1434),ISNUMBER(BB1435)),BB1435/BB1434-1,"")</f>
        <v>-4.8971596474045587E-3</v>
      </c>
      <c r="BD1435" s="60">
        <f>IF(ISNUMBER(BB1435),BB1435/MAX(BB$22:BB1435)-1,"")</f>
        <v>-0.265232326884831</v>
      </c>
      <c r="BF1435" s="62">
        <v>49.25</v>
      </c>
      <c r="BG1435" s="60">
        <f>IF(AND(ISNUMBER(BF1434),ISNUMBER(BF1435)),BF1435/BF1434-1,"")</f>
        <v>2.0308692120218907E-4</v>
      </c>
      <c r="BH1435" s="60">
        <f>IF(ISNUMBER(BF1435),BF1435/MAX(BF$22:BF1435)-1,"")</f>
        <v>-9.0321388991503548E-2</v>
      </c>
      <c r="BK1435" s="61">
        <f>BK1434*(1+BL1435)</f>
        <v>153.51809043918209</v>
      </c>
      <c r="BL1435" s="60">
        <f>$L$12*N(AQ1435)+$L$13*N(S1435)+$L$14*N(AA1435)+$L$15*N(AE1435)+$L$16*N(AY1435)+$L$17*N(BC1435)+$L$18*N(AM1435)+$L$19*N(AU1435)+$L$20*N(W1435)</f>
        <v>-3.8772882531521325E-3</v>
      </c>
      <c r="BM1435" s="60">
        <f>IF(ISNUMBER(BK1435),BK1435/MAX(BK$22:BK1435)-1,"")</f>
        <v>-3.8772882531521446E-3</v>
      </c>
      <c r="BO1435" s="61">
        <f>BO1434*(1+BP1435)</f>
        <v>153.47684075959484</v>
      </c>
      <c r="BP1435" s="60">
        <f>$L$36*N(S1435)+$L$37*N(AQ1435)+$L$38*N(AA1435)+$L$39*N(AE1435)+$L$40*N(AM1435)+$L$41*N(W1435)+$L$42*N(AI1435)+$L$43*N(BG1435)+$L$44*N(AY1435)</f>
        <v>-4.7001718080005965E-3</v>
      </c>
      <c r="BQ1435" s="60">
        <f>IF(ISNUMBER(BO1435),BO1435/MAX(BO$22:BO1435)-1,"")</f>
        <v>-4.7001718080006416E-3</v>
      </c>
      <c r="BS1435" s="61">
        <f>BS1434*(1+BT1435)</f>
        <v>142.39881564116777</v>
      </c>
      <c r="BT1435" s="60">
        <f>$L$60*N(S1435)+$L$61*N(AE1435)+$L$62*N(AQ1435)+$L$63*N(AM1435)+$L$64*N(AI1435)+$L$65*N(AA1435)+$L$66*N(BG1435)+$L$67*N(W1435)+$L$68*N(AY1435)</f>
        <v>-4.6863615113557217E-3</v>
      </c>
      <c r="BU1435" s="60">
        <f>IF(ISNUMBER(BS1435),BS1435/MAX(BS$22:BS1435)-1,"")</f>
        <v>-1.393545294200349E-2</v>
      </c>
    </row>
    <row r="1436" spans="17:73" ht="16" customHeight="1">
      <c r="Q1436" s="63">
        <v>45142</v>
      </c>
      <c r="R1436" s="62">
        <v>686.32</v>
      </c>
      <c r="S1436" s="60">
        <f>IF(AND(ISNUMBER(R1435),ISNUMBER(R1436)),R1436/R1435-1,"")</f>
        <v>-3.8896952104499061E-3</v>
      </c>
      <c r="T1436" s="60">
        <f>IF(ISNUMBER(R1436),R1436/MAX(R$22:R1436)-1,"")</f>
        <v>-6.0391895610363289E-3</v>
      </c>
      <c r="V1436" s="62">
        <v>342.53</v>
      </c>
      <c r="W1436" s="60">
        <f>IF(AND(ISNUMBER(V1435),ISNUMBER(V1436)),V1436/V1435-1,"")</f>
        <v>-3.7229865332597534E-3</v>
      </c>
      <c r="X1436" s="60">
        <f>IF(ISNUMBER(V1436),V1436/MAX(V$22:V1436)-1,"")</f>
        <v>-6.6123372291987392E-3</v>
      </c>
      <c r="Z1436" s="62">
        <v>12.56</v>
      </c>
      <c r="AA1436" s="60">
        <f>IF(AND(ISNUMBER(Z1435),ISNUMBER(Z1436)),Z1436/Z1435-1,"")</f>
        <v>-3.1746031746030523E-3</v>
      </c>
      <c r="AB1436" s="60">
        <f>IF(ISNUMBER(Z1436),Z1436/MAX(Z$22:Z1436)-1,"")</f>
        <v>-7.3746312684365822E-2</v>
      </c>
      <c r="AD1436" s="62">
        <v>16.41</v>
      </c>
      <c r="AE1436" s="60">
        <f>IF(AND(ISNUMBER(AD1435),ISNUMBER(AD1436)),AD1436/AD1435-1,"")</f>
        <v>-6.0569351907935332E-3</v>
      </c>
      <c r="AF1436" s="60">
        <f>IF(ISNUMBER(AD1436),AD1436/MAX(AD$22:AD1436)-1,"")</f>
        <v>-6.1749571183533303E-2</v>
      </c>
      <c r="AH1436" s="62">
        <v>18.489999999999998</v>
      </c>
      <c r="AI1436" s="60">
        <f>IF(AND(ISNUMBER(AH1435),ISNUMBER(AH1436)),AH1436/AH1435-1,"")</f>
        <v>-2.6968716289105243E-3</v>
      </c>
      <c r="AJ1436" s="60">
        <f>IF(ISNUMBER(AH1436),AH1436/MAX(AH$22:AH1436)-1,"")</f>
        <v>-0.12119771863117879</v>
      </c>
      <c r="AL1436" s="62">
        <v>19.68</v>
      </c>
      <c r="AM1436" s="60">
        <f>IF(AND(ISNUMBER(AL1435),ISNUMBER(AL1436)),AL1436/AL1435-1,"")</f>
        <v>-1.1551983927674536E-2</v>
      </c>
      <c r="AN1436" s="60">
        <f>IF(ISNUMBER(AL1436),AL1436/MAX(AL$22:AL1436)-1,"")</f>
        <v>-0.16504030547305903</v>
      </c>
      <c r="AP1436" s="62">
        <v>100.41</v>
      </c>
      <c r="AQ1436" s="60">
        <f>IF(AND(ISNUMBER(AP1435),ISNUMBER(AP1436)),AP1436/AP1435-1,"")</f>
        <v>-3.6713633657472489E-3</v>
      </c>
      <c r="AR1436" s="60">
        <f>IF(ISNUMBER(AP1436),AP1436/MAX(AP$22:AP1436)-1,"")</f>
        <v>-3.6713633657472489E-3</v>
      </c>
      <c r="AT1436" s="62">
        <v>50.1</v>
      </c>
      <c r="AU1436" s="60">
        <f>IF(AND(ISNUMBER(AT1435),ISNUMBER(AT1436)),AT1436/AT1435-1,"")</f>
        <v>3.9936102236426407E-4</v>
      </c>
      <c r="AV1436" s="60">
        <f>IF(ISNUMBER(AT1436),AT1436/MAX(AT$22:AT1436)-1,"")</f>
        <v>-2.9850746268655914E-3</v>
      </c>
      <c r="AX1436" s="62">
        <v>27.27</v>
      </c>
      <c r="AY1436" s="60">
        <f>IF(AND(ISNUMBER(AX1435),ISNUMBER(AX1436)),AX1436/AX1435-1,"")</f>
        <v>-4.7445255474451997E-3</v>
      </c>
      <c r="AZ1436" s="60">
        <f>IF(ISNUMBER(AX1436),AX1436/MAX(AX$22:AX1436)-1,"")</f>
        <v>-3.6736135641116219E-2</v>
      </c>
      <c r="BB1436" s="62">
        <v>40.53</v>
      </c>
      <c r="BC1436" s="60">
        <f>IF(AND(ISNUMBER(BB1435),ISNUMBER(BB1436)),BB1436/BB1435-1,"")</f>
        <v>-2.7066929133857665E-3</v>
      </c>
      <c r="BD1436" s="60">
        <f>IF(ISNUMBER(BB1436),BB1436/MAX(BB$22:BB1436)-1,"")</f>
        <v>-0.26722111733863674</v>
      </c>
      <c r="BF1436" s="62">
        <v>49.16</v>
      </c>
      <c r="BG1436" s="60">
        <f>IF(AND(ISNUMBER(BF1435),ISNUMBER(BF1436)),BF1436/BF1435-1,"")</f>
        <v>-1.8274111675127269E-3</v>
      </c>
      <c r="BH1436" s="60">
        <f>IF(ISNUMBER(BF1436),BF1436/MAX(BF$22:BF1436)-1,"")</f>
        <v>-9.1983745844107956E-2</v>
      </c>
      <c r="BK1436" s="61">
        <f>BK1435*(1+BL1436)</f>
        <v>152.85211517627516</v>
      </c>
      <c r="BL1436" s="60">
        <f>$L$12*N(AQ1436)+$L$13*N(S1436)+$L$14*N(AA1436)+$L$15*N(AE1436)+$L$16*N(AY1436)+$L$17*N(BC1436)+$L$18*N(AM1436)+$L$19*N(AU1436)+$L$20*N(W1436)</f>
        <v>-4.338089804281112E-3</v>
      </c>
      <c r="BM1436" s="60">
        <f>IF(ISNUMBER(BK1436),BK1436/MAX(BK$22:BK1436)-1,"")</f>
        <v>-8.1985580327940122E-3</v>
      </c>
      <c r="BO1436" s="61">
        <f>BO1435*(1+BP1436)</f>
        <v>152.80739374250405</v>
      </c>
      <c r="BP1436" s="60">
        <f>$L$36*N(S1436)+$L$37*N(AQ1436)+$L$38*N(AA1436)+$L$39*N(AE1436)+$L$40*N(AM1436)+$L$41*N(W1436)+$L$42*N(AI1436)+$L$43*N(BG1436)+$L$44*N(AY1436)</f>
        <v>-4.3618764484433924E-3</v>
      </c>
      <c r="BQ1436" s="60">
        <f>IF(ISNUMBER(BO1436),BO1436/MAX(BO$22:BO1436)-1,"")</f>
        <v>-9.0415466877312722E-3</v>
      </c>
      <c r="BS1436" s="61">
        <f>BS1435*(1+BT1436)</f>
        <v>141.70128075907871</v>
      </c>
      <c r="BT1436" s="60">
        <f>$L$60*N(S1436)+$L$61*N(AE1436)+$L$62*N(AQ1436)+$L$63*N(AM1436)+$L$64*N(AI1436)+$L$65*N(AA1436)+$L$66*N(BG1436)+$L$67*N(W1436)+$L$68*N(AY1436)</f>
        <v>-4.8984598569049966E-3</v>
      </c>
      <c r="BU1436" s="60">
        <f>IF(ISNUMBER(BS1436),BS1436/MAX(BS$22:BS1436)-1,"")</f>
        <v>-1.8765650542084233E-2</v>
      </c>
    </row>
    <row r="1437" spans="17:73" ht="16" customHeight="1">
      <c r="Q1437" s="63">
        <v>45145</v>
      </c>
      <c r="R1437" s="62">
        <v>682.44</v>
      </c>
      <c r="S1437" s="60">
        <f>IF(AND(ISNUMBER(R1436),ISNUMBER(R1437)),R1437/R1436-1,"")</f>
        <v>-5.6533395500640848E-3</v>
      </c>
      <c r="T1437" s="60">
        <f>IF(ISNUMBER(R1437),R1437/MAX(R$22:R1437)-1,"")</f>
        <v>-1.1658387521904623E-2</v>
      </c>
      <c r="V1437" s="62">
        <v>340.28</v>
      </c>
      <c r="W1437" s="60">
        <f>IF(AND(ISNUMBER(V1436),ISNUMBER(V1437)),V1437/V1436-1,"")</f>
        <v>-6.5687676991796895E-3</v>
      </c>
      <c r="X1437" s="60">
        <f>IF(ISNUMBER(V1437),V1437/MAX(V$22:V1437)-1,"")</f>
        <v>-1.3137670021171166E-2</v>
      </c>
      <c r="Z1437" s="62">
        <v>12.51</v>
      </c>
      <c r="AA1437" s="60">
        <f>IF(AND(ISNUMBER(Z1436),ISNUMBER(Z1437)),Z1437/Z1436-1,"")</f>
        <v>-3.9808917197452498E-3</v>
      </c>
      <c r="AB1437" s="60">
        <f>IF(ISNUMBER(Z1437),Z1437/MAX(Z$22:Z1437)-1,"")</f>
        <v>-7.7433628318584136E-2</v>
      </c>
      <c r="AD1437" s="62">
        <v>16.510000000000002</v>
      </c>
      <c r="AE1437" s="60">
        <f>IF(AND(ISNUMBER(AD1436),ISNUMBER(AD1437)),AD1437/AD1436-1,"")</f>
        <v>6.0938452163314949E-3</v>
      </c>
      <c r="AF1437" s="60">
        <f>IF(ISNUMBER(AD1437),AD1437/MAX(AD$22:AD1437)-1,"")</f>
        <v>-5.6032018296169106E-2</v>
      </c>
      <c r="AH1437" s="62">
        <v>18.5</v>
      </c>
      <c r="AI1437" s="60">
        <f>IF(AND(ISNUMBER(AH1436),ISNUMBER(AH1437)),AH1437/AH1436-1,"")</f>
        <v>5.4083288263928608E-4</v>
      </c>
      <c r="AJ1437" s="60">
        <f>IF(ISNUMBER(AH1437),AH1437/MAX(AH$22:AH1437)-1,"")</f>
        <v>-0.12072243346007605</v>
      </c>
      <c r="AL1437" s="62">
        <v>19.59</v>
      </c>
      <c r="AM1437" s="60">
        <f>IF(AND(ISNUMBER(AL1436),ISNUMBER(AL1437)),AL1437/AL1436-1,"")</f>
        <v>-4.5731707317072656E-3</v>
      </c>
      <c r="AN1437" s="60">
        <f>IF(ISNUMBER(AL1437),AL1437/MAX(AL$22:AL1437)-1,"")</f>
        <v>-0.16885871871022484</v>
      </c>
      <c r="AP1437" s="62">
        <v>100.44</v>
      </c>
      <c r="AQ1437" s="60">
        <f>IF(AND(ISNUMBER(AP1436),ISNUMBER(AP1437)),AP1437/AP1436-1,"")</f>
        <v>2.9877502240815978E-4</v>
      </c>
      <c r="AR1437" s="60">
        <f>IF(ISNUMBER(AP1437),AP1437/MAX(AP$22:AP1437)-1,"")</f>
        <v>-3.3736852550109164E-3</v>
      </c>
      <c r="AT1437" s="62">
        <v>50.104999999999997</v>
      </c>
      <c r="AU1437" s="60">
        <f>IF(AND(ISNUMBER(AT1436),ISNUMBER(AT1437)),AT1437/AT1436-1,"")</f>
        <v>9.980039920143291E-5</v>
      </c>
      <c r="AV1437" s="60">
        <f>IF(ISNUMBER(AT1437),AT1437/MAX(AT$22:AT1437)-1,"")</f>
        <v>-2.8855721393035161E-3</v>
      </c>
      <c r="AX1437" s="62">
        <v>27.27</v>
      </c>
      <c r="AY1437" s="60">
        <f>IF(AND(ISNUMBER(AX1436),ISNUMBER(AX1437)),AX1437/AX1436-1,"")</f>
        <v>0</v>
      </c>
      <c r="AZ1437" s="60">
        <f>IF(ISNUMBER(AX1437),AX1437/MAX(AX$22:AX1437)-1,"")</f>
        <v>-3.6736135641116219E-2</v>
      </c>
      <c r="BB1437" s="62">
        <v>40.74</v>
      </c>
      <c r="BC1437" s="60">
        <f>IF(AND(ISNUMBER(BB1436),ISNUMBER(BB1437)),BB1437/BB1436-1,"")</f>
        <v>5.1813471502590858E-3</v>
      </c>
      <c r="BD1437" s="60">
        <f>IF(ISNUMBER(BB1437),BB1437/MAX(BB$22:BB1437)-1,"")</f>
        <v>-0.26342433556318934</v>
      </c>
      <c r="BF1437" s="62">
        <v>49.22</v>
      </c>
      <c r="BG1437" s="60">
        <f>IF(AND(ISNUMBER(BF1436),ISNUMBER(BF1437)),BF1437/BF1436-1,"")</f>
        <v>1.2205044751831817E-3</v>
      </c>
      <c r="BH1437" s="60">
        <f>IF(ISNUMBER(BF1437),BF1437/MAX(BF$22:BF1437)-1,"")</f>
        <v>-9.0875507942371647E-2</v>
      </c>
      <c r="BK1437" s="61">
        <f>BK1436*(1+BL1437)</f>
        <v>152.59976382428735</v>
      </c>
      <c r="BL1437" s="60">
        <f>$L$12*N(AQ1437)+$L$13*N(S1437)+$L$14*N(AA1437)+$L$15*N(AE1437)+$L$16*N(AY1437)+$L$17*N(BC1437)+$L$18*N(AM1437)+$L$19*N(AU1437)+$L$20*N(W1437)</f>
        <v>-1.6509509972877398E-3</v>
      </c>
      <c r="BM1437" s="60">
        <f>IF(ISNUMBER(BK1437),BK1437/MAX(BK$22:BK1437)-1,"")</f>
        <v>-9.8359736125211983E-3</v>
      </c>
      <c r="BO1437" s="61">
        <f>BO1436*(1+BP1437)</f>
        <v>152.57451340371884</v>
      </c>
      <c r="BP1437" s="60">
        <f>$L$36*N(S1437)+$L$37*N(AQ1437)+$L$38*N(AA1437)+$L$39*N(AE1437)+$L$40*N(AM1437)+$L$41*N(W1437)+$L$42*N(AI1437)+$L$43*N(BG1437)+$L$44*N(AY1437)</f>
        <v>-1.5240122423502557E-3</v>
      </c>
      <c r="BQ1437" s="60">
        <f>IF(ISNUMBER(BO1437),BO1437/MAX(BO$22:BO1437)-1,"")</f>
        <v>-1.0551779502239622E-2</v>
      </c>
      <c r="BS1437" s="61">
        <f>BS1436*(1+BT1437)</f>
        <v>141.51869696793176</v>
      </c>
      <c r="BT1437" s="60">
        <f>$L$60*N(S1437)+$L$61*N(AE1437)+$L$62*N(AQ1437)+$L$63*N(AM1437)+$L$64*N(AI1437)+$L$65*N(AA1437)+$L$66*N(BG1437)+$L$67*N(W1437)+$L$68*N(AY1437)</f>
        <v>-1.2885119327706663E-3</v>
      </c>
      <c r="BU1437" s="60">
        <f>IF(ISNUMBER(BS1437),BS1437/MAX(BS$22:BS1437)-1,"")</f>
        <v>-2.0029982710205174E-2</v>
      </c>
    </row>
    <row r="1438" spans="17:73" ht="16" customHeight="1">
      <c r="Q1438" s="63">
        <v>45146</v>
      </c>
      <c r="R1438" s="62">
        <v>687.9</v>
      </c>
      <c r="S1438" s="60">
        <f>IF(AND(ISNUMBER(R1437),ISNUMBER(R1438)),R1438/R1437-1,"")</f>
        <v>8.0007033585369758E-3</v>
      </c>
      <c r="T1438" s="60">
        <f>IF(ISNUMBER(R1438),R1438/MAX(R$22:R1438)-1,"")</f>
        <v>-3.7509594635694032E-3</v>
      </c>
      <c r="V1438" s="62">
        <v>342.95</v>
      </c>
      <c r="W1438" s="60">
        <f>IF(AND(ISNUMBER(V1437),ISNUMBER(V1438)),V1438/V1437-1,"")</f>
        <v>7.846479369930659E-3</v>
      </c>
      <c r="X1438" s="60">
        <f>IF(ISNUMBER(V1438),V1438/MAX(V$22:V1438)-1,"")</f>
        <v>-5.3942751080305884E-3</v>
      </c>
      <c r="Z1438" s="62">
        <v>12.61</v>
      </c>
      <c r="AA1438" s="60">
        <f>IF(AND(ISNUMBER(Z1437),ISNUMBER(Z1438)),Z1438/Z1437-1,"")</f>
        <v>7.9936051159072985E-3</v>
      </c>
      <c r="AB1438" s="60">
        <f>IF(ISNUMBER(Z1438),Z1438/MAX(Z$22:Z1438)-1,"")</f>
        <v>-7.005899705014762E-2</v>
      </c>
      <c r="AD1438" s="62">
        <v>16.59</v>
      </c>
      <c r="AE1438" s="60">
        <f>IF(AND(ISNUMBER(AD1437),ISNUMBER(AD1438)),AD1438/AD1437-1,"")</f>
        <v>4.8455481526346045E-3</v>
      </c>
      <c r="AF1438" s="60">
        <f>IF(ISNUMBER(AD1438),AD1438/MAX(AD$22:AD1438)-1,"")</f>
        <v>-5.1457975986277771E-2</v>
      </c>
      <c r="AH1438" s="62">
        <v>18.45</v>
      </c>
      <c r="AI1438" s="60">
        <f>IF(AND(ISNUMBER(AH1437),ISNUMBER(AH1438)),AH1438/AH1437-1,"")</f>
        <v>-2.7027027027027861E-3</v>
      </c>
      <c r="AJ1438" s="60">
        <f>IF(ISNUMBER(AH1438),AH1438/MAX(AH$22:AH1438)-1,"")</f>
        <v>-0.12309885931558939</v>
      </c>
      <c r="AL1438" s="62">
        <v>19.54</v>
      </c>
      <c r="AM1438" s="60">
        <f>IF(AND(ISNUMBER(AL1437),ISNUMBER(AL1438)),AL1438/AL1437-1,"")</f>
        <v>-2.5523226135784061E-3</v>
      </c>
      <c r="AN1438" s="60">
        <f>IF(ISNUMBER(AL1438),AL1438/MAX(AL$22:AL1438)-1,"")</f>
        <v>-0.17098005939753924</v>
      </c>
      <c r="AP1438" s="62">
        <v>100.44</v>
      </c>
      <c r="AQ1438" s="60">
        <f>IF(AND(ISNUMBER(AP1437),ISNUMBER(AP1438)),AP1438/AP1437-1,"")</f>
        <v>0</v>
      </c>
      <c r="AR1438" s="60">
        <f>IF(ISNUMBER(AP1438),AP1438/MAX(AP$22:AP1438)-1,"")</f>
        <v>-3.3736852550109164E-3</v>
      </c>
      <c r="AT1438" s="62">
        <v>50.12</v>
      </c>
      <c r="AU1438" s="60">
        <f>IF(AND(ISNUMBER(AT1437),ISNUMBER(AT1438)),AT1438/AT1437-1,"")</f>
        <v>2.993713202275039E-4</v>
      </c>
      <c r="AV1438" s="60">
        <f>IF(ISNUMBER(AT1438),AT1438/MAX(AT$22:AT1438)-1,"")</f>
        <v>-2.5870646766169569E-3</v>
      </c>
      <c r="AX1438" s="62">
        <v>27.43</v>
      </c>
      <c r="AY1438" s="60">
        <f>IF(AND(ISNUMBER(AX1437),ISNUMBER(AX1438)),AX1438/AX1437-1,"")</f>
        <v>5.8672533920058889E-3</v>
      </c>
      <c r="AZ1438" s="60">
        <f>IF(ISNUMBER(AX1438),AX1438/MAX(AX$22:AX1438)-1,"")</f>
        <v>-3.1084422465559869E-2</v>
      </c>
      <c r="BB1438" s="62">
        <v>40.79</v>
      </c>
      <c r="BC1438" s="60">
        <f>IF(AND(ISNUMBER(BB1437),ISNUMBER(BB1438)),BB1438/BB1437-1,"")</f>
        <v>1.2272950417280271E-3</v>
      </c>
      <c r="BD1438" s="60">
        <f>IF(ISNUMBER(BB1438),BB1438/MAX(BB$22:BB1438)-1,"")</f>
        <v>-0.26252033990236856</v>
      </c>
      <c r="BF1438" s="62">
        <v>49.33</v>
      </c>
      <c r="BG1438" s="60">
        <f>IF(AND(ISNUMBER(BF1437),ISNUMBER(BF1438)),BF1438/BF1437-1,"")</f>
        <v>2.2348638764728701E-3</v>
      </c>
      <c r="BH1438" s="60">
        <f>IF(ISNUMBER(BF1438),BF1438/MAX(BF$22:BF1438)-1,"")</f>
        <v>-8.8843738455855248E-2</v>
      </c>
      <c r="BK1438" s="61">
        <f>BK1437*(1+BL1438)</f>
        <v>153.3525726149247</v>
      </c>
      <c r="BL1438" s="60">
        <f>$L$12*N(AQ1438)+$L$13*N(S1438)+$L$14*N(AA1438)+$L$15*N(AE1438)+$L$16*N(AY1438)+$L$17*N(BC1438)+$L$18*N(AM1438)+$L$19*N(AU1438)+$L$20*N(W1438)</f>
        <v>4.9332238253276799E-3</v>
      </c>
      <c r="BM1438" s="60">
        <f>IF(ISNUMBER(BK1438),BK1438/MAX(BK$22:BK1438)-1,"")</f>
        <v>-4.9512728465641587E-3</v>
      </c>
      <c r="BO1438" s="61">
        <f>BO1437*(1+BP1438)</f>
        <v>153.35271626639113</v>
      </c>
      <c r="BP1438" s="60">
        <f>$L$36*N(S1438)+$L$37*N(AQ1438)+$L$38*N(AA1438)+$L$39*N(AE1438)+$L$40*N(AM1438)+$L$41*N(W1438)+$L$42*N(AI1438)+$L$43*N(BG1438)+$L$44*N(AY1438)</f>
        <v>5.1004774343478866E-3</v>
      </c>
      <c r="BQ1438" s="60">
        <f>IF(ISNUMBER(BO1438),BO1438/MAX(BO$22:BO1438)-1,"")</f>
        <v>-5.5051211811349976E-3</v>
      </c>
      <c r="BS1438" s="61">
        <f>BS1437*(1+BT1438)</f>
        <v>142.01939249950991</v>
      </c>
      <c r="BT1438" s="60">
        <f>$L$60*N(S1438)+$L$61*N(AE1438)+$L$62*N(AQ1438)+$L$63*N(AM1438)+$L$64*N(AI1438)+$L$65*N(AA1438)+$L$66*N(BG1438)+$L$67*N(W1438)+$L$68*N(AY1438)</f>
        <v>3.5380168296180116E-3</v>
      </c>
      <c r="BU1438" s="60">
        <f>IF(ISNUMBER(BS1438),BS1438/MAX(BS$22:BS1438)-1,"")</f>
        <v>-1.6562832296512897E-2</v>
      </c>
    </row>
    <row r="1439" spans="17:73" ht="16" customHeight="1">
      <c r="Q1439" s="63">
        <v>45147</v>
      </c>
      <c r="R1439" s="62">
        <v>685.7</v>
      </c>
      <c r="S1439" s="60">
        <f>IF(AND(ISNUMBER(R1438),ISNUMBER(R1439)),R1439/R1438-1,"")</f>
        <v>-3.1981392644279127E-3</v>
      </c>
      <c r="T1439" s="60">
        <f>IF(ISNUMBER(R1439),R1439/MAX(R$22:R1439)-1,"")</f>
        <v>-6.9371026372575528E-3</v>
      </c>
      <c r="V1439" s="62">
        <v>341.46</v>
      </c>
      <c r="W1439" s="60">
        <f>IF(AND(ISNUMBER(V1438),ISNUMBER(V1439)),V1439/V1438-1,"")</f>
        <v>-4.3446566554891097E-3</v>
      </c>
      <c r="X1439" s="60">
        <f>IF(ISNUMBER(V1439),V1439/MAX(V$22:V1439)-1,"")</f>
        <v>-9.7154954902700652E-3</v>
      </c>
      <c r="Z1439" s="62">
        <v>12.56</v>
      </c>
      <c r="AA1439" s="60">
        <f>IF(AND(ISNUMBER(Z1438),ISNUMBER(Z1439)),Z1439/Z1438-1,"")</f>
        <v>-3.9651070578904379E-3</v>
      </c>
      <c r="AB1439" s="60">
        <f>IF(ISNUMBER(Z1439),Z1439/MAX(Z$22:Z1439)-1,"")</f>
        <v>-7.3746312684365822E-2</v>
      </c>
      <c r="AD1439" s="62">
        <v>16.47</v>
      </c>
      <c r="AE1439" s="60">
        <f>IF(AND(ISNUMBER(AD1438),ISNUMBER(AD1439)),AD1439/AD1438-1,"")</f>
        <v>-7.2332730560579206E-3</v>
      </c>
      <c r="AF1439" s="60">
        <f>IF(ISNUMBER(AD1439),AD1439/MAX(AD$22:AD1439)-1,"")</f>
        <v>-5.831903945111494E-2</v>
      </c>
      <c r="AH1439" s="62">
        <v>18.43</v>
      </c>
      <c r="AI1439" s="60">
        <f>IF(AND(ISNUMBER(AH1438),ISNUMBER(AH1439)),AH1439/AH1438-1,"")</f>
        <v>-1.0840108401083404E-3</v>
      </c>
      <c r="AJ1439" s="60">
        <f>IF(ISNUMBER(AH1439),AH1439/MAX(AH$22:AH1439)-1,"")</f>
        <v>-0.12404942965779464</v>
      </c>
      <c r="AL1439" s="62">
        <v>19.68</v>
      </c>
      <c r="AM1439" s="60">
        <f>IF(AND(ISNUMBER(AL1438),ISNUMBER(AL1439)),AL1439/AL1438-1,"")</f>
        <v>7.164790174002178E-3</v>
      </c>
      <c r="AN1439" s="60">
        <f>IF(ISNUMBER(AL1439),AL1439/MAX(AL$22:AL1439)-1,"")</f>
        <v>-0.16504030547305903</v>
      </c>
      <c r="AP1439" s="62">
        <v>100.47</v>
      </c>
      <c r="AQ1439" s="60">
        <f>IF(AND(ISNUMBER(AP1438),ISNUMBER(AP1439)),AP1439/AP1438-1,"")</f>
        <v>2.9868578255665135E-4</v>
      </c>
      <c r="AR1439" s="60">
        <f>IF(ISNUMBER(AP1439),AP1439/MAX(AP$22:AP1439)-1,"")</f>
        <v>-3.076007144274695E-3</v>
      </c>
      <c r="AT1439" s="62">
        <v>50.12</v>
      </c>
      <c r="AU1439" s="60">
        <f>IF(AND(ISNUMBER(AT1438),ISNUMBER(AT1439)),AT1439/AT1438-1,"")</f>
        <v>0</v>
      </c>
      <c r="AV1439" s="60">
        <f>IF(ISNUMBER(AT1439),AT1439/MAX(AT$22:AT1439)-1,"")</f>
        <v>-2.5870646766169569E-3</v>
      </c>
      <c r="AX1439" s="62">
        <v>27.27</v>
      </c>
      <c r="AY1439" s="60">
        <f>IF(AND(ISNUMBER(AX1438),ISNUMBER(AX1439)),AX1439/AX1438-1,"")</f>
        <v>-5.8330295297119861E-3</v>
      </c>
      <c r="AZ1439" s="60">
        <f>IF(ISNUMBER(AX1439),AX1439/MAX(AX$22:AX1439)-1,"")</f>
        <v>-3.6736135641116219E-2</v>
      </c>
      <c r="BB1439" s="62">
        <v>40.92</v>
      </c>
      <c r="BC1439" s="60">
        <f>IF(AND(ISNUMBER(BB1438),ISNUMBER(BB1439)),BB1439/BB1438-1,"")</f>
        <v>3.1870556508948322E-3</v>
      </c>
      <c r="BD1439" s="60">
        <f>IF(ISNUMBER(BB1439),BB1439/MAX(BB$22:BB1439)-1,"")</f>
        <v>-0.26016995118423436</v>
      </c>
      <c r="BF1439" s="62">
        <v>49.29</v>
      </c>
      <c r="BG1439" s="60">
        <f>IF(AND(ISNUMBER(BF1438),ISNUMBER(BF1439)),BF1439/BF1438-1,"")</f>
        <v>-8.1086559902698863E-4</v>
      </c>
      <c r="BH1439" s="60">
        <f>IF(ISNUMBER(BF1439),BF1439/MAX(BF$22:BF1439)-1,"")</f>
        <v>-8.9582563723679343E-2</v>
      </c>
      <c r="BK1439" s="61">
        <f>BK1438*(1+BL1439)</f>
        <v>152.94350962622258</v>
      </c>
      <c r="BL1439" s="60">
        <f>$L$12*N(AQ1439)+$L$13*N(S1439)+$L$14*N(AA1439)+$L$15*N(AE1439)+$L$16*N(AY1439)+$L$17*N(BC1439)+$L$18*N(AM1439)+$L$19*N(AU1439)+$L$20*N(W1439)</f>
        <v>-2.6674674035582365E-3</v>
      </c>
      <c r="BM1439" s="60">
        <f>IF(ISNUMBER(BK1439),BK1439/MAX(BK$22:BK1439)-1,"")</f>
        <v>-7.6055328911981412E-3</v>
      </c>
      <c r="BO1439" s="61">
        <f>BO1438*(1+BP1439)</f>
        <v>152.87644801865341</v>
      </c>
      <c r="BP1439" s="60">
        <f>$L$36*N(S1439)+$L$37*N(AQ1439)+$L$38*N(AA1439)+$L$39*N(AE1439)+$L$40*N(AM1439)+$L$41*N(W1439)+$L$42*N(AI1439)+$L$43*N(BG1439)+$L$44*N(AY1439)</f>
        <v>-3.1057046743821312E-3</v>
      </c>
      <c r="BQ1439" s="60">
        <f>IF(ISNUMBER(BO1439),BO1439/MAX(BO$22:BO1439)-1,"")</f>
        <v>-8.5937285749317915E-3</v>
      </c>
      <c r="BS1439" s="61">
        <f>BS1438*(1+BT1439)</f>
        <v>141.72986051501599</v>
      </c>
      <c r="BT1439" s="60">
        <f>$L$60*N(S1439)+$L$61*N(AE1439)+$L$62*N(AQ1439)+$L$63*N(AM1439)+$L$64*N(AI1439)+$L$65*N(AA1439)+$L$66*N(BG1439)+$L$67*N(W1439)+$L$68*N(AY1439)</f>
        <v>-2.0386792211839703E-3</v>
      </c>
      <c r="BU1439" s="60">
        <f>IF(ISNUMBER(BS1439),BS1439/MAX(BS$22:BS1439)-1,"")</f>
        <v>-1.8567745215649967E-2</v>
      </c>
    </row>
    <row r="1440" spans="17:73" ht="16" customHeight="1">
      <c r="Q1440" s="63">
        <v>45148</v>
      </c>
      <c r="R1440" s="62">
        <v>684.16</v>
      </c>
      <c r="S1440" s="60">
        <f>IF(AND(ISNUMBER(R1439),ISNUMBER(R1440)),R1440/R1439-1,"")</f>
        <v>-2.2458801225027081E-3</v>
      </c>
      <c r="T1440" s="60">
        <f>IF(ISNUMBER(R1440),R1440/MAX(R$22:R1440)-1,"")</f>
        <v>-9.1674028588394352E-3</v>
      </c>
      <c r="V1440" s="62">
        <v>340.7</v>
      </c>
      <c r="W1440" s="60">
        <f>IF(AND(ISNUMBER(V1439),ISNUMBER(V1440)),V1440/V1439-1,"")</f>
        <v>-2.2257365430796705E-3</v>
      </c>
      <c r="X1440" s="60">
        <f>IF(ISNUMBER(V1440),V1440/MAX(V$22:V1440)-1,"")</f>
        <v>-1.1919607900002904E-2</v>
      </c>
      <c r="Z1440" s="62">
        <v>12.53</v>
      </c>
      <c r="AA1440" s="60">
        <f>IF(AND(ISNUMBER(Z1439),ISNUMBER(Z1440)),Z1440/Z1439-1,"")</f>
        <v>-2.3885350318472165E-3</v>
      </c>
      <c r="AB1440" s="60">
        <f>IF(ISNUMBER(Z1440),Z1440/MAX(Z$22:Z1440)-1,"")</f>
        <v>-7.5958702064896855E-2</v>
      </c>
      <c r="AD1440" s="62">
        <v>16.57</v>
      </c>
      <c r="AE1440" s="60">
        <f>IF(AND(ISNUMBER(AD1439),ISNUMBER(AD1440)),AD1440/AD1439-1,"")</f>
        <v>6.0716454159077671E-3</v>
      </c>
      <c r="AF1440" s="60">
        <f>IF(ISNUMBER(AD1440),AD1440/MAX(AD$22:AD1440)-1,"")</f>
        <v>-5.2601486563750632E-2</v>
      </c>
      <c r="AH1440" s="62">
        <v>18.45</v>
      </c>
      <c r="AI1440" s="60">
        <f>IF(AND(ISNUMBER(AH1439),ISNUMBER(AH1440)),AH1440/AH1439-1,"")</f>
        <v>1.0851871947910041E-3</v>
      </c>
      <c r="AJ1440" s="60">
        <f>IF(ISNUMBER(AH1440),AH1440/MAX(AH$22:AH1440)-1,"")</f>
        <v>-0.12309885931558939</v>
      </c>
      <c r="AL1440" s="62">
        <v>19.77</v>
      </c>
      <c r="AM1440" s="60">
        <f>IF(AND(ISNUMBER(AL1439),ISNUMBER(AL1440)),AL1440/AL1439-1,"")</f>
        <v>4.5731707317073766E-3</v>
      </c>
      <c r="AN1440" s="60">
        <f>IF(ISNUMBER(AL1440),AL1440/MAX(AL$22:AL1440)-1,"")</f>
        <v>-0.16122189223589312</v>
      </c>
      <c r="AP1440" s="62">
        <v>100.49</v>
      </c>
      <c r="AQ1440" s="60">
        <f>IF(AND(ISNUMBER(AP1439),ISNUMBER(AP1440)),AP1440/AP1439-1,"")</f>
        <v>1.9906439733241577E-4</v>
      </c>
      <c r="AR1440" s="60">
        <f>IF(ISNUMBER(AP1440),AP1440/MAX(AP$22:AP1440)-1,"")</f>
        <v>-2.8775550704505104E-3</v>
      </c>
      <c r="AT1440" s="62">
        <v>50.13</v>
      </c>
      <c r="AU1440" s="60">
        <f>IF(AND(ISNUMBER(AT1439),ISNUMBER(AT1440)),AT1440/AT1439-1,"")</f>
        <v>1.995211492418214E-4</v>
      </c>
      <c r="AV1440" s="60">
        <f>IF(ISNUMBER(AT1440),AT1440/MAX(AT$22:AT1440)-1,"")</f>
        <v>-2.3880597014924732E-3</v>
      </c>
      <c r="AX1440" s="62">
        <v>27.11</v>
      </c>
      <c r="AY1440" s="60">
        <f>IF(AND(ISNUMBER(AX1439),ISNUMBER(AX1440)),AX1440/AX1439-1,"")</f>
        <v>-5.8672533920058889E-3</v>
      </c>
      <c r="AZ1440" s="60">
        <f>IF(ISNUMBER(AX1440),AX1440/MAX(AX$22:AX1440)-1,"")</f>
        <v>-4.2387848816672569E-2</v>
      </c>
      <c r="BB1440" s="62">
        <v>40.799999999999997</v>
      </c>
      <c r="BC1440" s="60">
        <f>IF(AND(ISNUMBER(BB1439),ISNUMBER(BB1440)),BB1440/BB1439-1,"")</f>
        <v>-2.9325513196482023E-3</v>
      </c>
      <c r="BD1440" s="60">
        <f>IF(ISNUMBER(BB1440),BB1440/MAX(BB$22:BB1440)-1,"")</f>
        <v>-0.26233954077020438</v>
      </c>
      <c r="BF1440" s="62">
        <v>49.37</v>
      </c>
      <c r="BG1440" s="60">
        <f>IF(AND(ISNUMBER(BF1439),ISNUMBER(BF1440)),BF1440/BF1439-1,"")</f>
        <v>1.6230472712517319E-3</v>
      </c>
      <c r="BH1440" s="60">
        <f>IF(ISNUMBER(BF1440),BF1440/MAX(BF$22:BF1440)-1,"")</f>
        <v>-8.8104913188031042E-2</v>
      </c>
      <c r="BK1440" s="61">
        <f>BK1439*(1+BL1440)</f>
        <v>152.76269472322858</v>
      </c>
      <c r="BL1440" s="60">
        <f>$L$12*N(AQ1440)+$L$13*N(S1440)+$L$14*N(AA1440)+$L$15*N(AE1440)+$L$16*N(AY1440)+$L$17*N(BC1440)+$L$18*N(AM1440)+$L$19*N(AU1440)+$L$20*N(W1440)</f>
        <v>-1.182233253545069E-3</v>
      </c>
      <c r="BM1440" s="60">
        <f>IF(ISNUMBER(BK1440),BK1440/MAX(BK$22:BK1440)-1,"")</f>
        <v>-8.7787746308481962E-3</v>
      </c>
      <c r="BO1440" s="61">
        <f>BO1439*(1+BP1440)</f>
        <v>152.82074781061576</v>
      </c>
      <c r="BP1440" s="60">
        <f>$L$36*N(S1440)+$L$37*N(AQ1440)+$L$38*N(AA1440)+$L$39*N(AE1440)+$L$40*N(AM1440)+$L$41*N(W1440)+$L$42*N(AI1440)+$L$43*N(BG1440)+$L$44*N(AY1440)</f>
        <v>-3.6434786888062934E-4</v>
      </c>
      <c r="BQ1440" s="60">
        <f>IF(ISNUMBER(BO1440),BO1440/MAX(BO$22:BO1440)-1,"")</f>
        <v>-8.9549453371204901E-3</v>
      </c>
      <c r="BS1440" s="61">
        <f>BS1439*(1+BT1440)</f>
        <v>141.85460285272566</v>
      </c>
      <c r="BT1440" s="60">
        <f>$L$60*N(S1440)+$L$61*N(AE1440)+$L$62*N(AQ1440)+$L$63*N(AM1440)+$L$64*N(AI1440)+$L$65*N(AA1440)+$L$66*N(BG1440)+$L$67*N(W1440)+$L$68*N(AY1440)</f>
        <v>8.8014154008465915E-4</v>
      </c>
      <c r="BU1440" s="60">
        <f>IF(ISNUMBER(BS1440),BS1440/MAX(BS$22:BS1440)-1,"")</f>
        <v>-1.7703945919435249E-2</v>
      </c>
    </row>
    <row r="1441" spans="17:73" ht="16" customHeight="1">
      <c r="Q1441" s="63">
        <v>45149</v>
      </c>
      <c r="R1441" s="62">
        <v>684.65</v>
      </c>
      <c r="S1441" s="60">
        <f>IF(AND(ISNUMBER(R1440),ISNUMBER(R1441)),R1441/R1440-1,"")</f>
        <v>7.1620673526662237E-4</v>
      </c>
      <c r="T1441" s="60">
        <f>IF(ISNUMBER(R1441),R1441/MAX(R$22:R1441)-1,"")</f>
        <v>-8.4577618792451847E-3</v>
      </c>
      <c r="V1441" s="62">
        <v>340.74</v>
      </c>
      <c r="W1441" s="60">
        <f>IF(AND(ISNUMBER(V1440),ISNUMBER(V1441)),V1441/V1440-1,"")</f>
        <v>1.1740534194304431E-4</v>
      </c>
      <c r="X1441" s="60">
        <f>IF(ISNUMBER(V1441),V1441/MAX(V$22:V1441)-1,"")</f>
        <v>-1.1803601983701117E-2</v>
      </c>
      <c r="Z1441" s="62">
        <v>12.57</v>
      </c>
      <c r="AA1441" s="60">
        <f>IF(AND(ISNUMBER(Z1440),ISNUMBER(Z1441)),Z1441/Z1440-1,"")</f>
        <v>3.1923383878691425E-3</v>
      </c>
      <c r="AB1441" s="60">
        <f>IF(ISNUMBER(Z1441),Z1441/MAX(Z$22:Z1441)-1,"")</f>
        <v>-7.3008849557522182E-2</v>
      </c>
      <c r="AD1441" s="62">
        <v>16.64</v>
      </c>
      <c r="AE1441" s="60">
        <f>IF(AND(ISNUMBER(AD1440),ISNUMBER(AD1441)),AD1441/AD1440-1,"")</f>
        <v>4.2245021122511162E-3</v>
      </c>
      <c r="AF1441" s="60">
        <f>IF(ISNUMBER(AD1441),AD1441/MAX(AD$22:AD1441)-1,"")</f>
        <v>-4.8599199542595617E-2</v>
      </c>
      <c r="AH1441" s="62">
        <v>18.43</v>
      </c>
      <c r="AI1441" s="60">
        <f>IF(AND(ISNUMBER(AH1440),ISNUMBER(AH1441)),AH1441/AH1440-1,"")</f>
        <v>-1.0840108401083404E-3</v>
      </c>
      <c r="AJ1441" s="60">
        <f>IF(ISNUMBER(AH1441),AH1441/MAX(AH$22:AH1441)-1,"")</f>
        <v>-0.12404942965779464</v>
      </c>
      <c r="AL1441" s="62">
        <v>19.75</v>
      </c>
      <c r="AM1441" s="60">
        <f>IF(AND(ISNUMBER(AL1440),ISNUMBER(AL1441)),AL1441/AL1440-1,"")</f>
        <v>-1.0116337885685001E-3</v>
      </c>
      <c r="AN1441" s="60">
        <f>IF(ISNUMBER(AL1441),AL1441/MAX(AL$22:AL1441)-1,"")</f>
        <v>-0.16207042851081888</v>
      </c>
      <c r="AP1441" s="62">
        <v>100.5</v>
      </c>
      <c r="AQ1441" s="60">
        <f>IF(AND(ISNUMBER(AP1440),ISNUMBER(AP1441)),AP1441/AP1440-1,"")</f>
        <v>9.9512389292621961E-5</v>
      </c>
      <c r="AR1441" s="60">
        <f>IF(ISNUMBER(AP1441),AP1441/MAX(AP$22:AP1441)-1,"")</f>
        <v>-2.7783290335383626E-3</v>
      </c>
      <c r="AT1441" s="62">
        <v>50.14</v>
      </c>
      <c r="AU1441" s="60">
        <f>IF(AND(ISNUMBER(AT1440),ISNUMBER(AT1441)),AT1441/AT1440-1,"")</f>
        <v>1.9948134849379073E-4</v>
      </c>
      <c r="AV1441" s="60">
        <f>IF(ISNUMBER(AT1441),AT1441/MAX(AT$22:AT1441)-1,"")</f>
        <v>-2.1890547263681004E-3</v>
      </c>
      <c r="AX1441" s="62">
        <v>27.2</v>
      </c>
      <c r="AY1441" s="60">
        <f>IF(AND(ISNUMBER(AX1440),ISNUMBER(AX1441)),AX1441/AX1440-1,"")</f>
        <v>3.3198081888601294E-3</v>
      </c>
      <c r="AZ1441" s="60">
        <f>IF(ISNUMBER(AX1441),AX1441/MAX(AX$22:AX1441)-1,"")</f>
        <v>-3.9208760155422073E-2</v>
      </c>
      <c r="BB1441" s="62">
        <v>40.69</v>
      </c>
      <c r="BC1441" s="60">
        <f>IF(AND(ISNUMBER(BB1440),ISNUMBER(BB1441)),BB1441/BB1440-1,"")</f>
        <v>-2.6960784313725394E-3</v>
      </c>
      <c r="BD1441" s="60">
        <f>IF(ISNUMBER(BB1441),BB1441/MAX(BB$22:BB1441)-1,"")</f>
        <v>-0.26432833122401023</v>
      </c>
      <c r="BF1441" s="62">
        <v>49.26</v>
      </c>
      <c r="BG1441" s="60">
        <f>IF(AND(ISNUMBER(BF1440),ISNUMBER(BF1441)),BF1441/BF1440-1,"")</f>
        <v>-2.2280737289851471E-3</v>
      </c>
      <c r="BH1441" s="60">
        <f>IF(ISNUMBER(BF1441),BF1441/MAX(BF$22:BF1441)-1,"")</f>
        <v>-9.0136682674547552E-2</v>
      </c>
      <c r="BK1441" s="61">
        <f>BK1440*(1+BL1441)</f>
        <v>152.99032888123648</v>
      </c>
      <c r="BL1441" s="60">
        <f>$L$12*N(AQ1441)+$L$13*N(S1441)+$L$14*N(AA1441)+$L$15*N(AE1441)+$L$16*N(AY1441)+$L$17*N(BC1441)+$L$18*N(AM1441)+$L$19*N(AU1441)+$L$20*N(W1441)</f>
        <v>1.4901161466177148E-3</v>
      </c>
      <c r="BM1441" s="60">
        <f>IF(ISNUMBER(BK1441),BK1441/MAX(BK$22:BK1441)-1,"")</f>
        <v>-7.301739878055602E-3</v>
      </c>
      <c r="BO1441" s="61">
        <f>BO1440*(1+BP1441)</f>
        <v>153.08607139184241</v>
      </c>
      <c r="BP1441" s="60">
        <f>$L$36*N(S1441)+$L$37*N(AQ1441)+$L$38*N(AA1441)+$L$39*N(AE1441)+$L$40*N(AM1441)+$L$41*N(W1441)+$L$42*N(AI1441)+$L$43*N(BG1441)+$L$44*N(AY1441)</f>
        <v>1.7361751269236523E-3</v>
      </c>
      <c r="BQ1441" s="60">
        <f>IF(ISNUMBER(BO1441),BO1441/MAX(BO$22:BO1441)-1,"")</f>
        <v>-7.2343175635541934E-3</v>
      </c>
      <c r="BS1441" s="61">
        <f>BS1440*(1+BT1441)</f>
        <v>142.0098670365029</v>
      </c>
      <c r="BT1441" s="60">
        <f>$L$60*N(S1441)+$L$61*N(AE1441)+$L$62*N(AQ1441)+$L$63*N(AM1441)+$L$64*N(AI1441)+$L$65*N(AA1441)+$L$66*N(BG1441)+$L$67*N(W1441)+$L$68*N(AY1441)</f>
        <v>1.0945304604492452E-3</v>
      </c>
      <c r="BU1441" s="60">
        <f>IF(ISNUMBER(BS1441),BS1441/MAX(BS$22:BS1441)-1,"")</f>
        <v>-1.6628792967064987E-2</v>
      </c>
    </row>
    <row r="1442" spans="17:73" ht="16" customHeight="1">
      <c r="Q1442" s="63">
        <v>45152</v>
      </c>
      <c r="R1442" s="62">
        <v>687.22</v>
      </c>
      <c r="S1442" s="60">
        <f>IF(AND(ISNUMBER(R1441),ISNUMBER(R1442)),R1442/R1441-1,"")</f>
        <v>3.7537427882861074E-3</v>
      </c>
      <c r="T1442" s="60">
        <f>IF(ISNUMBER(R1442),R1442/MAX(R$22:R1442)-1,"")</f>
        <v>-4.7357673536184697E-3</v>
      </c>
      <c r="V1442" s="62">
        <v>342.23</v>
      </c>
      <c r="W1442" s="60">
        <f>IF(AND(ISNUMBER(V1441),ISNUMBER(V1442)),V1442/V1441-1,"")</f>
        <v>4.3728355931209606E-3</v>
      </c>
      <c r="X1442" s="60">
        <f>IF(ISNUMBER(V1442),V1442/MAX(V$22:V1442)-1,"")</f>
        <v>-7.4823816014616407E-3</v>
      </c>
      <c r="Z1442" s="62">
        <v>12.54</v>
      </c>
      <c r="AA1442" s="60">
        <f>IF(AND(ISNUMBER(Z1441),ISNUMBER(Z1442)),Z1442/Z1441-1,"")</f>
        <v>-2.3866348448687846E-3</v>
      </c>
      <c r="AB1442" s="60">
        <f>IF(ISNUMBER(Z1442),Z1442/MAX(Z$22:Z1442)-1,"")</f>
        <v>-7.5221238938053214E-2</v>
      </c>
      <c r="AD1442" s="62">
        <v>16.38</v>
      </c>
      <c r="AE1442" s="60">
        <f>IF(AND(ISNUMBER(AD1441),ISNUMBER(AD1442)),AD1442/AD1441-1,"")</f>
        <v>-1.5625000000000111E-2</v>
      </c>
      <c r="AF1442" s="60">
        <f>IF(ISNUMBER(AD1442),AD1442/MAX(AD$22:AD1442)-1,"")</f>
        <v>-6.3464837049742706E-2</v>
      </c>
      <c r="AH1442" s="62">
        <v>18.34</v>
      </c>
      <c r="AI1442" s="60">
        <f>IF(AND(ISNUMBER(AH1441),ISNUMBER(AH1442)),AH1442/AH1441-1,"")</f>
        <v>-4.8833423765599626E-3</v>
      </c>
      <c r="AJ1442" s="60">
        <f>IF(ISNUMBER(AH1442),AH1442/MAX(AH$22:AH1442)-1,"")</f>
        <v>-0.12832699619771859</v>
      </c>
      <c r="AL1442" s="62">
        <v>19.77</v>
      </c>
      <c r="AM1442" s="60">
        <f>IF(AND(ISNUMBER(AL1441),ISNUMBER(AL1442)),AL1442/AL1441-1,"")</f>
        <v>1.0126582278480178E-3</v>
      </c>
      <c r="AN1442" s="60">
        <f>IF(ISNUMBER(AL1442),AL1442/MAX(AL$22:AL1442)-1,"")</f>
        <v>-0.16122189223589312</v>
      </c>
      <c r="AP1442" s="62">
        <v>100.53</v>
      </c>
      <c r="AQ1442" s="60">
        <f>IF(AND(ISNUMBER(AP1441),ISNUMBER(AP1442)),AP1442/AP1441-1,"")</f>
        <v>2.9850746268667017E-4</v>
      </c>
      <c r="AR1442" s="60">
        <f>IF(ISNUMBER(AP1442),AP1442/MAX(AP$22:AP1442)-1,"")</f>
        <v>-2.4806509228021412E-3</v>
      </c>
      <c r="AT1442" s="62">
        <v>50.15</v>
      </c>
      <c r="AU1442" s="60">
        <f>IF(AND(ISNUMBER(AT1441),ISNUMBER(AT1442)),AT1442/AT1441-1,"")</f>
        <v>1.9944156362172727E-4</v>
      </c>
      <c r="AV1442" s="60">
        <f>IF(ISNUMBER(AT1442),AT1442/MAX(AT$22:AT1442)-1,"")</f>
        <v>-1.9900497512438386E-3</v>
      </c>
      <c r="AX1442" s="62">
        <v>27.43</v>
      </c>
      <c r="AY1442" s="60">
        <f>IF(AND(ISNUMBER(AX1441),ISNUMBER(AX1442)),AX1442/AX1441-1,"")</f>
        <v>8.4558823529412575E-3</v>
      </c>
      <c r="AZ1442" s="60">
        <f>IF(ISNUMBER(AX1442),AX1442/MAX(AX$22:AX1442)-1,"")</f>
        <v>-3.1084422465559869E-2</v>
      </c>
      <c r="BB1442" s="62">
        <v>40.5</v>
      </c>
      <c r="BC1442" s="60">
        <f>IF(AND(ISNUMBER(BB1441),ISNUMBER(BB1442)),BB1442/BB1441-1,"")</f>
        <v>-4.669451953796977E-3</v>
      </c>
      <c r="BD1442" s="60">
        <f>IF(ISNUMBER(BB1442),BB1442/MAX(BB$22:BB1442)-1,"")</f>
        <v>-0.26776351473512927</v>
      </c>
      <c r="BF1442" s="62">
        <v>49.08</v>
      </c>
      <c r="BG1442" s="60">
        <f>IF(AND(ISNUMBER(BF1441),ISNUMBER(BF1442)),BF1442/BF1441-1,"")</f>
        <v>-3.6540803897685548E-3</v>
      </c>
      <c r="BH1442" s="60">
        <f>IF(ISNUMBER(BF1442),BF1442/MAX(BF$22:BF1442)-1,"")</f>
        <v>-9.3461396379756256E-2</v>
      </c>
      <c r="BK1442" s="61">
        <f>BK1441*(1+BL1442)</f>
        <v>153.05011669743789</v>
      </c>
      <c r="BL1442" s="60">
        <f>$L$12*N(AQ1442)+$L$13*N(S1442)+$L$14*N(AA1442)+$L$15*N(AE1442)+$L$16*N(AY1442)+$L$17*N(BC1442)+$L$18*N(AM1442)+$L$19*N(AU1442)+$L$20*N(W1442)</f>
        <v>3.9079474263915961E-4</v>
      </c>
      <c r="BM1442" s="60">
        <f>IF(ISNUMBER(BK1442),BK1442/MAX(BK$22:BK1442)-1,"")</f>
        <v>-6.9137986169729437E-3</v>
      </c>
      <c r="BO1442" s="61">
        <f>BO1441*(1+BP1442)</f>
        <v>152.89802852718682</v>
      </c>
      <c r="BP1442" s="60">
        <f>$L$36*N(S1442)+$L$37*N(AQ1442)+$L$38*N(AA1442)+$L$39*N(AE1442)+$L$40*N(AM1442)+$L$41*N(W1442)+$L$42*N(AI1442)+$L$43*N(BG1442)+$L$44*N(AY1442)</f>
        <v>-1.228347314330643E-3</v>
      </c>
      <c r="BQ1442" s="60">
        <f>IF(ISNUMBER(BO1442),BO1442/MAX(BO$22:BO1442)-1,"")</f>
        <v>-8.453778623334518E-3</v>
      </c>
      <c r="BS1442" s="61">
        <f>BS1441*(1+BT1442)</f>
        <v>141.67373813992691</v>
      </c>
      <c r="BT1442" s="60">
        <f>$L$60*N(S1442)+$L$61*N(AE1442)+$L$62*N(AQ1442)+$L$63*N(AM1442)+$L$64*N(AI1442)+$L$65*N(AA1442)+$L$66*N(BG1442)+$L$67*N(W1442)+$L$68*N(AY1442)</f>
        <v>-2.3669404358330937E-3</v>
      </c>
      <c r="BU1442" s="60">
        <f>IF(ISNUMBER(BS1442),BS1442/MAX(BS$22:BS1442)-1,"")</f>
        <v>-1.8956374040425383E-2</v>
      </c>
    </row>
    <row r="1443" spans="17:73" ht="16" customHeight="1">
      <c r="Q1443" s="63">
        <v>45153</v>
      </c>
      <c r="R1443" s="62">
        <v>689.8</v>
      </c>
      <c r="S1443" s="60">
        <f>IF(AND(ISNUMBER(R1442),ISNUMBER(R1443)),R1443/R1442-1,"")</f>
        <v>3.7542562789207867E-3</v>
      </c>
      <c r="T1443" s="60">
        <f>IF(ISNUMBER(R1443),R1443/MAX(R$22:R1443)-1,"")</f>
        <v>-9.9929035902046603E-4</v>
      </c>
      <c r="V1443" s="62">
        <v>343.13</v>
      </c>
      <c r="W1443" s="60">
        <f>IF(AND(ISNUMBER(V1442),ISNUMBER(V1443)),V1443/V1442-1,"")</f>
        <v>2.6298103614528223E-3</v>
      </c>
      <c r="X1443" s="60">
        <f>IF(ISNUMBER(V1443),V1443/MAX(V$22:V1443)-1,"")</f>
        <v>-4.8722484846727143E-3</v>
      </c>
      <c r="Z1443" s="62">
        <v>12.62</v>
      </c>
      <c r="AA1443" s="60">
        <f>IF(AND(ISNUMBER(Z1442),ISNUMBER(Z1443)),Z1443/Z1442-1,"")</f>
        <v>6.3795853269537073E-3</v>
      </c>
      <c r="AB1443" s="60">
        <f>IF(ISNUMBER(Z1443),Z1443/MAX(Z$22:Z1443)-1,"")</f>
        <v>-6.932153392330398E-2</v>
      </c>
      <c r="AD1443" s="62">
        <v>16.46</v>
      </c>
      <c r="AE1443" s="60">
        <f>IF(AND(ISNUMBER(AD1442),ISNUMBER(AD1443)),AD1443/AD1442-1,"")</f>
        <v>4.8840048840050887E-3</v>
      </c>
      <c r="AF1443" s="60">
        <f>IF(ISNUMBER(AD1443),AD1443/MAX(AD$22:AD1443)-1,"")</f>
        <v>-5.889079473985126E-2</v>
      </c>
      <c r="AH1443" s="62">
        <v>18.420000000000002</v>
      </c>
      <c r="AI1443" s="60">
        <f>IF(AND(ISNUMBER(AH1442),ISNUMBER(AH1443)),AH1443/AH1442-1,"")</f>
        <v>4.362050163577047E-3</v>
      </c>
      <c r="AJ1443" s="60">
        <f>IF(ISNUMBER(AH1443),AH1443/MAX(AH$22:AH1443)-1,"")</f>
        <v>-0.12452471482889726</v>
      </c>
      <c r="AL1443" s="62">
        <v>19.670000000000002</v>
      </c>
      <c r="AM1443" s="60">
        <f>IF(AND(ISNUMBER(AL1442),ISNUMBER(AL1443)),AL1443/AL1442-1,"")</f>
        <v>-5.0581689428426113E-3</v>
      </c>
      <c r="AN1443" s="60">
        <f>IF(ISNUMBER(AL1443),AL1443/MAX(AL$22:AL1443)-1,"")</f>
        <v>-0.1654645736105218</v>
      </c>
      <c r="AP1443" s="62">
        <v>100.53</v>
      </c>
      <c r="AQ1443" s="60">
        <f>IF(AND(ISNUMBER(AP1442),ISNUMBER(AP1443)),AP1443/AP1442-1,"")</f>
        <v>0</v>
      </c>
      <c r="AR1443" s="60">
        <f>IF(ISNUMBER(AP1443),AP1443/MAX(AP$22:AP1443)-1,"")</f>
        <v>-2.4806509228021412E-3</v>
      </c>
      <c r="AT1443" s="62">
        <v>50.15</v>
      </c>
      <c r="AU1443" s="60">
        <f>IF(AND(ISNUMBER(AT1442),ISNUMBER(AT1443)),AT1443/AT1442-1,"")</f>
        <v>0</v>
      </c>
      <c r="AV1443" s="60">
        <f>IF(ISNUMBER(AT1443),AT1443/MAX(AT$22:AT1443)-1,"")</f>
        <v>-1.9900497512438386E-3</v>
      </c>
      <c r="AX1443" s="62">
        <v>27.13</v>
      </c>
      <c r="AY1443" s="60">
        <f>IF(AND(ISNUMBER(AX1442),ISNUMBER(AX1443)),AX1443/AX1442-1,"")</f>
        <v>-1.0936930368209974E-2</v>
      </c>
      <c r="AZ1443" s="60">
        <f>IF(ISNUMBER(AX1443),AX1443/MAX(AX$22:AX1443)-1,"")</f>
        <v>-4.1681384669728039E-2</v>
      </c>
      <c r="BB1443" s="62">
        <v>40.43</v>
      </c>
      <c r="BC1443" s="60">
        <f>IF(AND(ISNUMBER(BB1442),ISNUMBER(BB1443)),BB1443/BB1442-1,"")</f>
        <v>-1.7283950617283939E-3</v>
      </c>
      <c r="BD1443" s="60">
        <f>IF(ISNUMBER(BB1443),BB1443/MAX(BB$22:BB1443)-1,"")</f>
        <v>-0.26902910866027852</v>
      </c>
      <c r="BF1443" s="62">
        <v>49.03</v>
      </c>
      <c r="BG1443" s="60">
        <f>IF(AND(ISNUMBER(BF1442),ISNUMBER(BF1443)),BF1443/BF1442-1,"")</f>
        <v>-1.0187449062754039E-3</v>
      </c>
      <c r="BH1443" s="60">
        <f>IF(ISNUMBER(BF1443),BF1443/MAX(BF$22:BF1443)-1,"")</f>
        <v>-9.4384927964536347E-2</v>
      </c>
      <c r="BK1443" s="61">
        <f>BK1442*(1+BL1443)</f>
        <v>153.14931047168341</v>
      </c>
      <c r="BL1443" s="60">
        <f>$L$12*N(AQ1443)+$L$13*N(S1443)+$L$14*N(AA1443)+$L$15*N(AE1443)+$L$16*N(AY1443)+$L$17*N(BC1443)+$L$18*N(AM1443)+$L$19*N(AU1443)+$L$20*N(W1443)</f>
        <v>6.4811302588946296E-4</v>
      </c>
      <c r="BM1443" s="60">
        <f>IF(ISNUMBER(BK1443),BK1443/MAX(BK$22:BK1443)-1,"")</f>
        <v>-6.2701665140254548E-3</v>
      </c>
      <c r="BO1443" s="61">
        <f>BO1442*(1+BP1443)</f>
        <v>153.22299700987978</v>
      </c>
      <c r="BP1443" s="60">
        <f>$L$36*N(S1443)+$L$37*N(AQ1443)+$L$38*N(AA1443)+$L$39*N(AE1443)+$L$40*N(AM1443)+$L$41*N(W1443)+$L$42*N(AI1443)+$L$43*N(BG1443)+$L$44*N(AY1443)</f>
        <v>2.1253935438098593E-3</v>
      </c>
      <c r="BQ1443" s="60">
        <f>IF(ISNUMBER(BO1443),BO1443/MAX(BO$22:BO1443)-1,"")</f>
        <v>-6.3463526860314534E-3</v>
      </c>
      <c r="BS1443" s="61">
        <f>BS1442*(1+BT1443)</f>
        <v>142.01602970125185</v>
      </c>
      <c r="BT1443" s="60">
        <f>$L$60*N(S1443)+$L$61*N(AE1443)+$L$62*N(AQ1443)+$L$63*N(AM1443)+$L$64*N(AI1443)+$L$65*N(AA1443)+$L$66*N(BG1443)+$L$67*N(W1443)+$L$68*N(AY1443)</f>
        <v>2.4160551265108672E-3</v>
      </c>
      <c r="BU1443" s="60">
        <f>IF(ISNUMBER(BS1443),BS1443/MAX(BS$22:BS1443)-1,"")</f>
        <v>-1.658611855859482E-2</v>
      </c>
    </row>
    <row r="1444" spans="17:73" ht="16" customHeight="1">
      <c r="Q1444" s="63">
        <v>45154</v>
      </c>
      <c r="R1444" s="62">
        <v>686.85</v>
      </c>
      <c r="S1444" s="60">
        <f>IF(AND(ISNUMBER(R1443),ISNUMBER(R1444)),R1444/R1443-1,"")</f>
        <v>-4.2766019135980216E-3</v>
      </c>
      <c r="T1444" s="60">
        <f>IF(ISNUMBER(R1444),R1444/MAX(R$22:R1444)-1,"")</f>
        <v>-5.2716187055569241E-3</v>
      </c>
      <c r="V1444" s="62">
        <v>341.48</v>
      </c>
      <c r="W1444" s="60">
        <f>IF(AND(ISNUMBER(V1443),ISNUMBER(V1444)),V1444/V1443-1,"")</f>
        <v>-4.8086730976597547E-3</v>
      </c>
      <c r="X1444" s="60">
        <f>IF(ISNUMBER(V1444),V1444/MAX(V$22:V1444)-1,"")</f>
        <v>-9.6574925321191163E-3</v>
      </c>
      <c r="Z1444" s="62">
        <v>12.58</v>
      </c>
      <c r="AA1444" s="60">
        <f>IF(AND(ISNUMBER(Z1443),ISNUMBER(Z1444)),Z1444/Z1443-1,"")</f>
        <v>-3.1695721077653616E-3</v>
      </c>
      <c r="AB1444" s="60">
        <f>IF(ISNUMBER(Z1444),Z1444/MAX(Z$22:Z1444)-1,"")</f>
        <v>-7.2271386430678541E-2</v>
      </c>
      <c r="AD1444" s="62">
        <v>16.22</v>
      </c>
      <c r="AE1444" s="60">
        <f>IF(AND(ISNUMBER(AD1443),ISNUMBER(AD1444)),AD1444/AD1443-1,"")</f>
        <v>-1.4580801944107047E-2</v>
      </c>
      <c r="AF1444" s="60">
        <f>IF(ISNUMBER(AD1444),AD1444/MAX(AD$22:AD1444)-1,"")</f>
        <v>-7.2612921669525377E-2</v>
      </c>
      <c r="AH1444" s="62">
        <v>18.28</v>
      </c>
      <c r="AI1444" s="60">
        <f>IF(AND(ISNUMBER(AH1443),ISNUMBER(AH1444)),AH1444/AH1443-1,"")</f>
        <v>-7.6004343105320338E-3</v>
      </c>
      <c r="AJ1444" s="60">
        <f>IF(ISNUMBER(AH1444),AH1444/MAX(AH$22:AH1444)-1,"")</f>
        <v>-0.13117870722433456</v>
      </c>
      <c r="AL1444" s="62">
        <v>19.420000000000002</v>
      </c>
      <c r="AM1444" s="60">
        <f>IF(AND(ISNUMBER(AL1443),ISNUMBER(AL1444)),AL1444/AL1443-1,"")</f>
        <v>-1.2709710218607007E-2</v>
      </c>
      <c r="AN1444" s="60">
        <f>IF(ISNUMBER(AL1444),AL1444/MAX(AL$22:AL1444)-1,"")</f>
        <v>-0.17607127704709369</v>
      </c>
      <c r="AP1444" s="62">
        <v>100.55</v>
      </c>
      <c r="AQ1444" s="60">
        <f>IF(AND(ISNUMBER(AP1443),ISNUMBER(AP1444)),AP1444/AP1443-1,"")</f>
        <v>1.989455883815161E-4</v>
      </c>
      <c r="AR1444" s="60">
        <f>IF(ISNUMBER(AP1444),AP1444/MAX(AP$22:AP1444)-1,"")</f>
        <v>-2.2821988489779566E-3</v>
      </c>
      <c r="AT1444" s="62">
        <v>50.16</v>
      </c>
      <c r="AU1444" s="60">
        <f>IF(AND(ISNUMBER(AT1443),ISNUMBER(AT1444)),AT1444/AT1443-1,"")</f>
        <v>1.9940179461608309E-4</v>
      </c>
      <c r="AV1444" s="60">
        <f>IF(ISNUMBER(AT1444),AT1444/MAX(AT$22:AT1444)-1,"")</f>
        <v>-1.7910447761194659E-3</v>
      </c>
      <c r="AX1444" s="62">
        <v>27.34</v>
      </c>
      <c r="AY1444" s="60">
        <f>IF(AND(ISNUMBER(AX1443),ISNUMBER(AX1444)),AX1444/AX1443-1,"")</f>
        <v>7.7405086619977137E-3</v>
      </c>
      <c r="AZ1444" s="60">
        <f>IF(ISNUMBER(AX1444),AX1444/MAX(AX$22:AX1444)-1,"")</f>
        <v>-3.4263511126810253E-2</v>
      </c>
      <c r="BB1444" s="62">
        <v>40.46</v>
      </c>
      <c r="BC1444" s="60">
        <f>IF(AND(ISNUMBER(BB1443),ISNUMBER(BB1444)),BB1444/BB1443-1,"")</f>
        <v>7.4202325006189618E-4</v>
      </c>
      <c r="BD1444" s="60">
        <f>IF(ISNUMBER(BB1444),BB1444/MAX(BB$22:BB1444)-1,"")</f>
        <v>-0.26848671126378598</v>
      </c>
      <c r="BF1444" s="62">
        <v>49.13</v>
      </c>
      <c r="BG1444" s="60">
        <f>IF(AND(ISNUMBER(BF1443),ISNUMBER(BF1444)),BF1444/BF1443-1,"")</f>
        <v>2.0395676116664596E-3</v>
      </c>
      <c r="BH1444" s="60">
        <f>IF(ISNUMBER(BF1444),BF1444/MAX(BF$22:BF1444)-1,"")</f>
        <v>-9.2537864794975944E-2</v>
      </c>
      <c r="BK1444" s="61">
        <f>BK1443*(1+BL1444)</f>
        <v>152.75375860198568</v>
      </c>
      <c r="BL1444" s="60">
        <f>$L$12*N(AQ1444)+$L$13*N(S1444)+$L$14*N(AA1444)+$L$15*N(AE1444)+$L$16*N(AY1444)+$L$17*N(BC1444)+$L$18*N(AM1444)+$L$19*N(AU1444)+$L$20*N(W1444)</f>
        <v>-2.5827858348135826E-3</v>
      </c>
      <c r="BM1444" s="60">
        <f>IF(ISNUMBER(BK1444),BK1444/MAX(BK$22:BK1444)-1,"")</f>
        <v>-8.8367578515846645E-3</v>
      </c>
      <c r="BO1444" s="61">
        <f>BO1443*(1+BP1444)</f>
        <v>152.58898479975733</v>
      </c>
      <c r="BP1444" s="60">
        <f>$L$36*N(S1444)+$L$37*N(AQ1444)+$L$38*N(AA1444)+$L$39*N(AE1444)+$L$40*N(AM1444)+$L$41*N(W1444)+$L$42*N(AI1444)+$L$43*N(BG1444)+$L$44*N(AY1444)</f>
        <v>-4.1378397661911209E-3</v>
      </c>
      <c r="BQ1444" s="60">
        <f>IF(ISNUMBER(BO1444),BO1444/MAX(BO$22:BO1444)-1,"")</f>
        <v>-1.0457932261707881E-2</v>
      </c>
      <c r="BS1444" s="61">
        <f>BS1443*(1+BT1444)</f>
        <v>141.10095161104493</v>
      </c>
      <c r="BT1444" s="60">
        <f>$L$60*N(S1444)+$L$61*N(AE1444)+$L$62*N(AQ1444)+$L$63*N(AM1444)+$L$64*N(AI1444)+$L$65*N(AA1444)+$L$66*N(BG1444)+$L$67*N(W1444)+$L$68*N(AY1444)</f>
        <v>-6.4434845286964757E-3</v>
      </c>
      <c r="BU1444" s="60">
        <f>IF(ISNUMBER(BS1444),BS1444/MAX(BS$22:BS1444)-1,"")</f>
        <v>-2.2922730688967885E-2</v>
      </c>
    </row>
    <row r="1445" spans="17:73" ht="16" customHeight="1">
      <c r="Q1445" s="63">
        <v>45155</v>
      </c>
      <c r="R1445" s="62">
        <v>688.94</v>
      </c>
      <c r="S1445" s="60">
        <f>IF(AND(ISNUMBER(R1444),ISNUMBER(R1445)),R1445/R1444-1,"")</f>
        <v>3.0428769017980528E-3</v>
      </c>
      <c r="T1445" s="60">
        <f>IF(ISNUMBER(R1445),R1445/MAX(R$22:R1445)-1,"")</f>
        <v>-2.2447826905530599E-3</v>
      </c>
      <c r="V1445" s="62">
        <v>342.13</v>
      </c>
      <c r="W1445" s="60">
        <f>IF(AND(ISNUMBER(V1444),ISNUMBER(V1445)),V1445/V1444-1,"")</f>
        <v>1.9034789738783253E-3</v>
      </c>
      <c r="X1445" s="60">
        <f>IF(ISNUMBER(V1445),V1445/MAX(V$22:V1445)-1,"")</f>
        <v>-7.7723963922160522E-3</v>
      </c>
      <c r="Z1445" s="62">
        <v>12.64</v>
      </c>
      <c r="AA1445" s="60">
        <f>IF(AND(ISNUMBER(Z1444),ISNUMBER(Z1445)),Z1445/Z1444-1,"")</f>
        <v>4.7694753577107729E-3</v>
      </c>
      <c r="AB1445" s="60">
        <f>IF(ISNUMBER(Z1445),Z1445/MAX(Z$22:Z1445)-1,"")</f>
        <v>-6.7846607669616477E-2</v>
      </c>
      <c r="AD1445" s="62">
        <v>16.12</v>
      </c>
      <c r="AE1445" s="60">
        <f>IF(AND(ISNUMBER(AD1444),ISNUMBER(AD1445)),AD1445/AD1444-1,"")</f>
        <v>-6.1652281134401132E-3</v>
      </c>
      <c r="AF1445" s="60">
        <f>IF(ISNUMBER(AD1445),AD1445/MAX(AD$22:AD1445)-1,"")</f>
        <v>-7.8330474556889462E-2</v>
      </c>
      <c r="AH1445" s="62">
        <v>18.16</v>
      </c>
      <c r="AI1445" s="60">
        <f>IF(AND(ISNUMBER(AH1444),ISNUMBER(AH1445)),AH1445/AH1444-1,"")</f>
        <v>-6.5645514223194867E-3</v>
      </c>
      <c r="AJ1445" s="60">
        <f>IF(ISNUMBER(AH1445),AH1445/MAX(AH$22:AH1445)-1,"")</f>
        <v>-0.13688212927756649</v>
      </c>
      <c r="AL1445" s="62">
        <v>19.36</v>
      </c>
      <c r="AM1445" s="60">
        <f>IF(AND(ISNUMBER(AL1444),ISNUMBER(AL1445)),AL1445/AL1444-1,"")</f>
        <v>-3.08959835221434E-3</v>
      </c>
      <c r="AN1445" s="60">
        <f>IF(ISNUMBER(AL1445),AL1445/MAX(AL$22:AL1445)-1,"")</f>
        <v>-0.17861688587187108</v>
      </c>
      <c r="AP1445" s="62">
        <v>100.55</v>
      </c>
      <c r="AQ1445" s="60">
        <f>IF(AND(ISNUMBER(AP1444),ISNUMBER(AP1445)),AP1445/AP1444-1,"")</f>
        <v>0</v>
      </c>
      <c r="AR1445" s="60">
        <f>IF(ISNUMBER(AP1445),AP1445/MAX(AP$22:AP1445)-1,"")</f>
        <v>-2.2821988489779566E-3</v>
      </c>
      <c r="AT1445" s="62">
        <v>50.164999999999999</v>
      </c>
      <c r="AU1445" s="60">
        <f>IF(AND(ISNUMBER(AT1444),ISNUMBER(AT1445)),AT1445/AT1444-1,"")</f>
        <v>9.9681020733655146E-5</v>
      </c>
      <c r="AV1445" s="60">
        <f>IF(ISNUMBER(AT1445),AT1445/MAX(AT$22:AT1445)-1,"")</f>
        <v>-1.6915422885572795E-3</v>
      </c>
      <c r="AX1445" s="62">
        <v>27.41</v>
      </c>
      <c r="AY1445" s="60">
        <f>IF(AND(ISNUMBER(AX1444),ISNUMBER(AX1445)),AX1445/AX1444-1,"")</f>
        <v>2.5603511338698759E-3</v>
      </c>
      <c r="AZ1445" s="60">
        <f>IF(ISNUMBER(AX1445),AX1445/MAX(AX$22:AX1445)-1,"")</f>
        <v>-3.1790886612504399E-2</v>
      </c>
      <c r="BB1445" s="62">
        <v>40.24</v>
      </c>
      <c r="BC1445" s="60">
        <f>IF(AND(ISNUMBER(BB1444),ISNUMBER(BB1445)),BB1445/BB1444-1,"")</f>
        <v>-5.4374691052891944E-3</v>
      </c>
      <c r="BD1445" s="60">
        <f>IF(ISNUMBER(BB1445),BB1445/MAX(BB$22:BB1445)-1,"")</f>
        <v>-0.27246429217139756</v>
      </c>
      <c r="BF1445" s="62">
        <v>48.96</v>
      </c>
      <c r="BG1445" s="60">
        <f>IF(AND(ISNUMBER(BF1444),ISNUMBER(BF1445)),BF1445/BF1444-1,"")</f>
        <v>-3.4602076124568004E-3</v>
      </c>
      <c r="BH1445" s="60">
        <f>IF(ISNUMBER(BF1445),BF1445/MAX(BF$22:BF1445)-1,"")</f>
        <v>-9.5677872183228652E-2</v>
      </c>
      <c r="BK1445" s="61">
        <f>BK1444*(1+BL1445)</f>
        <v>152.91384733736615</v>
      </c>
      <c r="BL1445" s="60">
        <f>$L$12*N(AQ1445)+$L$13*N(S1445)+$L$14*N(AA1445)+$L$15*N(AE1445)+$L$16*N(AY1445)+$L$17*N(BC1445)+$L$18*N(AM1445)+$L$19*N(AU1445)+$L$20*N(W1445)</f>
        <v>1.0480183063620268E-3</v>
      </c>
      <c r="BM1445" s="60">
        <f>IF(ISNUMBER(BK1445),BK1445/MAX(BK$22:BK1445)-1,"")</f>
        <v>-7.7980006292200921E-3</v>
      </c>
      <c r="BO1445" s="61">
        <f>BO1444*(1+BP1445)</f>
        <v>152.70853340722269</v>
      </c>
      <c r="BP1445" s="60">
        <f>$L$36*N(S1445)+$L$37*N(AQ1445)+$L$38*N(AA1445)+$L$39*N(AE1445)+$L$40*N(AM1445)+$L$41*N(W1445)+$L$42*N(AI1445)+$L$43*N(BG1445)+$L$44*N(AY1445)</f>
        <v>7.8346813580462368E-4</v>
      </c>
      <c r="BQ1445" s="60">
        <f>IF(ISNUMBER(BO1445),BO1445/MAX(BO$22:BO1445)-1,"")</f>
        <v>-9.6826575825968986E-3</v>
      </c>
      <c r="BS1445" s="61">
        <f>BS1444*(1+BT1445)</f>
        <v>140.97253723038347</v>
      </c>
      <c r="BT1445" s="60">
        <f>$L$60*N(S1445)+$L$61*N(AE1445)+$L$62*N(AQ1445)+$L$63*N(AM1445)+$L$64*N(AI1445)+$L$65*N(AA1445)+$L$66*N(BG1445)+$L$67*N(W1445)+$L$68*N(AY1445)</f>
        <v>-9.1008869320341088E-4</v>
      </c>
      <c r="BU1445" s="60">
        <f>IF(ISNUMBER(BS1445),BS1445/MAX(BS$22:BS1445)-1,"")</f>
        <v>-2.3811957664154004E-2</v>
      </c>
    </row>
    <row r="1446" spans="17:73" ht="16" customHeight="1">
      <c r="Q1446" s="63">
        <v>45156</v>
      </c>
      <c r="R1446" s="62">
        <v>681.49</v>
      </c>
      <c r="S1446" s="60">
        <f>IF(AND(ISNUMBER(R1445),ISNUMBER(R1446)),R1446/R1445-1,"")</f>
        <v>-1.081371382123264E-2</v>
      </c>
      <c r="T1446" s="60">
        <f>IF(ISNUMBER(R1446),R1446/MAX(R$22:R1446)-1,"")</f>
        <v>-1.3034222074179258E-2</v>
      </c>
      <c r="V1446" s="62">
        <v>338.39</v>
      </c>
      <c r="W1446" s="60">
        <f>IF(AND(ISNUMBER(V1445),ISNUMBER(V1446)),V1446/V1445-1,"")</f>
        <v>-1.093151725952124E-2</v>
      </c>
      <c r="X1446" s="60">
        <f>IF(ISNUMBER(V1446),V1446/MAX(V$22:V1446)-1,"")</f>
        <v>-1.8618949566427956E-2</v>
      </c>
      <c r="Z1446" s="62">
        <v>12.5</v>
      </c>
      <c r="AA1446" s="60">
        <f>IF(AND(ISNUMBER(Z1445),ISNUMBER(Z1446)),Z1446/Z1445-1,"")</f>
        <v>-1.1075949367088667E-2</v>
      </c>
      <c r="AB1446" s="60">
        <f>IF(ISNUMBER(Z1446),Z1446/MAX(Z$22:Z1446)-1,"")</f>
        <v>-7.8171091445427776E-2</v>
      </c>
      <c r="AD1446" s="62">
        <v>16.03</v>
      </c>
      <c r="AE1446" s="60">
        <f>IF(AND(ISNUMBER(AD1445),ISNUMBER(AD1446)),AD1446/AD1445-1,"")</f>
        <v>-5.5831265508684558E-3</v>
      </c>
      <c r="AF1446" s="60">
        <f>IF(ISNUMBER(AD1446),AD1446/MAX(AD$22:AD1446)-1,"")</f>
        <v>-8.3476272155517339E-2</v>
      </c>
      <c r="AH1446" s="62">
        <v>18.239999999999998</v>
      </c>
      <c r="AI1446" s="60">
        <f>IF(AND(ISNUMBER(AH1445),ISNUMBER(AH1446)),AH1446/AH1445-1,"")</f>
        <v>4.405286343612147E-3</v>
      </c>
      <c r="AJ1446" s="60">
        <f>IF(ISNUMBER(AH1446),AH1446/MAX(AH$22:AH1446)-1,"")</f>
        <v>-0.13307984790874527</v>
      </c>
      <c r="AL1446" s="62">
        <v>19.27</v>
      </c>
      <c r="AM1446" s="60">
        <f>IF(AND(ISNUMBER(AL1445),ISNUMBER(AL1446)),AL1446/AL1445-1,"")</f>
        <v>-4.648760330578483E-3</v>
      </c>
      <c r="AN1446" s="60">
        <f>IF(ISNUMBER(AL1446),AL1446/MAX(AL$22:AL1446)-1,"")</f>
        <v>-0.18243529910903689</v>
      </c>
      <c r="AP1446" s="62">
        <v>100.57</v>
      </c>
      <c r="AQ1446" s="60">
        <f>IF(AND(ISNUMBER(AP1445),ISNUMBER(AP1446)),AP1446/AP1445-1,"")</f>
        <v>1.9890601690697451E-4</v>
      </c>
      <c r="AR1446" s="60">
        <f>IF(ISNUMBER(AP1446),AP1446/MAX(AP$22:AP1446)-1,"")</f>
        <v>-2.083746775153883E-3</v>
      </c>
      <c r="AT1446" s="62">
        <v>50.17</v>
      </c>
      <c r="AU1446" s="60">
        <f>IF(AND(ISNUMBER(AT1445),ISNUMBER(AT1446)),AT1446/AT1445-1,"")</f>
        <v>9.9671085418195915E-5</v>
      </c>
      <c r="AV1446" s="60">
        <f>IF(ISNUMBER(AT1446),AT1446/MAX(AT$22:AT1446)-1,"")</f>
        <v>-1.5920398009949821E-3</v>
      </c>
      <c r="AX1446" s="62">
        <v>27.37</v>
      </c>
      <c r="AY1446" s="60">
        <f>IF(AND(ISNUMBER(AX1445),ISNUMBER(AX1446)),AX1446/AX1445-1,"")</f>
        <v>-1.4593214155417256E-3</v>
      </c>
      <c r="AZ1446" s="60">
        <f>IF(ISNUMBER(AX1446),AX1446/MAX(AX$22:AX1446)-1,"")</f>
        <v>-3.3203814906393458E-2</v>
      </c>
      <c r="BB1446" s="62">
        <v>40.409999999999997</v>
      </c>
      <c r="BC1446" s="60">
        <f>IF(AND(ISNUMBER(BB1445),ISNUMBER(BB1446)),BB1446/BB1445-1,"")</f>
        <v>4.2246520874749116E-3</v>
      </c>
      <c r="BD1446" s="60">
        <f>IF(ISNUMBER(BB1446),BB1446/MAX(BB$22:BB1446)-1,"")</f>
        <v>-0.26939070692460687</v>
      </c>
      <c r="BF1446" s="62">
        <v>49.08</v>
      </c>
      <c r="BG1446" s="60">
        <f>IF(AND(ISNUMBER(BF1445),ISNUMBER(BF1446)),BF1446/BF1445-1,"")</f>
        <v>2.450980392156854E-3</v>
      </c>
      <c r="BH1446" s="60">
        <f>IF(ISNUMBER(BF1446),BF1446/MAX(BF$22:BF1446)-1,"")</f>
        <v>-9.3461396379756256E-2</v>
      </c>
      <c r="BK1446" s="61">
        <f>BK1445*(1+BL1446)</f>
        <v>152.03690949700652</v>
      </c>
      <c r="BL1446" s="60">
        <f>$L$12*N(AQ1446)+$L$13*N(S1446)+$L$14*N(AA1446)+$L$15*N(AE1446)+$L$16*N(AY1446)+$L$17*N(BC1446)+$L$18*N(AM1446)+$L$19*N(AU1446)+$L$20*N(W1446)</f>
        <v>-5.7348491037890782E-3</v>
      </c>
      <c r="BM1446" s="60">
        <f>IF(ISNUMBER(BK1446),BK1446/MAX(BK$22:BK1446)-1,"")</f>
        <v>-1.3488129376089342E-2</v>
      </c>
      <c r="BO1446" s="61">
        <f>BO1445*(1+BP1446)</f>
        <v>151.72492466587192</v>
      </c>
      <c r="BP1446" s="60">
        <f>$L$36*N(S1446)+$L$37*N(AQ1446)+$L$38*N(AA1446)+$L$39*N(AE1446)+$L$40*N(AM1446)+$L$41*N(W1446)+$L$42*N(AI1446)+$L$43*N(BG1446)+$L$44*N(AY1446)</f>
        <v>-6.4410856381405682E-3</v>
      </c>
      <c r="BQ1446" s="60">
        <f>IF(ISNUMBER(BO1446),BO1446/MAX(BO$22:BO1446)-1,"")</f>
        <v>-1.6061376394043148E-2</v>
      </c>
      <c r="BS1446" s="61">
        <f>BS1445*(1+BT1446)</f>
        <v>140.22770644028682</v>
      </c>
      <c r="BT1446" s="60">
        <f>$L$60*N(S1446)+$L$61*N(AE1446)+$L$62*N(AQ1446)+$L$63*N(AM1446)+$L$64*N(AI1446)+$L$65*N(AA1446)+$L$66*N(BG1446)+$L$67*N(W1446)+$L$68*N(AY1446)</f>
        <v>-5.2835169511024098E-3</v>
      </c>
      <c r="BU1446" s="60">
        <f>IF(ISNUMBER(BS1446),BS1446/MAX(BS$22:BS1446)-1,"")</f>
        <v>-2.89696637332989E-2</v>
      </c>
    </row>
    <row r="1447" spans="17:73" ht="16" customHeight="1">
      <c r="Q1447" s="63">
        <v>45159</v>
      </c>
      <c r="R1447" s="62">
        <v>681.44</v>
      </c>
      <c r="S1447" s="60">
        <f>IF(AND(ISNUMBER(R1446),ISNUMBER(R1447)),R1447/R1446-1,"")</f>
        <v>-7.3368648109251033E-5</v>
      </c>
      <c r="T1447" s="60">
        <f>IF(ISNUMBER(R1447),R1447/MAX(R$22:R1447)-1,"")</f>
        <v>-1.3106634419035701E-2</v>
      </c>
      <c r="V1447" s="62">
        <v>338.7</v>
      </c>
      <c r="W1447" s="60">
        <f>IF(AND(ISNUMBER(V1446),ISNUMBER(V1447)),V1447/V1446-1,"")</f>
        <v>9.1610272171172014E-4</v>
      </c>
      <c r="X1447" s="60">
        <f>IF(ISNUMBER(V1447),V1447/MAX(V$22:V1447)-1,"")</f>
        <v>-1.7719903715089469E-2</v>
      </c>
      <c r="Z1447" s="62">
        <v>12.5</v>
      </c>
      <c r="AA1447" s="60">
        <f>IF(AND(ISNUMBER(Z1446),ISNUMBER(Z1447)),Z1447/Z1446-1,"")</f>
        <v>0</v>
      </c>
      <c r="AB1447" s="60">
        <f>IF(ISNUMBER(Z1447),Z1447/MAX(Z$22:Z1447)-1,"")</f>
        <v>-7.8171091445427776E-2</v>
      </c>
      <c r="AD1447" s="62">
        <v>16.079999999999998</v>
      </c>
      <c r="AE1447" s="60">
        <f>IF(AND(ISNUMBER(AD1446),ISNUMBER(AD1447)),AD1447/AD1446-1,"")</f>
        <v>3.1191515907671441E-3</v>
      </c>
      <c r="AF1447" s="60">
        <f>IF(ISNUMBER(AD1447),AD1447/MAX(AD$22:AD1447)-1,"")</f>
        <v>-8.0617495711835296E-2</v>
      </c>
      <c r="AH1447" s="62">
        <v>18.21</v>
      </c>
      <c r="AI1447" s="60">
        <f>IF(AND(ISNUMBER(AH1446),ISNUMBER(AH1447)),AH1447/AH1446-1,"")</f>
        <v>-1.6447368421050879E-3</v>
      </c>
      <c r="AJ1447" s="60">
        <f>IF(ISNUMBER(AH1447),AH1447/MAX(AH$22:AH1447)-1,"")</f>
        <v>-0.13450570342205315</v>
      </c>
      <c r="AL1447" s="62">
        <v>19.34</v>
      </c>
      <c r="AM1447" s="60">
        <f>IF(AND(ISNUMBER(AL1446),ISNUMBER(AL1447)),AL1447/AL1446-1,"")</f>
        <v>3.6325895173845435E-3</v>
      </c>
      <c r="AN1447" s="60">
        <f>IF(ISNUMBER(AL1447),AL1447/MAX(AL$22:AL1447)-1,"")</f>
        <v>-0.17946542214679684</v>
      </c>
      <c r="AP1447" s="62">
        <v>100.6</v>
      </c>
      <c r="AQ1447" s="60">
        <f>IF(AND(ISNUMBER(AP1446),ISNUMBER(AP1447)),AP1447/AP1446-1,"")</f>
        <v>2.9829969175709792E-4</v>
      </c>
      <c r="AR1447" s="60">
        <f>IF(ISNUMBER(AP1447),AP1447/MAX(AP$22:AP1447)-1,"")</f>
        <v>-1.7860686644176615E-3</v>
      </c>
      <c r="AT1447" s="62">
        <v>50.19</v>
      </c>
      <c r="AU1447" s="60">
        <f>IF(AND(ISNUMBER(AT1446),ISNUMBER(AT1447)),AT1447/AT1446-1,"")</f>
        <v>3.9864460833149984E-4</v>
      </c>
      <c r="AV1447" s="60">
        <f>IF(ISNUMBER(AT1447),AT1447/MAX(AT$22:AT1447)-1,"")</f>
        <v>-1.1940298507463476E-3</v>
      </c>
      <c r="AX1447" s="62">
        <v>27.33</v>
      </c>
      <c r="AY1447" s="60">
        <f>IF(AND(ISNUMBER(AX1446),ISNUMBER(AX1447)),AX1447/AX1446-1,"")</f>
        <v>-1.4614541468762621E-3</v>
      </c>
      <c r="AZ1447" s="60">
        <f>IF(ISNUMBER(AX1447),AX1447/MAX(AX$22:AX1447)-1,"")</f>
        <v>-3.4616743200282629E-2</v>
      </c>
      <c r="BB1447" s="62">
        <v>40.29</v>
      </c>
      <c r="BC1447" s="60">
        <f>IF(AND(ISNUMBER(BB1446),ISNUMBER(BB1447)),BB1447/BB1446-1,"")</f>
        <v>-2.9695619896065173E-3</v>
      </c>
      <c r="BD1447" s="60">
        <f>IF(ISNUMBER(BB1447),BB1447/MAX(BB$22:BB1447)-1,"")</f>
        <v>-0.27156029651057678</v>
      </c>
      <c r="BF1447" s="62">
        <v>49.09</v>
      </c>
      <c r="BG1447" s="60">
        <f>IF(AND(ISNUMBER(BF1446),ISNUMBER(BF1447)),BF1447/BF1446-1,"")</f>
        <v>2.0374898125519181E-4</v>
      </c>
      <c r="BH1447" s="60">
        <f>IF(ISNUMBER(BF1447),BF1447/MAX(BF$22:BF1447)-1,"")</f>
        <v>-9.3276690062800149E-2</v>
      </c>
      <c r="BK1447" s="61">
        <f>BK1446*(1+BL1447)</f>
        <v>152.06596240384391</v>
      </c>
      <c r="BL1447" s="60">
        <f>$L$12*N(AQ1447)+$L$13*N(S1447)+$L$14*N(AA1447)+$L$15*N(AE1447)+$L$16*N(AY1447)+$L$17*N(BC1447)+$L$18*N(AM1447)+$L$19*N(AU1447)+$L$20*N(W1447)</f>
        <v>1.9109114315391857E-4</v>
      </c>
      <c r="BM1447" s="60">
        <f>IF(ISNUMBER(BK1447),BK1447/MAX(BK$22:BK1447)-1,"")</f>
        <v>-1.3299615694996825E-2</v>
      </c>
      <c r="BO1447" s="61">
        <f>BO1446*(1+BP1447)</f>
        <v>151.80995688317952</v>
      </c>
      <c r="BP1447" s="60">
        <f>$L$36*N(S1447)+$L$37*N(AQ1447)+$L$38*N(AA1447)+$L$39*N(AE1447)+$L$40*N(AM1447)+$L$41*N(W1447)+$L$42*N(AI1447)+$L$43*N(BG1447)+$L$44*N(AY1447)</f>
        <v>5.6043670804158379E-4</v>
      </c>
      <c r="BQ1447" s="60">
        <f>IF(ISNUMBER(BO1447),BO1447/MAX(BO$22:BO1447)-1,"")</f>
        <v>-1.5509941070914413E-2</v>
      </c>
      <c r="BS1447" s="61">
        <f>BS1446*(1+BT1447)</f>
        <v>140.34557628715302</v>
      </c>
      <c r="BT1447" s="60">
        <f>$L$60*N(S1447)+$L$61*N(AE1447)+$L$62*N(AQ1447)+$L$63*N(AM1447)+$L$64*N(AI1447)+$L$65*N(AA1447)+$L$66*N(BG1447)+$L$67*N(W1447)+$L$68*N(AY1447)</f>
        <v>8.4056032761530767E-4</v>
      </c>
      <c r="BU1447" s="60">
        <f>IF(ISNUMBER(BS1447),BS1447/MAX(BS$22:BS1447)-1,"")</f>
        <v>-2.8153454155722124E-2</v>
      </c>
    </row>
    <row r="1448" spans="17:73" ht="16" customHeight="1">
      <c r="Q1448" s="63">
        <v>45160</v>
      </c>
      <c r="R1448" s="62">
        <v>683.83</v>
      </c>
      <c r="S1448" s="60">
        <f>IF(AND(ISNUMBER(R1447),ISNUMBER(R1448)),R1448/R1447-1,"")</f>
        <v>3.5072787039209796E-3</v>
      </c>
      <c r="T1448" s="60">
        <f>IF(ISNUMBER(R1448),R1448/MAX(R$22:R1448)-1,"")</f>
        <v>-9.6453243348925133E-3</v>
      </c>
      <c r="V1448" s="62">
        <v>339.81</v>
      </c>
      <c r="W1448" s="60">
        <f>IF(AND(ISNUMBER(V1447),ISNUMBER(V1448)),V1448/V1447-1,"")</f>
        <v>3.2772364924713582E-3</v>
      </c>
      <c r="X1448" s="60">
        <f>IF(ISNUMBER(V1448),V1448/MAX(V$22:V1448)-1,"")</f>
        <v>-1.4500739537716467E-2</v>
      </c>
      <c r="Z1448" s="62">
        <v>12.6</v>
      </c>
      <c r="AA1448" s="60">
        <f>IF(AND(ISNUMBER(Z1447),ISNUMBER(Z1448)),Z1448/Z1447-1,"")</f>
        <v>8.0000000000000071E-3</v>
      </c>
      <c r="AB1448" s="60">
        <f>IF(ISNUMBER(Z1448),Z1448/MAX(Z$22:Z1448)-1,"")</f>
        <v>-7.079646017699126E-2</v>
      </c>
      <c r="AD1448" s="62">
        <v>16.260000000000002</v>
      </c>
      <c r="AE1448" s="60">
        <f>IF(AND(ISNUMBER(AD1447),ISNUMBER(AD1448)),AD1448/AD1447-1,"")</f>
        <v>1.1194029850746468E-2</v>
      </c>
      <c r="AF1448" s="60">
        <f>IF(ISNUMBER(AD1448),AD1448/MAX(AD$22:AD1448)-1,"")</f>
        <v>-7.0325900514579542E-2</v>
      </c>
      <c r="AH1448" s="62">
        <v>18.34</v>
      </c>
      <c r="AI1448" s="60">
        <f>IF(AND(ISNUMBER(AH1447),ISNUMBER(AH1448)),AH1448/AH1447-1,"")</f>
        <v>7.1389346512904517E-3</v>
      </c>
      <c r="AJ1448" s="60">
        <f>IF(ISNUMBER(AH1448),AH1448/MAX(AH$22:AH1448)-1,"")</f>
        <v>-0.12832699619771859</v>
      </c>
      <c r="AL1448" s="62">
        <v>19.2</v>
      </c>
      <c r="AM1448" s="60">
        <f>IF(AND(ISNUMBER(AL1447),ISNUMBER(AL1448)),AL1448/AL1447-1,"")</f>
        <v>-7.2388831437435464E-3</v>
      </c>
      <c r="AN1448" s="60">
        <f>IF(ISNUMBER(AL1448),AL1448/MAX(AL$22:AL1448)-1,"")</f>
        <v>-0.18540517607127704</v>
      </c>
      <c r="AP1448" s="62">
        <v>100.62</v>
      </c>
      <c r="AQ1448" s="60">
        <f>IF(AND(ISNUMBER(AP1447),ISNUMBER(AP1448)),AP1448/AP1447-1,"")</f>
        <v>1.9880715705777874E-4</v>
      </c>
      <c r="AR1448" s="60">
        <f>IF(ISNUMBER(AP1448),AP1448/MAX(AP$22:AP1448)-1,"")</f>
        <v>-1.5876165905933659E-3</v>
      </c>
      <c r="AT1448" s="62">
        <v>50.19</v>
      </c>
      <c r="AU1448" s="60">
        <f>IF(AND(ISNUMBER(AT1447),ISNUMBER(AT1448)),AT1448/AT1447-1,"")</f>
        <v>0</v>
      </c>
      <c r="AV1448" s="60">
        <f>IF(ISNUMBER(AT1448),AT1448/MAX(AT$22:AT1448)-1,"")</f>
        <v>-1.1940298507463476E-3</v>
      </c>
      <c r="AX1448" s="62">
        <v>27.33</v>
      </c>
      <c r="AY1448" s="60">
        <f>IF(AND(ISNUMBER(AX1447),ISNUMBER(AX1448)),AX1448/AX1447-1,"")</f>
        <v>0</v>
      </c>
      <c r="AZ1448" s="60">
        <f>IF(ISNUMBER(AX1448),AX1448/MAX(AX$22:AX1448)-1,"")</f>
        <v>-3.4616743200282629E-2</v>
      </c>
      <c r="BB1448" s="62">
        <v>40.22</v>
      </c>
      <c r="BC1448" s="60">
        <f>IF(AND(ISNUMBER(BB1447),ISNUMBER(BB1448)),BB1448/BB1447-1,"")</f>
        <v>-1.7374038222883748E-3</v>
      </c>
      <c r="BD1448" s="60">
        <f>IF(ISNUMBER(BB1448),BB1448/MAX(BB$22:BB1448)-1,"")</f>
        <v>-0.27282589043572592</v>
      </c>
      <c r="BF1448" s="62">
        <v>49.19</v>
      </c>
      <c r="BG1448" s="60">
        <f>IF(AND(ISNUMBER(BF1447),ISNUMBER(BF1448)),BF1448/BF1447-1,"")</f>
        <v>2.0370747606435202E-3</v>
      </c>
      <c r="BH1448" s="60">
        <f>IF(ISNUMBER(BF1448),BF1448/MAX(BF$22:BF1448)-1,"")</f>
        <v>-9.1429626893239746E-2</v>
      </c>
      <c r="BK1448" s="61">
        <f>BK1447*(1+BL1448)</f>
        <v>152.52895131078751</v>
      </c>
      <c r="BL1448" s="60">
        <f>$L$12*N(AQ1448)+$L$13*N(S1448)+$L$14*N(AA1448)+$L$15*N(AE1448)+$L$16*N(AY1448)+$L$17*N(BC1448)+$L$18*N(AM1448)+$L$19*N(AU1448)+$L$20*N(W1448)</f>
        <v>3.0446583813017606E-3</v>
      </c>
      <c r="BM1448" s="60">
        <f>IF(ISNUMBER(BK1448),BK1448/MAX(BK$22:BK1448)-1,"")</f>
        <v>-1.029545010008881E-2</v>
      </c>
      <c r="BO1448" s="61">
        <f>BO1447*(1+BP1448)</f>
        <v>152.46536950254068</v>
      </c>
      <c r="BP1448" s="60">
        <f>$L$36*N(S1448)+$L$37*N(AQ1448)+$L$38*N(AA1448)+$L$39*N(AE1448)+$L$40*N(AM1448)+$L$41*N(W1448)+$L$42*N(AI1448)+$L$43*N(BG1448)+$L$44*N(AY1448)</f>
        <v>4.3173230057993537E-3</v>
      </c>
      <c r="BQ1448" s="60">
        <f>IF(ISNUMBER(BO1448),BO1448/MAX(BO$22:BO1448)-1,"")</f>
        <v>-1.1259579490519145E-2</v>
      </c>
      <c r="BS1448" s="61">
        <f>BS1447*(1+BT1448)</f>
        <v>140.89751250780853</v>
      </c>
      <c r="BT1448" s="60">
        <f>$L$60*N(S1448)+$L$61*N(AE1448)+$L$62*N(AQ1448)+$L$63*N(AM1448)+$L$64*N(AI1448)+$L$65*N(AA1448)+$L$66*N(BG1448)+$L$67*N(W1448)+$L$68*N(AY1448)</f>
        <v>3.9326941059133766E-3</v>
      </c>
      <c r="BU1448" s="60">
        <f>IF(ISNUMBER(BS1448),BS1448/MAX(BS$22:BS1448)-1,"")</f>
        <v>-2.4331478973028009E-2</v>
      </c>
    </row>
    <row r="1449" spans="17:73" ht="16" customHeight="1">
      <c r="Q1449" s="63">
        <v>45161</v>
      </c>
      <c r="R1449" s="62">
        <v>682.62</v>
      </c>
      <c r="S1449" s="60">
        <f>IF(AND(ISNUMBER(R1448),ISNUMBER(R1449)),R1449/R1448-1,"")</f>
        <v>-1.7694456224500721E-3</v>
      </c>
      <c r="T1449" s="60">
        <f>IF(ISNUMBER(R1449),R1449/MAX(R$22:R1449)-1,"")</f>
        <v>-1.1397703080421207E-2</v>
      </c>
      <c r="V1449" s="62">
        <v>339.15</v>
      </c>
      <c r="W1449" s="60">
        <f>IF(AND(ISNUMBER(V1448),ISNUMBER(V1449)),V1449/V1448-1,"")</f>
        <v>-1.9422618522115798E-3</v>
      </c>
      <c r="X1449" s="60">
        <f>IF(ISNUMBER(V1449),V1449/MAX(V$22:V1449)-1,"")</f>
        <v>-1.6414837156695117E-2</v>
      </c>
      <c r="Z1449" s="62">
        <v>12.58</v>
      </c>
      <c r="AA1449" s="60">
        <f>IF(AND(ISNUMBER(Z1448),ISNUMBER(Z1449)),Z1449/Z1448-1,"")</f>
        <v>-1.5873015873015817E-3</v>
      </c>
      <c r="AB1449" s="60">
        <f>IF(ISNUMBER(Z1449),Z1449/MAX(Z$22:Z1449)-1,"")</f>
        <v>-7.2271386430678541E-2</v>
      </c>
      <c r="AD1449" s="62">
        <v>16.350000000000001</v>
      </c>
      <c r="AE1449" s="60">
        <f>IF(AND(ISNUMBER(AD1448),ISNUMBER(AD1449)),AD1449/AD1448-1,"")</f>
        <v>5.5350553505535416E-3</v>
      </c>
      <c r="AF1449" s="60">
        <f>IF(ISNUMBER(AD1449),AD1449/MAX(AD$22:AD1449)-1,"")</f>
        <v>-6.5180102915951776E-2</v>
      </c>
      <c r="AH1449" s="62">
        <v>18.260000000000002</v>
      </c>
      <c r="AI1449" s="60">
        <f>IF(AND(ISNUMBER(AH1448),ISNUMBER(AH1449)),AH1449/AH1448-1,"")</f>
        <v>-4.362050163576825E-3</v>
      </c>
      <c r="AJ1449" s="60">
        <f>IF(ISNUMBER(AH1449),AH1449/MAX(AH$22:AH1449)-1,"")</f>
        <v>-0.1321292775665398</v>
      </c>
      <c r="AL1449" s="62">
        <v>19.32</v>
      </c>
      <c r="AM1449" s="60">
        <f>IF(AND(ISNUMBER(AL1448),ISNUMBER(AL1449)),AL1449/AL1448-1,"")</f>
        <v>6.2500000000000888E-3</v>
      </c>
      <c r="AN1449" s="60">
        <f>IF(ISNUMBER(AL1449),AL1449/MAX(AL$22:AL1449)-1,"")</f>
        <v>-0.18031395842172249</v>
      </c>
      <c r="AP1449" s="62">
        <v>100.62</v>
      </c>
      <c r="AQ1449" s="60">
        <f>IF(AND(ISNUMBER(AP1448),ISNUMBER(AP1449)),AP1449/AP1448-1,"")</f>
        <v>0</v>
      </c>
      <c r="AR1449" s="60">
        <f>IF(ISNUMBER(AP1449),AP1449/MAX(AP$22:AP1449)-1,"")</f>
        <v>-1.5876165905933659E-3</v>
      </c>
      <c r="AT1449" s="62">
        <v>50.2</v>
      </c>
      <c r="AU1449" s="60">
        <f>IF(AND(ISNUMBER(AT1448),ISNUMBER(AT1449)),AT1449/AT1448-1,"")</f>
        <v>1.9924287706718502E-4</v>
      </c>
      <c r="AV1449" s="60">
        <f>IF(ISNUMBER(AT1449),AT1449/MAX(AT$22:AT1449)-1,"")</f>
        <v>-9.9502487562186381E-4</v>
      </c>
      <c r="AX1449" s="62">
        <v>27.39</v>
      </c>
      <c r="AY1449" s="60">
        <f>IF(AND(ISNUMBER(AX1448),ISNUMBER(AX1449)),AX1449/AX1448-1,"")</f>
        <v>2.195389681668658E-3</v>
      </c>
      <c r="AZ1449" s="60">
        <f>IF(ISNUMBER(AX1449),AX1449/MAX(AX$22:AX1449)-1,"")</f>
        <v>-3.2497350759448929E-2</v>
      </c>
      <c r="BB1449" s="62">
        <v>40.270000000000003</v>
      </c>
      <c r="BC1449" s="60">
        <f>IF(AND(ISNUMBER(BB1448),ISNUMBER(BB1449)),BB1449/BB1448-1,"")</f>
        <v>1.2431626056690348E-3</v>
      </c>
      <c r="BD1449" s="60">
        <f>IF(ISNUMBER(BB1449),BB1449/MAX(BB$22:BB1449)-1,"")</f>
        <v>-0.27192189477490503</v>
      </c>
      <c r="BF1449" s="62">
        <v>49.26</v>
      </c>
      <c r="BG1449" s="60">
        <f>IF(AND(ISNUMBER(BF1448),ISNUMBER(BF1449)),BF1449/BF1448-1,"")</f>
        <v>1.4230534661516803E-3</v>
      </c>
      <c r="BH1449" s="60">
        <f>IF(ISNUMBER(BF1449),BF1449/MAX(BF$22:BF1449)-1,"")</f>
        <v>-9.0136682674547552E-2</v>
      </c>
      <c r="BK1449" s="61">
        <f>BK1448*(1+BL1449)</f>
        <v>152.59635258932576</v>
      </c>
      <c r="BL1449" s="60">
        <f>$L$12*N(AQ1449)+$L$13*N(S1449)+$L$14*N(AA1449)+$L$15*N(AE1449)+$L$16*N(AY1449)+$L$17*N(BC1449)+$L$18*N(AM1449)+$L$19*N(AU1449)+$L$20*N(W1449)</f>
        <v>4.418917061910893E-4</v>
      </c>
      <c r="BM1449" s="60">
        <f>IF(ISNUMBER(BK1449),BK1449/MAX(BK$22:BK1449)-1,"")</f>
        <v>-9.8581078679085277E-3</v>
      </c>
      <c r="BO1449" s="61">
        <f>BO1448*(1+BP1449)</f>
        <v>152.53296346144117</v>
      </c>
      <c r="BP1449" s="60">
        <f>$L$36*N(S1449)+$L$37*N(AQ1449)+$L$38*N(AA1449)+$L$39*N(AE1449)+$L$40*N(AM1449)+$L$41*N(W1449)+$L$42*N(AI1449)+$L$43*N(BG1449)+$L$44*N(AY1449)</f>
        <v>4.4333975066625025E-4</v>
      </c>
      <c r="BQ1449" s="60">
        <f>IF(ISNUMBER(BO1449),BO1449/MAX(BO$22:BO1449)-1,"")</f>
        <v>-1.082123155901682E-2</v>
      </c>
      <c r="BS1449" s="61">
        <f>BS1448*(1+BT1449)</f>
        <v>140.98493348401729</v>
      </c>
      <c r="BT1449" s="60">
        <f>$L$60*N(S1449)+$L$61*N(AE1449)+$L$62*N(AQ1449)+$L$63*N(AM1449)+$L$64*N(AI1449)+$L$65*N(AA1449)+$L$66*N(BG1449)+$L$67*N(W1449)+$L$68*N(AY1449)</f>
        <v>6.2045791052487971E-4</v>
      </c>
      <c r="BU1449" s="60">
        <f>IF(ISNUMBER(BS1449),BS1449/MAX(BS$22:BS1449)-1,"")</f>
        <v>-2.3726117721106665E-2</v>
      </c>
    </row>
    <row r="1450" spans="17:73" ht="16" customHeight="1">
      <c r="Q1450" s="63">
        <v>45162</v>
      </c>
      <c r="R1450" s="62">
        <v>688.94</v>
      </c>
      <c r="S1450" s="60">
        <f>IF(AND(ISNUMBER(R1449),ISNUMBER(R1450)),R1450/R1449-1,"")</f>
        <v>9.2584454015411932E-3</v>
      </c>
      <c r="T1450" s="60">
        <f>IF(ISNUMBER(R1450),R1450/MAX(R$22:R1450)-1,"")</f>
        <v>-2.2447826905530599E-3</v>
      </c>
      <c r="V1450" s="62">
        <v>342.25</v>
      </c>
      <c r="W1450" s="60">
        <f>IF(AND(ISNUMBER(V1449),ISNUMBER(V1450)),V1450/V1449-1,"")</f>
        <v>9.1404983045850763E-3</v>
      </c>
      <c r="X1450" s="60">
        <f>IF(ISNUMBER(V1450),V1450/MAX(V$22:V1450)-1,"")</f>
        <v>-7.4243786433108028E-3</v>
      </c>
      <c r="Z1450" s="62">
        <v>12.69</v>
      </c>
      <c r="AA1450" s="60">
        <f>IF(AND(ISNUMBER(Z1449),ISNUMBER(Z1450)),Z1450/Z1449-1,"")</f>
        <v>8.7440381558028246E-3</v>
      </c>
      <c r="AB1450" s="60">
        <f>IF(ISNUMBER(Z1450),Z1450/MAX(Z$22:Z1450)-1,"")</f>
        <v>-6.4159292035398274E-2</v>
      </c>
      <c r="AD1450" s="62">
        <v>16.43</v>
      </c>
      <c r="AE1450" s="60">
        <f>IF(AND(ISNUMBER(AD1449),ISNUMBER(AD1450)),AD1450/AD1449-1,"")</f>
        <v>4.8929663608561214E-3</v>
      </c>
      <c r="AF1450" s="60">
        <f>IF(ISNUMBER(AD1450),AD1450/MAX(AD$22:AD1450)-1,"")</f>
        <v>-6.0606060606060552E-2</v>
      </c>
      <c r="AH1450" s="62">
        <v>18.36</v>
      </c>
      <c r="AI1450" s="60">
        <f>IF(AND(ISNUMBER(AH1449),ISNUMBER(AH1450)),AH1450/AH1449-1,"")</f>
        <v>5.4764512595837367E-3</v>
      </c>
      <c r="AJ1450" s="60">
        <f>IF(ISNUMBER(AH1450),AH1450/MAX(AH$22:AH1450)-1,"")</f>
        <v>-0.12737642585551334</v>
      </c>
      <c r="AL1450" s="62">
        <v>19.420000000000002</v>
      </c>
      <c r="AM1450" s="60">
        <f>IF(AND(ISNUMBER(AL1449),ISNUMBER(AL1450)),AL1450/AL1449-1,"")</f>
        <v>5.1759834368529933E-3</v>
      </c>
      <c r="AN1450" s="60">
        <f>IF(ISNUMBER(AL1450),AL1450/MAX(AL$22:AL1450)-1,"")</f>
        <v>-0.17607127704709369</v>
      </c>
      <c r="AP1450" s="62">
        <v>100.64</v>
      </c>
      <c r="AQ1450" s="60">
        <f>IF(AND(ISNUMBER(AP1449),ISNUMBER(AP1450)),AP1450/AP1449-1,"")</f>
        <v>1.9876764062809471E-4</v>
      </c>
      <c r="AR1450" s="60">
        <f>IF(ISNUMBER(AP1450),AP1450/MAX(AP$22:AP1450)-1,"")</f>
        <v>-1.3891645167691813E-3</v>
      </c>
      <c r="AT1450" s="62">
        <v>50.21</v>
      </c>
      <c r="AU1450" s="60">
        <f>IF(AND(ISNUMBER(AT1449),ISNUMBER(AT1450)),AT1450/AT1449-1,"")</f>
        <v>1.9920318725086261E-4</v>
      </c>
      <c r="AV1450" s="60">
        <f>IF(ISNUMBER(AT1450),AT1450/MAX(AT$22:AT1450)-1,"")</f>
        <v>-7.9601990049749105E-4</v>
      </c>
      <c r="AX1450" s="62">
        <v>27.44</v>
      </c>
      <c r="AY1450" s="60">
        <f>IF(AND(ISNUMBER(AX1449),ISNUMBER(AX1450)),AX1450/AX1449-1,"")</f>
        <v>1.8254837531945789E-3</v>
      </c>
      <c r="AZ1450" s="60">
        <f>IF(ISNUMBER(AX1450),AX1450/MAX(AX$22:AX1450)-1,"")</f>
        <v>-3.0731190392087493E-2</v>
      </c>
      <c r="BB1450" s="62">
        <v>40.6</v>
      </c>
      <c r="BC1450" s="60">
        <f>IF(AND(ISNUMBER(BB1449),ISNUMBER(BB1450)),BB1450/BB1449-1,"")</f>
        <v>8.1946858703749736E-3</v>
      </c>
      <c r="BD1450" s="60">
        <f>IF(ISNUMBER(BB1450),BB1450/MAX(BB$22:BB1450)-1,"")</f>
        <v>-0.2659555234134876</v>
      </c>
      <c r="BF1450" s="62">
        <v>49.32</v>
      </c>
      <c r="BG1450" s="60">
        <f>IF(AND(ISNUMBER(BF1449),ISNUMBER(BF1450)),BF1450/BF1449-1,"")</f>
        <v>1.2180267965895553E-3</v>
      </c>
      <c r="BH1450" s="60">
        <f>IF(ISNUMBER(BF1450),BF1450/MAX(BF$22:BF1450)-1,"")</f>
        <v>-8.9028444772811244E-2</v>
      </c>
      <c r="BK1450" s="61">
        <f>BK1449*(1+BL1450)</f>
        <v>153.43488643606881</v>
      </c>
      <c r="BL1450" s="60">
        <f>$L$12*N(AQ1450)+$L$13*N(S1450)+$L$14*N(AA1450)+$L$15*N(AE1450)+$L$16*N(AY1450)+$L$17*N(BC1450)+$L$18*N(AM1450)+$L$19*N(AU1450)+$L$20*N(W1450)</f>
        <v>5.4951106793471741E-3</v>
      </c>
      <c r="BM1450" s="60">
        <f>IF(ISNUMBER(BK1450),BK1450/MAX(BK$22:BK1450)-1,"")</f>
        <v>-4.4171685823842788E-3</v>
      </c>
      <c r="BO1450" s="61">
        <f>BO1449*(1+BP1450)</f>
        <v>153.39944734420149</v>
      </c>
      <c r="BP1450" s="60">
        <f>$L$36*N(S1450)+$L$37*N(AQ1450)+$L$38*N(AA1450)+$L$39*N(AE1450)+$L$40*N(AM1450)+$L$41*N(W1450)+$L$42*N(AI1450)+$L$43*N(BG1450)+$L$44*N(AY1450)</f>
        <v>5.6806336354920505E-3</v>
      </c>
      <c r="BQ1450" s="60">
        <f>IF(ISNUMBER(BO1450),BO1450/MAX(BO$22:BO1450)-1,"")</f>
        <v>-5.2020693754964986E-3</v>
      </c>
      <c r="BS1450" s="61">
        <f>BS1449*(1+BT1450)</f>
        <v>141.7929327717732</v>
      </c>
      <c r="BT1450" s="60">
        <f>$L$60*N(S1450)+$L$61*N(AE1450)+$L$62*N(AQ1450)+$L$63*N(AM1450)+$L$64*N(AI1450)+$L$65*N(AA1450)+$L$66*N(BG1450)+$L$67*N(W1450)+$L$68*N(AY1450)</f>
        <v>5.7311037980346509E-3</v>
      </c>
      <c r="BU1450" s="60">
        <f>IF(ISNUMBER(BS1450),BS1450/MAX(BS$22:BS1450)-1,"")</f>
        <v>-1.8130990766456079E-2</v>
      </c>
    </row>
    <row r="1451" spans="17:73" ht="16" customHeight="1">
      <c r="Q1451" s="63">
        <v>45163</v>
      </c>
      <c r="R1451" s="62">
        <v>682.49</v>
      </c>
      <c r="S1451" s="60">
        <f>IF(AND(ISNUMBER(R1450),ISNUMBER(R1451)),R1451/R1450-1,"")</f>
        <v>-9.3622086103289925E-3</v>
      </c>
      <c r="T1451" s="60">
        <f>IF(ISNUMBER(R1451),R1451/MAX(R$22:R1451)-1,"")</f>
        <v>-1.158597517704818E-2</v>
      </c>
      <c r="V1451" s="62">
        <v>338.76</v>
      </c>
      <c r="W1451" s="60">
        <f>IF(AND(ISNUMBER(V1450),ISNUMBER(V1451)),V1451/V1450-1,"")</f>
        <v>-1.0197224251278336E-2</v>
      </c>
      <c r="X1451" s="60">
        <f>IF(ISNUMBER(V1451),V1451/MAX(V$22:V1451)-1,"")</f>
        <v>-1.7545894840636955E-2</v>
      </c>
      <c r="Z1451" s="62">
        <v>12.53</v>
      </c>
      <c r="AA1451" s="60">
        <f>IF(AND(ISNUMBER(Z1450),ISNUMBER(Z1451)),Z1451/Z1450-1,"")</f>
        <v>-1.2608353033884967E-2</v>
      </c>
      <c r="AB1451" s="60">
        <f>IF(ISNUMBER(Z1451),Z1451/MAX(Z$22:Z1451)-1,"")</f>
        <v>-7.5958702064896855E-2</v>
      </c>
      <c r="AD1451" s="62">
        <v>16.21</v>
      </c>
      <c r="AE1451" s="60">
        <f>IF(AND(ISNUMBER(AD1450),ISNUMBER(AD1451)),AD1451/AD1450-1,"")</f>
        <v>-1.3390139987827121E-2</v>
      </c>
      <c r="AF1451" s="60">
        <f>IF(ISNUMBER(AD1451),AD1451/MAX(AD$22:AD1451)-1,"")</f>
        <v>-7.3184676958261696E-2</v>
      </c>
      <c r="AH1451" s="62">
        <v>18.11</v>
      </c>
      <c r="AI1451" s="60">
        <f>IF(AND(ISNUMBER(AH1450),ISNUMBER(AH1451)),AH1451/AH1450-1,"")</f>
        <v>-1.3616557734204782E-2</v>
      </c>
      <c r="AJ1451" s="60">
        <f>IF(ISNUMBER(AH1451),AH1451/MAX(AH$22:AH1451)-1,"")</f>
        <v>-0.13925855513307983</v>
      </c>
      <c r="AL1451" s="62">
        <v>19.23</v>
      </c>
      <c r="AM1451" s="60">
        <f>IF(AND(ISNUMBER(AL1450),ISNUMBER(AL1451)),AL1451/AL1450-1,"")</f>
        <v>-9.7837281153451139E-3</v>
      </c>
      <c r="AN1451" s="60">
        <f>IF(ISNUMBER(AL1451),AL1451/MAX(AL$22:AL1451)-1,"")</f>
        <v>-0.18413237165888841</v>
      </c>
      <c r="AP1451" s="62">
        <v>100.65</v>
      </c>
      <c r="AQ1451" s="60">
        <f>IF(AND(ISNUMBER(AP1450),ISNUMBER(AP1451)),AP1451/AP1450-1,"")</f>
        <v>9.9364069952256884E-5</v>
      </c>
      <c r="AR1451" s="60">
        <f>IF(ISNUMBER(AP1451),AP1451/MAX(AP$22:AP1451)-1,"")</f>
        <v>-1.2899384798570335E-3</v>
      </c>
      <c r="AT1451" s="62">
        <v>50.215000000000003</v>
      </c>
      <c r="AU1451" s="60">
        <f>IF(AND(ISNUMBER(AT1450),ISNUMBER(AT1451)),AT1451/AT1450-1,"")</f>
        <v>9.9581756622280082E-5</v>
      </c>
      <c r="AV1451" s="60">
        <f>IF(ISNUMBER(AT1451),AT1451/MAX(AT$22:AT1451)-1,"")</f>
        <v>-6.9651741293530467E-4</v>
      </c>
      <c r="AX1451" s="62">
        <v>27.66</v>
      </c>
      <c r="AY1451" s="60">
        <f>IF(AND(ISNUMBER(AX1450),ISNUMBER(AX1451)),AX1451/AX1450-1,"")</f>
        <v>8.0174927113703109E-3</v>
      </c>
      <c r="AZ1451" s="60">
        <f>IF(ISNUMBER(AX1451),AX1451/MAX(AX$22:AX1451)-1,"")</f>
        <v>-2.2960084775697553E-2</v>
      </c>
      <c r="BB1451" s="62">
        <v>40.51</v>
      </c>
      <c r="BC1451" s="60">
        <f>IF(AND(ISNUMBER(BB1450),ISNUMBER(BB1451)),BB1451/BB1450-1,"")</f>
        <v>-2.2167487684729981E-3</v>
      </c>
      <c r="BD1451" s="60">
        <f>IF(ISNUMBER(BB1451),BB1451/MAX(BB$22:BB1451)-1,"")</f>
        <v>-0.2675827156029652</v>
      </c>
      <c r="BF1451" s="62">
        <v>49.36</v>
      </c>
      <c r="BG1451" s="60">
        <f>IF(AND(ISNUMBER(BF1450),ISNUMBER(BF1451)),BF1451/BF1450-1,"")</f>
        <v>8.110300081103361E-4</v>
      </c>
      <c r="BH1451" s="60">
        <f>IF(ISNUMBER(BF1451),BF1451/MAX(BF$22:BF1451)-1,"")</f>
        <v>-8.8289619504987038E-2</v>
      </c>
      <c r="BK1451" s="61">
        <f>BK1450*(1+BL1451)</f>
        <v>152.6041789348798</v>
      </c>
      <c r="BL1451" s="60">
        <f>$L$12*N(AQ1451)+$L$13*N(S1451)+$L$14*N(AA1451)+$L$15*N(AE1451)+$L$16*N(AY1451)+$L$17*N(BC1451)+$L$18*N(AM1451)+$L$19*N(AU1451)+$L$20*N(W1451)</f>
        <v>-5.414071861259178E-3</v>
      </c>
      <c r="BM1451" s="60">
        <f>IF(ISNUMBER(BK1451),BK1451/MAX(BK$22:BK1451)-1,"")</f>
        <v>-9.8073255755151134E-3</v>
      </c>
      <c r="BO1451" s="61">
        <f>BO1450*(1+BP1451)</f>
        <v>152.28973122018473</v>
      </c>
      <c r="BP1451" s="60">
        <f>$L$36*N(S1451)+$L$37*N(AQ1451)+$L$38*N(AA1451)+$L$39*N(AE1451)+$L$40*N(AM1451)+$L$41*N(W1451)+$L$42*N(AI1451)+$L$43*N(BG1451)+$L$44*N(AY1451)</f>
        <v>-7.2341598566959637E-3</v>
      </c>
      <c r="BQ1451" s="60">
        <f>IF(ISNUMBER(BO1451),BO1451/MAX(BO$22:BO1451)-1,"")</f>
        <v>-1.2398596630744496E-2</v>
      </c>
      <c r="BS1451" s="61">
        <f>BS1450*(1+BT1451)</f>
        <v>140.52219179813466</v>
      </c>
      <c r="BT1451" s="60">
        <f>$L$60*N(S1451)+$L$61*N(AE1451)+$L$62*N(AQ1451)+$L$63*N(AM1451)+$L$64*N(AI1451)+$L$65*N(AA1451)+$L$66*N(BG1451)+$L$67*N(W1451)+$L$68*N(AY1451)</f>
        <v>-8.961948587973027E-3</v>
      </c>
      <c r="BU1451" s="60">
        <f>IF(ISNUMBER(BS1451),BS1451/MAX(BS$22:BS1451)-1,"")</f>
        <v>-2.6930450347331103E-2</v>
      </c>
    </row>
    <row r="1452" spans="17:73" ht="16" customHeight="1">
      <c r="Q1452" s="63">
        <v>45166</v>
      </c>
      <c r="R1452" s="62">
        <v>685.61</v>
      </c>
      <c r="S1452" s="60">
        <f>IF(AND(ISNUMBER(R1451),ISNUMBER(R1452)),R1452/R1451-1,"")</f>
        <v>4.5714955530484769E-3</v>
      </c>
      <c r="T1452" s="60">
        <f>IF(ISNUMBER(R1452),R1452/MAX(R$22:R1452)-1,"")</f>
        <v>-7.0674448579993721E-3</v>
      </c>
      <c r="V1452" s="62">
        <v>340.56</v>
      </c>
      <c r="W1452" s="60">
        <f>IF(AND(ISNUMBER(V1451),ISNUMBER(V1452)),V1452/V1451-1,"")</f>
        <v>5.3134962805525543E-3</v>
      </c>
      <c r="X1452" s="60">
        <f>IF(ISNUMBER(V1452),V1452/MAX(V$22:V1452)-1,"")</f>
        <v>-1.2325628607058992E-2</v>
      </c>
      <c r="Z1452" s="62">
        <v>12.61</v>
      </c>
      <c r="AA1452" s="60">
        <f>IF(AND(ISNUMBER(Z1451),ISNUMBER(Z1452)),Z1452/Z1451-1,"")</f>
        <v>6.384676775738285E-3</v>
      </c>
      <c r="AB1452" s="60">
        <f>IF(ISNUMBER(Z1452),Z1452/MAX(Z$22:Z1452)-1,"")</f>
        <v>-7.005899705014762E-2</v>
      </c>
      <c r="AD1452" s="62">
        <v>16.489999999999998</v>
      </c>
      <c r="AE1452" s="60">
        <f>IF(AND(ISNUMBER(AD1451),ISNUMBER(AD1452)),AD1452/AD1451-1,"")</f>
        <v>1.7273288093769157E-2</v>
      </c>
      <c r="AF1452" s="60">
        <f>IF(ISNUMBER(AD1452),AD1452/MAX(AD$22:AD1452)-1,"")</f>
        <v>-5.7175528873642079E-2</v>
      </c>
      <c r="AH1452" s="62">
        <v>18.18</v>
      </c>
      <c r="AI1452" s="60">
        <f>IF(AND(ISNUMBER(AH1451),ISNUMBER(AH1452)),AH1452/AH1451-1,"")</f>
        <v>3.8652678078410219E-3</v>
      </c>
      <c r="AJ1452" s="60">
        <f>IF(ISNUMBER(AH1452),AH1452/MAX(AH$22:AH1452)-1,"")</f>
        <v>-0.13593155893536124</v>
      </c>
      <c r="AL1452" s="62">
        <v>19.38</v>
      </c>
      <c r="AM1452" s="60">
        <f>IF(AND(ISNUMBER(AL1451),ISNUMBER(AL1452)),AL1452/AL1451-1,"")</f>
        <v>7.800312012480326E-3</v>
      </c>
      <c r="AN1452" s="60">
        <f>IF(ISNUMBER(AL1452),AL1452/MAX(AL$22:AL1452)-1,"")</f>
        <v>-0.17776834959694532</v>
      </c>
      <c r="AP1452" s="62">
        <v>100.69</v>
      </c>
      <c r="AQ1452" s="60">
        <f>IF(AND(ISNUMBER(AP1451),ISNUMBER(AP1452)),AP1452/AP1451-1,"")</f>
        <v>3.9741679085936177E-4</v>
      </c>
      <c r="AR1452" s="60">
        <f>IF(ISNUMBER(AP1452),AP1452/MAX(AP$22:AP1452)-1,"")</f>
        <v>-8.9303433220877526E-4</v>
      </c>
      <c r="AT1452" s="62">
        <v>50.23</v>
      </c>
      <c r="AU1452" s="60">
        <f>IF(AND(ISNUMBER(AT1451),ISNUMBER(AT1452)),AT1452/AT1451-1,"")</f>
        <v>2.9871552324989281E-4</v>
      </c>
      <c r="AV1452" s="60">
        <f>IF(ISNUMBER(AT1452),AT1452/MAX(AT$22:AT1452)-1,"")</f>
        <v>-3.9800995024885655E-4</v>
      </c>
      <c r="AX1452" s="62">
        <v>27.57</v>
      </c>
      <c r="AY1452" s="60">
        <f>IF(AND(ISNUMBER(AX1451),ISNUMBER(AX1452)),AX1452/AX1451-1,"")</f>
        <v>-3.2537960954446277E-3</v>
      </c>
      <c r="AZ1452" s="60">
        <f>IF(ISNUMBER(AX1452),AX1452/MAX(AX$22:AX1452)-1,"")</f>
        <v>-2.6139173436948049E-2</v>
      </c>
      <c r="BB1452" s="62">
        <v>40.54</v>
      </c>
      <c r="BC1452" s="60">
        <f>IF(AND(ISNUMBER(BB1451),ISNUMBER(BB1452)),BB1452/BB1451-1,"")</f>
        <v>7.4055788694149527E-4</v>
      </c>
      <c r="BD1452" s="60">
        <f>IF(ISNUMBER(BB1452),BB1452/MAX(BB$22:BB1452)-1,"")</f>
        <v>-0.26704031820647267</v>
      </c>
      <c r="BF1452" s="62">
        <v>49.35</v>
      </c>
      <c r="BG1452" s="60">
        <f>IF(AND(ISNUMBER(BF1451),ISNUMBER(BF1452)),BF1452/BF1451-1,"")</f>
        <v>-2.0259319286863864E-4</v>
      </c>
      <c r="BH1452" s="60">
        <f>IF(ISNUMBER(BF1452),BF1452/MAX(BF$22:BF1452)-1,"")</f>
        <v>-8.8474325821943145E-2</v>
      </c>
      <c r="BK1452" s="61">
        <f>BK1451*(1+BL1452)</f>
        <v>153.22553877711832</v>
      </c>
      <c r="BL1452" s="60">
        <f>$L$12*N(AQ1452)+$L$13*N(S1452)+$L$14*N(AA1452)+$L$15*N(AE1452)+$L$16*N(AY1452)+$L$17*N(BC1452)+$L$18*N(AM1452)+$L$19*N(AU1452)+$L$20*N(W1452)</f>
        <v>4.0717092190749298E-3</v>
      </c>
      <c r="BM1452" s="60">
        <f>IF(ISNUMBER(BK1452),BK1452/MAX(BK$22:BK1452)-1,"")</f>
        <v>-5.7755489344004651E-3</v>
      </c>
      <c r="BO1452" s="61">
        <f>BO1451*(1+BP1452)</f>
        <v>153.14030920420129</v>
      </c>
      <c r="BP1452" s="60">
        <f>$L$36*N(S1452)+$L$37*N(AQ1452)+$L$38*N(AA1452)+$L$39*N(AE1452)+$L$40*N(AM1452)+$L$41*N(W1452)+$L$42*N(AI1452)+$L$43*N(BG1452)+$L$44*N(AY1452)</f>
        <v>5.5852615747726177E-3</v>
      </c>
      <c r="BQ1452" s="60">
        <f>IF(ISNUMBER(BO1452),BO1452/MAX(BO$22:BO1452)-1,"")</f>
        <v>-6.8825844613146225E-3</v>
      </c>
      <c r="BS1452" s="61">
        <f>BS1451*(1+BT1452)</f>
        <v>141.44273338887785</v>
      </c>
      <c r="BT1452" s="60">
        <f>$L$60*N(S1452)+$L$61*N(AE1452)+$L$62*N(AQ1452)+$L$63*N(AM1452)+$L$64*N(AI1452)+$L$65*N(AA1452)+$L$66*N(BG1452)+$L$67*N(W1452)+$L$68*N(AY1452)</f>
        <v>6.550862742488426E-3</v>
      </c>
      <c r="BU1452" s="60">
        <f>IF(ISNUMBER(BS1452),BS1452/MAX(BS$22:BS1452)-1,"")</f>
        <v>-2.0556005288661527E-2</v>
      </c>
    </row>
    <row r="1453" spans="17:73" ht="16" customHeight="1">
      <c r="Q1453" s="63">
        <v>45167</v>
      </c>
      <c r="R1453" s="62">
        <v>687.85</v>
      </c>
      <c r="S1453" s="60">
        <f>IF(AND(ISNUMBER(R1452),ISNUMBER(R1453)),R1453/R1452-1,"")</f>
        <v>3.2671635477896643E-3</v>
      </c>
      <c r="T1453" s="60">
        <f>IF(ISNUMBER(R1453),R1453/MAX(R$22:R1453)-1,"")</f>
        <v>-3.8233718084258461E-3</v>
      </c>
      <c r="V1453" s="62">
        <v>341.69</v>
      </c>
      <c r="W1453" s="60">
        <f>IF(AND(ISNUMBER(V1452),ISNUMBER(V1453)),V1453/V1452-1,"")</f>
        <v>3.3180643645760455E-3</v>
      </c>
      <c r="X1453" s="60">
        <f>IF(ISNUMBER(V1453),V1453/MAX(V$22:V1453)-1,"")</f>
        <v>-9.0484614715350409E-3</v>
      </c>
      <c r="Z1453" s="62">
        <v>12.66</v>
      </c>
      <c r="AA1453" s="60">
        <f>IF(AND(ISNUMBER(Z1452),ISNUMBER(Z1453)),Z1453/Z1452-1,"")</f>
        <v>3.965107057890549E-3</v>
      </c>
      <c r="AB1453" s="60">
        <f>IF(ISNUMBER(Z1453),Z1453/MAX(Z$22:Z1453)-1,"")</f>
        <v>-6.6371681415929196E-2</v>
      </c>
      <c r="AD1453" s="62">
        <v>16.52</v>
      </c>
      <c r="AE1453" s="60">
        <f>IF(AND(ISNUMBER(AD1452),ISNUMBER(AD1453)),AD1453/AD1452-1,"")</f>
        <v>1.8192844147968401E-3</v>
      </c>
      <c r="AF1453" s="60">
        <f>IF(ISNUMBER(AD1453),AD1453/MAX(AD$22:AD1453)-1,"")</f>
        <v>-5.5460263007432786E-2</v>
      </c>
      <c r="AH1453" s="62">
        <v>18.25</v>
      </c>
      <c r="AI1453" s="60">
        <f>IF(AND(ISNUMBER(AH1452),ISNUMBER(AH1453)),AH1453/AH1452-1,"")</f>
        <v>3.8503850385038785E-3</v>
      </c>
      <c r="AJ1453" s="60">
        <f>IF(ISNUMBER(AH1453),AH1453/MAX(AH$22:AH1453)-1,"")</f>
        <v>-0.13260456273764254</v>
      </c>
      <c r="AL1453" s="62">
        <v>19.45</v>
      </c>
      <c r="AM1453" s="60">
        <f>IF(AND(ISNUMBER(AL1452),ISNUMBER(AL1453)),AL1453/AL1452-1,"")</f>
        <v>3.6119711042312819E-3</v>
      </c>
      <c r="AN1453" s="60">
        <f>IF(ISNUMBER(AL1453),AL1453/MAX(AL$22:AL1453)-1,"")</f>
        <v>-0.17479847263470516</v>
      </c>
      <c r="AP1453" s="62">
        <v>100.69</v>
      </c>
      <c r="AQ1453" s="60">
        <f>IF(AND(ISNUMBER(AP1452),ISNUMBER(AP1453)),AP1453/AP1452-1,"")</f>
        <v>0</v>
      </c>
      <c r="AR1453" s="60">
        <f>IF(ISNUMBER(AP1453),AP1453/MAX(AP$22:AP1453)-1,"")</f>
        <v>-8.9303433220877526E-4</v>
      </c>
      <c r="AT1453" s="62">
        <v>50.23</v>
      </c>
      <c r="AU1453" s="60">
        <f>IF(AND(ISNUMBER(AT1452),ISNUMBER(AT1453)),AT1453/AT1452-1,"")</f>
        <v>0</v>
      </c>
      <c r="AV1453" s="60">
        <f>IF(ISNUMBER(AT1453),AT1453/MAX(AT$22:AT1453)-1,"")</f>
        <v>-3.9800995024885655E-4</v>
      </c>
      <c r="AX1453" s="62">
        <v>27.64</v>
      </c>
      <c r="AY1453" s="60">
        <f>IF(AND(ISNUMBER(AX1452),ISNUMBER(AX1453)),AX1453/AX1452-1,"")</f>
        <v>2.5389916575988547E-3</v>
      </c>
      <c r="AZ1453" s="60">
        <f>IF(ISNUMBER(AX1453),AX1453/MAX(AX$22:AX1453)-1,"")</f>
        <v>-2.3666548922642083E-2</v>
      </c>
      <c r="BB1453" s="62">
        <v>40.590000000000003</v>
      </c>
      <c r="BC1453" s="60">
        <f>IF(AND(ISNUMBER(BB1452),ISNUMBER(BB1453)),BB1453/BB1452-1,"")</f>
        <v>1.2333497779970504E-3</v>
      </c>
      <c r="BD1453" s="60">
        <f>IF(ISNUMBER(BB1453),BB1453/MAX(BB$22:BB1453)-1,"")</f>
        <v>-0.26613632254565178</v>
      </c>
      <c r="BF1453" s="62">
        <v>49.4</v>
      </c>
      <c r="BG1453" s="60">
        <f>IF(AND(ISNUMBER(BF1452),ISNUMBER(BF1453)),BF1453/BF1452-1,"")</f>
        <v>1.0131712259371373E-3</v>
      </c>
      <c r="BH1453" s="60">
        <f>IF(ISNUMBER(BF1453),BF1453/MAX(BF$22:BF1453)-1,"")</f>
        <v>-8.7550794237162943E-2</v>
      </c>
      <c r="BK1453" s="61">
        <f>BK1452*(1+BL1453)</f>
        <v>153.58863544644944</v>
      </c>
      <c r="BL1453" s="60">
        <f>$L$12*N(AQ1453)+$L$13*N(S1453)+$L$14*N(AA1453)+$L$15*N(AE1453)+$L$16*N(AY1453)+$L$17*N(BC1453)+$L$18*N(AM1453)+$L$19*N(AU1453)+$L$20*N(W1453)</f>
        <v>2.3696876658354047E-3</v>
      </c>
      <c r="BM1453" s="60">
        <f>IF(ISNUMBER(BK1453),BK1453/MAX(BK$22:BK1453)-1,"")</f>
        <v>-3.4195475156382216E-3</v>
      </c>
      <c r="BO1453" s="61">
        <f>BO1452*(1+BP1453)</f>
        <v>153.50944048461335</v>
      </c>
      <c r="BP1453" s="60">
        <f>$L$36*N(S1453)+$L$37*N(AQ1453)+$L$38*N(AA1453)+$L$39*N(AE1453)+$L$40*N(AM1453)+$L$41*N(W1453)+$L$42*N(AI1453)+$L$43*N(BG1453)+$L$44*N(AY1453)</f>
        <v>2.410412270487482E-3</v>
      </c>
      <c r="BQ1453" s="60">
        <f>IF(ISNUMBER(BO1453),BO1453/MAX(BO$22:BO1453)-1,"")</f>
        <v>-4.4887620568653253E-3</v>
      </c>
      <c r="BS1453" s="61">
        <f>BS1452*(1+BT1453)</f>
        <v>141.80206283896493</v>
      </c>
      <c r="BT1453" s="60">
        <f>$L$60*N(S1453)+$L$61*N(AE1453)+$L$62*N(AQ1453)+$L$63*N(AM1453)+$L$64*N(AI1453)+$L$65*N(AA1453)+$L$66*N(BG1453)+$L$67*N(W1453)+$L$68*N(AY1453)</f>
        <v>2.5404588944072572E-3</v>
      </c>
      <c r="BU1453" s="60">
        <f>IF(ISNUMBER(BS1453),BS1453/MAX(BS$22:BS1453)-1,"")</f>
        <v>-1.8067768080723079E-2</v>
      </c>
    </row>
    <row r="1454" spans="17:73" ht="16" customHeight="1">
      <c r="Q1454" s="63">
        <v>45168</v>
      </c>
      <c r="R1454" s="62">
        <v>694.17</v>
      </c>
      <c r="S1454" s="60">
        <f>IF(AND(ISNUMBER(R1453),ISNUMBER(R1454)),R1454/R1453-1,"")</f>
        <v>9.1880497201424216E-3</v>
      </c>
      <c r="T1454" s="60">
        <f>IF(ISNUMBER(R1454),R1454/MAX(R$22:R1454)-1,"")</f>
        <v>0</v>
      </c>
      <c r="V1454" s="62">
        <v>345.1</v>
      </c>
      <c r="W1454" s="60">
        <f>IF(AND(ISNUMBER(V1453),ISNUMBER(V1454)),V1454/V1453-1,"")</f>
        <v>9.9798062571336832E-3</v>
      </c>
      <c r="X1454" s="60">
        <f>IF(ISNUMBER(V1454),V1454/MAX(V$22:V1454)-1,"")</f>
        <v>0</v>
      </c>
      <c r="Z1454" s="62">
        <v>12.74</v>
      </c>
      <c r="AA1454" s="60">
        <f>IF(AND(ISNUMBER(Z1453),ISNUMBER(Z1454)),Z1454/Z1453-1,"")</f>
        <v>6.3191153238546516E-3</v>
      </c>
      <c r="AB1454" s="60">
        <f>IF(ISNUMBER(Z1454),Z1454/MAX(Z$22:Z1454)-1,"")</f>
        <v>-6.0471976401179961E-2</v>
      </c>
      <c r="AD1454" s="62">
        <v>16.61</v>
      </c>
      <c r="AE1454" s="60">
        <f>IF(AND(ISNUMBER(AD1453),ISNUMBER(AD1454)),AD1454/AD1453-1,"")</f>
        <v>5.447941888619745E-3</v>
      </c>
      <c r="AF1454" s="60">
        <f>IF(ISNUMBER(AD1454),AD1454/MAX(AD$22:AD1454)-1,"")</f>
        <v>-5.031446540880502E-2</v>
      </c>
      <c r="AH1454" s="62">
        <v>18.510000000000002</v>
      </c>
      <c r="AI1454" s="60">
        <f>IF(AND(ISNUMBER(AH1453),ISNUMBER(AH1454)),AH1454/AH1453-1,"")</f>
        <v>1.4246575342465873E-2</v>
      </c>
      <c r="AJ1454" s="60">
        <f>IF(ISNUMBER(AH1454),AH1454/MAX(AH$22:AH1454)-1,"")</f>
        <v>-0.12024714828897332</v>
      </c>
      <c r="AL1454" s="62">
        <v>19.57</v>
      </c>
      <c r="AM1454" s="60">
        <f>IF(AND(ISNUMBER(AL1453),ISNUMBER(AL1454)),AL1454/AL1453-1,"")</f>
        <v>6.1696658097687429E-3</v>
      </c>
      <c r="AN1454" s="60">
        <f>IF(ISNUMBER(AL1454),AL1454/MAX(AL$22:AL1454)-1,"")</f>
        <v>-0.1697072549851506</v>
      </c>
      <c r="AP1454" s="62">
        <v>100.72</v>
      </c>
      <c r="AQ1454" s="60">
        <f>IF(AND(ISNUMBER(AP1453),ISNUMBER(AP1454)),AP1454/AP1453-1,"")</f>
        <v>2.979441851227449E-4</v>
      </c>
      <c r="AR1454" s="60">
        <f>IF(ISNUMBER(AP1454),AP1454/MAX(AP$22:AP1454)-1,"")</f>
        <v>-5.9535622147255385E-4</v>
      </c>
      <c r="AT1454" s="62">
        <v>50.24</v>
      </c>
      <c r="AU1454" s="60">
        <f>IF(AND(ISNUMBER(AT1453),ISNUMBER(AT1454)),AT1454/AT1453-1,"")</f>
        <v>1.9908421262204712E-4</v>
      </c>
      <c r="AV1454" s="60">
        <f>IF(ISNUMBER(AT1454),AT1454/MAX(AT$22:AT1454)-1,"")</f>
        <v>-1.9900497512437276E-4</v>
      </c>
      <c r="AX1454" s="62">
        <v>27.67</v>
      </c>
      <c r="AY1454" s="60">
        <f>IF(AND(ISNUMBER(AX1453),ISNUMBER(AX1454)),AX1454/AX1453-1,"")</f>
        <v>1.0853835021709113E-3</v>
      </c>
      <c r="AZ1454" s="60">
        <f>IF(ISNUMBER(AX1454),AX1454/MAX(AX$22:AX1454)-1,"")</f>
        <v>-2.2606852702225289E-2</v>
      </c>
      <c r="BB1454" s="62">
        <v>40.65</v>
      </c>
      <c r="BC1454" s="60">
        <f>IF(AND(ISNUMBER(BB1453),ISNUMBER(BB1454)),BB1454/BB1453-1,"")</f>
        <v>1.4781966001478075E-3</v>
      </c>
      <c r="BD1454" s="60">
        <f>IF(ISNUMBER(BB1454),BB1454/MAX(BB$22:BB1454)-1,"")</f>
        <v>-0.26505152775266683</v>
      </c>
      <c r="BF1454" s="62">
        <v>49.37</v>
      </c>
      <c r="BG1454" s="60">
        <f>IF(AND(ISNUMBER(BF1453),ISNUMBER(BF1454)),BF1454/BF1453-1,"")</f>
        <v>-6.0728744939275714E-4</v>
      </c>
      <c r="BH1454" s="60">
        <f>IF(ISNUMBER(BF1454),BF1454/MAX(BF$22:BF1454)-1,"")</f>
        <v>-8.8104913188031042E-2</v>
      </c>
      <c r="BK1454" s="61">
        <f>BK1453*(1+BL1454)</f>
        <v>154.3334865578567</v>
      </c>
      <c r="BL1454" s="60">
        <f>$L$12*N(AQ1454)+$L$13*N(S1454)+$L$14*N(AA1454)+$L$15*N(AE1454)+$L$16*N(AY1454)+$L$17*N(BC1454)+$L$18*N(AM1454)+$L$19*N(AU1454)+$L$20*N(W1454)</f>
        <v>4.8496499056855441E-3</v>
      </c>
      <c r="BM1454" s="60">
        <f>IF(ISNUMBER(BK1454),BK1454/MAX(BK$22:BK1454)-1,"")</f>
        <v>0</v>
      </c>
      <c r="BO1454" s="61">
        <f>BO1453*(1+BP1454)</f>
        <v>154.33298962713945</v>
      </c>
      <c r="BP1454" s="60">
        <f>$L$36*N(S1454)+$L$37*N(AQ1454)+$L$38*N(AA1454)+$L$39*N(AE1454)+$L$40*N(AM1454)+$L$41*N(W1454)+$L$42*N(AI1454)+$L$43*N(BG1454)+$L$44*N(AY1454)</f>
        <v>5.3648110495761034E-3</v>
      </c>
      <c r="BQ1454" s="60">
        <f>IF(ISNUMBER(BO1454),BO1454/MAX(BO$22:BO1454)-1,"")</f>
        <v>0</v>
      </c>
      <c r="BS1454" s="61">
        <f>BS1453*(1+BT1454)</f>
        <v>142.74826831700503</v>
      </c>
      <c r="BT1454" s="60">
        <f>$L$60*N(S1454)+$L$61*N(AE1454)+$L$62*N(AQ1454)+$L$63*N(AM1454)+$L$64*N(AI1454)+$L$65*N(AA1454)+$L$66*N(BG1454)+$L$67*N(W1454)+$L$68*N(AY1454)</f>
        <v>6.6727201219535662E-3</v>
      </c>
      <c r="BU1454" s="60">
        <f>IF(ISNUMBER(BS1454),BS1454/MAX(BS$22:BS1454)-1,"")</f>
        <v>-1.1515609118400549E-2</v>
      </c>
    </row>
    <row r="1455" spans="17:73" ht="16" customHeight="1">
      <c r="Q1455" s="63">
        <v>45169</v>
      </c>
      <c r="R1455" s="62">
        <v>696.42</v>
      </c>
      <c r="S1455" s="60">
        <f>IF(AND(ISNUMBER(R1454),ISNUMBER(R1455)),R1455/R1454-1,"")</f>
        <v>3.241280954233039E-3</v>
      </c>
      <c r="T1455" s="60">
        <f>IF(ISNUMBER(R1455),R1455/MAX(R$22:R1455)-1,"")</f>
        <v>0</v>
      </c>
      <c r="V1455" s="62">
        <v>346.25</v>
      </c>
      <c r="W1455" s="60">
        <f>IF(AND(ISNUMBER(V1454),ISNUMBER(V1455)),V1455/V1454-1,"")</f>
        <v>3.3323674297305317E-3</v>
      </c>
      <c r="X1455" s="60">
        <f>IF(ISNUMBER(V1455),V1455/MAX(V$22:V1455)-1,"")</f>
        <v>0</v>
      </c>
      <c r="Z1455" s="62">
        <v>12.85</v>
      </c>
      <c r="AA1455" s="60">
        <f>IF(AND(ISNUMBER(Z1454),ISNUMBER(Z1455)),Z1455/Z1454-1,"")</f>
        <v>8.6342229199372067E-3</v>
      </c>
      <c r="AB1455" s="60">
        <f>IF(ISNUMBER(Z1455),Z1455/MAX(Z$22:Z1455)-1,"")</f>
        <v>-5.2359882005899805E-2</v>
      </c>
      <c r="AD1455" s="62">
        <v>16.79</v>
      </c>
      <c r="AE1455" s="60">
        <f>IF(AND(ISNUMBER(AD1454),ISNUMBER(AD1455)),AD1455/AD1454-1,"")</f>
        <v>1.0836845273931361E-2</v>
      </c>
      <c r="AF1455" s="60">
        <f>IF(ISNUMBER(AD1455),AD1455/MAX(AD$22:AD1455)-1,"")</f>
        <v>-4.0022870211549377E-2</v>
      </c>
      <c r="AH1455" s="62">
        <v>18.52</v>
      </c>
      <c r="AI1455" s="60">
        <f>IF(AND(ISNUMBER(AH1454),ISNUMBER(AH1455)),AH1455/AH1454-1,"")</f>
        <v>5.4024851431644372E-4</v>
      </c>
      <c r="AJ1455" s="60">
        <f>IF(ISNUMBER(AH1455),AH1455/MAX(AH$22:AH1455)-1,"")</f>
        <v>-0.11977186311787069</v>
      </c>
      <c r="AL1455" s="62">
        <v>19.559999999999999</v>
      </c>
      <c r="AM1455" s="60">
        <f>IF(AND(ISNUMBER(AL1454),ISNUMBER(AL1455)),AL1455/AL1454-1,"")</f>
        <v>-5.1098620337264311E-4</v>
      </c>
      <c r="AN1455" s="60">
        <f>IF(ISNUMBER(AL1455),AL1455/MAX(AL$22:AL1455)-1,"")</f>
        <v>-0.17013152312261359</v>
      </c>
      <c r="AP1455" s="62">
        <v>100.71</v>
      </c>
      <c r="AQ1455" s="60">
        <f>IF(AND(ISNUMBER(AP1454),ISNUMBER(AP1455)),AP1455/AP1454-1,"")</f>
        <v>-9.9285146942018621E-5</v>
      </c>
      <c r="AR1455" s="60">
        <f>IF(ISNUMBER(AP1455),AP1455/MAX(AP$22:AP1455)-1,"")</f>
        <v>-6.9458225838470167E-4</v>
      </c>
      <c r="AT1455" s="62">
        <v>50.24</v>
      </c>
      <c r="AU1455" s="60">
        <f>IF(AND(ISNUMBER(AT1454),ISNUMBER(AT1455)),AT1455/AT1454-1,"")</f>
        <v>0</v>
      </c>
      <c r="AV1455" s="60">
        <f>IF(ISNUMBER(AT1455),AT1455/MAX(AT$22:AT1455)-1,"")</f>
        <v>-1.9900497512437276E-4</v>
      </c>
      <c r="AX1455" s="62">
        <v>27.76</v>
      </c>
      <c r="AY1455" s="60">
        <f>IF(AND(ISNUMBER(AX1454),ISNUMBER(AX1455)),AX1455/AX1454-1,"")</f>
        <v>3.2526201662450571E-3</v>
      </c>
      <c r="AZ1455" s="60">
        <f>IF(ISNUMBER(AX1455),AX1455/MAX(AX$22:AX1455)-1,"")</f>
        <v>-1.9427764040974793E-2</v>
      </c>
      <c r="BB1455" s="62">
        <v>40.67</v>
      </c>
      <c r="BC1455" s="60">
        <f>IF(AND(ISNUMBER(BB1454),ISNUMBER(BB1455)),BB1455/BB1454-1,"")</f>
        <v>4.9200492004919383E-4</v>
      </c>
      <c r="BD1455" s="60">
        <f>IF(ISNUMBER(BB1455),BB1455/MAX(BB$22:BB1455)-1,"")</f>
        <v>-0.26468992948833847</v>
      </c>
      <c r="BF1455" s="62">
        <v>49.54</v>
      </c>
      <c r="BG1455" s="60">
        <f>IF(AND(ISNUMBER(BF1454),ISNUMBER(BF1455)),BF1455/BF1454-1,"")</f>
        <v>3.4433866720680051E-3</v>
      </c>
      <c r="BH1455" s="60">
        <f>IF(ISNUMBER(BF1455),BF1455/MAX(BF$22:BF1455)-1,"")</f>
        <v>-8.4964905799778334E-2</v>
      </c>
      <c r="BK1455" s="61">
        <f>BK1454*(1+BL1455)</f>
        <v>154.92836790158796</v>
      </c>
      <c r="BL1455" s="60">
        <f>$L$12*N(AQ1455)+$L$13*N(S1455)+$L$14*N(AA1455)+$L$15*N(AE1455)+$L$16*N(AY1455)+$L$17*N(BC1455)+$L$18*N(AM1455)+$L$19*N(AU1455)+$L$20*N(W1455)</f>
        <v>3.8545189187328579E-3</v>
      </c>
      <c r="BM1455" s="60">
        <f>IF(ISNUMBER(BK1455),BK1455/MAX(BK$22:BK1455)-1,"")</f>
        <v>0</v>
      </c>
      <c r="BO1455" s="61">
        <f>BO1454*(1+BP1455)</f>
        <v>155.05459993543985</v>
      </c>
      <c r="BP1455" s="60">
        <f>$L$36*N(S1455)+$L$37*N(AQ1455)+$L$38*N(AA1455)+$L$39*N(AE1455)+$L$40*N(AM1455)+$L$41*N(W1455)+$L$42*N(AI1455)+$L$43*N(BG1455)+$L$44*N(AY1455)</f>
        <v>4.6756711578242469E-3</v>
      </c>
      <c r="BQ1455" s="60">
        <f>IF(ISNUMBER(BO1455),BO1455/MAX(BO$22:BO1455)-1,"")</f>
        <v>0</v>
      </c>
      <c r="BS1455" s="61">
        <f>BS1454*(1+BT1455)</f>
        <v>143.29870699521078</v>
      </c>
      <c r="BT1455" s="60">
        <f>$L$60*N(S1455)+$L$61*N(AE1455)+$L$62*N(AQ1455)+$L$63*N(AM1455)+$L$64*N(AI1455)+$L$65*N(AA1455)+$L$66*N(BG1455)+$L$67*N(W1455)+$L$68*N(AY1455)</f>
        <v>3.8560094962649272E-3</v>
      </c>
      <c r="BU1455" s="60">
        <f>IF(ISNUMBER(BS1455),BS1455/MAX(BS$22:BS1455)-1,"")</f>
        <v>-7.7040039202513899E-3</v>
      </c>
    </row>
    <row r="1456" spans="17:73" ht="16" customHeight="1">
      <c r="Q1456" s="63">
        <v>45170</v>
      </c>
      <c r="R1456" s="62">
        <v>697.1</v>
      </c>
      <c r="S1456" s="60">
        <f>IF(AND(ISNUMBER(R1455),ISNUMBER(R1456)),R1456/R1455-1,"")</f>
        <v>9.7642227391525616E-4</v>
      </c>
      <c r="T1456" s="60">
        <f>IF(ISNUMBER(R1456),R1456/MAX(R$22:R1456)-1,"")</f>
        <v>0</v>
      </c>
      <c r="V1456" s="62">
        <v>346.85</v>
      </c>
      <c r="W1456" s="60">
        <f>IF(AND(ISNUMBER(V1455),ISNUMBER(V1456)),V1456/V1455-1,"")</f>
        <v>1.7328519855597246E-3</v>
      </c>
      <c r="X1456" s="60">
        <f>IF(ISNUMBER(V1456),V1456/MAX(V$22:V1456)-1,"")</f>
        <v>0</v>
      </c>
      <c r="Z1456" s="62">
        <v>12.83</v>
      </c>
      <c r="AA1456" s="60">
        <f>IF(AND(ISNUMBER(Z1455),ISNUMBER(Z1456)),Z1456/Z1455-1,"")</f>
        <v>-1.5564202334630295E-3</v>
      </c>
      <c r="AB1456" s="60">
        <f>IF(ISNUMBER(Z1456),Z1456/MAX(Z$22:Z1456)-1,"")</f>
        <v>-5.3834808259587086E-2</v>
      </c>
      <c r="AD1456" s="62">
        <v>16.899999999999999</v>
      </c>
      <c r="AE1456" s="60">
        <f>IF(AND(ISNUMBER(AD1455),ISNUMBER(AD1456)),AD1456/AD1455-1,"")</f>
        <v>6.5515187611673298E-3</v>
      </c>
      <c r="AF1456" s="60">
        <f>IF(ISNUMBER(AD1456),AD1456/MAX(AD$22:AD1456)-1,"")</f>
        <v>-3.3733562035448861E-2</v>
      </c>
      <c r="AH1456" s="62">
        <v>18.440000000000001</v>
      </c>
      <c r="AI1456" s="60">
        <f>IF(AND(ISNUMBER(AH1455),ISNUMBER(AH1456)),AH1456/AH1455-1,"")</f>
        <v>-4.3196544276457027E-3</v>
      </c>
      <c r="AJ1456" s="60">
        <f>IF(ISNUMBER(AH1456),AH1456/MAX(AH$22:AH1456)-1,"")</f>
        <v>-0.12357414448669191</v>
      </c>
      <c r="AL1456" s="62">
        <v>19.43</v>
      </c>
      <c r="AM1456" s="60">
        <f>IF(AND(ISNUMBER(AL1455),ISNUMBER(AL1456)),AL1456/AL1455-1,"")</f>
        <v>-6.64621676891608E-3</v>
      </c>
      <c r="AN1456" s="60">
        <f>IF(ISNUMBER(AL1456),AL1456/MAX(AL$22:AL1456)-1,"")</f>
        <v>-0.17564700890963092</v>
      </c>
      <c r="AP1456" s="62">
        <v>100.75</v>
      </c>
      <c r="AQ1456" s="60">
        <f>IF(AND(ISNUMBER(AP1455),ISNUMBER(AP1456)),AP1456/AP1455-1,"")</f>
        <v>3.9718002184496726E-4</v>
      </c>
      <c r="AR1456" s="60">
        <f>IF(ISNUMBER(AP1456),AP1456/MAX(AP$22:AP1456)-1,"")</f>
        <v>-2.9767811073622141E-4</v>
      </c>
      <c r="AT1456" s="62">
        <v>50.07</v>
      </c>
      <c r="AU1456" s="60">
        <f>IF(AND(ISNUMBER(AT1455),ISNUMBER(AT1456)),AT1456/AT1455-1,"")</f>
        <v>-3.3837579617834734E-3</v>
      </c>
      <c r="AV1456" s="60">
        <f>IF(ISNUMBER(AT1456),AT1456/MAX(AT$22:AT1456)-1,"")</f>
        <v>-3.5820895522388208E-3</v>
      </c>
      <c r="AX1456" s="62">
        <v>27.76</v>
      </c>
      <c r="AY1456" s="60">
        <f>IF(AND(ISNUMBER(AX1455),ISNUMBER(AX1456)),AX1456/AX1455-1,"")</f>
        <v>0</v>
      </c>
      <c r="AZ1456" s="60">
        <f>IF(ISNUMBER(AX1456),AX1456/MAX(AX$22:AX1456)-1,"")</f>
        <v>-1.9427764040974793E-2</v>
      </c>
      <c r="BB1456" s="62">
        <v>40.78</v>
      </c>
      <c r="BC1456" s="60">
        <f>IF(AND(ISNUMBER(BB1455),ISNUMBER(BB1456)),BB1456/BB1455-1,"")</f>
        <v>2.7046963363659415E-3</v>
      </c>
      <c r="BD1456" s="60">
        <f>IF(ISNUMBER(BB1456),BB1456/MAX(BB$22:BB1456)-1,"")</f>
        <v>-0.26270113903453263</v>
      </c>
      <c r="BF1456" s="62">
        <v>49.6</v>
      </c>
      <c r="BG1456" s="60">
        <f>IF(AND(ISNUMBER(BF1455),ISNUMBER(BF1456)),BF1456/BF1455-1,"")</f>
        <v>1.2111425111021035E-3</v>
      </c>
      <c r="BH1456" s="60">
        <f>IF(ISNUMBER(BF1456),BF1456/MAX(BF$22:BF1456)-1,"")</f>
        <v>-8.3856667898042136E-2</v>
      </c>
      <c r="BK1456" s="61">
        <f>BK1455*(1+BL1456)</f>
        <v>155.01606516077268</v>
      </c>
      <c r="BL1456" s="60">
        <f>$L$12*N(AQ1456)+$L$13*N(S1456)+$L$14*N(AA1456)+$L$15*N(AE1456)+$L$16*N(AY1456)+$L$17*N(BC1456)+$L$18*N(AM1456)+$L$19*N(AU1456)+$L$20*N(W1456)</f>
        <v>5.6605036490428584E-4</v>
      </c>
      <c r="BM1456" s="60">
        <f>IF(ISNUMBER(BK1456),BK1456/MAX(BK$22:BK1456)-1,"")</f>
        <v>0</v>
      </c>
      <c r="BO1456" s="61">
        <f>BO1455*(1+BP1456)</f>
        <v>155.19724928947971</v>
      </c>
      <c r="BP1456" s="60">
        <f>$L$36*N(S1456)+$L$37*N(AQ1456)+$L$38*N(AA1456)+$L$39*N(AE1456)+$L$40*N(AM1456)+$L$41*N(W1456)+$L$42*N(AI1456)+$L$43*N(BG1456)+$L$44*N(AY1456)</f>
        <v>9.1999433811869129E-4</v>
      </c>
      <c r="BQ1456" s="60">
        <f>IF(ISNUMBER(BO1456),BO1456/MAX(BO$22:BO1456)-1,"")</f>
        <v>0</v>
      </c>
      <c r="BS1456" s="61">
        <f>BS1455*(1+BT1456)</f>
        <v>143.33825182856353</v>
      </c>
      <c r="BT1456" s="60">
        <f>$L$60*N(S1456)+$L$61*N(AE1456)+$L$62*N(AQ1456)+$L$63*N(AM1456)+$L$64*N(AI1456)+$L$65*N(AA1456)+$L$66*N(BG1456)+$L$67*N(W1456)+$L$68*N(AY1456)</f>
        <v>2.7596085255741882E-4</v>
      </c>
      <c r="BU1456" s="60">
        <f>IF(ISNUMBER(BS1456),BS1456/MAX(BS$22:BS1456)-1,"")</f>
        <v>-7.4301690711841006E-3</v>
      </c>
    </row>
    <row r="1457" spans="17:73" ht="16" customHeight="1">
      <c r="Q1457" s="63">
        <v>45173</v>
      </c>
      <c r="R1457" s="62">
        <v>696.93</v>
      </c>
      <c r="S1457" s="60">
        <f>IF(AND(ISNUMBER(R1456),ISNUMBER(R1457)),R1457/R1456-1,"")</f>
        <v>-2.4386745086801831E-4</v>
      </c>
      <c r="T1457" s="60">
        <f>IF(ISNUMBER(R1457),R1457/MAX(R$22:R1457)-1,"")</f>
        <v>-2.4386745086801831E-4</v>
      </c>
      <c r="V1457" s="62">
        <v>347.03</v>
      </c>
      <c r="W1457" s="60">
        <f>IF(AND(ISNUMBER(V1456),ISNUMBER(V1457)),V1457/V1456-1,"")</f>
        <v>5.1895632117626711E-4</v>
      </c>
      <c r="X1457" s="60">
        <f>IF(ISNUMBER(V1457),V1457/MAX(V$22:V1457)-1,"")</f>
        <v>0</v>
      </c>
      <c r="Z1457" s="62">
        <v>12.85</v>
      </c>
      <c r="AA1457" s="60">
        <f>IF(AND(ISNUMBER(Z1456),ISNUMBER(Z1457)),Z1457/Z1456-1,"")</f>
        <v>1.5588464536242519E-3</v>
      </c>
      <c r="AB1457" s="60">
        <f>IF(ISNUMBER(Z1457),Z1457/MAX(Z$22:Z1457)-1,"")</f>
        <v>-5.2359882005899805E-2</v>
      </c>
      <c r="AD1457" s="62">
        <v>17.02</v>
      </c>
      <c r="AE1457" s="60">
        <f>IF(AND(ISNUMBER(AD1456),ISNUMBER(AD1457)),AD1457/AD1456-1,"")</f>
        <v>7.1005917159763232E-3</v>
      </c>
      <c r="AF1457" s="60">
        <f>IF(ISNUMBER(AD1457),AD1457/MAX(AD$22:AD1457)-1,"")</f>
        <v>-2.6872498570611691E-2</v>
      </c>
      <c r="AH1457" s="62">
        <v>18.45</v>
      </c>
      <c r="AI1457" s="60">
        <f>IF(AND(ISNUMBER(AH1456),ISNUMBER(AH1457)),AH1457/AH1456-1,"")</f>
        <v>5.4229934924077128E-4</v>
      </c>
      <c r="AJ1457" s="60">
        <f>IF(ISNUMBER(AH1457),AH1457/MAX(AH$22:AH1457)-1,"")</f>
        <v>-0.12309885931558939</v>
      </c>
      <c r="AL1457" s="62">
        <v>19.41</v>
      </c>
      <c r="AM1457" s="60">
        <f>IF(AND(ISNUMBER(AL1456),ISNUMBER(AL1457)),AL1457/AL1456-1,"")</f>
        <v>-1.0293360782295258E-3</v>
      </c>
      <c r="AN1457" s="60">
        <f>IF(ISNUMBER(AL1457),AL1457/MAX(AL$22:AL1457)-1,"")</f>
        <v>-0.17649554518455668</v>
      </c>
      <c r="AP1457" s="62">
        <v>100.77</v>
      </c>
      <c r="AQ1457" s="60">
        <f>IF(AND(ISNUMBER(AP1456),ISNUMBER(AP1457)),AP1457/AP1456-1,"")</f>
        <v>1.9851116625302367E-4</v>
      </c>
      <c r="AR1457" s="60">
        <f>IF(ISNUMBER(AP1457),AP1457/MAX(AP$22:AP1457)-1,"")</f>
        <v>-9.9226036912147819E-5</v>
      </c>
      <c r="AT1457" s="62">
        <v>50.1</v>
      </c>
      <c r="AU1457" s="60">
        <f>IF(AND(ISNUMBER(AT1456),ISNUMBER(AT1457)),AT1457/AT1456-1,"")</f>
        <v>5.9916117435587779E-4</v>
      </c>
      <c r="AV1457" s="60">
        <f>IF(ISNUMBER(AT1457),AT1457/MAX(AT$22:AT1457)-1,"")</f>
        <v>-2.9850746268655914E-3</v>
      </c>
      <c r="AX1457" s="62">
        <v>27.77</v>
      </c>
      <c r="AY1457" s="60">
        <f>IF(AND(ISNUMBER(AX1456),ISNUMBER(AX1457)),AX1457/AX1456-1,"")</f>
        <v>3.6023054755029982E-4</v>
      </c>
      <c r="AZ1457" s="60">
        <f>IF(ISNUMBER(AX1457),AX1457/MAX(AX$22:AX1457)-1,"")</f>
        <v>-1.9074531967502639E-2</v>
      </c>
      <c r="BB1457" s="62">
        <v>40.67</v>
      </c>
      <c r="BC1457" s="60">
        <f>IF(AND(ISNUMBER(BB1456),ISNUMBER(BB1457)),BB1457/BB1456-1,"")</f>
        <v>-2.6974006866110622E-3</v>
      </c>
      <c r="BD1457" s="60">
        <f>IF(ISNUMBER(BB1457),BB1457/MAX(BB$22:BB1457)-1,"")</f>
        <v>-0.26468992948833847</v>
      </c>
      <c r="BF1457" s="62">
        <v>49.54</v>
      </c>
      <c r="BG1457" s="60">
        <f>IF(AND(ISNUMBER(BF1456),ISNUMBER(BF1457)),BF1457/BF1456-1,"")</f>
        <v>-1.2096774193548487E-3</v>
      </c>
      <c r="BH1457" s="60">
        <f>IF(ISNUMBER(BF1457),BF1457/MAX(BF$22:BF1457)-1,"")</f>
        <v>-8.4964905799778334E-2</v>
      </c>
      <c r="BK1457" s="61">
        <f>BK1456*(1+BL1457)</f>
        <v>155.14474519644079</v>
      </c>
      <c r="BL1457" s="60">
        <f>$L$12*N(AQ1457)+$L$13*N(S1457)+$L$14*N(AA1457)+$L$15*N(AE1457)+$L$16*N(AY1457)+$L$17*N(BC1457)+$L$18*N(AM1457)+$L$19*N(AU1457)+$L$20*N(W1457)</f>
        <v>8.3010774099225384E-4</v>
      </c>
      <c r="BM1457" s="60">
        <f>IF(ISNUMBER(BK1457),BK1457/MAX(BK$22:BK1457)-1,"")</f>
        <v>0</v>
      </c>
      <c r="BO1457" s="61">
        <f>BO1456*(1+BP1457)</f>
        <v>155.42057729743121</v>
      </c>
      <c r="BP1457" s="60">
        <f>$L$36*N(S1457)+$L$37*N(AQ1457)+$L$38*N(AA1457)+$L$39*N(AE1457)+$L$40*N(AM1457)+$L$41*N(W1457)+$L$42*N(AI1457)+$L$43*N(BG1457)+$L$44*N(AY1457)</f>
        <v>1.4389946276363497E-3</v>
      </c>
      <c r="BQ1457" s="60">
        <f>IF(ISNUMBER(BO1457),BO1457/MAX(BO$22:BO1457)-1,"")</f>
        <v>0</v>
      </c>
      <c r="BS1457" s="61">
        <f>BS1456*(1+BT1457)</f>
        <v>143.53799012002125</v>
      </c>
      <c r="BT1457" s="60">
        <f>$L$60*N(S1457)+$L$61*N(AE1457)+$L$62*N(AQ1457)+$L$63*N(AM1457)+$L$64*N(AI1457)+$L$65*N(AA1457)+$L$66*N(BG1457)+$L$67*N(W1457)+$L$68*N(AY1457)</f>
        <v>1.3934751464433543E-3</v>
      </c>
      <c r="BU1457" s="60">
        <f>IF(ISNUMBER(BS1457),BS1457/MAX(BS$22:BS1457)-1,"")</f>
        <v>-6.0470476806754325E-3</v>
      </c>
    </row>
    <row r="1458" spans="17:73" ht="16" customHeight="1">
      <c r="Q1458" s="63">
        <v>45174</v>
      </c>
      <c r="R1458" s="62">
        <v>703.74</v>
      </c>
      <c r="S1458" s="60">
        <f>IF(AND(ISNUMBER(R1457),ISNUMBER(R1458)),R1458/R1457-1,"")</f>
        <v>9.7714261116612633E-3</v>
      </c>
      <c r="T1458" s="60">
        <f>IF(ISNUMBER(R1458),R1458/MAX(R$22:R1458)-1,"")</f>
        <v>0</v>
      </c>
      <c r="V1458" s="62">
        <v>350.23</v>
      </c>
      <c r="W1458" s="60">
        <f>IF(AND(ISNUMBER(V1457),ISNUMBER(V1458)),V1458/V1457-1,"")</f>
        <v>9.2211048036194843E-3</v>
      </c>
      <c r="X1458" s="60">
        <f>IF(ISNUMBER(V1458),V1458/MAX(V$22:V1458)-1,"")</f>
        <v>0</v>
      </c>
      <c r="Z1458" s="62">
        <v>12.94</v>
      </c>
      <c r="AA1458" s="60">
        <f>IF(AND(ISNUMBER(Z1457),ISNUMBER(Z1458)),Z1458/Z1457-1,"")</f>
        <v>7.0038910505836327E-3</v>
      </c>
      <c r="AB1458" s="60">
        <f>IF(ISNUMBER(Z1458),Z1458/MAX(Z$22:Z1458)-1,"")</f>
        <v>-4.5722713864306819E-2</v>
      </c>
      <c r="AD1458" s="62">
        <v>17.03</v>
      </c>
      <c r="AE1458" s="60">
        <f>IF(AND(ISNUMBER(AD1457),ISNUMBER(AD1458)),AD1458/AD1457-1,"")</f>
        <v>5.8754406580496799E-4</v>
      </c>
      <c r="AF1458" s="60">
        <f>IF(ISNUMBER(AD1458),AD1458/MAX(AD$22:AD1458)-1,"")</f>
        <v>-2.6300743281875261E-2</v>
      </c>
      <c r="AH1458" s="62">
        <v>18.420000000000002</v>
      </c>
      <c r="AI1458" s="60">
        <f>IF(AND(ISNUMBER(AH1457),ISNUMBER(AH1458)),AH1458/AH1457-1,"")</f>
        <v>-1.626016260162455E-3</v>
      </c>
      <c r="AJ1458" s="60">
        <f>IF(ISNUMBER(AH1458),AH1458/MAX(AH$22:AH1458)-1,"")</f>
        <v>-0.12452471482889726</v>
      </c>
      <c r="AL1458" s="62">
        <v>19.399999999999999</v>
      </c>
      <c r="AM1458" s="60">
        <f>IF(AND(ISNUMBER(AL1457),ISNUMBER(AL1458)),AL1458/AL1457-1,"")</f>
        <v>-5.1519835136537573E-4</v>
      </c>
      <c r="AN1458" s="60">
        <f>IF(ISNUMBER(AL1458),AL1458/MAX(AL$22:AL1458)-1,"")</f>
        <v>-0.17691981332201956</v>
      </c>
      <c r="AP1458" s="62">
        <v>100.77</v>
      </c>
      <c r="AQ1458" s="60">
        <f>IF(AND(ISNUMBER(AP1457),ISNUMBER(AP1458)),AP1458/AP1457-1,"")</f>
        <v>0</v>
      </c>
      <c r="AR1458" s="60">
        <f>IF(ISNUMBER(AP1458),AP1458/MAX(AP$22:AP1458)-1,"")</f>
        <v>-9.9226036912147819E-5</v>
      </c>
      <c r="AT1458" s="62">
        <v>50.09</v>
      </c>
      <c r="AU1458" s="60">
        <f>IF(AND(ISNUMBER(AT1457),ISNUMBER(AT1458)),AT1458/AT1457-1,"")</f>
        <v>-1.9960079840319889E-4</v>
      </c>
      <c r="AV1458" s="60">
        <f>IF(ISNUMBER(AT1458),AT1458/MAX(AT$22:AT1458)-1,"")</f>
        <v>-3.1840796019899642E-3</v>
      </c>
      <c r="AX1458" s="62">
        <v>28</v>
      </c>
      <c r="AY1458" s="60">
        <f>IF(AND(ISNUMBER(AX1457),ISNUMBER(AX1458)),AX1458/AX1457-1,"")</f>
        <v>8.2823190493337417E-3</v>
      </c>
      <c r="AZ1458" s="60">
        <f>IF(ISNUMBER(AX1458),AX1458/MAX(AX$22:AX1458)-1,"")</f>
        <v>-1.0950194277640324E-2</v>
      </c>
      <c r="BB1458" s="62">
        <v>40.61</v>
      </c>
      <c r="BC1458" s="60">
        <f>IF(AND(ISNUMBER(BB1457),ISNUMBER(BB1458)),BB1458/BB1457-1,"")</f>
        <v>-1.4752889107451095E-3</v>
      </c>
      <c r="BD1458" s="60">
        <f>IF(ISNUMBER(BB1458),BB1458/MAX(BB$22:BB1458)-1,"")</f>
        <v>-0.26577472428132354</v>
      </c>
      <c r="BF1458" s="62">
        <v>49.47</v>
      </c>
      <c r="BG1458" s="60">
        <f>IF(AND(ISNUMBER(BF1457),ISNUMBER(BF1458)),BF1458/BF1457-1,"")</f>
        <v>-1.4129995962858244E-3</v>
      </c>
      <c r="BH1458" s="60">
        <f>IF(ISNUMBER(BF1458),BF1458/MAX(BF$22:BF1458)-1,"")</f>
        <v>-8.6257850018470639E-2</v>
      </c>
      <c r="BK1458" s="61">
        <f>BK1457*(1+BL1458)</f>
        <v>155.95521002806106</v>
      </c>
      <c r="BL1458" s="60">
        <f>$L$12*N(AQ1458)+$L$13*N(S1458)+$L$14*N(AA1458)+$L$15*N(AE1458)+$L$16*N(AY1458)+$L$17*N(BC1458)+$L$18*N(AM1458)+$L$19*N(AU1458)+$L$20*N(W1458)</f>
        <v>5.2239270533725353E-3</v>
      </c>
      <c r="BM1458" s="60">
        <f>IF(ISNUMBER(BK1458),BK1458/MAX(BK$22:BK1458)-1,"")</f>
        <v>0</v>
      </c>
      <c r="BO1458" s="61">
        <f>BO1457*(1+BP1458)</f>
        <v>156.19285983501609</v>
      </c>
      <c r="BP1458" s="60">
        <f>$L$36*N(S1458)+$L$37*N(AQ1458)+$L$38*N(AA1458)+$L$39*N(AE1458)+$L$40*N(AM1458)+$L$41*N(W1458)+$L$42*N(AI1458)+$L$43*N(BG1458)+$L$44*N(AY1458)</f>
        <v>4.9689851306299864E-3</v>
      </c>
      <c r="BQ1458" s="60">
        <f>IF(ISNUMBER(BO1458),BO1458/MAX(BO$22:BO1458)-1,"")</f>
        <v>0</v>
      </c>
      <c r="BS1458" s="61">
        <f>BS1457*(1+BT1458)</f>
        <v>144.04044720896573</v>
      </c>
      <c r="BT1458" s="60">
        <f>$L$60*N(S1458)+$L$61*N(AE1458)+$L$62*N(AQ1458)+$L$63*N(AM1458)+$L$64*N(AI1458)+$L$65*N(AA1458)+$L$66*N(BG1458)+$L$67*N(W1458)+$L$68*N(AY1458)</f>
        <v>3.5005164035272645E-3</v>
      </c>
      <c r="BU1458" s="60">
        <f>IF(ISNUMBER(BS1458),BS1458/MAX(BS$22:BS1458)-1,"")</f>
        <v>-2.5676990667471422E-3</v>
      </c>
    </row>
    <row r="1459" spans="17:73" ht="16" customHeight="1">
      <c r="Q1459" s="63">
        <v>45175</v>
      </c>
      <c r="R1459" s="62">
        <v>702.26</v>
      </c>
      <c r="S1459" s="60">
        <f>IF(AND(ISNUMBER(R1458),ISNUMBER(R1459)),R1459/R1458-1,"")</f>
        <v>-2.103049421661396E-3</v>
      </c>
      <c r="T1459" s="60">
        <f>IF(ISNUMBER(R1459),R1459/MAX(R$22:R1459)-1,"")</f>
        <v>-2.103049421661396E-3</v>
      </c>
      <c r="V1459" s="62">
        <v>349.06</v>
      </c>
      <c r="W1459" s="60">
        <f>IF(AND(ISNUMBER(V1458),ISNUMBER(V1459)),V1459/V1458-1,"")</f>
        <v>-3.3406618507838548E-3</v>
      </c>
      <c r="X1459" s="60">
        <f>IF(ISNUMBER(V1459),V1459/MAX(V$22:V1459)-1,"")</f>
        <v>-3.3406618507838548E-3</v>
      </c>
      <c r="Z1459" s="62">
        <v>12.91</v>
      </c>
      <c r="AA1459" s="60">
        <f>IF(AND(ISNUMBER(Z1458),ISNUMBER(Z1459)),Z1459/Z1458-1,"")</f>
        <v>-2.3183925811436357E-3</v>
      </c>
      <c r="AB1459" s="60">
        <f>IF(ISNUMBER(Z1459),Z1459/MAX(Z$22:Z1459)-1,"")</f>
        <v>-4.793510324483774E-2</v>
      </c>
      <c r="AD1459" s="62">
        <v>17.25</v>
      </c>
      <c r="AE1459" s="60">
        <f>IF(AND(ISNUMBER(AD1458),ISNUMBER(AD1459)),AD1459/AD1458-1,"")</f>
        <v>1.2918379330592922E-2</v>
      </c>
      <c r="AF1459" s="60">
        <f>IF(ISNUMBER(AD1459),AD1459/MAX(AD$22:AD1459)-1,"")</f>
        <v>-1.3722126929674006E-2</v>
      </c>
      <c r="AH1459" s="62">
        <v>18.28</v>
      </c>
      <c r="AI1459" s="60">
        <f>IF(AND(ISNUMBER(AH1458),ISNUMBER(AH1459)),AH1459/AH1458-1,"")</f>
        <v>-7.6004343105320338E-3</v>
      </c>
      <c r="AJ1459" s="60">
        <f>IF(ISNUMBER(AH1459),AH1459/MAX(AH$22:AH1459)-1,"")</f>
        <v>-0.13117870722433456</v>
      </c>
      <c r="AL1459" s="62">
        <v>19.170000000000002</v>
      </c>
      <c r="AM1459" s="60">
        <f>IF(AND(ISNUMBER(AL1458),ISNUMBER(AL1459)),AL1459/AL1458-1,"")</f>
        <v>-1.185567010309263E-2</v>
      </c>
      <c r="AN1459" s="60">
        <f>IF(ISNUMBER(AL1459),AL1459/MAX(AL$22:AL1459)-1,"")</f>
        <v>-0.18667798048366557</v>
      </c>
      <c r="AP1459" s="62">
        <v>100.42</v>
      </c>
      <c r="AQ1459" s="60">
        <f>IF(AND(ISNUMBER(AP1458),ISNUMBER(AP1459)),AP1459/AP1458-1,"")</f>
        <v>-3.4732559293439991E-3</v>
      </c>
      <c r="AR1459" s="60">
        <f>IF(ISNUMBER(AP1459),AP1459/MAX(AP$22:AP1459)-1,"")</f>
        <v>-3.572137328835101E-3</v>
      </c>
      <c r="AT1459" s="62">
        <v>50.1</v>
      </c>
      <c r="AU1459" s="60">
        <f>IF(AND(ISNUMBER(AT1458),ISNUMBER(AT1459)),AT1459/AT1458-1,"")</f>
        <v>1.9964064683564153E-4</v>
      </c>
      <c r="AV1459" s="60">
        <f>IF(ISNUMBER(AT1459),AT1459/MAX(AT$22:AT1459)-1,"")</f>
        <v>-2.9850746268655914E-3</v>
      </c>
      <c r="AX1459" s="62">
        <v>27.88</v>
      </c>
      <c r="AY1459" s="60">
        <f>IF(AND(ISNUMBER(AX1458),ISNUMBER(AX1459)),AX1459/AX1458-1,"")</f>
        <v>-4.2857142857143371E-3</v>
      </c>
      <c r="AZ1459" s="60">
        <f>IF(ISNUMBER(AX1459),AX1459/MAX(AX$22:AX1459)-1,"")</f>
        <v>-1.5188979159307614E-2</v>
      </c>
      <c r="BB1459" s="62">
        <v>40.51</v>
      </c>
      <c r="BC1459" s="60">
        <f>IF(AND(ISNUMBER(BB1458),ISNUMBER(BB1459)),BB1459/BB1458-1,"")</f>
        <v>-2.4624476729869782E-3</v>
      </c>
      <c r="BD1459" s="60">
        <f>IF(ISNUMBER(BB1459),BB1459/MAX(BB$22:BB1459)-1,"")</f>
        <v>-0.2675827156029652</v>
      </c>
      <c r="BF1459" s="62">
        <v>49.54</v>
      </c>
      <c r="BG1459" s="60">
        <f>IF(AND(ISNUMBER(BF1458),ISNUMBER(BF1459)),BF1459/BF1458-1,"")</f>
        <v>1.4149989892864312E-3</v>
      </c>
      <c r="BH1459" s="60">
        <f>IF(ISNUMBER(BF1459),BF1459/MAX(BF$22:BF1459)-1,"")</f>
        <v>-8.4964905799778334E-2</v>
      </c>
      <c r="BK1459" s="61">
        <f>BK1458*(1+BL1459)</f>
        <v>155.69257502619058</v>
      </c>
      <c r="BL1459" s="60">
        <f>$L$12*N(AQ1459)+$L$13*N(S1459)+$L$14*N(AA1459)+$L$15*N(AE1459)+$L$16*N(AY1459)+$L$17*N(BC1459)+$L$18*N(AM1459)+$L$19*N(AU1459)+$L$20*N(W1459)</f>
        <v>-1.6840412181370256E-3</v>
      </c>
      <c r="BM1459" s="60">
        <f>IF(ISNUMBER(BK1459),BK1459/MAX(BK$22:BK1459)-1,"")</f>
        <v>-1.6840412181370334E-3</v>
      </c>
      <c r="BO1459" s="61">
        <f>BO1458*(1+BP1459)</f>
        <v>156.11881736076751</v>
      </c>
      <c r="BP1459" s="60">
        <f>$L$36*N(S1459)+$L$37*N(AQ1459)+$L$38*N(AA1459)+$L$39*N(AE1459)+$L$40*N(AM1459)+$L$41*N(W1459)+$L$42*N(AI1459)+$L$43*N(BG1459)+$L$44*N(AY1459)</f>
        <v>-4.7404519212213269E-4</v>
      </c>
      <c r="BQ1459" s="60">
        <f>IF(ISNUMBER(BO1459),BO1459/MAX(BO$22:BO1459)-1,"")</f>
        <v>-4.7404519212201901E-4</v>
      </c>
      <c r="BS1459" s="61">
        <f>BS1458*(1+BT1459)</f>
        <v>143.86703605886376</v>
      </c>
      <c r="BT1459" s="60">
        <f>$L$60*N(S1459)+$L$61*N(AE1459)+$L$62*N(AQ1459)+$L$63*N(AM1459)+$L$64*N(AI1459)+$L$65*N(AA1459)+$L$66*N(BG1459)+$L$67*N(W1459)+$L$68*N(AY1459)</f>
        <v>-1.20390594074167E-3</v>
      </c>
      <c r="BU1459" s="60">
        <f>IF(ISNUMBER(BS1459),BS1459/MAX(BS$22:BS1459)-1,"")</f>
        <v>-3.7685137393284052E-3</v>
      </c>
    </row>
    <row r="1460" spans="17:73" ht="16" customHeight="1">
      <c r="Q1460" s="63">
        <v>45176</v>
      </c>
      <c r="R1460" s="62">
        <v>697.44</v>
      </c>
      <c r="S1460" s="60">
        <f>IF(AND(ISNUMBER(R1459),ISNUMBER(R1460)),R1460/R1459-1,"")</f>
        <v>-6.8635548087602194E-3</v>
      </c>
      <c r="T1460" s="60">
        <f>IF(ISNUMBER(R1460),R1460/MAX(R$22:R1460)-1,"")</f>
        <v>-8.9521698354505519E-3</v>
      </c>
      <c r="V1460" s="62">
        <v>346.87</v>
      </c>
      <c r="W1460" s="60">
        <f>IF(AND(ISNUMBER(V1459),ISNUMBER(V1460)),V1460/V1459-1,"")</f>
        <v>-6.2739930097976959E-3</v>
      </c>
      <c r="X1460" s="60">
        <f>IF(ISNUMBER(V1460),V1460/MAX(V$22:V1460)-1,"")</f>
        <v>-9.5936955714815975E-3</v>
      </c>
      <c r="Z1460" s="62">
        <v>12.84</v>
      </c>
      <c r="AA1460" s="60">
        <f>IF(AND(ISNUMBER(Z1459),ISNUMBER(Z1460)),Z1460/Z1459-1,"")</f>
        <v>-5.422153369481042E-3</v>
      </c>
      <c r="AB1460" s="60">
        <f>IF(ISNUMBER(Z1460),Z1460/MAX(Z$22:Z1460)-1,"")</f>
        <v>-5.3097345132743445E-2</v>
      </c>
      <c r="AD1460" s="62">
        <v>17.09</v>
      </c>
      <c r="AE1460" s="60">
        <f>IF(AND(ISNUMBER(AD1459),ISNUMBER(AD1460)),AD1460/AD1459-1,"")</f>
        <v>-9.2753623188406298E-3</v>
      </c>
      <c r="AF1460" s="60">
        <f>IF(ISNUMBER(AD1460),AD1460/MAX(AD$22:AD1460)-1,"")</f>
        <v>-2.2870211549456787E-2</v>
      </c>
      <c r="AH1460" s="62">
        <v>18.170000000000002</v>
      </c>
      <c r="AI1460" s="60">
        <f>IF(AND(ISNUMBER(AH1459),ISNUMBER(AH1460)),AH1460/AH1459-1,"")</f>
        <v>-6.0175054704595388E-3</v>
      </c>
      <c r="AJ1460" s="60">
        <f>IF(ISNUMBER(AH1460),AH1460/MAX(AH$22:AH1460)-1,"")</f>
        <v>-0.13640684410646375</v>
      </c>
      <c r="AL1460" s="62">
        <v>19.09</v>
      </c>
      <c r="AM1460" s="60">
        <f>IF(AND(ISNUMBER(AL1459),ISNUMBER(AL1460)),AL1460/AL1459-1,"")</f>
        <v>-4.1731872717789553E-3</v>
      </c>
      <c r="AN1460" s="60">
        <f>IF(ISNUMBER(AL1460),AL1460/MAX(AL$22:AL1460)-1,"")</f>
        <v>-0.19007212558336872</v>
      </c>
      <c r="AP1460" s="62">
        <v>100.43</v>
      </c>
      <c r="AQ1460" s="60">
        <f>IF(AND(ISNUMBER(AP1459),ISNUMBER(AP1460)),AP1460/AP1459-1,"")</f>
        <v>9.9581756622280082E-5</v>
      </c>
      <c r="AR1460" s="60">
        <f>IF(ISNUMBER(AP1460),AP1460/MAX(AP$22:AP1460)-1,"")</f>
        <v>-3.4729112919229532E-3</v>
      </c>
      <c r="AT1460" s="62">
        <v>50.1</v>
      </c>
      <c r="AU1460" s="60">
        <f>IF(AND(ISNUMBER(AT1459),ISNUMBER(AT1460)),AT1460/AT1459-1,"")</f>
        <v>0</v>
      </c>
      <c r="AV1460" s="60">
        <f>IF(ISNUMBER(AT1460),AT1460/MAX(AT$22:AT1460)-1,"")</f>
        <v>-2.9850746268655914E-3</v>
      </c>
      <c r="AX1460" s="62">
        <v>27.81</v>
      </c>
      <c r="AY1460" s="60">
        <f>IF(AND(ISNUMBER(AX1459),ISNUMBER(AX1460)),AX1460/AX1459-1,"")</f>
        <v>-2.5107604017217122E-3</v>
      </c>
      <c r="AZ1460" s="60">
        <f>IF(ISNUMBER(AX1460),AX1460/MAX(AX$22:AX1460)-1,"")</f>
        <v>-1.766160367361358E-2</v>
      </c>
      <c r="BB1460" s="62">
        <v>40.42</v>
      </c>
      <c r="BC1460" s="60">
        <f>IF(AND(ISNUMBER(BB1459),ISNUMBER(BB1460)),BB1460/BB1459-1,"")</f>
        <v>-2.2216736608243748E-3</v>
      </c>
      <c r="BD1460" s="60">
        <f>IF(ISNUMBER(BB1460),BB1460/MAX(BB$22:BB1460)-1,"")</f>
        <v>-0.26920990779244258</v>
      </c>
      <c r="BF1460" s="62">
        <v>49.5</v>
      </c>
      <c r="BG1460" s="60">
        <f>IF(AND(ISNUMBER(BF1459),ISNUMBER(BF1460)),BF1460/BF1459-1,"")</f>
        <v>-8.0742834073477265E-4</v>
      </c>
      <c r="BH1460" s="60">
        <f>IF(ISNUMBER(BF1460),BF1460/MAX(BF$22:BF1460)-1,"")</f>
        <v>-8.570373106760254E-2</v>
      </c>
      <c r="BK1460" s="61">
        <f>BK1459*(1+BL1460)</f>
        <v>154.9991592930738</v>
      </c>
      <c r="BL1460" s="60">
        <f>$L$12*N(AQ1460)+$L$13*N(S1460)+$L$14*N(AA1460)+$L$15*N(AE1460)+$L$16*N(AY1460)+$L$17*N(BC1460)+$L$18*N(AM1460)+$L$19*N(AU1460)+$L$20*N(W1460)</f>
        <v>-4.4537495317302726E-3</v>
      </c>
      <c r="BM1460" s="60">
        <f>IF(ISNUMBER(BK1460),BK1460/MAX(BK$22:BK1460)-1,"")</f>
        <v>-6.1302904520806889E-3</v>
      </c>
      <c r="BO1460" s="61">
        <f>BO1459*(1+BP1460)</f>
        <v>155.33608652319063</v>
      </c>
      <c r="BP1460" s="60">
        <f>$L$36*N(S1460)+$L$37*N(AQ1460)+$L$38*N(AA1460)+$L$39*N(AE1460)+$L$40*N(AM1460)+$L$41*N(W1460)+$L$42*N(AI1460)+$L$43*N(BG1460)+$L$44*N(AY1460)</f>
        <v>-5.0136866958715746E-3</v>
      </c>
      <c r="BQ1460" s="60">
        <f>IF(ISNUMBER(BO1460),BO1460/MAX(BO$22:BO1460)-1,"")</f>
        <v>-5.4853551739205697E-3</v>
      </c>
      <c r="BS1460" s="61">
        <f>BS1459*(1+BT1460)</f>
        <v>143.08480713729995</v>
      </c>
      <c r="BT1460" s="60">
        <f>$L$60*N(S1460)+$L$61*N(AE1460)+$L$62*N(AQ1460)+$L$63*N(AM1460)+$L$64*N(AI1460)+$L$65*N(AA1460)+$L$66*N(BG1460)+$L$67*N(W1460)+$L$68*N(AY1460)</f>
        <v>-5.437165753826711E-3</v>
      </c>
      <c r="BU1460" s="60">
        <f>IF(ISNUMBER(BS1460),BS1460/MAX(BS$22:BS1460)-1,"")</f>
        <v>-9.1851894593089067E-3</v>
      </c>
    </row>
    <row r="1461" spans="17:73" ht="16" customHeight="1">
      <c r="Q1461" s="63">
        <v>45177</v>
      </c>
      <c r="R1461" s="62">
        <v>695.81</v>
      </c>
      <c r="S1461" s="60">
        <f>IF(AND(ISNUMBER(R1460),ISNUMBER(R1461)),R1461/R1460-1,"")</f>
        <v>-2.3371186051848181E-3</v>
      </c>
      <c r="T1461" s="60">
        <f>IF(ISNUMBER(R1461),R1461/MAX(R$22:R1461)-1,"")</f>
        <v>-1.1268366157956122E-2</v>
      </c>
      <c r="V1461" s="62">
        <v>345.99</v>
      </c>
      <c r="W1461" s="60">
        <f>IF(AND(ISNUMBER(V1460),ISNUMBER(V1461)),V1461/V1460-1,"")</f>
        <v>-2.5369735059244114E-3</v>
      </c>
      <c r="X1461" s="60">
        <f>IF(ISNUMBER(V1461),V1461/MAX(V$22:V1461)-1,"")</f>
        <v>-1.2106330125917331E-2</v>
      </c>
      <c r="Z1461" s="62">
        <v>12.8</v>
      </c>
      <c r="AA1461" s="60">
        <f>IF(AND(ISNUMBER(Z1460),ISNUMBER(Z1461)),Z1461/Z1460-1,"")</f>
        <v>-3.1152647975076775E-3</v>
      </c>
      <c r="AB1461" s="60">
        <f>IF(ISNUMBER(Z1461),Z1461/MAX(Z$22:Z1461)-1,"")</f>
        <v>-5.6047197640118007E-2</v>
      </c>
      <c r="AD1461" s="62">
        <v>16.84</v>
      </c>
      <c r="AE1461" s="60">
        <f>IF(AND(ISNUMBER(AD1460),ISNUMBER(AD1461)),AD1461/AD1460-1,"")</f>
        <v>-1.4628437682855489E-2</v>
      </c>
      <c r="AF1461" s="60">
        <f>IF(ISNUMBER(AD1461),AD1461/MAX(AD$22:AD1461)-1,"")</f>
        <v>-3.7164093767867223E-2</v>
      </c>
      <c r="AH1461" s="62">
        <v>18.190000000000001</v>
      </c>
      <c r="AI1461" s="60">
        <f>IF(AND(ISNUMBER(AH1460),ISNUMBER(AH1461)),AH1461/AH1460-1,"")</f>
        <v>1.1007154650521933E-3</v>
      </c>
      <c r="AJ1461" s="60">
        <f>IF(ISNUMBER(AH1461),AH1461/MAX(AH$22:AH1461)-1,"")</f>
        <v>-0.13545627376425851</v>
      </c>
      <c r="AL1461" s="62">
        <v>19.25</v>
      </c>
      <c r="AM1461" s="60">
        <f>IF(AND(ISNUMBER(AL1460),ISNUMBER(AL1461)),AL1461/AL1460-1,"")</f>
        <v>8.3813514929282906E-3</v>
      </c>
      <c r="AN1461" s="60">
        <f>IF(ISNUMBER(AL1461),AL1461/MAX(AL$22:AL1461)-1,"")</f>
        <v>-0.18328383538396265</v>
      </c>
      <c r="AP1461" s="62">
        <v>100.44</v>
      </c>
      <c r="AQ1461" s="60">
        <f>IF(AND(ISNUMBER(AP1460),ISNUMBER(AP1461)),AP1461/AP1460-1,"")</f>
        <v>9.9571841083223589E-5</v>
      </c>
      <c r="AR1461" s="60">
        <f>IF(ISNUMBER(AP1461),AP1461/MAX(AP$22:AP1461)-1,"")</f>
        <v>-3.3736852550109164E-3</v>
      </c>
      <c r="AT1461" s="62">
        <v>50.12</v>
      </c>
      <c r="AU1461" s="60">
        <f>IF(AND(ISNUMBER(AT1460),ISNUMBER(AT1461)),AT1461/AT1460-1,"")</f>
        <v>3.9920159680639777E-4</v>
      </c>
      <c r="AV1461" s="60">
        <f>IF(ISNUMBER(AT1461),AT1461/MAX(AT$22:AT1461)-1,"")</f>
        <v>-2.5870646766169569E-3</v>
      </c>
      <c r="AX1461" s="62">
        <v>27.81</v>
      </c>
      <c r="AY1461" s="60">
        <f>IF(AND(ISNUMBER(AX1460),ISNUMBER(AX1461)),AX1461/AX1460-1,"")</f>
        <v>0</v>
      </c>
      <c r="AZ1461" s="60">
        <f>IF(ISNUMBER(AX1461),AX1461/MAX(AX$22:AX1461)-1,"")</f>
        <v>-1.766160367361358E-2</v>
      </c>
      <c r="BB1461" s="62">
        <v>40.590000000000003</v>
      </c>
      <c r="BC1461" s="60">
        <f>IF(AND(ISNUMBER(BB1460),ISNUMBER(BB1461)),BB1461/BB1460-1,"")</f>
        <v>4.2058386937160464E-3</v>
      </c>
      <c r="BD1461" s="60">
        <f>IF(ISNUMBER(BB1461),BB1461/MAX(BB$22:BB1461)-1,"")</f>
        <v>-0.26613632254565178</v>
      </c>
      <c r="BF1461" s="62">
        <v>49.59</v>
      </c>
      <c r="BG1461" s="60">
        <f>IF(AND(ISNUMBER(BF1460),ISNUMBER(BF1461)),BF1461/BF1460-1,"")</f>
        <v>1.8181818181819409E-3</v>
      </c>
      <c r="BH1461" s="60">
        <f>IF(ISNUMBER(BF1461),BF1461/MAX(BF$22:BF1461)-1,"")</f>
        <v>-8.4041374214998132E-2</v>
      </c>
      <c r="BK1461" s="61">
        <f>BK1460*(1+BL1461)</f>
        <v>154.67790102590723</v>
      </c>
      <c r="BL1461" s="60">
        <f>$L$12*N(AQ1461)+$L$13*N(S1461)+$L$14*N(AA1461)+$L$15*N(AE1461)+$L$16*N(AY1461)+$L$17*N(BC1461)+$L$18*N(AM1461)+$L$19*N(AU1461)+$L$20*N(W1461)</f>
        <v>-2.0726452235726956E-3</v>
      </c>
      <c r="BM1461" s="60">
        <f>IF(ISNUMBER(BK1461),BK1461/MAX(BK$22:BK1461)-1,"")</f>
        <v>-8.1902297584287576E-3</v>
      </c>
      <c r="BO1461" s="61">
        <f>BO1460*(1+BP1461)</f>
        <v>154.80940537597573</v>
      </c>
      <c r="BP1461" s="60">
        <f>$L$36*N(S1461)+$L$37*N(AQ1461)+$L$38*N(AA1461)+$L$39*N(AE1461)+$L$40*N(AM1461)+$L$41*N(W1461)+$L$42*N(AI1461)+$L$43*N(BG1461)+$L$44*N(AY1461)</f>
        <v>-3.3905910661415095E-3</v>
      </c>
      <c r="BQ1461" s="60">
        <f>IF(ISNUMBER(BO1461),BO1461/MAX(BO$22:BO1461)-1,"")</f>
        <v>-8.8573476438147392E-3</v>
      </c>
      <c r="BS1461" s="61">
        <f>BS1460*(1+BT1461)</f>
        <v>142.70244531128938</v>
      </c>
      <c r="BT1461" s="60">
        <f>$L$60*N(S1461)+$L$61*N(AE1461)+$L$62*N(AQ1461)+$L$63*N(AM1461)+$L$64*N(AI1461)+$L$65*N(AA1461)+$L$66*N(BG1461)+$L$67*N(W1461)+$L$68*N(AY1461)</f>
        <v>-2.6722741125385302E-3</v>
      </c>
      <c r="BU1461" s="60">
        <f>IF(ISNUMBER(BS1461),BS1461/MAX(BS$22:BS1461)-1,"")</f>
        <v>-1.1832918227836497E-2</v>
      </c>
    </row>
    <row r="1462" spans="17:73" ht="16" customHeight="1">
      <c r="Q1462" s="63">
        <v>45180</v>
      </c>
      <c r="R1462" s="62">
        <v>694.38</v>
      </c>
      <c r="S1462" s="60">
        <f>IF(AND(ISNUMBER(R1461),ISNUMBER(R1462)),R1462/R1461-1,"")</f>
        <v>-2.0551587358617063E-3</v>
      </c>
      <c r="T1462" s="60">
        <f>IF(ISNUMBER(R1462),R1462/MAX(R$22:R1462)-1,"")</f>
        <v>-1.3300366612669423E-2</v>
      </c>
      <c r="V1462" s="62">
        <v>345.25</v>
      </c>
      <c r="W1462" s="60">
        <f>IF(AND(ISNUMBER(V1461),ISNUMBER(V1462)),V1462/V1461-1,"")</f>
        <v>-2.1387901384433139E-3</v>
      </c>
      <c r="X1462" s="60">
        <f>IF(ISNUMBER(V1462),V1462/MAX(V$22:V1462)-1,"")</f>
        <v>-1.4219227364874576E-2</v>
      </c>
      <c r="Z1462" s="62">
        <v>12.75</v>
      </c>
      <c r="AA1462" s="60">
        <f>IF(AND(ISNUMBER(Z1461),ISNUMBER(Z1462)),Z1462/Z1461-1,"")</f>
        <v>-3.90625E-3</v>
      </c>
      <c r="AB1462" s="60">
        <f>IF(ISNUMBER(Z1462),Z1462/MAX(Z$22:Z1462)-1,"")</f>
        <v>-5.9734513274336321E-2</v>
      </c>
      <c r="AD1462" s="62">
        <v>16.809999999999999</v>
      </c>
      <c r="AE1462" s="60">
        <f>IF(AND(ISNUMBER(AD1461),ISNUMBER(AD1462)),AD1462/AD1461-1,"")</f>
        <v>-1.7814726840855721E-3</v>
      </c>
      <c r="AF1462" s="60">
        <f>IF(ISNUMBER(AD1462),AD1462/MAX(AD$22:AD1462)-1,"")</f>
        <v>-3.8879359634076627E-2</v>
      </c>
      <c r="AH1462" s="62">
        <v>18.09</v>
      </c>
      <c r="AI1462" s="60">
        <f>IF(AND(ISNUMBER(AH1461),ISNUMBER(AH1462)),AH1462/AH1461-1,"")</f>
        <v>-5.4975261132491626E-3</v>
      </c>
      <c r="AJ1462" s="60">
        <f>IF(ISNUMBER(AH1462),AH1462/MAX(AH$22:AH1462)-1,"")</f>
        <v>-0.14020912547528519</v>
      </c>
      <c r="AL1462" s="62">
        <v>19.32</v>
      </c>
      <c r="AM1462" s="60">
        <f>IF(AND(ISNUMBER(AL1461),ISNUMBER(AL1462)),AL1462/AL1461-1,"")</f>
        <v>3.6363636363636598E-3</v>
      </c>
      <c r="AN1462" s="60">
        <f>IF(ISNUMBER(AL1462),AL1462/MAX(AL$22:AL1462)-1,"")</f>
        <v>-0.18031395842172249</v>
      </c>
      <c r="AP1462" s="62">
        <v>100.47</v>
      </c>
      <c r="AQ1462" s="60">
        <f>IF(AND(ISNUMBER(AP1461),ISNUMBER(AP1462)),AP1462/AP1461-1,"")</f>
        <v>2.9868578255665135E-4</v>
      </c>
      <c r="AR1462" s="60">
        <f>IF(ISNUMBER(AP1462),AP1462/MAX(AP$22:AP1462)-1,"")</f>
        <v>-3.076007144274695E-3</v>
      </c>
      <c r="AT1462" s="62">
        <v>50.13</v>
      </c>
      <c r="AU1462" s="60">
        <f>IF(AND(ISNUMBER(AT1461),ISNUMBER(AT1462)),AT1462/AT1461-1,"")</f>
        <v>1.995211492418214E-4</v>
      </c>
      <c r="AV1462" s="60">
        <f>IF(ISNUMBER(AT1462),AT1462/MAX(AT$22:AT1462)-1,"")</f>
        <v>-2.3880597014924732E-3</v>
      </c>
      <c r="AX1462" s="62">
        <v>27.71</v>
      </c>
      <c r="AY1462" s="60">
        <f>IF(AND(ISNUMBER(AX1461),ISNUMBER(AX1462)),AX1462/AX1461-1,"")</f>
        <v>-3.5958288385472548E-3</v>
      </c>
      <c r="AZ1462" s="60">
        <f>IF(ISNUMBER(AX1462),AX1462/MAX(AX$22:AX1462)-1,"")</f>
        <v>-2.1193924408336229E-2</v>
      </c>
      <c r="BB1462" s="62">
        <v>40.47</v>
      </c>
      <c r="BC1462" s="60">
        <f>IF(AND(ISNUMBER(BB1461),ISNUMBER(BB1462)),BB1462/BB1461-1,"")</f>
        <v>-2.9563932002957261E-3</v>
      </c>
      <c r="BD1462" s="60">
        <f>IF(ISNUMBER(BB1462),BB1462/MAX(BB$22:BB1462)-1,"")</f>
        <v>-0.2683059121316218</v>
      </c>
      <c r="BF1462" s="62">
        <v>49.43</v>
      </c>
      <c r="BG1462" s="60">
        <f>IF(AND(ISNUMBER(BF1461),ISNUMBER(BF1462)),BF1462/BF1461-1,"")</f>
        <v>-3.2264569469652171E-3</v>
      </c>
      <c r="BH1462" s="60">
        <f>IF(ISNUMBER(BF1462),BF1462/MAX(BF$22:BF1462)-1,"")</f>
        <v>-8.6996675286294844E-2</v>
      </c>
      <c r="BK1462" s="61">
        <f>BK1461*(1+BL1462)</f>
        <v>154.39503602519184</v>
      </c>
      <c r="BL1462" s="60">
        <f>$L$12*N(AQ1462)+$L$13*N(S1462)+$L$14*N(AA1462)+$L$15*N(AE1462)+$L$16*N(AY1462)+$L$17*N(BC1462)+$L$18*N(AM1462)+$L$19*N(AU1462)+$L$20*N(W1462)</f>
        <v>-1.8287357071648713E-3</v>
      </c>
      <c r="BM1462" s="60">
        <f>IF(ISNUMBER(BK1462),BK1462/MAX(BK$22:BK1462)-1,"")</f>
        <v>-1.0003987699984451E-2</v>
      </c>
      <c r="BO1462" s="61">
        <f>BO1461*(1+BP1462)</f>
        <v>154.5238774717732</v>
      </c>
      <c r="BP1462" s="60">
        <f>$L$36*N(S1462)+$L$37*N(AQ1462)+$L$38*N(AA1462)+$L$39*N(AE1462)+$L$40*N(AM1462)+$L$41*N(W1462)+$L$42*N(AI1462)+$L$43*N(BG1462)+$L$44*N(AY1462)</f>
        <v>-1.8443834436872404E-3</v>
      </c>
      <c r="BQ1462" s="60">
        <f>IF(ISNUMBER(BO1462),BO1462/MAX(BO$22:BO1462)-1,"")</f>
        <v>-1.0685394742152798E-2</v>
      </c>
      <c r="BS1462" s="61">
        <f>BS1461*(1+BT1462)</f>
        <v>142.48498039615751</v>
      </c>
      <c r="BT1462" s="60">
        <f>$L$60*N(S1462)+$L$61*N(AE1462)+$L$62*N(AQ1462)+$L$63*N(AM1462)+$L$64*N(AI1462)+$L$65*N(AA1462)+$L$66*N(BG1462)+$L$67*N(W1462)+$L$68*N(AY1462)</f>
        <v>-1.5239046160526949E-3</v>
      </c>
      <c r="BU1462" s="60">
        <f>IF(ISNUMBER(BS1462),BS1462/MAX(BS$22:BS1462)-1,"")</f>
        <v>-1.3338790605180284E-2</v>
      </c>
    </row>
    <row r="1463" spans="17:73" ht="16" customHeight="1">
      <c r="Q1463" s="63">
        <v>45181</v>
      </c>
      <c r="R1463" s="62">
        <v>697.32</v>
      </c>
      <c r="S1463" s="60">
        <f>IF(AND(ISNUMBER(R1462),ISNUMBER(R1463)),R1463/R1462-1,"")</f>
        <v>4.233992914542517E-3</v>
      </c>
      <c r="T1463" s="60">
        <f>IF(ISNUMBER(R1463),R1463/MAX(R$22:R1463)-1,"")</f>
        <v>-9.1226873561257582E-3</v>
      </c>
      <c r="V1463" s="62">
        <v>346.36</v>
      </c>
      <c r="W1463" s="60">
        <f>IF(AND(ISNUMBER(V1462),ISNUMBER(V1463)),V1463/V1462-1,"")</f>
        <v>3.2150615496018276E-3</v>
      </c>
      <c r="X1463" s="60">
        <f>IF(ISNUMBER(V1463),V1463/MAX(V$22:V1463)-1,"")</f>
        <v>-1.1049881506438597E-2</v>
      </c>
      <c r="Z1463" s="62">
        <v>12.75</v>
      </c>
      <c r="AA1463" s="60">
        <f>IF(AND(ISNUMBER(Z1462),ISNUMBER(Z1463)),Z1463/Z1462-1,"")</f>
        <v>0</v>
      </c>
      <c r="AB1463" s="60">
        <f>IF(ISNUMBER(Z1463),Z1463/MAX(Z$22:Z1463)-1,"")</f>
        <v>-5.9734513274336321E-2</v>
      </c>
      <c r="AD1463" s="62">
        <v>16.940000000000001</v>
      </c>
      <c r="AE1463" s="60">
        <f>IF(AND(ISNUMBER(AD1462),ISNUMBER(AD1463)),AD1463/AD1462-1,"")</f>
        <v>7.7334919690661419E-3</v>
      </c>
      <c r="AF1463" s="60">
        <f>IF(ISNUMBER(AD1463),AD1463/MAX(AD$22:AD1463)-1,"")</f>
        <v>-3.1446540880503027E-2</v>
      </c>
      <c r="AH1463" s="62">
        <v>18.2</v>
      </c>
      <c r="AI1463" s="60">
        <f>IF(AND(ISNUMBER(AH1462),ISNUMBER(AH1463)),AH1463/AH1462-1,"")</f>
        <v>6.080707573244748E-3</v>
      </c>
      <c r="AJ1463" s="60">
        <f>IF(ISNUMBER(AH1463),AH1463/MAX(AH$22:AH1463)-1,"")</f>
        <v>-0.13498098859315588</v>
      </c>
      <c r="AL1463" s="62">
        <v>19.34</v>
      </c>
      <c r="AM1463" s="60">
        <f>IF(AND(ISNUMBER(AL1462),ISNUMBER(AL1463)),AL1463/AL1462-1,"")</f>
        <v>1.0351966873705098E-3</v>
      </c>
      <c r="AN1463" s="60">
        <f>IF(ISNUMBER(AL1463),AL1463/MAX(AL$22:AL1463)-1,"")</f>
        <v>-0.17946542214679684</v>
      </c>
      <c r="AP1463" s="62">
        <v>100.5</v>
      </c>
      <c r="AQ1463" s="60">
        <f>IF(AND(ISNUMBER(AP1462),ISNUMBER(AP1463)),AP1463/AP1462-1,"")</f>
        <v>2.9859659599873467E-4</v>
      </c>
      <c r="AR1463" s="60">
        <f>IF(ISNUMBER(AP1463),AP1463/MAX(AP$22:AP1463)-1,"")</f>
        <v>-2.7783290335383626E-3</v>
      </c>
      <c r="AT1463" s="62">
        <v>50.13</v>
      </c>
      <c r="AU1463" s="60">
        <f>IF(AND(ISNUMBER(AT1462),ISNUMBER(AT1463)),AT1463/AT1462-1,"")</f>
        <v>0</v>
      </c>
      <c r="AV1463" s="60">
        <f>IF(ISNUMBER(AT1463),AT1463/MAX(AT$22:AT1463)-1,"")</f>
        <v>-2.3880597014924732E-3</v>
      </c>
      <c r="AX1463" s="62">
        <v>27.62</v>
      </c>
      <c r="AY1463" s="60">
        <f>IF(AND(ISNUMBER(AX1462),ISNUMBER(AX1463)),AX1463/AX1462-1,"")</f>
        <v>-3.2479249368458918E-3</v>
      </c>
      <c r="AZ1463" s="60">
        <f>IF(ISNUMBER(AX1463),AX1463/MAX(AX$22:AX1463)-1,"")</f>
        <v>-2.4373013069586613E-2</v>
      </c>
      <c r="BB1463" s="62">
        <v>40.46</v>
      </c>
      <c r="BC1463" s="60">
        <f>IF(AND(ISNUMBER(BB1462),ISNUMBER(BB1463)),BB1463/BB1462-1,"")</f>
        <v>-2.4709661477628764E-4</v>
      </c>
      <c r="BD1463" s="60">
        <f>IF(ISNUMBER(BB1463),BB1463/MAX(BB$22:BB1463)-1,"")</f>
        <v>-0.26848671126378598</v>
      </c>
      <c r="BF1463" s="62">
        <v>49.46</v>
      </c>
      <c r="BG1463" s="60">
        <f>IF(AND(ISNUMBER(BF1462),ISNUMBER(BF1463)),BF1463/BF1462-1,"")</f>
        <v>6.0691887517694276E-4</v>
      </c>
      <c r="BH1463" s="60">
        <f>IF(ISNUMBER(BF1463),BF1463/MAX(BF$22:BF1463)-1,"")</f>
        <v>-8.6442556335426635E-2</v>
      </c>
      <c r="BK1463" s="61">
        <f>BK1462*(1+BL1463)</f>
        <v>154.6487394059773</v>
      </c>
      <c r="BL1463" s="60">
        <f>$L$12*N(AQ1463)+$L$13*N(S1463)+$L$14*N(AA1463)+$L$15*N(AE1463)+$L$16*N(AY1463)+$L$17*N(BC1463)+$L$18*N(AM1463)+$L$19*N(AU1463)+$L$20*N(W1463)</f>
        <v>1.6432094406458695E-3</v>
      </c>
      <c r="BM1463" s="60">
        <f>IF(ISNUMBER(BK1463),BK1463/MAX(BK$22:BK1463)-1,"")</f>
        <v>-8.3772169063712765E-3</v>
      </c>
      <c r="BO1463" s="61">
        <f>BO1462*(1+BP1463)</f>
        <v>154.90236552205221</v>
      </c>
      <c r="BP1463" s="60">
        <f>$L$36*N(S1463)+$L$37*N(AQ1463)+$L$38*N(AA1463)+$L$39*N(AE1463)+$L$40*N(AM1463)+$L$41*N(W1463)+$L$42*N(AI1463)+$L$43*N(BG1463)+$L$44*N(AY1463)</f>
        <v>2.4493822991733748E-3</v>
      </c>
      <c r="BQ1463" s="60">
        <f>IF(ISNUMBER(BO1463),BO1463/MAX(BO$22:BO1463)-1,"")</f>
        <v>-8.2621850597205393E-3</v>
      </c>
      <c r="BS1463" s="61">
        <f>BS1462*(1+BT1463)</f>
        <v>142.98882291495087</v>
      </c>
      <c r="BT1463" s="60">
        <f>$L$60*N(S1463)+$L$61*N(AE1463)+$L$62*N(AQ1463)+$L$63*N(AM1463)+$L$64*N(AI1463)+$L$65*N(AA1463)+$L$66*N(BG1463)+$L$67*N(W1463)+$L$68*N(AY1463)</f>
        <v>3.5361096825258283E-3</v>
      </c>
      <c r="BU1463" s="60">
        <f>IF(ISNUMBER(BS1463),BS1463/MAX(BS$22:BS1463)-1,"")</f>
        <v>-9.84984834926661E-3</v>
      </c>
    </row>
    <row r="1464" spans="17:73" ht="16" customHeight="1">
      <c r="Q1464" s="63">
        <v>45182</v>
      </c>
      <c r="R1464" s="62">
        <v>695.2</v>
      </c>
      <c r="S1464" s="60">
        <f>IF(AND(ISNUMBER(R1463),ISNUMBER(R1464)),R1464/R1463-1,"")</f>
        <v>-3.0402110939024007E-3</v>
      </c>
      <c r="T1464" s="60">
        <f>IF(ISNUMBER(R1464),R1464/MAX(R$22:R1464)-1,"")</f>
        <v>-1.2135163554721884E-2</v>
      </c>
      <c r="V1464" s="62">
        <v>345.51</v>
      </c>
      <c r="W1464" s="60">
        <f>IF(AND(ISNUMBER(V1463),ISNUMBER(V1464)),V1464/V1463-1,"")</f>
        <v>-2.454094006236307E-3</v>
      </c>
      <c r="X1464" s="60">
        <f>IF(ISNUMBER(V1464),V1464/MAX(V$22:V1464)-1,"")</f>
        <v>-1.3476858064700448E-2</v>
      </c>
      <c r="Z1464" s="62">
        <v>12.74</v>
      </c>
      <c r="AA1464" s="60">
        <f>IF(AND(ISNUMBER(Z1463),ISNUMBER(Z1464)),Z1464/Z1463-1,"")</f>
        <v>-7.8431372549014888E-4</v>
      </c>
      <c r="AB1464" s="60">
        <f>IF(ISNUMBER(Z1464),Z1464/MAX(Z$22:Z1464)-1,"")</f>
        <v>-6.0471976401179961E-2</v>
      </c>
      <c r="AD1464" s="62">
        <v>16.899999999999999</v>
      </c>
      <c r="AE1464" s="60">
        <f>IF(AND(ISNUMBER(AD1463),ISNUMBER(AD1464)),AD1464/AD1463-1,"")</f>
        <v>-2.3612750885479983E-3</v>
      </c>
      <c r="AF1464" s="60">
        <f>IF(ISNUMBER(AD1464),AD1464/MAX(AD$22:AD1464)-1,"")</f>
        <v>-3.3733562035448861E-2</v>
      </c>
      <c r="AH1464" s="62">
        <v>17.98</v>
      </c>
      <c r="AI1464" s="60">
        <f>IF(AND(ISNUMBER(AH1463),ISNUMBER(AH1464)),AH1464/AH1463-1,"")</f>
        <v>-1.2087912087912045E-2</v>
      </c>
      <c r="AJ1464" s="60">
        <f>IF(ISNUMBER(AH1464),AH1464/MAX(AH$22:AH1464)-1,"")</f>
        <v>-0.14543726235741439</v>
      </c>
      <c r="AL1464" s="62">
        <v>19.38</v>
      </c>
      <c r="AM1464" s="60">
        <f>IF(AND(ISNUMBER(AL1463),ISNUMBER(AL1464)),AL1464/AL1463-1,"")</f>
        <v>2.0682523267838704E-3</v>
      </c>
      <c r="AN1464" s="60">
        <f>IF(ISNUMBER(AL1464),AL1464/MAX(AL$22:AL1464)-1,"")</f>
        <v>-0.17776834959694532</v>
      </c>
      <c r="AP1464" s="62">
        <v>100.51</v>
      </c>
      <c r="AQ1464" s="60">
        <f>IF(AND(ISNUMBER(AP1463),ISNUMBER(AP1464)),AP1464/AP1463-1,"")</f>
        <v>9.9502487562297404E-5</v>
      </c>
      <c r="AR1464" s="60">
        <f>IF(ISNUMBER(AP1464),AP1464/MAX(AP$22:AP1464)-1,"")</f>
        <v>-2.6791029966263258E-3</v>
      </c>
      <c r="AT1464" s="62">
        <v>50.14</v>
      </c>
      <c r="AU1464" s="60">
        <f>IF(AND(ISNUMBER(AT1463),ISNUMBER(AT1464)),AT1464/AT1463-1,"")</f>
        <v>1.9948134849379073E-4</v>
      </c>
      <c r="AV1464" s="60">
        <f>IF(ISNUMBER(AT1464),AT1464/MAX(AT$22:AT1464)-1,"")</f>
        <v>-2.1890547263681004E-3</v>
      </c>
      <c r="AX1464" s="62">
        <v>27.6</v>
      </c>
      <c r="AY1464" s="60">
        <f>IF(AND(ISNUMBER(AX1463),ISNUMBER(AX1464)),AX1464/AX1463-1,"")</f>
        <v>-7.2411296162200323E-4</v>
      </c>
      <c r="AZ1464" s="60">
        <f>IF(ISNUMBER(AX1464),AX1464/MAX(AX$22:AX1464)-1,"")</f>
        <v>-2.5079477216531143E-2</v>
      </c>
      <c r="BB1464" s="62">
        <v>40.44</v>
      </c>
      <c r="BC1464" s="60">
        <f>IF(AND(ISNUMBER(BB1463),ISNUMBER(BB1464)),BB1464/BB1463-1,"")</f>
        <v>-4.9431537320820951E-4</v>
      </c>
      <c r="BD1464" s="60">
        <f>IF(ISNUMBER(BB1464),BB1464/MAX(BB$22:BB1464)-1,"")</f>
        <v>-0.26884830952811434</v>
      </c>
      <c r="BF1464" s="62">
        <v>49.49</v>
      </c>
      <c r="BG1464" s="60">
        <f>IF(AND(ISNUMBER(BF1463),ISNUMBER(BF1464)),BF1464/BF1463-1,"")</f>
        <v>6.0655074807924869E-4</v>
      </c>
      <c r="BH1464" s="60">
        <f>IF(ISNUMBER(BF1464),BF1464/MAX(BF$22:BF1464)-1,"")</f>
        <v>-8.5888437384558536E-2</v>
      </c>
      <c r="BK1464" s="61">
        <f>BK1463*(1+BL1464)</f>
        <v>154.451467982027</v>
      </c>
      <c r="BL1464" s="60">
        <f>$L$12*N(AQ1464)+$L$13*N(S1464)+$L$14*N(AA1464)+$L$15*N(AE1464)+$L$16*N(AY1464)+$L$17*N(BC1464)+$L$18*N(AM1464)+$L$19*N(AU1464)+$L$20*N(W1464)</f>
        <v>-1.2756096474374251E-3</v>
      </c>
      <c r="BM1464" s="60">
        <f>IF(ISNUMBER(BK1464),BK1464/MAX(BK$22:BK1464)-1,"")</f>
        <v>-9.6421404951042566E-3</v>
      </c>
      <c r="BO1464" s="61">
        <f>BO1463*(1+BP1464)</f>
        <v>154.66549456670862</v>
      </c>
      <c r="BP1464" s="60">
        <f>$L$36*N(S1464)+$L$37*N(AQ1464)+$L$38*N(AA1464)+$L$39*N(AE1464)+$L$40*N(AM1464)+$L$41*N(W1464)+$L$42*N(AI1464)+$L$43*N(BG1464)+$L$44*N(AY1464)</f>
        <v>-1.5291629314070426E-3</v>
      </c>
      <c r="BQ1464" s="60">
        <f>IF(ISNUMBER(BO1464),BO1464/MAX(BO$22:BO1464)-1,"")</f>
        <v>-9.7787137640018562E-3</v>
      </c>
      <c r="BS1464" s="61">
        <f>BS1463*(1+BT1464)</f>
        <v>142.63011462723279</v>
      </c>
      <c r="BT1464" s="60">
        <f>$L$60*N(S1464)+$L$61*N(AE1464)+$L$62*N(AQ1464)+$L$63*N(AM1464)+$L$64*N(AI1464)+$L$65*N(AA1464)+$L$66*N(BG1464)+$L$67*N(W1464)+$L$68*N(AY1464)</f>
        <v>-2.5086456438029392E-3</v>
      </c>
      <c r="BU1464" s="60">
        <f>IF(ISNUMBER(BS1464),BS1464/MAX(BS$22:BS1464)-1,"")</f>
        <v>-1.2333784213915955E-2</v>
      </c>
    </row>
    <row r="1465" spans="17:73" ht="16" customHeight="1">
      <c r="Q1465" s="63">
        <v>45183</v>
      </c>
      <c r="R1465" s="62">
        <v>695.39</v>
      </c>
      <c r="S1465" s="60">
        <f>IF(AND(ISNUMBER(R1464),ISNUMBER(R1465)),R1465/R1464-1,"")</f>
        <v>2.7330264672031923E-4</v>
      </c>
      <c r="T1465" s="60">
        <f>IF(ISNUMBER(R1465),R1465/MAX(R$22:R1465)-1,"")</f>
        <v>-1.1865177480319455E-2</v>
      </c>
      <c r="V1465" s="62">
        <v>345.65</v>
      </c>
      <c r="W1465" s="60">
        <f>IF(AND(ISNUMBER(V1464),ISNUMBER(V1465)),V1465/V1464-1,"")</f>
        <v>4.051981129344906E-4</v>
      </c>
      <c r="X1465" s="60">
        <f>IF(ISNUMBER(V1465),V1465/MAX(V$22:V1465)-1,"")</f>
        <v>-1.3077120749222071E-2</v>
      </c>
      <c r="Z1465" s="62">
        <v>12.75</v>
      </c>
      <c r="AA1465" s="60">
        <f>IF(AND(ISNUMBER(Z1464),ISNUMBER(Z1465)),Z1465/Z1464-1,"")</f>
        <v>7.8492935635798844E-4</v>
      </c>
      <c r="AB1465" s="60">
        <f>IF(ISNUMBER(Z1465),Z1465/MAX(Z$22:Z1465)-1,"")</f>
        <v>-5.9734513274336321E-2</v>
      </c>
      <c r="AD1465" s="62">
        <v>17.2</v>
      </c>
      <c r="AE1465" s="60">
        <f>IF(AND(ISNUMBER(AD1464),ISNUMBER(AD1465)),AD1465/AD1464-1,"")</f>
        <v>1.7751479289940919E-2</v>
      </c>
      <c r="AF1465" s="60">
        <f>IF(ISNUMBER(AD1465),AD1465/MAX(AD$22:AD1465)-1,"")</f>
        <v>-1.6580903373356159E-2</v>
      </c>
      <c r="AH1465" s="62">
        <v>18.03</v>
      </c>
      <c r="AI1465" s="60">
        <f>IF(AND(ISNUMBER(AH1464),ISNUMBER(AH1465)),AH1465/AH1464-1,"")</f>
        <v>2.7808676307008451E-3</v>
      </c>
      <c r="AJ1465" s="60">
        <f>IF(ISNUMBER(AH1465),AH1465/MAX(AH$22:AH1465)-1,"")</f>
        <v>-0.14306083650190105</v>
      </c>
      <c r="AL1465" s="62">
        <v>19.46</v>
      </c>
      <c r="AM1465" s="60">
        <f>IF(AND(ISNUMBER(AL1464),ISNUMBER(AL1465)),AL1465/AL1464-1,"")</f>
        <v>4.1279669762643856E-3</v>
      </c>
      <c r="AN1465" s="60">
        <f>IF(ISNUMBER(AL1465),AL1465/MAX(AL$22:AL1465)-1,"")</f>
        <v>-0.17437420449724228</v>
      </c>
      <c r="AP1465" s="62">
        <v>100.5</v>
      </c>
      <c r="AQ1465" s="60">
        <f>IF(AND(ISNUMBER(AP1464),ISNUMBER(AP1465)),AP1465/AP1464-1,"")</f>
        <v>-9.9492587802285648E-5</v>
      </c>
      <c r="AR1465" s="60">
        <f>IF(ISNUMBER(AP1465),AP1465/MAX(AP$22:AP1465)-1,"")</f>
        <v>-2.7783290335383626E-3</v>
      </c>
      <c r="AT1465" s="62">
        <v>50.15</v>
      </c>
      <c r="AU1465" s="60">
        <f>IF(AND(ISNUMBER(AT1464),ISNUMBER(AT1465)),AT1465/AT1464-1,"")</f>
        <v>1.9944156362172727E-4</v>
      </c>
      <c r="AV1465" s="60">
        <f>IF(ISNUMBER(AT1465),AT1465/MAX(AT$22:AT1465)-1,"")</f>
        <v>-1.9900497512438386E-3</v>
      </c>
      <c r="AX1465" s="62">
        <v>27.43</v>
      </c>
      <c r="AY1465" s="60">
        <f>IF(AND(ISNUMBER(AX1464),ISNUMBER(AX1465)),AX1465/AX1464-1,"")</f>
        <v>-6.1594202898551664E-3</v>
      </c>
      <c r="AZ1465" s="60">
        <f>IF(ISNUMBER(AX1465),AX1465/MAX(AX$22:AX1465)-1,"")</f>
        <v>-3.1084422465559869E-2</v>
      </c>
      <c r="BB1465" s="62">
        <v>40.549999999999997</v>
      </c>
      <c r="BC1465" s="60">
        <f>IF(AND(ISNUMBER(BB1464),ISNUMBER(BB1465)),BB1465/BB1464-1,"")</f>
        <v>2.7200791295747262E-3</v>
      </c>
      <c r="BD1465" s="60">
        <f>IF(ISNUMBER(BB1465),BB1465/MAX(BB$22:BB1465)-1,"")</f>
        <v>-0.26685951907430849</v>
      </c>
      <c r="BF1465" s="62">
        <v>49.46</v>
      </c>
      <c r="BG1465" s="60">
        <f>IF(AND(ISNUMBER(BF1464),ISNUMBER(BF1465)),BF1465/BF1464-1,"")</f>
        <v>-6.0618306728632554E-4</v>
      </c>
      <c r="BH1465" s="60">
        <f>IF(ISNUMBER(BF1465),BF1465/MAX(BF$22:BF1465)-1,"")</f>
        <v>-8.6442556335426635E-2</v>
      </c>
      <c r="BK1465" s="61">
        <f>BK1464*(1+BL1465)</f>
        <v>154.65764093499871</v>
      </c>
      <c r="BL1465" s="60">
        <f>$L$12*N(AQ1465)+$L$13*N(S1465)+$L$14*N(AA1465)+$L$15*N(AE1465)+$L$16*N(AY1465)+$L$17*N(BC1465)+$L$18*N(AM1465)+$L$19*N(AU1465)+$L$20*N(W1465)</f>
        <v>1.3348720841921331E-3</v>
      </c>
      <c r="BM1465" s="60">
        <f>IF(ISNUMBER(BK1465),BK1465/MAX(BK$22:BK1465)-1,"")</f>
        <v>-8.3201394350909119E-3</v>
      </c>
      <c r="BO1465" s="61">
        <f>BO1464*(1+BP1465)</f>
        <v>155.10304400807206</v>
      </c>
      <c r="BP1465" s="60">
        <f>$L$36*N(S1465)+$L$37*N(AQ1465)+$L$38*N(AA1465)+$L$39*N(AE1465)+$L$40*N(AM1465)+$L$41*N(W1465)+$L$42*N(AI1465)+$L$43*N(BG1465)+$L$44*N(AY1465)</f>
        <v>2.8290048959480566E-3</v>
      </c>
      <c r="BQ1465" s="60">
        <f>IF(ISNUMBER(BO1465),BO1465/MAX(BO$22:BO1465)-1,"")</f>
        <v>-6.9773728971681548E-3</v>
      </c>
      <c r="BS1465" s="61">
        <f>BS1464*(1+BT1465)</f>
        <v>143.22835236840001</v>
      </c>
      <c r="BT1465" s="60">
        <f>$L$60*N(S1465)+$L$61*N(AE1465)+$L$62*N(AQ1465)+$L$63*N(AM1465)+$L$64*N(AI1465)+$L$65*N(AA1465)+$L$66*N(BG1465)+$L$67*N(W1465)+$L$68*N(AY1465)</f>
        <v>4.1943298070727421E-3</v>
      </c>
      <c r="BU1465" s="60">
        <f>IF(ISNUMBER(BS1465),BS1465/MAX(BS$22:BS1465)-1,"")</f>
        <v>-8.1911863656054518E-3</v>
      </c>
    </row>
    <row r="1466" spans="17:73" ht="16" customHeight="1">
      <c r="Q1466" s="63">
        <v>45184</v>
      </c>
      <c r="R1466" s="62">
        <v>695.24</v>
      </c>
      <c r="S1466" s="60">
        <f>IF(AND(ISNUMBER(R1465),ISNUMBER(R1466)),R1466/R1465-1,"")</f>
        <v>-2.1570629430966992E-4</v>
      </c>
      <c r="T1466" s="60">
        <f>IF(ISNUMBER(R1466),R1466/MAX(R$22:R1466)-1,"")</f>
        <v>-1.2078324381163519E-2</v>
      </c>
      <c r="V1466" s="62">
        <v>346.56</v>
      </c>
      <c r="W1466" s="60">
        <f>IF(AND(ISNUMBER(V1465),ISNUMBER(V1466)),V1466/V1465-1,"")</f>
        <v>2.6327209605092605E-3</v>
      </c>
      <c r="X1466" s="60">
        <f>IF(ISNUMBER(V1466),V1466/MAX(V$22:V1466)-1,"")</f>
        <v>-1.0478828198612344E-2</v>
      </c>
      <c r="Z1466" s="62">
        <v>12.76</v>
      </c>
      <c r="AA1466" s="60">
        <f>IF(AND(ISNUMBER(Z1465),ISNUMBER(Z1466)),Z1466/Z1465-1,"")</f>
        <v>7.8431372549014888E-4</v>
      </c>
      <c r="AB1466" s="60">
        <f>IF(ISNUMBER(Z1466),Z1466/MAX(Z$22:Z1466)-1,"")</f>
        <v>-5.899705014749268E-2</v>
      </c>
      <c r="AD1466" s="62">
        <v>17.39</v>
      </c>
      <c r="AE1466" s="60">
        <f>IF(AND(ISNUMBER(AD1465),ISNUMBER(AD1466)),AD1466/AD1465-1,"")</f>
        <v>1.1046511627907041E-2</v>
      </c>
      <c r="AF1466" s="60">
        <f>IF(ISNUMBER(AD1466),AD1466/MAX(AD$22:AD1466)-1,"")</f>
        <v>-5.7175528873640857E-3</v>
      </c>
      <c r="AH1466" s="62">
        <v>18.190000000000001</v>
      </c>
      <c r="AI1466" s="60">
        <f>IF(AND(ISNUMBER(AH1465),ISNUMBER(AH1466)),AH1466/AH1465-1,"")</f>
        <v>8.8740987243483005E-3</v>
      </c>
      <c r="AJ1466" s="60">
        <f>IF(ISNUMBER(AH1466),AH1466/MAX(AH$22:AH1466)-1,"")</f>
        <v>-0.13545627376425851</v>
      </c>
      <c r="AL1466" s="62">
        <v>19.739999999999998</v>
      </c>
      <c r="AM1466" s="60">
        <f>IF(AND(ISNUMBER(AL1465),ISNUMBER(AL1466)),AL1466/AL1465-1,"")</f>
        <v>1.4388489208633004E-2</v>
      </c>
      <c r="AN1466" s="60">
        <f>IF(ISNUMBER(AL1466),AL1466/MAX(AL$22:AL1466)-1,"")</f>
        <v>-0.16249469664828176</v>
      </c>
      <c r="AP1466" s="62">
        <v>100.53</v>
      </c>
      <c r="AQ1466" s="60">
        <f>IF(AND(ISNUMBER(AP1465),ISNUMBER(AP1466)),AP1466/AP1465-1,"")</f>
        <v>2.9850746268667017E-4</v>
      </c>
      <c r="AR1466" s="60">
        <f>IF(ISNUMBER(AP1466),AP1466/MAX(AP$22:AP1466)-1,"")</f>
        <v>-2.4806509228021412E-3</v>
      </c>
      <c r="AT1466" s="62">
        <v>50.155000000000001</v>
      </c>
      <c r="AU1466" s="60">
        <f>IF(AND(ISNUMBER(AT1465),ISNUMBER(AT1466)),AT1466/AT1465-1,"")</f>
        <v>9.9700897308041547E-5</v>
      </c>
      <c r="AV1466" s="60">
        <f>IF(ISNUMBER(AT1466),AT1466/MAX(AT$22:AT1466)-1,"")</f>
        <v>-1.8905472636815412E-3</v>
      </c>
      <c r="AX1466" s="62">
        <v>27.43</v>
      </c>
      <c r="AY1466" s="60">
        <f>IF(AND(ISNUMBER(AX1465),ISNUMBER(AX1466)),AX1466/AX1465-1,"")</f>
        <v>0</v>
      </c>
      <c r="AZ1466" s="60">
        <f>IF(ISNUMBER(AX1466),AX1466/MAX(AX$22:AX1466)-1,"")</f>
        <v>-3.1084422465559869E-2</v>
      </c>
      <c r="BB1466" s="62">
        <v>40.58</v>
      </c>
      <c r="BC1466" s="60">
        <f>IF(AND(ISNUMBER(BB1465),ISNUMBER(BB1466)),BB1466/BB1465-1,"")</f>
        <v>7.3982737361277806E-4</v>
      </c>
      <c r="BD1466" s="60">
        <f>IF(ISNUMBER(BB1466),BB1466/MAX(BB$22:BB1466)-1,"")</f>
        <v>-0.26631712167781596</v>
      </c>
      <c r="BF1466" s="62">
        <v>49.55</v>
      </c>
      <c r="BG1466" s="60">
        <f>IF(AND(ISNUMBER(BF1465),ISNUMBER(BF1466)),BF1466/BF1465-1,"")</f>
        <v>1.8196522442377461E-3</v>
      </c>
      <c r="BH1466" s="60">
        <f>IF(ISNUMBER(BF1466),BF1466/MAX(BF$22:BF1466)-1,"")</f>
        <v>-8.4780199482822338E-2</v>
      </c>
      <c r="BK1466" s="61">
        <f>BK1465*(1+BL1466)</f>
        <v>154.9570470374469</v>
      </c>
      <c r="BL1466" s="60">
        <f>$L$12*N(AQ1466)+$L$13*N(S1466)+$L$14*N(AA1466)+$L$15*N(AE1466)+$L$16*N(AY1466)+$L$17*N(BC1466)+$L$18*N(AM1466)+$L$19*N(AU1466)+$L$20*N(W1466)</f>
        <v>1.9359282906302622E-3</v>
      </c>
      <c r="BM1466" s="60">
        <f>IF(ISNUMBER(BK1466),BK1466/MAX(BK$22:BK1466)-1,"")</f>
        <v>-6.4003183377751016E-3</v>
      </c>
      <c r="BO1466" s="61">
        <f>BO1465*(1+BP1466)</f>
        <v>155.50708921124138</v>
      </c>
      <c r="BP1466" s="60">
        <f>$L$36*N(S1466)+$L$37*N(AQ1466)+$L$38*N(AA1466)+$L$39*N(AE1466)+$L$40*N(AM1466)+$L$41*N(W1466)+$L$42*N(AI1466)+$L$43*N(BG1466)+$L$44*N(AY1466)</f>
        <v>2.6050114345164961E-3</v>
      </c>
      <c r="BQ1466" s="60">
        <f>IF(ISNUMBER(BO1466),BO1466/MAX(BO$22:BO1466)-1,"")</f>
        <v>-4.3905375988319006E-3</v>
      </c>
      <c r="BS1466" s="61">
        <f>BS1465*(1+BT1466)</f>
        <v>143.91093305693212</v>
      </c>
      <c r="BT1466" s="60">
        <f>$L$60*N(S1466)+$L$61*N(AE1466)+$L$62*N(AQ1466)+$L$63*N(AM1466)+$L$64*N(AI1466)+$L$65*N(AA1466)+$L$66*N(BG1466)+$L$67*N(W1466)+$L$68*N(AY1466)</f>
        <v>4.7656813559960242E-3</v>
      </c>
      <c r="BU1466" s="60">
        <f>IF(ISNUMBER(BS1466),BS1466/MAX(BS$22:BS1466)-1,"")</f>
        <v>-3.4645415937555324E-3</v>
      </c>
    </row>
    <row r="1467" spans="17:73" ht="16" customHeight="1">
      <c r="Q1467" s="63">
        <v>45187</v>
      </c>
      <c r="R1467" s="62">
        <v>689</v>
      </c>
      <c r="S1467" s="60">
        <f>IF(AND(ISNUMBER(R1466),ISNUMBER(R1467)),R1467/R1466-1,"")</f>
        <v>-8.9753178758414931E-3</v>
      </c>
      <c r="T1467" s="60">
        <f>IF(ISNUMBER(R1467),R1467/MAX(R$22:R1467)-1,"")</f>
        <v>-2.0945235456276468E-2</v>
      </c>
      <c r="V1467" s="62">
        <v>343.61</v>
      </c>
      <c r="W1467" s="60">
        <f>IF(AND(ISNUMBER(V1466),ISNUMBER(V1467)),V1467/V1466-1,"")</f>
        <v>-8.512234533702645E-3</v>
      </c>
      <c r="X1467" s="60">
        <f>IF(ISNUMBER(V1467),V1467/MAX(V$22:V1467)-1,"")</f>
        <v>-1.8901864489050069E-2</v>
      </c>
      <c r="Z1467" s="62">
        <v>12.62</v>
      </c>
      <c r="AA1467" s="60">
        <f>IF(AND(ISNUMBER(Z1466),ISNUMBER(Z1467)),Z1467/Z1466-1,"")</f>
        <v>-1.0971786833855801E-2</v>
      </c>
      <c r="AB1467" s="60">
        <f>IF(ISNUMBER(Z1467),Z1467/MAX(Z$22:Z1467)-1,"")</f>
        <v>-6.932153392330398E-2</v>
      </c>
      <c r="AD1467" s="62">
        <v>17.23</v>
      </c>
      <c r="AE1467" s="60">
        <f>IF(AND(ISNUMBER(AD1466),ISNUMBER(AD1467)),AD1467/AD1466-1,"")</f>
        <v>-9.2006900517538348E-3</v>
      </c>
      <c r="AF1467" s="60">
        <f>IF(ISNUMBER(AD1467),AD1467/MAX(AD$22:AD1467)-1,"")</f>
        <v>-1.4865637507146867E-2</v>
      </c>
      <c r="AH1467" s="62">
        <v>17.989999999999998</v>
      </c>
      <c r="AI1467" s="60">
        <f>IF(AND(ISNUMBER(AH1466),ISNUMBER(AH1467)),AH1467/AH1466-1,"")</f>
        <v>-1.0995052226498214E-2</v>
      </c>
      <c r="AJ1467" s="60">
        <f>IF(ISNUMBER(AH1467),AH1467/MAX(AH$22:AH1467)-1,"")</f>
        <v>-0.14496197718631187</v>
      </c>
      <c r="AL1467" s="62">
        <v>19.68</v>
      </c>
      <c r="AM1467" s="60">
        <f>IF(AND(ISNUMBER(AL1466),ISNUMBER(AL1467)),AL1467/AL1466-1,"")</f>
        <v>-3.0395136778115228E-3</v>
      </c>
      <c r="AN1467" s="60">
        <f>IF(ISNUMBER(AL1467),AL1467/MAX(AL$22:AL1467)-1,"")</f>
        <v>-0.16504030547305903</v>
      </c>
      <c r="AP1467" s="62">
        <v>100.54</v>
      </c>
      <c r="AQ1467" s="60">
        <f>IF(AND(ISNUMBER(AP1466),ISNUMBER(AP1467)),AP1467/AP1466-1,"")</f>
        <v>9.9472794190758052E-5</v>
      </c>
      <c r="AR1467" s="60">
        <f>IF(ISNUMBER(AP1467),AP1467/MAX(AP$22:AP1467)-1,"")</f>
        <v>-2.3814248858899933E-3</v>
      </c>
      <c r="AT1467" s="62">
        <v>50.17</v>
      </c>
      <c r="AU1467" s="60">
        <f>IF(AND(ISNUMBER(AT1466),ISNUMBER(AT1467)),AT1467/AT1466-1,"")</f>
        <v>2.9907287409036698E-4</v>
      </c>
      <c r="AV1467" s="60">
        <f>IF(ISNUMBER(AT1467),AT1467/MAX(AT$22:AT1467)-1,"")</f>
        <v>-1.5920398009949821E-3</v>
      </c>
      <c r="AX1467" s="62">
        <v>27.7</v>
      </c>
      <c r="AY1467" s="60">
        <f>IF(AND(ISNUMBER(AX1466),ISNUMBER(AX1467)),AX1467/AX1466-1,"")</f>
        <v>9.843237331389032E-3</v>
      </c>
      <c r="AZ1467" s="60">
        <f>IF(ISNUMBER(AX1467),AX1467/MAX(AX$22:AX1467)-1,"")</f>
        <v>-2.1547156481808494E-2</v>
      </c>
      <c r="BB1467" s="62">
        <v>40.39</v>
      </c>
      <c r="BC1467" s="60">
        <f>IF(AND(ISNUMBER(BB1466),ISNUMBER(BB1467)),BB1467/BB1466-1,"")</f>
        <v>-4.6821094135041097E-3</v>
      </c>
      <c r="BD1467" s="60">
        <f>IF(ISNUMBER(BB1467),BB1467/MAX(BB$22:BB1467)-1,"")</f>
        <v>-0.26975230518893512</v>
      </c>
      <c r="BF1467" s="62">
        <v>49.36</v>
      </c>
      <c r="BG1467" s="60">
        <f>IF(AND(ISNUMBER(BF1466),ISNUMBER(BF1467)),BF1467/BF1466-1,"")</f>
        <v>-3.8345105953582204E-3</v>
      </c>
      <c r="BH1467" s="60">
        <f>IF(ISNUMBER(BF1467),BF1467/MAX(BF$22:BF1467)-1,"")</f>
        <v>-8.8289619504987038E-2</v>
      </c>
      <c r="BK1467" s="61">
        <f>BK1466*(1+BL1467)</f>
        <v>154.31729249887073</v>
      </c>
      <c r="BL1467" s="60">
        <f>$L$12*N(AQ1467)+$L$13*N(S1467)+$L$14*N(AA1467)+$L$15*N(AE1467)+$L$16*N(AY1467)+$L$17*N(BC1467)+$L$18*N(AM1467)+$L$19*N(AU1467)+$L$20*N(W1467)</f>
        <v>-4.1285927346147383E-3</v>
      </c>
      <c r="BM1467" s="60">
        <f>IF(ISNUMBER(BK1467),BK1467/MAX(BK$22:BK1467)-1,"")</f>
        <v>-1.0502486764601304E-2</v>
      </c>
      <c r="BO1467" s="61">
        <f>BO1466*(1+BP1467)</f>
        <v>154.61388362462739</v>
      </c>
      <c r="BP1467" s="60">
        <f>$L$36*N(S1467)+$L$37*N(AQ1467)+$L$38*N(AA1467)+$L$39*N(AE1467)+$L$40*N(AM1467)+$L$41*N(W1467)+$L$42*N(AI1467)+$L$43*N(BG1467)+$L$44*N(AY1467)</f>
        <v>-5.7438255139651666E-3</v>
      </c>
      <c r="BQ1467" s="60">
        <f>IF(ISNUMBER(BO1467),BO1467/MAX(BO$22:BO1467)-1,"")</f>
        <v>-1.0109144630916833E-2</v>
      </c>
      <c r="BS1467" s="61">
        <f>BS1466*(1+BT1467)</f>
        <v>142.91992125004606</v>
      </c>
      <c r="BT1467" s="60">
        <f>$L$60*N(S1467)+$L$61*N(AE1467)+$L$62*N(AQ1467)+$L$63*N(AM1467)+$L$64*N(AI1467)+$L$65*N(AA1467)+$L$66*N(BG1467)+$L$67*N(W1467)+$L$68*N(AY1467)</f>
        <v>-6.8862857451837643E-3</v>
      </c>
      <c r="BU1467" s="60">
        <f>IF(ISNUMBER(BS1467),BS1467/MAX(BS$22:BS1467)-1,"")</f>
        <v>-1.0326969515548678E-2</v>
      </c>
    </row>
    <row r="1468" spans="17:73" ht="16" customHeight="1">
      <c r="Q1468" s="63">
        <v>45188</v>
      </c>
      <c r="R1468" s="62">
        <v>689.81</v>
      </c>
      <c r="S1468" s="60">
        <f>IF(AND(ISNUMBER(R1467),ISNUMBER(R1468)),R1468/R1467-1,"")</f>
        <v>1.1756168359942087E-3</v>
      </c>
      <c r="T1468" s="60">
        <f>IF(ISNUMBER(R1468),R1468/MAX(R$22:R1468)-1,"")</f>
        <v>-1.9794242191718658E-2</v>
      </c>
      <c r="V1468" s="62">
        <v>343.5</v>
      </c>
      <c r="W1468" s="60">
        <f>IF(AND(ISNUMBER(V1467),ISNUMBER(V1468)),V1468/V1467-1,"")</f>
        <v>-3.2013038037315145E-4</v>
      </c>
      <c r="X1468" s="60">
        <f>IF(ISNUMBER(V1468),V1468/MAX(V$22:V1468)-1,"")</f>
        <v>-1.9215943808354563E-2</v>
      </c>
      <c r="Z1468" s="62">
        <v>12.63</v>
      </c>
      <c r="AA1468" s="60">
        <f>IF(AND(ISNUMBER(Z1467),ISNUMBER(Z1468)),Z1468/Z1467-1,"")</f>
        <v>7.9239302694156244E-4</v>
      </c>
      <c r="AB1468" s="60">
        <f>IF(ISNUMBER(Z1468),Z1468/MAX(Z$22:Z1468)-1,"")</f>
        <v>-6.8584070796460117E-2</v>
      </c>
      <c r="AD1468" s="62">
        <v>17.37</v>
      </c>
      <c r="AE1468" s="60">
        <f>IF(AND(ISNUMBER(AD1467),ISNUMBER(AD1468)),AD1468/AD1467-1,"")</f>
        <v>8.1253627394080041E-3</v>
      </c>
      <c r="AF1468" s="60">
        <f>IF(ISNUMBER(AD1468),AD1468/MAX(AD$22:AD1468)-1,"")</f>
        <v>-6.8610634648369473E-3</v>
      </c>
      <c r="AH1468" s="62">
        <v>17.91</v>
      </c>
      <c r="AI1468" s="60">
        <f>IF(AND(ISNUMBER(AH1467),ISNUMBER(AH1468)),AH1468/AH1467-1,"")</f>
        <v>-4.4469149527514018E-3</v>
      </c>
      <c r="AJ1468" s="60">
        <f>IF(ISNUMBER(AH1468),AH1468/MAX(AH$22:AH1468)-1,"")</f>
        <v>-0.14876425855513309</v>
      </c>
      <c r="AL1468" s="62">
        <v>19.57</v>
      </c>
      <c r="AM1468" s="60">
        <f>IF(AND(ISNUMBER(AL1467),ISNUMBER(AL1468)),AL1468/AL1467-1,"")</f>
        <v>-5.5894308943089666E-3</v>
      </c>
      <c r="AN1468" s="60">
        <f>IF(ISNUMBER(AL1468),AL1468/MAX(AL$22:AL1468)-1,"")</f>
        <v>-0.1697072549851506</v>
      </c>
      <c r="AP1468" s="62">
        <v>100.58</v>
      </c>
      <c r="AQ1468" s="60">
        <f>IF(AND(ISNUMBER(AP1467),ISNUMBER(AP1468)),AP1468/AP1467-1,"")</f>
        <v>3.9785160135252795E-4</v>
      </c>
      <c r="AR1468" s="60">
        <f>IF(ISNUMBER(AP1468),AP1468/MAX(AP$22:AP1468)-1,"")</f>
        <v>-1.9845207382417351E-3</v>
      </c>
      <c r="AT1468" s="62">
        <v>50.18</v>
      </c>
      <c r="AU1468" s="60">
        <f>IF(AND(ISNUMBER(AT1467),ISNUMBER(AT1468)),AT1468/AT1467-1,"")</f>
        <v>1.9932230416586094E-4</v>
      </c>
      <c r="AV1468" s="60">
        <f>IF(ISNUMBER(AT1468),AT1468/MAX(AT$22:AT1468)-1,"")</f>
        <v>-1.3930348258706093E-3</v>
      </c>
      <c r="AX1468" s="62">
        <v>27.77</v>
      </c>
      <c r="AY1468" s="60">
        <f>IF(AND(ISNUMBER(AX1467),ISNUMBER(AX1468)),AX1468/AX1467-1,"")</f>
        <v>2.5270758122744041E-3</v>
      </c>
      <c r="AZ1468" s="60">
        <f>IF(ISNUMBER(AX1468),AX1468/MAX(AX$22:AX1468)-1,"")</f>
        <v>-1.9074531967502639E-2</v>
      </c>
      <c r="BB1468" s="62">
        <v>40.39</v>
      </c>
      <c r="BC1468" s="60">
        <f>IF(AND(ISNUMBER(BB1467),ISNUMBER(BB1468)),BB1468/BB1467-1,"")</f>
        <v>0</v>
      </c>
      <c r="BD1468" s="60">
        <f>IF(ISNUMBER(BB1468),BB1468/MAX(BB$22:BB1468)-1,"")</f>
        <v>-0.26975230518893512</v>
      </c>
      <c r="BF1468" s="62">
        <v>49.45</v>
      </c>
      <c r="BG1468" s="60">
        <f>IF(AND(ISNUMBER(BF1467),ISNUMBER(BF1468)),BF1468/BF1467-1,"")</f>
        <v>1.8233387358186359E-3</v>
      </c>
      <c r="BH1468" s="60">
        <f>IF(ISNUMBER(BF1468),BF1468/MAX(BF$22:BF1468)-1,"")</f>
        <v>-8.6627262652382631E-2</v>
      </c>
      <c r="BK1468" s="61">
        <f>BK1467*(1+BL1468)</f>
        <v>154.5454284253598</v>
      </c>
      <c r="BL1468" s="60">
        <f>$L$12*N(AQ1468)+$L$13*N(S1468)+$L$14*N(AA1468)+$L$15*N(AE1468)+$L$16*N(AY1468)+$L$17*N(BC1468)+$L$18*N(AM1468)+$L$19*N(AU1468)+$L$20*N(W1468)</f>
        <v>1.4783562023080027E-3</v>
      </c>
      <c r="BM1468" s="60">
        <f>IF(ISNUMBER(BK1468),BK1468/MAX(BK$22:BK1468)-1,"")</f>
        <v>-9.0396569787415393E-3</v>
      </c>
      <c r="BO1468" s="61">
        <f>BO1467*(1+BP1468)</f>
        <v>154.90887182991906</v>
      </c>
      <c r="BP1468" s="60">
        <f>$L$36*N(S1468)+$L$37*N(AQ1468)+$L$38*N(AA1468)+$L$39*N(AE1468)+$L$40*N(AM1468)+$L$41*N(W1468)+$L$42*N(AI1468)+$L$43*N(BG1468)+$L$44*N(AY1468)</f>
        <v>1.907902436548737E-3</v>
      </c>
      <c r="BQ1468" s="60">
        <f>IF(ISNUMBER(BO1468),BO1468/MAX(BO$22:BO1468)-1,"")</f>
        <v>-8.2205294560410147E-3</v>
      </c>
      <c r="BS1468" s="61">
        <f>BS1467*(1+BT1468)</f>
        <v>143.05671331749809</v>
      </c>
      <c r="BT1468" s="60">
        <f>$L$60*N(S1468)+$L$61*N(AE1468)+$L$62*N(AQ1468)+$L$63*N(AM1468)+$L$64*N(AI1468)+$L$65*N(AA1468)+$L$66*N(BG1468)+$L$67*N(W1468)+$L$68*N(AY1468)</f>
        <v>9.5712386527773688E-4</v>
      </c>
      <c r="BU1468" s="60">
        <f>IF(ISNUMBER(BS1468),BS1468/MAX(BS$22:BS1468)-1,"")</f>
        <v>-9.3797298392502837E-3</v>
      </c>
    </row>
    <row r="1469" spans="17:73" ht="16" customHeight="1">
      <c r="Q1469" s="63">
        <v>45189</v>
      </c>
      <c r="R1469" s="62">
        <v>685.58</v>
      </c>
      <c r="S1469" s="60">
        <f>IF(AND(ISNUMBER(R1468),ISNUMBER(R1469)),R1469/R1468-1,"")</f>
        <v>-6.132123338310369E-3</v>
      </c>
      <c r="T1469" s="60">
        <f>IF(ISNUMBER(R1469),R1469/MAX(R$22:R1469)-1,"")</f>
        <v>-2.5804984795521069E-2</v>
      </c>
      <c r="V1469" s="62">
        <v>341.78</v>
      </c>
      <c r="W1469" s="60">
        <f>IF(AND(ISNUMBER(V1468),ISNUMBER(V1469)),V1469/V1468-1,"")</f>
        <v>-5.0072780203785916E-3</v>
      </c>
      <c r="X1469" s="60">
        <f>IF(ISNUMBER(V1469),V1469/MAX(V$22:V1469)-1,"")</f>
        <v>-2.4127002255660668E-2</v>
      </c>
      <c r="Z1469" s="62">
        <v>12.55</v>
      </c>
      <c r="AA1469" s="60">
        <f>IF(AND(ISNUMBER(Z1468),ISNUMBER(Z1469)),Z1469/Z1468-1,"")</f>
        <v>-6.3341250989706888E-3</v>
      </c>
      <c r="AB1469" s="60">
        <f>IF(ISNUMBER(Z1469),Z1469/MAX(Z$22:Z1469)-1,"")</f>
        <v>-7.4483775811209463E-2</v>
      </c>
      <c r="AD1469" s="62">
        <v>17.16</v>
      </c>
      <c r="AE1469" s="60">
        <f>IF(AND(ISNUMBER(AD1468),ISNUMBER(AD1469)),AD1469/AD1468-1,"")</f>
        <v>-1.2089810017271163E-2</v>
      </c>
      <c r="AF1469" s="60">
        <f>IF(ISNUMBER(AD1469),AD1469/MAX(AD$22:AD1469)-1,"")</f>
        <v>-1.8867924528301772E-2</v>
      </c>
      <c r="AH1469" s="62">
        <v>17.84</v>
      </c>
      <c r="AI1469" s="60">
        <f>IF(AND(ISNUMBER(AH1468),ISNUMBER(AH1469)),AH1469/AH1468-1,"")</f>
        <v>-3.9084310441094283E-3</v>
      </c>
      <c r="AJ1469" s="60">
        <f>IF(ISNUMBER(AH1469),AH1469/MAX(AH$22:AH1469)-1,"")</f>
        <v>-0.15209125475285168</v>
      </c>
      <c r="AL1469" s="62">
        <v>19.46</v>
      </c>
      <c r="AM1469" s="60">
        <f>IF(AND(ISNUMBER(AL1468),ISNUMBER(AL1469)),AL1469/AL1468-1,"")</f>
        <v>-5.6208482370975199E-3</v>
      </c>
      <c r="AN1469" s="60">
        <f>IF(ISNUMBER(AL1469),AL1469/MAX(AL$22:AL1469)-1,"")</f>
        <v>-0.17437420449724228</v>
      </c>
      <c r="AP1469" s="62">
        <v>100.57</v>
      </c>
      <c r="AQ1469" s="60">
        <f>IF(AND(ISNUMBER(AP1468),ISNUMBER(AP1469)),AP1469/AP1468-1,"")</f>
        <v>-9.942334460133484E-5</v>
      </c>
      <c r="AR1469" s="60">
        <f>IF(ISNUMBER(AP1469),AP1469/MAX(AP$22:AP1469)-1,"")</f>
        <v>-2.083746775153883E-3</v>
      </c>
      <c r="AT1469" s="62">
        <v>50.19</v>
      </c>
      <c r="AU1469" s="60">
        <f>IF(AND(ISNUMBER(AT1468),ISNUMBER(AT1469)),AT1469/AT1468-1,"")</f>
        <v>1.9928258270218713E-4</v>
      </c>
      <c r="AV1469" s="60">
        <f>IF(ISNUMBER(AT1469),AT1469/MAX(AT$22:AT1469)-1,"")</f>
        <v>-1.1940298507463476E-3</v>
      </c>
      <c r="AX1469" s="62">
        <v>27.69</v>
      </c>
      <c r="AY1469" s="60">
        <f>IF(AND(ISNUMBER(AX1468),ISNUMBER(AX1469)),AX1469/AX1468-1,"")</f>
        <v>-2.8808066258552145E-3</v>
      </c>
      <c r="AZ1469" s="60">
        <f>IF(ISNUMBER(AX1469),AX1469/MAX(AX$22:AX1469)-1,"")</f>
        <v>-2.1900388555280759E-2</v>
      </c>
      <c r="BB1469" s="62">
        <v>40.33</v>
      </c>
      <c r="BC1469" s="60">
        <f>IF(AND(ISNUMBER(BB1468),ISNUMBER(BB1469)),BB1469/BB1468-1,"")</f>
        <v>-1.4855162168854186E-3</v>
      </c>
      <c r="BD1469" s="60">
        <f>IF(ISNUMBER(BB1469),BB1469/MAX(BB$22:BB1469)-1,"")</f>
        <v>-0.27083709998192018</v>
      </c>
      <c r="BF1469" s="62">
        <v>49.29</v>
      </c>
      <c r="BG1469" s="60">
        <f>IF(AND(ISNUMBER(BF1468),ISNUMBER(BF1469)),BF1469/BF1468-1,"")</f>
        <v>-3.2355915065723773E-3</v>
      </c>
      <c r="BH1469" s="60">
        <f>IF(ISNUMBER(BF1469),BF1469/MAX(BF$22:BF1469)-1,"")</f>
        <v>-8.9582563723679343E-2</v>
      </c>
      <c r="BK1469" s="61">
        <f>BK1468*(1+BL1469)</f>
        <v>153.8065308709711</v>
      </c>
      <c r="BL1469" s="60">
        <f>$L$12*N(AQ1469)+$L$13*N(S1469)+$L$14*N(AA1469)+$L$15*N(AE1469)+$L$16*N(AY1469)+$L$17*N(BC1469)+$L$18*N(AM1469)+$L$19*N(AU1469)+$L$20*N(W1469)</f>
        <v>-4.7811026305805745E-3</v>
      </c>
      <c r="BM1469" s="60">
        <f>IF(ISNUMBER(BK1469),BK1469/MAX(BK$22:BK1469)-1,"")</f>
        <v>-1.3777540081561512E-2</v>
      </c>
      <c r="BO1469" s="61">
        <f>BO1468*(1+BP1469)</f>
        <v>154.04861326682865</v>
      </c>
      <c r="BP1469" s="60">
        <f>$L$36*N(S1469)+$L$37*N(AQ1469)+$L$38*N(AA1469)+$L$39*N(AE1469)+$L$40*N(AM1469)+$L$41*N(W1469)+$L$42*N(AI1469)+$L$43*N(BG1469)+$L$44*N(AY1469)</f>
        <v>-5.5533201741660857E-3</v>
      </c>
      <c r="BQ1469" s="60">
        <f>IF(ISNUMBER(BO1469),BO1469/MAX(BO$22:BO1469)-1,"")</f>
        <v>-1.3728198398136549E-2</v>
      </c>
      <c r="BS1469" s="61">
        <f>BS1468*(1+BT1469)</f>
        <v>142.22418474122199</v>
      </c>
      <c r="BT1469" s="60">
        <f>$L$60*N(S1469)+$L$61*N(AE1469)+$L$62*N(AQ1469)+$L$63*N(AM1469)+$L$64*N(AI1469)+$L$65*N(AA1469)+$L$66*N(BG1469)+$L$67*N(W1469)+$L$68*N(AY1469)</f>
        <v>-5.8195701338978698E-3</v>
      </c>
      <c r="BU1469" s="60">
        <f>IF(ISNUMBER(BS1469),BS1469/MAX(BS$22:BS1469)-1,"")</f>
        <v>-1.5144713977511715E-2</v>
      </c>
    </row>
    <row r="1470" spans="17:73" ht="16" customHeight="1">
      <c r="Q1470" s="63">
        <v>45190</v>
      </c>
      <c r="R1470" s="62">
        <v>682.98</v>
      </c>
      <c r="S1470" s="60">
        <f>IF(AND(ISNUMBER(R1469),ISNUMBER(R1470)),R1470/R1469-1,"")</f>
        <v>-3.7924093468304498E-3</v>
      </c>
      <c r="T1470" s="60">
        <f>IF(ISNUMBER(R1470),R1470/MAX(R$22:R1470)-1,"")</f>
        <v>-2.9499531076818131E-2</v>
      </c>
      <c r="V1470" s="62">
        <v>340.11</v>
      </c>
      <c r="W1470" s="60">
        <f>IF(AND(ISNUMBER(V1469),ISNUMBER(V1470)),V1470/V1469-1,"")</f>
        <v>-4.8861840950317204E-3</v>
      </c>
      <c r="X1470" s="60">
        <f>IF(ISNUMBER(V1470),V1470/MAX(V$22:V1470)-1,"")</f>
        <v>-2.8895297376010043E-2</v>
      </c>
      <c r="Z1470" s="62">
        <v>12.53</v>
      </c>
      <c r="AA1470" s="60">
        <f>IF(AND(ISNUMBER(Z1469),ISNUMBER(Z1470)),Z1470/Z1469-1,"")</f>
        <v>-1.5936254980081221E-3</v>
      </c>
      <c r="AB1470" s="60">
        <f>IF(ISNUMBER(Z1470),Z1470/MAX(Z$22:Z1470)-1,"")</f>
        <v>-7.5958702064896855E-2</v>
      </c>
      <c r="AD1470" s="62">
        <v>16.98</v>
      </c>
      <c r="AE1470" s="60">
        <f>IF(AND(ISNUMBER(AD1469),ISNUMBER(AD1470)),AD1470/AD1469-1,"")</f>
        <v>-1.0489510489510523E-2</v>
      </c>
      <c r="AF1470" s="60">
        <f>IF(ISNUMBER(AD1470),AD1470/MAX(AD$22:AD1470)-1,"")</f>
        <v>-2.9159519725557304E-2</v>
      </c>
      <c r="AH1470" s="62">
        <v>17.71</v>
      </c>
      <c r="AI1470" s="60">
        <f>IF(AND(ISNUMBER(AH1469),ISNUMBER(AH1470)),AH1470/AH1469-1,"")</f>
        <v>-7.286995515695005E-3</v>
      </c>
      <c r="AJ1470" s="60">
        <f>IF(ISNUMBER(AH1470),AH1470/MAX(AH$22:AH1470)-1,"")</f>
        <v>-0.15826996197718624</v>
      </c>
      <c r="AL1470" s="62">
        <v>19.45</v>
      </c>
      <c r="AM1470" s="60">
        <f>IF(AND(ISNUMBER(AL1469),ISNUMBER(AL1470)),AL1470/AL1469-1,"")</f>
        <v>-5.1387461459406758E-4</v>
      </c>
      <c r="AN1470" s="60">
        <f>IF(ISNUMBER(AL1470),AL1470/MAX(AL$22:AL1470)-1,"")</f>
        <v>-0.17479847263470516</v>
      </c>
      <c r="AP1470" s="62">
        <v>100.59</v>
      </c>
      <c r="AQ1470" s="60">
        <f>IF(AND(ISNUMBER(AP1469),ISNUMBER(AP1470)),AP1470/AP1469-1,"")</f>
        <v>1.9886646117139861E-4</v>
      </c>
      <c r="AR1470" s="60">
        <f>IF(ISNUMBER(AP1470),AP1470/MAX(AP$22:AP1470)-1,"")</f>
        <v>-1.8852947013295873E-3</v>
      </c>
      <c r="AT1470" s="62">
        <v>50.18</v>
      </c>
      <c r="AU1470" s="60">
        <f>IF(AND(ISNUMBER(AT1469),ISNUMBER(AT1470)),AT1470/AT1469-1,"")</f>
        <v>-1.99242877067074E-4</v>
      </c>
      <c r="AV1470" s="60">
        <f>IF(ISNUMBER(AT1470),AT1470/MAX(AT$22:AT1470)-1,"")</f>
        <v>-1.3930348258706093E-3</v>
      </c>
      <c r="AX1470" s="62">
        <v>27.86</v>
      </c>
      <c r="AY1470" s="60">
        <f>IF(AND(ISNUMBER(AX1469),ISNUMBER(AX1470)),AX1470/AX1469-1,"")</f>
        <v>6.1394005055976919E-3</v>
      </c>
      <c r="AZ1470" s="60">
        <f>IF(ISNUMBER(AX1470),AX1470/MAX(AX$22:AX1470)-1,"")</f>
        <v>-1.5895443306252144E-2</v>
      </c>
      <c r="BB1470" s="62">
        <v>40.21</v>
      </c>
      <c r="BC1470" s="60">
        <f>IF(AND(ISNUMBER(BB1469),ISNUMBER(BB1470)),BB1470/BB1469-1,"")</f>
        <v>-2.9754525167368095E-3</v>
      </c>
      <c r="BD1470" s="60">
        <f>IF(ISNUMBER(BB1470),BB1470/MAX(BB$22:BB1470)-1,"")</f>
        <v>-0.27300668956789009</v>
      </c>
      <c r="BF1470" s="62">
        <v>49.26</v>
      </c>
      <c r="BG1470" s="60">
        <f>IF(AND(ISNUMBER(BF1469),ISNUMBER(BF1470)),BF1470/BF1469-1,"")</f>
        <v>-6.0864272671945496E-4</v>
      </c>
      <c r="BH1470" s="60">
        <f>IF(ISNUMBER(BF1470),BF1470/MAX(BF$22:BF1470)-1,"")</f>
        <v>-9.0136682674547552E-2</v>
      </c>
      <c r="BK1470" s="61">
        <f>BK1469*(1+BL1470)</f>
        <v>153.55622193583852</v>
      </c>
      <c r="BL1470" s="60">
        <f>$L$12*N(AQ1470)+$L$13*N(S1470)+$L$14*N(AA1470)+$L$15*N(AE1470)+$L$16*N(AY1470)+$L$17*N(BC1470)+$L$18*N(AM1470)+$L$19*N(AU1470)+$L$20*N(W1470)</f>
        <v>-1.6274272211663533E-3</v>
      </c>
      <c r="BM1470" s="60">
        <f>IF(ISNUMBER(BK1470),BK1470/MAX(BK$22:BK1470)-1,"")</f>
        <v>-1.5382545358958444E-2</v>
      </c>
      <c r="BO1470" s="61">
        <f>BO1469*(1+BP1470)</f>
        <v>153.62386737661976</v>
      </c>
      <c r="BP1470" s="60">
        <f>$L$36*N(S1470)+$L$37*N(AQ1470)+$L$38*N(AA1470)+$L$39*N(AE1470)+$L$40*N(AM1470)+$L$41*N(W1470)+$L$42*N(AI1470)+$L$43*N(BG1470)+$L$44*N(AY1470)</f>
        <v>-2.7572198230254629E-3</v>
      </c>
      <c r="BQ1470" s="60">
        <f>IF(ISNUMBER(BO1470),BO1470/MAX(BO$22:BO1470)-1,"")</f>
        <v>-1.6447566560404359E-2</v>
      </c>
      <c r="BS1470" s="61">
        <f>BS1469*(1+BT1470)</f>
        <v>141.64858949987703</v>
      </c>
      <c r="BT1470" s="60">
        <f>$L$60*N(S1470)+$L$61*N(AE1470)+$L$62*N(AQ1470)+$L$63*N(AM1470)+$L$64*N(AI1470)+$L$65*N(AA1470)+$L$66*N(BG1470)+$L$67*N(W1470)+$L$68*N(AY1470)</f>
        <v>-4.0470981949535835E-3</v>
      </c>
      <c r="BU1470" s="60">
        <f>IF(ISNUMBER(BS1470),BS1470/MAX(BS$22:BS1470)-1,"")</f>
        <v>-1.9130520027863862E-2</v>
      </c>
    </row>
    <row r="1471" spans="17:73" ht="16" customHeight="1">
      <c r="Q1471" s="63">
        <v>45191</v>
      </c>
      <c r="R1471" s="62">
        <v>673.3</v>
      </c>
      <c r="S1471" s="60">
        <f>IF(AND(ISNUMBER(R1470),ISNUMBER(R1471)),R1471/R1470-1,"")</f>
        <v>-1.4173182230812098E-2</v>
      </c>
      <c r="T1471" s="60">
        <f>IF(ISNUMBER(R1471),R1471/MAX(R$22:R1471)-1,"")</f>
        <v>-4.325461107795503E-2</v>
      </c>
      <c r="V1471" s="62">
        <v>334.33</v>
      </c>
      <c r="W1471" s="60">
        <f>IF(AND(ISNUMBER(V1470),ISNUMBER(V1471)),V1471/V1470-1,"")</f>
        <v>-1.6994501778836324E-2</v>
      </c>
      <c r="X1471" s="60">
        <f>IF(ISNUMBER(V1471),V1471/MAX(V$22:V1471)-1,"")</f>
        <v>-4.5398737972189851E-2</v>
      </c>
      <c r="Z1471" s="62">
        <v>12.37</v>
      </c>
      <c r="AA1471" s="60">
        <f>IF(AND(ISNUMBER(Z1470),ISNUMBER(Z1471)),Z1471/Z1470-1,"")</f>
        <v>-1.2769353551476459E-2</v>
      </c>
      <c r="AB1471" s="60">
        <f>IF(ISNUMBER(Z1471),Z1471/MAX(Z$22:Z1471)-1,"")</f>
        <v>-8.7758112094395324E-2</v>
      </c>
      <c r="AD1471" s="62">
        <v>16.940000000000001</v>
      </c>
      <c r="AE1471" s="60">
        <f>IF(AND(ISNUMBER(AD1470),ISNUMBER(AD1471)),AD1471/AD1470-1,"")</f>
        <v>-2.3557126030623321E-3</v>
      </c>
      <c r="AF1471" s="60">
        <f>IF(ISNUMBER(AD1471),AD1471/MAX(AD$22:AD1471)-1,"")</f>
        <v>-3.1446540880503027E-2</v>
      </c>
      <c r="AH1471" s="62">
        <v>17.64</v>
      </c>
      <c r="AI1471" s="60">
        <f>IF(AND(ISNUMBER(AH1470),ISNUMBER(AH1471)),AH1471/AH1470-1,"")</f>
        <v>-3.9525691699604515E-3</v>
      </c>
      <c r="AJ1471" s="60">
        <f>IF(ISNUMBER(AH1471),AH1471/MAX(AH$22:AH1471)-1,"")</f>
        <v>-0.16159695817490494</v>
      </c>
      <c r="AL1471" s="62">
        <v>19.29</v>
      </c>
      <c r="AM1471" s="60">
        <f>IF(AND(ISNUMBER(AL1470),ISNUMBER(AL1471)),AL1471/AL1470-1,"")</f>
        <v>-8.2262210796915092E-3</v>
      </c>
      <c r="AN1471" s="60">
        <f>IF(ISNUMBER(AL1471),AL1471/MAX(AL$22:AL1471)-1,"")</f>
        <v>-0.18158676283411124</v>
      </c>
      <c r="AP1471" s="62">
        <v>100.61</v>
      </c>
      <c r="AQ1471" s="60">
        <f>IF(AND(ISNUMBER(AP1470),ISNUMBER(AP1471)),AP1471/AP1470-1,"")</f>
        <v>1.9882692116501843E-4</v>
      </c>
      <c r="AR1471" s="60">
        <f>IF(ISNUMBER(AP1471),AP1471/MAX(AP$22:AP1471)-1,"")</f>
        <v>-1.6868426275055137E-3</v>
      </c>
      <c r="AT1471" s="62">
        <v>50.19</v>
      </c>
      <c r="AU1471" s="60">
        <f>IF(AND(ISNUMBER(AT1470),ISNUMBER(AT1471)),AT1471/AT1470-1,"")</f>
        <v>1.9928258270218713E-4</v>
      </c>
      <c r="AV1471" s="60">
        <f>IF(ISNUMBER(AT1471),AT1471/MAX(AT$22:AT1471)-1,"")</f>
        <v>-1.1940298507463476E-3</v>
      </c>
      <c r="AX1471" s="62">
        <v>27.73</v>
      </c>
      <c r="AY1471" s="60">
        <f>IF(AND(ISNUMBER(AX1470),ISNUMBER(AX1471)),AX1471/AX1470-1,"")</f>
        <v>-4.6661880832734592E-3</v>
      </c>
      <c r="AZ1471" s="60">
        <f>IF(ISNUMBER(AX1471),AX1471/MAX(AX$22:AX1471)-1,"")</f>
        <v>-2.0487460261391699E-2</v>
      </c>
      <c r="BB1471" s="62">
        <v>40.17</v>
      </c>
      <c r="BC1471" s="60">
        <f>IF(AND(ISNUMBER(BB1470),ISNUMBER(BB1471)),BB1471/BB1470-1,"")</f>
        <v>-9.9477741855258373E-4</v>
      </c>
      <c r="BD1471" s="60">
        <f>IF(ISNUMBER(BB1471),BB1471/MAX(BB$22:BB1471)-1,"")</f>
        <v>-0.27372988609654669</v>
      </c>
      <c r="BF1471" s="62">
        <v>49.18</v>
      </c>
      <c r="BG1471" s="60">
        <f>IF(AND(ISNUMBER(BF1470),ISNUMBER(BF1471)),BF1471/BF1470-1,"")</f>
        <v>-1.6240357287859997E-3</v>
      </c>
      <c r="BH1471" s="60">
        <f>IF(ISNUMBER(BF1471),BF1471/MAX(BF$22:BF1471)-1,"")</f>
        <v>-9.1614333210195853E-2</v>
      </c>
      <c r="BK1471" s="61">
        <f>BK1470*(1+BL1471)</f>
        <v>152.39527484688864</v>
      </c>
      <c r="BL1471" s="60">
        <f>$L$12*N(AQ1471)+$L$13*N(S1471)+$L$14*N(AA1471)+$L$15*N(AE1471)+$L$16*N(AY1471)+$L$17*N(BC1471)+$L$18*N(AM1471)+$L$19*N(AU1471)+$L$20*N(W1471)</f>
        <v>-7.5604040937850992E-3</v>
      </c>
      <c r="BM1471" s="60">
        <f>IF(ISNUMBER(BK1471),BK1471/MAX(BK$22:BK1471)-1,"")</f>
        <v>-2.2826651193838754E-2</v>
      </c>
      <c r="BO1471" s="61">
        <f>BO1470*(1+BP1471)</f>
        <v>152.43116159014136</v>
      </c>
      <c r="BP1471" s="60">
        <f>$L$36*N(S1471)+$L$37*N(AQ1471)+$L$38*N(AA1471)+$L$39*N(AE1471)+$L$40*N(AM1471)+$L$41*N(W1471)+$L$42*N(AI1471)+$L$43*N(BG1471)+$L$44*N(AY1471)</f>
        <v>-7.7638052396792811E-3</v>
      </c>
      <c r="BQ1471" s="60">
        <f>IF(ISNUMBER(BO1471),BO1471/MAX(BO$22:BO1471)-1,"")</f>
        <v>-2.4083676096642082E-2</v>
      </c>
      <c r="BS1471" s="61">
        <f>BS1470*(1+BT1471)</f>
        <v>140.622103157373</v>
      </c>
      <c r="BT1471" s="60">
        <f>$L$60*N(S1471)+$L$61*N(AE1471)+$L$62*N(AQ1471)+$L$63*N(AM1471)+$L$64*N(AI1471)+$L$65*N(AA1471)+$L$66*N(BG1471)+$L$67*N(W1471)+$L$68*N(AY1471)</f>
        <v>-7.2467106529495165E-3</v>
      </c>
      <c r="BU1471" s="60">
        <f>IF(ISNUMBER(BS1471),BS1471/MAX(BS$22:BS1471)-1,"")</f>
        <v>-2.6238597337530978E-2</v>
      </c>
    </row>
    <row r="1472" spans="17:73" ht="16" customHeight="1">
      <c r="Q1472" s="63">
        <v>45194</v>
      </c>
      <c r="R1472" s="62">
        <v>672.66</v>
      </c>
      <c r="S1472" s="60">
        <f>IF(AND(ISNUMBER(R1471),ISNUMBER(R1472)),R1472/R1471-1,"")</f>
        <v>-9.5054210604483824E-4</v>
      </c>
      <c r="T1472" s="60">
        <f>IF(ISNUMBER(R1472),R1472/MAX(R$22:R1472)-1,"")</f>
        <v>-4.4164037854889648E-2</v>
      </c>
      <c r="V1472" s="62">
        <v>333.65</v>
      </c>
      <c r="W1472" s="60">
        <f>IF(AND(ISNUMBER(V1471),ISNUMBER(V1472)),V1472/V1471-1,"")</f>
        <v>-2.0339185834356011E-3</v>
      </c>
      <c r="X1472" s="60">
        <f>IF(ISNUMBER(V1472),V1472/MAX(V$22:V1472)-1,"")</f>
        <v>-4.7340319218799221E-2</v>
      </c>
      <c r="Z1472" s="62">
        <v>12.37</v>
      </c>
      <c r="AA1472" s="60">
        <f>IF(AND(ISNUMBER(Z1471),ISNUMBER(Z1472)),Z1472/Z1471-1,"")</f>
        <v>0</v>
      </c>
      <c r="AB1472" s="60">
        <f>IF(ISNUMBER(Z1472),Z1472/MAX(Z$22:Z1472)-1,"")</f>
        <v>-8.7758112094395324E-2</v>
      </c>
      <c r="AD1472" s="62">
        <v>16.97</v>
      </c>
      <c r="AE1472" s="60">
        <f>IF(AND(ISNUMBER(AD1471),ISNUMBER(AD1472)),AD1472/AD1471-1,"")</f>
        <v>1.7709563164107767E-3</v>
      </c>
      <c r="AF1472" s="60">
        <f>IF(ISNUMBER(AD1472),AD1472/MAX(AD$22:AD1472)-1,"")</f>
        <v>-2.9731275014293845E-2</v>
      </c>
      <c r="AH1472" s="62">
        <v>17.739999999999998</v>
      </c>
      <c r="AI1472" s="60">
        <f>IF(AND(ISNUMBER(AH1471),ISNUMBER(AH1472)),AH1472/AH1471-1,"")</f>
        <v>5.668934240362633E-3</v>
      </c>
      <c r="AJ1472" s="60">
        <f>IF(ISNUMBER(AH1472),AH1472/MAX(AH$22:AH1472)-1,"")</f>
        <v>-0.15684410646387836</v>
      </c>
      <c r="AL1472" s="62">
        <v>19.2</v>
      </c>
      <c r="AM1472" s="60">
        <f>IF(AND(ISNUMBER(AL1471),ISNUMBER(AL1472)),AL1472/AL1471-1,"")</f>
        <v>-4.6656298600310508E-3</v>
      </c>
      <c r="AN1472" s="60">
        <f>IF(ISNUMBER(AL1472),AL1472/MAX(AL$22:AL1472)-1,"")</f>
        <v>-0.18540517607127704</v>
      </c>
      <c r="AP1472" s="62">
        <v>100.62</v>
      </c>
      <c r="AQ1472" s="60">
        <f>IF(AND(ISNUMBER(AP1471),ISNUMBER(AP1472)),AP1472/AP1471-1,"")</f>
        <v>9.9393698439476097E-5</v>
      </c>
      <c r="AR1472" s="60">
        <f>IF(ISNUMBER(AP1472),AP1472/MAX(AP$22:AP1472)-1,"")</f>
        <v>-1.5876165905933659E-3</v>
      </c>
      <c r="AT1472" s="62">
        <v>50.21</v>
      </c>
      <c r="AU1472" s="60">
        <f>IF(AND(ISNUMBER(AT1471),ISNUMBER(AT1472)),AT1472/AT1471-1,"")</f>
        <v>3.9848575413437004E-4</v>
      </c>
      <c r="AV1472" s="60">
        <f>IF(ISNUMBER(AT1472),AT1472/MAX(AT$22:AT1472)-1,"")</f>
        <v>-7.9601990049749105E-4</v>
      </c>
      <c r="AX1472" s="62">
        <v>27.7</v>
      </c>
      <c r="AY1472" s="60">
        <f>IF(AND(ISNUMBER(AX1471),ISNUMBER(AX1472)),AX1472/AX1471-1,"")</f>
        <v>-1.0818608005770392E-3</v>
      </c>
      <c r="AZ1472" s="60">
        <f>IF(ISNUMBER(AX1472),AX1472/MAX(AX$22:AX1472)-1,"")</f>
        <v>-2.1547156481808494E-2</v>
      </c>
      <c r="BB1472" s="62">
        <v>40.229999999999997</v>
      </c>
      <c r="BC1472" s="60">
        <f>IF(AND(ISNUMBER(BB1471),ISNUMBER(BB1472)),BB1472/BB1471-1,"")</f>
        <v>1.4936519790886837E-3</v>
      </c>
      <c r="BD1472" s="60">
        <f>IF(ISNUMBER(BB1472),BB1472/MAX(BB$22:BB1472)-1,"")</f>
        <v>-0.27264509130356185</v>
      </c>
      <c r="BF1472" s="62">
        <v>49.28</v>
      </c>
      <c r="BG1472" s="60">
        <f>IF(AND(ISNUMBER(BF1471),ISNUMBER(BF1472)),BF1472/BF1471-1,"")</f>
        <v>2.0333468889792705E-3</v>
      </c>
      <c r="BH1472" s="60">
        <f>IF(ISNUMBER(BF1472),BF1472/MAX(BF$22:BF1472)-1,"")</f>
        <v>-8.9767270040635339E-2</v>
      </c>
      <c r="BK1472" s="61">
        <f>BK1471*(1+BL1472)</f>
        <v>152.33274357115607</v>
      </c>
      <c r="BL1472" s="60">
        <f>$L$12*N(AQ1472)+$L$13*N(S1472)+$L$14*N(AA1472)+$L$15*N(AE1472)+$L$16*N(AY1472)+$L$17*N(BC1472)+$L$18*N(AM1472)+$L$19*N(AU1472)+$L$20*N(W1472)</f>
        <v>-4.1032293025746689E-4</v>
      </c>
      <c r="BM1472" s="60">
        <f>IF(ISNUMBER(BK1472),BK1472/MAX(BK$22:BK1472)-1,"")</f>
        <v>-2.3227607825690444E-2</v>
      </c>
      <c r="BO1472" s="61">
        <f>BO1471*(1+BP1472)</f>
        <v>152.40850135950845</v>
      </c>
      <c r="BP1472" s="60">
        <f>$L$36*N(S1472)+$L$37*N(AQ1472)+$L$38*N(AA1472)+$L$39*N(AE1472)+$L$40*N(AM1472)+$L$41*N(W1472)+$L$42*N(AI1472)+$L$43*N(BG1472)+$L$44*N(AY1472)</f>
        <v>-1.4865878076703585E-4</v>
      </c>
      <c r="BQ1472" s="60">
        <f>IF(ISNUMBER(BO1472),BO1472/MAX(BO$22:BO1472)-1,"")</f>
        <v>-2.4228754627484195E-2</v>
      </c>
      <c r="BS1472" s="61">
        <f>BS1471*(1+BT1472)</f>
        <v>140.64671711860092</v>
      </c>
      <c r="BT1472" s="60">
        <f>$L$60*N(S1472)+$L$61*N(AE1472)+$L$62*N(AQ1472)+$L$63*N(AM1472)+$L$64*N(AI1472)+$L$65*N(AA1472)+$L$66*N(BG1472)+$L$67*N(W1472)+$L$68*N(AY1472)</f>
        <v>1.7503621888206961E-4</v>
      </c>
      <c r="BU1472" s="60">
        <f>IF(ISNUMBER(BS1472),BS1472/MAX(BS$22:BS1472)-1,"")</f>
        <v>-2.6068153823515572E-2</v>
      </c>
    </row>
    <row r="1473" spans="17:73" ht="16" customHeight="1">
      <c r="Q1473" s="63">
        <v>45195</v>
      </c>
      <c r="R1473" s="62">
        <v>671.8</v>
      </c>
      <c r="S1473" s="60">
        <f>IF(AND(ISNUMBER(R1472),ISNUMBER(R1473)),R1473/R1472-1,"")</f>
        <v>-1.278506229001275E-3</v>
      </c>
      <c r="T1473" s="60">
        <f>IF(ISNUMBER(R1473),R1473/MAX(R$22:R1473)-1,"")</f>
        <v>-4.5386080086395664E-2</v>
      </c>
      <c r="V1473" s="62">
        <v>332.91</v>
      </c>
      <c r="W1473" s="60">
        <f>IF(AND(ISNUMBER(V1472),ISNUMBER(V1473)),V1473/V1472-1,"")</f>
        <v>-2.2178930016483189E-3</v>
      </c>
      <c r="X1473" s="60">
        <f>IF(ISNUMBER(V1473),V1473/MAX(V$22:V1473)-1,"")</f>
        <v>-4.9453216457756355E-2</v>
      </c>
      <c r="Z1473" s="62">
        <v>12.3</v>
      </c>
      <c r="AA1473" s="60">
        <f>IF(AND(ISNUMBER(Z1472),ISNUMBER(Z1473)),Z1473/Z1472-1,"")</f>
        <v>-5.6588520614387905E-3</v>
      </c>
      <c r="AB1473" s="60">
        <f>IF(ISNUMBER(Z1473),Z1473/MAX(Z$22:Z1473)-1,"")</f>
        <v>-9.2920353982300918E-2</v>
      </c>
      <c r="AD1473" s="62">
        <v>16.87</v>
      </c>
      <c r="AE1473" s="60">
        <f>IF(AND(ISNUMBER(AD1472),ISNUMBER(AD1473)),AD1473/AD1472-1,"")</f>
        <v>-5.8927519151442675E-3</v>
      </c>
      <c r="AF1473" s="60">
        <f>IF(ISNUMBER(AD1473),AD1473/MAX(AD$22:AD1473)-1,"")</f>
        <v>-3.5448827901657931E-2</v>
      </c>
      <c r="AH1473" s="62">
        <v>17.68</v>
      </c>
      <c r="AI1473" s="60">
        <f>IF(AND(ISNUMBER(AH1472),ISNUMBER(AH1473)),AH1473/AH1472-1,"")</f>
        <v>-3.3821871476887866E-3</v>
      </c>
      <c r="AJ1473" s="60">
        <f>IF(ISNUMBER(AH1473),AH1473/MAX(AH$22:AH1473)-1,"")</f>
        <v>-0.15969581749049433</v>
      </c>
      <c r="AL1473" s="62">
        <v>19.13</v>
      </c>
      <c r="AM1473" s="60">
        <f>IF(AND(ISNUMBER(AL1472),ISNUMBER(AL1473)),AL1473/AL1472-1,"")</f>
        <v>-3.6458333333333481E-3</v>
      </c>
      <c r="AN1473" s="60">
        <f>IF(ISNUMBER(AL1473),AL1473/MAX(AL$22:AL1473)-1,"")</f>
        <v>-0.1883750530335172</v>
      </c>
      <c r="AP1473" s="62">
        <v>100.66</v>
      </c>
      <c r="AQ1473" s="60">
        <f>IF(AND(ISNUMBER(AP1472),ISNUMBER(AP1473)),AP1473/AP1472-1,"")</f>
        <v>3.9753528125618942E-4</v>
      </c>
      <c r="AR1473" s="60">
        <f>IF(ISNUMBER(AP1473),AP1473/MAX(AP$22:AP1473)-1,"")</f>
        <v>-1.1907124429451077E-3</v>
      </c>
      <c r="AT1473" s="62">
        <v>50.22</v>
      </c>
      <c r="AU1473" s="60">
        <f>IF(AND(ISNUMBER(AT1472),ISNUMBER(AT1473)),AT1473/AT1472-1,"")</f>
        <v>1.9916351324433812E-4</v>
      </c>
      <c r="AV1473" s="60">
        <f>IF(ISNUMBER(AT1473),AT1473/MAX(AT$22:AT1473)-1,"")</f>
        <v>-5.9701492537311829E-4</v>
      </c>
      <c r="AX1473" s="62">
        <v>27.6</v>
      </c>
      <c r="AY1473" s="60">
        <f>IF(AND(ISNUMBER(AX1472),ISNUMBER(AX1473)),AX1473/AX1472-1,"")</f>
        <v>-3.6101083032490378E-3</v>
      </c>
      <c r="AZ1473" s="60">
        <f>IF(ISNUMBER(AX1473),AX1473/MAX(AX$22:AX1473)-1,"")</f>
        <v>-2.5079477216531143E-2</v>
      </c>
      <c r="BB1473" s="62">
        <v>40.07</v>
      </c>
      <c r="BC1473" s="60">
        <f>IF(AND(ISNUMBER(BB1472),ISNUMBER(BB1473)),BB1473/BB1472-1,"")</f>
        <v>-3.9771314939098801E-3</v>
      </c>
      <c r="BD1473" s="60">
        <f>IF(ISNUMBER(BB1473),BB1473/MAX(BB$22:BB1473)-1,"")</f>
        <v>-0.27553787741818847</v>
      </c>
      <c r="BF1473" s="62">
        <v>49.25</v>
      </c>
      <c r="BG1473" s="60">
        <f>IF(AND(ISNUMBER(BF1472),ISNUMBER(BF1473)),BF1473/BF1472-1,"")</f>
        <v>-6.0876623376626693E-4</v>
      </c>
      <c r="BH1473" s="60">
        <f>IF(ISNUMBER(BF1473),BF1473/MAX(BF$22:BF1473)-1,"")</f>
        <v>-9.0321388991503548E-2</v>
      </c>
      <c r="BK1473" s="61">
        <f>BK1472*(1+BL1473)</f>
        <v>151.93038701938187</v>
      </c>
      <c r="BL1473" s="60">
        <f>$L$12*N(AQ1473)+$L$13*N(S1473)+$L$14*N(AA1473)+$L$15*N(AE1473)+$L$16*N(AY1473)+$L$17*N(BC1473)+$L$18*N(AM1473)+$L$19*N(AU1473)+$L$20*N(W1473)</f>
        <v>-2.6413005000874988E-3</v>
      </c>
      <c r="BM1473" s="60">
        <f>IF(ISNUMBER(BK1473),BK1473/MAX(BK$22:BK1473)-1,"")</f>
        <v>-2.5807557233612166E-2</v>
      </c>
      <c r="BO1473" s="61">
        <f>BO1472*(1+BP1473)</f>
        <v>151.97935814900572</v>
      </c>
      <c r="BP1473" s="60">
        <f>$L$36*N(S1473)+$L$37*N(AQ1473)+$L$38*N(AA1473)+$L$39*N(AE1473)+$L$40*N(AM1473)+$L$41*N(W1473)+$L$42*N(AI1473)+$L$43*N(BG1473)+$L$44*N(AY1473)</f>
        <v>-2.8157432602163601E-3</v>
      </c>
      <c r="BQ1473" s="60">
        <f>IF(ISNUMBER(BO1473),BO1473/MAX(BO$22:BO1473)-1,"")</f>
        <v>-2.6976275935154947E-2</v>
      </c>
      <c r="BS1473" s="61">
        <f>BS1472*(1+BT1473)</f>
        <v>140.25790539088752</v>
      </c>
      <c r="BT1473" s="60">
        <f>$L$60*N(S1473)+$L$61*N(AE1473)+$L$62*N(AQ1473)+$L$63*N(AM1473)+$L$64*N(AI1473)+$L$65*N(AA1473)+$L$66*N(BG1473)+$L$67*N(W1473)+$L$68*N(AY1473)</f>
        <v>-2.7644564741993232E-3</v>
      </c>
      <c r="BU1473" s="60">
        <f>IF(ISNUMBER(BS1473),BS1473/MAX(BS$22:BS1473)-1,"")</f>
        <v>-2.8760546021107114E-2</v>
      </c>
    </row>
    <row r="1474" spans="17:73" ht="16" customHeight="1">
      <c r="Q1474" s="63">
        <v>45196</v>
      </c>
      <c r="R1474" s="62">
        <v>669.18</v>
      </c>
      <c r="S1474" s="60">
        <f>IF(AND(ISNUMBER(R1473),ISNUMBER(R1474)),R1474/R1473-1,"")</f>
        <v>-3.8999702292349392E-3</v>
      </c>
      <c r="T1474" s="60">
        <f>IF(ISNUMBER(R1474),R1474/MAX(R$22:R1474)-1,"")</f>
        <v>-4.9109045954471853E-2</v>
      </c>
      <c r="V1474" s="62">
        <v>332.49</v>
      </c>
      <c r="W1474" s="60">
        <f>IF(AND(ISNUMBER(V1473),ISNUMBER(V1474)),V1474/V1473-1,"")</f>
        <v>-1.2616022348382883E-3</v>
      </c>
      <c r="X1474" s="60">
        <f>IF(ISNUMBER(V1474),V1474/MAX(V$22:V1474)-1,"")</f>
        <v>-5.0652428404191596E-2</v>
      </c>
      <c r="Z1474" s="62">
        <v>12.31</v>
      </c>
      <c r="AA1474" s="60">
        <f>IF(AND(ISNUMBER(Z1473),ISNUMBER(Z1474)),Z1474/Z1473-1,"")</f>
        <v>8.1300813008122752E-4</v>
      </c>
      <c r="AB1474" s="60">
        <f>IF(ISNUMBER(Z1474),Z1474/MAX(Z$22:Z1474)-1,"")</f>
        <v>-9.2182890855457278E-2</v>
      </c>
      <c r="AD1474" s="62">
        <v>16.86</v>
      </c>
      <c r="AE1474" s="60">
        <f>IF(AND(ISNUMBER(AD1473),ISNUMBER(AD1474)),AD1474/AD1473-1,"")</f>
        <v>-5.9276822762310832E-4</v>
      </c>
      <c r="AF1474" s="60">
        <f>IF(ISNUMBER(AD1474),AD1474/MAX(AD$22:AD1474)-1,"")</f>
        <v>-3.6020583190394473E-2</v>
      </c>
      <c r="AH1474" s="62">
        <v>17.62</v>
      </c>
      <c r="AI1474" s="60">
        <f>IF(AND(ISNUMBER(AH1473),ISNUMBER(AH1474)),AH1474/AH1473-1,"")</f>
        <v>-3.3936651583709176E-3</v>
      </c>
      <c r="AJ1474" s="60">
        <f>IF(ISNUMBER(AH1474),AH1474/MAX(AH$22:AH1474)-1,"")</f>
        <v>-0.16254752851711018</v>
      </c>
      <c r="AL1474" s="62">
        <v>18.809999999999999</v>
      </c>
      <c r="AM1474" s="60">
        <f>IF(AND(ISNUMBER(AL1473),ISNUMBER(AL1474)),AL1474/AL1473-1,"")</f>
        <v>-1.6727652901202261E-2</v>
      </c>
      <c r="AN1474" s="60">
        <f>IF(ISNUMBER(AL1474),AL1474/MAX(AL$22:AL1474)-1,"")</f>
        <v>-0.20195163343232925</v>
      </c>
      <c r="AP1474" s="62">
        <v>100.67</v>
      </c>
      <c r="AQ1474" s="60">
        <f>IF(AND(ISNUMBER(AP1473),ISNUMBER(AP1474)),AP1474/AP1473-1,"")</f>
        <v>9.9344327438855018E-5</v>
      </c>
      <c r="AR1474" s="60">
        <f>IF(ISNUMBER(AP1474),AP1474/MAX(AP$22:AP1474)-1,"")</f>
        <v>-1.0914864060329599E-3</v>
      </c>
      <c r="AT1474" s="62">
        <v>50.22</v>
      </c>
      <c r="AU1474" s="60">
        <f>IF(AND(ISNUMBER(AT1473),ISNUMBER(AT1474)),AT1474/AT1473-1,"")</f>
        <v>0</v>
      </c>
      <c r="AV1474" s="60">
        <f>IF(ISNUMBER(AT1474),AT1474/MAX(AT$22:AT1474)-1,"")</f>
        <v>-5.9701492537311829E-4</v>
      </c>
      <c r="AX1474" s="62">
        <v>27.7</v>
      </c>
      <c r="AY1474" s="60">
        <f>IF(AND(ISNUMBER(AX1473),ISNUMBER(AX1474)),AX1474/AX1473-1,"")</f>
        <v>3.6231884057971175E-3</v>
      </c>
      <c r="AZ1474" s="60">
        <f>IF(ISNUMBER(AX1474),AX1474/MAX(AX$22:AX1474)-1,"")</f>
        <v>-2.1547156481808494E-2</v>
      </c>
      <c r="BB1474" s="62">
        <v>40.07</v>
      </c>
      <c r="BC1474" s="60">
        <f>IF(AND(ISNUMBER(BB1473),ISNUMBER(BB1474)),BB1474/BB1473-1,"")</f>
        <v>0</v>
      </c>
      <c r="BD1474" s="60">
        <f>IF(ISNUMBER(BB1474),BB1474/MAX(BB$22:BB1474)-1,"")</f>
        <v>-0.27553787741818847</v>
      </c>
      <c r="BF1474" s="62">
        <v>49.36</v>
      </c>
      <c r="BG1474" s="60">
        <f>IF(AND(ISNUMBER(BF1473),ISNUMBER(BF1474)),BF1474/BF1473-1,"")</f>
        <v>2.233502538071086E-3</v>
      </c>
      <c r="BH1474" s="60">
        <f>IF(ISNUMBER(BF1474),BF1474/MAX(BF$22:BF1474)-1,"")</f>
        <v>-8.8289619504987038E-2</v>
      </c>
      <c r="BK1474" s="61">
        <f>BK1473*(1+BL1474)</f>
        <v>151.73640388097095</v>
      </c>
      <c r="BL1474" s="60">
        <f>$L$12*N(AQ1474)+$L$13*N(S1474)+$L$14*N(AA1474)+$L$15*N(AE1474)+$L$16*N(AY1474)+$L$17*N(BC1474)+$L$18*N(AM1474)+$L$19*N(AU1474)+$L$20*N(W1474)</f>
        <v>-1.276789602241769E-3</v>
      </c>
      <c r="BM1474" s="60">
        <f>IF(ISNUMBER(BK1474),BK1474/MAX(BK$22:BK1474)-1,"")</f>
        <v>-2.7051396015118745E-2</v>
      </c>
      <c r="BO1474" s="61">
        <f>BO1473*(1+BP1474)</f>
        <v>151.77334308858383</v>
      </c>
      <c r="BP1474" s="60">
        <f>$L$36*N(S1474)+$L$37*N(AQ1474)+$L$38*N(AA1474)+$L$39*N(AE1474)+$L$40*N(AM1474)+$L$41*N(W1474)+$L$42*N(AI1474)+$L$43*N(BG1474)+$L$44*N(AY1474)</f>
        <v>-1.3555463250471064E-3</v>
      </c>
      <c r="BQ1474" s="60">
        <f>IF(ISNUMBER(BO1474),BO1474/MAX(BO$22:BO1474)-1,"")</f>
        <v>-2.8295254668494585E-2</v>
      </c>
      <c r="BS1474" s="61">
        <f>BS1473*(1+BT1474)</f>
        <v>139.79112341247645</v>
      </c>
      <c r="BT1474" s="60">
        <f>$L$60*N(S1474)+$L$61*N(AE1474)+$L$62*N(AQ1474)+$L$63*N(AM1474)+$L$64*N(AI1474)+$L$65*N(AA1474)+$L$66*N(BG1474)+$L$67*N(W1474)+$L$68*N(AY1474)</f>
        <v>-3.3280261608797583E-3</v>
      </c>
      <c r="BU1474" s="60">
        <f>IF(ISNUMBER(BS1474),BS1474/MAX(BS$22:BS1474)-1,"")</f>
        <v>-3.1992856332427433E-2</v>
      </c>
    </row>
    <row r="1475" spans="17:73" ht="16" customHeight="1">
      <c r="Q1475" s="63">
        <v>45197</v>
      </c>
      <c r="R1475" s="62">
        <v>669.13</v>
      </c>
      <c r="S1475" s="60">
        <f>IF(AND(ISNUMBER(R1474),ISNUMBER(R1475)),R1475/R1474-1,"")</f>
        <v>-7.4718311963817285E-5</v>
      </c>
      <c r="T1475" s="60">
        <f>IF(ISNUMBER(R1475),R1475/MAX(R$22:R1475)-1,"")</f>
        <v>-4.9180094921419837E-2</v>
      </c>
      <c r="V1475" s="62">
        <v>332.59</v>
      </c>
      <c r="W1475" s="60">
        <f>IF(AND(ISNUMBER(V1474),ISNUMBER(V1475)),V1475/V1474-1,"")</f>
        <v>3.0076092514041974E-4</v>
      </c>
      <c r="X1475" s="60">
        <f>IF(ISNUMBER(V1475),V1475/MAX(V$22:V1475)-1,"")</f>
        <v>-5.036690175027847E-2</v>
      </c>
      <c r="Z1475" s="62">
        <v>12.28</v>
      </c>
      <c r="AA1475" s="60">
        <f>IF(AND(ISNUMBER(Z1474),ISNUMBER(Z1475)),Z1475/Z1474-1,"")</f>
        <v>-2.4370430544273791E-3</v>
      </c>
      <c r="AB1475" s="60">
        <f>IF(ISNUMBER(Z1475),Z1475/MAX(Z$22:Z1475)-1,"")</f>
        <v>-9.439528023598831E-2</v>
      </c>
      <c r="AD1475" s="62">
        <v>16.71</v>
      </c>
      <c r="AE1475" s="60">
        <f>IF(AND(ISNUMBER(AD1474),ISNUMBER(AD1475)),AD1475/AD1474-1,"")</f>
        <v>-8.8967971530248269E-3</v>
      </c>
      <c r="AF1475" s="60">
        <f>IF(ISNUMBER(AD1475),AD1475/MAX(AD$22:AD1475)-1,"")</f>
        <v>-4.4596912521440712E-2</v>
      </c>
      <c r="AH1475" s="62">
        <v>17.7</v>
      </c>
      <c r="AI1475" s="60">
        <f>IF(AND(ISNUMBER(AH1474),ISNUMBER(AH1475)),AH1475/AH1474-1,"")</f>
        <v>4.5402951191826357E-3</v>
      </c>
      <c r="AJ1475" s="60">
        <f>IF(ISNUMBER(AH1475),AH1475/MAX(AH$22:AH1475)-1,"")</f>
        <v>-0.15874524714828897</v>
      </c>
      <c r="AL1475" s="62">
        <v>18.68</v>
      </c>
      <c r="AM1475" s="60">
        <f>IF(AND(ISNUMBER(AL1474),ISNUMBER(AL1475)),AL1475/AL1474-1,"")</f>
        <v>-6.9112174375332014E-3</v>
      </c>
      <c r="AN1475" s="60">
        <f>IF(ISNUMBER(AL1475),AL1475/MAX(AL$22:AL1475)-1,"")</f>
        <v>-0.20746711921934669</v>
      </c>
      <c r="AP1475" s="62">
        <v>100.68</v>
      </c>
      <c r="AQ1475" s="60">
        <f>IF(AND(ISNUMBER(AP1474),ISNUMBER(AP1475)),AP1475/AP1474-1,"")</f>
        <v>9.9334459124023056E-5</v>
      </c>
      <c r="AR1475" s="60">
        <f>IF(ISNUMBER(AP1475),AP1475/MAX(AP$22:AP1475)-1,"")</f>
        <v>-9.9226036912081206E-4</v>
      </c>
      <c r="AT1475" s="62">
        <v>50.23</v>
      </c>
      <c r="AU1475" s="60">
        <f>IF(AND(ISNUMBER(AT1474),ISNUMBER(AT1475)),AT1475/AT1474-1,"")</f>
        <v>1.9912385503784158E-4</v>
      </c>
      <c r="AV1475" s="60">
        <f>IF(ISNUMBER(AT1475),AT1475/MAX(AT$22:AT1475)-1,"")</f>
        <v>-3.9800995024885655E-4</v>
      </c>
      <c r="AX1475" s="62">
        <v>27.24</v>
      </c>
      <c r="AY1475" s="60">
        <f>IF(AND(ISNUMBER(AX1474),ISNUMBER(AX1475)),AX1475/AX1474-1,"")</f>
        <v>-1.6606498194945862E-2</v>
      </c>
      <c r="AZ1475" s="60">
        <f>IF(ISNUMBER(AX1475),AX1475/MAX(AX$22:AX1475)-1,"")</f>
        <v>-3.7795831861533014E-2</v>
      </c>
      <c r="BB1475" s="62">
        <v>39.93</v>
      </c>
      <c r="BC1475" s="60">
        <f>IF(AND(ISNUMBER(BB1474),ISNUMBER(BB1475)),BB1475/BB1474-1,"")</f>
        <v>-3.4938857000249568E-3</v>
      </c>
      <c r="BD1475" s="60">
        <f>IF(ISNUMBER(BB1475),BB1475/MAX(BB$22:BB1475)-1,"")</f>
        <v>-0.27806906526848674</v>
      </c>
      <c r="BF1475" s="62">
        <v>49.3</v>
      </c>
      <c r="BG1475" s="60">
        <f>IF(AND(ISNUMBER(BF1474),ISNUMBER(BF1475)),BF1475/BF1474-1,"")</f>
        <v>-1.2155591572123869E-3</v>
      </c>
      <c r="BH1475" s="60">
        <f>IF(ISNUMBER(BF1475),BF1475/MAX(BF$22:BF1475)-1,"")</f>
        <v>-8.9397857406723347E-2</v>
      </c>
      <c r="BK1475" s="61">
        <f>BK1474*(1+BL1475)</f>
        <v>151.0977994653054</v>
      </c>
      <c r="BL1475" s="60">
        <f>$L$12*N(AQ1475)+$L$13*N(S1475)+$L$14*N(AA1475)+$L$15*N(AE1475)+$L$16*N(AY1475)+$L$17*N(BC1475)+$L$18*N(AM1475)+$L$19*N(AU1475)+$L$20*N(W1475)</f>
        <v>-4.2086434061433826E-3</v>
      </c>
      <c r="BM1475" s="60">
        <f>IF(ISNUMBER(BK1475),BK1475/MAX(BK$22:BK1475)-1,"")</f>
        <v>-3.1146189741796171E-2</v>
      </c>
      <c r="BO1475" s="61">
        <f>BO1474*(1+BP1475)</f>
        <v>151.24696893914202</v>
      </c>
      <c r="BP1475" s="60">
        <f>$L$36*N(S1475)+$L$37*N(AQ1475)+$L$38*N(AA1475)+$L$39*N(AE1475)+$L$40*N(AM1475)+$L$41*N(W1475)+$L$42*N(AI1475)+$L$43*N(BG1475)+$L$44*N(AY1475)</f>
        <v>-3.4681594193690258E-3</v>
      </c>
      <c r="BQ1475" s="60">
        <f>IF(ISNUMBER(BO1475),BO1475/MAX(BO$22:BO1475)-1,"")</f>
        <v>-3.166528163386173E-2</v>
      </c>
      <c r="BS1475" s="61">
        <f>BS1474*(1+BT1475)</f>
        <v>139.46281905649542</v>
      </c>
      <c r="BT1475" s="60">
        <f>$L$60*N(S1475)+$L$61*N(AE1475)+$L$62*N(AQ1475)+$L$63*N(AM1475)+$L$64*N(AI1475)+$L$65*N(AA1475)+$L$66*N(BG1475)+$L$67*N(W1475)+$L$68*N(AY1475)</f>
        <v>-2.3485350712313582E-3</v>
      </c>
      <c r="BU1475" s="60">
        <f>IF(ISNUMBER(BS1475),BS1475/MAX(BS$22:BS1475)-1,"")</f>
        <v>-3.4266255058533202E-2</v>
      </c>
    </row>
    <row r="1476" spans="17:73" ht="16" customHeight="1">
      <c r="Q1476" s="63">
        <v>45198</v>
      </c>
      <c r="R1476" s="62">
        <v>663.47</v>
      </c>
      <c r="S1476" s="60">
        <f>IF(AND(ISNUMBER(R1475),ISNUMBER(R1476)),R1476/R1475-1,"")</f>
        <v>-8.4587449374560197E-3</v>
      </c>
      <c r="T1476" s="60">
        <f>IF(ISNUMBER(R1476),R1476/MAX(R$22:R1476)-1,"")</f>
        <v>-5.722283797993577E-2</v>
      </c>
      <c r="V1476" s="62">
        <v>330.13</v>
      </c>
      <c r="W1476" s="60">
        <f>IF(AND(ISNUMBER(V1475),ISNUMBER(V1476)),V1476/V1475-1,"")</f>
        <v>-7.3964941820258145E-3</v>
      </c>
      <c r="X1476" s="60">
        <f>IF(ISNUMBER(V1476),V1476/MAX(V$22:V1476)-1,"")</f>
        <v>-5.7390857436541709E-2</v>
      </c>
      <c r="Z1476" s="62">
        <v>12.2</v>
      </c>
      <c r="AA1476" s="60">
        <f>IF(AND(ISNUMBER(Z1475),ISNUMBER(Z1476)),Z1476/Z1475-1,"")</f>
        <v>-6.514657980456029E-3</v>
      </c>
      <c r="AB1476" s="60">
        <f>IF(ISNUMBER(Z1476),Z1476/MAX(Z$22:Z1476)-1,"")</f>
        <v>-0.10029498525073755</v>
      </c>
      <c r="AD1476" s="62">
        <v>16.57</v>
      </c>
      <c r="AE1476" s="60">
        <f>IF(AND(ISNUMBER(AD1475),ISNUMBER(AD1476)),AD1476/AD1475-1,"")</f>
        <v>-8.3782166367445399E-3</v>
      </c>
      <c r="AF1476" s="60">
        <f>IF(ISNUMBER(AD1476),AD1476/MAX(AD$22:AD1476)-1,"")</f>
        <v>-5.2601486563750632E-2</v>
      </c>
      <c r="AH1476" s="62">
        <v>17.64</v>
      </c>
      <c r="AI1476" s="60">
        <f>IF(AND(ISNUMBER(AH1475),ISNUMBER(AH1476)),AH1476/AH1475-1,"")</f>
        <v>-3.3898305084745228E-3</v>
      </c>
      <c r="AJ1476" s="60">
        <f>IF(ISNUMBER(AH1476),AH1476/MAX(AH$22:AH1476)-1,"")</f>
        <v>-0.16159695817490494</v>
      </c>
      <c r="AL1476" s="62">
        <v>18.46</v>
      </c>
      <c r="AM1476" s="60">
        <f>IF(AND(ISNUMBER(AL1475),ISNUMBER(AL1476)),AL1476/AL1475-1,"")</f>
        <v>-1.1777301927194839E-2</v>
      </c>
      <c r="AN1476" s="60">
        <f>IF(ISNUMBER(AL1476),AL1476/MAX(AL$22:AL1476)-1,"")</f>
        <v>-0.21680101824352993</v>
      </c>
      <c r="AP1476" s="62">
        <v>100.69</v>
      </c>
      <c r="AQ1476" s="60">
        <f>IF(AND(ISNUMBER(AP1475),ISNUMBER(AP1476)),AP1476/AP1475-1,"")</f>
        <v>9.9324592769178821E-5</v>
      </c>
      <c r="AR1476" s="60">
        <f>IF(ISNUMBER(AP1476),AP1476/MAX(AP$22:AP1476)-1,"")</f>
        <v>-8.9303433220877526E-4</v>
      </c>
      <c r="AT1476" s="62">
        <v>50.24</v>
      </c>
      <c r="AU1476" s="60">
        <f>IF(AND(ISNUMBER(AT1475),ISNUMBER(AT1476)),AT1476/AT1475-1,"")</f>
        <v>1.9908421262204712E-4</v>
      </c>
      <c r="AV1476" s="60">
        <f>IF(ISNUMBER(AT1476),AT1476/MAX(AT$22:AT1476)-1,"")</f>
        <v>-1.9900497512437276E-4</v>
      </c>
      <c r="AX1476" s="62">
        <v>26.73</v>
      </c>
      <c r="AY1476" s="60">
        <f>IF(AND(ISNUMBER(AX1475),ISNUMBER(AX1476)),AX1476/AX1475-1,"")</f>
        <v>-1.8722466960352402E-2</v>
      </c>
      <c r="AZ1476" s="60">
        <f>IF(ISNUMBER(AX1476),AX1476/MAX(AX$22:AX1476)-1,"")</f>
        <v>-5.5810667608618858E-2</v>
      </c>
      <c r="BB1476" s="62">
        <v>39.86</v>
      </c>
      <c r="BC1476" s="60">
        <f>IF(AND(ISNUMBER(BB1475),ISNUMBER(BB1476)),BB1476/BB1475-1,"")</f>
        <v>-1.753067868770386E-3</v>
      </c>
      <c r="BD1476" s="60">
        <f>IF(ISNUMBER(BB1476),BB1476/MAX(BB$22:BB1476)-1,"")</f>
        <v>-0.27933465919363587</v>
      </c>
      <c r="BF1476" s="62">
        <v>49.3</v>
      </c>
      <c r="BG1476" s="60">
        <f>IF(AND(ISNUMBER(BF1475),ISNUMBER(BF1476)),BF1476/BF1475-1,"")</f>
        <v>0</v>
      </c>
      <c r="BH1476" s="60">
        <f>IF(ISNUMBER(BF1476),BF1476/MAX(BF$22:BF1476)-1,"")</f>
        <v>-8.9397857406723347E-2</v>
      </c>
      <c r="BK1476" s="61">
        <f>BK1475*(1+BL1476)</f>
        <v>149.92462057715954</v>
      </c>
      <c r="BL1476" s="60">
        <f>$L$12*N(AQ1476)+$L$13*N(S1476)+$L$14*N(AA1476)+$L$15*N(AE1476)+$L$16*N(AY1476)+$L$17*N(BC1476)+$L$18*N(AM1476)+$L$19*N(AU1476)+$L$20*N(W1476)</f>
        <v>-7.7643677955430727E-3</v>
      </c>
      <c r="BM1476" s="60">
        <f>IF(ISNUMBER(BK1476),BK1476/MAX(BK$22:BK1476)-1,"")</f>
        <v>-3.8668727064754216E-2</v>
      </c>
      <c r="BO1476" s="61">
        <f>BO1475*(1+BP1476)</f>
        <v>150.17818286744887</v>
      </c>
      <c r="BP1476" s="60">
        <f>$L$36*N(S1476)+$L$37*N(AQ1476)+$L$38*N(AA1476)+$L$39*N(AE1476)+$L$40*N(AM1476)+$L$41*N(W1476)+$L$42*N(AI1476)+$L$43*N(BG1476)+$L$44*N(AY1476)</f>
        <v>-7.0664958060957317E-3</v>
      </c>
      <c r="BQ1476" s="60">
        <f>IF(ISNUMBER(BO1476),BO1476/MAX(BO$22:BO1476)-1,"")</f>
        <v>-3.8508014860093032E-2</v>
      </c>
      <c r="BS1476" s="61">
        <f>BS1475*(1+BT1476)</f>
        <v>138.55008905829368</v>
      </c>
      <c r="BT1476" s="60">
        <f>$L$60*N(S1476)+$L$61*N(AE1476)+$L$62*N(AQ1476)+$L$63*N(AM1476)+$L$64*N(AI1476)+$L$65*N(AA1476)+$L$66*N(BG1476)+$L$67*N(W1476)+$L$68*N(AY1476)</f>
        <v>-6.544611706378935E-3</v>
      </c>
      <c r="BU1476" s="60">
        <f>IF(ISNUMBER(BS1476),BS1476/MAX(BS$22:BS1476)-1,"")</f>
        <v>-4.0586607430922239E-2</v>
      </c>
    </row>
    <row r="1477" spans="17:73" ht="16" customHeight="1">
      <c r="Q1477" s="63">
        <v>45201</v>
      </c>
      <c r="R1477" s="62">
        <v>670.53</v>
      </c>
      <c r="S1477" s="60">
        <f>IF(AND(ISNUMBER(R1476),ISNUMBER(R1477)),R1477/R1476-1,"")</f>
        <v>1.0641023708683139E-2</v>
      </c>
      <c r="T1477" s="60">
        <f>IF(ISNUMBER(R1477),R1477/MAX(R$22:R1477)-1,"")</f>
        <v>-4.7190723846875282E-2</v>
      </c>
      <c r="V1477" s="62">
        <v>333.39</v>
      </c>
      <c r="W1477" s="60">
        <f>IF(AND(ISNUMBER(V1476),ISNUMBER(V1477)),V1477/V1476-1,"")</f>
        <v>9.8748977675460203E-3</v>
      </c>
      <c r="X1477" s="60">
        <f>IF(ISNUMBER(V1477),V1477/MAX(V$22:V1477)-1,"")</f>
        <v>-4.8082688518973349E-2</v>
      </c>
      <c r="Z1477" s="62">
        <v>12.33</v>
      </c>
      <c r="AA1477" s="60">
        <f>IF(AND(ISNUMBER(Z1476),ISNUMBER(Z1477)),Z1477/Z1476-1,"")</f>
        <v>1.0655737704918122E-2</v>
      </c>
      <c r="AB1477" s="60">
        <f>IF(ISNUMBER(Z1477),Z1477/MAX(Z$22:Z1477)-1,"")</f>
        <v>-9.0707964601769886E-2</v>
      </c>
      <c r="AD1477" s="62">
        <v>16.760000000000002</v>
      </c>
      <c r="AE1477" s="60">
        <f>IF(AND(ISNUMBER(AD1476),ISNUMBER(AD1477)),AD1477/AD1476-1,"")</f>
        <v>1.146650573325303E-2</v>
      </c>
      <c r="AF1477" s="60">
        <f>IF(ISNUMBER(AD1477),AD1477/MAX(AD$22:AD1477)-1,"")</f>
        <v>-4.1738136077758559E-2</v>
      </c>
      <c r="AH1477" s="62">
        <v>17.559999999999999</v>
      </c>
      <c r="AI1477" s="60">
        <f>IF(AND(ISNUMBER(AH1476),ISNUMBER(AH1477)),AH1477/AH1476-1,"")</f>
        <v>-4.5351473922903285E-3</v>
      </c>
      <c r="AJ1477" s="60">
        <f>IF(ISNUMBER(AH1477),AH1477/MAX(AH$22:AH1477)-1,"")</f>
        <v>-0.16539923954372626</v>
      </c>
      <c r="AL1477" s="62">
        <v>18.350000000000001</v>
      </c>
      <c r="AM1477" s="60">
        <f>IF(AND(ISNUMBER(AL1476),ISNUMBER(AL1477)),AL1477/AL1476-1,"")</f>
        <v>-5.9588299024918578E-3</v>
      </c>
      <c r="AN1477" s="60">
        <f>IF(ISNUMBER(AL1477),AL1477/MAX(AL$22:AL1477)-1,"")</f>
        <v>-0.2214679677556215</v>
      </c>
      <c r="AP1477" s="62">
        <v>100.72</v>
      </c>
      <c r="AQ1477" s="60">
        <f>IF(AND(ISNUMBER(AP1476),ISNUMBER(AP1477)),AP1477/AP1476-1,"")</f>
        <v>2.979441851227449E-4</v>
      </c>
      <c r="AR1477" s="60">
        <f>IF(ISNUMBER(AP1477),AP1477/MAX(AP$22:AP1477)-1,"")</f>
        <v>-5.9535622147255385E-4</v>
      </c>
      <c r="AT1477" s="62">
        <v>50.085000000000001</v>
      </c>
      <c r="AU1477" s="60">
        <f>IF(AND(ISNUMBER(AT1476),ISNUMBER(AT1477)),AT1477/AT1476-1,"")</f>
        <v>-3.0851910828025852E-3</v>
      </c>
      <c r="AV1477" s="60">
        <f>IF(ISNUMBER(AT1477),AT1477/MAX(AT$22:AT1477)-1,"")</f>
        <v>-3.2835820895522616E-3</v>
      </c>
      <c r="AX1477" s="62">
        <v>26.62</v>
      </c>
      <c r="AY1477" s="60">
        <f>IF(AND(ISNUMBER(AX1476),ISNUMBER(AX1477)),AX1477/AX1476-1,"")</f>
        <v>-4.1152263374485409E-3</v>
      </c>
      <c r="AZ1477" s="60">
        <f>IF(ISNUMBER(AX1477),AX1477/MAX(AX$22:AX1477)-1,"")</f>
        <v>-5.9696220416813772E-2</v>
      </c>
      <c r="BB1477" s="62">
        <v>39.72</v>
      </c>
      <c r="BC1477" s="60">
        <f>IF(AND(ISNUMBER(BB1476),ISNUMBER(BB1477)),BB1477/BB1476-1,"")</f>
        <v>-3.5122930255895302E-3</v>
      </c>
      <c r="BD1477" s="60">
        <f>IF(ISNUMBER(BB1477),BB1477/MAX(BB$22:BB1477)-1,"")</f>
        <v>-0.28186584704393425</v>
      </c>
      <c r="BF1477" s="62">
        <v>48.99</v>
      </c>
      <c r="BG1477" s="60">
        <f>IF(AND(ISNUMBER(BF1476),ISNUMBER(BF1477)),BF1477/BF1476-1,"")</f>
        <v>-6.2880324543609367E-3</v>
      </c>
      <c r="BH1477" s="60">
        <f>IF(ISNUMBER(BF1477),BF1477/MAX(BF$22:BF1477)-1,"")</f>
        <v>-9.5123753232360553E-2</v>
      </c>
      <c r="BK1477" s="61">
        <f>BK1476*(1+BL1477)</f>
        <v>150.67061264653819</v>
      </c>
      <c r="BL1477" s="60">
        <f>$L$12*N(AQ1477)+$L$13*N(S1477)+$L$14*N(AA1477)+$L$15*N(AE1477)+$L$16*N(AY1477)+$L$17*N(BC1477)+$L$18*N(AM1477)+$L$19*N(AU1477)+$L$20*N(W1477)</f>
        <v>4.9757809391602634E-3</v>
      </c>
      <c r="BM1477" s="60">
        <f>IF(ISNUMBER(BK1477),BK1477/MAX(BK$22:BK1477)-1,"")</f>
        <v>-3.3885353240664551E-2</v>
      </c>
      <c r="BO1477" s="61">
        <f>BO1476*(1+BP1477)</f>
        <v>151.15988813643818</v>
      </c>
      <c r="BP1477" s="60">
        <f>$L$36*N(S1477)+$L$37*N(AQ1477)+$L$38*N(AA1477)+$L$39*N(AE1477)+$L$40*N(AM1477)+$L$41*N(W1477)+$L$42*N(AI1477)+$L$43*N(BG1477)+$L$44*N(AY1477)</f>
        <v>6.5369366591402477E-3</v>
      </c>
      <c r="BQ1477" s="60">
        <f>IF(ISNUMBER(BO1477),BO1477/MAX(BO$22:BO1477)-1,"")</f>
        <v>-3.2222802654962246E-2</v>
      </c>
      <c r="BS1477" s="61">
        <f>BS1476*(1+BT1477)</f>
        <v>139.25792006161464</v>
      </c>
      <c r="BT1477" s="60">
        <f>$L$60*N(S1477)+$L$61*N(AE1477)+$L$62*N(AQ1477)+$L$63*N(AM1477)+$L$64*N(AI1477)+$L$65*N(AA1477)+$L$66*N(BG1477)+$L$67*N(W1477)+$L$68*N(AY1477)</f>
        <v>5.1088455311143642E-3</v>
      </c>
      <c r="BU1477" s="60">
        <f>IF(ISNUMBER(BS1477),BS1477/MAX(BS$22:BS1477)-1,"")</f>
        <v>-3.5685112607804381E-2</v>
      </c>
    </row>
    <row r="1478" spans="17:73" ht="16" customHeight="1">
      <c r="Q1478" s="63">
        <v>45202</v>
      </c>
      <c r="R1478" s="62">
        <v>675.44</v>
      </c>
      <c r="S1478" s="60">
        <f>IF(AND(ISNUMBER(R1477),ISNUMBER(R1478)),R1478/R1477-1,"")</f>
        <v>7.3225657315856285E-3</v>
      </c>
      <c r="T1478" s="60">
        <f>IF(ISNUMBER(R1478),R1478/MAX(R$22:R1478)-1,"")</f>
        <v>-4.0213715292579555E-2</v>
      </c>
      <c r="V1478" s="62">
        <v>335.03</v>
      </c>
      <c r="W1478" s="60">
        <f>IF(AND(ISNUMBER(V1477),ISNUMBER(V1478)),V1478/V1477-1,"")</f>
        <v>4.9191637421637235E-3</v>
      </c>
      <c r="X1478" s="60">
        <f>IF(ISNUMBER(V1478),V1478/MAX(V$22:V1478)-1,"")</f>
        <v>-4.3400051394797856E-2</v>
      </c>
      <c r="Z1478" s="62">
        <v>12.37</v>
      </c>
      <c r="AA1478" s="60">
        <f>IF(AND(ISNUMBER(Z1477),ISNUMBER(Z1478)),Z1478/Z1477-1,"")</f>
        <v>3.2441200324411223E-3</v>
      </c>
      <c r="AB1478" s="60">
        <f>IF(ISNUMBER(Z1478),Z1478/MAX(Z$22:Z1478)-1,"")</f>
        <v>-8.7758112094395324E-2</v>
      </c>
      <c r="AD1478" s="62">
        <v>16.329999999999998</v>
      </c>
      <c r="AE1478" s="60">
        <f>IF(AND(ISNUMBER(AD1477),ISNUMBER(AD1478)),AD1478/AD1477-1,"")</f>
        <v>-2.5656324582339129E-2</v>
      </c>
      <c r="AF1478" s="60">
        <f>IF(ISNUMBER(AD1478),AD1478/MAX(AD$22:AD1478)-1,"")</f>
        <v>-6.632361349342486E-2</v>
      </c>
      <c r="AH1478" s="62">
        <v>17.32</v>
      </c>
      <c r="AI1478" s="60">
        <f>IF(AND(ISNUMBER(AH1477),ISNUMBER(AH1478)),AH1478/AH1477-1,"")</f>
        <v>-1.3667425968109215E-2</v>
      </c>
      <c r="AJ1478" s="60">
        <f>IF(ISNUMBER(AH1478),AH1478/MAX(AH$22:AH1478)-1,"")</f>
        <v>-0.17680608365019002</v>
      </c>
      <c r="AL1478" s="62">
        <v>17.739999999999998</v>
      </c>
      <c r="AM1478" s="60">
        <f>IF(AND(ISNUMBER(AL1477),ISNUMBER(AL1478)),AL1478/AL1477-1,"")</f>
        <v>-3.3242506811989259E-2</v>
      </c>
      <c r="AN1478" s="60">
        <f>IF(ISNUMBER(AL1478),AL1478/MAX(AL$22:AL1478)-1,"")</f>
        <v>-0.24734832414085706</v>
      </c>
      <c r="AP1478" s="62">
        <v>100.71</v>
      </c>
      <c r="AQ1478" s="60">
        <f>IF(AND(ISNUMBER(AP1477),ISNUMBER(AP1478)),AP1478/AP1477-1,"")</f>
        <v>-9.9285146942018621E-5</v>
      </c>
      <c r="AR1478" s="60">
        <f>IF(ISNUMBER(AP1478),AP1478/MAX(AP$22:AP1478)-1,"")</f>
        <v>-6.9458225838470167E-4</v>
      </c>
      <c r="AT1478" s="62">
        <v>50.09</v>
      </c>
      <c r="AU1478" s="60">
        <f>IF(AND(ISNUMBER(AT1477),ISNUMBER(AT1478)),AT1478/AT1477-1,"")</f>
        <v>9.983028850957254E-5</v>
      </c>
      <c r="AV1478" s="60">
        <f>IF(ISNUMBER(AT1478),AT1478/MAX(AT$22:AT1478)-1,"")</f>
        <v>-3.1840796019899642E-3</v>
      </c>
      <c r="AX1478" s="62">
        <v>26.66</v>
      </c>
      <c r="AY1478" s="60">
        <f>IF(AND(ISNUMBER(AX1477),ISNUMBER(AX1478)),AX1478/AX1477-1,"")</f>
        <v>1.5026296018030294E-3</v>
      </c>
      <c r="AZ1478" s="60">
        <f>IF(ISNUMBER(AX1478),AX1478/MAX(AX$22:AX1478)-1,"")</f>
        <v>-5.8283292122924713E-2</v>
      </c>
      <c r="BB1478" s="62">
        <v>39.58</v>
      </c>
      <c r="BC1478" s="60">
        <f>IF(AND(ISNUMBER(BB1477),ISNUMBER(BB1478)),BB1478/BB1477-1,"")</f>
        <v>-3.5246727089627283E-3</v>
      </c>
      <c r="BD1478" s="60">
        <f>IF(ISNUMBER(BB1478),BB1478/MAX(BB$22:BB1478)-1,"")</f>
        <v>-0.28439703489423251</v>
      </c>
      <c r="BF1478" s="62">
        <v>48.91</v>
      </c>
      <c r="BG1478" s="60">
        <f>IF(AND(ISNUMBER(BF1477),ISNUMBER(BF1478)),BF1478/BF1477-1,"")</f>
        <v>-1.6329863237396491E-3</v>
      </c>
      <c r="BH1478" s="60">
        <f>IF(ISNUMBER(BF1478),BF1478/MAX(BF$22:BF1478)-1,"")</f>
        <v>-9.6601403768008964E-2</v>
      </c>
      <c r="BK1478" s="61">
        <f>BK1477*(1+BL1478)</f>
        <v>150.46836535407715</v>
      </c>
      <c r="BL1478" s="60">
        <f>$L$12*N(AQ1478)+$L$13*N(S1478)+$L$14*N(AA1478)+$L$15*N(AE1478)+$L$16*N(AY1478)+$L$17*N(BC1478)+$L$18*N(AM1478)+$L$19*N(AU1478)+$L$20*N(W1478)</f>
        <v>-1.3423141308616074E-3</v>
      </c>
      <c r="BM1478" s="60">
        <f>IF(ISNUMBER(BK1478),BK1478/MAX(BK$22:BK1478)-1,"")</f>
        <v>-3.5182182583042065E-2</v>
      </c>
      <c r="BO1478" s="61">
        <f>BO1477*(1+BP1478)</f>
        <v>150.75886675413318</v>
      </c>
      <c r="BP1478" s="60">
        <f>$L$36*N(S1478)+$L$37*N(AQ1478)+$L$38*N(AA1478)+$L$39*N(AE1478)+$L$40*N(AM1478)+$L$41*N(W1478)+$L$42*N(AI1478)+$L$43*N(BG1478)+$L$44*N(AY1478)</f>
        <v>-2.6529616239397528E-3</v>
      </c>
      <c r="BQ1478" s="60">
        <f>IF(ISNUMBER(BO1478),BO1478/MAX(BO$22:BO1478)-1,"")</f>
        <v>-3.4790278420042675E-2</v>
      </c>
      <c r="BS1478" s="61">
        <f>BS1477*(1+BT1478)</f>
        <v>138.20052690974094</v>
      </c>
      <c r="BT1478" s="60">
        <f>$L$60*N(S1478)+$L$61*N(AE1478)+$L$62*N(AQ1478)+$L$63*N(AM1478)+$L$64*N(AI1478)+$L$65*N(AA1478)+$L$66*N(BG1478)+$L$67*N(W1478)+$L$68*N(AY1478)</f>
        <v>-7.5930557587378508E-3</v>
      </c>
      <c r="BU1478" s="60">
        <f>IF(ISNUMBER(BS1478),BS1478/MAX(BS$22:BS1478)-1,"")</f>
        <v>-4.3007209316754391E-2</v>
      </c>
    </row>
    <row r="1479" spans="17:73" ht="16" customHeight="1">
      <c r="Q1479" s="63">
        <v>45203</v>
      </c>
      <c r="R1479" s="62">
        <v>666.1</v>
      </c>
      <c r="S1479" s="60">
        <f>IF(AND(ISNUMBER(R1478),ISNUMBER(R1479)),R1479/R1478-1,"")</f>
        <v>-1.3828023214497276E-2</v>
      </c>
      <c r="T1479" s="60">
        <f>IF(ISNUMBER(R1479),R1479/MAX(R$22:R1479)-1,"")</f>
        <v>-5.3485662318469851E-2</v>
      </c>
      <c r="V1479" s="62">
        <v>329.91</v>
      </c>
      <c r="W1479" s="60">
        <f>IF(AND(ISNUMBER(V1478),ISNUMBER(V1479)),V1479/V1478-1,"")</f>
        <v>-1.5282213533116318E-2</v>
      </c>
      <c r="X1479" s="60">
        <f>IF(ISNUMBER(V1479),V1479/MAX(V$22:V1479)-1,"")</f>
        <v>-5.8019016075150587E-2</v>
      </c>
      <c r="Z1479" s="62">
        <v>12.16</v>
      </c>
      <c r="AA1479" s="60">
        <f>IF(AND(ISNUMBER(Z1478),ISNUMBER(Z1479)),Z1479/Z1478-1,"")</f>
        <v>-1.6976556184316816E-2</v>
      </c>
      <c r="AB1479" s="60">
        <f>IF(ISNUMBER(Z1479),Z1479/MAX(Z$22:Z1479)-1,"")</f>
        <v>-0.10324483775811211</v>
      </c>
      <c r="AD1479" s="62">
        <v>16.04</v>
      </c>
      <c r="AE1479" s="60">
        <f>IF(AND(ISNUMBER(AD1478),ISNUMBER(AD1479)),AD1479/AD1478-1,"")</f>
        <v>-1.7758726270667435E-2</v>
      </c>
      <c r="AF1479" s="60">
        <f>IF(ISNUMBER(AD1479),AD1479/MAX(AD$22:AD1479)-1,"")</f>
        <v>-8.290451686678102E-2</v>
      </c>
      <c r="AH1479" s="62">
        <v>17.2</v>
      </c>
      <c r="AI1479" s="60">
        <f>IF(AND(ISNUMBER(AH1478),ISNUMBER(AH1479)),AH1479/AH1478-1,"")</f>
        <v>-6.9284064665127154E-3</v>
      </c>
      <c r="AJ1479" s="60">
        <f>IF(ISNUMBER(AH1479),AH1479/MAX(AH$22:AH1479)-1,"")</f>
        <v>-0.18250950570342206</v>
      </c>
      <c r="AL1479" s="62">
        <v>17.739999999999998</v>
      </c>
      <c r="AM1479" s="60">
        <f>IF(AND(ISNUMBER(AL1478),ISNUMBER(AL1479)),AL1479/AL1478-1,"")</f>
        <v>0</v>
      </c>
      <c r="AN1479" s="60">
        <f>IF(ISNUMBER(AL1479),AL1479/MAX(AL$22:AL1479)-1,"")</f>
        <v>-0.24734832414085706</v>
      </c>
      <c r="AP1479" s="62">
        <v>100.73</v>
      </c>
      <c r="AQ1479" s="60">
        <f>IF(AND(ISNUMBER(AP1478),ISNUMBER(AP1479)),AP1479/AP1478-1,"")</f>
        <v>1.9859001092248363E-4</v>
      </c>
      <c r="AR1479" s="60">
        <f>IF(ISNUMBER(AP1479),AP1479/MAX(AP$22:AP1479)-1,"")</f>
        <v>-4.9613018456040603E-4</v>
      </c>
      <c r="AT1479" s="62">
        <v>50.1</v>
      </c>
      <c r="AU1479" s="60">
        <f>IF(AND(ISNUMBER(AT1478),ISNUMBER(AT1479)),AT1479/AT1478-1,"")</f>
        <v>1.9964064683564153E-4</v>
      </c>
      <c r="AV1479" s="60">
        <f>IF(ISNUMBER(AT1479),AT1479/MAX(AT$22:AT1479)-1,"")</f>
        <v>-2.9850746268655914E-3</v>
      </c>
      <c r="AX1479" s="62">
        <v>26.67</v>
      </c>
      <c r="AY1479" s="60">
        <f>IF(AND(ISNUMBER(AX1478),ISNUMBER(AX1479)),AX1479/AX1478-1,"")</f>
        <v>3.7509377344346895E-4</v>
      </c>
      <c r="AZ1479" s="60">
        <f>IF(ISNUMBER(AX1479),AX1479/MAX(AX$22:AX1479)-1,"")</f>
        <v>-5.7930060049452337E-2</v>
      </c>
      <c r="BB1479" s="62">
        <v>39.340000000000003</v>
      </c>
      <c r="BC1479" s="60">
        <f>IF(AND(ISNUMBER(BB1478),ISNUMBER(BB1479)),BB1479/BB1478-1,"")</f>
        <v>-6.0636685194541684E-3</v>
      </c>
      <c r="BD1479" s="60">
        <f>IF(ISNUMBER(BB1479),BB1479/MAX(BB$22:BB1479)-1,"")</f>
        <v>-0.28873621406617245</v>
      </c>
      <c r="BF1479" s="62">
        <v>48.74</v>
      </c>
      <c r="BG1479" s="60">
        <f>IF(AND(ISNUMBER(BF1478),ISNUMBER(BF1479)),BF1479/BF1478-1,"")</f>
        <v>-3.4757718258023873E-3</v>
      </c>
      <c r="BH1479" s="60">
        <f>IF(ISNUMBER(BF1479),BF1479/MAX(BF$22:BF1479)-1,"")</f>
        <v>-9.9741411156261561E-2</v>
      </c>
      <c r="BK1479" s="61">
        <f>BK1478*(1+BL1479)</f>
        <v>149.15860292971493</v>
      </c>
      <c r="BL1479" s="60">
        <f>$L$12*N(AQ1479)+$L$13*N(S1479)+$L$14*N(AA1479)+$L$15*N(AE1479)+$L$16*N(AY1479)+$L$17*N(BC1479)+$L$18*N(AM1479)+$L$19*N(AU1479)+$L$20*N(W1479)</f>
        <v>-8.7045700355694259E-3</v>
      </c>
      <c r="BM1479" s="60">
        <f>IF(ISNUMBER(BK1479),BK1479/MAX(BK$22:BK1479)-1,"")</f>
        <v>-4.3580506846313205E-2</v>
      </c>
      <c r="BO1479" s="61">
        <f>BO1478*(1+BP1479)</f>
        <v>149.19541448577556</v>
      </c>
      <c r="BP1479" s="60">
        <f>$L$36*N(S1479)+$L$37*N(AQ1479)+$L$38*N(AA1479)+$L$39*N(AE1479)+$L$40*N(AM1479)+$L$41*N(W1479)+$L$42*N(AI1479)+$L$43*N(BG1479)+$L$44*N(AY1479)</f>
        <v>-1.0370549354867382E-2</v>
      </c>
      <c r="BQ1479" s="60">
        <f>IF(ISNUMBER(BO1479),BO1479/MAX(BO$22:BO1479)-1,"")</f>
        <v>-4.4800033475485557E-2</v>
      </c>
      <c r="BS1479" s="61">
        <f>BS1478*(1+BT1479)</f>
        <v>136.84429564610633</v>
      </c>
      <c r="BT1479" s="60">
        <f>$L$60*N(S1479)+$L$61*N(AE1479)+$L$62*N(AQ1479)+$L$63*N(AM1479)+$L$64*N(AI1479)+$L$65*N(AA1479)+$L$66*N(BG1479)+$L$67*N(W1479)+$L$68*N(AY1479)</f>
        <v>-9.813502842289306E-3</v>
      </c>
      <c r="BU1479" s="60">
        <f>IF(ISNUMBER(BS1479),BS1479/MAX(BS$22:BS1479)-1,"")</f>
        <v>-5.2398660788174678E-2</v>
      </c>
    </row>
    <row r="1480" spans="17:73" ht="16" customHeight="1">
      <c r="Q1480" s="63">
        <v>45204</v>
      </c>
      <c r="R1480" s="62">
        <v>667.16</v>
      </c>
      <c r="S1480" s="60">
        <f>IF(AND(ISNUMBER(R1479),ISNUMBER(R1480)),R1480/R1479-1,"")</f>
        <v>1.5913526497521868E-3</v>
      </c>
      <c r="T1480" s="60">
        <f>IF(ISNUMBER(R1480),R1480/MAX(R$22:R1480)-1,"")</f>
        <v>-5.1979424219171899E-2</v>
      </c>
      <c r="V1480" s="62">
        <v>330.79</v>
      </c>
      <c r="W1480" s="60">
        <f>IF(AND(ISNUMBER(V1479),ISNUMBER(V1480)),V1480/V1479-1,"")</f>
        <v>2.6673941377950428E-3</v>
      </c>
      <c r="X1480" s="60">
        <f>IF(ISNUMBER(V1480),V1480/MAX(V$22:V1480)-1,"")</f>
        <v>-5.5506381520714965E-2</v>
      </c>
      <c r="Z1480" s="62">
        <v>12.22</v>
      </c>
      <c r="AA1480" s="60">
        <f>IF(AND(ISNUMBER(Z1479),ISNUMBER(Z1480)),Z1480/Z1479-1,"")</f>
        <v>4.9342105263159297E-3</v>
      </c>
      <c r="AB1480" s="60">
        <f>IF(ISNUMBER(Z1480),Z1480/MAX(Z$22:Z1480)-1,"")</f>
        <v>-9.8820058997050153E-2</v>
      </c>
      <c r="AD1480" s="62">
        <v>16.190000000000001</v>
      </c>
      <c r="AE1480" s="60">
        <f>IF(AND(ISNUMBER(AD1479),ISNUMBER(AD1480)),AD1480/AD1479-1,"")</f>
        <v>9.3516209476309786E-3</v>
      </c>
      <c r="AF1480" s="60">
        <f>IF(ISNUMBER(AD1480),AD1480/MAX(AD$22:AD1480)-1,"")</f>
        <v>-7.4328187535734558E-2</v>
      </c>
      <c r="AH1480" s="62">
        <v>17.34</v>
      </c>
      <c r="AI1480" s="60">
        <f>IF(AND(ISNUMBER(AH1479),ISNUMBER(AH1480)),AH1480/AH1479-1,"")</f>
        <v>8.1395348837209891E-3</v>
      </c>
      <c r="AJ1480" s="60">
        <f>IF(ISNUMBER(AH1480),AH1480/MAX(AH$22:AH1480)-1,"")</f>
        <v>-0.17585551330798477</v>
      </c>
      <c r="AL1480" s="62">
        <v>17.82</v>
      </c>
      <c r="AM1480" s="60">
        <f>IF(AND(ISNUMBER(AL1479),ISNUMBER(AL1480)),AL1480/AL1479-1,"")</f>
        <v>4.5095828635852708E-3</v>
      </c>
      <c r="AN1480" s="60">
        <f>IF(ISNUMBER(AL1480),AL1480/MAX(AL$22:AL1480)-1,"")</f>
        <v>-0.24395417904115402</v>
      </c>
      <c r="AP1480" s="62">
        <v>100.74</v>
      </c>
      <c r="AQ1480" s="60">
        <f>IF(AND(ISNUMBER(AP1479),ISNUMBER(AP1480)),AP1480/AP1479-1,"")</f>
        <v>9.9275290380118619E-5</v>
      </c>
      <c r="AR1480" s="60">
        <f>IF(ISNUMBER(AP1480),AP1480/MAX(AP$22:AP1480)-1,"")</f>
        <v>-3.9690414764836923E-4</v>
      </c>
      <c r="AT1480" s="62">
        <v>50.11</v>
      </c>
      <c r="AU1480" s="60">
        <f>IF(AND(ISNUMBER(AT1479),ISNUMBER(AT1480)),AT1480/AT1479-1,"")</f>
        <v>1.9960079840308786E-4</v>
      </c>
      <c r="AV1480" s="60">
        <f>IF(ISNUMBER(AT1480),AT1480/MAX(AT$22:AT1480)-1,"")</f>
        <v>-2.7860696517413297E-3</v>
      </c>
      <c r="AX1480" s="62">
        <v>26.52</v>
      </c>
      <c r="AY1480" s="60">
        <f>IF(AND(ISNUMBER(AX1479),ISNUMBER(AX1480)),AX1480/AX1479-1,"")</f>
        <v>-5.6242969628796935E-3</v>
      </c>
      <c r="AZ1480" s="60">
        <f>IF(ISNUMBER(AX1480),AX1480/MAX(AX$22:AX1480)-1,"")</f>
        <v>-6.3228541151536533E-2</v>
      </c>
      <c r="BB1480" s="62">
        <v>39.54</v>
      </c>
      <c r="BC1480" s="60">
        <f>IF(AND(ISNUMBER(BB1479),ISNUMBER(BB1480)),BB1480/BB1479-1,"")</f>
        <v>5.0838840874427582E-3</v>
      </c>
      <c r="BD1480" s="60">
        <f>IF(ISNUMBER(BB1480),BB1480/MAX(BB$22:BB1480)-1,"")</f>
        <v>-0.28512023142288923</v>
      </c>
      <c r="BF1480" s="62">
        <v>48.88</v>
      </c>
      <c r="BG1480" s="60">
        <f>IF(AND(ISNUMBER(BF1479),ISNUMBER(BF1480)),BF1480/BF1479-1,"")</f>
        <v>2.8723840787854282E-3</v>
      </c>
      <c r="BH1480" s="60">
        <f>IF(ISNUMBER(BF1480),BF1480/MAX(BF$22:BF1480)-1,"")</f>
        <v>-9.7155522718876952E-2</v>
      </c>
      <c r="BK1480" s="61">
        <f>BK1479*(1+BL1480)</f>
        <v>149.42296705443135</v>
      </c>
      <c r="BL1480" s="60">
        <f>$L$12*N(AQ1480)+$L$13*N(S1480)+$L$14*N(AA1480)+$L$15*N(AE1480)+$L$16*N(AY1480)+$L$17*N(BC1480)+$L$18*N(AM1480)+$L$19*N(AU1480)+$L$20*N(W1480)</f>
        <v>1.7723692735376615E-3</v>
      </c>
      <c r="BM1480" s="60">
        <f>IF(ISNUMBER(BK1480),BK1480/MAX(BK$22:BK1480)-1,"")</f>
        <v>-4.1885378324035161E-2</v>
      </c>
      <c r="BO1480" s="61">
        <f>BO1479*(1+BP1480)</f>
        <v>149.61508157526396</v>
      </c>
      <c r="BP1480" s="60">
        <f>$L$36*N(S1480)+$L$37*N(AQ1480)+$L$38*N(AA1480)+$L$39*N(AE1480)+$L$40*N(AM1480)+$L$41*N(W1480)+$L$42*N(AI1480)+$L$43*N(BG1480)+$L$44*N(AY1480)</f>
        <v>2.8128685518576712E-3</v>
      </c>
      <c r="BQ1480" s="60">
        <f>IF(ISNUMBER(BO1480),BO1480/MAX(BO$22:BO1480)-1,"")</f>
        <v>-4.2113181528913302E-2</v>
      </c>
      <c r="BS1480" s="61">
        <f>BS1479*(1+BT1480)</f>
        <v>137.40376787933701</v>
      </c>
      <c r="BT1480" s="60">
        <f>$L$60*N(S1480)+$L$61*N(AE1480)+$L$62*N(AQ1480)+$L$63*N(AM1480)+$L$64*N(AI1480)+$L$65*N(AA1480)+$L$66*N(BG1480)+$L$67*N(W1480)+$L$68*N(AY1480)</f>
        <v>4.0883854938135473E-3</v>
      </c>
      <c r="BU1480" s="60">
        <f>IF(ISNUMBER(BS1480),BS1480/MAX(BS$22:BS1480)-1,"")</f>
        <v>-4.8524501219022742E-2</v>
      </c>
    </row>
    <row r="1481" spans="17:73" ht="16" customHeight="1">
      <c r="Q1481" s="63">
        <v>45205</v>
      </c>
      <c r="R1481" s="62">
        <v>665.83</v>
      </c>
      <c r="S1481" s="60">
        <f>IF(AND(ISNUMBER(R1480),ISNUMBER(R1481)),R1481/R1480-1,"")</f>
        <v>-1.9935247916540444E-3</v>
      </c>
      <c r="T1481" s="60">
        <f>IF(ISNUMBER(R1481),R1481/MAX(R$22:R1481)-1,"")</f>
        <v>-5.3869326739989121E-2</v>
      </c>
      <c r="V1481" s="62">
        <v>330.23</v>
      </c>
      <c r="W1481" s="60">
        <f>IF(AND(ISNUMBER(V1480),ISNUMBER(V1481)),V1481/V1480-1,"")</f>
        <v>-1.6929169563771884E-3</v>
      </c>
      <c r="X1481" s="60">
        <f>IF(ISNUMBER(V1481),V1481/MAX(V$22:V1481)-1,"")</f>
        <v>-5.7105330782628583E-2</v>
      </c>
      <c r="Z1481" s="62">
        <v>12.25</v>
      </c>
      <c r="AA1481" s="60">
        <f>IF(AND(ISNUMBER(Z1480),ISNUMBER(Z1481)),Z1481/Z1480-1,"")</f>
        <v>2.4549918166938411E-3</v>
      </c>
      <c r="AB1481" s="60">
        <f>IF(ISNUMBER(Z1481),Z1481/MAX(Z$22:Z1481)-1,"")</f>
        <v>-9.6607669616519232E-2</v>
      </c>
      <c r="AD1481" s="62">
        <v>16.23</v>
      </c>
      <c r="AE1481" s="60">
        <f>IF(AND(ISNUMBER(AD1480),ISNUMBER(AD1481)),AD1481/AD1480-1,"")</f>
        <v>2.4706609017912662E-3</v>
      </c>
      <c r="AF1481" s="60">
        <f>IF(ISNUMBER(AD1481),AD1481/MAX(AD$22:AD1481)-1,"")</f>
        <v>-7.2041166380788946E-2</v>
      </c>
      <c r="AH1481" s="62">
        <v>17.38</v>
      </c>
      <c r="AI1481" s="60">
        <f>IF(AND(ISNUMBER(AH1480),ISNUMBER(AH1481)),AH1481/AH1480-1,"")</f>
        <v>2.3068050749710522E-3</v>
      </c>
      <c r="AJ1481" s="60">
        <f>IF(ISNUMBER(AH1481),AH1481/MAX(AH$22:AH1481)-1,"")</f>
        <v>-0.17395437262357416</v>
      </c>
      <c r="AL1481" s="62">
        <v>17.760000000000002</v>
      </c>
      <c r="AM1481" s="60">
        <f>IF(AND(ISNUMBER(AL1480),ISNUMBER(AL1481)),AL1481/AL1480-1,"")</f>
        <v>-3.3670033670032407E-3</v>
      </c>
      <c r="AN1481" s="60">
        <f>IF(ISNUMBER(AL1481),AL1481/MAX(AL$22:AL1481)-1,"")</f>
        <v>-0.24649978786593119</v>
      </c>
      <c r="AP1481" s="62">
        <v>100.77</v>
      </c>
      <c r="AQ1481" s="60">
        <f>IF(AND(ISNUMBER(AP1480),ISNUMBER(AP1481)),AP1481/AP1480-1,"")</f>
        <v>2.9779630732584828E-4</v>
      </c>
      <c r="AR1481" s="60">
        <f>IF(ISNUMBER(AP1481),AP1481/MAX(AP$22:AP1481)-1,"")</f>
        <v>-9.9226036912147819E-5</v>
      </c>
      <c r="AT1481" s="62">
        <v>50.1</v>
      </c>
      <c r="AU1481" s="60">
        <f>IF(AND(ISNUMBER(AT1480),ISNUMBER(AT1481)),AT1481/AT1480-1,"")</f>
        <v>-1.9956096587503414E-4</v>
      </c>
      <c r="AV1481" s="60">
        <f>IF(ISNUMBER(AT1481),AT1481/MAX(AT$22:AT1481)-1,"")</f>
        <v>-2.9850746268655914E-3</v>
      </c>
      <c r="AX1481" s="62">
        <v>26.49</v>
      </c>
      <c r="AY1481" s="60">
        <f>IF(AND(ISNUMBER(AX1480),ISNUMBER(AX1481)),AX1481/AX1480-1,"")</f>
        <v>-1.1312217194570096E-3</v>
      </c>
      <c r="AZ1481" s="60">
        <f>IF(ISNUMBER(AX1481),AX1481/MAX(AX$22:AX1481)-1,"")</f>
        <v>-6.4288237371953438E-2</v>
      </c>
      <c r="BB1481" s="62">
        <v>39.53</v>
      </c>
      <c r="BC1481" s="60">
        <f>IF(AND(ISNUMBER(BB1480),ISNUMBER(BB1481)),BB1481/BB1480-1,"")</f>
        <v>-2.5290844714209726E-4</v>
      </c>
      <c r="BD1481" s="60">
        <f>IF(ISNUMBER(BB1481),BB1481/MAX(BB$22:BB1481)-1,"")</f>
        <v>-0.28530103055505329</v>
      </c>
      <c r="BF1481" s="62">
        <v>48.97</v>
      </c>
      <c r="BG1481" s="60">
        <f>IF(AND(ISNUMBER(BF1480),ISNUMBER(BF1481)),BF1481/BF1480-1,"")</f>
        <v>1.8412438625203809E-3</v>
      </c>
      <c r="BH1481" s="60">
        <f>IF(ISNUMBER(BF1481),BF1481/MAX(BF$22:BF1481)-1,"")</f>
        <v>-9.5493165866272656E-2</v>
      </c>
      <c r="BK1481" s="61">
        <f>BK1480*(1+BL1481)</f>
        <v>149.38640238325726</v>
      </c>
      <c r="BL1481" s="60">
        <f>$L$12*N(AQ1481)+$L$13*N(S1481)+$L$14*N(AA1481)+$L$15*N(AE1481)+$L$16*N(AY1481)+$L$17*N(BC1481)+$L$18*N(AM1481)+$L$19*N(AU1481)+$L$20*N(W1481)</f>
        <v>-2.4470582999995278E-4</v>
      </c>
      <c r="BM1481" s="60">
        <f>IF(ISNUMBER(BK1481),BK1481/MAX(BK$22:BK1481)-1,"")</f>
        <v>-4.2119834557767355E-2</v>
      </c>
      <c r="BO1481" s="61">
        <f>BO1480*(1+BP1481)</f>
        <v>149.64218470996298</v>
      </c>
      <c r="BP1481" s="60">
        <f>$L$36*N(S1481)+$L$37*N(AQ1481)+$L$38*N(AA1481)+$L$39*N(AE1481)+$L$40*N(AM1481)+$L$41*N(W1481)+$L$42*N(AI1481)+$L$43*N(BG1481)+$L$44*N(AY1481)</f>
        <v>1.8115242403128623E-4</v>
      </c>
      <c r="BQ1481" s="60">
        <f>IF(ISNUMBER(BO1481),BO1481/MAX(BO$22:BO1481)-1,"")</f>
        <v>-4.1939658009799485E-2</v>
      </c>
      <c r="BS1481" s="61">
        <f>BS1480*(1+BT1481)</f>
        <v>137.40878124655072</v>
      </c>
      <c r="BT1481" s="60">
        <f>$L$60*N(S1481)+$L$61*N(AE1481)+$L$62*N(AQ1481)+$L$63*N(AM1481)+$L$64*N(AI1481)+$L$65*N(AA1481)+$L$66*N(BG1481)+$L$67*N(W1481)+$L$68*N(AY1481)</f>
        <v>3.6486388190689889E-5</v>
      </c>
      <c r="BU1481" s="60">
        <f>IF(ISNUMBER(BS1481),BS1481/MAX(BS$22:BS1481)-1,"")</f>
        <v>-4.8489785314620337E-2</v>
      </c>
    </row>
    <row r="1482" spans="17:73" ht="16" customHeight="1">
      <c r="Q1482" s="63">
        <v>45208</v>
      </c>
      <c r="R1482" s="62">
        <v>671.26</v>
      </c>
      <c r="S1482" s="60">
        <f>IF(AND(ISNUMBER(R1481),ISNUMBER(R1482)),R1482/R1481-1,"")</f>
        <v>8.155234819698709E-3</v>
      </c>
      <c r="T1482" s="60">
        <f>IF(ISNUMBER(R1482),R1482/MAX(R$22:R1482)-1,"")</f>
        <v>-4.6153408929434203E-2</v>
      </c>
      <c r="V1482" s="62">
        <v>332.84</v>
      </c>
      <c r="W1482" s="60">
        <f>IF(AND(ISNUMBER(V1481),ISNUMBER(V1482)),V1482/V1481-1,"")</f>
        <v>7.9035823516941939E-3</v>
      </c>
      <c r="X1482" s="60">
        <f>IF(ISNUMBER(V1482),V1482/MAX(V$22:V1482)-1,"")</f>
        <v>-4.9653085115495599E-2</v>
      </c>
      <c r="Z1482" s="62">
        <v>12.34</v>
      </c>
      <c r="AA1482" s="60">
        <f>IF(AND(ISNUMBER(Z1481),ISNUMBER(Z1482)),Z1482/Z1481-1,"")</f>
        <v>7.3469387755102922E-3</v>
      </c>
      <c r="AB1482" s="60">
        <f>IF(ISNUMBER(Z1482),Z1482/MAX(Z$22:Z1482)-1,"")</f>
        <v>-8.9970501474926245E-2</v>
      </c>
      <c r="AD1482" s="62">
        <v>16.12</v>
      </c>
      <c r="AE1482" s="60">
        <f>IF(AND(ISNUMBER(AD1481),ISNUMBER(AD1482)),AD1482/AD1481-1,"")</f>
        <v>-6.7775723967959944E-3</v>
      </c>
      <c r="AF1482" s="60">
        <f>IF(ISNUMBER(AD1482),AD1482/MAX(AD$22:AD1482)-1,"")</f>
        <v>-7.8330474556889462E-2</v>
      </c>
      <c r="AH1482" s="62">
        <v>17.32</v>
      </c>
      <c r="AI1482" s="60">
        <f>IF(AND(ISNUMBER(AH1481),ISNUMBER(AH1482)),AH1482/AH1481-1,"")</f>
        <v>-3.4522439585730202E-3</v>
      </c>
      <c r="AJ1482" s="60">
        <f>IF(ISNUMBER(AH1482),AH1482/MAX(AH$22:AH1482)-1,"")</f>
        <v>-0.17680608365019002</v>
      </c>
      <c r="AL1482" s="62">
        <v>17.829999999999998</v>
      </c>
      <c r="AM1482" s="60">
        <f>IF(AND(ISNUMBER(AL1481),ISNUMBER(AL1482)),AL1482/AL1481-1,"")</f>
        <v>3.9414414414411514E-3</v>
      </c>
      <c r="AN1482" s="60">
        <f>IF(ISNUMBER(AL1482),AL1482/MAX(AL$22:AL1482)-1,"")</f>
        <v>-0.24352991090369125</v>
      </c>
      <c r="AP1482" s="62">
        <v>100.43</v>
      </c>
      <c r="AQ1482" s="60">
        <f>IF(AND(ISNUMBER(AP1481),ISNUMBER(AP1482)),AP1482/AP1481-1,"")</f>
        <v>-3.3740200456483516E-3</v>
      </c>
      <c r="AR1482" s="60">
        <f>IF(ISNUMBER(AP1482),AP1482/MAX(AP$22:AP1482)-1,"")</f>
        <v>-3.4729112919229532E-3</v>
      </c>
      <c r="AT1482" s="62">
        <v>50.13</v>
      </c>
      <c r="AU1482" s="60">
        <f>IF(AND(ISNUMBER(AT1481),ISNUMBER(AT1482)),AT1482/AT1481-1,"")</f>
        <v>5.9880239520970768E-4</v>
      </c>
      <c r="AV1482" s="60">
        <f>IF(ISNUMBER(AT1482),AT1482/MAX(AT$22:AT1482)-1,"")</f>
        <v>-2.3880597014924732E-3</v>
      </c>
      <c r="AX1482" s="62">
        <v>26.97</v>
      </c>
      <c r="AY1482" s="60">
        <f>IF(AND(ISNUMBER(AX1481),ISNUMBER(AX1482)),AX1482/AX1481-1,"")</f>
        <v>1.8120045300113352E-2</v>
      </c>
      <c r="AZ1482" s="60">
        <f>IF(ISNUMBER(AX1482),AX1482/MAX(AX$22:AX1482)-1,"")</f>
        <v>-4.7333097845284389E-2</v>
      </c>
      <c r="BB1482" s="62">
        <v>39.520000000000003</v>
      </c>
      <c r="BC1482" s="60">
        <f>IF(AND(ISNUMBER(BB1481),ISNUMBER(BB1482)),BB1482/BB1481-1,"")</f>
        <v>-2.5297242600552661E-4</v>
      </c>
      <c r="BD1482" s="60">
        <f>IF(ISNUMBER(BB1482),BB1482/MAX(BB$22:BB1482)-1,"")</f>
        <v>-0.28548182968721747</v>
      </c>
      <c r="BF1482" s="62">
        <v>49.02</v>
      </c>
      <c r="BG1482" s="60">
        <f>IF(AND(ISNUMBER(BF1481),ISNUMBER(BF1482)),BF1482/BF1481-1,"")</f>
        <v>1.0210332856852578E-3</v>
      </c>
      <c r="BH1482" s="60">
        <f>IF(ISNUMBER(BF1482),BF1482/MAX(BF$22:BF1482)-1,"")</f>
        <v>-9.4569634281492343E-2</v>
      </c>
      <c r="BK1482" s="61">
        <f>BK1481*(1+BL1482)</f>
        <v>150.15118094197518</v>
      </c>
      <c r="BL1482" s="60">
        <f>$L$12*N(AQ1482)+$L$13*N(S1482)+$L$14*N(AA1482)+$L$15*N(AE1482)+$L$16*N(AY1482)+$L$17*N(BC1482)+$L$18*N(AM1482)+$L$19*N(AU1482)+$L$20*N(W1482)</f>
        <v>5.1194656710176825E-3</v>
      </c>
      <c r="BM1482" s="60">
        <f>IF(ISNUMBER(BK1482),BK1482/MAX(BK$22:BK1482)-1,"")</f>
        <v>-3.7215999933837174E-2</v>
      </c>
      <c r="BO1482" s="61">
        <f>BO1481*(1+BP1482)</f>
        <v>150.17559620175288</v>
      </c>
      <c r="BP1482" s="60">
        <f>$L$36*N(S1482)+$L$37*N(AQ1482)+$L$38*N(AA1482)+$L$39*N(AE1482)+$L$40*N(AM1482)+$L$41*N(W1482)+$L$42*N(AI1482)+$L$43*N(BG1482)+$L$44*N(AY1482)</f>
        <v>3.5645796860276002E-3</v>
      </c>
      <c r="BQ1482" s="60">
        <f>IF(ISNUMBER(BO1482),BO1482/MAX(BO$22:BO1482)-1,"")</f>
        <v>-3.8524575576752706E-2</v>
      </c>
      <c r="BS1482" s="61">
        <f>BS1481*(1+BT1482)</f>
        <v>137.60950772807749</v>
      </c>
      <c r="BT1482" s="60">
        <f>$L$60*N(S1482)+$L$61*N(AE1482)+$L$62*N(AQ1482)+$L$63*N(AM1482)+$L$64*N(AI1482)+$L$65*N(AA1482)+$L$66*N(BG1482)+$L$67*N(W1482)+$L$68*N(AY1482)</f>
        <v>1.4607980633101507E-3</v>
      </c>
      <c r="BU1482" s="60">
        <f>IF(ISNUMBER(BS1482),BS1482/MAX(BS$22:BS1482)-1,"")</f>
        <v>-4.7099821035788025E-2</v>
      </c>
    </row>
    <row r="1483" spans="17:73" ht="16" customHeight="1">
      <c r="Q1483" s="63">
        <v>45209</v>
      </c>
      <c r="R1483" s="62">
        <v>675.1</v>
      </c>
      <c r="S1483" s="60">
        <f>IF(AND(ISNUMBER(R1482),ISNUMBER(R1483)),R1483/R1482-1,"")</f>
        <v>5.7205851681911835E-3</v>
      </c>
      <c r="T1483" s="60">
        <f>IF(ISNUMBER(R1483),R1483/MAX(R$22:R1483)-1,"")</f>
        <v>-4.0696848267826158E-2</v>
      </c>
      <c r="V1483" s="62">
        <v>334.56</v>
      </c>
      <c r="W1483" s="60">
        <f>IF(AND(ISNUMBER(V1482),ISNUMBER(V1483)),V1483/V1482-1,"")</f>
        <v>5.1676481192164392E-3</v>
      </c>
      <c r="X1483" s="60">
        <f>IF(ISNUMBER(V1483),V1483/MAX(V$22:V1483)-1,"")</f>
        <v>-4.4742026668189494E-2</v>
      </c>
      <c r="Z1483" s="62">
        <v>12.38</v>
      </c>
      <c r="AA1483" s="60">
        <f>IF(AND(ISNUMBER(Z1482),ISNUMBER(Z1483)),Z1483/Z1482-1,"")</f>
        <v>3.2414910858995505E-3</v>
      </c>
      <c r="AB1483" s="60">
        <f>IF(ISNUMBER(Z1483),Z1483/MAX(Z$22:Z1483)-1,"")</f>
        <v>-8.7020648967551573E-2</v>
      </c>
      <c r="AD1483" s="62">
        <v>16.559999999999999</v>
      </c>
      <c r="AE1483" s="60">
        <f>IF(AND(ISNUMBER(AD1482),ISNUMBER(AD1483)),AD1483/AD1482-1,"")</f>
        <v>2.7295285359801413E-2</v>
      </c>
      <c r="AF1483" s="60">
        <f>IF(ISNUMBER(AD1483),AD1483/MAX(AD$22:AD1483)-1,"")</f>
        <v>-5.3173241852487174E-2</v>
      </c>
      <c r="AH1483" s="62">
        <v>17.55</v>
      </c>
      <c r="AI1483" s="60">
        <f>IF(AND(ISNUMBER(AH1482),ISNUMBER(AH1483)),AH1483/AH1482-1,"")</f>
        <v>1.3279445727482742E-2</v>
      </c>
      <c r="AJ1483" s="60">
        <f>IF(ISNUMBER(AH1483),AH1483/MAX(AH$22:AH1483)-1,"")</f>
        <v>-0.16587452471482877</v>
      </c>
      <c r="AL1483" s="62">
        <v>18.059999999999999</v>
      </c>
      <c r="AM1483" s="60">
        <f>IF(AND(ISNUMBER(AL1482),ISNUMBER(AL1483)),AL1483/AL1482-1,"")</f>
        <v>1.2899607403253022E-2</v>
      </c>
      <c r="AN1483" s="60">
        <f>IF(ISNUMBER(AL1483),AL1483/MAX(AL$22:AL1483)-1,"")</f>
        <v>-0.23377174374204501</v>
      </c>
      <c r="AP1483" s="62">
        <v>100.43</v>
      </c>
      <c r="AQ1483" s="60">
        <f>IF(AND(ISNUMBER(AP1482),ISNUMBER(AP1483)),AP1483/AP1482-1,"")</f>
        <v>0</v>
      </c>
      <c r="AR1483" s="60">
        <f>IF(ISNUMBER(AP1483),AP1483/MAX(AP$22:AP1483)-1,"")</f>
        <v>-3.4729112919229532E-3</v>
      </c>
      <c r="AT1483" s="62">
        <v>50.13</v>
      </c>
      <c r="AU1483" s="60">
        <f>IF(AND(ISNUMBER(AT1482),ISNUMBER(AT1483)),AT1483/AT1482-1,"")</f>
        <v>0</v>
      </c>
      <c r="AV1483" s="60">
        <f>IF(ISNUMBER(AT1483),AT1483/MAX(AT$22:AT1483)-1,"")</f>
        <v>-2.3880597014924732E-3</v>
      </c>
      <c r="AX1483" s="62">
        <v>26.85</v>
      </c>
      <c r="AY1483" s="60">
        <f>IF(AND(ISNUMBER(AX1482),ISNUMBER(AX1483)),AX1483/AX1482-1,"")</f>
        <v>-4.4493882091211079E-3</v>
      </c>
      <c r="AZ1483" s="60">
        <f>IF(ISNUMBER(AX1483),AX1483/MAX(AX$22:AX1483)-1,"")</f>
        <v>-5.1571882726951568E-2</v>
      </c>
      <c r="BB1483" s="62">
        <v>39.71</v>
      </c>
      <c r="BC1483" s="60">
        <f>IF(AND(ISNUMBER(BB1482),ISNUMBER(BB1483)),BB1483/BB1482-1,"")</f>
        <v>4.8076923076922906E-3</v>
      </c>
      <c r="BD1483" s="60">
        <f>IF(ISNUMBER(BB1483),BB1483/MAX(BB$22:BB1483)-1,"")</f>
        <v>-0.28204664617609831</v>
      </c>
      <c r="BF1483" s="62">
        <v>49.12</v>
      </c>
      <c r="BG1483" s="60">
        <f>IF(AND(ISNUMBER(BF1482),ISNUMBER(BF1483)),BF1483/BF1482-1,"")</f>
        <v>2.0399836801303639E-3</v>
      </c>
      <c r="BH1483" s="60">
        <f>IF(ISNUMBER(BF1483),BF1483/MAX(BF$22:BF1483)-1,"")</f>
        <v>-9.2722571111932051E-2</v>
      </c>
      <c r="BK1483" s="61">
        <f>BK1482*(1+BL1483)</f>
        <v>150.91001235229456</v>
      </c>
      <c r="BL1483" s="60">
        <f>$L$12*N(AQ1483)+$L$13*N(S1483)+$L$14*N(AA1483)+$L$15*N(AE1483)+$L$16*N(AY1483)+$L$17*N(BC1483)+$L$18*N(AM1483)+$L$19*N(AU1483)+$L$20*N(W1483)</f>
        <v>5.0537824981385024E-3</v>
      </c>
      <c r="BM1483" s="60">
        <f>IF(ISNUMBER(BK1483),BK1483/MAX(BK$22:BK1483)-1,"")</f>
        <v>-3.2350299004815009E-2</v>
      </c>
      <c r="BO1483" s="61">
        <f>BO1482*(1+BP1483)</f>
        <v>151.2410644714798</v>
      </c>
      <c r="BP1483" s="60">
        <f>$L$36*N(S1483)+$L$37*N(AQ1483)+$L$38*N(AA1483)+$L$39*N(AE1483)+$L$40*N(AM1483)+$L$41*N(W1483)+$L$42*N(AI1483)+$L$43*N(BG1483)+$L$44*N(AY1483)</f>
        <v>7.0948163128682568E-3</v>
      </c>
      <c r="BQ1483" s="60">
        <f>IF(ISNUMBER(BO1483),BO1483/MAX(BO$22:BO1483)-1,"")</f>
        <v>-3.1703084051132646E-2</v>
      </c>
      <c r="BS1483" s="61">
        <f>BS1482*(1+BT1483)</f>
        <v>138.99067902141411</v>
      </c>
      <c r="BT1483" s="60">
        <f>$L$60*N(S1483)+$L$61*N(AE1483)+$L$62*N(AQ1483)+$L$63*N(AM1483)+$L$64*N(AI1483)+$L$65*N(AA1483)+$L$66*N(BG1483)+$L$67*N(W1483)+$L$68*N(AY1483)</f>
        <v>1.0036888556173589E-2</v>
      </c>
      <c r="BU1483" s="60">
        <f>IF(ISNUMBER(BS1483),BS1483/MAX(BS$22:BS1483)-1,"")</f>
        <v>-3.7535668134366373E-2</v>
      </c>
    </row>
    <row r="1484" spans="17:73" ht="16" customHeight="1">
      <c r="Q1484" s="63">
        <v>45210</v>
      </c>
      <c r="R1484" s="62">
        <v>677.34</v>
      </c>
      <c r="S1484" s="60">
        <f>IF(AND(ISNUMBER(R1483),ISNUMBER(R1484)),R1484/R1483-1,"")</f>
        <v>3.3180269589689892E-3</v>
      </c>
      <c r="T1484" s="60">
        <f>IF(ISNUMBER(R1484),R1484/MAX(R$22:R1484)-1,"")</f>
        <v>-3.7513854548554826E-2</v>
      </c>
      <c r="V1484" s="62">
        <v>335.94</v>
      </c>
      <c r="W1484" s="60">
        <f>IF(AND(ISNUMBER(V1483),ISNUMBER(V1484)),V1484/V1483-1,"")</f>
        <v>4.1248206599713289E-3</v>
      </c>
      <c r="X1484" s="60">
        <f>IF(ISNUMBER(V1484),V1484/MAX(V$22:V1484)-1,"")</f>
        <v>-4.080175884418813E-2</v>
      </c>
      <c r="Z1484" s="62">
        <v>12.46</v>
      </c>
      <c r="AA1484" s="60">
        <f>IF(AND(ISNUMBER(Z1483),ISNUMBER(Z1484)),Z1484/Z1483-1,"")</f>
        <v>6.4620355411955099E-3</v>
      </c>
      <c r="AB1484" s="60">
        <f>IF(ISNUMBER(Z1484),Z1484/MAX(Z$22:Z1484)-1,"")</f>
        <v>-8.1120943952802338E-2</v>
      </c>
      <c r="AD1484" s="62">
        <v>16.649999999999999</v>
      </c>
      <c r="AE1484" s="60">
        <f>IF(AND(ISNUMBER(AD1483),ISNUMBER(AD1484)),AD1484/AD1483-1,"")</f>
        <v>5.4347826086955653E-3</v>
      </c>
      <c r="AF1484" s="60">
        <f>IF(ISNUMBER(AD1484),AD1484/MAX(AD$22:AD1484)-1,"")</f>
        <v>-4.8027444253859297E-2</v>
      </c>
      <c r="AH1484" s="62">
        <v>17.690000000000001</v>
      </c>
      <c r="AI1484" s="60">
        <f>IF(AND(ISNUMBER(AH1483),ISNUMBER(AH1484)),AH1484/AH1483-1,"")</f>
        <v>7.9772079772080229E-3</v>
      </c>
      <c r="AJ1484" s="60">
        <f>IF(ISNUMBER(AH1484),AH1484/MAX(AH$22:AH1484)-1,"")</f>
        <v>-0.15922053231939159</v>
      </c>
      <c r="AL1484" s="62">
        <v>18.239999999999998</v>
      </c>
      <c r="AM1484" s="60">
        <f>IF(AND(ISNUMBER(AL1483),ISNUMBER(AL1484)),AL1484/AL1483-1,"")</f>
        <v>9.966777408637828E-3</v>
      </c>
      <c r="AN1484" s="60">
        <f>IF(ISNUMBER(AL1484),AL1484/MAX(AL$22:AL1484)-1,"")</f>
        <v>-0.22613491726771329</v>
      </c>
      <c r="AP1484" s="62">
        <v>100.45</v>
      </c>
      <c r="AQ1484" s="60">
        <f>IF(AND(ISNUMBER(AP1483),ISNUMBER(AP1484)),AP1484/AP1483-1,"")</f>
        <v>1.9914368216666922E-4</v>
      </c>
      <c r="AR1484" s="60">
        <f>IF(ISNUMBER(AP1484),AP1484/MAX(AP$22:AP1484)-1,"")</f>
        <v>-3.2744592180987686E-3</v>
      </c>
      <c r="AT1484" s="62">
        <v>50.14</v>
      </c>
      <c r="AU1484" s="60">
        <f>IF(AND(ISNUMBER(AT1483),ISNUMBER(AT1484)),AT1484/AT1483-1,"")</f>
        <v>1.9948134849379073E-4</v>
      </c>
      <c r="AV1484" s="60">
        <f>IF(ISNUMBER(AT1484),AT1484/MAX(AT$22:AT1484)-1,"")</f>
        <v>-2.1890547263681004E-3</v>
      </c>
      <c r="AX1484" s="62">
        <v>26.79</v>
      </c>
      <c r="AY1484" s="60">
        <f>IF(AND(ISNUMBER(AX1483),ISNUMBER(AX1484)),AX1484/AX1483-1,"")</f>
        <v>-2.2346368715084886E-3</v>
      </c>
      <c r="AZ1484" s="60">
        <f>IF(ISNUMBER(AX1484),AX1484/MAX(AX$22:AX1484)-1,"")</f>
        <v>-5.3691275167785268E-2</v>
      </c>
      <c r="BB1484" s="62">
        <v>39.75</v>
      </c>
      <c r="BC1484" s="60">
        <f>IF(AND(ISNUMBER(BB1483),ISNUMBER(BB1484)),BB1484/BB1483-1,"")</f>
        <v>1.0073029463610883E-3</v>
      </c>
      <c r="BD1484" s="60">
        <f>IF(ISNUMBER(BB1484),BB1484/MAX(BB$22:BB1484)-1,"")</f>
        <v>-0.28132344964744171</v>
      </c>
      <c r="BF1484" s="62">
        <v>49.14</v>
      </c>
      <c r="BG1484" s="60">
        <f>IF(AND(ISNUMBER(BF1483),ISNUMBER(BF1484)),BF1484/BF1483-1,"")</f>
        <v>4.0716612377855732E-4</v>
      </c>
      <c r="BH1484" s="60">
        <f>IF(ISNUMBER(BF1484),BF1484/MAX(BF$22:BF1484)-1,"")</f>
        <v>-9.2353158478019948E-2</v>
      </c>
      <c r="BK1484" s="61">
        <f>BK1483*(1+BL1484)</f>
        <v>151.32442599917843</v>
      </c>
      <c r="BL1484" s="60">
        <f>$L$12*N(AQ1484)+$L$13*N(S1484)+$L$14*N(AA1484)+$L$15*N(AE1484)+$L$16*N(AY1484)+$L$17*N(BC1484)+$L$18*N(AM1484)+$L$19*N(AU1484)+$L$20*N(W1484)</f>
        <v>2.7460977600111906E-3</v>
      </c>
      <c r="BM1484" s="60">
        <f>IF(ISNUMBER(BK1484),BK1484/MAX(BK$22:BK1484)-1,"")</f>
        <v>-2.9693038328436838E-2</v>
      </c>
      <c r="BO1484" s="61">
        <f>BO1483*(1+BP1484)</f>
        <v>151.7581193899083</v>
      </c>
      <c r="BP1484" s="60">
        <f>$L$36*N(S1484)+$L$37*N(AQ1484)+$L$38*N(AA1484)+$L$39*N(AE1484)+$L$40*N(AM1484)+$L$41*N(W1484)+$L$42*N(AI1484)+$L$43*N(BG1484)+$L$44*N(AY1484)</f>
        <v>3.4187468875292101E-3</v>
      </c>
      <c r="BQ1484" s="60">
        <f>IF(ISNUMBER(BO1484),BO1484/MAX(BO$22:BO1484)-1,"")</f>
        <v>-2.8392721983528157E-2</v>
      </c>
      <c r="BS1484" s="61">
        <f>BS1483*(1+BT1484)</f>
        <v>139.63161278070646</v>
      </c>
      <c r="BT1484" s="60">
        <f>$L$60*N(S1484)+$L$61*N(AE1484)+$L$62*N(AQ1484)+$L$63*N(AM1484)+$L$64*N(AI1484)+$L$65*N(AA1484)+$L$66*N(BG1484)+$L$67*N(W1484)+$L$68*N(AY1484)</f>
        <v>4.6113434642161893E-3</v>
      </c>
      <c r="BU1484" s="60">
        <f>IF(ISNUMBER(BS1484),BS1484/MAX(BS$22:BS1484)-1,"")</f>
        <v>-3.3097414528076685E-2</v>
      </c>
    </row>
    <row r="1485" spans="17:73" ht="16" customHeight="1">
      <c r="Q1485" s="63">
        <v>45211</v>
      </c>
      <c r="R1485" s="62">
        <v>682</v>
      </c>
      <c r="S1485" s="60">
        <f>IF(AND(ISNUMBER(R1484),ISNUMBER(R1485)),R1485/R1484-1,"")</f>
        <v>6.8798535447485154E-3</v>
      </c>
      <c r="T1485" s="60">
        <f>IF(ISNUMBER(R1485),R1485/MAX(R$22:R1485)-1,"")</f>
        <v>-3.0892090828999352E-2</v>
      </c>
      <c r="V1485" s="62">
        <v>338.34</v>
      </c>
      <c r="W1485" s="60">
        <f>IF(AND(ISNUMBER(V1484),ISNUMBER(V1485)),V1485/V1484-1,"")</f>
        <v>7.1441328808714566E-3</v>
      </c>
      <c r="X1485" s="60">
        <f>IF(ISNUMBER(V1485),V1485/MAX(V$22:V1485)-1,"")</f>
        <v>-3.3949119150272766E-2</v>
      </c>
      <c r="Z1485" s="62">
        <v>12.56</v>
      </c>
      <c r="AA1485" s="60">
        <f>IF(AND(ISNUMBER(Z1484),ISNUMBER(Z1485)),Z1485/Z1484-1,"")</f>
        <v>8.0256821829856051E-3</v>
      </c>
      <c r="AB1485" s="60">
        <f>IF(ISNUMBER(Z1485),Z1485/MAX(Z$22:Z1485)-1,"")</f>
        <v>-7.3746312684365822E-2</v>
      </c>
      <c r="AD1485" s="62">
        <v>16.940000000000001</v>
      </c>
      <c r="AE1485" s="60">
        <f>IF(AND(ISNUMBER(AD1484),ISNUMBER(AD1485)),AD1485/AD1484-1,"")</f>
        <v>1.7417417417417536E-2</v>
      </c>
      <c r="AF1485" s="60">
        <f>IF(ISNUMBER(AD1485),AD1485/MAX(AD$22:AD1485)-1,"")</f>
        <v>-3.1446540880503027E-2</v>
      </c>
      <c r="AH1485" s="62">
        <v>17.72</v>
      </c>
      <c r="AI1485" s="60">
        <f>IF(AND(ISNUMBER(AH1484),ISNUMBER(AH1485)),AH1485/AH1484-1,"")</f>
        <v>1.6958733747878263E-3</v>
      </c>
      <c r="AJ1485" s="60">
        <f>IF(ISNUMBER(AH1485),AH1485/MAX(AH$22:AH1485)-1,"")</f>
        <v>-0.15779467680608372</v>
      </c>
      <c r="AL1485" s="62">
        <v>18.41</v>
      </c>
      <c r="AM1485" s="60">
        <f>IF(AND(ISNUMBER(AL1484),ISNUMBER(AL1485)),AL1485/AL1484-1,"")</f>
        <v>9.3201754385965341E-3</v>
      </c>
      <c r="AN1485" s="60">
        <f>IF(ISNUMBER(AL1485),AL1485/MAX(AL$22:AL1485)-1,"")</f>
        <v>-0.21892235893084433</v>
      </c>
      <c r="AP1485" s="62">
        <v>100.465</v>
      </c>
      <c r="AQ1485" s="60">
        <f>IF(AND(ISNUMBER(AP1484),ISNUMBER(AP1485)),AP1485/AP1484-1,"")</f>
        <v>1.493280238924477E-4</v>
      </c>
      <c r="AR1485" s="60">
        <f>IF(ISNUMBER(AP1485),AP1485/MAX(AP$22:AP1485)-1,"")</f>
        <v>-3.1256201627306579E-3</v>
      </c>
      <c r="AT1485" s="62">
        <v>50.14</v>
      </c>
      <c r="AU1485" s="60">
        <f>IF(AND(ISNUMBER(AT1484),ISNUMBER(AT1485)),AT1485/AT1484-1,"")</f>
        <v>0</v>
      </c>
      <c r="AV1485" s="60">
        <f>IF(ISNUMBER(AT1485),AT1485/MAX(AT$22:AT1485)-1,"")</f>
        <v>-2.1890547263681004E-3</v>
      </c>
      <c r="AX1485" s="62">
        <v>27.07</v>
      </c>
      <c r="AY1485" s="60">
        <f>IF(AND(ISNUMBER(AX1484),ISNUMBER(AX1485)),AX1485/AX1484-1,"")</f>
        <v>1.0451661067562457E-2</v>
      </c>
      <c r="AZ1485" s="60">
        <f>IF(ISNUMBER(AX1485),AX1485/MAX(AX$22:AX1485)-1,"")</f>
        <v>-4.3800777110561628E-2</v>
      </c>
      <c r="BB1485" s="62">
        <v>39.9</v>
      </c>
      <c r="BC1485" s="60">
        <f>IF(AND(ISNUMBER(BB1484),ISNUMBER(BB1485)),BB1485/BB1484-1,"")</f>
        <v>3.7735849056603765E-3</v>
      </c>
      <c r="BD1485" s="60">
        <f>IF(ISNUMBER(BB1485),BB1485/MAX(BB$22:BB1485)-1,"")</f>
        <v>-0.27861146266497927</v>
      </c>
      <c r="BF1485" s="62">
        <v>49.13</v>
      </c>
      <c r="BG1485" s="60">
        <f>IF(AND(ISNUMBER(BF1484),ISNUMBER(BF1485)),BF1485/BF1484-1,"")</f>
        <v>-2.0350020350012876E-4</v>
      </c>
      <c r="BH1485" s="60">
        <f>IF(ISNUMBER(BF1485),BF1485/MAX(BF$22:BF1485)-1,"")</f>
        <v>-9.2537864794975944E-2</v>
      </c>
      <c r="BK1485" s="61">
        <f>BK1484*(1+BL1485)</f>
        <v>152.41714937750723</v>
      </c>
      <c r="BL1485" s="60">
        <f>$L$12*N(AQ1485)+$L$13*N(S1485)+$L$14*N(AA1485)+$L$15*N(AE1485)+$L$16*N(AY1485)+$L$17*N(BC1485)+$L$18*N(AM1485)+$L$19*N(AU1485)+$L$20*N(W1485)</f>
        <v>7.2210640887197903E-3</v>
      </c>
      <c r="BM1485" s="60">
        <f>IF(ISNUMBER(BK1485),BK1485/MAX(BK$22:BK1485)-1,"")</f>
        <v>-2.2686389572475485E-2</v>
      </c>
      <c r="BO1485" s="61">
        <f>BO1484*(1+BP1485)</f>
        <v>152.92405895499752</v>
      </c>
      <c r="BP1485" s="60">
        <f>$L$36*N(S1485)+$L$37*N(AQ1485)+$L$38*N(AA1485)+$L$39*N(AE1485)+$L$40*N(AM1485)+$L$41*N(W1485)+$L$42*N(AI1485)+$L$43*N(BG1485)+$L$44*N(AY1485)</f>
        <v>7.6828809540898111E-3</v>
      </c>
      <c r="BQ1485" s="60">
        <f>IF(ISNUMBER(BO1485),BO1485/MAX(BO$22:BO1485)-1,"")</f>
        <v>-2.0927978932400282E-2</v>
      </c>
      <c r="BS1485" s="61">
        <f>BS1484*(1+BT1485)</f>
        <v>140.66981528729158</v>
      </c>
      <c r="BT1485" s="60">
        <f>$L$60*N(S1485)+$L$61*N(AE1485)+$L$62*N(AQ1485)+$L$63*N(AM1485)+$L$64*N(AI1485)+$L$65*N(AA1485)+$L$66*N(BG1485)+$L$67*N(W1485)+$L$68*N(AY1485)</f>
        <v>7.4352969639879538E-3</v>
      </c>
      <c r="BU1485" s="60">
        <f>IF(ISNUMBER(BS1485),BS1485/MAX(BS$22:BS1485)-1,"")</f>
        <v>-2.590820666984528E-2</v>
      </c>
    </row>
    <row r="1486" spans="17:73" ht="16" customHeight="1">
      <c r="Q1486" s="63">
        <v>45212</v>
      </c>
      <c r="R1486" s="62">
        <v>686.5</v>
      </c>
      <c r="S1486" s="60">
        <f>IF(AND(ISNUMBER(R1485),ISNUMBER(R1486)),R1486/R1485-1,"")</f>
        <v>6.5982404692082053E-3</v>
      </c>
      <c r="T1486" s="60">
        <f>IF(ISNUMBER(R1486),R1486/MAX(R$22:R1486)-1,"")</f>
        <v>-2.4497683803677561E-2</v>
      </c>
      <c r="V1486" s="62">
        <v>340.32</v>
      </c>
      <c r="W1486" s="60">
        <f>IF(AND(ISNUMBER(V1485),ISNUMBER(V1486)),V1486/V1485-1,"")</f>
        <v>5.8521014364250057E-3</v>
      </c>
      <c r="X1486" s="60">
        <f>IF(ISNUMBER(V1486),V1486/MAX(V$22:V1486)-1,"")</f>
        <v>-2.8295691402792533E-2</v>
      </c>
      <c r="Z1486" s="62">
        <v>12.68</v>
      </c>
      <c r="AA1486" s="60">
        <f>IF(AND(ISNUMBER(Z1485),ISNUMBER(Z1486)),Z1486/Z1485-1,"")</f>
        <v>9.5541401273884219E-3</v>
      </c>
      <c r="AB1486" s="60">
        <f>IF(ISNUMBER(Z1486),Z1486/MAX(Z$22:Z1486)-1,"")</f>
        <v>-6.4896755162241915E-2</v>
      </c>
      <c r="AD1486" s="62">
        <v>16.739999999999998</v>
      </c>
      <c r="AE1486" s="60">
        <f>IF(AND(ISNUMBER(AD1485),ISNUMBER(AD1486)),AD1486/AD1485-1,"")</f>
        <v>-1.1806375442739214E-2</v>
      </c>
      <c r="AF1486" s="60">
        <f>IF(ISNUMBER(AD1486),AD1486/MAX(AD$22:AD1486)-1,"")</f>
        <v>-4.2881646655231531E-2</v>
      </c>
      <c r="AH1486" s="62">
        <v>17.559999999999999</v>
      </c>
      <c r="AI1486" s="60">
        <f>IF(AND(ISNUMBER(AH1485),ISNUMBER(AH1486)),AH1486/AH1485-1,"")</f>
        <v>-9.0293453724604733E-3</v>
      </c>
      <c r="AJ1486" s="60">
        <f>IF(ISNUMBER(AH1486),AH1486/MAX(AH$22:AH1486)-1,"")</f>
        <v>-0.16539923954372626</v>
      </c>
      <c r="AL1486" s="62">
        <v>18.25</v>
      </c>
      <c r="AM1486" s="60">
        <f>IF(AND(ISNUMBER(AL1485),ISNUMBER(AL1486)),AL1486/AL1485-1,"")</f>
        <v>-8.6909288430201403E-3</v>
      </c>
      <c r="AN1486" s="60">
        <f>IF(ISNUMBER(AL1486),AL1486/MAX(AL$22:AL1486)-1,"")</f>
        <v>-0.2257106491302503</v>
      </c>
      <c r="AP1486" s="62">
        <v>100.47</v>
      </c>
      <c r="AQ1486" s="60">
        <f>IF(AND(ISNUMBER(AP1485),ISNUMBER(AP1486)),AP1486/AP1485-1,"")</f>
        <v>4.9768576120934327E-5</v>
      </c>
      <c r="AR1486" s="60">
        <f>IF(ISNUMBER(AP1486),AP1486/MAX(AP$22:AP1486)-1,"")</f>
        <v>-3.076007144274695E-3</v>
      </c>
      <c r="AT1486" s="62">
        <v>50.14</v>
      </c>
      <c r="AU1486" s="60">
        <f>IF(AND(ISNUMBER(AT1485),ISNUMBER(AT1486)),AT1486/AT1485-1,"")</f>
        <v>0</v>
      </c>
      <c r="AV1486" s="60">
        <f>IF(ISNUMBER(AT1486),AT1486/MAX(AT$22:AT1486)-1,"")</f>
        <v>-2.1890547263681004E-3</v>
      </c>
      <c r="AX1486" s="62">
        <v>27.47</v>
      </c>
      <c r="AY1486" s="60">
        <f>IF(AND(ISNUMBER(AX1485),ISNUMBER(AX1486)),AX1486/AX1485-1,"")</f>
        <v>1.4776505356483227E-2</v>
      </c>
      <c r="AZ1486" s="60">
        <f>IF(ISNUMBER(AX1486),AX1486/MAX(AX$22:AX1486)-1,"")</f>
        <v>-2.9671494171670809E-2</v>
      </c>
      <c r="BB1486" s="62">
        <v>39.770000000000003</v>
      </c>
      <c r="BC1486" s="60">
        <f>IF(AND(ISNUMBER(BB1485),ISNUMBER(BB1486)),BB1486/BB1485-1,"")</f>
        <v>-3.2581453634084045E-3</v>
      </c>
      <c r="BD1486" s="60">
        <f>IF(ISNUMBER(BB1486),BB1486/MAX(BB$22:BB1486)-1,"")</f>
        <v>-0.28096185138311336</v>
      </c>
      <c r="BF1486" s="62">
        <v>49.21</v>
      </c>
      <c r="BG1486" s="60">
        <f>IF(AND(ISNUMBER(BF1485),ISNUMBER(BF1486)),BF1486/BF1485-1,"")</f>
        <v>1.628332994097148E-3</v>
      </c>
      <c r="BH1486" s="60">
        <f>IF(ISNUMBER(BF1486),BF1486/MAX(BF$22:BF1486)-1,"")</f>
        <v>-9.1060214259327643E-2</v>
      </c>
      <c r="BK1486" s="61">
        <f>BK1485*(1+BL1486)</f>
        <v>153.02168605770416</v>
      </c>
      <c r="BL1486" s="60">
        <f>$L$12*N(AQ1486)+$L$13*N(S1486)+$L$14*N(AA1486)+$L$15*N(AE1486)+$L$16*N(AY1486)+$L$17*N(BC1486)+$L$18*N(AM1486)+$L$19*N(AU1486)+$L$20*N(W1486)</f>
        <v>3.9663297907480957E-3</v>
      </c>
      <c r="BM1486" s="60">
        <f>IF(ISNUMBER(BK1486),BK1486/MAX(BK$22:BK1486)-1,"")</f>
        <v>-1.8810041484533135E-2</v>
      </c>
      <c r="BO1486" s="61">
        <f>BO1485*(1+BP1486)</f>
        <v>153.32933793384575</v>
      </c>
      <c r="BP1486" s="60">
        <f>$L$36*N(S1486)+$L$37*N(AQ1486)+$L$38*N(AA1486)+$L$39*N(AE1486)+$L$40*N(AM1486)+$L$41*N(W1486)+$L$42*N(AI1486)+$L$43*N(BG1486)+$L$44*N(AY1486)</f>
        <v>2.650197631541484E-3</v>
      </c>
      <c r="BQ1486" s="60">
        <f>IF(ISNUMBER(BO1486),BO1486/MAX(BO$22:BO1486)-1,"")</f>
        <v>-1.8333244581058561E-2</v>
      </c>
      <c r="BS1486" s="61">
        <f>BS1485*(1+BT1486)</f>
        <v>140.50298177463219</v>
      </c>
      <c r="BT1486" s="60">
        <f>$L$60*N(S1486)+$L$61*N(AE1486)+$L$62*N(AQ1486)+$L$63*N(AM1486)+$L$64*N(AI1486)+$L$65*N(AA1486)+$L$66*N(BG1486)+$L$67*N(W1486)+$L$68*N(AY1486)</f>
        <v>-1.1859936854162997E-3</v>
      </c>
      <c r="BU1486" s="60">
        <f>IF(ISNUMBER(BS1486),BS1486/MAX(BS$22:BS1486)-1,"")</f>
        <v>-2.7063473385750658E-2</v>
      </c>
    </row>
    <row r="1487" spans="17:73" ht="16" customHeight="1">
      <c r="Q1487" s="63">
        <v>45215</v>
      </c>
      <c r="R1487" s="62">
        <v>684</v>
      </c>
      <c r="S1487" s="60">
        <f>IF(AND(ISNUMBER(R1486),ISNUMBER(R1487)),R1487/R1486-1,"")</f>
        <v>-3.6416605972323657E-3</v>
      </c>
      <c r="T1487" s="60">
        <f>IF(ISNUMBER(R1487),R1487/MAX(R$22:R1487)-1,"")</f>
        <v>-2.8050132151078544E-2</v>
      </c>
      <c r="V1487" s="62">
        <v>338.37</v>
      </c>
      <c r="W1487" s="60">
        <f>IF(AND(ISNUMBER(V1486),ISNUMBER(V1487)),V1487/V1486-1,"")</f>
        <v>-5.7299012693934337E-3</v>
      </c>
      <c r="X1487" s="60">
        <f>IF(ISNUMBER(V1487),V1487/MAX(V$22:V1487)-1,"")</f>
        <v>-3.3863461154098773E-2</v>
      </c>
      <c r="Z1487" s="62">
        <v>12.56</v>
      </c>
      <c r="AA1487" s="60">
        <f>IF(AND(ISNUMBER(Z1486),ISNUMBER(Z1487)),Z1487/Z1486-1,"")</f>
        <v>-9.4637223974762819E-3</v>
      </c>
      <c r="AB1487" s="60">
        <f>IF(ISNUMBER(Z1487),Z1487/MAX(Z$22:Z1487)-1,"")</f>
        <v>-7.3746312684365822E-2</v>
      </c>
      <c r="AD1487" s="62">
        <v>16.489999999999998</v>
      </c>
      <c r="AE1487" s="60">
        <f>IF(AND(ISNUMBER(AD1486),ISNUMBER(AD1487)),AD1487/AD1486-1,"")</f>
        <v>-1.4934289127837563E-2</v>
      </c>
      <c r="AF1487" s="60">
        <f>IF(ISNUMBER(AD1487),AD1487/MAX(AD$22:AD1487)-1,"")</f>
        <v>-5.7175528873642079E-2</v>
      </c>
      <c r="AH1487" s="62">
        <v>17.32</v>
      </c>
      <c r="AI1487" s="60">
        <f>IF(AND(ISNUMBER(AH1486),ISNUMBER(AH1487)),AH1487/AH1486-1,"")</f>
        <v>-1.3667425968109215E-2</v>
      </c>
      <c r="AJ1487" s="60">
        <f>IF(ISNUMBER(AH1487),AH1487/MAX(AH$22:AH1487)-1,"")</f>
        <v>-0.17680608365019002</v>
      </c>
      <c r="AL1487" s="62">
        <v>18.32</v>
      </c>
      <c r="AM1487" s="60">
        <f>IF(AND(ISNUMBER(AL1486),ISNUMBER(AL1487)),AL1487/AL1486-1,"")</f>
        <v>3.8356164383561708E-3</v>
      </c>
      <c r="AN1487" s="60">
        <f>IF(ISNUMBER(AL1487),AL1487/MAX(AL$22:AL1487)-1,"")</f>
        <v>-0.22274077216801014</v>
      </c>
      <c r="AP1487" s="62">
        <v>100.51</v>
      </c>
      <c r="AQ1487" s="60">
        <f>IF(AND(ISNUMBER(AP1486),ISNUMBER(AP1487)),AP1487/AP1486-1,"")</f>
        <v>3.9812879466505358E-4</v>
      </c>
      <c r="AR1487" s="60">
        <f>IF(ISNUMBER(AP1487),AP1487/MAX(AP$22:AP1487)-1,"")</f>
        <v>-2.6791029966263258E-3</v>
      </c>
      <c r="AT1487" s="62">
        <v>50.16</v>
      </c>
      <c r="AU1487" s="60">
        <f>IF(AND(ISNUMBER(AT1486),ISNUMBER(AT1487)),AT1487/AT1486-1,"")</f>
        <v>3.9888312724367658E-4</v>
      </c>
      <c r="AV1487" s="60">
        <f>IF(ISNUMBER(AT1487),AT1487/MAX(AT$22:AT1487)-1,"")</f>
        <v>-1.7910447761194659E-3</v>
      </c>
      <c r="AX1487" s="62">
        <v>28.07</v>
      </c>
      <c r="AY1487" s="60">
        <f>IF(AND(ISNUMBER(AX1486),ISNUMBER(AX1487)),AX1487/AX1486-1,"")</f>
        <v>2.1842009464870804E-2</v>
      </c>
      <c r="AZ1487" s="60">
        <f>IF(ISNUMBER(AX1487),AX1487/MAX(AX$22:AX1487)-1,"")</f>
        <v>-8.4775697633344693E-3</v>
      </c>
      <c r="BB1487" s="62">
        <v>39.78</v>
      </c>
      <c r="BC1487" s="60">
        <f>IF(AND(ISNUMBER(BB1486),ISNUMBER(BB1487)),BB1487/BB1486-1,"")</f>
        <v>2.5144581342706473E-4</v>
      </c>
      <c r="BD1487" s="60">
        <f>IF(ISNUMBER(BB1487),BB1487/MAX(BB$22:BB1487)-1,"")</f>
        <v>-0.28078105225094918</v>
      </c>
      <c r="BF1487" s="62">
        <v>49.23</v>
      </c>
      <c r="BG1487" s="60">
        <f>IF(AND(ISNUMBER(BF1486),ISNUMBER(BF1487)),BF1487/BF1486-1,"")</f>
        <v>4.0642145905289695E-4</v>
      </c>
      <c r="BH1487" s="60">
        <f>IF(ISNUMBER(BF1487),BF1487/MAX(BF$22:BF1487)-1,"")</f>
        <v>-9.0690801625415651E-2</v>
      </c>
      <c r="BK1487" s="61">
        <f>BK1486*(1+BL1487)</f>
        <v>152.94163577949877</v>
      </c>
      <c r="BL1487" s="60">
        <f>$L$12*N(AQ1487)+$L$13*N(S1487)+$L$14*N(AA1487)+$L$15*N(AE1487)+$L$16*N(AY1487)+$L$17*N(BC1487)+$L$18*N(AM1487)+$L$19*N(AU1487)+$L$20*N(W1487)</f>
        <v>-5.2313028478322273E-4</v>
      </c>
      <c r="BM1487" s="60">
        <f>IF(ISNUMBER(BK1487),BK1487/MAX(BK$22:BK1487)-1,"")</f>
        <v>-1.9323331666957877E-2</v>
      </c>
      <c r="BO1487" s="61">
        <f>BO1486*(1+BP1487)</f>
        <v>152.78291999544305</v>
      </c>
      <c r="BP1487" s="60">
        <f>$L$36*N(S1487)+$L$37*N(AQ1487)+$L$38*N(AA1487)+$L$39*N(AE1487)+$L$40*N(AM1487)+$L$41*N(W1487)+$L$42*N(AI1487)+$L$43*N(BG1487)+$L$44*N(AY1487)</f>
        <v>-3.5636881093065965E-3</v>
      </c>
      <c r="BQ1487" s="60">
        <f>IF(ISNUMBER(BO1487),BO1487/MAX(BO$22:BO1487)-1,"")</f>
        <v>-2.1831598724646573E-2</v>
      </c>
      <c r="BS1487" s="61">
        <f>BS1486*(1+BT1487)</f>
        <v>139.71889123649663</v>
      </c>
      <c r="BT1487" s="60">
        <f>$L$60*N(S1487)+$L$61*N(AE1487)+$L$62*N(AQ1487)+$L$63*N(AM1487)+$L$64*N(AI1487)+$L$65*N(AA1487)+$L$66*N(BG1487)+$L$67*N(W1487)+$L$68*N(AY1487)</f>
        <v>-5.5805971391641139E-3</v>
      </c>
      <c r="BU1487" s="60">
        <f>IF(ISNUMBER(BS1487),BS1487/MAX(BS$22:BS1487)-1,"")</f>
        <v>-3.2493040182762445E-2</v>
      </c>
    </row>
    <row r="1488" spans="17:73" ht="16" customHeight="1">
      <c r="Q1488" s="63">
        <v>45216</v>
      </c>
      <c r="R1488" s="62">
        <v>685</v>
      </c>
      <c r="S1488" s="60">
        <f>IF(AND(ISNUMBER(R1487),ISNUMBER(R1488)),R1488/R1487-1,"")</f>
        <v>1.4619883040936088E-3</v>
      </c>
      <c r="T1488" s="60">
        <f>IF(ISNUMBER(R1488),R1488/MAX(R$22:R1488)-1,"")</f>
        <v>-2.6629152812118084E-2</v>
      </c>
      <c r="V1488" s="62">
        <v>339.25</v>
      </c>
      <c r="W1488" s="60">
        <f>IF(AND(ISNUMBER(V1487),ISNUMBER(V1488)),V1488/V1487-1,"")</f>
        <v>2.6007033720483186E-3</v>
      </c>
      <c r="X1488" s="60">
        <f>IF(ISNUMBER(V1488),V1488/MAX(V$22:V1488)-1,"")</f>
        <v>-3.1350826599663151E-2</v>
      </c>
      <c r="Z1488" s="62">
        <v>12.58</v>
      </c>
      <c r="AA1488" s="60">
        <f>IF(AND(ISNUMBER(Z1487),ISNUMBER(Z1488)),Z1488/Z1487-1,"")</f>
        <v>1.5923566878981443E-3</v>
      </c>
      <c r="AB1488" s="60">
        <f>IF(ISNUMBER(Z1488),Z1488/MAX(Z$22:Z1488)-1,"")</f>
        <v>-7.2271386430678541E-2</v>
      </c>
      <c r="AD1488" s="62">
        <v>16.61</v>
      </c>
      <c r="AE1488" s="60">
        <f>IF(AND(ISNUMBER(AD1487),ISNUMBER(AD1488)),AD1488/AD1487-1,"")</f>
        <v>7.2771376591873604E-3</v>
      </c>
      <c r="AF1488" s="60">
        <f>IF(ISNUMBER(AD1488),AD1488/MAX(AD$22:AD1488)-1,"")</f>
        <v>-5.031446540880502E-2</v>
      </c>
      <c r="AH1488" s="62">
        <v>17.420000000000002</v>
      </c>
      <c r="AI1488" s="60">
        <f>IF(AND(ISNUMBER(AH1487),ISNUMBER(AH1488)),AH1488/AH1487-1,"")</f>
        <v>5.7736720554273369E-3</v>
      </c>
      <c r="AJ1488" s="60">
        <f>IF(ISNUMBER(AH1488),AH1488/MAX(AH$22:AH1488)-1,"")</f>
        <v>-0.17205323193916333</v>
      </c>
      <c r="AL1488" s="62">
        <v>18.399999999999999</v>
      </c>
      <c r="AM1488" s="60">
        <f>IF(AND(ISNUMBER(AL1487),ISNUMBER(AL1488)),AL1488/AL1487-1,"")</f>
        <v>4.366812227074135E-3</v>
      </c>
      <c r="AN1488" s="60">
        <f>IF(ISNUMBER(AL1488),AL1488/MAX(AL$22:AL1488)-1,"")</f>
        <v>-0.21934662706830721</v>
      </c>
      <c r="AP1488" s="62">
        <v>100.51</v>
      </c>
      <c r="AQ1488" s="60">
        <f>IF(AND(ISNUMBER(AP1487),ISNUMBER(AP1488)),AP1488/AP1487-1,"")</f>
        <v>0</v>
      </c>
      <c r="AR1488" s="60">
        <f>IF(ISNUMBER(AP1488),AP1488/MAX(AP$22:AP1488)-1,"")</f>
        <v>-2.6791029966263258E-3</v>
      </c>
      <c r="AT1488" s="62">
        <v>50.174999999999997</v>
      </c>
      <c r="AU1488" s="60">
        <f>IF(AND(ISNUMBER(AT1487),ISNUMBER(AT1488)),AT1488/AT1487-1,"")</f>
        <v>2.9904306220096544E-4</v>
      </c>
      <c r="AV1488" s="60">
        <f>IF(ISNUMBER(AT1488),AT1488/MAX(AT$22:AT1488)-1,"")</f>
        <v>-1.4925373134329067E-3</v>
      </c>
      <c r="AX1488" s="62">
        <v>27.87</v>
      </c>
      <c r="AY1488" s="60">
        <f>IF(AND(ISNUMBER(AX1487),ISNUMBER(AX1488)),AX1488/AX1487-1,"")</f>
        <v>-7.1250445315282906E-3</v>
      </c>
      <c r="AZ1488" s="60">
        <f>IF(ISNUMBER(AX1488),AX1488/MAX(AX$22:AX1488)-1,"")</f>
        <v>-1.5542211232779879E-2</v>
      </c>
      <c r="BB1488" s="62">
        <v>39.590000000000003</v>
      </c>
      <c r="BC1488" s="60">
        <f>IF(AND(ISNUMBER(BB1487),ISNUMBER(BB1488)),BB1488/BB1487-1,"")</f>
        <v>-4.7762694821518181E-3</v>
      </c>
      <c r="BD1488" s="60">
        <f>IF(ISNUMBER(BB1488),BB1488/MAX(BB$22:BB1488)-1,"")</f>
        <v>-0.28421623576206834</v>
      </c>
      <c r="BF1488" s="62">
        <v>49.01</v>
      </c>
      <c r="BG1488" s="60">
        <f>IF(AND(ISNUMBER(BF1487),ISNUMBER(BF1488)),BF1488/BF1487-1,"")</f>
        <v>-4.4688198253097777E-3</v>
      </c>
      <c r="BH1488" s="60">
        <f>IF(ISNUMBER(BF1488),BF1488/MAX(BF$22:BF1488)-1,"")</f>
        <v>-9.4754340598448561E-2</v>
      </c>
      <c r="BK1488" s="61">
        <f>BK1487*(1+BL1488)</f>
        <v>152.99759206007161</v>
      </c>
      <c r="BL1488" s="60">
        <f>$L$12*N(AQ1488)+$L$13*N(S1488)+$L$14*N(AA1488)+$L$15*N(AE1488)+$L$16*N(AY1488)+$L$17*N(BC1488)+$L$18*N(AM1488)+$L$19*N(AU1488)+$L$20*N(W1488)</f>
        <v>3.6586688959911341E-4</v>
      </c>
      <c r="BM1488" s="60">
        <f>IF(ISNUMBER(BK1488),BK1488/MAX(BK$22:BK1488)-1,"")</f>
        <v>-1.8964534544612444E-2</v>
      </c>
      <c r="BO1488" s="61">
        <f>BO1487*(1+BP1488)</f>
        <v>153.02009162505584</v>
      </c>
      <c r="BP1488" s="60">
        <f>$L$36*N(S1488)+$L$37*N(AQ1488)+$L$38*N(AA1488)+$L$39*N(AE1488)+$L$40*N(AM1488)+$L$41*N(W1488)+$L$42*N(AI1488)+$L$43*N(BG1488)+$L$44*N(AY1488)</f>
        <v>1.5523438720760235E-3</v>
      </c>
      <c r="BQ1488" s="60">
        <f>IF(ISNUMBER(BO1488),BO1488/MAX(BO$22:BO1488)-1,"")</f>
        <v>-2.0313145001068511E-2</v>
      </c>
      <c r="BS1488" s="61">
        <f>BS1487*(1+BT1488)</f>
        <v>140.13441680677917</v>
      </c>
      <c r="BT1488" s="60">
        <f>$L$60*N(S1488)+$L$61*N(AE1488)+$L$62*N(AQ1488)+$L$63*N(AM1488)+$L$64*N(AI1488)+$L$65*N(AA1488)+$L$66*N(BG1488)+$L$67*N(W1488)+$L$68*N(AY1488)</f>
        <v>2.9740113638547856E-3</v>
      </c>
      <c r="BU1488" s="60">
        <f>IF(ISNUMBER(BS1488),BS1488/MAX(BS$22:BS1488)-1,"")</f>
        <v>-2.9615663489657384E-2</v>
      </c>
    </row>
    <row r="1489" spans="17:73" ht="16" customHeight="1">
      <c r="Q1489" s="63">
        <v>45217</v>
      </c>
      <c r="R1489" s="62">
        <v>683.22</v>
      </c>
      <c r="S1489" s="60">
        <f>IF(AND(ISNUMBER(R1488),ISNUMBER(R1489)),R1489/R1488-1,"")</f>
        <v>-2.598540145985373E-3</v>
      </c>
      <c r="T1489" s="60">
        <f>IF(ISNUMBER(R1489),R1489/MAX(R$22:R1489)-1,"")</f>
        <v>-2.9158496035467607E-2</v>
      </c>
      <c r="V1489" s="62">
        <v>338.6</v>
      </c>
      <c r="W1489" s="60">
        <f>IF(AND(ISNUMBER(V1488),ISNUMBER(V1489)),V1489/V1488-1,"")</f>
        <v>-1.9159911569638366E-3</v>
      </c>
      <c r="X1489" s="60">
        <f>IF(ISNUMBER(V1489),V1489/MAX(V$22:V1489)-1,"")</f>
        <v>-3.3206749850098527E-2</v>
      </c>
      <c r="Z1489" s="62">
        <v>12.5</v>
      </c>
      <c r="AA1489" s="60">
        <f>IF(AND(ISNUMBER(Z1488),ISNUMBER(Z1489)),Z1489/Z1488-1,"")</f>
        <v>-6.3593004769475492E-3</v>
      </c>
      <c r="AB1489" s="60">
        <f>IF(ISNUMBER(Z1489),Z1489/MAX(Z$22:Z1489)-1,"")</f>
        <v>-7.8171091445427776E-2</v>
      </c>
      <c r="AD1489" s="62">
        <v>16.600000000000001</v>
      </c>
      <c r="AE1489" s="60">
        <f>IF(AND(ISNUMBER(AD1488),ISNUMBER(AD1489)),AD1489/AD1488-1,"")</f>
        <v>-6.0204695966270538E-4</v>
      </c>
      <c r="AF1489" s="60">
        <f>IF(ISNUMBER(AD1489),AD1489/MAX(AD$22:AD1489)-1,"")</f>
        <v>-5.088622069754134E-2</v>
      </c>
      <c r="AH1489" s="62">
        <v>17.350000000000001</v>
      </c>
      <c r="AI1489" s="60">
        <f>IF(AND(ISNUMBER(AH1488),ISNUMBER(AH1489)),AH1489/AH1488-1,"")</f>
        <v>-4.0183696900114585E-3</v>
      </c>
      <c r="AJ1489" s="60">
        <f>IF(ISNUMBER(AH1489),AH1489/MAX(AH$22:AH1489)-1,"")</f>
        <v>-0.17538022813688203</v>
      </c>
      <c r="AL1489" s="62">
        <v>18.38</v>
      </c>
      <c r="AM1489" s="60">
        <f>IF(AND(ISNUMBER(AL1488),ISNUMBER(AL1489)),AL1489/AL1488-1,"")</f>
        <v>-1.0869565217390686E-3</v>
      </c>
      <c r="AN1489" s="60">
        <f>IF(ISNUMBER(AL1489),AL1489/MAX(AL$22:AL1489)-1,"")</f>
        <v>-0.22019516334323297</v>
      </c>
      <c r="AP1489" s="62">
        <v>100.54</v>
      </c>
      <c r="AQ1489" s="60">
        <f>IF(AND(ISNUMBER(AP1488),ISNUMBER(AP1489)),AP1489/AP1488-1,"")</f>
        <v>2.9847776340674592E-4</v>
      </c>
      <c r="AR1489" s="60">
        <f>IF(ISNUMBER(AP1489),AP1489/MAX(AP$22:AP1489)-1,"")</f>
        <v>-2.3814248858899933E-3</v>
      </c>
      <c r="AT1489" s="62">
        <v>50.18</v>
      </c>
      <c r="AU1489" s="60">
        <f>IF(AND(ISNUMBER(AT1488),ISNUMBER(AT1489)),AT1489/AT1488-1,"")</f>
        <v>9.9651220727414724E-5</v>
      </c>
      <c r="AV1489" s="60">
        <f>IF(ISNUMBER(AT1489),AT1489/MAX(AT$22:AT1489)-1,"")</f>
        <v>-1.3930348258706093E-3</v>
      </c>
      <c r="AX1489" s="62">
        <v>28.11</v>
      </c>
      <c r="AY1489" s="60">
        <f>IF(AND(ISNUMBER(AX1488),ISNUMBER(AX1489)),AX1489/AX1488-1,"")</f>
        <v>8.6114101184069369E-3</v>
      </c>
      <c r="AZ1489" s="60">
        <f>IF(ISNUMBER(AX1489),AX1489/MAX(AX$22:AX1489)-1,"")</f>
        <v>-7.0646414694454096E-3</v>
      </c>
      <c r="BB1489" s="62">
        <v>39.46</v>
      </c>
      <c r="BC1489" s="60">
        <f>IF(AND(ISNUMBER(BB1488),ISNUMBER(BB1489)),BB1489/BB1488-1,"")</f>
        <v>-3.2836574892650683E-3</v>
      </c>
      <c r="BD1489" s="60">
        <f>IF(ISNUMBER(BB1489),BB1489/MAX(BB$22:BB1489)-1,"")</f>
        <v>-0.28656662448020254</v>
      </c>
      <c r="BF1489" s="62">
        <v>48.91</v>
      </c>
      <c r="BG1489" s="60">
        <f>IF(AND(ISNUMBER(BF1488),ISNUMBER(BF1489)),BF1489/BF1488-1,"")</f>
        <v>-2.040399918384006E-3</v>
      </c>
      <c r="BH1489" s="60">
        <f>IF(ISNUMBER(BF1489),BF1489/MAX(BF$22:BF1489)-1,"")</f>
        <v>-9.6601403768008964E-2</v>
      </c>
      <c r="BK1489" s="61">
        <f>BK1488*(1+BL1489)</f>
        <v>152.89916485695284</v>
      </c>
      <c r="BL1489" s="60">
        <f>$L$12*N(AQ1489)+$L$13*N(S1489)+$L$14*N(AA1489)+$L$15*N(AE1489)+$L$16*N(AY1489)+$L$17*N(BC1489)+$L$18*N(AM1489)+$L$19*N(AU1489)+$L$20*N(W1489)</f>
        <v>-6.4332517782460946E-4</v>
      </c>
      <c r="BM1489" s="60">
        <f>IF(ISNUMBER(BK1489),BK1489/MAX(BK$22:BK1489)-1,"")</f>
        <v>-1.9595659359878725E-2</v>
      </c>
      <c r="BO1489" s="61">
        <f>BO1488*(1+BP1489)</f>
        <v>152.80175551528347</v>
      </c>
      <c r="BP1489" s="60">
        <f>$L$36*N(S1489)+$L$37*N(AQ1489)+$L$38*N(AA1489)+$L$39*N(AE1489)+$L$40*N(AM1489)+$L$41*N(W1489)+$L$42*N(AI1489)+$L$43*N(BG1489)+$L$44*N(AY1489)</f>
        <v>-1.4268460269083439E-3</v>
      </c>
      <c r="BQ1489" s="60">
        <f>IF(ISNUMBER(BO1489),BO1489/MAX(BO$22:BO1489)-1,"")</f>
        <v>-2.1711007297738116E-2</v>
      </c>
      <c r="BS1489" s="61">
        <f>BS1488*(1+BT1489)</f>
        <v>139.86790149943991</v>
      </c>
      <c r="BT1489" s="60">
        <f>$L$60*N(S1489)+$L$61*N(AE1489)+$L$62*N(AQ1489)+$L$63*N(AM1489)+$L$64*N(AI1489)+$L$65*N(AA1489)+$L$66*N(BG1489)+$L$67*N(W1489)+$L$68*N(AY1489)</f>
        <v>-1.9018547578267425E-3</v>
      </c>
      <c r="BU1489" s="60">
        <f>IF(ISNUMBER(BS1489),BS1489/MAX(BS$22:BS1489)-1,"")</f>
        <v>-3.1461193556970191E-2</v>
      </c>
    </row>
    <row r="1490" spans="17:73" ht="16" customHeight="1">
      <c r="Q1490" s="63">
        <v>45218</v>
      </c>
      <c r="R1490" s="62">
        <v>682.19</v>
      </c>
      <c r="S1490" s="60">
        <f>IF(AND(ISNUMBER(R1489),ISNUMBER(R1490)),R1490/R1489-1,"")</f>
        <v>-1.5075671086911546E-3</v>
      </c>
      <c r="T1490" s="60">
        <f>IF(ISNUMBER(R1490),R1490/MAX(R$22:R1490)-1,"")</f>
        <v>-3.0622104754596813E-2</v>
      </c>
      <c r="V1490" s="62">
        <v>337.65</v>
      </c>
      <c r="W1490" s="60">
        <f>IF(AND(ISNUMBER(V1489),ISNUMBER(V1490)),V1490/V1489-1,"")</f>
        <v>-2.8056704075606342E-3</v>
      </c>
      <c r="X1490" s="60">
        <f>IF(ISNUMBER(V1490),V1490/MAX(V$22:V1490)-1,"")</f>
        <v>-3.5919253062273504E-2</v>
      </c>
      <c r="Z1490" s="62">
        <v>12.44</v>
      </c>
      <c r="AA1490" s="60">
        <f>IF(AND(ISNUMBER(Z1489),ISNUMBER(Z1490)),Z1490/Z1489-1,"")</f>
        <v>-4.8000000000000265E-3</v>
      </c>
      <c r="AB1490" s="60">
        <f>IF(ISNUMBER(Z1490),Z1490/MAX(Z$22:Z1490)-1,"")</f>
        <v>-8.259587020648973E-2</v>
      </c>
      <c r="AD1490" s="62">
        <v>16.38</v>
      </c>
      <c r="AE1490" s="60">
        <f>IF(AND(ISNUMBER(AD1489),ISNUMBER(AD1490)),AD1490/AD1489-1,"")</f>
        <v>-1.3253012048192958E-2</v>
      </c>
      <c r="AF1490" s="60">
        <f>IF(ISNUMBER(AD1490),AD1490/MAX(AD$22:AD1490)-1,"")</f>
        <v>-6.3464837049742706E-2</v>
      </c>
      <c r="AH1490" s="62">
        <v>17.18</v>
      </c>
      <c r="AI1490" s="60">
        <f>IF(AND(ISNUMBER(AH1489),ISNUMBER(AH1490)),AH1490/AH1489-1,"")</f>
        <v>-9.7982708933718188E-3</v>
      </c>
      <c r="AJ1490" s="60">
        <f>IF(ISNUMBER(AH1490),AH1490/MAX(AH$22:AH1490)-1,"")</f>
        <v>-0.18346007604562731</v>
      </c>
      <c r="AL1490" s="62">
        <v>18.149999999999999</v>
      </c>
      <c r="AM1490" s="60">
        <f>IF(AND(ISNUMBER(AL1489),ISNUMBER(AL1490)),AL1490/AL1489-1,"")</f>
        <v>-1.2513601741022895E-2</v>
      </c>
      <c r="AN1490" s="60">
        <f>IF(ISNUMBER(AL1490),AL1490/MAX(AL$22:AL1490)-1,"")</f>
        <v>-0.22995333050487921</v>
      </c>
      <c r="AP1490" s="62">
        <v>100.54</v>
      </c>
      <c r="AQ1490" s="60">
        <f>IF(AND(ISNUMBER(AP1489),ISNUMBER(AP1490)),AP1490/AP1489-1,"")</f>
        <v>0</v>
      </c>
      <c r="AR1490" s="60">
        <f>IF(ISNUMBER(AP1490),AP1490/MAX(AP$22:AP1490)-1,"")</f>
        <v>-2.3814248858899933E-3</v>
      </c>
      <c r="AT1490" s="62">
        <v>50.19</v>
      </c>
      <c r="AU1490" s="60">
        <f>IF(AND(ISNUMBER(AT1489),ISNUMBER(AT1490)),AT1490/AT1489-1,"")</f>
        <v>1.9928258270218713E-4</v>
      </c>
      <c r="AV1490" s="60">
        <f>IF(ISNUMBER(AT1490),AT1490/MAX(AT$22:AT1490)-1,"")</f>
        <v>-1.1940298507463476E-3</v>
      </c>
      <c r="AX1490" s="62">
        <v>28.59</v>
      </c>
      <c r="AY1490" s="60">
        <f>IF(AND(ISNUMBER(AX1489),ISNUMBER(AX1490)),AX1490/AX1489-1,"")</f>
        <v>1.7075773745997891E-2</v>
      </c>
      <c r="AZ1490" s="60">
        <f>IF(ISNUMBER(AX1490),AX1490/MAX(AX$22:AX1490)-1,"")</f>
        <v>0</v>
      </c>
      <c r="BB1490" s="62">
        <v>39.200000000000003</v>
      </c>
      <c r="BC1490" s="60">
        <f>IF(AND(ISNUMBER(BB1489),ISNUMBER(BB1490)),BB1490/BB1489-1,"")</f>
        <v>-6.588950836289853E-3</v>
      </c>
      <c r="BD1490" s="60">
        <f>IF(ISNUMBER(BB1490),BB1490/MAX(BB$22:BB1490)-1,"")</f>
        <v>-0.29126740191647083</v>
      </c>
      <c r="BF1490" s="62">
        <v>48.83</v>
      </c>
      <c r="BG1490" s="60">
        <f>IF(AND(ISNUMBER(BF1489),ISNUMBER(BF1490)),BF1490/BF1489-1,"")</f>
        <v>-1.6356573297893195E-3</v>
      </c>
      <c r="BH1490" s="60">
        <f>IF(ISNUMBER(BF1490),BF1490/MAX(BF$22:BF1490)-1,"")</f>
        <v>-9.8079054303657265E-2</v>
      </c>
      <c r="BK1490" s="61">
        <f>BK1489*(1+BL1490)</f>
        <v>152.77646453772758</v>
      </c>
      <c r="BL1490" s="60">
        <f>$L$12*N(AQ1490)+$L$13*N(S1490)+$L$14*N(AA1490)+$L$15*N(AE1490)+$L$16*N(AY1490)+$L$17*N(BC1490)+$L$18*N(AM1490)+$L$19*N(AU1490)+$L$20*N(W1490)</f>
        <v>-8.0249175553087399E-4</v>
      </c>
      <c r="BM1490" s="60">
        <f>IF(ISNUMBER(BK1490),BK1490/MAX(BK$22:BK1490)-1,"")</f>
        <v>-2.0382425760329115E-2</v>
      </c>
      <c r="BO1490" s="61">
        <f>BO1489*(1+BP1490)</f>
        <v>152.38138796163545</v>
      </c>
      <c r="BP1490" s="60">
        <f>$L$36*N(S1490)+$L$37*N(AQ1490)+$L$38*N(AA1490)+$L$39*N(AE1490)+$L$40*N(AM1490)+$L$41*N(W1490)+$L$42*N(AI1490)+$L$43*N(BG1490)+$L$44*N(AY1490)</f>
        <v>-2.7510649483733522E-3</v>
      </c>
      <c r="BQ1490" s="60">
        <f>IF(ISNUMBER(BO1490),BO1490/MAX(BO$22:BO1490)-1,"")</f>
        <v>-2.4402343854940778E-2</v>
      </c>
      <c r="BS1490" s="61">
        <f>BS1489*(1+BT1490)</f>
        <v>139.06857622315775</v>
      </c>
      <c r="BT1490" s="60">
        <f>$L$60*N(S1490)+$L$61*N(AE1490)+$L$62*N(AQ1490)+$L$63*N(AM1490)+$L$64*N(AI1490)+$L$65*N(AA1490)+$L$66*N(BG1490)+$L$67*N(W1490)+$L$68*N(AY1490)</f>
        <v>-5.7148585752204526E-3</v>
      </c>
      <c r="BU1490" s="60">
        <f>IF(ISNUMBER(BS1490),BS1490/MAX(BS$22:BS1490)-1,"")</f>
        <v>-3.6996255860404892E-2</v>
      </c>
    </row>
    <row r="1491" spans="17:73" ht="16" customHeight="1">
      <c r="Q1491" s="63">
        <v>45219</v>
      </c>
      <c r="R1491" s="62">
        <v>675</v>
      </c>
      <c r="S1491" s="60">
        <f>IF(AND(ISNUMBER(R1490),ISNUMBER(R1491)),R1491/R1490-1,"")</f>
        <v>-1.0539585745906632E-2</v>
      </c>
      <c r="T1491" s="60">
        <f>IF(ISNUMBER(R1491),R1491/MAX(R$22:R1491)-1,"")</f>
        <v>-4.0838946201722237E-2</v>
      </c>
      <c r="V1491" s="62">
        <v>334.01</v>
      </c>
      <c r="W1491" s="60">
        <f>IF(AND(ISNUMBER(V1490),ISNUMBER(V1491)),V1491/V1490-1,"")</f>
        <v>-1.0780393899007756E-2</v>
      </c>
      <c r="X1491" s="60">
        <f>IF(ISNUMBER(V1491),V1491/MAX(V$22:V1491)-1,"")</f>
        <v>-4.6312423264711855E-2</v>
      </c>
      <c r="Z1491" s="62">
        <v>12.29</v>
      </c>
      <c r="AA1491" s="60">
        <f>IF(AND(ISNUMBER(Z1490),ISNUMBER(Z1491)),Z1491/Z1490-1,"")</f>
        <v>-1.2057877813504869E-2</v>
      </c>
      <c r="AB1491" s="60">
        <f>IF(ISNUMBER(Z1491),Z1491/MAX(Z$22:Z1491)-1,"")</f>
        <v>-9.365781710914467E-2</v>
      </c>
      <c r="AD1491" s="62">
        <v>16.29</v>
      </c>
      <c r="AE1491" s="60">
        <f>IF(AND(ISNUMBER(AD1490),ISNUMBER(AD1491)),AD1491/AD1490-1,"")</f>
        <v>-5.494505494505475E-3</v>
      </c>
      <c r="AF1491" s="60">
        <f>IF(ISNUMBER(AD1491),AD1491/MAX(AD$22:AD1491)-1,"")</f>
        <v>-6.8610634648370472E-2</v>
      </c>
      <c r="AH1491" s="62">
        <v>16.97</v>
      </c>
      <c r="AI1491" s="60">
        <f>IF(AND(ISNUMBER(AH1490),ISNUMBER(AH1491)),AH1491/AH1490-1,"")</f>
        <v>-1.2223515715948818E-2</v>
      </c>
      <c r="AJ1491" s="60">
        <f>IF(ISNUMBER(AH1491),AH1491/MAX(AH$22:AH1491)-1,"")</f>
        <v>-0.1934410646387833</v>
      </c>
      <c r="AL1491" s="62">
        <v>18.010000000000002</v>
      </c>
      <c r="AM1491" s="60">
        <f>IF(AND(ISNUMBER(AL1490),ISNUMBER(AL1491)),AL1491/AL1490-1,"")</f>
        <v>-7.7134986225894098E-3</v>
      </c>
      <c r="AN1491" s="60">
        <f>IF(ISNUMBER(AL1491),AL1491/MAX(AL$22:AL1491)-1,"")</f>
        <v>-0.2358930844293593</v>
      </c>
      <c r="AP1491" s="62">
        <v>100.55</v>
      </c>
      <c r="AQ1491" s="60">
        <f>IF(AND(ISNUMBER(AP1490),ISNUMBER(AP1491)),AP1491/AP1490-1,"")</f>
        <v>9.9462900338131988E-5</v>
      </c>
      <c r="AR1491" s="60">
        <f>IF(ISNUMBER(AP1491),AP1491/MAX(AP$22:AP1491)-1,"")</f>
        <v>-2.2821988489779566E-3</v>
      </c>
      <c r="AT1491" s="62">
        <v>50.19</v>
      </c>
      <c r="AU1491" s="60">
        <f>IF(AND(ISNUMBER(AT1490),ISNUMBER(AT1491)),AT1491/AT1490-1,"")</f>
        <v>0</v>
      </c>
      <c r="AV1491" s="60">
        <f>IF(ISNUMBER(AT1491),AT1491/MAX(AT$22:AT1491)-1,"")</f>
        <v>-1.1940298507463476E-3</v>
      </c>
      <c r="AX1491" s="62">
        <v>28.96</v>
      </c>
      <c r="AY1491" s="60">
        <f>IF(AND(ISNUMBER(AX1490),ISNUMBER(AX1491)),AX1491/AX1490-1,"")</f>
        <v>1.2941587967820967E-2</v>
      </c>
      <c r="AZ1491" s="60">
        <f>IF(ISNUMBER(AX1491),AX1491/MAX(AX$22:AX1491)-1,"")</f>
        <v>0</v>
      </c>
      <c r="BB1491" s="62">
        <v>39.299999999999997</v>
      </c>
      <c r="BC1491" s="60">
        <f>IF(AND(ISNUMBER(BB1490),ISNUMBER(BB1491)),BB1491/BB1490-1,"")</f>
        <v>2.5510204081631294E-3</v>
      </c>
      <c r="BD1491" s="60">
        <f>IF(ISNUMBER(BB1491),BB1491/MAX(BB$22:BB1491)-1,"")</f>
        <v>-0.28945941059482927</v>
      </c>
      <c r="BF1491" s="62">
        <v>48.89</v>
      </c>
      <c r="BG1491" s="60">
        <f>IF(AND(ISNUMBER(BF1490),ISNUMBER(BF1491)),BF1491/BF1490-1,"")</f>
        <v>1.2287528158918537E-3</v>
      </c>
      <c r="BH1491" s="60">
        <f>IF(ISNUMBER(BF1491),BF1491/MAX(BF$22:BF1491)-1,"")</f>
        <v>-9.6970816401920956E-2</v>
      </c>
      <c r="BK1491" s="61">
        <f>BK1490*(1+BL1491)</f>
        <v>152.18613098737433</v>
      </c>
      <c r="BL1491" s="60">
        <f>$L$12*N(AQ1491)+$L$13*N(S1491)+$L$14*N(AA1491)+$L$15*N(AE1491)+$L$16*N(AY1491)+$L$17*N(BC1491)+$L$18*N(AM1491)+$L$19*N(AU1491)+$L$20*N(W1491)</f>
        <v>-3.8640346347814814E-3</v>
      </c>
      <c r="BM1491" s="60">
        <f>IF(ISNUMBER(BK1491),BK1491/MAX(BK$22:BK1491)-1,"")</f>
        <v>-2.4167701996031798E-2</v>
      </c>
      <c r="BO1491" s="61">
        <f>BO1490*(1+BP1491)</f>
        <v>151.51538336223607</v>
      </c>
      <c r="BP1491" s="60">
        <f>$L$36*N(S1491)+$L$37*N(AQ1491)+$L$38*N(AA1491)+$L$39*N(AE1491)+$L$40*N(AM1491)+$L$41*N(W1491)+$L$42*N(AI1491)+$L$43*N(BG1491)+$L$44*N(AY1491)</f>
        <v>-5.6831389383159518E-3</v>
      </c>
      <c r="BQ1491" s="60">
        <f>IF(ISNUMBER(BO1491),BO1491/MAX(BO$22:BO1491)-1,"")</f>
        <v>-2.9946800882708513E-2</v>
      </c>
      <c r="BS1491" s="61">
        <f>BS1490*(1+BT1491)</f>
        <v>138.04947847070696</v>
      </c>
      <c r="BT1491" s="60">
        <f>$L$60*N(S1491)+$L$61*N(AE1491)+$L$62*N(AQ1491)+$L$63*N(AM1491)+$L$64*N(AI1491)+$L$65*N(AA1491)+$L$66*N(BG1491)+$L$67*N(W1491)+$L$68*N(AY1491)</f>
        <v>-7.3280231963797357E-3</v>
      </c>
      <c r="BU1491" s="60">
        <f>IF(ISNUMBER(BS1491),BS1491/MAX(BS$22:BS1491)-1,"")</f>
        <v>-4.4053169635660305E-2</v>
      </c>
    </row>
    <row r="1492" spans="17:73" ht="16" customHeight="1">
      <c r="Q1492" s="63">
        <v>45222</v>
      </c>
      <c r="R1492" s="62">
        <v>669.37</v>
      </c>
      <c r="S1492" s="60">
        <f>IF(AND(ISNUMBER(R1491),ISNUMBER(R1492)),R1492/R1491-1,"")</f>
        <v>-8.3407407407407597E-3</v>
      </c>
      <c r="T1492" s="60">
        <f>IF(ISNUMBER(R1492),R1492/MAX(R$22:R1492)-1,"")</f>
        <v>-4.8839059880069313E-2</v>
      </c>
      <c r="V1492" s="62">
        <v>331.12</v>
      </c>
      <c r="W1492" s="60">
        <f>IF(AND(ISNUMBER(V1491),ISNUMBER(V1492)),V1492/V1491-1,"")</f>
        <v>-8.6524355558216248E-3</v>
      </c>
      <c r="X1492" s="60">
        <f>IF(ISNUMBER(V1492),V1492/MAX(V$22:V1492)-1,"")</f>
        <v>-5.4564143562801593E-2</v>
      </c>
      <c r="Z1492" s="62">
        <v>12.18</v>
      </c>
      <c r="AA1492" s="60">
        <f>IF(AND(ISNUMBER(Z1491),ISNUMBER(Z1492)),Z1492/Z1491-1,"")</f>
        <v>-8.9503661513424815E-3</v>
      </c>
      <c r="AB1492" s="60">
        <f>IF(ISNUMBER(Z1492),Z1492/MAX(Z$22:Z1492)-1,"")</f>
        <v>-0.10176991150442483</v>
      </c>
      <c r="AD1492" s="62">
        <v>16.12</v>
      </c>
      <c r="AE1492" s="60">
        <f>IF(AND(ISNUMBER(AD1491),ISNUMBER(AD1492)),AD1492/AD1491-1,"")</f>
        <v>-1.0435850214855602E-2</v>
      </c>
      <c r="AF1492" s="60">
        <f>IF(ISNUMBER(AD1492),AD1492/MAX(AD$22:AD1492)-1,"")</f>
        <v>-7.8330474556889462E-2</v>
      </c>
      <c r="AH1492" s="62">
        <v>16.89</v>
      </c>
      <c r="AI1492" s="60">
        <f>IF(AND(ISNUMBER(AH1491),ISNUMBER(AH1492)),AH1492/AH1491-1,"")</f>
        <v>-4.7142015321154362E-3</v>
      </c>
      <c r="AJ1492" s="60">
        <f>IF(ISNUMBER(AH1492),AH1492/MAX(AH$22:AH1492)-1,"")</f>
        <v>-0.19724334600760451</v>
      </c>
      <c r="AL1492" s="62">
        <v>17.88</v>
      </c>
      <c r="AM1492" s="60">
        <f>IF(AND(ISNUMBER(AL1491),ISNUMBER(AL1492)),AL1492/AL1491-1,"")</f>
        <v>-7.2182121043865566E-3</v>
      </c>
      <c r="AN1492" s="60">
        <f>IF(ISNUMBER(AL1492),AL1492/MAX(AL$22:AL1492)-1,"")</f>
        <v>-0.24140857021637685</v>
      </c>
      <c r="AP1492" s="62">
        <v>100.59</v>
      </c>
      <c r="AQ1492" s="60">
        <f>IF(AND(ISNUMBER(AP1491),ISNUMBER(AP1492)),AP1492/AP1491-1,"")</f>
        <v>3.9781203381417107E-4</v>
      </c>
      <c r="AR1492" s="60">
        <f>IF(ISNUMBER(AP1492),AP1492/MAX(AP$22:AP1492)-1,"")</f>
        <v>-1.8852947013295873E-3</v>
      </c>
      <c r="AT1492" s="62">
        <v>50.2</v>
      </c>
      <c r="AU1492" s="60">
        <f>IF(AND(ISNUMBER(AT1491),ISNUMBER(AT1492)),AT1492/AT1491-1,"")</f>
        <v>1.9924287706718502E-4</v>
      </c>
      <c r="AV1492" s="60">
        <f>IF(ISNUMBER(AT1492),AT1492/MAX(AT$22:AT1492)-1,"")</f>
        <v>-9.9502487562186381E-4</v>
      </c>
      <c r="AX1492" s="62">
        <v>28.91</v>
      </c>
      <c r="AY1492" s="60">
        <f>IF(AND(ISNUMBER(AX1491),ISNUMBER(AX1492)),AX1492/AX1491-1,"")</f>
        <v>-1.7265193370166187E-3</v>
      </c>
      <c r="AZ1492" s="60">
        <f>IF(ISNUMBER(AX1492),AX1492/MAX(AX$22:AX1492)-1,"")</f>
        <v>-1.7265193370166187E-3</v>
      </c>
      <c r="BB1492" s="62">
        <v>39.17</v>
      </c>
      <c r="BC1492" s="60">
        <f>IF(AND(ISNUMBER(BB1491),ISNUMBER(BB1492)),BB1492/BB1491-1,"")</f>
        <v>-3.307888040712359E-3</v>
      </c>
      <c r="BD1492" s="60">
        <f>IF(ISNUMBER(BB1492),BB1492/MAX(BB$22:BB1492)-1,"")</f>
        <v>-0.29180979931296325</v>
      </c>
      <c r="BF1492" s="62">
        <v>48.84</v>
      </c>
      <c r="BG1492" s="60">
        <f>IF(AND(ISNUMBER(BF1491),ISNUMBER(BF1492)),BF1492/BF1491-1,"")</f>
        <v>-1.0227040294538137E-3</v>
      </c>
      <c r="BH1492" s="60">
        <f>IF(ISNUMBER(BF1492),BF1492/MAX(BF$22:BF1492)-1,"")</f>
        <v>-9.7894347986701047E-2</v>
      </c>
      <c r="BK1492" s="61">
        <f>BK1491*(1+BL1492)</f>
        <v>151.33849231714407</v>
      </c>
      <c r="BL1492" s="60">
        <f>$L$12*N(AQ1492)+$L$13*N(S1492)+$L$14*N(AA1492)+$L$15*N(AE1492)+$L$16*N(AY1492)+$L$17*N(BC1492)+$L$18*N(AM1492)+$L$19*N(AU1492)+$L$20*N(W1492)</f>
        <v>-5.5697497842333837E-3</v>
      </c>
      <c r="BM1492" s="60">
        <f>IF(ISNUMBER(BK1492),BK1492/MAX(BK$22:BK1492)-1,"")</f>
        <v>-2.9602843727287498E-2</v>
      </c>
      <c r="BO1492" s="61">
        <f>BO1491*(1+BP1492)</f>
        <v>150.56144994410934</v>
      </c>
      <c r="BP1492" s="60">
        <f>$L$36*N(S1492)+$L$37*N(AQ1492)+$L$38*N(AA1492)+$L$39*N(AE1492)+$L$40*N(AM1492)+$L$41*N(W1492)+$L$42*N(AI1492)+$L$43*N(BG1492)+$L$44*N(AY1492)</f>
        <v>-6.2959509256303734E-3</v>
      </c>
      <c r="BQ1492" s="60">
        <f>IF(ISNUMBER(BO1492),BO1492/MAX(BO$22:BO1492)-1,"")</f>
        <v>-3.6054208219601813E-2</v>
      </c>
      <c r="BS1492" s="61">
        <f>BS1491*(1+BT1492)</f>
        <v>137.14380122085007</v>
      </c>
      <c r="BT1492" s="60">
        <f>$L$60*N(S1492)+$L$61*N(AE1492)+$L$62*N(AQ1492)+$L$63*N(AM1492)+$L$64*N(AI1492)+$L$65*N(AA1492)+$L$66*N(BG1492)+$L$67*N(W1492)+$L$68*N(AY1492)</f>
        <v>-6.5605264133545621E-3</v>
      </c>
      <c r="BU1492" s="60">
        <f>IF(ISNUMBER(BS1492),BS1492/MAX(BS$22:BS1492)-1,"")</f>
        <v>-5.032468406602808E-2</v>
      </c>
    </row>
    <row r="1493" spans="17:73" ht="16" customHeight="1">
      <c r="Q1493" s="63">
        <v>45223</v>
      </c>
      <c r="R1493" s="62">
        <v>663.93</v>
      </c>
      <c r="S1493" s="60">
        <f>IF(AND(ISNUMBER(R1492),ISNUMBER(R1493)),R1493/R1492-1,"")</f>
        <v>-8.12704483320148E-3</v>
      </c>
      <c r="T1493" s="60">
        <f>IF(ISNUMBER(R1493),R1493/MAX(R$22:R1493)-1,"")</f>
        <v>-5.6569187484014072E-2</v>
      </c>
      <c r="V1493" s="62">
        <v>328.15</v>
      </c>
      <c r="W1493" s="60">
        <f>IF(AND(ISNUMBER(V1492),ISNUMBER(V1493)),V1493/V1492-1,"")</f>
        <v>-8.9695578642184914E-3</v>
      </c>
      <c r="X1493" s="60">
        <f>IF(ISNUMBER(V1493),V1493/MAX(V$22:V1493)-1,"")</f>
        <v>-6.3044285184022053E-2</v>
      </c>
      <c r="Z1493" s="62">
        <v>12.09</v>
      </c>
      <c r="AA1493" s="60">
        <f>IF(AND(ISNUMBER(Z1492),ISNUMBER(Z1493)),Z1493/Z1492-1,"")</f>
        <v>-7.3891625615762901E-3</v>
      </c>
      <c r="AB1493" s="60">
        <f>IF(ISNUMBER(Z1493),Z1493/MAX(Z$22:Z1493)-1,"")</f>
        <v>-0.1084070796460177</v>
      </c>
      <c r="AD1493" s="62">
        <v>15.97</v>
      </c>
      <c r="AE1493" s="60">
        <f>IF(AND(ISNUMBER(AD1492),ISNUMBER(AD1493)),AD1493/AD1492-1,"")</f>
        <v>-9.305210918114204E-3</v>
      </c>
      <c r="AF1493" s="60">
        <f>IF(ISNUMBER(AD1493),AD1493/MAX(AD$22:AD1493)-1,"")</f>
        <v>-8.6906803887935813E-2</v>
      </c>
      <c r="AH1493" s="62">
        <v>16.87</v>
      </c>
      <c r="AI1493" s="60">
        <f>IF(AND(ISNUMBER(AH1492),ISNUMBER(AH1493)),AH1493/AH1492-1,"")</f>
        <v>-1.184132622853773E-3</v>
      </c>
      <c r="AJ1493" s="60">
        <f>IF(ISNUMBER(AH1493),AH1493/MAX(AH$22:AH1493)-1,"")</f>
        <v>-0.19819391634980976</v>
      </c>
      <c r="AL1493" s="62">
        <v>17.8</v>
      </c>
      <c r="AM1493" s="60">
        <f>IF(AND(ISNUMBER(AL1492),ISNUMBER(AL1493)),AL1493/AL1492-1,"")</f>
        <v>-4.4742729306487261E-3</v>
      </c>
      <c r="AN1493" s="60">
        <f>IF(ISNUMBER(AL1493),AL1493/MAX(AL$22:AL1493)-1,"")</f>
        <v>-0.24480271531607978</v>
      </c>
      <c r="AP1493" s="62">
        <v>100.6</v>
      </c>
      <c r="AQ1493" s="60">
        <f>IF(AND(ISNUMBER(AP1492),ISNUMBER(AP1493)),AP1493/AP1492-1,"")</f>
        <v>9.9413460582509217E-5</v>
      </c>
      <c r="AR1493" s="60">
        <f>IF(ISNUMBER(AP1493),AP1493/MAX(AP$22:AP1493)-1,"")</f>
        <v>-1.7860686644176615E-3</v>
      </c>
      <c r="AT1493" s="62">
        <v>50.22</v>
      </c>
      <c r="AU1493" s="60">
        <f>IF(AND(ISNUMBER(AT1492),ISNUMBER(AT1493)),AT1493/AT1492-1,"")</f>
        <v>3.9840637450194727E-4</v>
      </c>
      <c r="AV1493" s="60">
        <f>IF(ISNUMBER(AT1493),AT1493/MAX(AT$22:AT1493)-1,"")</f>
        <v>-5.9701492537311829E-4</v>
      </c>
      <c r="AX1493" s="62">
        <v>28.75</v>
      </c>
      <c r="AY1493" s="60">
        <f>IF(AND(ISNUMBER(AX1492),ISNUMBER(AX1493)),AX1493/AX1492-1,"")</f>
        <v>-5.5344171566932276E-3</v>
      </c>
      <c r="AZ1493" s="60">
        <f>IF(ISNUMBER(AX1493),AX1493/MAX(AX$22:AX1493)-1,"")</f>
        <v>-7.2513812154696433E-3</v>
      </c>
      <c r="BB1493" s="62">
        <v>39.4</v>
      </c>
      <c r="BC1493" s="60">
        <f>IF(AND(ISNUMBER(BB1492),ISNUMBER(BB1493)),BB1493/BB1492-1,"")</f>
        <v>5.8718406944089363E-3</v>
      </c>
      <c r="BD1493" s="60">
        <f>IF(ISNUMBER(BB1493),BB1493/MAX(BB$22:BB1493)-1,"")</f>
        <v>-0.28765141927318749</v>
      </c>
      <c r="BF1493" s="62">
        <v>48.89</v>
      </c>
      <c r="BG1493" s="60">
        <f>IF(AND(ISNUMBER(BF1492),ISNUMBER(BF1493)),BF1493/BF1492-1,"")</f>
        <v>1.0237510237509628E-3</v>
      </c>
      <c r="BH1493" s="60">
        <f>IF(ISNUMBER(BF1493),BF1493/MAX(BF$22:BF1493)-1,"")</f>
        <v>-9.6970816401920956E-2</v>
      </c>
      <c r="BK1493" s="61">
        <f>BK1492*(1+BL1493)</f>
        <v>150.53739783699612</v>
      </c>
      <c r="BL1493" s="60">
        <f>$L$12*N(AQ1493)+$L$13*N(S1493)+$L$14*N(AA1493)+$L$15*N(AE1493)+$L$16*N(AY1493)+$L$17*N(BC1493)+$L$18*N(AM1493)+$L$19*N(AU1493)+$L$20*N(W1493)</f>
        <v>-5.2933954070931016E-3</v>
      </c>
      <c r="BM1493" s="60">
        <f>IF(ISNUMBER(BK1493),BK1493/MAX(BK$22:BK1493)-1,"")</f>
        <v>-3.4739539577357537E-2</v>
      </c>
      <c r="BO1493" s="61">
        <f>BO1492*(1+BP1493)</f>
        <v>149.66241241336144</v>
      </c>
      <c r="BP1493" s="60">
        <f>$L$36*N(S1493)+$L$37*N(AQ1493)+$L$38*N(AA1493)+$L$39*N(AE1493)+$L$40*N(AM1493)+$L$41*N(W1493)+$L$42*N(AI1493)+$L$43*N(BG1493)+$L$44*N(AY1493)</f>
        <v>-5.9712332146220288E-3</v>
      </c>
      <c r="BQ1493" s="60">
        <f>IF(ISNUMBER(BO1493),BO1493/MAX(BO$22:BO1493)-1,"")</f>
        <v>-4.1810153348575962E-2</v>
      </c>
      <c r="BS1493" s="61">
        <f>BS1492*(1+BT1493)</f>
        <v>136.38583833472268</v>
      </c>
      <c r="BT1493" s="60">
        <f>$L$60*N(S1493)+$L$61*N(AE1493)+$L$62*N(AQ1493)+$L$63*N(AM1493)+$L$64*N(AI1493)+$L$65*N(AA1493)+$L$66*N(BG1493)+$L$67*N(W1493)+$L$68*N(AY1493)</f>
        <v>-5.5267746655702915E-3</v>
      </c>
      <c r="BU1493" s="60">
        <f>IF(ISNUMBER(BS1493),BS1493/MAX(BS$22:BS1493)-1,"")</f>
        <v>-5.5573325542649377E-2</v>
      </c>
    </row>
    <row r="1494" spans="17:73" ht="16" customHeight="1">
      <c r="Q1494" s="63">
        <v>45224</v>
      </c>
      <c r="R1494" s="62">
        <v>662.32</v>
      </c>
      <c r="S1494" s="60">
        <f>IF(AND(ISNUMBER(R1493),ISNUMBER(R1494)),R1494/R1493-1,"")</f>
        <v>-2.4249544379677523E-3</v>
      </c>
      <c r="T1494" s="60">
        <f>IF(ISNUMBER(R1494),R1494/MAX(R$22:R1494)-1,"")</f>
        <v>-5.8856964219740182E-2</v>
      </c>
      <c r="V1494" s="62">
        <v>327.64</v>
      </c>
      <c r="W1494" s="60">
        <f>IF(AND(ISNUMBER(V1493),ISNUMBER(V1494)),V1494/V1493-1,"")</f>
        <v>-1.5541673015389001E-3</v>
      </c>
      <c r="X1494" s="60">
        <f>IF(ISNUMBER(V1494),V1494/MAX(V$22:V1494)-1,"")</f>
        <v>-6.4500471118979052E-2</v>
      </c>
      <c r="Z1494" s="62">
        <v>12.08</v>
      </c>
      <c r="AA1494" s="60">
        <f>IF(AND(ISNUMBER(Z1493),ISNUMBER(Z1494)),Z1494/Z1493-1,"")</f>
        <v>-8.2712985938793171E-4</v>
      </c>
      <c r="AB1494" s="60">
        <f>IF(ISNUMBER(Z1494),Z1494/MAX(Z$22:Z1494)-1,"")</f>
        <v>-0.10914454277286134</v>
      </c>
      <c r="AD1494" s="62">
        <v>16.239999999999998</v>
      </c>
      <c r="AE1494" s="60">
        <f>IF(AND(ISNUMBER(AD1493),ISNUMBER(AD1494)),AD1494/AD1493-1,"")</f>
        <v>1.6906700062617297E-2</v>
      </c>
      <c r="AF1494" s="60">
        <f>IF(ISNUMBER(AD1494),AD1494/MAX(AD$22:AD1494)-1,"")</f>
        <v>-7.1469411092052626E-2</v>
      </c>
      <c r="AH1494" s="62">
        <v>16.82</v>
      </c>
      <c r="AI1494" s="60">
        <f>IF(AND(ISNUMBER(AH1493),ISNUMBER(AH1494)),AH1494/AH1493-1,"")</f>
        <v>-2.9638411381149865E-3</v>
      </c>
      <c r="AJ1494" s="60">
        <f>IF(ISNUMBER(AH1494),AH1494/MAX(AH$22:AH1494)-1,"")</f>
        <v>-0.2005703422053231</v>
      </c>
      <c r="AL1494" s="62">
        <v>17.95</v>
      </c>
      <c r="AM1494" s="60">
        <f>IF(AND(ISNUMBER(AL1493),ISNUMBER(AL1494)),AL1494/AL1493-1,"")</f>
        <v>8.4269662921347965E-3</v>
      </c>
      <c r="AN1494" s="60">
        <f>IF(ISNUMBER(AL1494),AL1494/MAX(AL$22:AL1494)-1,"")</f>
        <v>-0.23843869325413669</v>
      </c>
      <c r="AP1494" s="62">
        <v>100.61</v>
      </c>
      <c r="AQ1494" s="60">
        <f>IF(AND(ISNUMBER(AP1493),ISNUMBER(AP1494)),AP1494/AP1493-1,"")</f>
        <v>9.9403578528889369E-5</v>
      </c>
      <c r="AR1494" s="60">
        <f>IF(ISNUMBER(AP1494),AP1494/MAX(AP$22:AP1494)-1,"")</f>
        <v>-1.6868426275055137E-3</v>
      </c>
      <c r="AT1494" s="62">
        <v>50.21</v>
      </c>
      <c r="AU1494" s="60">
        <f>IF(AND(ISNUMBER(AT1493),ISNUMBER(AT1494)),AT1494/AT1493-1,"")</f>
        <v>-1.9912385503784158E-4</v>
      </c>
      <c r="AV1494" s="60">
        <f>IF(ISNUMBER(AT1494),AT1494/MAX(AT$22:AT1494)-1,"")</f>
        <v>-7.9601990049749105E-4</v>
      </c>
      <c r="AX1494" s="62">
        <v>28.56</v>
      </c>
      <c r="AY1494" s="60">
        <f>IF(AND(ISNUMBER(AX1493),ISNUMBER(AX1494)),AX1494/AX1493-1,"")</f>
        <v>-6.6086956521739237E-3</v>
      </c>
      <c r="AZ1494" s="60">
        <f>IF(ISNUMBER(AX1494),AX1494/MAX(AX$22:AX1494)-1,"")</f>
        <v>-1.3812154696132617E-2</v>
      </c>
      <c r="BB1494" s="62">
        <v>39.47</v>
      </c>
      <c r="BC1494" s="60">
        <f>IF(AND(ISNUMBER(BB1493),ISNUMBER(BB1494)),BB1494/BB1493-1,"")</f>
        <v>1.7766497461928488E-3</v>
      </c>
      <c r="BD1494" s="60">
        <f>IF(ISNUMBER(BB1494),BB1494/MAX(BB$22:BB1494)-1,"")</f>
        <v>-0.28638582534803836</v>
      </c>
      <c r="BF1494" s="62">
        <v>48.77</v>
      </c>
      <c r="BG1494" s="60">
        <f>IF(AND(ISNUMBER(BF1493),ISNUMBER(BF1494)),BF1494/BF1493-1,"")</f>
        <v>-2.454489670689286E-3</v>
      </c>
      <c r="BH1494" s="60">
        <f>IF(ISNUMBER(BF1494),BF1494/MAX(BF$22:BF1494)-1,"")</f>
        <v>-9.9187292205393351E-2</v>
      </c>
      <c r="BK1494" s="61">
        <f>BK1493*(1+BL1494)</f>
        <v>150.58648860600655</v>
      </c>
      <c r="BL1494" s="60">
        <f>$L$12*N(AQ1494)+$L$13*N(S1494)+$L$14*N(AA1494)+$L$15*N(AE1494)+$L$16*N(AY1494)+$L$17*N(BC1494)+$L$18*N(AM1494)+$L$19*N(AU1494)+$L$20*N(W1494)</f>
        <v>3.2610347804456748E-4</v>
      </c>
      <c r="BM1494" s="60">
        <f>IF(ISNUMBER(BK1494),BK1494/MAX(BK$22:BK1494)-1,"")</f>
        <v>-3.442476478399481E-2</v>
      </c>
      <c r="BO1494" s="61">
        <f>BO1493*(1+BP1494)</f>
        <v>149.91024434301949</v>
      </c>
      <c r="BP1494" s="60">
        <f>$L$36*N(S1494)+$L$37*N(AQ1494)+$L$38*N(AA1494)+$L$39*N(AE1494)+$L$40*N(AM1494)+$L$41*N(W1494)+$L$42*N(AI1494)+$L$43*N(BG1494)+$L$44*N(AY1494)</f>
        <v>1.6559396956234685E-3</v>
      </c>
      <c r="BQ1494" s="60">
        <f>IF(ISNUMBER(BO1494),BO1494/MAX(BO$22:BO1494)-1,"")</f>
        <v>-4.0223448745562607E-2</v>
      </c>
      <c r="BS1494" s="61">
        <f>BS1493*(1+BT1494)</f>
        <v>136.78722425126196</v>
      </c>
      <c r="BT1494" s="60">
        <f>$L$60*N(S1494)+$L$61*N(AE1494)+$L$62*N(AQ1494)+$L$63*N(AM1494)+$L$64*N(AI1494)+$L$65*N(AA1494)+$L$66*N(BG1494)+$L$67*N(W1494)+$L$68*N(AY1494)</f>
        <v>2.9430175554898417E-3</v>
      </c>
      <c r="BU1494" s="60">
        <f>IF(ISNUMBER(BS1494),BS1494/MAX(BS$22:BS1494)-1,"")</f>
        <v>-5.2793861259848529E-2</v>
      </c>
    </row>
    <row r="1495" spans="17:73" ht="16" customHeight="1">
      <c r="Q1495" s="63">
        <v>45225</v>
      </c>
      <c r="R1495" s="62">
        <v>660.71</v>
      </c>
      <c r="S1495" s="60">
        <f>IF(AND(ISNUMBER(R1494),ISNUMBER(R1495)),R1495/R1494-1,"")</f>
        <v>-2.4308491363691509E-3</v>
      </c>
      <c r="T1495" s="60">
        <f>IF(ISNUMBER(R1495),R1495/MAX(R$22:R1495)-1,"")</f>
        <v>-6.1144740955466514E-2</v>
      </c>
      <c r="V1495" s="62">
        <v>326.37</v>
      </c>
      <c r="W1495" s="60">
        <f>IF(AND(ISNUMBER(V1494),ISNUMBER(V1495)),V1495/V1494-1,"")</f>
        <v>-3.8762055915028126E-3</v>
      </c>
      <c r="X1495" s="60">
        <f>IF(ISNUMBER(V1495),V1495/MAX(V$22:V1495)-1,"")</f>
        <v>-6.8126659623675923E-2</v>
      </c>
      <c r="Z1495" s="62">
        <v>12.06</v>
      </c>
      <c r="AA1495" s="60">
        <f>IF(AND(ISNUMBER(Z1494),ISNUMBER(Z1495)),Z1495/Z1494-1,"")</f>
        <v>-1.6556291390728006E-3</v>
      </c>
      <c r="AB1495" s="60">
        <f>IF(ISNUMBER(Z1495),Z1495/MAX(Z$22:Z1495)-1,"")</f>
        <v>-0.11061946902654862</v>
      </c>
      <c r="AD1495" s="62">
        <v>15.9</v>
      </c>
      <c r="AE1495" s="60">
        <f>IF(AND(ISNUMBER(AD1494),ISNUMBER(AD1495)),AD1495/AD1494-1,"")</f>
        <v>-2.0935960591132896E-2</v>
      </c>
      <c r="AF1495" s="60">
        <f>IF(ISNUMBER(AD1495),AD1495/MAX(AD$22:AD1495)-1,"")</f>
        <v>-9.0909090909090828E-2</v>
      </c>
      <c r="AH1495" s="62">
        <v>16.55</v>
      </c>
      <c r="AI1495" s="60">
        <f>IF(AND(ISNUMBER(AH1494),ISNUMBER(AH1495)),AH1495/AH1494-1,"")</f>
        <v>-1.6052318668252075E-2</v>
      </c>
      <c r="AJ1495" s="60">
        <f>IF(ISNUMBER(AH1495),AH1495/MAX(AH$22:AH1495)-1,"")</f>
        <v>-0.21340304182509495</v>
      </c>
      <c r="AL1495" s="62">
        <v>17.95</v>
      </c>
      <c r="AM1495" s="60">
        <f>IF(AND(ISNUMBER(AL1494),ISNUMBER(AL1495)),AL1495/AL1494-1,"")</f>
        <v>0</v>
      </c>
      <c r="AN1495" s="60">
        <f>IF(ISNUMBER(AL1495),AL1495/MAX(AL$22:AL1495)-1,"")</f>
        <v>-0.23843869325413669</v>
      </c>
      <c r="AP1495" s="62">
        <v>100.61</v>
      </c>
      <c r="AQ1495" s="60">
        <f>IF(AND(ISNUMBER(AP1494),ISNUMBER(AP1495)),AP1495/AP1494-1,"")</f>
        <v>0</v>
      </c>
      <c r="AR1495" s="60">
        <f>IF(ISNUMBER(AP1495),AP1495/MAX(AP$22:AP1495)-1,"")</f>
        <v>-1.6868426275055137E-3</v>
      </c>
      <c r="AT1495" s="62">
        <v>50.23</v>
      </c>
      <c r="AU1495" s="60">
        <f>IF(AND(ISNUMBER(AT1494),ISNUMBER(AT1495)),AT1495/AT1494-1,"")</f>
        <v>3.9832702648867624E-4</v>
      </c>
      <c r="AV1495" s="60">
        <f>IF(ISNUMBER(AT1495),AT1495/MAX(AT$22:AT1495)-1,"")</f>
        <v>-3.9800995024885655E-4</v>
      </c>
      <c r="AX1495" s="62">
        <v>29.26</v>
      </c>
      <c r="AY1495" s="60">
        <f>IF(AND(ISNUMBER(AX1494),ISNUMBER(AX1495)),AX1495/AX1494-1,"")</f>
        <v>2.4509803921568762E-2</v>
      </c>
      <c r="AZ1495" s="60">
        <f>IF(ISNUMBER(AX1495),AX1495/MAX(AX$22:AX1495)-1,"")</f>
        <v>0</v>
      </c>
      <c r="BB1495" s="62">
        <v>39.26</v>
      </c>
      <c r="BC1495" s="60">
        <f>IF(AND(ISNUMBER(BB1494),ISNUMBER(BB1495)),BB1495/BB1494-1,"")</f>
        <v>-5.3204965796808112E-3</v>
      </c>
      <c r="BD1495" s="60">
        <f>IF(ISNUMBER(BB1495),BB1495/MAX(BB$22:BB1495)-1,"")</f>
        <v>-0.29018260712348587</v>
      </c>
      <c r="BF1495" s="62">
        <v>48.73</v>
      </c>
      <c r="BG1495" s="60">
        <f>IF(AND(ISNUMBER(BF1494),ISNUMBER(BF1495)),BF1495/BF1494-1,"")</f>
        <v>-8.2017633791275912E-4</v>
      </c>
      <c r="BH1495" s="60">
        <f>IF(ISNUMBER(BF1495),BF1495/MAX(BF$22:BF1495)-1,"")</f>
        <v>-9.9926117473217668E-2</v>
      </c>
      <c r="BK1495" s="61">
        <f>BK1494*(1+BL1495)</f>
        <v>150.64291343732529</v>
      </c>
      <c r="BL1495" s="60">
        <f>$L$12*N(AQ1495)+$L$13*N(S1495)+$L$14*N(AA1495)+$L$15*N(AE1495)+$L$16*N(AY1495)+$L$17*N(BC1495)+$L$18*N(AM1495)+$L$19*N(AU1495)+$L$20*N(W1495)</f>
        <v>3.7470049166475627E-4</v>
      </c>
      <c r="BM1495" s="60">
        <f>IF(ISNUMBER(BK1495),BK1495/MAX(BK$22:BK1495)-1,"")</f>
        <v>-3.4062963268620017E-2</v>
      </c>
      <c r="BO1495" s="61">
        <f>BO1494*(1+BP1495)</f>
        <v>149.49893837409658</v>
      </c>
      <c r="BP1495" s="60">
        <f>$L$36*N(S1495)+$L$37*N(AQ1495)+$L$38*N(AA1495)+$L$39*N(AE1495)+$L$40*N(AM1495)+$L$41*N(W1495)+$L$42*N(AI1495)+$L$43*N(BG1495)+$L$44*N(AY1495)</f>
        <v>-2.7436815324092356E-3</v>
      </c>
      <c r="BQ1495" s="60">
        <f>IF(ISNUMBER(BO1495),BO1495/MAX(BO$22:BO1495)-1,"")</f>
        <v>-4.2856769944478845E-2</v>
      </c>
      <c r="BS1495" s="61">
        <f>BS1494*(1+BT1495)</f>
        <v>135.9132991238184</v>
      </c>
      <c r="BT1495" s="60">
        <f>$L$60*N(S1495)+$L$61*N(AE1495)+$L$62*N(AQ1495)+$L$63*N(AM1495)+$L$64*N(AI1495)+$L$65*N(AA1495)+$L$66*N(BG1495)+$L$67*N(W1495)+$L$68*N(AY1495)</f>
        <v>-6.3889382376694859E-3</v>
      </c>
      <c r="BU1495" s="60">
        <f>IF(ISNUMBER(BS1495),BS1495/MAX(BS$22:BS1495)-1,"")</f>
        <v>-5.8845502778600678E-2</v>
      </c>
    </row>
    <row r="1496" spans="17:73" ht="16" customHeight="1">
      <c r="Q1496" s="63">
        <v>45226</v>
      </c>
      <c r="R1496" s="62">
        <v>654.33000000000004</v>
      </c>
      <c r="S1496" s="60">
        <f>IF(AND(ISNUMBER(R1495),ISNUMBER(R1496)),R1496/R1495-1,"")</f>
        <v>-9.6562788515385245E-3</v>
      </c>
      <c r="T1496" s="60">
        <f>IF(ISNUMBER(R1496),R1496/MAX(R$22:R1496)-1,"")</f>
        <v>-7.0210589138033908E-2</v>
      </c>
      <c r="V1496" s="62">
        <v>323.99</v>
      </c>
      <c r="W1496" s="60">
        <f>IF(AND(ISNUMBER(V1495),ISNUMBER(V1496)),V1496/V1495-1,"")</f>
        <v>-7.2923369182216202E-3</v>
      </c>
      <c r="X1496" s="60">
        <f>IF(ISNUMBER(V1496),V1496/MAX(V$22:V1496)-1,"")</f>
        <v>-7.4922193986808661E-2</v>
      </c>
      <c r="Z1496" s="62">
        <v>11.91</v>
      </c>
      <c r="AA1496" s="60">
        <f>IF(AND(ISNUMBER(Z1495),ISNUMBER(Z1496)),Z1496/Z1495-1,"")</f>
        <v>-1.2437810945273631E-2</v>
      </c>
      <c r="AB1496" s="60">
        <f>IF(ISNUMBER(Z1496),Z1496/MAX(Z$22:Z1496)-1,"")</f>
        <v>-0.12168141592920356</v>
      </c>
      <c r="AD1496" s="62">
        <v>16.05</v>
      </c>
      <c r="AE1496" s="60">
        <f>IF(AND(ISNUMBER(AD1495),ISNUMBER(AD1496)),AD1496/AD1495-1,"")</f>
        <v>9.4339622641510523E-3</v>
      </c>
      <c r="AF1496" s="60">
        <f>IF(ISNUMBER(AD1496),AD1496/MAX(AD$22:AD1496)-1,"")</f>
        <v>-8.2332761578044478E-2</v>
      </c>
      <c r="AH1496" s="62">
        <v>16.52</v>
      </c>
      <c r="AI1496" s="60">
        <f>IF(AND(ISNUMBER(AH1495),ISNUMBER(AH1496)),AH1496/AH1495-1,"")</f>
        <v>-1.8126888217523396E-3</v>
      </c>
      <c r="AJ1496" s="60">
        <f>IF(ISNUMBER(AH1496),AH1496/MAX(AH$22:AH1496)-1,"")</f>
        <v>-0.21482889733840305</v>
      </c>
      <c r="AL1496" s="62">
        <v>18.16</v>
      </c>
      <c r="AM1496" s="60">
        <f>IF(AND(ISNUMBER(AL1495),ISNUMBER(AL1496)),AL1496/AL1495-1,"")</f>
        <v>1.1699164345403856E-2</v>
      </c>
      <c r="AN1496" s="60">
        <f>IF(ISNUMBER(AL1496),AL1496/MAX(AL$22:AL1496)-1,"")</f>
        <v>-0.22952906236741621</v>
      </c>
      <c r="AP1496" s="62">
        <v>100.62</v>
      </c>
      <c r="AQ1496" s="60">
        <f>IF(AND(ISNUMBER(AP1495),ISNUMBER(AP1496)),AP1496/AP1495-1,"")</f>
        <v>9.9393698439476097E-5</v>
      </c>
      <c r="AR1496" s="60">
        <f>IF(ISNUMBER(AP1496),AP1496/MAX(AP$22:AP1496)-1,"")</f>
        <v>-1.5876165905933659E-3</v>
      </c>
      <c r="AT1496" s="62">
        <v>50.225000000000001</v>
      </c>
      <c r="AU1496" s="60">
        <f>IF(AND(ISNUMBER(AT1495),ISNUMBER(AT1496)),AT1496/AT1495-1,"")</f>
        <v>-9.9542106310912537E-5</v>
      </c>
      <c r="AV1496" s="60">
        <f>IF(ISNUMBER(AT1496),AT1496/MAX(AT$22:AT1496)-1,"")</f>
        <v>-4.9751243781093191E-4</v>
      </c>
      <c r="AX1496" s="62">
        <v>29</v>
      </c>
      <c r="AY1496" s="60">
        <f>IF(AND(ISNUMBER(AX1495),ISNUMBER(AX1496)),AX1496/AX1495-1,"")</f>
        <v>-8.8858509911141637E-3</v>
      </c>
      <c r="AZ1496" s="60">
        <f>IF(ISNUMBER(AX1496),AX1496/MAX(AX$22:AX1496)-1,"")</f>
        <v>-8.8858509911141637E-3</v>
      </c>
      <c r="BB1496" s="62">
        <v>39.47</v>
      </c>
      <c r="BC1496" s="60">
        <f>IF(AND(ISNUMBER(BB1495),ISNUMBER(BB1496)),BB1496/BB1495-1,"")</f>
        <v>5.3489556800814242E-3</v>
      </c>
      <c r="BD1496" s="60">
        <f>IF(ISNUMBER(BB1496),BB1496/MAX(BB$22:BB1496)-1,"")</f>
        <v>-0.28638582534803836</v>
      </c>
      <c r="BF1496" s="62">
        <v>48.77</v>
      </c>
      <c r="BG1496" s="60">
        <f>IF(AND(ISNUMBER(BF1495),ISNUMBER(BF1496)),BF1496/BF1495-1,"")</f>
        <v>8.2084957931471969E-4</v>
      </c>
      <c r="BH1496" s="60">
        <f>IF(ISNUMBER(BF1496),BF1496/MAX(BF$22:BF1496)-1,"")</f>
        <v>-9.9187292205393351E-2</v>
      </c>
      <c r="BK1496" s="61">
        <f>BK1495*(1+BL1496)</f>
        <v>149.97755378285567</v>
      </c>
      <c r="BL1496" s="60">
        <f>$L$12*N(AQ1496)+$L$13*N(S1496)+$L$14*N(AA1496)+$L$15*N(AE1496)+$L$16*N(AY1496)+$L$17*N(BC1496)+$L$18*N(AM1496)+$L$19*N(AU1496)+$L$20*N(W1496)</f>
        <v>-4.4168002283521959E-3</v>
      </c>
      <c r="BM1496" s="60">
        <f>IF(ISNUMBER(BK1496),BK1496/MAX(BK$22:BK1496)-1,"")</f>
        <v>-3.8329314193029096E-2</v>
      </c>
      <c r="BO1496" s="61">
        <f>BO1495*(1+BP1496)</f>
        <v>148.90501507522643</v>
      </c>
      <c r="BP1496" s="60">
        <f>$L$36*N(S1496)+$L$37*N(AQ1496)+$L$38*N(AA1496)+$L$39*N(AE1496)+$L$40*N(AM1496)+$L$41*N(W1496)+$L$42*N(AI1496)+$L$43*N(BG1496)+$L$44*N(AY1496)</f>
        <v>-3.9727593073869165E-3</v>
      </c>
      <c r="BQ1496" s="60">
        <f>IF(ISNUMBER(BO1496),BO1496/MAX(BO$22:BO1496)-1,"")</f>
        <v>-4.6659269620184296E-2</v>
      </c>
      <c r="BS1496" s="61">
        <f>BS1495*(1+BT1496)</f>
        <v>135.75369496362075</v>
      </c>
      <c r="BT1496" s="60">
        <f>$L$60*N(S1496)+$L$61*N(AE1496)+$L$62*N(AQ1496)+$L$63*N(AM1496)+$L$64*N(AI1496)+$L$65*N(AA1496)+$L$66*N(BG1496)+$L$67*N(W1496)+$L$68*N(AY1496)</f>
        <v>-1.1743086307709101E-3</v>
      </c>
      <c r="BU1496" s="60">
        <f>IF(ISNUMBER(BS1496),BS1496/MAX(BS$22:BS1496)-1,"")</f>
        <v>-5.9950708627576788E-2</v>
      </c>
    </row>
    <row r="1497" spans="17:73" ht="16" customHeight="1">
      <c r="Q1497" s="63">
        <v>45229</v>
      </c>
      <c r="R1497" s="62">
        <v>648.97</v>
      </c>
      <c r="S1497" s="60">
        <f>IF(AND(ISNUMBER(R1496),ISNUMBER(R1497)),R1497/R1496-1,"")</f>
        <v>-8.1915852857121774E-3</v>
      </c>
      <c r="T1497" s="60">
        <f>IF(ISNUMBER(R1497),R1497/MAX(R$22:R1497)-1,"")</f>
        <v>-7.7827038394861714E-2</v>
      </c>
      <c r="V1497" s="62">
        <v>320.8</v>
      </c>
      <c r="W1497" s="60">
        <f>IF(AND(ISNUMBER(V1496),ISNUMBER(V1497)),V1497/V1496-1,"")</f>
        <v>-9.8459829007068178E-3</v>
      </c>
      <c r="X1497" s="60">
        <f>IF(ISNUMBER(V1497),V1497/MAX(V$22:V1497)-1,"")</f>
        <v>-8.4030494246637888E-2</v>
      </c>
      <c r="Z1497" s="62">
        <v>11.8</v>
      </c>
      <c r="AA1497" s="60">
        <f>IF(AND(ISNUMBER(Z1496),ISNUMBER(Z1497)),Z1497/Z1496-1,"")</f>
        <v>-9.2359361880771651E-3</v>
      </c>
      <c r="AB1497" s="60">
        <f>IF(ISNUMBER(Z1497),Z1497/MAX(Z$22:Z1497)-1,"")</f>
        <v>-0.12979351032448372</v>
      </c>
      <c r="AD1497" s="62">
        <v>15.82</v>
      </c>
      <c r="AE1497" s="60">
        <f>IF(AND(ISNUMBER(AD1496),ISNUMBER(AD1497)),AD1497/AD1496-1,"")</f>
        <v>-1.4330218068535849E-2</v>
      </c>
      <c r="AF1497" s="60">
        <f>IF(ISNUMBER(AD1497),AD1497/MAX(AD$22:AD1497)-1,"")</f>
        <v>-9.5483133218982164E-2</v>
      </c>
      <c r="AH1497" s="62">
        <v>16.399999999999999</v>
      </c>
      <c r="AI1497" s="60">
        <f>IF(AND(ISNUMBER(AH1496),ISNUMBER(AH1497)),AH1497/AH1496-1,"")</f>
        <v>-7.2639225181598821E-3</v>
      </c>
      <c r="AJ1497" s="60">
        <f>IF(ISNUMBER(AH1497),AH1497/MAX(AH$22:AH1497)-1,"")</f>
        <v>-0.22053231939163498</v>
      </c>
      <c r="AL1497" s="62">
        <v>17.95</v>
      </c>
      <c r="AM1497" s="60">
        <f>IF(AND(ISNUMBER(AL1496),ISNUMBER(AL1497)),AL1497/AL1496-1,"")</f>
        <v>-1.1563876651982441E-2</v>
      </c>
      <c r="AN1497" s="60">
        <f>IF(ISNUMBER(AL1497),AL1497/MAX(AL$22:AL1497)-1,"")</f>
        <v>-0.23843869325413669</v>
      </c>
      <c r="AP1497" s="62">
        <v>100.64</v>
      </c>
      <c r="AQ1497" s="60">
        <f>IF(AND(ISNUMBER(AP1496),ISNUMBER(AP1497)),AP1497/AP1496-1,"")</f>
        <v>1.9876764062809471E-4</v>
      </c>
      <c r="AR1497" s="60">
        <f>IF(ISNUMBER(AP1497),AP1497/MAX(AP$22:AP1497)-1,"")</f>
        <v>-1.3891645167691813E-3</v>
      </c>
      <c r="AT1497" s="62">
        <v>50.244999999999997</v>
      </c>
      <c r="AU1497" s="60">
        <f>IF(AND(ISNUMBER(AT1496),ISNUMBER(AT1497)),AT1497/AT1496-1,"")</f>
        <v>3.9820806371326789E-4</v>
      </c>
      <c r="AV1497" s="60">
        <f>IF(ISNUMBER(AT1497),AT1497/MAX(AT$22:AT1497)-1,"")</f>
        <v>-9.9502487562186381E-5</v>
      </c>
      <c r="AX1497" s="62">
        <v>29.13</v>
      </c>
      <c r="AY1497" s="60">
        <f>IF(AND(ISNUMBER(AX1496),ISNUMBER(AX1497)),AX1497/AX1496-1,"")</f>
        <v>4.4827586206896974E-3</v>
      </c>
      <c r="AZ1497" s="60">
        <f>IF(ISNUMBER(AX1497),AX1497/MAX(AX$22:AX1497)-1,"")</f>
        <v>-4.4429254955571373E-3</v>
      </c>
      <c r="BB1497" s="62">
        <v>39.42</v>
      </c>
      <c r="BC1497" s="60">
        <f>IF(AND(ISNUMBER(BB1496),ISNUMBER(BB1497)),BB1497/BB1496-1,"")</f>
        <v>-1.2667848999239339E-3</v>
      </c>
      <c r="BD1497" s="60">
        <f>IF(ISNUMBER(BB1497),BB1497/MAX(BB$22:BB1497)-1,"")</f>
        <v>-0.28728982100885914</v>
      </c>
      <c r="BF1497" s="62">
        <v>48.64</v>
      </c>
      <c r="BG1497" s="60">
        <f>IF(AND(ISNUMBER(BF1496),ISNUMBER(BF1497)),BF1497/BF1496-1,"")</f>
        <v>-2.6655730982161341E-3</v>
      </c>
      <c r="BH1497" s="60">
        <f>IF(ISNUMBER(BF1497),BF1497/MAX(BF$22:BF1497)-1,"")</f>
        <v>-0.10158847432582196</v>
      </c>
      <c r="BK1497" s="61">
        <f>BK1496*(1+BL1497)</f>
        <v>149.19843468597168</v>
      </c>
      <c r="BL1497" s="60">
        <f>$L$12*N(AQ1497)+$L$13*N(S1497)+$L$14*N(AA1497)+$L$15*N(AE1497)+$L$16*N(AY1497)+$L$17*N(BC1497)+$L$18*N(AM1497)+$L$19*N(AU1497)+$L$20*N(W1497)</f>
        <v>-5.1949046856174493E-3</v>
      </c>
      <c r="BM1497" s="60">
        <f>IF(ISNUMBER(BK1497),BK1497/MAX(BK$22:BK1497)-1,"")</f>
        <v>-4.3325101744748573E-2</v>
      </c>
      <c r="BO1497" s="61">
        <f>BO1496*(1+BP1497)</f>
        <v>147.90734475276008</v>
      </c>
      <c r="BP1497" s="60">
        <f>$L$36*N(S1497)+$L$37*N(AQ1497)+$L$38*N(AA1497)+$L$39*N(AE1497)+$L$40*N(AM1497)+$L$41*N(W1497)+$L$42*N(AI1497)+$L$43*N(BG1497)+$L$44*N(AY1497)</f>
        <v>-6.7000451392609552E-3</v>
      </c>
      <c r="BQ1497" s="60">
        <f>IF(ISNUMBER(BO1497),BO1497/MAX(BO$22:BO1497)-1,"")</f>
        <v>-5.3046695546825062E-2</v>
      </c>
      <c r="BS1497" s="61">
        <f>BS1496*(1+BT1497)</f>
        <v>134.66173025789558</v>
      </c>
      <c r="BT1497" s="60">
        <f>$L$60*N(S1497)+$L$61*N(AE1497)+$L$62*N(AQ1497)+$L$63*N(AM1497)+$L$64*N(AI1497)+$L$65*N(AA1497)+$L$66*N(BG1497)+$L$67*N(W1497)+$L$68*N(AY1497)</f>
        <v>-8.0437199592819416E-3</v>
      </c>
      <c r="BU1497" s="60">
        <f>IF(ISNUMBER(BS1497),BS1497/MAX(BS$22:BS1497)-1,"")</f>
        <v>-6.751220187529805E-2</v>
      </c>
    </row>
    <row r="1498" spans="17:73" ht="16" customHeight="1">
      <c r="Q1498" s="63">
        <v>45230</v>
      </c>
      <c r="R1498" s="62">
        <v>652.94000000000005</v>
      </c>
      <c r="S1498" s="60">
        <f>IF(AND(ISNUMBER(R1497),ISNUMBER(R1498)),R1498/R1497-1,"")</f>
        <v>6.1173860116801038E-3</v>
      </c>
      <c r="T1498" s="60">
        <f>IF(ISNUMBER(R1498),R1498/MAX(R$22:R1498)-1,"")</f>
        <v>-7.2185750419188843E-2</v>
      </c>
      <c r="V1498" s="62">
        <v>322.69</v>
      </c>
      <c r="W1498" s="60">
        <f>IF(AND(ISNUMBER(V1497),ISNUMBER(V1498)),V1498/V1497-1,"")</f>
        <v>5.8915211970074211E-3</v>
      </c>
      <c r="X1498" s="60">
        <f>IF(ISNUMBER(V1498),V1498/MAX(V$22:V1498)-1,"")</f>
        <v>-7.8634040487679524E-2</v>
      </c>
      <c r="Z1498" s="62">
        <v>11.87</v>
      </c>
      <c r="AA1498" s="60">
        <f>IF(AND(ISNUMBER(Z1497),ISNUMBER(Z1498)),Z1498/Z1497-1,"")</f>
        <v>5.9322033898303594E-3</v>
      </c>
      <c r="AB1498" s="60">
        <f>IF(ISNUMBER(Z1498),Z1498/MAX(Z$22:Z1498)-1,"")</f>
        <v>-0.12463126843657824</v>
      </c>
      <c r="AD1498" s="62">
        <v>15.93</v>
      </c>
      <c r="AE1498" s="60">
        <f>IF(AND(ISNUMBER(AD1497),ISNUMBER(AD1498)),AD1498/AD1497-1,"")</f>
        <v>6.9532237673830544E-3</v>
      </c>
      <c r="AF1498" s="60">
        <f>IF(ISNUMBER(AD1498),AD1498/MAX(AD$22:AD1498)-1,"")</f>
        <v>-8.9193825042881536E-2</v>
      </c>
      <c r="AH1498" s="62">
        <v>16.41</v>
      </c>
      <c r="AI1498" s="60">
        <f>IF(AND(ISNUMBER(AH1497),ISNUMBER(AH1498)),AH1498/AH1497-1,"")</f>
        <v>6.0975609756108717E-4</v>
      </c>
      <c r="AJ1498" s="60">
        <f>IF(ISNUMBER(AH1498),AH1498/MAX(AH$22:AH1498)-1,"")</f>
        <v>-0.22005703422053224</v>
      </c>
      <c r="AL1498" s="62">
        <v>18</v>
      </c>
      <c r="AM1498" s="60">
        <f>IF(AND(ISNUMBER(AL1497),ISNUMBER(AL1498)),AL1498/AL1497-1,"")</f>
        <v>2.7855153203342198E-3</v>
      </c>
      <c r="AN1498" s="60">
        <f>IF(ISNUMBER(AL1498),AL1498/MAX(AL$22:AL1498)-1,"")</f>
        <v>-0.23631735256682229</v>
      </c>
      <c r="AP1498" s="62">
        <v>100.67</v>
      </c>
      <c r="AQ1498" s="60">
        <f>IF(AND(ISNUMBER(AP1497),ISNUMBER(AP1498)),AP1498/AP1497-1,"")</f>
        <v>2.980922098569927E-4</v>
      </c>
      <c r="AR1498" s="60">
        <f>IF(ISNUMBER(AP1498),AP1498/MAX(AP$22:AP1498)-1,"")</f>
        <v>-1.0914864060329599E-3</v>
      </c>
      <c r="AT1498" s="62">
        <v>50.25</v>
      </c>
      <c r="AU1498" s="60">
        <f>IF(AND(ISNUMBER(AT1497),ISNUMBER(AT1498)),AT1498/AT1497-1,"")</f>
        <v>9.9512389292621961E-5</v>
      </c>
      <c r="AV1498" s="60">
        <f>IF(ISNUMBER(AT1498),AT1498/MAX(AT$22:AT1498)-1,"")</f>
        <v>0</v>
      </c>
      <c r="AX1498" s="62">
        <v>29.05</v>
      </c>
      <c r="AY1498" s="60">
        <f>IF(AND(ISNUMBER(AX1497),ISNUMBER(AX1498)),AX1498/AX1497-1,"")</f>
        <v>-2.7463096464125369E-3</v>
      </c>
      <c r="AZ1498" s="60">
        <f>IF(ISNUMBER(AX1498),AX1498/MAX(AX$22:AX1498)-1,"")</f>
        <v>-7.1770334928229484E-3</v>
      </c>
      <c r="BB1498" s="62">
        <v>39.47</v>
      </c>
      <c r="BC1498" s="60">
        <f>IF(AND(ISNUMBER(BB1497),ISNUMBER(BB1498)),BB1498/BB1497-1,"")</f>
        <v>1.2683916793505556E-3</v>
      </c>
      <c r="BD1498" s="60">
        <f>IF(ISNUMBER(BB1498),BB1498/MAX(BB$22:BB1498)-1,"")</f>
        <v>-0.28638582534803836</v>
      </c>
      <c r="BF1498" s="62">
        <v>48.6</v>
      </c>
      <c r="BG1498" s="60">
        <f>IF(AND(ISNUMBER(BF1497),ISNUMBER(BF1498)),BF1498/BF1497-1,"")</f>
        <v>-8.2236842105265495E-4</v>
      </c>
      <c r="BH1498" s="60">
        <f>IF(ISNUMBER(BF1498),BF1498/MAX(BF$22:BF1498)-1,"")</f>
        <v>-0.10232729959364606</v>
      </c>
      <c r="BK1498" s="61">
        <f>BK1497*(1+BL1498)</f>
        <v>149.68640816221159</v>
      </c>
      <c r="BL1498" s="60">
        <f>$L$12*N(AQ1498)+$L$13*N(S1498)+$L$14*N(AA1498)+$L$15*N(AE1498)+$L$16*N(AY1498)+$L$17*N(BC1498)+$L$18*N(AM1498)+$L$19*N(AU1498)+$L$20*N(W1498)</f>
        <v>3.2706340201691239E-3</v>
      </c>
      <c r="BM1498" s="60">
        <f>IF(ISNUMBER(BK1498),BK1498/MAX(BK$22:BK1498)-1,"")</f>
        <v>-4.0196168276273148E-2</v>
      </c>
      <c r="BO1498" s="61">
        <f>BO1497*(1+BP1498)</f>
        <v>148.50639962857335</v>
      </c>
      <c r="BP1498" s="60">
        <f>$L$36*N(S1498)+$L$37*N(AQ1498)+$L$38*N(AA1498)+$L$39*N(AE1498)+$L$40*N(AM1498)+$L$41*N(W1498)+$L$42*N(AI1498)+$L$43*N(BG1498)+$L$44*N(AY1498)</f>
        <v>4.0502037056687774E-3</v>
      </c>
      <c r="BQ1498" s="60">
        <f>IF(ISNUMBER(BO1498),BO1498/MAX(BO$22:BO1498)-1,"")</f>
        <v>-4.9211341764033412E-2</v>
      </c>
      <c r="BS1498" s="61">
        <f>BS1497*(1+BT1498)</f>
        <v>135.21079108158133</v>
      </c>
      <c r="BT1498" s="60">
        <f>$L$60*N(S1498)+$L$61*N(AE1498)+$L$62*N(AQ1498)+$L$63*N(AM1498)+$L$64*N(AI1498)+$L$65*N(AA1498)+$L$66*N(BG1498)+$L$67*N(W1498)+$L$68*N(AY1498)</f>
        <v>4.077333795089383E-3</v>
      </c>
      <c r="BU1498" s="60">
        <f>IF(ISNUMBER(BS1498),BS1498/MAX(BS$22:BS1498)-1,"")</f>
        <v>-6.3710137862495575E-2</v>
      </c>
    </row>
    <row r="1499" spans="17:73" ht="16" customHeight="1">
      <c r="Q1499" s="63">
        <v>45231</v>
      </c>
      <c r="R1499" s="62">
        <v>659.71</v>
      </c>
      <c r="S1499" s="60">
        <f>IF(AND(ISNUMBER(R1498),ISNUMBER(R1499)),R1499/R1498-1,"")</f>
        <v>1.0368487150427264E-2</v>
      </c>
      <c r="T1499" s="60">
        <f>IF(ISNUMBER(R1499),R1499/MAX(R$22:R1499)-1,"")</f>
        <v>-6.2565720294426863E-2</v>
      </c>
      <c r="V1499" s="62">
        <v>326.20999999999998</v>
      </c>
      <c r="W1499" s="60">
        <f>IF(AND(ISNUMBER(V1498),ISNUMBER(V1499)),V1499/V1498-1,"")</f>
        <v>1.0908302085592902E-2</v>
      </c>
      <c r="X1499" s="60">
        <f>IF(ISNUMBER(V1499),V1499/MAX(V$22:V1499)-1,"")</f>
        <v>-6.8583502269937036E-2</v>
      </c>
      <c r="Z1499" s="62">
        <v>12.04</v>
      </c>
      <c r="AA1499" s="60">
        <f>IF(AND(ISNUMBER(Z1498),ISNUMBER(Z1499)),Z1499/Z1498-1,"")</f>
        <v>1.4321819713563499E-2</v>
      </c>
      <c r="AB1499" s="60">
        <f>IF(ISNUMBER(Z1499),Z1499/MAX(Z$22:Z1499)-1,"")</f>
        <v>-0.11209439528023613</v>
      </c>
      <c r="AD1499" s="62">
        <v>16.43</v>
      </c>
      <c r="AE1499" s="60">
        <f>IF(AND(ISNUMBER(AD1498),ISNUMBER(AD1499)),AD1499/AD1498-1,"")</f>
        <v>3.1387319522912849E-2</v>
      </c>
      <c r="AF1499" s="60">
        <f>IF(ISNUMBER(AD1499),AD1499/MAX(AD$22:AD1499)-1,"")</f>
        <v>-6.0606060606060552E-2</v>
      </c>
      <c r="AH1499" s="62">
        <v>16.559999999999999</v>
      </c>
      <c r="AI1499" s="60">
        <f>IF(AND(ISNUMBER(AH1498),ISNUMBER(AH1499)),AH1499/AH1498-1,"")</f>
        <v>9.1407678244972423E-3</v>
      </c>
      <c r="AJ1499" s="60">
        <f>IF(ISNUMBER(AH1499),AH1499/MAX(AH$22:AH1499)-1,"")</f>
        <v>-0.21292775665399244</v>
      </c>
      <c r="AL1499" s="62">
        <v>18.149999999999999</v>
      </c>
      <c r="AM1499" s="60">
        <f>IF(AND(ISNUMBER(AL1498),ISNUMBER(AL1499)),AL1499/AL1498-1,"")</f>
        <v>8.3333333333333037E-3</v>
      </c>
      <c r="AN1499" s="60">
        <f>IF(ISNUMBER(AL1499),AL1499/MAX(AL$22:AL1499)-1,"")</f>
        <v>-0.22995333050487921</v>
      </c>
      <c r="AP1499" s="62">
        <v>100.66</v>
      </c>
      <c r="AQ1499" s="60">
        <f>IF(AND(ISNUMBER(AP1498),ISNUMBER(AP1499)),AP1499/AP1498-1,"")</f>
        <v>-9.9334459123912033E-5</v>
      </c>
      <c r="AR1499" s="60">
        <f>IF(ISNUMBER(AP1499),AP1499/MAX(AP$22:AP1499)-1,"")</f>
        <v>-1.1907124429451077E-3</v>
      </c>
      <c r="AT1499" s="62">
        <v>50.08</v>
      </c>
      <c r="AU1499" s="60">
        <f>IF(AND(ISNUMBER(AT1498),ISNUMBER(AT1499)),AT1499/AT1498-1,"")</f>
        <v>-3.383084577114448E-3</v>
      </c>
      <c r="AV1499" s="60">
        <f>IF(ISNUMBER(AT1499),AT1499/MAX(AT$22:AT1499)-1,"")</f>
        <v>-3.383084577114448E-3</v>
      </c>
      <c r="AX1499" s="62">
        <v>28.88</v>
      </c>
      <c r="AY1499" s="60">
        <f>IF(AND(ISNUMBER(AX1498),ISNUMBER(AX1499)),AX1499/AX1498-1,"")</f>
        <v>-5.8519793459552716E-3</v>
      </c>
      <c r="AZ1499" s="60">
        <f>IF(ISNUMBER(AX1499),AX1499/MAX(AX$22:AX1499)-1,"")</f>
        <v>-1.2987012987013102E-2</v>
      </c>
      <c r="BB1499" s="62">
        <v>39.39</v>
      </c>
      <c r="BC1499" s="60">
        <f>IF(AND(ISNUMBER(BB1498),ISNUMBER(BB1499)),BB1499/BB1498-1,"")</f>
        <v>-2.0268558398783831E-3</v>
      </c>
      <c r="BD1499" s="60">
        <f>IF(ISNUMBER(BB1499),BB1499/MAX(BB$22:BB1499)-1,"")</f>
        <v>-0.28783221840535167</v>
      </c>
      <c r="BF1499" s="62">
        <v>48.47</v>
      </c>
      <c r="BG1499" s="60">
        <f>IF(AND(ISNUMBER(BF1498),ISNUMBER(BF1499)),BF1499/BF1498-1,"")</f>
        <v>-2.6748971193416571E-3</v>
      </c>
      <c r="BH1499" s="60">
        <f>IF(ISNUMBER(BF1499),BF1499/MAX(BF$22:BF1499)-1,"")</f>
        <v>-0.10472848171407467</v>
      </c>
      <c r="BK1499" s="61">
        <f>BK1498*(1+BL1499)</f>
        <v>150.85896112367715</v>
      </c>
      <c r="BL1499" s="60">
        <f>$L$12*N(AQ1499)+$L$13*N(S1499)+$L$14*N(AA1499)+$L$15*N(AE1499)+$L$16*N(AY1499)+$L$17*N(BC1499)+$L$18*N(AM1499)+$L$19*N(AU1499)+$L$20*N(W1499)</f>
        <v>7.83339633746097E-3</v>
      </c>
      <c r="BM1499" s="60">
        <f>IF(ISNUMBER(BK1499),BK1499/MAX(BK$22:BK1499)-1,"")</f>
        <v>-3.2677644456167498E-2</v>
      </c>
      <c r="BO1499" s="61">
        <f>BO1498*(1+BP1499)</f>
        <v>150.12640603443288</v>
      </c>
      <c r="BP1499" s="60">
        <f>$L$36*N(S1499)+$L$37*N(AQ1499)+$L$38*N(AA1499)+$L$39*N(AE1499)+$L$40*N(AM1499)+$L$41*N(W1499)+$L$42*N(AI1499)+$L$43*N(BG1499)+$L$44*N(AY1499)</f>
        <v>1.0908663935771834E-2</v>
      </c>
      <c r="BQ1499" s="60">
        <f>IF(ISNUMBER(BO1499),BO1499/MAX(BO$22:BO1499)-1,"")</f>
        <v>-3.883950781739387E-2</v>
      </c>
      <c r="BS1499" s="61">
        <f>BS1498*(1+BT1499)</f>
        <v>136.85711415087692</v>
      </c>
      <c r="BT1499" s="60">
        <f>$L$60*N(S1499)+$L$61*N(AE1499)+$L$62*N(AQ1499)+$L$63*N(AM1499)+$L$64*N(AI1499)+$L$65*N(AA1499)+$L$66*N(BG1499)+$L$67*N(W1499)+$L$68*N(AY1499)</f>
        <v>1.2175973945025289E-2</v>
      </c>
      <c r="BU1499" s="60">
        <f>IF(ISNUMBER(BS1499),BS1499/MAX(BS$22:BS1499)-1,"")</f>
        <v>-5.230989689611798E-2</v>
      </c>
    </row>
    <row r="1500" spans="17:73" ht="16" customHeight="1">
      <c r="Q1500" s="63">
        <v>45232</v>
      </c>
      <c r="R1500" s="62">
        <v>659.57</v>
      </c>
      <c r="S1500" s="60">
        <f>IF(AND(ISNUMBER(R1499),ISNUMBER(R1500)),R1500/R1499-1,"")</f>
        <v>-2.1221445786778759E-4</v>
      </c>
      <c r="T1500" s="60">
        <f>IF(ISNUMBER(R1500),R1500/MAX(R$22:R1500)-1,"")</f>
        <v>-6.2764657401881307E-2</v>
      </c>
      <c r="V1500" s="62">
        <v>326.08999999999997</v>
      </c>
      <c r="W1500" s="60">
        <f>IF(AND(ISNUMBER(V1499),ISNUMBER(V1500)),V1500/V1499-1,"")</f>
        <v>-3.6786119370957326E-4</v>
      </c>
      <c r="X1500" s="60">
        <f>IF(ISNUMBER(V1500),V1500/MAX(V$22:V1500)-1,"")</f>
        <v>-6.8926134254632787E-2</v>
      </c>
      <c r="Z1500" s="62">
        <v>12.04</v>
      </c>
      <c r="AA1500" s="60">
        <f>IF(AND(ISNUMBER(Z1499),ISNUMBER(Z1500)),Z1500/Z1499-1,"")</f>
        <v>0</v>
      </c>
      <c r="AB1500" s="60">
        <f>IF(ISNUMBER(Z1500),Z1500/MAX(Z$22:Z1500)-1,"")</f>
        <v>-0.11209439528023613</v>
      </c>
      <c r="AD1500" s="62">
        <v>16.66</v>
      </c>
      <c r="AE1500" s="60">
        <f>IF(AND(ISNUMBER(AD1499),ISNUMBER(AD1500)),AD1500/AD1499-1,"")</f>
        <v>1.3998782714546687E-2</v>
      </c>
      <c r="AF1500" s="60">
        <f>IF(ISNUMBER(AD1500),AD1500/MAX(AD$22:AD1500)-1,"")</f>
        <v>-4.7455688965122866E-2</v>
      </c>
      <c r="AH1500" s="62">
        <v>16.84</v>
      </c>
      <c r="AI1500" s="60">
        <f>IF(AND(ISNUMBER(AH1499),ISNUMBER(AH1500)),AH1500/AH1499-1,"")</f>
        <v>1.6908212560386549E-2</v>
      </c>
      <c r="AJ1500" s="60">
        <f>IF(ISNUMBER(AH1500),AH1500/MAX(AH$22:AH1500)-1,"")</f>
        <v>-0.19961977186311786</v>
      </c>
      <c r="AL1500" s="62">
        <v>18.350000000000001</v>
      </c>
      <c r="AM1500" s="60">
        <f>IF(AND(ISNUMBER(AL1499),ISNUMBER(AL1500)),AL1500/AL1499-1,"")</f>
        <v>1.1019283746556585E-2</v>
      </c>
      <c r="AN1500" s="60">
        <f>IF(ISNUMBER(AL1500),AL1500/MAX(AL$22:AL1500)-1,"")</f>
        <v>-0.2214679677556215</v>
      </c>
      <c r="AP1500" s="62">
        <v>100.68</v>
      </c>
      <c r="AQ1500" s="60">
        <f>IF(AND(ISNUMBER(AP1499),ISNUMBER(AP1500)),AP1500/AP1499-1,"")</f>
        <v>1.9868865487793208E-4</v>
      </c>
      <c r="AR1500" s="60">
        <f>IF(ISNUMBER(AP1500),AP1500/MAX(AP$22:AP1500)-1,"")</f>
        <v>-9.9226036912081206E-4</v>
      </c>
      <c r="AT1500" s="62">
        <v>50.09</v>
      </c>
      <c r="AU1500" s="60">
        <f>IF(AND(ISNUMBER(AT1499),ISNUMBER(AT1500)),AT1500/AT1499-1,"")</f>
        <v>1.9968051118213204E-4</v>
      </c>
      <c r="AV1500" s="60">
        <f>IF(ISNUMBER(AT1500),AT1500/MAX(AT$22:AT1500)-1,"")</f>
        <v>-3.1840796019899642E-3</v>
      </c>
      <c r="AX1500" s="62">
        <v>28.58</v>
      </c>
      <c r="AY1500" s="60">
        <f>IF(AND(ISNUMBER(AX1499),ISNUMBER(AX1500)),AX1500/AX1499-1,"")</f>
        <v>-1.0387811634349098E-2</v>
      </c>
      <c r="AZ1500" s="60">
        <f>IF(ISNUMBER(AX1500),AX1500/MAX(AX$22:AX1500)-1,"")</f>
        <v>-2.3239917976760172E-2</v>
      </c>
      <c r="BB1500" s="62">
        <v>39.78</v>
      </c>
      <c r="BC1500" s="60">
        <f>IF(AND(ISNUMBER(BB1499),ISNUMBER(BB1500)),BB1500/BB1499-1,"")</f>
        <v>9.9009900990099098E-3</v>
      </c>
      <c r="BD1500" s="60">
        <f>IF(ISNUMBER(BB1500),BB1500/MAX(BB$22:BB1500)-1,"")</f>
        <v>-0.28078105225094918</v>
      </c>
      <c r="BF1500" s="62">
        <v>48.67</v>
      </c>
      <c r="BG1500" s="60">
        <f>IF(AND(ISNUMBER(BF1499),ISNUMBER(BF1500)),BF1500/BF1499-1,"")</f>
        <v>4.1262636682484199E-3</v>
      </c>
      <c r="BH1500" s="60">
        <f>IF(ISNUMBER(BF1500),BF1500/MAX(BF$22:BF1500)-1,"")</f>
        <v>-0.10103435537495375</v>
      </c>
      <c r="BK1500" s="61">
        <f>BK1499*(1+BL1500)</f>
        <v>150.96708765485732</v>
      </c>
      <c r="BL1500" s="60">
        <f>$L$12*N(AQ1500)+$L$13*N(S1500)+$L$14*N(AA1500)+$L$15*N(AE1500)+$L$16*N(AY1500)+$L$17*N(BC1500)+$L$18*N(AM1500)+$L$19*N(AU1500)+$L$20*N(W1500)</f>
        <v>7.1673920047433449E-4</v>
      </c>
      <c r="BM1500" s="60">
        <f>IF(ISNUMBER(BK1500),BK1500/MAX(BK$22:BK1500)-1,"")</f>
        <v>-3.198432660445405E-2</v>
      </c>
      <c r="BO1500" s="61">
        <f>BO1499*(1+BP1500)</f>
        <v>150.43485202096861</v>
      </c>
      <c r="BP1500" s="60">
        <f>$L$36*N(S1500)+$L$37*N(AQ1500)+$L$38*N(AA1500)+$L$39*N(AE1500)+$L$40*N(AM1500)+$L$41*N(W1500)+$L$42*N(AI1500)+$L$43*N(BG1500)+$L$44*N(AY1500)</f>
        <v>2.0545751722385068E-3</v>
      </c>
      <c r="BQ1500" s="60">
        <f>IF(ISNUMBER(BO1500),BO1500/MAX(BO$22:BO1500)-1,"")</f>
        <v>-3.6864731333619116E-2</v>
      </c>
      <c r="BS1500" s="61">
        <f>BS1499*(1+BT1500)</f>
        <v>137.6287462064148</v>
      </c>
      <c r="BT1500" s="60">
        <f>$L$60*N(S1500)+$L$61*N(AE1500)+$L$62*N(AQ1500)+$L$63*N(AM1500)+$L$64*N(AI1500)+$L$65*N(AA1500)+$L$66*N(BG1500)+$L$67*N(W1500)+$L$68*N(AY1500)</f>
        <v>5.6382312335418868E-3</v>
      </c>
      <c r="BU1500" s="60">
        <f>IF(ISNUMBER(BS1500),BS1500/MAX(BS$22:BS1500)-1,"")</f>
        <v>-4.6966600957079163E-2</v>
      </c>
    </row>
    <row r="1501" spans="17:73" ht="16" customHeight="1">
      <c r="Q1501" s="63">
        <v>45233</v>
      </c>
      <c r="R1501" s="62">
        <v>669.53</v>
      </c>
      <c r="S1501" s="60">
        <f>IF(AND(ISNUMBER(R1500),ISNUMBER(R1501)),R1501/R1500-1,"")</f>
        <v>1.5100747456676222E-2</v>
      </c>
      <c r="T1501" s="60">
        <f>IF(ISNUMBER(R1501),R1501/MAX(R$22:R1501)-1,"")</f>
        <v>-4.8611703185835742E-2</v>
      </c>
      <c r="V1501" s="62">
        <v>331.01</v>
      </c>
      <c r="W1501" s="60">
        <f>IF(AND(ISNUMBER(V1500),ISNUMBER(V1501)),V1501/V1500-1,"")</f>
        <v>1.5087859179981011E-2</v>
      </c>
      <c r="X1501" s="60">
        <f>IF(ISNUMBER(V1501),V1501/MAX(V$22:V1501)-1,"")</f>
        <v>-5.4878222882106087E-2</v>
      </c>
      <c r="Z1501" s="62">
        <v>12.22</v>
      </c>
      <c r="AA1501" s="60">
        <f>IF(AND(ISNUMBER(Z1500),ISNUMBER(Z1501)),Z1501/Z1500-1,"")</f>
        <v>1.4950166112956964E-2</v>
      </c>
      <c r="AB1501" s="60">
        <f>IF(ISNUMBER(Z1501),Z1501/MAX(Z$22:Z1501)-1,"")</f>
        <v>-9.8820058997050153E-2</v>
      </c>
      <c r="AD1501" s="62">
        <v>16.95</v>
      </c>
      <c r="AE1501" s="60">
        <f>IF(AND(ISNUMBER(AD1500),ISNUMBER(AD1501)),AD1501/AD1500-1,"")</f>
        <v>1.7406962785113889E-2</v>
      </c>
      <c r="AF1501" s="60">
        <f>IF(ISNUMBER(AD1501),AD1501/MAX(AD$22:AD1501)-1,"")</f>
        <v>-3.0874785591766707E-2</v>
      </c>
      <c r="AH1501" s="62">
        <v>17.09</v>
      </c>
      <c r="AI1501" s="60">
        <f>IF(AND(ISNUMBER(AH1500),ISNUMBER(AH1501)),AH1501/AH1500-1,"")</f>
        <v>1.4845605700712694E-2</v>
      </c>
      <c r="AJ1501" s="60">
        <f>IF(ISNUMBER(AH1501),AH1501/MAX(AH$22:AH1501)-1,"")</f>
        <v>-0.18773764258555126</v>
      </c>
      <c r="AL1501" s="62">
        <v>18.86</v>
      </c>
      <c r="AM1501" s="60">
        <f>IF(AND(ISNUMBER(AL1500),ISNUMBER(AL1501)),AL1501/AL1500-1,"")</f>
        <v>2.7792915531335005E-2</v>
      </c>
      <c r="AN1501" s="60">
        <f>IF(ISNUMBER(AL1501),AL1501/MAX(AL$22:AL1501)-1,"")</f>
        <v>-0.19983029274501485</v>
      </c>
      <c r="AP1501" s="62">
        <v>100.7</v>
      </c>
      <c r="AQ1501" s="60">
        <f>IF(AND(ISNUMBER(AP1500),ISNUMBER(AP1501)),AP1501/AP1500-1,"")</f>
        <v>1.9864918553835764E-4</v>
      </c>
      <c r="AR1501" s="60">
        <f>IF(ISNUMBER(AP1501),AP1501/MAX(AP$22:AP1501)-1,"")</f>
        <v>-7.9380829529662744E-4</v>
      </c>
      <c r="AT1501" s="62">
        <v>50.09</v>
      </c>
      <c r="AU1501" s="60">
        <f>IF(AND(ISNUMBER(AT1500),ISNUMBER(AT1501)),AT1501/AT1500-1,"")</f>
        <v>0</v>
      </c>
      <c r="AV1501" s="60">
        <f>IF(ISNUMBER(AT1501),AT1501/MAX(AT$22:AT1501)-1,"")</f>
        <v>-3.1840796019899642E-3</v>
      </c>
      <c r="AX1501" s="62">
        <v>28.53</v>
      </c>
      <c r="AY1501" s="60">
        <f>IF(AND(ISNUMBER(AX1500),ISNUMBER(AX1501)),AX1501/AX1500-1,"")</f>
        <v>-1.7494751574527179E-3</v>
      </c>
      <c r="AZ1501" s="60">
        <f>IF(ISNUMBER(AX1501),AX1501/MAX(AX$22:AX1501)-1,"")</f>
        <v>-2.4948735475051276E-2</v>
      </c>
      <c r="BB1501" s="62">
        <v>39.880000000000003</v>
      </c>
      <c r="BC1501" s="60">
        <f>IF(AND(ISNUMBER(BB1500),ISNUMBER(BB1501)),BB1501/BB1500-1,"")</f>
        <v>2.513826043237799E-3</v>
      </c>
      <c r="BD1501" s="60">
        <f>IF(ISNUMBER(BB1501),BB1501/MAX(BB$22:BB1501)-1,"")</f>
        <v>-0.27897306092930751</v>
      </c>
      <c r="BF1501" s="62">
        <v>48.79</v>
      </c>
      <c r="BG1501" s="60">
        <f>IF(AND(ISNUMBER(BF1500),ISNUMBER(BF1501)),BF1501/BF1500-1,"")</f>
        <v>2.4655845490033634E-3</v>
      </c>
      <c r="BH1501" s="60">
        <f>IF(ISNUMBER(BF1501),BF1501/MAX(BF$22:BF1501)-1,"")</f>
        <v>-9.881787957148136E-2</v>
      </c>
      <c r="BK1501" s="61">
        <f>BK1500*(1+BL1501)</f>
        <v>152.43513929575778</v>
      </c>
      <c r="BL1501" s="60">
        <f>$L$12*N(AQ1501)+$L$13*N(S1501)+$L$14*N(AA1501)+$L$15*N(AE1501)+$L$16*N(AY1501)+$L$17*N(BC1501)+$L$18*N(AM1501)+$L$19*N(AU1501)+$L$20*N(W1501)</f>
        <v>9.7243158340360111E-3</v>
      </c>
      <c r="BM1501" s="60">
        <f>IF(ISNUMBER(BK1501),BK1501/MAX(BK$22:BK1501)-1,"")</f>
        <v>-2.2571036464058558E-2</v>
      </c>
      <c r="BO1501" s="61">
        <f>BO1500*(1+BP1501)</f>
        <v>152.13160272883727</v>
      </c>
      <c r="BP1501" s="60">
        <f>$L$36*N(S1501)+$L$37*N(AQ1501)+$L$38*N(AA1501)+$L$39*N(AE1501)+$L$40*N(AM1501)+$L$41*N(W1501)+$L$42*N(AI1501)+$L$43*N(BG1501)+$L$44*N(AY1501)</f>
        <v>1.1278973489681409E-2</v>
      </c>
      <c r="BQ1501" s="60">
        <f>IF(ISNUMBER(BO1501),BO1501/MAX(BO$22:BO1501)-1,"")</f>
        <v>-2.6001554171353747E-2</v>
      </c>
      <c r="BS1501" s="61">
        <f>BS1500*(1+BT1501)</f>
        <v>139.5447147238533</v>
      </c>
      <c r="BT1501" s="60">
        <f>$L$60*N(S1501)+$L$61*N(AE1501)+$L$62*N(AQ1501)+$L$63*N(AM1501)+$L$64*N(AI1501)+$L$65*N(AA1501)+$L$66*N(BG1501)+$L$67*N(W1501)+$L$68*N(AY1501)</f>
        <v>1.3921281492784449E-2</v>
      </c>
      <c r="BU1501" s="60">
        <f>IF(ISNUMBER(BS1501),BS1501/MAX(BS$22:BS1501)-1,"")</f>
        <v>-3.3699154736977488E-2</v>
      </c>
    </row>
    <row r="1502" spans="17:73" ht="16" customHeight="1">
      <c r="Q1502" s="63">
        <v>45236</v>
      </c>
      <c r="R1502" s="62">
        <v>668.18</v>
      </c>
      <c r="S1502" s="60">
        <f>IF(AND(ISNUMBER(R1501),ISNUMBER(R1502)),R1502/R1501-1,"")</f>
        <v>-2.0163398204711136E-3</v>
      </c>
      <c r="T1502" s="60">
        <f>IF(ISNUMBER(R1502),R1502/MAX(R$22:R1502)-1,"")</f>
        <v>-5.0530025293432312E-2</v>
      </c>
      <c r="V1502" s="62">
        <v>331.2</v>
      </c>
      <c r="W1502" s="60">
        <f>IF(AND(ISNUMBER(V1501),ISNUMBER(V1502)),V1502/V1501-1,"")</f>
        <v>5.7400078547464872E-4</v>
      </c>
      <c r="X1502" s="60">
        <f>IF(ISNUMBER(V1502),V1502/MAX(V$22:V1502)-1,"")</f>
        <v>-5.4335722239671203E-2</v>
      </c>
      <c r="Z1502" s="62">
        <v>12.21</v>
      </c>
      <c r="AA1502" s="60">
        <f>IF(AND(ISNUMBER(Z1501),ISNUMBER(Z1502)),Z1502/Z1501-1,"")</f>
        <v>-8.1833060556457671E-4</v>
      </c>
      <c r="AB1502" s="60">
        <f>IF(ISNUMBER(Z1502),Z1502/MAX(Z$22:Z1502)-1,"")</f>
        <v>-9.9557522123893794E-2</v>
      </c>
      <c r="AD1502" s="62">
        <v>17.05</v>
      </c>
      <c r="AE1502" s="60">
        <f>IF(AND(ISNUMBER(AD1501),ISNUMBER(AD1502)),AD1502/AD1501-1,"")</f>
        <v>5.8997050147493457E-3</v>
      </c>
      <c r="AF1502" s="60">
        <f>IF(ISNUMBER(AD1502),AD1502/MAX(AD$22:AD1502)-1,"")</f>
        <v>-2.5157232704402399E-2</v>
      </c>
      <c r="AH1502" s="62">
        <v>17.14</v>
      </c>
      <c r="AI1502" s="60">
        <f>IF(AND(ISNUMBER(AH1501),ISNUMBER(AH1502)),AH1502/AH1501-1,"")</f>
        <v>2.9256875365710755E-3</v>
      </c>
      <c r="AJ1502" s="60">
        <f>IF(ISNUMBER(AH1502),AH1502/MAX(AH$22:AH1502)-1,"")</f>
        <v>-0.18536121673003791</v>
      </c>
      <c r="AL1502" s="62">
        <v>18.88</v>
      </c>
      <c r="AM1502" s="60">
        <f>IF(AND(ISNUMBER(AL1501),ISNUMBER(AL1502)),AL1502/AL1501-1,"")</f>
        <v>1.0604453870626251E-3</v>
      </c>
      <c r="AN1502" s="60">
        <f>IF(ISNUMBER(AL1502),AL1502/MAX(AL$22:AL1502)-1,"")</f>
        <v>-0.1989817564700892</v>
      </c>
      <c r="AP1502" s="62">
        <v>100.72</v>
      </c>
      <c r="AQ1502" s="60">
        <f>IF(AND(ISNUMBER(AP1501),ISNUMBER(AP1502)),AP1502/AP1501-1,"")</f>
        <v>1.9860973187690867E-4</v>
      </c>
      <c r="AR1502" s="60">
        <f>IF(ISNUMBER(AP1502),AP1502/MAX(AP$22:AP1502)-1,"")</f>
        <v>-5.9535622147255385E-4</v>
      </c>
      <c r="AT1502" s="62">
        <v>50.11</v>
      </c>
      <c r="AU1502" s="60">
        <f>IF(AND(ISNUMBER(AT1501),ISNUMBER(AT1502)),AT1502/AT1501-1,"")</f>
        <v>3.9928129367128307E-4</v>
      </c>
      <c r="AV1502" s="60">
        <f>IF(ISNUMBER(AT1502),AT1502/MAX(AT$22:AT1502)-1,"")</f>
        <v>-2.7860696517413297E-3</v>
      </c>
      <c r="AX1502" s="62">
        <v>28.18</v>
      </c>
      <c r="AY1502" s="60">
        <f>IF(AND(ISNUMBER(AX1501),ISNUMBER(AX1502)),AX1502/AX1501-1,"")</f>
        <v>-1.2267788293024884E-2</v>
      </c>
      <c r="AZ1502" s="60">
        <f>IF(ISNUMBER(AX1502),AX1502/MAX(AX$22:AX1502)-1,"")</f>
        <v>-3.691045796308956E-2</v>
      </c>
      <c r="BB1502" s="62">
        <v>39.979999999999997</v>
      </c>
      <c r="BC1502" s="60">
        <f>IF(AND(ISNUMBER(BB1501),ISNUMBER(BB1502)),BB1502/BB1501-1,"")</f>
        <v>2.5075225677029245E-3</v>
      </c>
      <c r="BD1502" s="60">
        <f>IF(ISNUMBER(BB1502),BB1502/MAX(BB$22:BB1502)-1,"")</f>
        <v>-0.27716506960766596</v>
      </c>
      <c r="BF1502" s="62">
        <v>48.84</v>
      </c>
      <c r="BG1502" s="60">
        <f>IF(AND(ISNUMBER(BF1501),ISNUMBER(BF1502)),BF1502/BF1501-1,"")</f>
        <v>1.0248001639681092E-3</v>
      </c>
      <c r="BH1502" s="60">
        <f>IF(ISNUMBER(BF1502),BF1502/MAX(BF$22:BF1502)-1,"")</f>
        <v>-9.7894347986701047E-2</v>
      </c>
      <c r="BK1502" s="61">
        <f>BK1501*(1+BL1502)</f>
        <v>152.16636953665181</v>
      </c>
      <c r="BL1502" s="60">
        <f>$L$12*N(AQ1502)+$L$13*N(S1502)+$L$14*N(AA1502)+$L$15*N(AE1502)+$L$16*N(AY1502)+$L$17*N(BC1502)+$L$18*N(AM1502)+$L$19*N(AU1502)+$L$20*N(W1502)</f>
        <v>-1.7631745563895776E-3</v>
      </c>
      <c r="BM1502" s="60">
        <f>IF(ISNUMBER(BK1502),BK1502/MAX(BK$22:BK1502)-1,"")</f>
        <v>-2.4294414343243309E-2</v>
      </c>
      <c r="BO1502" s="61">
        <f>BO1501*(1+BP1502)</f>
        <v>152.03746348064573</v>
      </c>
      <c r="BP1502" s="60">
        <f>$L$36*N(S1502)+$L$37*N(AQ1502)+$L$38*N(AA1502)+$L$39*N(AE1502)+$L$40*N(AM1502)+$L$41*N(W1502)+$L$42*N(AI1502)+$L$43*N(BG1502)+$L$44*N(AY1502)</f>
        <v>-6.1880139631030487E-4</v>
      </c>
      <c r="BQ1502" s="60">
        <f>IF(ISNUMBER(BO1502),BO1502/MAX(BO$22:BO1502)-1,"")</f>
        <v>-2.6604265769636593E-2</v>
      </c>
      <c r="BS1502" s="61">
        <f>BS1501*(1+BT1502)</f>
        <v>139.66021177051525</v>
      </c>
      <c r="BT1502" s="60">
        <f>$L$60*N(S1502)+$L$61*N(AE1502)+$L$62*N(AQ1502)+$L$63*N(AM1502)+$L$64*N(AI1502)+$L$65*N(AA1502)+$L$66*N(BG1502)+$L$67*N(W1502)+$L$68*N(AY1502)</f>
        <v>8.2767052045282696E-4</v>
      </c>
      <c r="BU1502" s="60">
        <f>IF(ISNUMBER(BS1502),BS1502/MAX(BS$22:BS1502)-1,"")</f>
        <v>-3.2899376013464487E-2</v>
      </c>
    </row>
    <row r="1503" spans="17:73" ht="16" customHeight="1">
      <c r="Q1503" s="63">
        <v>45237</v>
      </c>
      <c r="R1503" s="62">
        <v>675.36</v>
      </c>
      <c r="S1503" s="60">
        <f>IF(AND(ISNUMBER(R1502),ISNUMBER(R1503)),R1503/R1502-1,"")</f>
        <v>1.0745607471040808E-2</v>
      </c>
      <c r="T1503" s="60">
        <f>IF(ISNUMBER(R1503),R1503/MAX(R$22:R1503)-1,"")</f>
        <v>-4.0327393639696507E-2</v>
      </c>
      <c r="V1503" s="62">
        <v>334.21</v>
      </c>
      <c r="W1503" s="60">
        <f>IF(AND(ISNUMBER(V1502),ISNUMBER(V1503)),V1503/V1502-1,"")</f>
        <v>9.088164251207731E-3</v>
      </c>
      <c r="X1503" s="60">
        <f>IF(ISNUMBER(V1503),V1503/MAX(V$22:V1503)-1,"")</f>
        <v>-4.5741369956885602E-2</v>
      </c>
      <c r="Z1503" s="62">
        <v>12.31</v>
      </c>
      <c r="AA1503" s="60">
        <f>IF(AND(ISNUMBER(Z1502),ISNUMBER(Z1503)),Z1503/Z1502-1,"")</f>
        <v>8.1900081900081467E-3</v>
      </c>
      <c r="AB1503" s="60">
        <f>IF(ISNUMBER(Z1503),Z1503/MAX(Z$22:Z1503)-1,"")</f>
        <v>-9.2182890855457278E-2</v>
      </c>
      <c r="AD1503" s="62">
        <v>16.93</v>
      </c>
      <c r="AE1503" s="60">
        <f>IF(AND(ISNUMBER(AD1502),ISNUMBER(AD1503)),AD1503/AD1502-1,"")</f>
        <v>-7.0381231671554634E-3</v>
      </c>
      <c r="AF1503" s="60">
        <f>IF(ISNUMBER(AD1503),AD1503/MAX(AD$22:AD1503)-1,"")</f>
        <v>-3.2018296169239457E-2</v>
      </c>
      <c r="AH1503" s="62">
        <v>17.11</v>
      </c>
      <c r="AI1503" s="60">
        <f>IF(AND(ISNUMBER(AH1502),ISNUMBER(AH1503)),AH1503/AH1502-1,"")</f>
        <v>-1.7502917152859565E-3</v>
      </c>
      <c r="AJ1503" s="60">
        <f>IF(ISNUMBER(AH1503),AH1503/MAX(AH$22:AH1503)-1,"")</f>
        <v>-0.18678707224334601</v>
      </c>
      <c r="AL1503" s="62">
        <v>18.72</v>
      </c>
      <c r="AM1503" s="60">
        <f>IF(AND(ISNUMBER(AL1502),ISNUMBER(AL1503)),AL1503/AL1502-1,"")</f>
        <v>-8.4745762711864181E-3</v>
      </c>
      <c r="AN1503" s="60">
        <f>IF(ISNUMBER(AL1503),AL1503/MAX(AL$22:AL1503)-1,"")</f>
        <v>-0.20577004666949517</v>
      </c>
      <c r="AP1503" s="62">
        <v>100.39</v>
      </c>
      <c r="AQ1503" s="60">
        <f>IF(AND(ISNUMBER(AP1502),ISNUMBER(AP1503)),AP1503/AP1502-1,"")</f>
        <v>-3.2764098490866145E-3</v>
      </c>
      <c r="AR1503" s="60">
        <f>IF(ISNUMBER(AP1503),AP1503/MAX(AP$22:AP1503)-1,"")</f>
        <v>-3.8698154395713225E-3</v>
      </c>
      <c r="AT1503" s="62">
        <v>50.11</v>
      </c>
      <c r="AU1503" s="60">
        <f>IF(AND(ISNUMBER(AT1502),ISNUMBER(AT1503)),AT1503/AT1502-1,"")</f>
        <v>0</v>
      </c>
      <c r="AV1503" s="60">
        <f>IF(ISNUMBER(AT1503),AT1503/MAX(AT$22:AT1503)-1,"")</f>
        <v>-2.7860696517413297E-3</v>
      </c>
      <c r="AX1503" s="62">
        <v>28.33</v>
      </c>
      <c r="AY1503" s="60">
        <f>IF(AND(ISNUMBER(AX1502),ISNUMBER(AX1503)),AX1503/AX1502-1,"")</f>
        <v>5.3229240596166516E-3</v>
      </c>
      <c r="AZ1503" s="60">
        <f>IF(ISNUMBER(AX1503),AX1503/MAX(AX$22:AX1503)-1,"")</f>
        <v>-3.1784005468216137E-2</v>
      </c>
      <c r="BB1503" s="62">
        <v>39.96</v>
      </c>
      <c r="BC1503" s="60">
        <f>IF(AND(ISNUMBER(BB1502),ISNUMBER(BB1503)),BB1503/BB1502-1,"")</f>
        <v>-5.0025012506238475E-4</v>
      </c>
      <c r="BD1503" s="60">
        <f>IF(ISNUMBER(BB1503),BB1503/MAX(BB$22:BB1503)-1,"")</f>
        <v>-0.2775266678719942</v>
      </c>
      <c r="BF1503" s="62">
        <v>48.81</v>
      </c>
      <c r="BG1503" s="60">
        <f>IF(AND(ISNUMBER(BF1502),ISNUMBER(BF1503)),BF1503/BF1502-1,"")</f>
        <v>-6.1425061425068872E-4</v>
      </c>
      <c r="BH1503" s="60">
        <f>IF(ISNUMBER(BF1503),BF1503/MAX(BF$22:BF1503)-1,"")</f>
        <v>-9.8448466937569257E-2</v>
      </c>
      <c r="BK1503" s="61">
        <f>BK1502*(1+BL1503)</f>
        <v>152.69964246952372</v>
      </c>
      <c r="BL1503" s="60">
        <f>$L$12*N(AQ1503)+$L$13*N(S1503)+$L$14*N(AA1503)+$L$15*N(AE1503)+$L$16*N(AY1503)+$L$17*N(BC1503)+$L$18*N(AM1503)+$L$19*N(AU1503)+$L$20*N(W1503)</f>
        <v>3.5045387130922018E-3</v>
      </c>
      <c r="BM1503" s="60">
        <f>IF(ISNUMBER(BK1503),BK1503/MAX(BK$22:BK1503)-1,"")</f>
        <v>-2.0875016345728747E-2</v>
      </c>
      <c r="BO1503" s="61">
        <f>BO1502*(1+BP1503)</f>
        <v>152.49677343251525</v>
      </c>
      <c r="BP1503" s="60">
        <f>$L$36*N(S1503)+$L$37*N(AQ1503)+$L$38*N(AA1503)+$L$39*N(AE1503)+$L$40*N(AM1503)+$L$41*N(W1503)+$L$42*N(AI1503)+$L$43*N(BG1503)+$L$44*N(AY1503)</f>
        <v>3.0210314047234947E-3</v>
      </c>
      <c r="BQ1503" s="60">
        <f>IF(ISNUMBER(BO1503),BO1503/MAX(BO$22:BO1503)-1,"")</f>
        <v>-2.3663606687302829E-2</v>
      </c>
      <c r="BS1503" s="61">
        <f>BS1502*(1+BT1503)</f>
        <v>139.79133097837976</v>
      </c>
      <c r="BT1503" s="60">
        <f>$L$60*N(S1503)+$L$61*N(AE1503)+$L$62*N(AQ1503)+$L$63*N(AM1503)+$L$64*N(AI1503)+$L$65*N(AA1503)+$L$66*N(BG1503)+$L$67*N(W1503)+$L$68*N(AY1503)</f>
        <v>9.388444010091986E-4</v>
      </c>
      <c r="BU1503" s="60">
        <f>IF(ISNUMBER(BS1503),BS1503/MAX(BS$22:BS1503)-1,"")</f>
        <v>-3.1991419007422195E-2</v>
      </c>
    </row>
    <row r="1504" spans="17:73" ht="16" customHeight="1">
      <c r="Q1504" s="63">
        <v>45238</v>
      </c>
      <c r="R1504" s="62">
        <v>678.98</v>
      </c>
      <c r="S1504" s="60">
        <f>IF(AND(ISNUMBER(R1503),ISNUMBER(R1504)),R1504/R1503-1,"")</f>
        <v>5.3601042407012134E-3</v>
      </c>
      <c r="T1504" s="60">
        <f>IF(ISNUMBER(R1504),R1504/MAX(R$22:R1504)-1,"")</f>
        <v>-3.5183448432659747E-2</v>
      </c>
      <c r="V1504" s="62">
        <v>335.36</v>
      </c>
      <c r="W1504" s="60">
        <f>IF(AND(ISNUMBER(V1503),ISNUMBER(V1504)),V1504/V1503-1,"")</f>
        <v>3.4409503007093445E-3</v>
      </c>
      <c r="X1504" s="60">
        <f>IF(ISNUMBER(V1504),V1504/MAX(V$22:V1504)-1,"")</f>
        <v>-4.2457813436884373E-2</v>
      </c>
      <c r="Z1504" s="62">
        <v>12.37</v>
      </c>
      <c r="AA1504" s="60">
        <f>IF(AND(ISNUMBER(Z1503),ISNUMBER(Z1504)),Z1504/Z1503-1,"")</f>
        <v>4.8740861088545362E-3</v>
      </c>
      <c r="AB1504" s="60">
        <f>IF(ISNUMBER(Z1504),Z1504/MAX(Z$22:Z1504)-1,"")</f>
        <v>-8.7758112094395324E-2</v>
      </c>
      <c r="AD1504" s="62">
        <v>16.86</v>
      </c>
      <c r="AE1504" s="60">
        <f>IF(AND(ISNUMBER(AD1503),ISNUMBER(AD1504)),AD1504/AD1503-1,"")</f>
        <v>-4.1346721795628705E-3</v>
      </c>
      <c r="AF1504" s="60">
        <f>IF(ISNUMBER(AD1504),AD1504/MAX(AD$22:AD1504)-1,"")</f>
        <v>-3.6020583190394473E-2</v>
      </c>
      <c r="AH1504" s="62">
        <v>17.23</v>
      </c>
      <c r="AI1504" s="60">
        <f>IF(AND(ISNUMBER(AH1503),ISNUMBER(AH1504)),AH1504/AH1503-1,"")</f>
        <v>7.013442431326844E-3</v>
      </c>
      <c r="AJ1504" s="60">
        <f>IF(ISNUMBER(AH1504),AH1504/MAX(AH$22:AH1504)-1,"")</f>
        <v>-0.18108365019011397</v>
      </c>
      <c r="AL1504" s="62">
        <v>18.75</v>
      </c>
      <c r="AM1504" s="60">
        <f>IF(AND(ISNUMBER(AL1503),ISNUMBER(AL1504)),AL1504/AL1503-1,"")</f>
        <v>1.6025641025640969E-3</v>
      </c>
      <c r="AN1504" s="60">
        <f>IF(ISNUMBER(AL1504),AL1504/MAX(AL$22:AL1504)-1,"")</f>
        <v>-0.20449724225710653</v>
      </c>
      <c r="AP1504" s="62">
        <v>100.42</v>
      </c>
      <c r="AQ1504" s="60">
        <f>IF(AND(ISNUMBER(AP1503),ISNUMBER(AP1504)),AP1504/AP1503-1,"")</f>
        <v>2.9883454527346309E-4</v>
      </c>
      <c r="AR1504" s="60">
        <f>IF(ISNUMBER(AP1504),AP1504/MAX(AP$22:AP1504)-1,"")</f>
        <v>-3.572137328835101E-3</v>
      </c>
      <c r="AT1504" s="62">
        <v>50.11</v>
      </c>
      <c r="AU1504" s="60">
        <f>IF(AND(ISNUMBER(AT1503),ISNUMBER(AT1504)),AT1504/AT1503-1,"")</f>
        <v>0</v>
      </c>
      <c r="AV1504" s="60">
        <f>IF(ISNUMBER(AT1504),AT1504/MAX(AT$22:AT1504)-1,"")</f>
        <v>-2.7860696517413297E-3</v>
      </c>
      <c r="AX1504" s="62">
        <v>28.26</v>
      </c>
      <c r="AY1504" s="60">
        <f>IF(AND(ISNUMBER(AX1503),ISNUMBER(AX1504)),AX1504/AX1503-1,"")</f>
        <v>-2.4708789269324294E-3</v>
      </c>
      <c r="AZ1504" s="60">
        <f>IF(ISNUMBER(AX1504),AX1504/MAX(AX$22:AX1504)-1,"")</f>
        <v>-3.4176349965823638E-2</v>
      </c>
      <c r="BB1504" s="62">
        <v>40.1</v>
      </c>
      <c r="BC1504" s="60">
        <f>IF(AND(ISNUMBER(BB1503),ISNUMBER(BB1504)),BB1504/BB1503-1,"")</f>
        <v>3.5035035035035911E-3</v>
      </c>
      <c r="BD1504" s="60">
        <f>IF(ISNUMBER(BB1504),BB1504/MAX(BB$22:BB1504)-1,"")</f>
        <v>-0.27499548002169594</v>
      </c>
      <c r="BF1504" s="62">
        <v>48.98</v>
      </c>
      <c r="BG1504" s="60">
        <f>IF(AND(ISNUMBER(BF1503),ISNUMBER(BF1504)),BF1504/BF1503-1,"")</f>
        <v>3.482892849825836E-3</v>
      </c>
      <c r="BH1504" s="60">
        <f>IF(ISNUMBER(BF1504),BF1504/MAX(BF$22:BF1504)-1,"")</f>
        <v>-9.530845954931666E-2</v>
      </c>
      <c r="BK1504" s="61">
        <f>BK1503*(1+BL1504)</f>
        <v>152.97912611220247</v>
      </c>
      <c r="BL1504" s="60">
        <f>$L$12*N(AQ1504)+$L$13*N(S1504)+$L$14*N(AA1504)+$L$15*N(AE1504)+$L$16*N(AY1504)+$L$17*N(BC1504)+$L$18*N(AM1504)+$L$19*N(AU1504)+$L$20*N(W1504)</f>
        <v>1.8302835432931935E-3</v>
      </c>
      <c r="BM1504" s="60">
        <f>IF(ISNUMBER(BK1504),BK1504/MAX(BK$22:BK1504)-1,"")</f>
        <v>-1.9082940001319049E-2</v>
      </c>
      <c r="BO1504" s="61">
        <f>BO1503*(1+BP1504)</f>
        <v>152.77927709998522</v>
      </c>
      <c r="BP1504" s="60">
        <f>$L$36*N(S1504)+$L$37*N(AQ1504)+$L$38*N(AA1504)+$L$39*N(AE1504)+$L$40*N(AM1504)+$L$41*N(W1504)+$L$42*N(AI1504)+$L$43*N(BG1504)+$L$44*N(AY1504)</f>
        <v>1.8525222607086974E-3</v>
      </c>
      <c r="BQ1504" s="60">
        <f>IF(ISNUMBER(BO1504),BO1504/MAX(BO$22:BO1504)-1,"")</f>
        <v>-2.1854921784751125E-2</v>
      </c>
      <c r="BS1504" s="61">
        <f>BS1503*(1+BT1504)</f>
        <v>140.10676444997463</v>
      </c>
      <c r="BT1504" s="60">
        <f>$L$60*N(S1504)+$L$61*N(AE1504)+$L$62*N(AQ1504)+$L$63*N(AM1504)+$L$64*N(AI1504)+$L$65*N(AA1504)+$L$66*N(BG1504)+$L$67*N(W1504)+$L$68*N(AY1504)</f>
        <v>2.2564594627376327E-3</v>
      </c>
      <c r="BU1504" s="60">
        <f>IF(ISNUMBER(BS1504),BS1504/MAX(BS$22:BS1504)-1,"")</f>
        <v>-2.9807146884830105E-2</v>
      </c>
    </row>
    <row r="1505" spans="17:73" ht="16" customHeight="1">
      <c r="Q1505" s="63">
        <v>45239</v>
      </c>
      <c r="R1505" s="62">
        <v>681.32</v>
      </c>
      <c r="S1505" s="60">
        <f>IF(AND(ISNUMBER(R1504),ISNUMBER(R1505)),R1505/R1504-1,"")</f>
        <v>3.4463459895726078E-3</v>
      </c>
      <c r="T1505" s="60">
        <f>IF(ISNUMBER(R1505),R1505/MAX(R$22:R1505)-1,"")</f>
        <v>-3.1858356779492336E-2</v>
      </c>
      <c r="V1505" s="62">
        <v>336.74</v>
      </c>
      <c r="W1505" s="60">
        <f>IF(AND(ISNUMBER(V1504),ISNUMBER(V1505)),V1505/V1504-1,"")</f>
        <v>4.114980916030575E-3</v>
      </c>
      <c r="X1505" s="60">
        <f>IF(ISNUMBER(V1505),V1505/MAX(V$22:V1505)-1,"")</f>
        <v>-3.8517545612883008E-2</v>
      </c>
      <c r="Z1505" s="62">
        <v>12.46</v>
      </c>
      <c r="AA1505" s="60">
        <f>IF(AND(ISNUMBER(Z1504),ISNUMBER(Z1505)),Z1505/Z1504-1,"")</f>
        <v>7.275666936136016E-3</v>
      </c>
      <c r="AB1505" s="60">
        <f>IF(ISNUMBER(Z1505),Z1505/MAX(Z$22:Z1505)-1,"")</f>
        <v>-8.1120943952802338E-2</v>
      </c>
      <c r="AD1505" s="62">
        <v>16.989999999999998</v>
      </c>
      <c r="AE1505" s="60">
        <f>IF(AND(ISNUMBER(AD1504),ISNUMBER(AD1505)),AD1505/AD1504-1,"")</f>
        <v>7.7105575326215092E-3</v>
      </c>
      <c r="AF1505" s="60">
        <f>IF(ISNUMBER(AD1505),AD1505/MAX(AD$22:AD1505)-1,"")</f>
        <v>-2.8587764436821095E-2</v>
      </c>
      <c r="AH1505" s="62">
        <v>17.21</v>
      </c>
      <c r="AI1505" s="60">
        <f>IF(AND(ISNUMBER(AH1504),ISNUMBER(AH1505)),AH1505/AH1504-1,"")</f>
        <v>-1.1607661056296514E-3</v>
      </c>
      <c r="AJ1505" s="60">
        <f>IF(ISNUMBER(AH1505),AH1505/MAX(AH$22:AH1505)-1,"")</f>
        <v>-0.18203422053231932</v>
      </c>
      <c r="AL1505" s="62">
        <v>18.600000000000001</v>
      </c>
      <c r="AM1505" s="60">
        <f>IF(AND(ISNUMBER(AL1504),ISNUMBER(AL1505)),AL1505/AL1504-1,"")</f>
        <v>-7.9999999999998961E-3</v>
      </c>
      <c r="AN1505" s="60">
        <f>IF(ISNUMBER(AL1505),AL1505/MAX(AL$22:AL1505)-1,"")</f>
        <v>-0.21086126431904961</v>
      </c>
      <c r="AP1505" s="62">
        <v>100.42</v>
      </c>
      <c r="AQ1505" s="60">
        <f>IF(AND(ISNUMBER(AP1504),ISNUMBER(AP1505)),AP1505/AP1504-1,"")</f>
        <v>0</v>
      </c>
      <c r="AR1505" s="60">
        <f>IF(ISNUMBER(AP1505),AP1505/MAX(AP$22:AP1505)-1,"")</f>
        <v>-3.572137328835101E-3</v>
      </c>
      <c r="AT1505" s="62">
        <v>50.12</v>
      </c>
      <c r="AU1505" s="60">
        <f>IF(AND(ISNUMBER(AT1504),ISNUMBER(AT1505)),AT1505/AT1504-1,"")</f>
        <v>1.9956096587514516E-4</v>
      </c>
      <c r="AV1505" s="60">
        <f>IF(ISNUMBER(AT1505),AT1505/MAX(AT$22:AT1505)-1,"")</f>
        <v>-2.5870646766169569E-3</v>
      </c>
      <c r="AX1505" s="62">
        <v>28.09</v>
      </c>
      <c r="AY1505" s="60">
        <f>IF(AND(ISNUMBER(AX1504),ISNUMBER(AX1505)),AX1505/AX1504-1,"")</f>
        <v>-6.0155697098372984E-3</v>
      </c>
      <c r="AZ1505" s="60">
        <f>IF(ISNUMBER(AX1505),AX1505/MAX(AX$22:AX1505)-1,"")</f>
        <v>-3.9986329460013681E-2</v>
      </c>
      <c r="BB1505" s="62">
        <v>40.229999999999997</v>
      </c>
      <c r="BC1505" s="60">
        <f>IF(AND(ISNUMBER(BB1504),ISNUMBER(BB1505)),BB1505/BB1504-1,"")</f>
        <v>3.2418952618453734E-3</v>
      </c>
      <c r="BD1505" s="60">
        <f>IF(ISNUMBER(BB1505),BB1505/MAX(BB$22:BB1505)-1,"")</f>
        <v>-0.27264509130356185</v>
      </c>
      <c r="BF1505" s="62">
        <v>49.1</v>
      </c>
      <c r="BG1505" s="60">
        <f>IF(AND(ISNUMBER(BF1504),ISNUMBER(BF1505)),BF1505/BF1504-1,"")</f>
        <v>2.4499795835035698E-3</v>
      </c>
      <c r="BH1505" s="60">
        <f>IF(ISNUMBER(BF1505),BF1505/MAX(BF$22:BF1505)-1,"")</f>
        <v>-9.3091983745844042E-2</v>
      </c>
      <c r="BK1505" s="61">
        <f>BK1504*(1+BL1505)</f>
        <v>153.25441890891864</v>
      </c>
      <c r="BL1505" s="60">
        <f>$L$12*N(AQ1505)+$L$13*N(S1505)+$L$14*N(AA1505)+$L$15*N(AE1505)+$L$16*N(AY1505)+$L$17*N(BC1505)+$L$18*N(AM1505)+$L$19*N(AU1505)+$L$20*N(W1505)</f>
        <v>1.7995448379948904E-3</v>
      </c>
      <c r="BM1505" s="60">
        <f>IF(ISNUMBER(BK1505),BK1505/MAX(BK$22:BK1505)-1,"")</f>
        <v>-1.7317735769497355E-2</v>
      </c>
      <c r="BO1505" s="61">
        <f>BO1504*(1+BP1505)</f>
        <v>153.23213581237317</v>
      </c>
      <c r="BP1505" s="60">
        <f>$L$36*N(S1505)+$L$37*N(AQ1505)+$L$38*N(AA1505)+$L$39*N(AE1505)+$L$40*N(AM1505)+$L$41*N(W1505)+$L$42*N(AI1505)+$L$43*N(BG1505)+$L$44*N(AY1505)</f>
        <v>2.9641370281623968E-3</v>
      </c>
      <c r="BQ1505" s="60">
        <f>IF(ISNUMBER(BO1505),BO1505/MAX(BO$22:BO1505)-1,"")</f>
        <v>-1.8955565739498526E-2</v>
      </c>
      <c r="BS1505" s="61">
        <f>BS1504*(1+BT1505)</f>
        <v>140.40227912968086</v>
      </c>
      <c r="BT1505" s="60">
        <f>$L$60*N(S1505)+$L$61*N(AE1505)+$L$62*N(AQ1505)+$L$63*N(AM1505)+$L$64*N(AI1505)+$L$65*N(AA1505)+$L$66*N(BG1505)+$L$67*N(W1505)+$L$68*N(AY1505)</f>
        <v>2.1092106499377918E-3</v>
      </c>
      <c r="BU1505" s="60">
        <f>IF(ISNUMBER(BS1505),BS1505/MAX(BS$22:BS1505)-1,"")</f>
        <v>-2.7760805786545939E-2</v>
      </c>
    </row>
    <row r="1506" spans="17:73" ht="16" customHeight="1">
      <c r="Q1506" s="63">
        <v>45240</v>
      </c>
      <c r="R1506" s="62">
        <v>682.6</v>
      </c>
      <c r="S1506" s="60">
        <f>IF(AND(ISNUMBER(R1505),ISNUMBER(R1506)),R1506/R1505-1,"")</f>
        <v>1.8787060412139844E-3</v>
      </c>
      <c r="T1506" s="60">
        <f>IF(ISNUMBER(R1506),R1506/MAX(R$22:R1506)-1,"")</f>
        <v>-3.0039503225623099E-2</v>
      </c>
      <c r="V1506" s="62">
        <v>337.29</v>
      </c>
      <c r="W1506" s="60">
        <f>IF(AND(ISNUMBER(V1505),ISNUMBER(V1506)),V1506/V1505-1,"")</f>
        <v>1.6333075963652632E-3</v>
      </c>
      <c r="X1506" s="60">
        <f>IF(ISNUMBER(V1506),V1506/MAX(V$22:V1506)-1,"")</f>
        <v>-3.6947149016360648E-2</v>
      </c>
      <c r="Z1506" s="62">
        <v>12.48</v>
      </c>
      <c r="AA1506" s="60">
        <f>IF(AND(ISNUMBER(Z1505),ISNUMBER(Z1506)),Z1506/Z1505-1,"")</f>
        <v>1.6051364365969878E-3</v>
      </c>
      <c r="AB1506" s="60">
        <f>IF(ISNUMBER(Z1506),Z1506/MAX(Z$22:Z1506)-1,"")</f>
        <v>-7.9646017699115057E-2</v>
      </c>
      <c r="AD1506" s="62">
        <v>16.989999999999998</v>
      </c>
      <c r="AE1506" s="60">
        <f>IF(AND(ISNUMBER(AD1505),ISNUMBER(AD1506)),AD1506/AD1505-1,"")</f>
        <v>0</v>
      </c>
      <c r="AF1506" s="60">
        <f>IF(ISNUMBER(AD1506),AD1506/MAX(AD$22:AD1506)-1,"")</f>
        <v>-2.8587764436821095E-2</v>
      </c>
      <c r="AH1506" s="62">
        <v>17.16</v>
      </c>
      <c r="AI1506" s="60">
        <f>IF(AND(ISNUMBER(AH1505),ISNUMBER(AH1506)),AH1506/AH1505-1,"")</f>
        <v>-2.9052876234747504E-3</v>
      </c>
      <c r="AJ1506" s="60">
        <f>IF(ISNUMBER(AH1506),AH1506/MAX(AH$22:AH1506)-1,"")</f>
        <v>-0.18441064638783267</v>
      </c>
      <c r="AL1506" s="62">
        <v>18.53</v>
      </c>
      <c r="AM1506" s="60">
        <f>IF(AND(ISNUMBER(AL1505),ISNUMBER(AL1506)),AL1506/AL1505-1,"")</f>
        <v>-3.7634408602150726E-3</v>
      </c>
      <c r="AN1506" s="60">
        <f>IF(ISNUMBER(AL1506),AL1506/MAX(AL$22:AL1506)-1,"")</f>
        <v>-0.21383114128128977</v>
      </c>
      <c r="AP1506" s="62">
        <v>100.44</v>
      </c>
      <c r="AQ1506" s="60">
        <f>IF(AND(ISNUMBER(AP1505),ISNUMBER(AP1506)),AP1506/AP1505-1,"")</f>
        <v>1.9916351324433812E-4</v>
      </c>
      <c r="AR1506" s="60">
        <f>IF(ISNUMBER(AP1506),AP1506/MAX(AP$22:AP1506)-1,"")</f>
        <v>-3.3736852550109164E-3</v>
      </c>
      <c r="AT1506" s="62">
        <v>50.13</v>
      </c>
      <c r="AU1506" s="60">
        <f>IF(AND(ISNUMBER(AT1505),ISNUMBER(AT1506)),AT1506/AT1505-1,"")</f>
        <v>1.995211492418214E-4</v>
      </c>
      <c r="AV1506" s="60">
        <f>IF(ISNUMBER(AT1506),AT1506/MAX(AT$22:AT1506)-1,"")</f>
        <v>-2.3880597014924732E-3</v>
      </c>
      <c r="AX1506" s="62">
        <v>28.45</v>
      </c>
      <c r="AY1506" s="60">
        <f>IF(AND(ISNUMBER(AX1505),ISNUMBER(AX1506)),AX1506/AX1505-1,"")</f>
        <v>1.2815948736204952E-2</v>
      </c>
      <c r="AZ1506" s="60">
        <f>IF(ISNUMBER(AX1506),AX1506/MAX(AX$22:AX1506)-1,"")</f>
        <v>-2.7682843472317198E-2</v>
      </c>
      <c r="BB1506" s="62">
        <v>40.01</v>
      </c>
      <c r="BC1506" s="60">
        <f>IF(AND(ISNUMBER(BB1505),ISNUMBER(BB1506)),BB1506/BB1505-1,"")</f>
        <v>-5.4685558041261961E-3</v>
      </c>
      <c r="BD1506" s="60">
        <f>IF(ISNUMBER(BB1506),BB1506/MAX(BB$22:BB1506)-1,"")</f>
        <v>-0.27662267221117343</v>
      </c>
      <c r="BF1506" s="62">
        <v>48.94</v>
      </c>
      <c r="BG1506" s="60">
        <f>IF(AND(ISNUMBER(BF1505),ISNUMBER(BF1506)),BF1506/BF1505-1,"")</f>
        <v>-3.2586558044807035E-3</v>
      </c>
      <c r="BH1506" s="60">
        <f>IF(ISNUMBER(BF1506),BF1506/MAX(BF$22:BF1506)-1,"")</f>
        <v>-9.6047284817140754E-2</v>
      </c>
      <c r="BK1506" s="61">
        <f>BK1505*(1+BL1506)</f>
        <v>153.61960211792277</v>
      </c>
      <c r="BL1506" s="60">
        <f>$L$12*N(AQ1506)+$L$13*N(S1506)+$L$14*N(AA1506)+$L$15*N(AE1506)+$L$16*N(AY1506)+$L$17*N(BC1506)+$L$18*N(AM1506)+$L$19*N(AU1506)+$L$20*N(W1506)</f>
        <v>2.3828559829074565E-3</v>
      </c>
      <c r="BM1506" s="60">
        <f>IF(ISNUMBER(BK1506),BK1506/MAX(BK$22:BK1506)-1,"")</f>
        <v>-1.4976145456878642E-2</v>
      </c>
      <c r="BO1506" s="61">
        <f>BO1505*(1+BP1506)</f>
        <v>153.49937478839874</v>
      </c>
      <c r="BP1506" s="60">
        <f>$L$36*N(S1506)+$L$37*N(AQ1506)+$L$38*N(AA1506)+$L$39*N(AE1506)+$L$40*N(AM1506)+$L$41*N(W1506)+$L$42*N(AI1506)+$L$43*N(BG1506)+$L$44*N(AY1506)</f>
        <v>1.7440139081059975E-3</v>
      </c>
      <c r="BQ1506" s="60">
        <f>IF(ISNUMBER(BO1506),BO1506/MAX(BO$22:BO1506)-1,"")</f>
        <v>-1.7244610601678145E-2</v>
      </c>
      <c r="BS1506" s="61">
        <f>BS1505*(1+BT1506)</f>
        <v>140.41654408762642</v>
      </c>
      <c r="BT1506" s="60">
        <f>$L$60*N(S1506)+$L$61*N(AE1506)+$L$62*N(AQ1506)+$L$63*N(AM1506)+$L$64*N(AI1506)+$L$65*N(AA1506)+$L$66*N(BG1506)+$L$67*N(W1506)+$L$68*N(AY1506)</f>
        <v>1.0160061527467222E-4</v>
      </c>
      <c r="BU1506" s="60">
        <f>IF(ISNUMBER(BS1506),BS1506/MAX(BS$22:BS1506)-1,"")</f>
        <v>-2.7662025686219671E-2</v>
      </c>
    </row>
    <row r="1507" spans="17:73" ht="16" customHeight="1">
      <c r="Q1507" s="63">
        <v>45243</v>
      </c>
      <c r="R1507" s="62">
        <v>689.69</v>
      </c>
      <c r="S1507" s="60">
        <f>IF(AND(ISNUMBER(R1506),ISNUMBER(R1507)),R1507/R1506-1,"")</f>
        <v>1.0386756519191298E-2</v>
      </c>
      <c r="T1507" s="60">
        <f>IF(ISNUMBER(R1507),R1507/MAX(R$22:R1507)-1,"")</f>
        <v>-1.9964759712393754E-2</v>
      </c>
      <c r="V1507" s="62">
        <v>340.27</v>
      </c>
      <c r="W1507" s="60">
        <f>IF(AND(ISNUMBER(V1506),ISNUMBER(V1507)),V1507/V1506-1,"")</f>
        <v>8.8351270420112815E-3</v>
      </c>
      <c r="X1507" s="60">
        <f>IF(ISNUMBER(V1507),V1507/MAX(V$22:V1507)-1,"")</f>
        <v>-2.8438454729749152E-2</v>
      </c>
      <c r="Z1507" s="62">
        <v>12.6</v>
      </c>
      <c r="AA1507" s="60">
        <f>IF(AND(ISNUMBER(Z1506),ISNUMBER(Z1507)),Z1507/Z1506-1,"")</f>
        <v>9.6153846153845812E-3</v>
      </c>
      <c r="AB1507" s="60">
        <f>IF(ISNUMBER(Z1507),Z1507/MAX(Z$22:Z1507)-1,"")</f>
        <v>-7.079646017699126E-2</v>
      </c>
      <c r="AD1507" s="62">
        <v>16.95</v>
      </c>
      <c r="AE1507" s="60">
        <f>IF(AND(ISNUMBER(AD1506),ISNUMBER(AD1507)),AD1507/AD1506-1,"")</f>
        <v>-2.3543260741611949E-3</v>
      </c>
      <c r="AF1507" s="60">
        <f>IF(ISNUMBER(AD1507),AD1507/MAX(AD$22:AD1507)-1,"")</f>
        <v>-3.0874785591766707E-2</v>
      </c>
      <c r="AH1507" s="62">
        <v>17.04</v>
      </c>
      <c r="AI1507" s="60">
        <f>IF(AND(ISNUMBER(AH1506),ISNUMBER(AH1507)),AH1507/AH1506-1,"")</f>
        <v>-6.9930069930070893E-3</v>
      </c>
      <c r="AJ1507" s="60">
        <f>IF(ISNUMBER(AH1507),AH1507/MAX(AH$22:AH1507)-1,"")</f>
        <v>-0.1901140684410646</v>
      </c>
      <c r="AL1507" s="62">
        <v>18.5</v>
      </c>
      <c r="AM1507" s="60">
        <f>IF(AND(ISNUMBER(AL1506),ISNUMBER(AL1507)),AL1507/AL1506-1,"")</f>
        <v>-1.6189962223421839E-3</v>
      </c>
      <c r="AN1507" s="60">
        <f>IF(ISNUMBER(AL1507),AL1507/MAX(AL$22:AL1507)-1,"")</f>
        <v>-0.21510394569367841</v>
      </c>
      <c r="AP1507" s="62">
        <v>100.46</v>
      </c>
      <c r="AQ1507" s="60">
        <f>IF(AND(ISNUMBER(AP1506),ISNUMBER(AP1507)),AP1507/AP1506-1,"")</f>
        <v>1.9912385503784158E-4</v>
      </c>
      <c r="AR1507" s="60">
        <f>IF(ISNUMBER(AP1507),AP1507/MAX(AP$22:AP1507)-1,"")</f>
        <v>-3.1752331811868428E-3</v>
      </c>
      <c r="AT1507" s="62">
        <v>50.14</v>
      </c>
      <c r="AU1507" s="60">
        <f>IF(AND(ISNUMBER(AT1506),ISNUMBER(AT1507)),AT1507/AT1506-1,"")</f>
        <v>1.9948134849379073E-4</v>
      </c>
      <c r="AV1507" s="60">
        <f>IF(ISNUMBER(AT1507),AT1507/MAX(AT$22:AT1507)-1,"")</f>
        <v>-2.1890547263681004E-3</v>
      </c>
      <c r="AX1507" s="62">
        <v>28.15</v>
      </c>
      <c r="AY1507" s="60">
        <f>IF(AND(ISNUMBER(AX1506),ISNUMBER(AX1507)),AX1507/AX1506-1,"")</f>
        <v>-1.0544815465729385E-2</v>
      </c>
      <c r="AZ1507" s="60">
        <f>IF(ISNUMBER(AX1507),AX1507/MAX(AX$22:AX1507)-1,"")</f>
        <v>-3.7935748462064378E-2</v>
      </c>
      <c r="BB1507" s="62">
        <v>39.94</v>
      </c>
      <c r="BC1507" s="60">
        <f>IF(AND(ISNUMBER(BB1506),ISNUMBER(BB1507)),BB1507/BB1506-1,"")</f>
        <v>-1.7495626093476657E-3</v>
      </c>
      <c r="BD1507" s="60">
        <f>IF(ISNUMBER(BB1507),BB1507/MAX(BB$22:BB1507)-1,"")</f>
        <v>-0.27788826613632267</v>
      </c>
      <c r="BF1507" s="62">
        <v>48.84</v>
      </c>
      <c r="BG1507" s="60">
        <f>IF(AND(ISNUMBER(BF1506),ISNUMBER(BF1507)),BF1507/BF1506-1,"")</f>
        <v>-2.043318348998624E-3</v>
      </c>
      <c r="BH1507" s="60">
        <f>IF(ISNUMBER(BF1507),BF1507/MAX(BF$22:BF1507)-1,"")</f>
        <v>-9.7894347986701047E-2</v>
      </c>
      <c r="BK1507" s="61">
        <f>BK1506*(1+BL1507)</f>
        <v>154.02914920751607</v>
      </c>
      <c r="BL1507" s="60">
        <f>$L$12*N(AQ1507)+$L$13*N(S1507)+$L$14*N(AA1507)+$L$15*N(AE1507)+$L$16*N(AY1507)+$L$17*N(BC1507)+$L$18*N(AM1507)+$L$19*N(AU1507)+$L$20*N(W1507)</f>
        <v>2.6659819707052371E-3</v>
      </c>
      <c r="BM1507" s="60">
        <f>IF(ISNUMBER(BK1507),BK1507/MAX(BK$22:BK1507)-1,"")</f>
        <v>-1.2350089619951987E-2</v>
      </c>
      <c r="BO1507" s="61">
        <f>BO1506*(1+BP1507)</f>
        <v>154.05033987591054</v>
      </c>
      <c r="BP1507" s="60">
        <f>$L$36*N(S1507)+$L$37*N(AQ1507)+$L$38*N(AA1507)+$L$39*N(AE1507)+$L$40*N(AM1507)+$L$41*N(W1507)+$L$42*N(AI1507)+$L$43*N(BG1507)+$L$44*N(AY1507)</f>
        <v>3.5893637239326238E-3</v>
      </c>
      <c r="BQ1507" s="60">
        <f>IF(ISNUMBER(BO1507),BO1507/MAX(BO$22:BO1507)-1,"")</f>
        <v>-1.3717144057472708E-2</v>
      </c>
      <c r="BS1507" s="61">
        <f>BS1506*(1+BT1507)</f>
        <v>140.76499919826412</v>
      </c>
      <c r="BT1507" s="60">
        <f>$L$60*N(S1507)+$L$61*N(AE1507)+$L$62*N(AQ1507)+$L$63*N(AM1507)+$L$64*N(AI1507)+$L$65*N(AA1507)+$L$66*N(BG1507)+$L$67*N(W1507)+$L$68*N(AY1507)</f>
        <v>2.4815815892765955E-3</v>
      </c>
      <c r="BU1507" s="60">
        <f>IF(ISNUMBER(BS1507),BS1507/MAX(BS$22:BS1507)-1,"")</f>
        <v>-2.5249089670608016E-2</v>
      </c>
    </row>
    <row r="1508" spans="17:73" ht="16" customHeight="1">
      <c r="Q1508" s="63">
        <v>45244</v>
      </c>
      <c r="R1508" s="62">
        <v>691</v>
      </c>
      <c r="S1508" s="60">
        <f>IF(AND(ISNUMBER(R1507),ISNUMBER(R1508)),R1508/R1507-1,"")</f>
        <v>1.8994040800939249E-3</v>
      </c>
      <c r="T1508" s="60">
        <f>IF(ISNUMBER(R1508),R1508/MAX(R$22:R1508)-1,"")</f>
        <v>-1.8103276778355659E-2</v>
      </c>
      <c r="V1508" s="62">
        <v>341.41</v>
      </c>
      <c r="W1508" s="60">
        <f>IF(AND(ISNUMBER(V1507),ISNUMBER(V1508)),V1508/V1507-1,"")</f>
        <v>3.3502806594765122E-3</v>
      </c>
      <c r="X1508" s="60">
        <f>IF(ISNUMBER(V1508),V1508/MAX(V$22:V1508)-1,"")</f>
        <v>-2.5183450875139179E-2</v>
      </c>
      <c r="Z1508" s="62">
        <v>12.64</v>
      </c>
      <c r="AA1508" s="60">
        <f>IF(AND(ISNUMBER(Z1507),ISNUMBER(Z1508)),Z1508/Z1507-1,"")</f>
        <v>3.1746031746031633E-3</v>
      </c>
      <c r="AB1508" s="60">
        <f>IF(ISNUMBER(Z1508),Z1508/MAX(Z$22:Z1508)-1,"")</f>
        <v>-6.7846607669616477E-2</v>
      </c>
      <c r="AD1508" s="62">
        <v>17.09</v>
      </c>
      <c r="AE1508" s="60">
        <f>IF(AND(ISNUMBER(AD1507),ISNUMBER(AD1508)),AD1508/AD1507-1,"")</f>
        <v>8.2595870206489952E-3</v>
      </c>
      <c r="AF1508" s="60">
        <f>IF(ISNUMBER(AD1508),AD1508/MAX(AD$22:AD1508)-1,"")</f>
        <v>-2.2870211549456787E-2</v>
      </c>
      <c r="AH1508" s="62">
        <v>17.2</v>
      </c>
      <c r="AI1508" s="60">
        <f>IF(AND(ISNUMBER(AH1507),ISNUMBER(AH1508)),AH1508/AH1507-1,"")</f>
        <v>9.3896713615022609E-3</v>
      </c>
      <c r="AJ1508" s="60">
        <f>IF(ISNUMBER(AH1508),AH1508/MAX(AH$22:AH1508)-1,"")</f>
        <v>-0.18250950570342206</v>
      </c>
      <c r="AL1508" s="62">
        <v>18.52</v>
      </c>
      <c r="AM1508" s="60">
        <f>IF(AND(ISNUMBER(AL1507),ISNUMBER(AL1508)),AL1508/AL1507-1,"")</f>
        <v>1.08108108108107E-3</v>
      </c>
      <c r="AN1508" s="60">
        <f>IF(ISNUMBER(AL1508),AL1508/MAX(AL$22:AL1508)-1,"")</f>
        <v>-0.21425540941875265</v>
      </c>
      <c r="AP1508" s="62">
        <v>100.48</v>
      </c>
      <c r="AQ1508" s="60">
        <f>IF(AND(ISNUMBER(AP1507),ISNUMBER(AP1508)),AP1508/AP1507-1,"")</f>
        <v>1.9908421262204712E-4</v>
      </c>
      <c r="AR1508" s="60">
        <f>IF(ISNUMBER(AP1508),AP1508/MAX(AP$22:AP1508)-1,"")</f>
        <v>-2.9767811073625472E-3</v>
      </c>
      <c r="AT1508" s="62">
        <v>50.15</v>
      </c>
      <c r="AU1508" s="60">
        <f>IF(AND(ISNUMBER(AT1507),ISNUMBER(AT1508)),AT1508/AT1507-1,"")</f>
        <v>1.9944156362172727E-4</v>
      </c>
      <c r="AV1508" s="60">
        <f>IF(ISNUMBER(AT1508),AT1508/MAX(AT$22:AT1508)-1,"")</f>
        <v>-1.9900497512438386E-3</v>
      </c>
      <c r="AX1508" s="62">
        <v>28.24</v>
      </c>
      <c r="AY1508" s="60">
        <f>IF(AND(ISNUMBER(AX1507),ISNUMBER(AX1508)),AX1508/AX1507-1,"")</f>
        <v>3.1971580817051759E-3</v>
      </c>
      <c r="AZ1508" s="60">
        <f>IF(ISNUMBER(AX1508),AX1508/MAX(AX$22:AX1508)-1,"")</f>
        <v>-3.4859876965140257E-2</v>
      </c>
      <c r="BB1508" s="62">
        <v>40</v>
      </c>
      <c r="BC1508" s="60">
        <f>IF(AND(ISNUMBER(BB1507),ISNUMBER(BB1508)),BB1508/BB1507-1,"")</f>
        <v>1.502253380070151E-3</v>
      </c>
      <c r="BD1508" s="60">
        <f>IF(ISNUMBER(BB1508),BB1508/MAX(BB$22:BB1508)-1,"")</f>
        <v>-0.2768034713433376</v>
      </c>
      <c r="BF1508" s="62">
        <v>48.94</v>
      </c>
      <c r="BG1508" s="60">
        <f>IF(AND(ISNUMBER(BF1507),ISNUMBER(BF1508)),BF1508/BF1507-1,"")</f>
        <v>2.0475020475019257E-3</v>
      </c>
      <c r="BH1508" s="60">
        <f>IF(ISNUMBER(BF1508),BF1508/MAX(BF$22:BF1508)-1,"")</f>
        <v>-9.6047284817140754E-2</v>
      </c>
      <c r="BK1508" s="61">
        <f>BK1507*(1+BL1508)</f>
        <v>154.41903084361218</v>
      </c>
      <c r="BL1508" s="60">
        <f>$L$12*N(AQ1508)+$L$13*N(S1508)+$L$14*N(AA1508)+$L$15*N(AE1508)+$L$16*N(AY1508)+$L$17*N(BC1508)+$L$18*N(AM1508)+$L$19*N(AU1508)+$L$20*N(W1508)</f>
        <v>2.5312198249621376E-3</v>
      </c>
      <c r="BM1508" s="60">
        <f>IF(ISNUMBER(BK1508),BK1508/MAX(BK$22:BK1508)-1,"")</f>
        <v>-9.8501305866759425E-3</v>
      </c>
      <c r="BO1508" s="61">
        <f>BO1507*(1+BP1508)</f>
        <v>154.51372679690257</v>
      </c>
      <c r="BP1508" s="60">
        <f>$L$36*N(S1508)+$L$37*N(AQ1508)+$L$38*N(AA1508)+$L$39*N(AE1508)+$L$40*N(AM1508)+$L$41*N(W1508)+$L$42*N(AI1508)+$L$43*N(BG1508)+$L$44*N(AY1508)</f>
        <v>3.0080227110521364E-3</v>
      </c>
      <c r="BQ1508" s="60">
        <f>IF(ISNUMBER(BO1508),BO1508/MAX(BO$22:BO1508)-1,"")</f>
        <v>-1.075038282727625E-2</v>
      </c>
      <c r="BS1508" s="61">
        <f>BS1507*(1+BT1508)</f>
        <v>141.28242896561019</v>
      </c>
      <c r="BT1508" s="60">
        <f>$L$60*N(S1508)+$L$61*N(AE1508)+$L$62*N(AQ1508)+$L$63*N(AM1508)+$L$64*N(AI1508)+$L$65*N(AA1508)+$L$66*N(BG1508)+$L$67*N(W1508)+$L$68*N(AY1508)</f>
        <v>3.6758410847380187E-3</v>
      </c>
      <c r="BU1508" s="60">
        <f>IF(ISNUMBER(BS1508),BS1508/MAX(BS$22:BS1508)-1,"")</f>
        <v>-2.1666060227033657E-2</v>
      </c>
    </row>
    <row r="1509" spans="17:73" ht="16" customHeight="1">
      <c r="Q1509" s="63">
        <v>45245</v>
      </c>
      <c r="R1509" s="62">
        <v>692.07</v>
      </c>
      <c r="S1509" s="60">
        <f>IF(AND(ISNUMBER(R1508),ISNUMBER(R1509)),R1509/R1508-1,"")</f>
        <v>1.5484804630969684E-3</v>
      </c>
      <c r="T1509" s="60">
        <f>IF(ISNUMBER(R1509),R1509/MAX(R$22:R1509)-1,"")</f>
        <v>-1.6582828885667977E-2</v>
      </c>
      <c r="V1509" s="62">
        <v>342.67</v>
      </c>
      <c r="W1509" s="60">
        <f>IF(AND(ISNUMBER(V1508),ISNUMBER(V1509)),V1509/V1508-1,"")</f>
        <v>3.6905773117366092E-3</v>
      </c>
      <c r="X1509" s="60">
        <f>IF(ISNUMBER(V1509),V1509/MAX(V$22:V1509)-1,"")</f>
        <v>-2.1585815035833567E-2</v>
      </c>
      <c r="Z1509" s="62">
        <v>12.71</v>
      </c>
      <c r="AA1509" s="60">
        <f>IF(AND(ISNUMBER(Z1508),ISNUMBER(Z1509)),Z1509/Z1508-1,"")</f>
        <v>5.5379746835442223E-3</v>
      </c>
      <c r="AB1509" s="60">
        <f>IF(ISNUMBER(Z1509),Z1509/MAX(Z$22:Z1509)-1,"")</f>
        <v>-6.2684365781710882E-2</v>
      </c>
      <c r="AD1509" s="62">
        <v>17.38</v>
      </c>
      <c r="AE1509" s="60">
        <f>IF(AND(ISNUMBER(AD1508),ISNUMBER(AD1509)),AD1509/AD1508-1,"")</f>
        <v>1.6968987712112193E-2</v>
      </c>
      <c r="AF1509" s="60">
        <f>IF(ISNUMBER(AD1509),AD1509/MAX(AD$22:AD1509)-1,"")</f>
        <v>-6.2893081761006275E-3</v>
      </c>
      <c r="AH1509" s="62">
        <v>17.420000000000002</v>
      </c>
      <c r="AI1509" s="60">
        <f>IF(AND(ISNUMBER(AH1508),ISNUMBER(AH1509)),AH1509/AH1508-1,"")</f>
        <v>1.2790697674418761E-2</v>
      </c>
      <c r="AJ1509" s="60">
        <f>IF(ISNUMBER(AH1509),AH1509/MAX(AH$22:AH1509)-1,"")</f>
        <v>-0.17205323193916333</v>
      </c>
      <c r="AL1509" s="62">
        <v>18.98</v>
      </c>
      <c r="AM1509" s="60">
        <f>IF(AND(ISNUMBER(AL1508),ISNUMBER(AL1509)),AL1509/AL1508-1,"")</f>
        <v>2.4838012958963374E-2</v>
      </c>
      <c r="AN1509" s="60">
        <f>IF(ISNUMBER(AL1509),AL1509/MAX(AL$22:AL1509)-1,"")</f>
        <v>-0.19473907509546029</v>
      </c>
      <c r="AP1509" s="62">
        <v>100.49</v>
      </c>
      <c r="AQ1509" s="60">
        <f>IF(AND(ISNUMBER(AP1508),ISNUMBER(AP1509)),AP1509/AP1508-1,"")</f>
        <v>9.9522292993592387E-5</v>
      </c>
      <c r="AR1509" s="60">
        <f>IF(ISNUMBER(AP1509),AP1509/MAX(AP$22:AP1509)-1,"")</f>
        <v>-2.8775550704505104E-3</v>
      </c>
      <c r="AT1509" s="62">
        <v>50.15</v>
      </c>
      <c r="AU1509" s="60">
        <f>IF(AND(ISNUMBER(AT1508),ISNUMBER(AT1509)),AT1509/AT1508-1,"")</f>
        <v>0</v>
      </c>
      <c r="AV1509" s="60">
        <f>IF(ISNUMBER(AT1509),AT1509/MAX(AT$22:AT1509)-1,"")</f>
        <v>-1.9900497512438386E-3</v>
      </c>
      <c r="AX1509" s="62">
        <v>27.98</v>
      </c>
      <c r="AY1509" s="60">
        <f>IF(AND(ISNUMBER(AX1508),ISNUMBER(AX1509)),AX1509/AX1508-1,"")</f>
        <v>-9.2067988668554923E-3</v>
      </c>
      <c r="AZ1509" s="60">
        <f>IF(ISNUMBER(AX1509),AX1509/MAX(AX$22:AX1509)-1,"")</f>
        <v>-4.374572795625431E-2</v>
      </c>
      <c r="BB1509" s="62">
        <v>40.409999999999997</v>
      </c>
      <c r="BC1509" s="60">
        <f>IF(AND(ISNUMBER(BB1508),ISNUMBER(BB1509)),BB1509/BB1508-1,"")</f>
        <v>1.024999999999987E-2</v>
      </c>
      <c r="BD1509" s="60">
        <f>IF(ISNUMBER(BB1509),BB1509/MAX(BB$22:BB1509)-1,"")</f>
        <v>-0.26939070692460687</v>
      </c>
      <c r="BF1509" s="62">
        <v>49.04</v>
      </c>
      <c r="BG1509" s="60">
        <f>IF(AND(ISNUMBER(BF1508),ISNUMBER(BF1509)),BF1509/BF1508-1,"")</f>
        <v>2.043318348998735E-3</v>
      </c>
      <c r="BH1509" s="60">
        <f>IF(ISNUMBER(BF1509),BF1509/MAX(BF$22:BF1509)-1,"")</f>
        <v>-9.4200221647580351E-2</v>
      </c>
      <c r="BK1509" s="61">
        <f>BK1508*(1+BL1509)</f>
        <v>154.91617136121198</v>
      </c>
      <c r="BL1509" s="60">
        <f>$L$12*N(AQ1509)+$L$13*N(S1509)+$L$14*N(AA1509)+$L$15*N(AE1509)+$L$16*N(AY1509)+$L$17*N(BC1509)+$L$18*N(AM1509)+$L$19*N(AU1509)+$L$20*N(W1509)</f>
        <v>3.2194251892650534E-3</v>
      </c>
      <c r="BM1509" s="60">
        <f>IF(ISNUMBER(BK1509),BK1509/MAX(BK$22:BK1509)-1,"")</f>
        <v>-6.6624171559394041E-3</v>
      </c>
      <c r="BO1509" s="61">
        <f>BO1508*(1+BP1509)</f>
        <v>155.22934688262779</v>
      </c>
      <c r="BP1509" s="60">
        <f>$L$36*N(S1509)+$L$37*N(AQ1509)+$L$38*N(AA1509)+$L$39*N(AE1509)+$L$40*N(AM1509)+$L$41*N(W1509)+$L$42*N(AI1509)+$L$43*N(BG1509)+$L$44*N(AY1509)</f>
        <v>4.6314337279939732E-3</v>
      </c>
      <c r="BQ1509" s="60">
        <f>IF(ISNUMBER(BO1509),BO1509/MAX(BO$22:BO1509)-1,"")</f>
        <v>-6.1687387848973207E-3</v>
      </c>
      <c r="BS1509" s="61">
        <f>BS1508*(1+BT1509)</f>
        <v>142.45477111845702</v>
      </c>
      <c r="BT1509" s="60">
        <f>$L$60*N(S1509)+$L$61*N(AE1509)+$L$62*N(AQ1509)+$L$63*N(AM1509)+$L$64*N(AI1509)+$L$65*N(AA1509)+$L$66*N(BG1509)+$L$67*N(W1509)+$L$68*N(AY1509)</f>
        <v>8.2978623840915221E-3</v>
      </c>
      <c r="BU1509" s="60">
        <f>IF(ISNUMBER(BS1509),BS1509/MAX(BS$22:BS1509)-1,"")</f>
        <v>-1.3547979829111378E-2</v>
      </c>
    </row>
    <row r="1510" spans="17:73" ht="16" customHeight="1">
      <c r="Q1510" s="63">
        <v>45246</v>
      </c>
      <c r="R1510" s="62">
        <v>694.15</v>
      </c>
      <c r="S1510" s="60">
        <f>IF(AND(ISNUMBER(R1509),ISNUMBER(R1510)),R1510/R1509-1,"")</f>
        <v>3.0054763246492033E-3</v>
      </c>
      <c r="T1510" s="60">
        <f>IF(ISNUMBER(R1510),R1510/MAX(R$22:R1510)-1,"")</f>
        <v>-1.3627191860630439E-2</v>
      </c>
      <c r="V1510" s="62">
        <v>344.18</v>
      </c>
      <c r="W1510" s="60">
        <f>IF(AND(ISNUMBER(V1509),ISNUMBER(V1510)),V1510/V1509-1,"")</f>
        <v>4.4065719205066411E-3</v>
      </c>
      <c r="X1510" s="60">
        <f>IF(ISNUMBER(V1510),V1510/MAX(V$22:V1510)-1,"")</f>
        <v>-1.7274362561745193E-2</v>
      </c>
      <c r="Z1510" s="62">
        <v>12.7</v>
      </c>
      <c r="AA1510" s="60">
        <f>IF(AND(ISNUMBER(Z1509),ISNUMBER(Z1510)),Z1510/Z1509-1,"")</f>
        <v>-7.8678206136917339E-4</v>
      </c>
      <c r="AB1510" s="60">
        <f>IF(ISNUMBER(Z1510),Z1510/MAX(Z$22:Z1510)-1,"")</f>
        <v>-6.3421828908554634E-2</v>
      </c>
      <c r="AD1510" s="62">
        <v>17.37</v>
      </c>
      <c r="AE1510" s="60">
        <f>IF(AND(ISNUMBER(AD1509),ISNUMBER(AD1510)),AD1510/AD1509-1,"")</f>
        <v>-5.7537399309537385E-4</v>
      </c>
      <c r="AF1510" s="60">
        <f>IF(ISNUMBER(AD1510),AD1510/MAX(AD$22:AD1510)-1,"")</f>
        <v>-6.8610634648369473E-3</v>
      </c>
      <c r="AH1510" s="62">
        <v>17.29</v>
      </c>
      <c r="AI1510" s="60">
        <f>IF(AND(ISNUMBER(AH1509),ISNUMBER(AH1510)),AH1510/AH1509-1,"")</f>
        <v>-7.4626865671643117E-3</v>
      </c>
      <c r="AJ1510" s="60">
        <f>IF(ISNUMBER(AH1510),AH1510/MAX(AH$22:AH1510)-1,"")</f>
        <v>-0.17823193916349811</v>
      </c>
      <c r="AL1510" s="62">
        <v>19.059999999999999</v>
      </c>
      <c r="AM1510" s="60">
        <f>IF(AND(ISNUMBER(AL1509),ISNUMBER(AL1510)),AL1510/AL1509-1,"")</f>
        <v>4.2149631190726566E-3</v>
      </c>
      <c r="AN1510" s="60">
        <f>IF(ISNUMBER(AL1510),AL1510/MAX(AL$22:AL1510)-1,"")</f>
        <v>-0.19134492999575736</v>
      </c>
      <c r="AP1510" s="62">
        <v>100.52</v>
      </c>
      <c r="AQ1510" s="60">
        <f>IF(AND(ISNUMBER(AP1509),ISNUMBER(AP1510)),AP1510/AP1509-1,"")</f>
        <v>2.9853716787742179E-4</v>
      </c>
      <c r="AR1510" s="60">
        <f>IF(ISNUMBER(AP1510),AP1510/MAX(AP$22:AP1510)-1,"")</f>
        <v>-2.579876959714289E-3</v>
      </c>
      <c r="AT1510" s="62">
        <v>50.17</v>
      </c>
      <c r="AU1510" s="60">
        <f>IF(AND(ISNUMBER(AT1509),ISNUMBER(AT1510)),AT1510/AT1509-1,"")</f>
        <v>3.9880358923238823E-4</v>
      </c>
      <c r="AV1510" s="60">
        <f>IF(ISNUMBER(AT1510),AT1510/MAX(AT$22:AT1510)-1,"")</f>
        <v>-1.5920398009949821E-3</v>
      </c>
      <c r="AX1510" s="62">
        <v>28.04</v>
      </c>
      <c r="AY1510" s="60">
        <f>IF(AND(ISNUMBER(AX1509),ISNUMBER(AX1510)),AX1510/AX1509-1,"")</f>
        <v>2.1443888491778917E-3</v>
      </c>
      <c r="AZ1510" s="60">
        <f>IF(ISNUMBER(AX1510),AX1510/MAX(AX$22:AX1510)-1,"")</f>
        <v>-4.1695146958304896E-2</v>
      </c>
      <c r="BB1510" s="62">
        <v>40.369999999999997</v>
      </c>
      <c r="BC1510" s="60">
        <f>IF(AND(ISNUMBER(BB1509),ISNUMBER(BB1510)),BB1510/BB1509-1,"")</f>
        <v>-9.8985399653550576E-4</v>
      </c>
      <c r="BD1510" s="60">
        <f>IF(ISNUMBER(BB1510),BB1510/MAX(BB$22:BB1510)-1,"")</f>
        <v>-0.27011390345326347</v>
      </c>
      <c r="BF1510" s="62">
        <v>49.11</v>
      </c>
      <c r="BG1510" s="60">
        <f>IF(AND(ISNUMBER(BF1509),ISNUMBER(BF1510)),BF1510/BF1509-1,"")</f>
        <v>1.4274061990211528E-3</v>
      </c>
      <c r="BH1510" s="60">
        <f>IF(ISNUMBER(BF1510),BF1510/MAX(BF$22:BF1510)-1,"")</f>
        <v>-9.2907277428888047E-2</v>
      </c>
      <c r="BK1510" s="61">
        <f>BK1509*(1+BL1510)</f>
        <v>155.11362739843318</v>
      </c>
      <c r="BL1510" s="60">
        <f>$L$12*N(AQ1510)+$L$13*N(S1510)+$L$14*N(AA1510)+$L$15*N(AE1510)+$L$16*N(AY1510)+$L$17*N(BC1510)+$L$18*N(AM1510)+$L$19*N(AU1510)+$L$20*N(W1510)</f>
        <v>1.2745992589811826E-3</v>
      </c>
      <c r="BM1510" s="60">
        <f>IF(ISNUMBER(BK1510),BK1510/MAX(BK$22:BK1510)-1,"")</f>
        <v>-5.3963098089281347E-3</v>
      </c>
      <c r="BO1510" s="61">
        <f>BO1509*(1+BP1510)</f>
        <v>155.3826163038828</v>
      </c>
      <c r="BP1510" s="60">
        <f>$L$36*N(S1510)+$L$37*N(AQ1510)+$L$38*N(AA1510)+$L$39*N(AE1510)+$L$40*N(AM1510)+$L$41*N(W1510)+$L$42*N(AI1510)+$L$43*N(BG1510)+$L$44*N(AY1510)</f>
        <v>9.8737400068367237E-4</v>
      </c>
      <c r="BQ1510" s="60">
        <f>IF(ISNUMBER(BO1510),BO1510/MAX(BO$22:BO1510)-1,"")</f>
        <v>-5.1874556365069102E-3</v>
      </c>
      <c r="BS1510" s="61">
        <f>BS1509*(1+BT1510)</f>
        <v>142.52174233140875</v>
      </c>
      <c r="BT1510" s="60">
        <f>$L$60*N(S1510)+$L$61*N(AE1510)+$L$62*N(AQ1510)+$L$63*N(AM1510)+$L$64*N(AI1510)+$L$65*N(AA1510)+$L$66*N(BG1510)+$L$67*N(W1510)+$L$68*N(AY1510)</f>
        <v>4.7012263910791699E-4</v>
      </c>
      <c r="BU1510" s="60">
        <f>IF(ISNUMBER(BS1510),BS1510/MAX(BS$22:BS1510)-1,"")</f>
        <v>-1.3084226402035326E-2</v>
      </c>
    </row>
    <row r="1511" spans="17:73" ht="16" customHeight="1">
      <c r="Q1511" s="63">
        <v>45247</v>
      </c>
      <c r="R1511" s="62">
        <v>697.14</v>
      </c>
      <c r="S1511" s="60">
        <f>IF(AND(ISNUMBER(R1510),ISNUMBER(R1511)),R1511/R1510-1,"")</f>
        <v>4.3074263487719033E-3</v>
      </c>
      <c r="T1511" s="60">
        <f>IF(ISNUMBER(R1511),R1511/MAX(R$22:R1511)-1,"")</f>
        <v>-9.3784636371387897E-3</v>
      </c>
      <c r="V1511" s="62">
        <v>344.78</v>
      </c>
      <c r="W1511" s="60">
        <f>IF(AND(ISNUMBER(V1510),ISNUMBER(V1511)),V1511/V1510-1,"")</f>
        <v>1.743273868324513E-3</v>
      </c>
      <c r="X1511" s="60">
        <f>IF(ISNUMBER(V1511),V1511/MAX(V$22:V1511)-1,"")</f>
        <v>-1.5561202638266436E-2</v>
      </c>
      <c r="Z1511" s="62">
        <v>12.75</v>
      </c>
      <c r="AA1511" s="60">
        <f>IF(AND(ISNUMBER(Z1510),ISNUMBER(Z1511)),Z1511/Z1510-1,"")</f>
        <v>3.937007874015741E-3</v>
      </c>
      <c r="AB1511" s="60">
        <f>IF(ISNUMBER(Z1511),Z1511/MAX(Z$22:Z1511)-1,"")</f>
        <v>-5.9734513274336321E-2</v>
      </c>
      <c r="AD1511" s="62">
        <v>17.47</v>
      </c>
      <c r="AE1511" s="60">
        <f>IF(AND(ISNUMBER(AD1510),ISNUMBER(AD1511)),AD1511/AD1510-1,"")</f>
        <v>5.7570523891765646E-3</v>
      </c>
      <c r="AF1511" s="60">
        <f>IF(ISNUMBER(AD1511),AD1511/MAX(AD$22:AD1511)-1,"")</f>
        <v>-1.1435105774728616E-3</v>
      </c>
      <c r="AH1511" s="62">
        <v>17.29</v>
      </c>
      <c r="AI1511" s="60">
        <f>IF(AND(ISNUMBER(AH1510),ISNUMBER(AH1511)),AH1511/AH1510-1,"")</f>
        <v>0</v>
      </c>
      <c r="AJ1511" s="60">
        <f>IF(ISNUMBER(AH1511),AH1511/MAX(AH$22:AH1511)-1,"")</f>
        <v>-0.17823193916349811</v>
      </c>
      <c r="AL1511" s="62">
        <v>19.2</v>
      </c>
      <c r="AM1511" s="60">
        <f>IF(AND(ISNUMBER(AL1510),ISNUMBER(AL1511)),AL1511/AL1510-1,"")</f>
        <v>7.34522560335793E-3</v>
      </c>
      <c r="AN1511" s="60">
        <f>IF(ISNUMBER(AL1511),AL1511/MAX(AL$22:AL1511)-1,"")</f>
        <v>-0.18540517607127704</v>
      </c>
      <c r="AP1511" s="62">
        <v>100.51</v>
      </c>
      <c r="AQ1511" s="60">
        <f>IF(AND(ISNUMBER(AP1510),ISNUMBER(AP1511)),AP1511/AP1510-1,"")</f>
        <v>-9.9482690011809538E-5</v>
      </c>
      <c r="AR1511" s="60">
        <f>IF(ISNUMBER(AP1511),AP1511/MAX(AP$22:AP1511)-1,"")</f>
        <v>-2.6791029966263258E-3</v>
      </c>
      <c r="AT1511" s="62">
        <v>50.16</v>
      </c>
      <c r="AU1511" s="60">
        <f>IF(AND(ISNUMBER(AT1510),ISNUMBER(AT1511)),AT1511/AT1510-1,"")</f>
        <v>-1.9932230416597196E-4</v>
      </c>
      <c r="AV1511" s="60">
        <f>IF(ISNUMBER(AT1511),AT1511/MAX(AT$22:AT1511)-1,"")</f>
        <v>-1.7910447761194659E-3</v>
      </c>
      <c r="AX1511" s="62">
        <v>28.39</v>
      </c>
      <c r="AY1511" s="60">
        <f>IF(AND(ISNUMBER(AX1510),ISNUMBER(AX1511)),AX1511/AX1510-1,"")</f>
        <v>1.2482168330955723E-2</v>
      </c>
      <c r="AZ1511" s="60">
        <f>IF(ISNUMBER(AX1511),AX1511/MAX(AX$22:AX1511)-1,"")</f>
        <v>-2.9733424470266612E-2</v>
      </c>
      <c r="BB1511" s="62">
        <v>40.450000000000003</v>
      </c>
      <c r="BC1511" s="60">
        <f>IF(AND(ISNUMBER(BB1510),ISNUMBER(BB1511)),BB1511/BB1510-1,"")</f>
        <v>1.9816695566015063E-3</v>
      </c>
      <c r="BD1511" s="60">
        <f>IF(ISNUMBER(BB1511),BB1511/MAX(BB$22:BB1511)-1,"")</f>
        <v>-0.26866751039595005</v>
      </c>
      <c r="BF1511" s="62">
        <v>49.23</v>
      </c>
      <c r="BG1511" s="60">
        <f>IF(AND(ISNUMBER(BF1510),ISNUMBER(BF1511)),BF1511/BF1510-1,"")</f>
        <v>2.4434941967013124E-3</v>
      </c>
      <c r="BH1511" s="60">
        <f>IF(ISNUMBER(BF1511),BF1511/MAX(BF$22:BF1511)-1,"")</f>
        <v>-9.0690801625415651E-2</v>
      </c>
      <c r="BK1511" s="61">
        <f>BK1510*(1+BL1511)</f>
        <v>155.84495870994425</v>
      </c>
      <c r="BL1511" s="60">
        <f>$L$12*N(AQ1511)+$L$13*N(S1511)+$L$14*N(AA1511)+$L$15*N(AE1511)+$L$16*N(AY1511)+$L$17*N(BC1511)+$L$18*N(AM1511)+$L$19*N(AU1511)+$L$20*N(W1511)</f>
        <v>4.7148101928693028E-3</v>
      </c>
      <c r="BM1511" s="60">
        <f>IF(ISNUMBER(BK1511),BK1511/MAX(BK$22:BK1511)-1,"")</f>
        <v>-7.0694219254985313E-4</v>
      </c>
      <c r="BO1511" s="61">
        <f>BO1510*(1+BP1511)</f>
        <v>156.03863929670567</v>
      </c>
      <c r="BP1511" s="60">
        <f>$L$36*N(S1511)+$L$37*N(AQ1511)+$L$38*N(AA1511)+$L$39*N(AE1511)+$L$40*N(AM1511)+$L$41*N(W1511)+$L$42*N(AI1511)+$L$43*N(BG1511)+$L$44*N(AY1511)</f>
        <v>4.2219844692271405E-3</v>
      </c>
      <c r="BQ1511" s="60">
        <f>IF(ISNUMBER(BO1511),BO1511/MAX(BO$22:BO1511)-1,"")</f>
        <v>-9.8737252441194467E-4</v>
      </c>
      <c r="BS1511" s="61">
        <f>BS1510*(1+BT1511)</f>
        <v>143.04264158225101</v>
      </c>
      <c r="BT1511" s="60">
        <f>$L$60*N(S1511)+$L$61*N(AE1511)+$L$62*N(AQ1511)+$L$63*N(AM1511)+$L$64*N(AI1511)+$L$65*N(AA1511)+$L$66*N(BG1511)+$L$67*N(W1511)+$L$68*N(AY1511)</f>
        <v>3.6548756864829687E-3</v>
      </c>
      <c r="BU1511" s="60">
        <f>IF(ISNUMBER(BS1511),BS1511/MAX(BS$22:BS1511)-1,"")</f>
        <v>-9.4771719365055462E-3</v>
      </c>
    </row>
    <row r="1512" spans="17:73" ht="16" customHeight="1">
      <c r="Q1512" s="63">
        <v>45250</v>
      </c>
      <c r="R1512" s="62">
        <v>687.38</v>
      </c>
      <c r="S1512" s="60">
        <f>IF(AND(ISNUMBER(R1511),ISNUMBER(R1512)),R1512/R1511-1,"")</f>
        <v>-1.400005737728427E-2</v>
      </c>
      <c r="T1512" s="60">
        <f>IF(ISNUMBER(R1512),R1512/MAX(R$22:R1512)-1,"")</f>
        <v>-2.3247221985392308E-2</v>
      </c>
      <c r="V1512" s="62">
        <v>340.6</v>
      </c>
      <c r="W1512" s="60">
        <f>IF(AND(ISNUMBER(V1511),ISNUMBER(V1512)),V1512/V1511-1,"")</f>
        <v>-1.2123673066883112E-2</v>
      </c>
      <c r="X1512" s="60">
        <f>IF(ISNUMBER(V1512),V1512/MAX(V$22:V1512)-1,"")</f>
        <v>-2.7496216771835669E-2</v>
      </c>
      <c r="Z1512" s="62">
        <v>12.64</v>
      </c>
      <c r="AA1512" s="60">
        <f>IF(AND(ISNUMBER(Z1511),ISNUMBER(Z1512)),Z1512/Z1511-1,"")</f>
        <v>-8.6274509803920818E-3</v>
      </c>
      <c r="AB1512" s="60">
        <f>IF(ISNUMBER(Z1512),Z1512/MAX(Z$22:Z1512)-1,"")</f>
        <v>-6.7846607669616477E-2</v>
      </c>
      <c r="AD1512" s="62">
        <v>17.37</v>
      </c>
      <c r="AE1512" s="60">
        <f>IF(AND(ISNUMBER(AD1511),ISNUMBER(AD1512)),AD1512/AD1511-1,"")</f>
        <v>-5.7240984544932871E-3</v>
      </c>
      <c r="AF1512" s="60">
        <f>IF(ISNUMBER(AD1512),AD1512/MAX(AD$22:AD1512)-1,"")</f>
        <v>-6.8610634648369473E-3</v>
      </c>
      <c r="AH1512" s="62">
        <v>17.25</v>
      </c>
      <c r="AI1512" s="60">
        <f>IF(AND(ISNUMBER(AH1511),ISNUMBER(AH1512)),AH1512/AH1511-1,"")</f>
        <v>-2.3134759976864983E-3</v>
      </c>
      <c r="AJ1512" s="60">
        <f>IF(ISNUMBER(AH1512),AH1512/MAX(AH$22:AH1512)-1,"")</f>
        <v>-0.18013307984790872</v>
      </c>
      <c r="AL1512" s="62">
        <v>19.21</v>
      </c>
      <c r="AM1512" s="60">
        <f>IF(AND(ISNUMBER(AL1511),ISNUMBER(AL1512)),AL1512/AL1511-1,"")</f>
        <v>5.2083333333352577E-4</v>
      </c>
      <c r="AN1512" s="60">
        <f>IF(ISNUMBER(AL1512),AL1512/MAX(AL$22:AL1512)-1,"")</f>
        <v>-0.18498090793381416</v>
      </c>
      <c r="AP1512" s="62">
        <v>100.57</v>
      </c>
      <c r="AQ1512" s="60">
        <f>IF(AND(ISNUMBER(AP1511),ISNUMBER(AP1512)),AP1512/AP1511-1,"")</f>
        <v>5.9695552681304775E-4</v>
      </c>
      <c r="AR1512" s="60">
        <f>IF(ISNUMBER(AP1512),AP1512/MAX(AP$22:AP1512)-1,"")</f>
        <v>-2.083746775153883E-3</v>
      </c>
      <c r="AT1512" s="62">
        <v>50.19</v>
      </c>
      <c r="AU1512" s="60">
        <f>IF(AND(ISNUMBER(AT1511),ISNUMBER(AT1512)),AT1512/AT1511-1,"")</f>
        <v>5.9808612440193087E-4</v>
      </c>
      <c r="AV1512" s="60">
        <f>IF(ISNUMBER(AT1512),AT1512/MAX(AT$22:AT1512)-1,"")</f>
        <v>-1.1940298507463476E-3</v>
      </c>
      <c r="AX1512" s="62">
        <v>27.96</v>
      </c>
      <c r="AY1512" s="60">
        <f>IF(AND(ISNUMBER(AX1511),ISNUMBER(AX1512)),AX1512/AX1511-1,"")</f>
        <v>-1.5146178231771779E-2</v>
      </c>
      <c r="AZ1512" s="60">
        <f>IF(ISNUMBER(AX1512),AX1512/MAX(AX$22:AX1512)-1,"")</f>
        <v>-4.4429254955570818E-2</v>
      </c>
      <c r="BB1512" s="62">
        <v>40.43</v>
      </c>
      <c r="BC1512" s="60">
        <f>IF(AND(ISNUMBER(BB1511),ISNUMBER(BB1512)),BB1512/BB1511-1,"")</f>
        <v>-4.9443757725597948E-4</v>
      </c>
      <c r="BD1512" s="60">
        <f>IF(ISNUMBER(BB1512),BB1512/MAX(BB$22:BB1512)-1,"")</f>
        <v>-0.26902910866027852</v>
      </c>
      <c r="BF1512" s="62">
        <v>49.19</v>
      </c>
      <c r="BG1512" s="60">
        <f>IF(AND(ISNUMBER(BF1511),ISNUMBER(BF1512)),BF1512/BF1511-1,"")</f>
        <v>-8.1251269551085858E-4</v>
      </c>
      <c r="BH1512" s="60">
        <f>IF(ISNUMBER(BF1512),BF1512/MAX(BF$22:BF1512)-1,"")</f>
        <v>-9.1429626893239746E-2</v>
      </c>
      <c r="BK1512" s="61">
        <f>BK1511*(1+BL1512)</f>
        <v>154.56261590866771</v>
      </c>
      <c r="BL1512" s="60">
        <f>$L$12*N(AQ1512)+$L$13*N(S1512)+$L$14*N(AA1512)+$L$15*N(AE1512)+$L$16*N(AY1512)+$L$17*N(BC1512)+$L$18*N(AM1512)+$L$19*N(AU1512)+$L$20*N(W1512)</f>
        <v>-8.2283239181525046E-3</v>
      </c>
      <c r="BM1512" s="60">
        <f>IF(ISNUMBER(BK1512),BK1512/MAX(BK$22:BK1512)-1,"")</f>
        <v>-8.9294491613507443E-3</v>
      </c>
      <c r="BO1512" s="61">
        <f>BO1511*(1+BP1512)</f>
        <v>154.81043122894269</v>
      </c>
      <c r="BP1512" s="60">
        <f>$L$36*N(S1512)+$L$37*N(AQ1512)+$L$38*N(AA1512)+$L$39*N(AE1512)+$L$40*N(AM1512)+$L$41*N(W1512)+$L$42*N(AI1512)+$L$43*N(BG1512)+$L$44*N(AY1512)</f>
        <v>-7.8711790444900686E-3</v>
      </c>
      <c r="BQ1512" s="60">
        <f>IF(ISNUMBER(BO1512),BO1512/MAX(BO$22:BO1512)-1,"")</f>
        <v>-8.8507797829787682E-3</v>
      </c>
      <c r="BS1512" s="61">
        <f>BS1511*(1+BT1512)</f>
        <v>142.14268797218756</v>
      </c>
      <c r="BT1512" s="60">
        <f>$L$60*N(S1512)+$L$61*N(AE1512)+$L$62*N(AQ1512)+$L$63*N(AM1512)+$L$64*N(AI1512)+$L$65*N(AA1512)+$L$66*N(BG1512)+$L$67*N(W1512)+$L$68*N(AY1512)</f>
        <v>-6.2915058063016715E-3</v>
      </c>
      <c r="BU1512" s="60">
        <f>IF(ISNUMBER(BS1512),BS1512/MAX(BS$22:BS1512)-1,"")</f>
        <v>-1.5709052060541295E-2</v>
      </c>
    </row>
    <row r="1513" spans="17:73" ht="16" customHeight="1">
      <c r="Q1513" s="63">
        <v>45251</v>
      </c>
      <c r="R1513" s="62">
        <v>690.93</v>
      </c>
      <c r="S1513" s="60">
        <f>IF(AND(ISNUMBER(R1512),ISNUMBER(R1513)),R1513/R1512-1,"")</f>
        <v>5.1645378102358475E-3</v>
      </c>
      <c r="T1513" s="60">
        <f>IF(ISNUMBER(R1513),R1513/MAX(R$22:R1513)-1,"")</f>
        <v>-1.8202745332082992E-2</v>
      </c>
      <c r="V1513" s="62">
        <v>341.99</v>
      </c>
      <c r="W1513" s="60">
        <f>IF(AND(ISNUMBER(V1512),ISNUMBER(V1513)),V1513/V1512-1,"")</f>
        <v>4.0810334703464957E-3</v>
      </c>
      <c r="X1513" s="60">
        <f>IF(ISNUMBER(V1513),V1513/MAX(V$22:V1513)-1,"")</f>
        <v>-2.3527396282442936E-2</v>
      </c>
      <c r="Z1513" s="62">
        <v>12.68</v>
      </c>
      <c r="AA1513" s="60">
        <f>IF(AND(ISNUMBER(Z1512),ISNUMBER(Z1513)),Z1513/Z1512-1,"")</f>
        <v>3.1645569620253333E-3</v>
      </c>
      <c r="AB1513" s="60">
        <f>IF(ISNUMBER(Z1513),Z1513/MAX(Z$22:Z1513)-1,"")</f>
        <v>-6.4896755162241915E-2</v>
      </c>
      <c r="AD1513" s="62">
        <v>17.38</v>
      </c>
      <c r="AE1513" s="60">
        <f>IF(AND(ISNUMBER(AD1512),ISNUMBER(AD1513)),AD1513/AD1512-1,"")</f>
        <v>5.7570523891747882E-4</v>
      </c>
      <c r="AF1513" s="60">
        <f>IF(ISNUMBER(AD1513),AD1513/MAX(AD$22:AD1513)-1,"")</f>
        <v>-6.2893081761006275E-3</v>
      </c>
      <c r="AH1513" s="62">
        <v>17.27</v>
      </c>
      <c r="AI1513" s="60">
        <f>IF(AND(ISNUMBER(AH1512),ISNUMBER(AH1513)),AH1513/AH1512-1,"")</f>
        <v>1.159420289855051E-3</v>
      </c>
      <c r="AJ1513" s="60">
        <f>IF(ISNUMBER(AH1513),AH1513/MAX(AH$22:AH1513)-1,"")</f>
        <v>-0.17918250950570336</v>
      </c>
      <c r="AL1513" s="62">
        <v>19.010000000000002</v>
      </c>
      <c r="AM1513" s="60">
        <f>IF(AND(ISNUMBER(AL1512),ISNUMBER(AL1513)),AL1513/AL1512-1,"")</f>
        <v>-1.0411244143675114E-2</v>
      </c>
      <c r="AN1513" s="60">
        <f>IF(ISNUMBER(AL1513),AL1513/MAX(AL$22:AL1513)-1,"")</f>
        <v>-0.19346627068307165</v>
      </c>
      <c r="AP1513" s="62">
        <v>100.58</v>
      </c>
      <c r="AQ1513" s="60">
        <f>IF(AND(ISNUMBER(AP1512),ISNUMBER(AP1513)),AP1513/AP1512-1,"")</f>
        <v>9.9433230585699306E-5</v>
      </c>
      <c r="AR1513" s="60">
        <f>IF(ISNUMBER(AP1513),AP1513/MAX(AP$22:AP1513)-1,"")</f>
        <v>-1.9845207382417351E-3</v>
      </c>
      <c r="AT1513" s="62">
        <v>50.19</v>
      </c>
      <c r="AU1513" s="60">
        <f>IF(AND(ISNUMBER(AT1512),ISNUMBER(AT1513)),AT1513/AT1512-1,"")</f>
        <v>0</v>
      </c>
      <c r="AV1513" s="60">
        <f>IF(ISNUMBER(AT1513),AT1513/MAX(AT$22:AT1513)-1,"")</f>
        <v>-1.1940298507463476E-3</v>
      </c>
      <c r="AX1513" s="62">
        <v>27.99</v>
      </c>
      <c r="AY1513" s="60">
        <f>IF(AND(ISNUMBER(AX1512),ISNUMBER(AX1513)),AX1513/AX1512-1,"")</f>
        <v>1.0729613733904131E-3</v>
      </c>
      <c r="AZ1513" s="60">
        <f>IF(ISNUMBER(AX1513),AX1513/MAX(AX$22:AX1513)-1,"")</f>
        <v>-4.3403964456596111E-2</v>
      </c>
      <c r="BB1513" s="62">
        <v>40.58</v>
      </c>
      <c r="BC1513" s="60">
        <f>IF(AND(ISNUMBER(BB1512),ISNUMBER(BB1513)),BB1513/BB1512-1,"")</f>
        <v>3.7101162503090368E-3</v>
      </c>
      <c r="BD1513" s="60">
        <f>IF(ISNUMBER(BB1513),BB1513/MAX(BB$22:BB1513)-1,"")</f>
        <v>-0.26631712167781596</v>
      </c>
      <c r="BF1513" s="62">
        <v>49.28</v>
      </c>
      <c r="BG1513" s="60">
        <f>IF(AND(ISNUMBER(BF1512),ISNUMBER(BF1513)),BF1513/BF1512-1,"")</f>
        <v>1.8296401707664778E-3</v>
      </c>
      <c r="BH1513" s="60">
        <f>IF(ISNUMBER(BF1513),BF1513/MAX(BF$22:BF1513)-1,"")</f>
        <v>-8.9767270040635339E-2</v>
      </c>
      <c r="BK1513" s="61">
        <f>BK1512*(1+BL1513)</f>
        <v>154.86234175313317</v>
      </c>
      <c r="BL1513" s="60">
        <f>$L$12*N(AQ1513)+$L$13*N(S1513)+$L$14*N(AA1513)+$L$15*N(AE1513)+$L$16*N(AY1513)+$L$17*N(BC1513)+$L$18*N(AM1513)+$L$19*N(AU1513)+$L$20*N(W1513)</f>
        <v>1.9391871876867982E-3</v>
      </c>
      <c r="BM1513" s="60">
        <f>IF(ISNUMBER(BK1513),BK1513/MAX(BK$22:BK1513)-1,"")</f>
        <v>-7.0075778470706229E-3</v>
      </c>
      <c r="BO1513" s="61">
        <f>BO1512*(1+BP1513)</f>
        <v>155.12300650591112</v>
      </c>
      <c r="BP1513" s="60">
        <f>$L$36*N(S1513)+$L$37*N(AQ1513)+$L$38*N(AA1513)+$L$39*N(AE1513)+$L$40*N(AM1513)+$L$41*N(W1513)+$L$42*N(AI1513)+$L$43*N(BG1513)+$L$44*N(AY1513)</f>
        <v>2.0190840790707265E-3</v>
      </c>
      <c r="BQ1513" s="60">
        <f>IF(ISNUMBER(BO1513),BO1513/MAX(BO$22:BO1513)-1,"")</f>
        <v>-6.8495661724552459E-3</v>
      </c>
      <c r="BS1513" s="61">
        <f>BS1512*(1+BT1513)</f>
        <v>142.27864039158194</v>
      </c>
      <c r="BT1513" s="60">
        <f>$L$60*N(S1513)+$L$61*N(AE1513)+$L$62*N(AQ1513)+$L$63*N(AM1513)+$L$64*N(AI1513)+$L$65*N(AA1513)+$L$66*N(BG1513)+$L$67*N(W1513)+$L$68*N(AY1513)</f>
        <v>9.5645031998395314E-4</v>
      </c>
      <c r="BU1513" s="60">
        <f>IF(ISNUMBER(BS1513),BS1513/MAX(BS$22:BS1513)-1,"")</f>
        <v>-1.4767626668427236E-2</v>
      </c>
    </row>
    <row r="1514" spans="17:73" ht="16" customHeight="1">
      <c r="Q1514" s="63">
        <v>45252</v>
      </c>
      <c r="R1514" s="62">
        <v>691.76</v>
      </c>
      <c r="S1514" s="60">
        <f>IF(AND(ISNUMBER(R1513),ISNUMBER(R1514)),R1514/R1513-1,"")</f>
        <v>1.2012794349645084E-3</v>
      </c>
      <c r="T1514" s="60">
        <f>IF(ISNUMBER(R1514),R1514/MAX(R$22:R1514)-1,"")</f>
        <v>-1.7023332480745723E-2</v>
      </c>
      <c r="V1514" s="62">
        <v>342.18</v>
      </c>
      <c r="W1514" s="60">
        <f>IF(AND(ISNUMBER(V1513),ISNUMBER(V1514)),V1514/V1513-1,"")</f>
        <v>5.5557180034493392E-4</v>
      </c>
      <c r="X1514" s="60">
        <f>IF(ISNUMBER(V1514),V1514/MAX(V$22:V1514)-1,"")</f>
        <v>-2.2984895640008052E-2</v>
      </c>
      <c r="Z1514" s="62">
        <v>12.66</v>
      </c>
      <c r="AA1514" s="60">
        <f>IF(AND(ISNUMBER(Z1513),ISNUMBER(Z1514)),Z1514/Z1513-1,"")</f>
        <v>-1.577287066246047E-3</v>
      </c>
      <c r="AB1514" s="60">
        <f>IF(ISNUMBER(Z1514),Z1514/MAX(Z$22:Z1514)-1,"")</f>
        <v>-6.6371681415929196E-2</v>
      </c>
      <c r="AD1514" s="62">
        <v>17.41</v>
      </c>
      <c r="AE1514" s="60">
        <f>IF(AND(ISNUMBER(AD1513),ISNUMBER(AD1514)),AD1514/AD1513-1,"")</f>
        <v>1.7261219792865656E-3</v>
      </c>
      <c r="AF1514" s="60">
        <f>IF(ISNUMBER(AD1514),AD1514/MAX(AD$22:AD1514)-1,"")</f>
        <v>-4.5740423098912242E-3</v>
      </c>
      <c r="AH1514" s="62">
        <v>17.16</v>
      </c>
      <c r="AI1514" s="60">
        <f>IF(AND(ISNUMBER(AH1513),ISNUMBER(AH1514)),AH1514/AH1513-1,"")</f>
        <v>-6.3694267515923553E-3</v>
      </c>
      <c r="AJ1514" s="60">
        <f>IF(ISNUMBER(AH1514),AH1514/MAX(AH$22:AH1514)-1,"")</f>
        <v>-0.18441064638783267</v>
      </c>
      <c r="AL1514" s="62">
        <v>19.25</v>
      </c>
      <c r="AM1514" s="60">
        <f>IF(AND(ISNUMBER(AL1513),ISNUMBER(AL1514)),AL1514/AL1513-1,"")</f>
        <v>1.2624934245134112E-2</v>
      </c>
      <c r="AN1514" s="60">
        <f>IF(ISNUMBER(AL1514),AL1514/MAX(AL$22:AL1514)-1,"")</f>
        <v>-0.18328383538396265</v>
      </c>
      <c r="AP1514" s="62">
        <v>100.59</v>
      </c>
      <c r="AQ1514" s="60">
        <f>IF(AND(ISNUMBER(AP1513),ISNUMBER(AP1514)),AP1514/AP1513-1,"")</f>
        <v>9.9423344601445862E-5</v>
      </c>
      <c r="AR1514" s="60">
        <f>IF(ISNUMBER(AP1514),AP1514/MAX(AP$22:AP1514)-1,"")</f>
        <v>-1.8852947013295873E-3</v>
      </c>
      <c r="AT1514" s="62">
        <v>50.19</v>
      </c>
      <c r="AU1514" s="60">
        <f>IF(AND(ISNUMBER(AT1513),ISNUMBER(AT1514)),AT1514/AT1513-1,"")</f>
        <v>0</v>
      </c>
      <c r="AV1514" s="60">
        <f>IF(ISNUMBER(AT1514),AT1514/MAX(AT$22:AT1514)-1,"")</f>
        <v>-1.1940298507463476E-3</v>
      </c>
      <c r="AX1514" s="62">
        <v>28.21</v>
      </c>
      <c r="AY1514" s="60">
        <f>IF(AND(ISNUMBER(AX1513),ISNUMBER(AX1514)),AX1514/AX1513-1,"")</f>
        <v>7.8599499821365715E-3</v>
      </c>
      <c r="AZ1514" s="60">
        <f>IF(ISNUMBER(AX1514),AX1514/MAX(AX$22:AX1514)-1,"")</f>
        <v>-3.5885167464114853E-2</v>
      </c>
      <c r="BB1514" s="62">
        <v>40.54</v>
      </c>
      <c r="BC1514" s="60">
        <f>IF(AND(ISNUMBER(BB1513),ISNUMBER(BB1514)),BB1514/BB1513-1,"")</f>
        <v>-9.8570724494817519E-4</v>
      </c>
      <c r="BD1514" s="60">
        <f>IF(ISNUMBER(BB1514),BB1514/MAX(BB$22:BB1514)-1,"")</f>
        <v>-0.26704031820647267</v>
      </c>
      <c r="BF1514" s="62">
        <v>49.3</v>
      </c>
      <c r="BG1514" s="60">
        <f>IF(AND(ISNUMBER(BF1513),ISNUMBER(BF1514)),BF1514/BF1513-1,"")</f>
        <v>4.0584415584410394E-4</v>
      </c>
      <c r="BH1514" s="60">
        <f>IF(ISNUMBER(BF1514),BF1514/MAX(BF$22:BF1514)-1,"")</f>
        <v>-8.9397857406723347E-2</v>
      </c>
      <c r="BK1514" s="61">
        <f>BK1513*(1+BL1514)</f>
        <v>155.17487745250222</v>
      </c>
      <c r="BL1514" s="60">
        <f>$L$12*N(AQ1514)+$L$13*N(S1514)+$L$14*N(AA1514)+$L$15*N(AE1514)+$L$16*N(AY1514)+$L$17*N(BC1514)+$L$18*N(AM1514)+$L$19*N(AU1514)+$L$20*N(W1514)</f>
        <v>2.0181517070643868E-3</v>
      </c>
      <c r="BM1514" s="60">
        <f>IF(ISNUMBER(BK1514),BK1514/MAX(BK$22:BK1514)-1,"")</f>
        <v>-5.0035684952008941E-3</v>
      </c>
      <c r="BO1514" s="61">
        <f>BO1513*(1+BP1514)</f>
        <v>155.33381485855082</v>
      </c>
      <c r="BP1514" s="60">
        <f>$L$36*N(S1514)+$L$37*N(AQ1514)+$L$38*N(AA1514)+$L$39*N(AE1514)+$L$40*N(AM1514)+$L$41*N(W1514)+$L$42*N(AI1514)+$L$43*N(BG1514)+$L$44*N(AY1514)</f>
        <v>1.3589754182056996E-3</v>
      </c>
      <c r="BQ1514" s="60">
        <f>IF(ISNUMBER(BO1514),BO1514/MAX(BO$22:BO1514)-1,"")</f>
        <v>-5.4998991463032221E-3</v>
      </c>
      <c r="BS1514" s="61">
        <f>BS1513*(1+BT1514)</f>
        <v>142.46844628244307</v>
      </c>
      <c r="BT1514" s="60">
        <f>$L$60*N(S1514)+$L$61*N(AE1514)+$L$62*N(AQ1514)+$L$63*N(AM1514)+$L$64*N(AI1514)+$L$65*N(AA1514)+$L$66*N(BG1514)+$L$67*N(W1514)+$L$68*N(AY1514)</f>
        <v>1.3340434680760441E-3</v>
      </c>
      <c r="BU1514" s="60">
        <f>IF(ISNUMBER(BS1514),BS1514/MAX(BS$22:BS1514)-1,"")</f>
        <v>-1.3453283856247222E-2</v>
      </c>
    </row>
    <row r="1515" spans="17:73" ht="16" customHeight="1">
      <c r="Q1515" s="63">
        <v>45253</v>
      </c>
      <c r="R1515" s="62">
        <v>694.18</v>
      </c>
      <c r="S1515" s="60">
        <f>IF(AND(ISNUMBER(R1514),ISNUMBER(R1515)),R1515/R1514-1,"")</f>
        <v>3.4983231178442598E-3</v>
      </c>
      <c r="T1515" s="60">
        <f>IF(ISNUMBER(R1515),R1515/MAX(R$22:R1515)-1,"")</f>
        <v>-1.3584562480461582E-2</v>
      </c>
      <c r="V1515" s="62">
        <v>343.43</v>
      </c>
      <c r="W1515" s="60">
        <f>IF(AND(ISNUMBER(V1514),ISNUMBER(V1515)),V1515/V1514-1,"")</f>
        <v>3.6530481033374418E-3</v>
      </c>
      <c r="X1515" s="60">
        <f>IF(ISNUMBER(V1515),V1515/MAX(V$22:V1515)-1,"")</f>
        <v>-1.9415812466093696E-2</v>
      </c>
      <c r="Z1515" s="62">
        <v>12.7</v>
      </c>
      <c r="AA1515" s="60">
        <f>IF(AND(ISNUMBER(Z1514),ISNUMBER(Z1515)),Z1515/Z1514-1,"")</f>
        <v>3.1595576619272148E-3</v>
      </c>
      <c r="AB1515" s="60">
        <f>IF(ISNUMBER(Z1515),Z1515/MAX(Z$22:Z1515)-1,"")</f>
        <v>-6.3421828908554634E-2</v>
      </c>
      <c r="AD1515" s="62">
        <v>17.5</v>
      </c>
      <c r="AE1515" s="60">
        <f>IF(AND(ISNUMBER(AD1514),ISNUMBER(AD1515)),AD1515/AD1514-1,"")</f>
        <v>5.1694428489372779E-3</v>
      </c>
      <c r="AF1515" s="60">
        <f>IF(ISNUMBER(AD1515),AD1515/MAX(AD$22:AD1515)-1,"")</f>
        <v>0</v>
      </c>
      <c r="AH1515" s="62">
        <v>17.13</v>
      </c>
      <c r="AI1515" s="60">
        <f>IF(AND(ISNUMBER(AH1514),ISNUMBER(AH1515)),AH1515/AH1514-1,"")</f>
        <v>-1.7482517482517723E-3</v>
      </c>
      <c r="AJ1515" s="60">
        <f>IF(ISNUMBER(AH1515),AH1515/MAX(AH$22:AH1515)-1,"")</f>
        <v>-0.18583650190114065</v>
      </c>
      <c r="AL1515" s="62">
        <v>19.29</v>
      </c>
      <c r="AM1515" s="60">
        <f>IF(AND(ISNUMBER(AL1514),ISNUMBER(AL1515)),AL1515/AL1514-1,"")</f>
        <v>2.077922077922123E-3</v>
      </c>
      <c r="AN1515" s="60">
        <f>IF(ISNUMBER(AL1515),AL1515/MAX(AL$22:AL1515)-1,"")</f>
        <v>-0.18158676283411124</v>
      </c>
      <c r="AP1515" s="62">
        <v>100.59</v>
      </c>
      <c r="AQ1515" s="60">
        <f>IF(AND(ISNUMBER(AP1514),ISNUMBER(AP1515)),AP1515/AP1514-1,"")</f>
        <v>0</v>
      </c>
      <c r="AR1515" s="60">
        <f>IF(ISNUMBER(AP1515),AP1515/MAX(AP$22:AP1515)-1,"")</f>
        <v>-1.8852947013295873E-3</v>
      </c>
      <c r="AT1515" s="62">
        <v>50.2</v>
      </c>
      <c r="AU1515" s="60">
        <f>IF(AND(ISNUMBER(AT1514),ISNUMBER(AT1515)),AT1515/AT1514-1,"")</f>
        <v>1.9924287706718502E-4</v>
      </c>
      <c r="AV1515" s="60">
        <f>IF(ISNUMBER(AT1515),AT1515/MAX(AT$22:AT1515)-1,"")</f>
        <v>-9.9502487562186381E-4</v>
      </c>
      <c r="AX1515" s="62">
        <v>28.14</v>
      </c>
      <c r="AY1515" s="60">
        <f>IF(AND(ISNUMBER(AX1514),ISNUMBER(AX1515)),AX1515/AX1514-1,"")</f>
        <v>-2.4813895781637951E-3</v>
      </c>
      <c r="AZ1515" s="60">
        <f>IF(ISNUMBER(AX1515),AX1515/MAX(AX$22:AX1515)-1,"")</f>
        <v>-3.8277511961722466E-2</v>
      </c>
      <c r="BB1515" s="62">
        <v>40.61</v>
      </c>
      <c r="BC1515" s="60">
        <f>IF(AND(ISNUMBER(BB1514),ISNUMBER(BB1515)),BB1515/BB1514-1,"")</f>
        <v>1.7266896891958705E-3</v>
      </c>
      <c r="BD1515" s="60">
        <f>IF(ISNUMBER(BB1515),BB1515/MAX(BB$22:BB1515)-1,"")</f>
        <v>-0.26577472428132354</v>
      </c>
      <c r="BF1515" s="62">
        <v>49.2</v>
      </c>
      <c r="BG1515" s="60">
        <f>IF(AND(ISNUMBER(BF1514),ISNUMBER(BF1515)),BF1515/BF1514-1,"")</f>
        <v>-2.0283975659227682E-3</v>
      </c>
      <c r="BH1515" s="60">
        <f>IF(ISNUMBER(BF1515),BF1515/MAX(BF$22:BF1515)-1,"")</f>
        <v>-9.1244920576283639E-2</v>
      </c>
      <c r="BK1515" s="61">
        <f>BK1514*(1+BL1515)</f>
        <v>155.46186237085217</v>
      </c>
      <c r="BL1515" s="60">
        <f>$L$12*N(AQ1515)+$L$13*N(S1515)+$L$14*N(AA1515)+$L$15*N(AE1515)+$L$16*N(AY1515)+$L$17*N(BC1515)+$L$18*N(AM1515)+$L$19*N(AU1515)+$L$20*N(W1515)</f>
        <v>1.8494289994706861E-3</v>
      </c>
      <c r="BM1515" s="60">
        <f>IF(ISNUMBER(BK1515),BK1515/MAX(BK$22:BK1515)-1,"")</f>
        <v>-3.1633932404061538E-3</v>
      </c>
      <c r="BO1515" s="61">
        <f>BO1514*(1+BP1515)</f>
        <v>155.69794349389673</v>
      </c>
      <c r="BP1515" s="60">
        <f>$L$36*N(S1515)+$L$37*N(AQ1515)+$L$38*N(AA1515)+$L$39*N(AE1515)+$L$40*N(AM1515)+$L$41*N(W1515)+$L$42*N(AI1515)+$L$43*N(BG1515)+$L$44*N(AY1515)</f>
        <v>2.3441684972295733E-3</v>
      </c>
      <c r="BQ1515" s="60">
        <f>IF(ISNUMBER(BO1515),BO1515/MAX(BO$22:BO1515)-1,"")</f>
        <v>-3.1686233393903862E-3</v>
      </c>
      <c r="BS1515" s="61">
        <f>BS1514*(1+BT1515)</f>
        <v>142.79715213454205</v>
      </c>
      <c r="BT1515" s="60">
        <f>$L$60*N(S1515)+$L$61*N(AE1515)+$L$62*N(AQ1515)+$L$63*N(AM1515)+$L$64*N(AI1515)+$L$65*N(AA1515)+$L$66*N(BG1515)+$L$67*N(W1515)+$L$68*N(AY1515)</f>
        <v>2.3072186205171075E-3</v>
      </c>
      <c r="BU1515" s="60">
        <f>IF(ISNUMBER(BS1515),BS1515/MAX(BS$22:BS1515)-1,"")</f>
        <v>-1.1177104902750479E-2</v>
      </c>
    </row>
    <row r="1516" spans="17:73" ht="16" customHeight="1">
      <c r="Q1516" s="63">
        <v>45254</v>
      </c>
      <c r="R1516" s="62">
        <v>694.9</v>
      </c>
      <c r="S1516" s="60">
        <f>IF(AND(ISNUMBER(R1515),ISNUMBER(R1516)),R1516/R1515-1,"")</f>
        <v>1.0371949638423583E-3</v>
      </c>
      <c r="T1516" s="60">
        <f>IF(ISNUMBER(R1516),R1516/MAX(R$22:R1516)-1,"")</f>
        <v>-1.2561457356410122E-2</v>
      </c>
      <c r="V1516" s="62">
        <v>343.15</v>
      </c>
      <c r="W1516" s="60">
        <f>IF(AND(ISNUMBER(V1515),ISNUMBER(V1516)),V1516/V1515-1,"")</f>
        <v>-8.1530442885024978E-4</v>
      </c>
      <c r="X1516" s="60">
        <f>IF(ISNUMBER(V1516),V1516/MAX(V$22:V1516)-1,"")</f>
        <v>-2.0215287097050672E-2</v>
      </c>
      <c r="Z1516" s="62">
        <v>12.69</v>
      </c>
      <c r="AA1516" s="60">
        <f>IF(AND(ISNUMBER(Z1515),ISNUMBER(Z1516)),Z1516/Z1515-1,"")</f>
        <v>-7.8740157480317041E-4</v>
      </c>
      <c r="AB1516" s="60">
        <f>IF(ISNUMBER(Z1516),Z1516/MAX(Z$22:Z1516)-1,"")</f>
        <v>-6.4159292035398274E-2</v>
      </c>
      <c r="AD1516" s="62">
        <v>17.54</v>
      </c>
      <c r="AE1516" s="60">
        <f>IF(AND(ISNUMBER(AD1515),ISNUMBER(AD1516)),AD1516/AD1515-1,"")</f>
        <v>2.2857142857142243E-3</v>
      </c>
      <c r="AF1516" s="60">
        <f>IF(ISNUMBER(AD1516),AD1516/MAX(AD$22:AD1516)-1,"")</f>
        <v>0</v>
      </c>
      <c r="AH1516" s="62">
        <v>17.100000000000001</v>
      </c>
      <c r="AI1516" s="60">
        <f>IF(AND(ISNUMBER(AH1515),ISNUMBER(AH1516)),AH1516/AH1515-1,"")</f>
        <v>-1.7513134851137035E-3</v>
      </c>
      <c r="AJ1516" s="60">
        <f>IF(ISNUMBER(AH1516),AH1516/MAX(AH$22:AH1516)-1,"")</f>
        <v>-0.18726235741444852</v>
      </c>
      <c r="AL1516" s="62">
        <v>19.25</v>
      </c>
      <c r="AM1516" s="60">
        <f>IF(AND(ISNUMBER(AL1515),ISNUMBER(AL1516)),AL1516/AL1515-1,"")</f>
        <v>-2.0736132711248745E-3</v>
      </c>
      <c r="AN1516" s="60">
        <f>IF(ISNUMBER(AL1516),AL1516/MAX(AL$22:AL1516)-1,"")</f>
        <v>-0.18328383538396265</v>
      </c>
      <c r="AP1516" s="62">
        <v>100.6</v>
      </c>
      <c r="AQ1516" s="60">
        <f>IF(AND(ISNUMBER(AP1515),ISNUMBER(AP1516)),AP1516/AP1515-1,"")</f>
        <v>9.9413460582509217E-5</v>
      </c>
      <c r="AR1516" s="60">
        <f>IF(ISNUMBER(AP1516),AP1516/MAX(AP$22:AP1516)-1,"")</f>
        <v>-1.7860686644176615E-3</v>
      </c>
      <c r="AT1516" s="62">
        <v>50.22</v>
      </c>
      <c r="AU1516" s="60">
        <f>IF(AND(ISNUMBER(AT1515),ISNUMBER(AT1516)),AT1516/AT1515-1,"")</f>
        <v>3.9840637450194727E-4</v>
      </c>
      <c r="AV1516" s="60">
        <f>IF(ISNUMBER(AT1516),AT1516/MAX(AT$22:AT1516)-1,"")</f>
        <v>-5.9701492537311829E-4</v>
      </c>
      <c r="AX1516" s="62">
        <v>28.07</v>
      </c>
      <c r="AY1516" s="60">
        <f>IF(AND(ISNUMBER(AX1515),ISNUMBER(AX1516)),AX1516/AX1515-1,"")</f>
        <v>-2.4875621890547706E-3</v>
      </c>
      <c r="AZ1516" s="60">
        <f>IF(ISNUMBER(AX1516),AX1516/MAX(AX$22:AX1516)-1,"")</f>
        <v>-4.0669856459330189E-2</v>
      </c>
      <c r="BB1516" s="62">
        <v>40.409999999999997</v>
      </c>
      <c r="BC1516" s="60">
        <f>IF(AND(ISNUMBER(BB1515),ISNUMBER(BB1516)),BB1516/BB1515-1,"")</f>
        <v>-4.9248953459739564E-3</v>
      </c>
      <c r="BD1516" s="60">
        <f>IF(ISNUMBER(BB1516),BB1516/MAX(BB$22:BB1516)-1,"")</f>
        <v>-0.26939070692460687</v>
      </c>
      <c r="BF1516" s="62">
        <v>49.11</v>
      </c>
      <c r="BG1516" s="60">
        <f>IF(AND(ISNUMBER(BF1515),ISNUMBER(BF1516)),BF1516/BF1515-1,"")</f>
        <v>-1.8292682926830395E-3</v>
      </c>
      <c r="BH1516" s="60">
        <f>IF(ISNUMBER(BF1516),BF1516/MAX(BF$22:BF1516)-1,"")</f>
        <v>-9.2907277428888047E-2</v>
      </c>
      <c r="BK1516" s="61">
        <f>BK1515*(1+BL1516)</f>
        <v>155.42436651947074</v>
      </c>
      <c r="BL1516" s="60">
        <f>$L$12*N(AQ1516)+$L$13*N(S1516)+$L$14*N(AA1516)+$L$15*N(AE1516)+$L$16*N(AY1516)+$L$17*N(BC1516)+$L$18*N(AM1516)+$L$19*N(AU1516)+$L$20*N(W1516)</f>
        <v>-2.4119003085135252E-4</v>
      </c>
      <c r="BM1516" s="60">
        <f>IF(ISNUMBER(BK1516),BK1516/MAX(BK$22:BK1516)-1,"")</f>
        <v>-3.4038202923442062E-3</v>
      </c>
      <c r="BO1516" s="61">
        <f>BO1515*(1+BP1516)</f>
        <v>155.73507042876463</v>
      </c>
      <c r="BP1516" s="60">
        <f>$L$36*N(S1516)+$L$37*N(AQ1516)+$L$38*N(AA1516)+$L$39*N(AE1516)+$L$40*N(AM1516)+$L$41*N(W1516)+$L$42*N(AI1516)+$L$43*N(BG1516)+$L$44*N(AY1516)</f>
        <v>2.3845488279915629E-4</v>
      </c>
      <c r="BQ1516" s="60">
        <f>IF(ISNUMBER(BO1516),BO1516/MAX(BO$22:BO1516)-1,"")</f>
        <v>-2.9309240302982653E-3</v>
      </c>
      <c r="BS1516" s="61">
        <f>BS1515*(1+BT1516)</f>
        <v>142.82683360485882</v>
      </c>
      <c r="BT1516" s="60">
        <f>$L$60*N(S1516)+$L$61*N(AE1516)+$L$62*N(AQ1516)+$L$63*N(AM1516)+$L$64*N(AI1516)+$L$65*N(AA1516)+$L$66*N(BG1516)+$L$67*N(W1516)+$L$68*N(AY1516)</f>
        <v>2.07857578902009E-4</v>
      </c>
      <c r="BU1516" s="60">
        <f>IF(ISNUMBER(BS1516),BS1516/MAX(BS$22:BS1516)-1,"")</f>
        <v>-1.0971570569812794E-2</v>
      </c>
    </row>
    <row r="1517" spans="17:73" ht="16" customHeight="1">
      <c r="Q1517" s="63">
        <v>45257</v>
      </c>
      <c r="R1517" s="62">
        <v>690.48</v>
      </c>
      <c r="S1517" s="60">
        <f>IF(AND(ISNUMBER(R1516),ISNUMBER(R1517)),R1517/R1516-1,"")</f>
        <v>-6.3606274284069286E-3</v>
      </c>
      <c r="T1517" s="60">
        <f>IF(ISNUMBER(R1517),R1517/MAX(R$22:R1517)-1,"")</f>
        <v>-1.8842186034615072E-2</v>
      </c>
      <c r="V1517" s="62">
        <v>341.73</v>
      </c>
      <c r="W1517" s="60">
        <f>IF(AND(ISNUMBER(V1516),ISNUMBER(V1517)),V1517/V1516-1,"")</f>
        <v>-4.1381320122394483E-3</v>
      </c>
      <c r="X1517" s="60">
        <f>IF(ISNUMBER(V1517),V1517/MAX(V$22:V1517)-1,"")</f>
        <v>-2.4269765582617175E-2</v>
      </c>
      <c r="Z1517" s="62">
        <v>12.67</v>
      </c>
      <c r="AA1517" s="60">
        <f>IF(AND(ISNUMBER(Z1516),ISNUMBER(Z1517)),Z1517/Z1516-1,"")</f>
        <v>-1.5760441292356209E-3</v>
      </c>
      <c r="AB1517" s="60">
        <f>IF(ISNUMBER(Z1517),Z1517/MAX(Z$22:Z1517)-1,"")</f>
        <v>-6.5634218289085555E-2</v>
      </c>
      <c r="AD1517" s="62">
        <v>17.440000000000001</v>
      </c>
      <c r="AE1517" s="60">
        <f>IF(AND(ISNUMBER(AD1516),ISNUMBER(AD1517)),AD1517/AD1516-1,"")</f>
        <v>-5.7012542759405926E-3</v>
      </c>
      <c r="AF1517" s="60">
        <f>IF(ISNUMBER(AD1517),AD1517/MAX(AD$22:AD1517)-1,"")</f>
        <v>-5.7012542759405926E-3</v>
      </c>
      <c r="AH1517" s="62">
        <v>17.05</v>
      </c>
      <c r="AI1517" s="60">
        <f>IF(AND(ISNUMBER(AH1516),ISNUMBER(AH1517)),AH1517/AH1516-1,"")</f>
        <v>-2.9239766081872176E-3</v>
      </c>
      <c r="AJ1517" s="60">
        <f>IF(ISNUMBER(AH1517),AH1517/MAX(AH$22:AH1517)-1,"")</f>
        <v>-0.18963878326996186</v>
      </c>
      <c r="AL1517" s="62">
        <v>19.27</v>
      </c>
      <c r="AM1517" s="60">
        <f>IF(AND(ISNUMBER(AL1516),ISNUMBER(AL1517)),AL1517/AL1516-1,"")</f>
        <v>1.0389610389609505E-3</v>
      </c>
      <c r="AN1517" s="60">
        <f>IF(ISNUMBER(AL1517),AL1517/MAX(AL$22:AL1517)-1,"")</f>
        <v>-0.18243529910903689</v>
      </c>
      <c r="AP1517" s="62">
        <v>100.63</v>
      </c>
      <c r="AQ1517" s="60">
        <f>IF(AND(ISNUMBER(AP1516),ISNUMBER(AP1517)),AP1517/AP1516-1,"")</f>
        <v>2.9821073558644606E-4</v>
      </c>
      <c r="AR1517" s="60">
        <f>IF(ISNUMBER(AP1517),AP1517/MAX(AP$22:AP1517)-1,"")</f>
        <v>-1.4883905536813291E-3</v>
      </c>
      <c r="AT1517" s="62">
        <v>50.23</v>
      </c>
      <c r="AU1517" s="60">
        <f>IF(AND(ISNUMBER(AT1516),ISNUMBER(AT1517)),AT1517/AT1516-1,"")</f>
        <v>1.9912385503784158E-4</v>
      </c>
      <c r="AV1517" s="60">
        <f>IF(ISNUMBER(AT1517),AT1517/MAX(AT$22:AT1517)-1,"")</f>
        <v>-3.9800995024885655E-4</v>
      </c>
      <c r="AX1517" s="62">
        <v>28.32</v>
      </c>
      <c r="AY1517" s="60">
        <f>IF(AND(ISNUMBER(AX1516),ISNUMBER(AX1517)),AX1517/AX1516-1,"")</f>
        <v>8.9063056644103078E-3</v>
      </c>
      <c r="AZ1517" s="60">
        <f>IF(ISNUMBER(AX1517),AX1517/MAX(AX$22:AX1517)-1,"")</f>
        <v>-3.2125768967874224E-2</v>
      </c>
      <c r="BB1517" s="62">
        <v>40.4</v>
      </c>
      <c r="BC1517" s="60">
        <f>IF(AND(ISNUMBER(BB1516),ISNUMBER(BB1517)),BB1517/BB1516-1,"")</f>
        <v>-2.4746349913384869E-4</v>
      </c>
      <c r="BD1517" s="60">
        <f>IF(ISNUMBER(BB1517),BB1517/MAX(BB$22:BB1517)-1,"")</f>
        <v>-0.26957150605677094</v>
      </c>
      <c r="BF1517" s="62">
        <v>49.22</v>
      </c>
      <c r="BG1517" s="60">
        <f>IF(AND(ISNUMBER(BF1516),ISNUMBER(BF1517)),BF1517/BF1516-1,"")</f>
        <v>2.2398696803094253E-3</v>
      </c>
      <c r="BH1517" s="60">
        <f>IF(ISNUMBER(BF1517),BF1517/MAX(BF$22:BF1517)-1,"")</f>
        <v>-9.0875507942371647E-2</v>
      </c>
      <c r="BK1517" s="61">
        <f>BK1516*(1+BL1517)</f>
        <v>155.22785220957351</v>
      </c>
      <c r="BL1517" s="60">
        <f>$L$12*N(AQ1517)+$L$13*N(S1517)+$L$14*N(AA1517)+$L$15*N(AE1517)+$L$16*N(AY1517)+$L$17*N(BC1517)+$L$18*N(AM1517)+$L$19*N(AU1517)+$L$20*N(W1517)</f>
        <v>-1.2643725967679642E-3</v>
      </c>
      <c r="BM1517" s="60">
        <f>IF(ISNUMBER(BK1517),BK1517/MAX(BK$22:BK1517)-1,"")</f>
        <v>-4.6638891920101067E-3</v>
      </c>
      <c r="BO1517" s="61">
        <f>BO1516*(1+BP1517)</f>
        <v>155.37238189241555</v>
      </c>
      <c r="BP1517" s="60">
        <f>$L$36*N(S1517)+$L$37*N(AQ1517)+$L$38*N(AA1517)+$L$39*N(AE1517)+$L$40*N(AM1517)+$L$41*N(W1517)+$L$42*N(AI1517)+$L$43*N(BG1517)+$L$44*N(AY1517)</f>
        <v>-2.3288815765809276E-3</v>
      </c>
      <c r="BQ1517" s="60">
        <f>IF(ISNUMBER(BO1517),BO1517/MAX(BO$22:BO1517)-1,"")</f>
        <v>-5.2529798319027599E-3</v>
      </c>
      <c r="BS1517" s="61">
        <f>BS1516*(1+BT1517)</f>
        <v>142.37694515023233</v>
      </c>
      <c r="BT1517" s="60">
        <f>$L$60*N(S1517)+$L$61*N(AE1517)+$L$62*N(AQ1517)+$L$63*N(AM1517)+$L$64*N(AI1517)+$L$65*N(AA1517)+$L$66*N(BG1517)+$L$67*N(W1517)+$L$68*N(AY1517)</f>
        <v>-3.1498874775250036E-3</v>
      </c>
      <c r="BU1517" s="60">
        <f>IF(ISNUMBER(BS1517),BS1517/MAX(BS$22:BS1517)-1,"")</f>
        <v>-1.4086898834591133E-2</v>
      </c>
    </row>
    <row r="1518" spans="17:73" ht="16" customHeight="1">
      <c r="Q1518" s="63">
        <v>45258</v>
      </c>
      <c r="R1518" s="62">
        <v>686.95</v>
      </c>
      <c r="S1518" s="60">
        <f>IF(AND(ISNUMBER(R1517),ISNUMBER(R1518)),R1518/R1517-1,"")</f>
        <v>-5.1123855868381307E-3</v>
      </c>
      <c r="T1518" s="60">
        <f>IF(ISNUMBER(R1518),R1518/MAX(R$22:R1518)-1,"")</f>
        <v>-2.385824310114526E-2</v>
      </c>
      <c r="V1518" s="62">
        <v>340.09</v>
      </c>
      <c r="W1518" s="60">
        <f>IF(AND(ISNUMBER(V1517),ISNUMBER(V1518)),V1518/V1517-1,"")</f>
        <v>-4.7991104088024317E-3</v>
      </c>
      <c r="X1518" s="60">
        <f>IF(ISNUMBER(V1518),V1518/MAX(V$22:V1518)-1,"")</f>
        <v>-2.8952402706792779E-2</v>
      </c>
      <c r="Z1518" s="62">
        <v>12.56</v>
      </c>
      <c r="AA1518" s="60">
        <f>IF(AND(ISNUMBER(Z1517),ISNUMBER(Z1518)),Z1518/Z1517-1,"")</f>
        <v>-8.6819258089976259E-3</v>
      </c>
      <c r="AB1518" s="60">
        <f>IF(ISNUMBER(Z1518),Z1518/MAX(Z$22:Z1518)-1,"")</f>
        <v>-7.3746312684365822E-2</v>
      </c>
      <c r="AD1518" s="62">
        <v>17.34</v>
      </c>
      <c r="AE1518" s="60">
        <f>IF(AND(ISNUMBER(AD1517),ISNUMBER(AD1518)),AD1518/AD1517-1,"")</f>
        <v>-5.7339449541284893E-3</v>
      </c>
      <c r="AF1518" s="60">
        <f>IF(ISNUMBER(AD1518),AD1518/MAX(AD$22:AD1518)-1,"")</f>
        <v>-1.1402508551881407E-2</v>
      </c>
      <c r="AH1518" s="62">
        <v>17.09</v>
      </c>
      <c r="AI1518" s="60">
        <f>IF(AND(ISNUMBER(AH1517),ISNUMBER(AH1518)),AH1518/AH1517-1,"")</f>
        <v>2.3460410557183398E-3</v>
      </c>
      <c r="AJ1518" s="60">
        <f>IF(ISNUMBER(AH1518),AH1518/MAX(AH$22:AH1518)-1,"")</f>
        <v>-0.18773764258555126</v>
      </c>
      <c r="AL1518" s="62">
        <v>19.28</v>
      </c>
      <c r="AM1518" s="60">
        <f>IF(AND(ISNUMBER(AL1517),ISNUMBER(AL1518)),AL1518/AL1517-1,"")</f>
        <v>5.1894135962649024E-4</v>
      </c>
      <c r="AN1518" s="60">
        <f>IF(ISNUMBER(AL1518),AL1518/MAX(AL$22:AL1518)-1,"")</f>
        <v>-0.18201103097157401</v>
      </c>
      <c r="AP1518" s="62">
        <v>100.65</v>
      </c>
      <c r="AQ1518" s="60">
        <f>IF(AND(ISNUMBER(AP1517),ISNUMBER(AP1518)),AP1518/AP1517-1,"")</f>
        <v>1.9874788830387402E-4</v>
      </c>
      <c r="AR1518" s="60">
        <f>IF(ISNUMBER(AP1518),AP1518/MAX(AP$22:AP1518)-1,"")</f>
        <v>-1.2899384798570335E-3</v>
      </c>
      <c r="AT1518" s="62">
        <v>50.24</v>
      </c>
      <c r="AU1518" s="60">
        <f>IF(AND(ISNUMBER(AT1517),ISNUMBER(AT1518)),AT1518/AT1517-1,"")</f>
        <v>1.9908421262204712E-4</v>
      </c>
      <c r="AV1518" s="60">
        <f>IF(ISNUMBER(AT1518),AT1518/MAX(AT$22:AT1518)-1,"")</f>
        <v>-1.9900497512437276E-4</v>
      </c>
      <c r="AX1518" s="62">
        <v>28.13</v>
      </c>
      <c r="AY1518" s="60">
        <f>IF(AND(ISNUMBER(AX1517),ISNUMBER(AX1518)),AX1518/AX1517-1,"")</f>
        <v>-6.7090395480225995E-3</v>
      </c>
      <c r="AZ1518" s="60">
        <f>IF(ISNUMBER(AX1518),AX1518/MAX(AX$22:AX1518)-1,"")</f>
        <v>-3.8619275461380775E-2</v>
      </c>
      <c r="BB1518" s="62">
        <v>40.58</v>
      </c>
      <c r="BC1518" s="60">
        <f>IF(AND(ISNUMBER(BB1517),ISNUMBER(BB1518)),BB1518/BB1517-1,"")</f>
        <v>4.4554455445544594E-3</v>
      </c>
      <c r="BD1518" s="60">
        <f>IF(ISNUMBER(BB1518),BB1518/MAX(BB$22:BB1518)-1,"")</f>
        <v>-0.26631712167781596</v>
      </c>
      <c r="BF1518" s="62">
        <v>49.31</v>
      </c>
      <c r="BG1518" s="60">
        <f>IF(AND(ISNUMBER(BF1517),ISNUMBER(BF1518)),BF1518/BF1517-1,"")</f>
        <v>1.8285249898415401E-3</v>
      </c>
      <c r="BH1518" s="60">
        <f>IF(ISNUMBER(BF1518),BF1518/MAX(BF$22:BF1518)-1,"")</f>
        <v>-8.921315108976724E-2</v>
      </c>
      <c r="BK1518" s="61">
        <f>BK1517*(1+BL1518)</f>
        <v>154.57477747656083</v>
      </c>
      <c r="BL1518" s="60">
        <f>$L$12*N(AQ1518)+$L$13*N(S1518)+$L$14*N(AA1518)+$L$15*N(AE1518)+$L$16*N(AY1518)+$L$17*N(BC1518)+$L$18*N(AM1518)+$L$19*N(AU1518)+$L$20*N(W1518)</f>
        <v>-4.2072007292284132E-3</v>
      </c>
      <c r="BM1518" s="60">
        <f>IF(ISNUMBER(BK1518),BK1518/MAX(BK$22:BK1518)-1,"")</f>
        <v>-8.8514680032290016E-3</v>
      </c>
      <c r="BO1518" s="61">
        <f>BO1517*(1+BP1518)</f>
        <v>154.66260893539652</v>
      </c>
      <c r="BP1518" s="60">
        <f>$L$36*N(S1518)+$L$37*N(AQ1518)+$L$38*N(AA1518)+$L$39*N(AE1518)+$L$40*N(AM1518)+$L$41*N(W1518)+$L$42*N(AI1518)+$L$43*N(BG1518)+$L$44*N(AY1518)</f>
        <v>-4.5682054196124304E-3</v>
      </c>
      <c r="BQ1518" s="60">
        <f>IF(ISNUMBER(BO1518),BO1518/MAX(BO$22:BO1518)-1,"")</f>
        <v>-9.7971885605779852E-3</v>
      </c>
      <c r="BS1518" s="61">
        <f>BS1517*(1+BT1518)</f>
        <v>141.93612309071605</v>
      </c>
      <c r="BT1518" s="60">
        <f>$L$60*N(S1518)+$L$61*N(AE1518)+$L$62*N(AQ1518)+$L$63*N(AM1518)+$L$64*N(AI1518)+$L$65*N(AA1518)+$L$66*N(BG1518)+$L$67*N(W1518)+$L$68*N(AY1518)</f>
        <v>-3.096161805207586E-3</v>
      </c>
      <c r="BU1518" s="60">
        <f>IF(ISNUMBER(BS1518),BS1518/MAX(BS$22:BS1518)-1,"")</f>
        <v>-1.7139445321673219E-2</v>
      </c>
    </row>
    <row r="1519" spans="17:73" ht="16" customHeight="1">
      <c r="Q1519" s="63">
        <v>45259</v>
      </c>
      <c r="R1519" s="62">
        <v>684.72</v>
      </c>
      <c r="S1519" s="60">
        <f>IF(AND(ISNUMBER(R1518),ISNUMBER(R1519)),R1519/R1518-1,"")</f>
        <v>-3.2462333503165963E-3</v>
      </c>
      <c r="T1519" s="60">
        <f>IF(ISNUMBER(R1519),R1519/MAX(R$22:R1519)-1,"")</f>
        <v>-2.7027027027026973E-2</v>
      </c>
      <c r="V1519" s="62">
        <v>339.06</v>
      </c>
      <c r="W1519" s="60">
        <f>IF(AND(ISNUMBER(V1518),ISNUMBER(V1519)),V1519/V1518-1,"")</f>
        <v>-3.0286100738039501E-3</v>
      </c>
      <c r="X1519" s="60">
        <f>IF(ISNUMBER(V1519),V1519/MAX(V$22:V1519)-1,"")</f>
        <v>-3.1893327242098146E-2</v>
      </c>
      <c r="Z1519" s="62">
        <v>12.56</v>
      </c>
      <c r="AA1519" s="60">
        <f>IF(AND(ISNUMBER(Z1518),ISNUMBER(Z1519)),Z1519/Z1518-1,"")</f>
        <v>0</v>
      </c>
      <c r="AB1519" s="60">
        <f>IF(ISNUMBER(Z1519),Z1519/MAX(Z$22:Z1519)-1,"")</f>
        <v>-7.3746312684365822E-2</v>
      </c>
      <c r="AD1519" s="62">
        <v>17.36</v>
      </c>
      <c r="AE1519" s="60">
        <f>IF(AND(ISNUMBER(AD1518),ISNUMBER(AD1519)),AD1519/AD1518-1,"")</f>
        <v>1.1534025374855261E-3</v>
      </c>
      <c r="AF1519" s="60">
        <f>IF(ISNUMBER(AD1519),AD1519/MAX(AD$22:AD1519)-1,"")</f>
        <v>-1.0262257696693311E-2</v>
      </c>
      <c r="AH1519" s="62">
        <v>17.23</v>
      </c>
      <c r="AI1519" s="60">
        <f>IF(AND(ISNUMBER(AH1518),ISNUMBER(AH1519)),AH1519/AH1518-1,"")</f>
        <v>8.191925102399189E-3</v>
      </c>
      <c r="AJ1519" s="60">
        <f>IF(ISNUMBER(AH1519),AH1519/MAX(AH$22:AH1519)-1,"")</f>
        <v>-0.18108365019011397</v>
      </c>
      <c r="AL1519" s="62">
        <v>19.350000000000001</v>
      </c>
      <c r="AM1519" s="60">
        <f>IF(AND(ISNUMBER(AL1518),ISNUMBER(AL1519)),AL1519/AL1518-1,"")</f>
        <v>3.6307053941908585E-3</v>
      </c>
      <c r="AN1519" s="60">
        <f>IF(ISNUMBER(AL1519),AL1519/MAX(AL$22:AL1519)-1,"")</f>
        <v>-0.17904115400933385</v>
      </c>
      <c r="AP1519" s="62">
        <v>100.68</v>
      </c>
      <c r="AQ1519" s="60">
        <f>IF(AND(ISNUMBER(AP1518),ISNUMBER(AP1519)),AP1519/AP1518-1,"")</f>
        <v>2.9806259314457684E-4</v>
      </c>
      <c r="AR1519" s="60">
        <f>IF(ISNUMBER(AP1519),AP1519/MAX(AP$22:AP1519)-1,"")</f>
        <v>-9.9226036912081206E-4</v>
      </c>
      <c r="AT1519" s="62">
        <v>50.24</v>
      </c>
      <c r="AU1519" s="60">
        <f>IF(AND(ISNUMBER(AT1518),ISNUMBER(AT1519)),AT1519/AT1518-1,"")</f>
        <v>0</v>
      </c>
      <c r="AV1519" s="60">
        <f>IF(ISNUMBER(AT1519),AT1519/MAX(AT$22:AT1519)-1,"")</f>
        <v>-1.9900497512437276E-4</v>
      </c>
      <c r="AX1519" s="62">
        <v>28.47</v>
      </c>
      <c r="AY1519" s="60">
        <f>IF(AND(ISNUMBER(AX1518),ISNUMBER(AX1519)),AX1519/AX1518-1,"")</f>
        <v>1.2086740135087037E-2</v>
      </c>
      <c r="AZ1519" s="60">
        <f>IF(ISNUMBER(AX1519),AX1519/MAX(AX$22:AX1519)-1,"")</f>
        <v>-2.6999316473000801E-2</v>
      </c>
      <c r="BB1519" s="62">
        <v>40.799999999999997</v>
      </c>
      <c r="BC1519" s="60">
        <f>IF(AND(ISNUMBER(BB1518),ISNUMBER(BB1519)),BB1519/BB1518-1,"")</f>
        <v>5.4213898472152966E-3</v>
      </c>
      <c r="BD1519" s="60">
        <f>IF(ISNUMBER(BB1519),BB1519/MAX(BB$22:BB1519)-1,"")</f>
        <v>-0.26233954077020438</v>
      </c>
      <c r="BF1519" s="62">
        <v>49.43</v>
      </c>
      <c r="BG1519" s="60">
        <f>IF(AND(ISNUMBER(BF1518),ISNUMBER(BF1519)),BF1519/BF1518-1,"")</f>
        <v>2.4335834516324706E-3</v>
      </c>
      <c r="BH1519" s="60">
        <f>IF(ISNUMBER(BF1519),BF1519/MAX(BF$22:BF1519)-1,"")</f>
        <v>-8.6996675286294844E-2</v>
      </c>
      <c r="BK1519" s="61">
        <f>BK1518*(1+BL1519)</f>
        <v>154.79097901979091</v>
      </c>
      <c r="BL1519" s="60">
        <f>$L$12*N(AQ1519)+$L$13*N(S1519)+$L$14*N(AA1519)+$L$15*N(AE1519)+$L$16*N(AY1519)+$L$17*N(BC1519)+$L$18*N(AM1519)+$L$19*N(AU1519)+$L$20*N(W1519)</f>
        <v>1.3986857801743862E-3</v>
      </c>
      <c r="BM1519" s="60">
        <f>IF(ISNUMBER(BK1519),BK1519/MAX(BK$22:BK1519)-1,"")</f>
        <v>-7.4651626454843578E-3</v>
      </c>
      <c r="BO1519" s="61">
        <f>BO1518*(1+BP1519)</f>
        <v>154.73665439297631</v>
      </c>
      <c r="BP1519" s="60">
        <f>$L$36*N(S1519)+$L$37*N(AQ1519)+$L$38*N(AA1519)+$L$39*N(AE1519)+$L$40*N(AM1519)+$L$41*N(W1519)+$L$42*N(AI1519)+$L$43*N(BG1519)+$L$44*N(AY1519)</f>
        <v>4.7875474291720434E-4</v>
      </c>
      <c r="BQ1519" s="60">
        <f>IF(ISNUMBER(BO1519),BO1519/MAX(BO$22:BO1519)-1,"")</f>
        <v>-9.3231242681512949E-3</v>
      </c>
      <c r="BS1519" s="61">
        <f>BS1518*(1+BT1519)</f>
        <v>142.04229630956223</v>
      </c>
      <c r="BT1519" s="60">
        <f>$L$60*N(S1519)+$L$61*N(AE1519)+$L$62*N(AQ1519)+$L$63*N(AM1519)+$L$64*N(AI1519)+$L$65*N(AA1519)+$L$66*N(BG1519)+$L$67*N(W1519)+$L$68*N(AY1519)</f>
        <v>7.4803521847887451E-4</v>
      </c>
      <c r="BU1519" s="60">
        <f>IF(ISNUMBER(BS1519),BS1519/MAX(BS$22:BS1519)-1,"")</f>
        <v>-1.6404231011920345E-2</v>
      </c>
    </row>
    <row r="1520" spans="17:73" ht="16" customHeight="1">
      <c r="Q1520" s="63">
        <v>45260</v>
      </c>
      <c r="R1520" s="62">
        <v>685.57</v>
      </c>
      <c r="S1520" s="60">
        <f>IF(AND(ISNUMBER(R1519),ISNUMBER(R1520)),R1520/R1519-1,"")</f>
        <v>1.2413833391751172E-3</v>
      </c>
      <c r="T1520" s="60">
        <f>IF(ISNUMBER(R1520),R1520/MAX(R$22:R1520)-1,"")</f>
        <v>-2.5819194588910577E-2</v>
      </c>
      <c r="V1520" s="62">
        <v>339.66</v>
      </c>
      <c r="W1520" s="60">
        <f>IF(AND(ISNUMBER(V1519),ISNUMBER(V1520)),V1520/V1519-1,"")</f>
        <v>1.7695983011856153E-3</v>
      </c>
      <c r="X1520" s="60">
        <f>IF(ISNUMBER(V1520),V1520/MAX(V$22:V1520)-1,"")</f>
        <v>-3.0180167318619167E-2</v>
      </c>
      <c r="Z1520" s="62">
        <v>12.62</v>
      </c>
      <c r="AA1520" s="60">
        <f>IF(AND(ISNUMBER(Z1519),ISNUMBER(Z1520)),Z1520/Z1519-1,"")</f>
        <v>4.7770700636942109E-3</v>
      </c>
      <c r="AB1520" s="60">
        <f>IF(ISNUMBER(Z1520),Z1520/MAX(Z$22:Z1520)-1,"")</f>
        <v>-6.932153392330398E-2</v>
      </c>
      <c r="AD1520" s="62">
        <v>17.37</v>
      </c>
      <c r="AE1520" s="60">
        <f>IF(AND(ISNUMBER(AD1519),ISNUMBER(AD1520)),AD1520/AD1519-1,"")</f>
        <v>5.7603686635943063E-4</v>
      </c>
      <c r="AF1520" s="60">
        <f>IF(ISNUMBER(AD1520),AD1520/MAX(AD$22:AD1520)-1,"")</f>
        <v>-9.6921322690991518E-3</v>
      </c>
      <c r="AH1520" s="62">
        <v>17.36</v>
      </c>
      <c r="AI1520" s="60">
        <f>IF(AND(ISNUMBER(AH1519),ISNUMBER(AH1520)),AH1520/AH1519-1,"")</f>
        <v>7.5449796865931784E-3</v>
      </c>
      <c r="AJ1520" s="60">
        <f>IF(ISNUMBER(AH1520),AH1520/MAX(AH$22:AH1520)-1,"")</f>
        <v>-0.17490494296577941</v>
      </c>
      <c r="AL1520" s="62">
        <v>19.34</v>
      </c>
      <c r="AM1520" s="60">
        <f>IF(AND(ISNUMBER(AL1519),ISNUMBER(AL1520)),AL1520/AL1519-1,"")</f>
        <v>-5.1679586563313507E-4</v>
      </c>
      <c r="AN1520" s="60">
        <f>IF(ISNUMBER(AL1520),AL1520/MAX(AL$22:AL1520)-1,"")</f>
        <v>-0.17946542214679684</v>
      </c>
      <c r="AP1520" s="62">
        <v>100.68</v>
      </c>
      <c r="AQ1520" s="60">
        <f>IF(AND(ISNUMBER(AP1519),ISNUMBER(AP1520)),AP1520/AP1519-1,"")</f>
        <v>0</v>
      </c>
      <c r="AR1520" s="60">
        <f>IF(ISNUMBER(AP1520),AP1520/MAX(AP$22:AP1520)-1,"")</f>
        <v>-9.9226036912081206E-4</v>
      </c>
      <c r="AT1520" s="62">
        <v>50.24</v>
      </c>
      <c r="AU1520" s="60">
        <f>IF(AND(ISNUMBER(AT1519),ISNUMBER(AT1520)),AT1520/AT1519-1,"")</f>
        <v>0</v>
      </c>
      <c r="AV1520" s="60">
        <f>IF(ISNUMBER(AT1520),AT1520/MAX(AT$22:AT1520)-1,"")</f>
        <v>-1.9900497512437276E-4</v>
      </c>
      <c r="AX1520" s="62">
        <v>28.44</v>
      </c>
      <c r="AY1520" s="60">
        <f>IF(AND(ISNUMBER(AX1519),ISNUMBER(AX1520)),AX1520/AX1519-1,"")</f>
        <v>-1.0537407797680531E-3</v>
      </c>
      <c r="AZ1520" s="60">
        <f>IF(ISNUMBER(AX1520),AX1520/MAX(AX$22:AX1520)-1,"")</f>
        <v>-2.8024606971975397E-2</v>
      </c>
      <c r="BB1520" s="62">
        <v>40.869999999999997</v>
      </c>
      <c r="BC1520" s="60">
        <f>IF(AND(ISNUMBER(BB1519),ISNUMBER(BB1520)),BB1520/BB1519-1,"")</f>
        <v>1.7156862745097978E-3</v>
      </c>
      <c r="BD1520" s="60">
        <f>IF(ISNUMBER(BB1520),BB1520/MAX(BB$22:BB1520)-1,"")</f>
        <v>-0.26107394684505525</v>
      </c>
      <c r="BF1520" s="62">
        <v>49.51</v>
      </c>
      <c r="BG1520" s="60">
        <f>IF(AND(ISNUMBER(BF1519),ISNUMBER(BF1520)),BF1520/BF1519-1,"")</f>
        <v>1.6184503338052547E-3</v>
      </c>
      <c r="BH1520" s="60">
        <f>IF(ISNUMBER(BF1520),BF1520/MAX(BF$22:BF1520)-1,"")</f>
        <v>-8.5519024750646544E-2</v>
      </c>
      <c r="BK1520" s="61">
        <f>BK1519*(1+BL1520)</f>
        <v>154.95503902169634</v>
      </c>
      <c r="BL1520" s="60">
        <f>$L$12*N(AQ1520)+$L$13*N(S1520)+$L$14*N(AA1520)+$L$15*N(AE1520)+$L$16*N(AY1520)+$L$17*N(BC1520)+$L$18*N(AM1520)+$L$19*N(AU1520)+$L$20*N(W1520)</f>
        <v>1.0598808983852822E-3</v>
      </c>
      <c r="BM1520" s="60">
        <f>IF(ISNUMBER(BK1520),BK1520/MAX(BK$22:BK1520)-1,"")</f>
        <v>-6.4131939303904151E-3</v>
      </c>
      <c r="BO1520" s="61">
        <f>BO1519*(1+BP1520)</f>
        <v>154.94877294534652</v>
      </c>
      <c r="BP1520" s="60">
        <f>$L$36*N(S1520)+$L$37*N(AQ1520)+$L$38*N(AA1520)+$L$39*N(AE1520)+$L$40*N(AM1520)+$L$41*N(W1520)+$L$42*N(AI1520)+$L$43*N(BG1520)+$L$44*N(AY1520)</f>
        <v>1.3708358449544184E-3</v>
      </c>
      <c r="BQ1520" s="60">
        <f>IF(ISNUMBER(BO1520),BO1520/MAX(BO$22:BO1520)-1,"")</f>
        <v>-7.9650688961305782E-3</v>
      </c>
      <c r="BS1520" s="61">
        <f>BS1519*(1+BT1520)</f>
        <v>142.28309796699696</v>
      </c>
      <c r="BT1520" s="60">
        <f>$L$60*N(S1520)+$L$61*N(AE1520)+$L$62*N(AQ1520)+$L$63*N(AM1520)+$L$64*N(AI1520)+$L$65*N(AA1520)+$L$66*N(BG1520)+$L$67*N(W1520)+$L$68*N(AY1520)</f>
        <v>1.6952813611933915E-3</v>
      </c>
      <c r="BU1520" s="60">
        <f>IF(ISNUMBER(BS1520),BS1520/MAX(BS$22:BS1520)-1,"")</f>
        <v>-1.4736759437806057E-2</v>
      </c>
    </row>
    <row r="1521" spans="17:73" ht="16" customHeight="1">
      <c r="Q1521" s="63">
        <v>45261</v>
      </c>
      <c r="R1521" s="62">
        <v>690.42</v>
      </c>
      <c r="S1521" s="60">
        <f>IF(AND(ISNUMBER(R1520),ISNUMBER(R1521)),R1521/R1520-1,"")</f>
        <v>7.0744052394355883E-3</v>
      </c>
      <c r="T1521" s="60">
        <f>IF(ISNUMBER(R1521),R1521/MAX(R$22:R1521)-1,"")</f>
        <v>-1.8927444794952786E-2</v>
      </c>
      <c r="V1521" s="62">
        <v>342.3</v>
      </c>
      <c r="W1521" s="60">
        <f>IF(AND(ISNUMBER(V1520),ISNUMBER(V1521)),V1521/V1520-1,"")</f>
        <v>7.7724783607135972E-3</v>
      </c>
      <c r="X1521" s="60">
        <f>IF(ISNUMBER(V1521),V1521/MAX(V$22:V1521)-1,"")</f>
        <v>-2.2642263655312189E-2</v>
      </c>
      <c r="Z1521" s="62">
        <v>12.74</v>
      </c>
      <c r="AA1521" s="60">
        <f>IF(AND(ISNUMBER(Z1520),ISNUMBER(Z1521)),Z1521/Z1520-1,"")</f>
        <v>9.5087163232965288E-3</v>
      </c>
      <c r="AB1521" s="60">
        <f>IF(ISNUMBER(Z1521),Z1521/MAX(Z$22:Z1521)-1,"")</f>
        <v>-6.0471976401179961E-2</v>
      </c>
      <c r="AD1521" s="62">
        <v>17.440000000000001</v>
      </c>
      <c r="AE1521" s="60">
        <f>IF(AND(ISNUMBER(AD1520),ISNUMBER(AD1521)),AD1521/AD1520-1,"")</f>
        <v>4.029936672423684E-3</v>
      </c>
      <c r="AF1521" s="60">
        <f>IF(ISNUMBER(AD1521),AD1521/MAX(AD$22:AD1521)-1,"")</f>
        <v>-5.7012542759405926E-3</v>
      </c>
      <c r="AH1521" s="62">
        <v>17.36</v>
      </c>
      <c r="AI1521" s="60">
        <f>IF(AND(ISNUMBER(AH1520),ISNUMBER(AH1521)),AH1521/AH1520-1,"")</f>
        <v>0</v>
      </c>
      <c r="AJ1521" s="60">
        <f>IF(ISNUMBER(AH1521),AH1521/MAX(AH$22:AH1521)-1,"")</f>
        <v>-0.17490494296577941</v>
      </c>
      <c r="AL1521" s="62">
        <v>19.46</v>
      </c>
      <c r="AM1521" s="60">
        <f>IF(AND(ISNUMBER(AL1520),ISNUMBER(AL1521)),AL1521/AL1520-1,"")</f>
        <v>6.2047569803516112E-3</v>
      </c>
      <c r="AN1521" s="60">
        <f>IF(ISNUMBER(AL1521),AL1521/MAX(AL$22:AL1521)-1,"")</f>
        <v>-0.17437420449724228</v>
      </c>
      <c r="AP1521" s="62">
        <v>100.69</v>
      </c>
      <c r="AQ1521" s="60">
        <f>IF(AND(ISNUMBER(AP1520),ISNUMBER(AP1521)),AP1521/AP1520-1,"")</f>
        <v>9.9324592769178821E-5</v>
      </c>
      <c r="AR1521" s="60">
        <f>IF(ISNUMBER(AP1521),AP1521/MAX(AP$22:AP1521)-1,"")</f>
        <v>-8.9303433220877526E-4</v>
      </c>
      <c r="AT1521" s="62">
        <v>50.09</v>
      </c>
      <c r="AU1521" s="60">
        <f>IF(AND(ISNUMBER(AT1520),ISNUMBER(AT1521)),AT1521/AT1520-1,"")</f>
        <v>-2.9856687898088818E-3</v>
      </c>
      <c r="AV1521" s="60">
        <f>IF(ISNUMBER(AT1521),AT1521/MAX(AT$22:AT1521)-1,"")</f>
        <v>-3.1840796019899642E-3</v>
      </c>
      <c r="AX1521" s="62">
        <v>28.55</v>
      </c>
      <c r="AY1521" s="60">
        <f>IF(AND(ISNUMBER(AX1520),ISNUMBER(AX1521)),AX1521/AX1520-1,"")</f>
        <v>3.8677918424754321E-3</v>
      </c>
      <c r="AZ1521" s="60">
        <f>IF(ISNUMBER(AX1521),AX1521/MAX(AX$22:AX1521)-1,"")</f>
        <v>-2.4265208475734767E-2</v>
      </c>
      <c r="BB1521" s="62">
        <v>40.799999999999997</v>
      </c>
      <c r="BC1521" s="60">
        <f>IF(AND(ISNUMBER(BB1520),ISNUMBER(BB1521)),BB1521/BB1520-1,"")</f>
        <v>-1.71274773672625E-3</v>
      </c>
      <c r="BD1521" s="60">
        <f>IF(ISNUMBER(BB1521),BB1521/MAX(BB$22:BB1521)-1,"")</f>
        <v>-0.26233954077020438</v>
      </c>
      <c r="BF1521" s="62">
        <v>49.38</v>
      </c>
      <c r="BG1521" s="60">
        <f>IF(AND(ISNUMBER(BF1520),ISNUMBER(BF1521)),BF1521/BF1520-1,"")</f>
        <v>-2.6257321753180296E-3</v>
      </c>
      <c r="BH1521" s="60">
        <f>IF(ISNUMBER(BF1521),BF1521/MAX(BF$22:BF1521)-1,"")</f>
        <v>-8.7920206871074935E-2</v>
      </c>
      <c r="BK1521" s="61">
        <f>BK1520*(1+BL1521)</f>
        <v>155.69650597825861</v>
      </c>
      <c r="BL1521" s="60">
        <f>$L$12*N(AQ1521)+$L$13*N(S1521)+$L$14*N(AA1521)+$L$15*N(AE1521)+$L$16*N(AY1521)+$L$17*N(BC1521)+$L$18*N(AM1521)+$L$19*N(AU1521)+$L$20*N(W1521)</f>
        <v>4.7850457864648541E-3</v>
      </c>
      <c r="BM1521" s="60">
        <f>IF(ISNUMBER(BK1521),BK1521/MAX(BK$22:BK1521)-1,"")</f>
        <v>-1.6588355705199342E-3</v>
      </c>
      <c r="BO1521" s="61">
        <f>BO1520*(1+BP1521)</f>
        <v>155.74206361069798</v>
      </c>
      <c r="BP1521" s="60">
        <f>$L$36*N(S1521)+$L$37*N(AQ1521)+$L$38*N(AA1521)+$L$39*N(AE1521)+$L$40*N(AM1521)+$L$41*N(W1521)+$L$42*N(AI1521)+$L$43*N(BG1521)+$L$44*N(AY1521)</f>
        <v>5.1196963375196719E-3</v>
      </c>
      <c r="BQ1521" s="60">
        <f>IF(ISNUMBER(BO1521),BO1521/MAX(BO$22:BO1521)-1,"")</f>
        <v>-2.8861512926665611E-3</v>
      </c>
      <c r="BS1521" s="61">
        <f>BS1520*(1+BT1521)</f>
        <v>142.91834710074494</v>
      </c>
      <c r="BT1521" s="60">
        <f>$L$60*N(S1521)+$L$61*N(AE1521)+$L$62*N(AQ1521)+$L$63*N(AM1521)+$L$64*N(AI1521)+$L$65*N(AA1521)+$L$66*N(BG1521)+$L$67*N(W1521)+$L$68*N(AY1521)</f>
        <v>4.4646844412633115E-3</v>
      </c>
      <c r="BU1521" s="60">
        <f>IF(ISNUMBER(BS1521),BS1521/MAX(BS$22:BS1521)-1,"")</f>
        <v>-1.0337869977119385E-2</v>
      </c>
    </row>
    <row r="1522" spans="17:73" ht="16" customHeight="1">
      <c r="Q1522" s="63">
        <v>45264</v>
      </c>
      <c r="R1522" s="62">
        <v>688.47</v>
      </c>
      <c r="S1522" s="60">
        <f>IF(AND(ISNUMBER(R1521),ISNUMBER(R1522)),R1522/R1521-1,"")</f>
        <v>-2.8243677761361496E-3</v>
      </c>
      <c r="T1522" s="60">
        <f>IF(ISNUMBER(R1522),R1522/MAX(R$22:R1522)-1,"")</f>
        <v>-2.1698354505925499E-2</v>
      </c>
      <c r="V1522" s="62">
        <v>342.47</v>
      </c>
      <c r="W1522" s="60">
        <f>IF(AND(ISNUMBER(V1521),ISNUMBER(V1522)),V1522/V1521-1,"")</f>
        <v>4.9664037394103744E-4</v>
      </c>
      <c r="X1522" s="60">
        <f>IF(ISNUMBER(V1522),V1522/MAX(V$22:V1522)-1,"")</f>
        <v>-2.2156868343659819E-2</v>
      </c>
      <c r="Z1522" s="62">
        <v>12.71</v>
      </c>
      <c r="AA1522" s="60">
        <f>IF(AND(ISNUMBER(Z1521),ISNUMBER(Z1522)),Z1522/Z1521-1,"")</f>
        <v>-2.3547880690737433E-3</v>
      </c>
      <c r="AB1522" s="60">
        <f>IF(ISNUMBER(Z1522),Z1522/MAX(Z$22:Z1522)-1,"")</f>
        <v>-6.2684365781710882E-2</v>
      </c>
      <c r="AD1522" s="62">
        <v>17.239999999999998</v>
      </c>
      <c r="AE1522" s="60">
        <f>IF(AND(ISNUMBER(AD1521),ISNUMBER(AD1522)),AD1522/AD1521-1,"")</f>
        <v>-1.146788990825709E-2</v>
      </c>
      <c r="AF1522" s="60">
        <f>IF(ISNUMBER(AD1522),AD1522/MAX(AD$22:AD1522)-1,"")</f>
        <v>-1.7103762827822111E-2</v>
      </c>
      <c r="AH1522" s="62">
        <v>17.47</v>
      </c>
      <c r="AI1522" s="60">
        <f>IF(AND(ISNUMBER(AH1521),ISNUMBER(AH1522)),AH1522/AH1521-1,"")</f>
        <v>6.336405529953959E-3</v>
      </c>
      <c r="AJ1522" s="60">
        <f>IF(ISNUMBER(AH1522),AH1522/MAX(AH$22:AH1522)-1,"")</f>
        <v>-0.16967680608365021</v>
      </c>
      <c r="AL1522" s="62">
        <v>19.64</v>
      </c>
      <c r="AM1522" s="60">
        <f>IF(AND(ISNUMBER(AL1521),ISNUMBER(AL1522)),AL1522/AL1521-1,"")</f>
        <v>9.2497430626927724E-3</v>
      </c>
      <c r="AN1522" s="60">
        <f>IF(ISNUMBER(AL1522),AL1522/MAX(AL$22:AL1522)-1,"")</f>
        <v>-0.16673737802291044</v>
      </c>
      <c r="AP1522" s="62">
        <v>100.73</v>
      </c>
      <c r="AQ1522" s="60">
        <f>IF(AND(ISNUMBER(AP1521),ISNUMBER(AP1522)),AP1522/AP1521-1,"")</f>
        <v>3.9725891349684517E-4</v>
      </c>
      <c r="AR1522" s="60">
        <f>IF(ISNUMBER(AP1522),AP1522/MAX(AP$22:AP1522)-1,"")</f>
        <v>-4.9613018456040603E-4</v>
      </c>
      <c r="AT1522" s="62">
        <v>50.1</v>
      </c>
      <c r="AU1522" s="60">
        <f>IF(AND(ISNUMBER(AT1521),ISNUMBER(AT1522)),AT1522/AT1521-1,"")</f>
        <v>1.9964064683564153E-4</v>
      </c>
      <c r="AV1522" s="60">
        <f>IF(ISNUMBER(AT1522),AT1522/MAX(AT$22:AT1522)-1,"")</f>
        <v>-2.9850746268655914E-3</v>
      </c>
      <c r="AX1522" s="62">
        <v>28.97</v>
      </c>
      <c r="AY1522" s="60">
        <f>IF(AND(ISNUMBER(AX1521),ISNUMBER(AX1522)),AX1522/AX1521-1,"")</f>
        <v>1.4711033274956042E-2</v>
      </c>
      <c r="AZ1522" s="60">
        <f>IF(ISNUMBER(AX1522),AX1522/MAX(AX$22:AX1522)-1,"")</f>
        <v>-9.9111414900889816E-3</v>
      </c>
      <c r="BB1522" s="62">
        <v>40.99</v>
      </c>
      <c r="BC1522" s="60">
        <f>IF(AND(ISNUMBER(BB1521),ISNUMBER(BB1522)),BB1522/BB1521-1,"")</f>
        <v>4.6568627450982447E-3</v>
      </c>
      <c r="BD1522" s="60">
        <f>IF(ISNUMBER(BB1522),BB1522/MAX(BB$22:BB1522)-1,"")</f>
        <v>-0.25890435725908512</v>
      </c>
      <c r="BF1522" s="62">
        <v>49.42</v>
      </c>
      <c r="BG1522" s="60">
        <f>IF(AND(ISNUMBER(BF1521),ISNUMBER(BF1522)),BF1522/BF1521-1,"")</f>
        <v>8.1004455245037299E-4</v>
      </c>
      <c r="BH1522" s="60">
        <f>IF(ISNUMBER(BF1522),BF1522/MAX(BF$22:BF1522)-1,"")</f>
        <v>-8.718138160325084E-2</v>
      </c>
      <c r="BK1522" s="61">
        <f>BK1521*(1+BL1522)</f>
        <v>155.78551727429863</v>
      </c>
      <c r="BL1522" s="60">
        <f>$L$12*N(AQ1522)+$L$13*N(S1522)+$L$14*N(AA1522)+$L$15*N(AE1522)+$L$16*N(AY1522)+$L$17*N(BC1522)+$L$18*N(AM1522)+$L$19*N(AU1522)+$L$20*N(W1522)</f>
        <v>5.7169745384308402E-4</v>
      </c>
      <c r="BM1522" s="60">
        <f>IF(ISNUMBER(BK1522),BK1522/MAX(BK$22:BK1522)-1,"")</f>
        <v>-1.0880864687489167E-3</v>
      </c>
      <c r="BO1522" s="61">
        <f>BO1521*(1+BP1522)</f>
        <v>155.50518169592038</v>
      </c>
      <c r="BP1522" s="60">
        <f>$L$36*N(S1522)+$L$37*N(AQ1522)+$L$38*N(AA1522)+$L$39*N(AE1522)+$L$40*N(AM1522)+$L$41*N(W1522)+$L$42*N(AI1522)+$L$43*N(BG1522)+$L$44*N(AY1522)</f>
        <v>-1.5209886737454379E-3</v>
      </c>
      <c r="BQ1522" s="60">
        <f>IF(ISNUMBER(BO1522),BO1522/MAX(BO$22:BO1522)-1,"")</f>
        <v>-4.4027501629849697E-3</v>
      </c>
      <c r="BS1522" s="61">
        <f>BS1521*(1+BT1522)</f>
        <v>142.73921642931771</v>
      </c>
      <c r="BT1522" s="60">
        <f>$L$60*N(S1522)+$L$61*N(AE1522)+$L$62*N(AQ1522)+$L$63*N(AM1522)+$L$64*N(AI1522)+$L$65*N(AA1522)+$L$66*N(BG1522)+$L$67*N(W1522)+$L$68*N(AY1522)</f>
        <v>-1.2533777157454451E-3</v>
      </c>
      <c r="BU1522" s="60">
        <f>IF(ISNUMBER(BS1522),BS1522/MAX(BS$22:BS1522)-1,"")</f>
        <v>-1.1578290437007199E-2</v>
      </c>
    </row>
    <row r="1523" spans="17:73" ht="16" customHeight="1">
      <c r="Q1523" s="63">
        <v>45265</v>
      </c>
      <c r="R1523" s="62">
        <v>692.23</v>
      </c>
      <c r="S1523" s="60">
        <f>IF(AND(ISNUMBER(R1522),ISNUMBER(R1523)),R1523/R1522-1,"")</f>
        <v>5.4613853907941046E-3</v>
      </c>
      <c r="T1523" s="60">
        <f>IF(ISNUMBER(R1523),R1523/MAX(R$22:R1523)-1,"")</f>
        <v>-1.6355472191434295E-2</v>
      </c>
      <c r="V1523" s="62">
        <v>344.51</v>
      </c>
      <c r="W1523" s="60">
        <f>IF(AND(ISNUMBER(V1522),ISNUMBER(V1523)),V1523/V1522-1,"")</f>
        <v>5.9567261365958135E-3</v>
      </c>
      <c r="X1523" s="60">
        <f>IF(ISNUMBER(V1523),V1523/MAX(V$22:V1523)-1,"")</f>
        <v>-1.6332124603831821E-2</v>
      </c>
      <c r="Z1523" s="62">
        <v>12.76</v>
      </c>
      <c r="AA1523" s="60">
        <f>IF(AND(ISNUMBER(Z1522),ISNUMBER(Z1523)),Z1523/Z1522-1,"")</f>
        <v>3.9339103068449788E-3</v>
      </c>
      <c r="AB1523" s="60">
        <f>IF(ISNUMBER(Z1523),Z1523/MAX(Z$22:Z1523)-1,"")</f>
        <v>-5.899705014749268E-2</v>
      </c>
      <c r="AD1523" s="62">
        <v>17.13</v>
      </c>
      <c r="AE1523" s="60">
        <f>IF(AND(ISNUMBER(AD1522),ISNUMBER(AD1523)),AD1523/AD1522-1,"")</f>
        <v>-6.3805104408352076E-3</v>
      </c>
      <c r="AF1523" s="60">
        <f>IF(ISNUMBER(AD1523),AD1523/MAX(AD$22:AD1523)-1,"")</f>
        <v>-2.3375142531356863E-2</v>
      </c>
      <c r="AH1523" s="62">
        <v>17.32</v>
      </c>
      <c r="AI1523" s="60">
        <f>IF(AND(ISNUMBER(AH1522),ISNUMBER(AH1523)),AH1523/AH1522-1,"")</f>
        <v>-8.5861476817400417E-3</v>
      </c>
      <c r="AJ1523" s="60">
        <f>IF(ISNUMBER(AH1523),AH1523/MAX(AH$22:AH1523)-1,"")</f>
        <v>-0.17680608365019002</v>
      </c>
      <c r="AL1523" s="62">
        <v>19.579999999999998</v>
      </c>
      <c r="AM1523" s="60">
        <f>IF(AND(ISNUMBER(AL1522),ISNUMBER(AL1523)),AL1523/AL1522-1,"")</f>
        <v>-3.054989816700715E-3</v>
      </c>
      <c r="AN1523" s="60">
        <f>IF(ISNUMBER(AL1523),AL1523/MAX(AL$22:AL1523)-1,"")</f>
        <v>-0.16928298684768783</v>
      </c>
      <c r="AP1523" s="62">
        <v>100.73</v>
      </c>
      <c r="AQ1523" s="60">
        <f>IF(AND(ISNUMBER(AP1522),ISNUMBER(AP1523)),AP1523/AP1522-1,"")</f>
        <v>0</v>
      </c>
      <c r="AR1523" s="60">
        <f>IF(ISNUMBER(AP1523),AP1523/MAX(AP$22:AP1523)-1,"")</f>
        <v>-4.9613018456040603E-4</v>
      </c>
      <c r="AT1523" s="62">
        <v>50.11</v>
      </c>
      <c r="AU1523" s="60">
        <f>IF(AND(ISNUMBER(AT1522),ISNUMBER(AT1523)),AT1523/AT1522-1,"")</f>
        <v>1.9960079840308786E-4</v>
      </c>
      <c r="AV1523" s="60">
        <f>IF(ISNUMBER(AT1523),AT1523/MAX(AT$22:AT1523)-1,"")</f>
        <v>-2.7860696517413297E-3</v>
      </c>
      <c r="AX1523" s="62">
        <v>28.57</v>
      </c>
      <c r="AY1523" s="60">
        <f>IF(AND(ISNUMBER(AX1522),ISNUMBER(AX1523)),AX1523/AX1522-1,"")</f>
        <v>-1.3807386952019329E-2</v>
      </c>
      <c r="AZ1523" s="60">
        <f>IF(ISNUMBER(AX1523),AX1523/MAX(AX$22:AX1523)-1,"")</f>
        <v>-2.358168147641837E-2</v>
      </c>
      <c r="BB1523" s="62">
        <v>41.12</v>
      </c>
      <c r="BC1523" s="60">
        <f>IF(AND(ISNUMBER(BB1522),ISNUMBER(BB1523)),BB1523/BB1522-1,"")</f>
        <v>3.1715052451817272E-3</v>
      </c>
      <c r="BD1523" s="60">
        <f>IF(ISNUMBER(BB1523),BB1523/MAX(BB$22:BB1523)-1,"")</f>
        <v>-0.25655396854095103</v>
      </c>
      <c r="BF1523" s="62">
        <v>49.6</v>
      </c>
      <c r="BG1523" s="60">
        <f>IF(AND(ISNUMBER(BF1522),ISNUMBER(BF1523)),BF1523/BF1522-1,"")</f>
        <v>3.6422501011736941E-3</v>
      </c>
      <c r="BH1523" s="60">
        <f>IF(ISNUMBER(BF1523),BF1523/MAX(BF$22:BF1523)-1,"")</f>
        <v>-8.3856667898042136E-2</v>
      </c>
      <c r="BK1523" s="61">
        <f>BK1522*(1+BL1523)</f>
        <v>155.71247791551548</v>
      </c>
      <c r="BL1523" s="60">
        <f>$L$12*N(AQ1523)+$L$13*N(S1523)+$L$14*N(AA1523)+$L$15*N(AE1523)+$L$16*N(AY1523)+$L$17*N(BC1523)+$L$18*N(AM1523)+$L$19*N(AU1523)+$L$20*N(W1523)</f>
        <v>-4.6884562866355932E-4</v>
      </c>
      <c r="BM1523" s="60">
        <f>IF(ISNUMBER(BK1523),BK1523/MAX(BK$22:BK1523)-1,"")</f>
        <v>-1.5564219528280132E-3</v>
      </c>
      <c r="BO1523" s="61">
        <f>BO1522*(1+BP1523)</f>
        <v>155.51659812625439</v>
      </c>
      <c r="BP1523" s="60">
        <f>$L$36*N(S1523)+$L$37*N(AQ1523)+$L$38*N(AA1523)+$L$39*N(AE1523)+$L$40*N(AM1523)+$L$41*N(W1523)+$L$42*N(AI1523)+$L$43*N(BG1523)+$L$44*N(AY1523)</f>
        <v>7.3415112020702679E-5</v>
      </c>
      <c r="BQ1523" s="60">
        <f>IF(ISNUMBER(BO1523),BO1523/MAX(BO$22:BO1523)-1,"")</f>
        <v>-4.3296582793607152E-3</v>
      </c>
      <c r="BS1523" s="61">
        <f>BS1522*(1+BT1523)</f>
        <v>142.65423096086704</v>
      </c>
      <c r="BT1523" s="60">
        <f>$L$60*N(S1523)+$L$61*N(AE1523)+$L$62*N(AQ1523)+$L$63*N(AM1523)+$L$64*N(AI1523)+$L$65*N(AA1523)+$L$66*N(BG1523)+$L$67*N(W1523)+$L$68*N(AY1523)</f>
        <v>-5.9538976447126536E-4</v>
      </c>
      <c r="BU1523" s="60">
        <f>IF(ISNUMBER(BS1523),BS1523/MAX(BS$22:BS1523)-1,"")</f>
        <v>-1.2166786605862234E-2</v>
      </c>
    </row>
    <row r="1524" spans="17:73" ht="16" customHeight="1">
      <c r="Q1524" s="63">
        <v>45266</v>
      </c>
      <c r="R1524" s="62">
        <v>694.81</v>
      </c>
      <c r="S1524" s="60">
        <f>IF(AND(ISNUMBER(R1523),ISNUMBER(R1524)),R1524/R1523-1,"")</f>
        <v>3.7270849284196661E-3</v>
      </c>
      <c r="T1524" s="60">
        <f>IF(ISNUMBER(R1524),R1524/MAX(R$22:R1524)-1,"")</f>
        <v>-1.2689345496916582E-2</v>
      </c>
      <c r="V1524" s="62">
        <v>346.04</v>
      </c>
      <c r="W1524" s="60">
        <f>IF(AND(ISNUMBER(V1523),ISNUMBER(V1524)),V1524/V1523-1,"")</f>
        <v>4.4410902441149869E-3</v>
      </c>
      <c r="X1524" s="60">
        <f>IF(ISNUMBER(V1524),V1524/MAX(V$22:V1524)-1,"")</f>
        <v>-1.1963566798960712E-2</v>
      </c>
      <c r="Z1524" s="62">
        <v>12.85</v>
      </c>
      <c r="AA1524" s="60">
        <f>IF(AND(ISNUMBER(Z1523),ISNUMBER(Z1524)),Z1524/Z1523-1,"")</f>
        <v>7.0532915360501658E-3</v>
      </c>
      <c r="AB1524" s="60">
        <f>IF(ISNUMBER(Z1524),Z1524/MAX(Z$22:Z1524)-1,"")</f>
        <v>-5.2359882005899805E-2</v>
      </c>
      <c r="AD1524" s="62">
        <v>17.38</v>
      </c>
      <c r="AE1524" s="60">
        <f>IF(AND(ISNUMBER(AD1523),ISNUMBER(AD1524)),AD1524/AD1523-1,"")</f>
        <v>1.4594279042615232E-2</v>
      </c>
      <c r="AF1524" s="60">
        <f>IF(ISNUMBER(AD1524),AD1524/MAX(AD$22:AD1524)-1,"")</f>
        <v>-9.1220068415051037E-3</v>
      </c>
      <c r="AH1524" s="62">
        <v>17.739999999999998</v>
      </c>
      <c r="AI1524" s="60">
        <f>IF(AND(ISNUMBER(AH1523),ISNUMBER(AH1524)),AH1524/AH1523-1,"")</f>
        <v>2.4249422632794282E-2</v>
      </c>
      <c r="AJ1524" s="60">
        <f>IF(ISNUMBER(AH1524),AH1524/MAX(AH$22:AH1524)-1,"")</f>
        <v>-0.15684410646387836</v>
      </c>
      <c r="AL1524" s="62">
        <v>19.600000000000001</v>
      </c>
      <c r="AM1524" s="60">
        <f>IF(AND(ISNUMBER(AL1523),ISNUMBER(AL1524)),AL1524/AL1523-1,"")</f>
        <v>1.0214504596528506E-3</v>
      </c>
      <c r="AN1524" s="60">
        <f>IF(ISNUMBER(AL1524),AL1524/MAX(AL$22:AL1524)-1,"")</f>
        <v>-0.16843445057276196</v>
      </c>
      <c r="AP1524" s="62">
        <v>100.41</v>
      </c>
      <c r="AQ1524" s="60">
        <f>IF(AND(ISNUMBER(AP1523),ISNUMBER(AP1524)),AP1524/AP1523-1,"")</f>
        <v>-3.1768092921672375E-3</v>
      </c>
      <c r="AR1524" s="60">
        <f>IF(ISNUMBER(AP1524),AP1524/MAX(AP$22:AP1524)-1,"")</f>
        <v>-3.6713633657472489E-3</v>
      </c>
      <c r="AT1524" s="62">
        <v>50.11</v>
      </c>
      <c r="AU1524" s="60">
        <f>IF(AND(ISNUMBER(AT1523),ISNUMBER(AT1524)),AT1524/AT1523-1,"")</f>
        <v>0</v>
      </c>
      <c r="AV1524" s="60">
        <f>IF(ISNUMBER(AT1524),AT1524/MAX(AT$22:AT1524)-1,"")</f>
        <v>-2.7860696517413297E-3</v>
      </c>
      <c r="AX1524" s="62">
        <v>28.37</v>
      </c>
      <c r="AY1524" s="60">
        <f>IF(AND(ISNUMBER(AX1523),ISNUMBER(AX1524)),AX1524/AX1523-1,"")</f>
        <v>-7.0003500175008782E-3</v>
      </c>
      <c r="AZ1524" s="60">
        <f>IF(ISNUMBER(AX1524),AX1524/MAX(AX$22:AX1524)-1,"")</f>
        <v>-3.041695146958312E-2</v>
      </c>
      <c r="BB1524" s="62">
        <v>41.3</v>
      </c>
      <c r="BC1524" s="60">
        <f>IF(AND(ISNUMBER(BB1523),ISNUMBER(BB1524)),BB1524/BB1523-1,"")</f>
        <v>4.3774319066147704E-3</v>
      </c>
      <c r="BD1524" s="60">
        <f>IF(ISNUMBER(BB1524),BB1524/MAX(BB$22:BB1524)-1,"")</f>
        <v>-0.25329958416199605</v>
      </c>
      <c r="BF1524" s="62">
        <v>49.7</v>
      </c>
      <c r="BG1524" s="60">
        <f>IF(AND(ISNUMBER(BF1523),ISNUMBER(BF1524)),BF1524/BF1523-1,"")</f>
        <v>2.0161290322580072E-3</v>
      </c>
      <c r="BH1524" s="60">
        <f>IF(ISNUMBER(BF1524),BF1524/MAX(BF$22:BF1524)-1,"")</f>
        <v>-8.2009604728481622E-2</v>
      </c>
      <c r="BK1524" s="61">
        <f>BK1523*(1+BL1524)</f>
        <v>156.05659979870453</v>
      </c>
      <c r="BL1524" s="60">
        <f>$L$12*N(AQ1524)+$L$13*N(S1524)+$L$14*N(AA1524)+$L$15*N(AE1524)+$L$16*N(AY1524)+$L$17*N(BC1524)+$L$18*N(AM1524)+$L$19*N(AU1524)+$L$20*N(W1524)</f>
        <v>2.2099827052767039E-3</v>
      </c>
      <c r="BM1524" s="60">
        <f>IF(ISNUMBER(BK1524),BK1524/MAX(BK$22:BK1524)-1,"")</f>
        <v>0</v>
      </c>
      <c r="BO1524" s="61">
        <f>BO1523*(1+BP1524)</f>
        <v>156.13238559940348</v>
      </c>
      <c r="BP1524" s="60">
        <f>$L$36*N(S1524)+$L$37*N(AQ1524)+$L$38*N(AA1524)+$L$39*N(AE1524)+$L$40*N(AM1524)+$L$41*N(W1524)+$L$42*N(AI1524)+$L$43*N(BG1524)+$L$44*N(AY1524)</f>
        <v>3.9596254069883376E-3</v>
      </c>
      <c r="BQ1524" s="60">
        <f>IF(ISNUMBER(BO1524),BO1524/MAX(BO$22:BO1524)-1,"")</f>
        <v>-3.8717669729904092E-4</v>
      </c>
      <c r="BS1524" s="61">
        <f>BS1523*(1+BT1524)</f>
        <v>143.6077769951614</v>
      </c>
      <c r="BT1524" s="60">
        <f>$L$60*N(S1524)+$L$61*N(AE1524)+$L$62*N(AQ1524)+$L$63*N(AM1524)+$L$64*N(AI1524)+$L$65*N(AA1524)+$L$66*N(BG1524)+$L$67*N(W1524)+$L$68*N(AY1524)</f>
        <v>6.6843165314594338E-3</v>
      </c>
      <c r="BU1524" s="60">
        <f>IF(ISNUMBER(BS1524),BS1524/MAX(BS$22:BS1524)-1,"")</f>
        <v>-5.5637967272470501E-3</v>
      </c>
    </row>
    <row r="1525" spans="17:73" ht="16" customHeight="1">
      <c r="Q1525" s="63">
        <v>45267</v>
      </c>
      <c r="R1525" s="62">
        <v>696.42</v>
      </c>
      <c r="S1525" s="60">
        <f>IF(AND(ISNUMBER(R1524),ISNUMBER(R1525)),R1525/R1524-1,"")</f>
        <v>2.3171802363235461E-3</v>
      </c>
      <c r="T1525" s="60">
        <f>IF(ISNUMBER(R1525),R1525/MAX(R$22:R1525)-1,"")</f>
        <v>-1.040156876119025E-2</v>
      </c>
      <c r="V1525" s="62">
        <v>346.07</v>
      </c>
      <c r="W1525" s="60">
        <f>IF(AND(ISNUMBER(V1524),ISNUMBER(V1525)),V1525/V1524-1,"")</f>
        <v>8.6695179748019768E-5</v>
      </c>
      <c r="X1525" s="60">
        <f>IF(ISNUMBER(V1525),V1525/MAX(V$22:V1525)-1,"")</f>
        <v>-1.187790880278683E-2</v>
      </c>
      <c r="Z1525" s="62">
        <v>12.89</v>
      </c>
      <c r="AA1525" s="60">
        <f>IF(AND(ISNUMBER(Z1524),ISNUMBER(Z1525)),Z1525/Z1524-1,"")</f>
        <v>3.112840466926059E-3</v>
      </c>
      <c r="AB1525" s="60">
        <f>IF(ISNUMBER(Z1525),Z1525/MAX(Z$22:Z1525)-1,"")</f>
        <v>-4.9410029498525021E-2</v>
      </c>
      <c r="AD1525" s="62">
        <v>17.12</v>
      </c>
      <c r="AE1525" s="60">
        <f>IF(AND(ISNUMBER(AD1524),ISNUMBER(AD1525)),AD1525/AD1524-1,"")</f>
        <v>-1.4959723820483162E-2</v>
      </c>
      <c r="AF1525" s="60">
        <f>IF(ISNUMBER(AD1525),AD1525/MAX(AD$22:AD1525)-1,"")</f>
        <v>-2.3945267958950911E-2</v>
      </c>
      <c r="AH1525" s="62">
        <v>17.649999999999999</v>
      </c>
      <c r="AI1525" s="60">
        <f>IF(AND(ISNUMBER(AH1524),ISNUMBER(AH1525)),AH1525/AH1524-1,"")</f>
        <v>-5.0732807215332354E-3</v>
      </c>
      <c r="AJ1525" s="60">
        <f>IF(ISNUMBER(AH1525),AH1525/MAX(AH$22:AH1525)-1,"")</f>
        <v>-0.16112167300380231</v>
      </c>
      <c r="AL1525" s="62">
        <v>19.760000000000002</v>
      </c>
      <c r="AM1525" s="60">
        <f>IF(AND(ISNUMBER(AL1524),ISNUMBER(AL1525)),AL1525/AL1524-1,"")</f>
        <v>8.1632653061225469E-3</v>
      </c>
      <c r="AN1525" s="60">
        <f>IF(ISNUMBER(AL1525),AL1525/MAX(AL$22:AL1525)-1,"")</f>
        <v>-0.16164616037335588</v>
      </c>
      <c r="AP1525" s="62">
        <v>100.42</v>
      </c>
      <c r="AQ1525" s="60">
        <f>IF(AND(ISNUMBER(AP1524),ISNUMBER(AP1525)),AP1525/AP1524-1,"")</f>
        <v>9.9591674136201291E-5</v>
      </c>
      <c r="AR1525" s="60">
        <f>IF(ISNUMBER(AP1525),AP1525/MAX(AP$22:AP1525)-1,"")</f>
        <v>-3.572137328835101E-3</v>
      </c>
      <c r="AT1525" s="62">
        <v>50.12</v>
      </c>
      <c r="AU1525" s="60">
        <f>IF(AND(ISNUMBER(AT1524),ISNUMBER(AT1525)),AT1525/AT1524-1,"")</f>
        <v>1.9956096587514516E-4</v>
      </c>
      <c r="AV1525" s="60">
        <f>IF(ISNUMBER(AT1525),AT1525/MAX(AT$22:AT1525)-1,"")</f>
        <v>-2.5870646766169569E-3</v>
      </c>
      <c r="AX1525" s="62">
        <v>28.68</v>
      </c>
      <c r="AY1525" s="60">
        <f>IF(AND(ISNUMBER(AX1524),ISNUMBER(AX1525)),AX1525/AX1524-1,"")</f>
        <v>1.0927035600986956E-2</v>
      </c>
      <c r="AZ1525" s="60">
        <f>IF(ISNUMBER(AX1525),AX1525/MAX(AX$22:AX1525)-1,"")</f>
        <v>-1.9822282980177741E-2</v>
      </c>
      <c r="BB1525" s="62">
        <v>41.35</v>
      </c>
      <c r="BC1525" s="60">
        <f>IF(AND(ISNUMBER(BB1524),ISNUMBER(BB1525)),BB1525/BB1524-1,"")</f>
        <v>1.210653753026758E-3</v>
      </c>
      <c r="BD1525" s="60">
        <f>IF(ISNUMBER(BB1525),BB1525/MAX(BB$22:BB1525)-1,"")</f>
        <v>-0.25239558850117516</v>
      </c>
      <c r="BF1525" s="62">
        <v>49.76</v>
      </c>
      <c r="BG1525" s="60">
        <f>IF(AND(ISNUMBER(BF1524),ISNUMBER(BF1525)),BF1525/BF1524-1,"")</f>
        <v>1.2072434607643956E-3</v>
      </c>
      <c r="BH1525" s="60">
        <f>IF(ISNUMBER(BF1525),BF1525/MAX(BF$22:BF1525)-1,"")</f>
        <v>-8.0901366826745535E-2</v>
      </c>
      <c r="BK1525" s="61">
        <f>BK1524*(1+BL1525)</f>
        <v>156.32800403296181</v>
      </c>
      <c r="BL1525" s="60">
        <f>$L$12*N(AQ1525)+$L$13*N(S1525)+$L$14*N(AA1525)+$L$15*N(AE1525)+$L$16*N(AY1525)+$L$17*N(BC1525)+$L$18*N(AM1525)+$L$19*N(AU1525)+$L$20*N(W1525)</f>
        <v>1.7391397390906695E-3</v>
      </c>
      <c r="BM1525" s="60">
        <f>IF(ISNUMBER(BK1525),BK1525/MAX(BK$22:BK1525)-1,"")</f>
        <v>0</v>
      </c>
      <c r="BO1525" s="61">
        <f>BO1524*(1+BP1525)</f>
        <v>156.11874434462823</v>
      </c>
      <c r="BP1525" s="60">
        <f>$L$36*N(S1525)+$L$37*N(AQ1525)+$L$38*N(AA1525)+$L$39*N(AE1525)+$L$40*N(AM1525)+$L$41*N(W1525)+$L$42*N(AI1525)+$L$43*N(BG1525)+$L$44*N(AY1525)</f>
        <v>-8.736979661756847E-5</v>
      </c>
      <c r="BQ1525" s="60">
        <f>IF(ISNUMBER(BO1525),BO1525/MAX(BO$22:BO1525)-1,"")</f>
        <v>-4.7451266636744371E-4</v>
      </c>
      <c r="BS1525" s="61">
        <f>BS1524*(1+BT1525)</f>
        <v>143.40692520910969</v>
      </c>
      <c r="BT1525" s="60">
        <f>$L$60*N(S1525)+$L$61*N(AE1525)+$L$62*N(AQ1525)+$L$63*N(AM1525)+$L$64*N(AI1525)+$L$65*N(AA1525)+$L$66*N(BG1525)+$L$67*N(W1525)+$L$68*N(AY1525)</f>
        <v>-1.3986135727069898E-3</v>
      </c>
      <c r="BU1525" s="60">
        <f>IF(ISNUMBER(BS1525),BS1525/MAX(BS$22:BS1525)-1,"")</f>
        <v>-6.9546286983355188E-3</v>
      </c>
    </row>
    <row r="1526" spans="17:73" ht="16" customHeight="1">
      <c r="Q1526" s="63">
        <v>45268</v>
      </c>
      <c r="R1526" s="62">
        <v>692.78</v>
      </c>
      <c r="S1526" s="60">
        <f>IF(AND(ISNUMBER(R1525),ISNUMBER(R1526)),R1526/R1525-1,"")</f>
        <v>-5.2267309956635088E-3</v>
      </c>
      <c r="T1526" s="60">
        <f>IF(ISNUMBER(R1526),R1526/MAX(R$22:R1526)-1,"")</f>
        <v>-1.5573933555006136E-2</v>
      </c>
      <c r="V1526" s="62">
        <v>344.47</v>
      </c>
      <c r="W1526" s="60">
        <f>IF(AND(ISNUMBER(V1525),ISNUMBER(V1526)),V1526/V1525-1,"")</f>
        <v>-4.623342098419303E-3</v>
      </c>
      <c r="X1526" s="60">
        <f>IF(ISNUMBER(V1526),V1526/MAX(V$22:V1526)-1,"")</f>
        <v>-1.6446335265396961E-2</v>
      </c>
      <c r="Z1526" s="62">
        <v>12.78</v>
      </c>
      <c r="AA1526" s="60">
        <f>IF(AND(ISNUMBER(Z1525),ISNUMBER(Z1526)),Z1526/Z1525-1,"")</f>
        <v>-8.5337470907681512E-3</v>
      </c>
      <c r="AB1526" s="60">
        <f>IF(ISNUMBER(Z1526),Z1526/MAX(Z$22:Z1526)-1,"")</f>
        <v>-5.7522123893805399E-2</v>
      </c>
      <c r="AD1526" s="62">
        <v>16.8</v>
      </c>
      <c r="AE1526" s="60">
        <f>IF(AND(ISNUMBER(AD1525),ISNUMBER(AD1526)),AD1526/AD1525-1,"")</f>
        <v>-1.8691588785046731E-2</v>
      </c>
      <c r="AF1526" s="60">
        <f>IF(ISNUMBER(AD1526),AD1526/MAX(AD$22:AD1526)-1,"")</f>
        <v>-4.2189281641961118E-2</v>
      </c>
      <c r="AH1526" s="62">
        <v>17.739999999999998</v>
      </c>
      <c r="AI1526" s="60">
        <f>IF(AND(ISNUMBER(AH1525),ISNUMBER(AH1526)),AH1526/AH1525-1,"")</f>
        <v>5.0991501416430829E-3</v>
      </c>
      <c r="AJ1526" s="60">
        <f>IF(ISNUMBER(AH1526),AH1526/MAX(AH$22:AH1526)-1,"")</f>
        <v>-0.15684410646387836</v>
      </c>
      <c r="AL1526" s="62">
        <v>19.760000000000002</v>
      </c>
      <c r="AM1526" s="60">
        <f>IF(AND(ISNUMBER(AL1525),ISNUMBER(AL1526)),AL1526/AL1525-1,"")</f>
        <v>0</v>
      </c>
      <c r="AN1526" s="60">
        <f>IF(ISNUMBER(AL1526),AL1526/MAX(AL$22:AL1526)-1,"")</f>
        <v>-0.16164616037335588</v>
      </c>
      <c r="AP1526" s="62">
        <v>100.44</v>
      </c>
      <c r="AQ1526" s="60">
        <f>IF(AND(ISNUMBER(AP1525),ISNUMBER(AP1526)),AP1526/AP1525-1,"")</f>
        <v>1.9916351324433812E-4</v>
      </c>
      <c r="AR1526" s="60">
        <f>IF(ISNUMBER(AP1526),AP1526/MAX(AP$22:AP1526)-1,"")</f>
        <v>-3.3736852550109164E-3</v>
      </c>
      <c r="AT1526" s="62">
        <v>50.12</v>
      </c>
      <c r="AU1526" s="60">
        <f>IF(AND(ISNUMBER(AT1525),ISNUMBER(AT1526)),AT1526/AT1525-1,"")</f>
        <v>0</v>
      </c>
      <c r="AV1526" s="60">
        <f>IF(ISNUMBER(AT1526),AT1526/MAX(AT$22:AT1526)-1,"")</f>
        <v>-2.5870646766169569E-3</v>
      </c>
      <c r="AX1526" s="62">
        <v>28.36</v>
      </c>
      <c r="AY1526" s="60">
        <f>IF(AND(ISNUMBER(AX1525),ISNUMBER(AX1526)),AX1526/AX1525-1,"")</f>
        <v>-1.1157601115760141E-2</v>
      </c>
      <c r="AZ1526" s="60">
        <f>IF(ISNUMBER(AX1526),AX1526/MAX(AX$22:AX1526)-1,"")</f>
        <v>-3.0758714969241319E-2</v>
      </c>
      <c r="BB1526" s="62">
        <v>41.3</v>
      </c>
      <c r="BC1526" s="60">
        <f>IF(AND(ISNUMBER(BB1525),ISNUMBER(BB1526)),BB1526/BB1525-1,"")</f>
        <v>-1.2091898428053804E-3</v>
      </c>
      <c r="BD1526" s="60">
        <f>IF(ISNUMBER(BB1526),BB1526/MAX(BB$22:BB1526)-1,"")</f>
        <v>-0.25329958416199605</v>
      </c>
      <c r="BF1526" s="62">
        <v>49.72</v>
      </c>
      <c r="BG1526" s="60">
        <f>IF(AND(ISNUMBER(BF1525),ISNUMBER(BF1526)),BF1526/BF1525-1,"")</f>
        <v>-8.03858520900258E-4</v>
      </c>
      <c r="BH1526" s="60">
        <f>IF(ISNUMBER(BF1526),BF1526/MAX(BF$22:BF1526)-1,"")</f>
        <v>-8.164019209456963E-2</v>
      </c>
      <c r="BK1526" s="61">
        <f>BK1525*(1+BL1526)</f>
        <v>155.3226695980139</v>
      </c>
      <c r="BL1526" s="60">
        <f>$L$12*N(AQ1526)+$L$13*N(S1526)+$L$14*N(AA1526)+$L$15*N(AE1526)+$L$16*N(AY1526)+$L$17*N(BC1526)+$L$18*N(AM1526)+$L$19*N(AU1526)+$L$20*N(W1526)</f>
        <v>-6.4309298974732556E-3</v>
      </c>
      <c r="BM1526" s="60">
        <f>IF(ISNUMBER(BK1526),BK1526/MAX(BK$22:BK1526)-1,"")</f>
        <v>-6.430929897473403E-3</v>
      </c>
      <c r="BO1526" s="61">
        <f>BO1525*(1+BP1526)</f>
        <v>155.01094117655103</v>
      </c>
      <c r="BP1526" s="60">
        <f>$L$36*N(S1526)+$L$37*N(AQ1526)+$L$38*N(AA1526)+$L$39*N(AE1526)+$L$40*N(AM1526)+$L$41*N(W1526)+$L$42*N(AI1526)+$L$43*N(BG1526)+$L$44*N(AY1526)</f>
        <v>-7.095901089440893E-3</v>
      </c>
      <c r="BQ1526" s="60">
        <f>IF(ISNUMBER(BO1526),BO1526/MAX(BO$22:BO1526)-1,"")</f>
        <v>-7.5670466608621645E-3</v>
      </c>
      <c r="BS1526" s="61">
        <f>BS1525*(1+BT1526)</f>
        <v>142.63325382902968</v>
      </c>
      <c r="BT1526" s="60">
        <f>$L$60*N(S1526)+$L$61*N(AE1526)+$L$62*N(AQ1526)+$L$63*N(AM1526)+$L$64*N(AI1526)+$L$65*N(AA1526)+$L$66*N(BG1526)+$L$67*N(W1526)+$L$68*N(AY1526)</f>
        <v>-5.394937371063984E-3</v>
      </c>
      <c r="BU1526" s="60">
        <f>IF(ISNUMBER(BS1526),BS1526/MAX(BS$22:BS1526)-1,"")</f>
        <v>-1.2312046283132982E-2</v>
      </c>
    </row>
    <row r="1527" spans="17:73" ht="16" customHeight="1">
      <c r="Q1527" s="63">
        <v>45271</v>
      </c>
      <c r="R1527" s="62">
        <v>701.41</v>
      </c>
      <c r="S1527" s="60">
        <f>IF(AND(ISNUMBER(R1526),ISNUMBER(R1527)),R1527/R1526-1,"")</f>
        <v>1.2457057074395816E-2</v>
      </c>
      <c r="T1527" s="60">
        <f>IF(ISNUMBER(R1527),R1527/MAX(R$22:R1527)-1,"")</f>
        <v>-3.3108818597777923E-3</v>
      </c>
      <c r="V1527" s="62">
        <v>348.94</v>
      </c>
      <c r="W1527" s="60">
        <f>IF(AND(ISNUMBER(V1526),ISNUMBER(V1527)),V1527/V1526-1,"")</f>
        <v>1.2976456585479079E-2</v>
      </c>
      <c r="X1527" s="60">
        <f>IF(ISNUMBER(V1527),V1527/MAX(V$22:V1527)-1,"")</f>
        <v>-3.6832938354796063E-3</v>
      </c>
      <c r="Z1527" s="62">
        <v>12.96</v>
      </c>
      <c r="AA1527" s="60">
        <f>IF(AND(ISNUMBER(Z1526),ISNUMBER(Z1527)),Z1527/Z1526-1,"")</f>
        <v>1.4084507042253724E-2</v>
      </c>
      <c r="AB1527" s="60">
        <f>IF(ISNUMBER(Z1527),Z1527/MAX(Z$22:Z1527)-1,"")</f>
        <v>-4.4247787610619427E-2</v>
      </c>
      <c r="AD1527" s="62">
        <v>17.07</v>
      </c>
      <c r="AE1527" s="60">
        <f>IF(AND(ISNUMBER(AD1526),ISNUMBER(AD1527)),AD1527/AD1526-1,"")</f>
        <v>1.6071428571428514E-2</v>
      </c>
      <c r="AF1527" s="60">
        <f>IF(ISNUMBER(AD1527),AD1527/MAX(AD$22:AD1527)-1,"")</f>
        <v>-2.6795895096921263E-2</v>
      </c>
      <c r="AH1527" s="62">
        <v>17.72</v>
      </c>
      <c r="AI1527" s="60">
        <f>IF(AND(ISNUMBER(AH1526),ISNUMBER(AH1527)),AH1527/AH1526-1,"")</f>
        <v>-1.1273957158962622E-3</v>
      </c>
      <c r="AJ1527" s="60">
        <f>IF(ISNUMBER(AH1527),AH1527/MAX(AH$22:AH1527)-1,"")</f>
        <v>-0.15779467680608372</v>
      </c>
      <c r="AL1527" s="62">
        <v>19.739999999999998</v>
      </c>
      <c r="AM1527" s="60">
        <f>IF(AND(ISNUMBER(AL1526),ISNUMBER(AL1527)),AL1527/AL1526-1,"")</f>
        <v>-1.0121457489880026E-3</v>
      </c>
      <c r="AN1527" s="60">
        <f>IF(ISNUMBER(AL1527),AL1527/MAX(AL$22:AL1527)-1,"")</f>
        <v>-0.16249469664828176</v>
      </c>
      <c r="AP1527" s="62">
        <v>100.49</v>
      </c>
      <c r="AQ1527" s="60">
        <f>IF(AND(ISNUMBER(AP1526),ISNUMBER(AP1527)),AP1527/AP1526-1,"")</f>
        <v>4.9780963759449293E-4</v>
      </c>
      <c r="AR1527" s="60">
        <f>IF(ISNUMBER(AP1527),AP1527/MAX(AP$22:AP1527)-1,"")</f>
        <v>-2.8775550704505104E-3</v>
      </c>
      <c r="AT1527" s="62">
        <v>50.145000000000003</v>
      </c>
      <c r="AU1527" s="60">
        <f>IF(AND(ISNUMBER(AT1526),ISNUMBER(AT1527)),AT1527/AT1526-1,"")</f>
        <v>4.9880287310455351E-4</v>
      </c>
      <c r="AV1527" s="60">
        <f>IF(ISNUMBER(AT1527),AT1527/MAX(AT$22:AT1527)-1,"")</f>
        <v>-2.089552238805914E-3</v>
      </c>
      <c r="AX1527" s="62">
        <v>28.17</v>
      </c>
      <c r="AY1527" s="60">
        <f>IF(AND(ISNUMBER(AX1526),ISNUMBER(AX1527)),AX1527/AX1526-1,"")</f>
        <v>-6.6995768688292712E-3</v>
      </c>
      <c r="AZ1527" s="60">
        <f>IF(ISNUMBER(AX1527),AX1527/MAX(AX$22:AX1527)-1,"")</f>
        <v>-3.7252221462747759E-2</v>
      </c>
      <c r="BB1527" s="62">
        <v>41.18</v>
      </c>
      <c r="BC1527" s="60">
        <f>IF(AND(ISNUMBER(BB1526),ISNUMBER(BB1527)),BB1527/BB1526-1,"")</f>
        <v>-2.9055690072639084E-3</v>
      </c>
      <c r="BD1527" s="60">
        <f>IF(ISNUMBER(BB1527),BB1527/MAX(BB$22:BB1527)-1,"")</f>
        <v>-0.25546917374796607</v>
      </c>
      <c r="BF1527" s="62">
        <v>49.69</v>
      </c>
      <c r="BG1527" s="60">
        <f>IF(AND(ISNUMBER(BF1526),ISNUMBER(BF1527)),BF1527/BF1526-1,"")</f>
        <v>-6.0337892196304921E-4</v>
      </c>
      <c r="BH1527" s="60">
        <f>IF(ISNUMBER(BF1527),BF1527/MAX(BF$22:BF1527)-1,"")</f>
        <v>-8.219431104543784E-2</v>
      </c>
      <c r="BK1527" s="61">
        <f>BK1526*(1+BL1527)</f>
        <v>156.32626197118236</v>
      </c>
      <c r="BL1527" s="60">
        <f>$L$12*N(AQ1527)+$L$13*N(S1527)+$L$14*N(AA1527)+$L$15*N(AE1527)+$L$16*N(AY1527)+$L$17*N(BC1527)+$L$18*N(AM1527)+$L$19*N(AU1527)+$L$20*N(W1527)</f>
        <v>6.4613386813775478E-3</v>
      </c>
      <c r="BM1527" s="60">
        <f>IF(ISNUMBER(BK1527),BK1527/MAX(BK$22:BK1527)-1,"")</f>
        <v>-1.1143632199672737E-5</v>
      </c>
      <c r="BO1527" s="61">
        <f>BO1526*(1+BP1527)</f>
        <v>156.34477717292037</v>
      </c>
      <c r="BP1527" s="60">
        <f>$L$36*N(S1527)+$L$37*N(AQ1527)+$L$38*N(AA1527)+$L$39*N(AE1527)+$L$40*N(AM1527)+$L$41*N(W1527)+$L$42*N(AI1527)+$L$43*N(BG1527)+$L$44*N(AY1527)</f>
        <v>8.6047861282912783E-3</v>
      </c>
      <c r="BQ1527" s="60">
        <f>IF(ISNUMBER(BO1527),BO1527/MAX(BO$22:BO1527)-1,"")</f>
        <v>0</v>
      </c>
      <c r="BS1527" s="61">
        <f>BS1526*(1+BT1527)</f>
        <v>143.75095268278005</v>
      </c>
      <c r="BT1527" s="60">
        <f>$L$60*N(S1527)+$L$61*N(AE1527)+$L$62*N(AQ1527)+$L$63*N(AM1527)+$L$64*N(AI1527)+$L$65*N(AA1527)+$L$66*N(BG1527)+$L$67*N(W1527)+$L$68*N(AY1527)</f>
        <v>7.8361730083654386E-3</v>
      </c>
      <c r="BU1527" s="60">
        <f>IF(ISNUMBER(BS1527),BS1527/MAX(BS$22:BS1527)-1,"")</f>
        <v>-4.5723525995292613E-3</v>
      </c>
    </row>
    <row r="1528" spans="17:73" ht="16" customHeight="1">
      <c r="Q1528" s="63">
        <v>45272</v>
      </c>
      <c r="R1528" s="62">
        <v>701.36</v>
      </c>
      <c r="S1528" s="60">
        <f>IF(AND(ISNUMBER(R1527),ISNUMBER(R1528)),R1528/R1527-1,"")</f>
        <v>-7.1284983105379673E-5</v>
      </c>
      <c r="T1528" s="60">
        <f>IF(ISNUMBER(R1528),R1528/MAX(R$22:R1528)-1,"")</f>
        <v>-3.3819308267257764E-3</v>
      </c>
      <c r="V1528" s="62">
        <v>349</v>
      </c>
      <c r="W1528" s="60">
        <f>IF(AND(ISNUMBER(V1527),ISNUMBER(V1528)),V1528/V1527-1,"")</f>
        <v>1.7194933226338804E-4</v>
      </c>
      <c r="X1528" s="60">
        <f>IF(ISNUMBER(V1528),V1528/MAX(V$22:V1528)-1,"")</f>
        <v>-3.5119778431317306E-3</v>
      </c>
      <c r="Z1528" s="62">
        <v>12.96</v>
      </c>
      <c r="AA1528" s="60">
        <f>IF(AND(ISNUMBER(Z1527),ISNUMBER(Z1528)),Z1528/Z1527-1,"")</f>
        <v>0</v>
      </c>
      <c r="AB1528" s="60">
        <f>IF(ISNUMBER(Z1528),Z1528/MAX(Z$22:Z1528)-1,"")</f>
        <v>-4.4247787610619427E-2</v>
      </c>
      <c r="AD1528" s="62">
        <v>17.07</v>
      </c>
      <c r="AE1528" s="60">
        <f>IF(AND(ISNUMBER(AD1527),ISNUMBER(AD1528)),AD1528/AD1527-1,"")</f>
        <v>0</v>
      </c>
      <c r="AF1528" s="60">
        <f>IF(ISNUMBER(AD1528),AD1528/MAX(AD$22:AD1528)-1,"")</f>
        <v>-2.6795895096921263E-2</v>
      </c>
      <c r="AH1528" s="62">
        <v>17.850000000000001</v>
      </c>
      <c r="AI1528" s="60">
        <f>IF(AND(ISNUMBER(AH1527),ISNUMBER(AH1528)),AH1528/AH1527-1,"")</f>
        <v>7.3363431151243219E-3</v>
      </c>
      <c r="AJ1528" s="60">
        <f>IF(ISNUMBER(AH1528),AH1528/MAX(AH$22:AH1528)-1,"")</f>
        <v>-0.15161596958174894</v>
      </c>
      <c r="AL1528" s="62">
        <v>19.75</v>
      </c>
      <c r="AM1528" s="60">
        <f>IF(AND(ISNUMBER(AL1527),ISNUMBER(AL1528)),AL1528/AL1527-1,"")</f>
        <v>5.0658561296867965E-4</v>
      </c>
      <c r="AN1528" s="60">
        <f>IF(ISNUMBER(AL1528),AL1528/MAX(AL$22:AL1528)-1,"")</f>
        <v>-0.16207042851081888</v>
      </c>
      <c r="AP1528" s="62">
        <v>100.5</v>
      </c>
      <c r="AQ1528" s="60">
        <f>IF(AND(ISNUMBER(AP1527),ISNUMBER(AP1528)),AP1528/AP1527-1,"")</f>
        <v>9.9512389292621961E-5</v>
      </c>
      <c r="AR1528" s="60">
        <f>IF(ISNUMBER(AP1528),AP1528/MAX(AP$22:AP1528)-1,"")</f>
        <v>-2.7783290335383626E-3</v>
      </c>
      <c r="AT1528" s="62">
        <v>50.15</v>
      </c>
      <c r="AU1528" s="60">
        <f>IF(AND(ISNUMBER(AT1527),ISNUMBER(AT1528)),AT1528/AT1527-1,"")</f>
        <v>9.9710838568078941E-5</v>
      </c>
      <c r="AV1528" s="60">
        <f>IF(ISNUMBER(AT1528),AT1528/MAX(AT$22:AT1528)-1,"")</f>
        <v>-1.9900497512438386E-3</v>
      </c>
      <c r="AX1528" s="62">
        <v>27.85</v>
      </c>
      <c r="AY1528" s="60">
        <f>IF(AND(ISNUMBER(AX1527),ISNUMBER(AX1528)),AX1528/AX1527-1,"")</f>
        <v>-1.1359602413915537E-2</v>
      </c>
      <c r="AZ1528" s="60">
        <f>IF(ISNUMBER(AX1528),AX1528/MAX(AX$22:AX1528)-1,"")</f>
        <v>-4.8188653451811336E-2</v>
      </c>
      <c r="BB1528" s="62">
        <v>41.25</v>
      </c>
      <c r="BC1528" s="60">
        <f>IF(AND(ISNUMBER(BB1527),ISNUMBER(BB1528)),BB1528/BB1527-1,"")</f>
        <v>1.699854298202963E-3</v>
      </c>
      <c r="BD1528" s="60">
        <f>IF(ISNUMBER(BB1528),BB1528/MAX(BB$22:BB1528)-1,"")</f>
        <v>-0.25420357982281683</v>
      </c>
      <c r="BF1528" s="62">
        <v>49.71</v>
      </c>
      <c r="BG1528" s="60">
        <f>IF(AND(ISNUMBER(BF1527),ISNUMBER(BF1528)),BF1528/BF1527-1,"")</f>
        <v>4.0249547192594548E-4</v>
      </c>
      <c r="BH1528" s="60">
        <f>IF(ISNUMBER(BF1528),BF1528/MAX(BF$22:BF1528)-1,"")</f>
        <v>-8.1824898411525626E-2</v>
      </c>
      <c r="BK1528" s="61">
        <f>BK1527*(1+BL1528)</f>
        <v>156.07443608148017</v>
      </c>
      <c r="BL1528" s="60">
        <f>$L$12*N(AQ1528)+$L$13*N(S1528)+$L$14*N(AA1528)+$L$15*N(AE1528)+$L$16*N(AY1528)+$L$17*N(BC1528)+$L$18*N(AM1528)+$L$19*N(AU1528)+$L$20*N(W1528)</f>
        <v>-1.6108994517415613E-3</v>
      </c>
      <c r="BM1528" s="60">
        <f>IF(ISNUMBER(BK1528),BK1528/MAX(BK$22:BK1528)-1,"")</f>
        <v>-1.6220251326702906E-3</v>
      </c>
      <c r="BO1528" s="61">
        <f>BO1527*(1+BP1528)</f>
        <v>156.21778423510978</v>
      </c>
      <c r="BP1528" s="60">
        <f>$L$36*N(S1528)+$L$37*N(AQ1528)+$L$38*N(AA1528)+$L$39*N(AE1528)+$L$40*N(AM1528)+$L$41*N(W1528)+$L$42*N(AI1528)+$L$43*N(BG1528)+$L$44*N(AY1528)</f>
        <v>-8.122621049895777E-4</v>
      </c>
      <c r="BQ1528" s="60">
        <f>IF(ISNUMBER(BO1528),BO1528/MAX(BO$22:BO1528)-1,"")</f>
        <v>-8.1226210498952511E-4</v>
      </c>
      <c r="BS1528" s="61">
        <f>BS1527*(1+BT1528)</f>
        <v>143.85910564717344</v>
      </c>
      <c r="BT1528" s="60">
        <f>$L$60*N(S1528)+$L$61*N(AE1528)+$L$62*N(AQ1528)+$L$63*N(AM1528)+$L$64*N(AI1528)+$L$65*N(AA1528)+$L$66*N(BG1528)+$L$67*N(W1528)+$L$68*N(AY1528)</f>
        <v>7.5236346177156427E-4</v>
      </c>
      <c r="BU1528" s="60">
        <f>IF(ISNUMBER(BS1528),BS1528/MAX(BS$22:BS1528)-1,"")</f>
        <v>-3.8234292087878652E-3</v>
      </c>
    </row>
    <row r="1529" spans="17:73" ht="16" customHeight="1">
      <c r="Q1529" s="63">
        <v>45273</v>
      </c>
      <c r="R1529" s="62">
        <v>708.93</v>
      </c>
      <c r="S1529" s="60">
        <f>IF(AND(ISNUMBER(R1528),ISNUMBER(R1529)),R1529/R1528-1,"")</f>
        <v>1.0793315843503848E-2</v>
      </c>
      <c r="T1529" s="60">
        <f>IF(ISNUMBER(R1529),R1529/MAX(R$22:R1529)-1,"")</f>
        <v>0</v>
      </c>
      <c r="V1529" s="62">
        <v>352.27</v>
      </c>
      <c r="W1529" s="60">
        <f>IF(AND(ISNUMBER(V1528),ISNUMBER(V1529)),V1529/V1528-1,"")</f>
        <v>9.3696275071633028E-3</v>
      </c>
      <c r="X1529" s="60">
        <f>IF(ISNUMBER(V1529),V1529/MAX(V$22:V1529)-1,"")</f>
        <v>0</v>
      </c>
      <c r="Z1529" s="62">
        <v>13.13</v>
      </c>
      <c r="AA1529" s="60">
        <f>IF(AND(ISNUMBER(Z1528),ISNUMBER(Z1529)),Z1529/Z1528-1,"")</f>
        <v>1.3117283950617287E-2</v>
      </c>
      <c r="AB1529" s="60">
        <f>IF(ISNUMBER(Z1529),Z1529/MAX(Z$22:Z1529)-1,"")</f>
        <v>-3.1710914454277317E-2</v>
      </c>
      <c r="AD1529" s="62">
        <v>17.13</v>
      </c>
      <c r="AE1529" s="60">
        <f>IF(AND(ISNUMBER(AD1528),ISNUMBER(AD1529)),AD1529/AD1528-1,"")</f>
        <v>3.5149384885764245E-3</v>
      </c>
      <c r="AF1529" s="60">
        <f>IF(ISNUMBER(AD1529),AD1529/MAX(AD$22:AD1529)-1,"")</f>
        <v>-2.3375142531356863E-2</v>
      </c>
      <c r="AH1529" s="62">
        <v>17.89</v>
      </c>
      <c r="AI1529" s="60">
        <f>IF(AND(ISNUMBER(AH1528),ISNUMBER(AH1529)),AH1529/AH1528-1,"")</f>
        <v>2.2408963585434094E-3</v>
      </c>
      <c r="AJ1529" s="60">
        <f>IF(ISNUMBER(AH1529),AH1529/MAX(AH$22:AH1529)-1,"")</f>
        <v>-0.14971482889733834</v>
      </c>
      <c r="AL1529" s="62">
        <v>19.73</v>
      </c>
      <c r="AM1529" s="60">
        <f>IF(AND(ISNUMBER(AL1528),ISNUMBER(AL1529)),AL1529/AL1528-1,"")</f>
        <v>-1.0126582278481289E-3</v>
      </c>
      <c r="AN1529" s="60">
        <f>IF(ISNUMBER(AL1529),AL1529/MAX(AL$22:AL1529)-1,"")</f>
        <v>-0.16291896478574464</v>
      </c>
      <c r="AP1529" s="62">
        <v>100.51</v>
      </c>
      <c r="AQ1529" s="60">
        <f>IF(AND(ISNUMBER(AP1528),ISNUMBER(AP1529)),AP1529/AP1528-1,"")</f>
        <v>9.9502487562297404E-5</v>
      </c>
      <c r="AR1529" s="60">
        <f>IF(ISNUMBER(AP1529),AP1529/MAX(AP$22:AP1529)-1,"")</f>
        <v>-2.6791029966263258E-3</v>
      </c>
      <c r="AT1529" s="62">
        <v>50.16</v>
      </c>
      <c r="AU1529" s="60">
        <f>IF(AND(ISNUMBER(AT1528),ISNUMBER(AT1529)),AT1529/AT1528-1,"")</f>
        <v>1.9940179461608309E-4</v>
      </c>
      <c r="AV1529" s="60">
        <f>IF(ISNUMBER(AT1529),AT1529/MAX(AT$22:AT1529)-1,"")</f>
        <v>-1.7910447761194659E-3</v>
      </c>
      <c r="AX1529" s="62">
        <v>27.87</v>
      </c>
      <c r="AY1529" s="60">
        <f>IF(AND(ISNUMBER(AX1528),ISNUMBER(AX1529)),AX1529/AX1528-1,"")</f>
        <v>7.1813285457800191E-4</v>
      </c>
      <c r="AZ1529" s="60">
        <f>IF(ISNUMBER(AX1529),AX1529/MAX(AX$22:AX1529)-1,"")</f>
        <v>-4.7505126452494939E-2</v>
      </c>
      <c r="BB1529" s="62">
        <v>41.31</v>
      </c>
      <c r="BC1529" s="60">
        <f>IF(AND(ISNUMBER(BB1528),ISNUMBER(BB1529)),BB1529/BB1528-1,"")</f>
        <v>1.4545454545455971E-3</v>
      </c>
      <c r="BD1529" s="60">
        <f>IF(ISNUMBER(BB1529),BB1529/MAX(BB$22:BB1529)-1,"")</f>
        <v>-0.25311878502983187</v>
      </c>
      <c r="BF1529" s="62">
        <v>49.84</v>
      </c>
      <c r="BG1529" s="60">
        <f>IF(AND(ISNUMBER(BF1528),ISNUMBER(BF1529)),BF1529/BF1528-1,"")</f>
        <v>2.615167974250765E-3</v>
      </c>
      <c r="BH1529" s="60">
        <f>IF(ISNUMBER(BF1529),BF1529/MAX(BF$22:BF1529)-1,"")</f>
        <v>-7.9423716291097124E-2</v>
      </c>
      <c r="BK1529" s="61">
        <f>BK1528*(1+BL1529)</f>
        <v>156.97064349433103</v>
      </c>
      <c r="BL1529" s="60">
        <f>$L$12*N(AQ1529)+$L$13*N(S1529)+$L$14*N(AA1529)+$L$15*N(AE1529)+$L$16*N(AY1529)+$L$17*N(BC1529)+$L$18*N(AM1529)+$L$19*N(AU1529)+$L$20*N(W1529)</f>
        <v>5.7421794071579706E-3</v>
      </c>
      <c r="BM1529" s="60">
        <f>IF(ISNUMBER(BK1529),BK1529/MAX(BK$22:BK1529)-1,"")</f>
        <v>0</v>
      </c>
      <c r="BO1529" s="61">
        <f>BO1528*(1+BP1529)</f>
        <v>157.21639873232701</v>
      </c>
      <c r="BP1529" s="60">
        <f>$L$36*N(S1529)+$L$37*N(AQ1529)+$L$38*N(AA1529)+$L$39*N(AE1529)+$L$40*N(AM1529)+$L$41*N(W1529)+$L$42*N(AI1529)+$L$43*N(BG1529)+$L$44*N(AY1529)</f>
        <v>6.3924507834157906E-3</v>
      </c>
      <c r="BQ1529" s="60">
        <f>IF(ISNUMBER(BO1529),BO1529/MAX(BO$22:BO1529)-1,"")</f>
        <v>0</v>
      </c>
      <c r="BS1529" s="61">
        <f>BS1528*(1+BT1529)</f>
        <v>144.61526328596011</v>
      </c>
      <c r="BT1529" s="60">
        <f>$L$60*N(S1529)+$L$61*N(AE1529)+$L$62*N(AQ1529)+$L$63*N(AM1529)+$L$64*N(AI1529)+$L$65*N(AA1529)+$L$66*N(BG1529)+$L$67*N(W1529)+$L$68*N(AY1529)</f>
        <v>5.2562375901405939E-3</v>
      </c>
      <c r="BU1529" s="60">
        <f>IF(ISNUMBER(BS1529),BS1529/MAX(BS$22:BS1529)-1,"")</f>
        <v>0</v>
      </c>
    </row>
    <row r="1530" spans="17:73" ht="16" customHeight="1">
      <c r="Q1530" s="63">
        <v>45274</v>
      </c>
      <c r="R1530" s="62">
        <v>704.06</v>
      </c>
      <c r="S1530" s="60">
        <f>IF(AND(ISNUMBER(R1529),ISNUMBER(R1530)),R1530/R1529-1,"")</f>
        <v>-6.8695075677429607E-3</v>
      </c>
      <c r="T1530" s="60">
        <f>IF(ISNUMBER(R1530),R1530/MAX(R$22:R1530)-1,"")</f>
        <v>-6.8695075677429607E-3</v>
      </c>
      <c r="V1530" s="62">
        <v>350.86</v>
      </c>
      <c r="W1530" s="60">
        <f>IF(AND(ISNUMBER(V1529),ISNUMBER(V1530)),V1530/V1529-1,"")</f>
        <v>-4.0026116331222106E-3</v>
      </c>
      <c r="X1530" s="60">
        <f>IF(ISNUMBER(V1530),V1530/MAX(V$22:V1530)-1,"")</f>
        <v>-4.0026116331222106E-3</v>
      </c>
      <c r="Z1530" s="62">
        <v>13.04</v>
      </c>
      <c r="AA1530" s="60">
        <f>IF(AND(ISNUMBER(Z1529),ISNUMBER(Z1530)),Z1530/Z1529-1,"")</f>
        <v>-6.8545316070069973E-3</v>
      </c>
      <c r="AB1530" s="60">
        <f>IF(ISNUMBER(Z1530),Z1530/MAX(Z$22:Z1530)-1,"")</f>
        <v>-3.8348082595870303E-2</v>
      </c>
      <c r="AD1530" s="62">
        <v>16.8</v>
      </c>
      <c r="AE1530" s="60">
        <f>IF(AND(ISNUMBER(AD1529),ISNUMBER(AD1530)),AD1530/AD1529-1,"")</f>
        <v>-1.9264448336252071E-2</v>
      </c>
      <c r="AF1530" s="60">
        <f>IF(ISNUMBER(AD1530),AD1530/MAX(AD$22:AD1530)-1,"")</f>
        <v>-4.2189281641961118E-2</v>
      </c>
      <c r="AH1530" s="62">
        <v>18.21</v>
      </c>
      <c r="AI1530" s="60">
        <f>IF(AND(ISNUMBER(AH1529),ISNUMBER(AH1530)),AH1530/AH1529-1,"")</f>
        <v>1.7887087758524434E-2</v>
      </c>
      <c r="AJ1530" s="60">
        <f>IF(ISNUMBER(AH1530),AH1530/MAX(AH$22:AH1530)-1,"")</f>
        <v>-0.13450570342205315</v>
      </c>
      <c r="AL1530" s="62">
        <v>20.100000000000001</v>
      </c>
      <c r="AM1530" s="60">
        <f>IF(AND(ISNUMBER(AL1529),ISNUMBER(AL1530)),AL1530/AL1529-1,"")</f>
        <v>1.8753167764825163E-2</v>
      </c>
      <c r="AN1530" s="60">
        <f>IF(ISNUMBER(AL1530),AL1530/MAX(AL$22:AL1530)-1,"")</f>
        <v>-0.14722104369961808</v>
      </c>
      <c r="AP1530" s="62">
        <v>100.53</v>
      </c>
      <c r="AQ1530" s="60">
        <f>IF(AND(ISNUMBER(AP1529),ISNUMBER(AP1530)),AP1530/AP1529-1,"")</f>
        <v>1.9898517560434925E-4</v>
      </c>
      <c r="AR1530" s="60">
        <f>IF(ISNUMBER(AP1530),AP1530/MAX(AP$22:AP1530)-1,"")</f>
        <v>-2.4806509228021412E-3</v>
      </c>
      <c r="AT1530" s="62">
        <v>50.16</v>
      </c>
      <c r="AU1530" s="60">
        <f>IF(AND(ISNUMBER(AT1529),ISNUMBER(AT1530)),AT1530/AT1529-1,"")</f>
        <v>0</v>
      </c>
      <c r="AV1530" s="60">
        <f>IF(ISNUMBER(AT1530),AT1530/MAX(AT$22:AT1530)-1,"")</f>
        <v>-1.7910447761194659E-3</v>
      </c>
      <c r="AX1530" s="62">
        <v>27.98</v>
      </c>
      <c r="AY1530" s="60">
        <f>IF(AND(ISNUMBER(AX1529),ISNUMBER(AX1530)),AX1530/AX1529-1,"")</f>
        <v>3.9468963042696981E-3</v>
      </c>
      <c r="AZ1530" s="60">
        <f>IF(ISNUMBER(AX1530),AX1530/MAX(AX$22:AX1530)-1,"")</f>
        <v>-4.374572795625431E-2</v>
      </c>
      <c r="BB1530" s="62">
        <v>41.77</v>
      </c>
      <c r="BC1530" s="60">
        <f>IF(AND(ISNUMBER(BB1529),ISNUMBER(BB1530)),BB1530/BB1529-1,"")</f>
        <v>1.113531832486081E-2</v>
      </c>
      <c r="BD1530" s="60">
        <f>IF(ISNUMBER(BB1530),BB1530/MAX(BB$22:BB1530)-1,"")</f>
        <v>-0.24480202495028025</v>
      </c>
      <c r="BF1530" s="62">
        <v>50.05</v>
      </c>
      <c r="BG1530" s="60">
        <f>IF(AND(ISNUMBER(BF1529),ISNUMBER(BF1530)),BF1530/BF1529-1,"")</f>
        <v>4.2134831460673983E-3</v>
      </c>
      <c r="BH1530" s="60">
        <f>IF(ISNUMBER(BF1530),BF1530/MAX(BF$22:BF1530)-1,"")</f>
        <v>-7.5544883635020432E-2</v>
      </c>
      <c r="BK1530" s="61">
        <f>BK1529*(1+BL1530)</f>
        <v>156.48645511853661</v>
      </c>
      <c r="BL1530" s="60">
        <f>$L$12*N(AQ1530)+$L$13*N(S1530)+$L$14*N(AA1530)+$L$15*N(AE1530)+$L$16*N(AY1530)+$L$17*N(BC1530)+$L$18*N(AM1530)+$L$19*N(AU1530)+$L$20*N(W1530)</f>
        <v>-3.0845791608919838E-3</v>
      </c>
      <c r="BM1530" s="60">
        <f>IF(ISNUMBER(BK1530),BK1530/MAX(BK$22:BK1530)-1,"")</f>
        <v>-3.0845791608919981E-3</v>
      </c>
      <c r="BO1530" s="61">
        <f>BO1529*(1+BP1530)</f>
        <v>156.37999294895229</v>
      </c>
      <c r="BP1530" s="60">
        <f>$L$36*N(S1530)+$L$37*N(AQ1530)+$L$38*N(AA1530)+$L$39*N(AE1530)+$L$40*N(AM1530)+$L$41*N(W1530)+$L$42*N(AI1530)+$L$43*N(BG1530)+$L$44*N(AY1530)</f>
        <v>-5.3200924974674988E-3</v>
      </c>
      <c r="BQ1530" s="60">
        <f>IF(ISNUMBER(BO1530),BO1530/MAX(BO$22:BO1530)-1,"")</f>
        <v>-5.3200924974675656E-3</v>
      </c>
      <c r="BS1530" s="61">
        <f>BS1529*(1+BT1530)</f>
        <v>144.30542822284451</v>
      </c>
      <c r="BT1530" s="60">
        <f>$L$60*N(S1530)+$L$61*N(AE1530)+$L$62*N(AQ1530)+$L$63*N(AM1530)+$L$64*N(AI1530)+$L$65*N(AA1530)+$L$66*N(BG1530)+$L$67*N(W1530)+$L$68*N(AY1530)</f>
        <v>-2.1424782977640571E-3</v>
      </c>
      <c r="BU1530" s="60">
        <f>IF(ISNUMBER(BS1530),BS1530/MAX(BS$22:BS1530)-1,"")</f>
        <v>-2.1424782977640389E-3</v>
      </c>
    </row>
    <row r="1531" spans="17:73" ht="16" customHeight="1">
      <c r="Q1531" s="63">
        <v>45275</v>
      </c>
      <c r="R1531" s="62">
        <v>700.52</v>
      </c>
      <c r="S1531" s="60">
        <f>IF(AND(ISNUMBER(R1530),ISNUMBER(R1531)),R1531/R1530-1,"")</f>
        <v>-5.0279805698377755E-3</v>
      </c>
      <c r="T1531" s="60">
        <f>IF(ISNUMBER(R1531),R1531/MAX(R$22:R1531)-1,"")</f>
        <v>-1.1862948387005745E-2</v>
      </c>
      <c r="V1531" s="62">
        <v>351.69</v>
      </c>
      <c r="W1531" s="60">
        <f>IF(AND(ISNUMBER(V1530),ISNUMBER(V1531)),V1531/V1530-1,"")</f>
        <v>2.3656159151796974E-3</v>
      </c>
      <c r="X1531" s="60">
        <f>IF(ISNUMBER(V1531),V1531/MAX(V$22:V1531)-1,"")</f>
        <v>-1.6464643597240425E-3</v>
      </c>
      <c r="Z1531" s="62">
        <v>13.08</v>
      </c>
      <c r="AA1531" s="60">
        <f>IF(AND(ISNUMBER(Z1530),ISNUMBER(Z1531)),Z1531/Z1530-1,"")</f>
        <v>3.0674846625766694E-3</v>
      </c>
      <c r="AB1531" s="60">
        <f>IF(ISNUMBER(Z1531),Z1531/MAX(Z$22:Z1531)-1,"")</f>
        <v>-3.539823008849563E-2</v>
      </c>
      <c r="AD1531" s="62">
        <v>17</v>
      </c>
      <c r="AE1531" s="60">
        <f>IF(AND(ISNUMBER(AD1530),ISNUMBER(AD1531)),AD1531/AD1530-1,"")</f>
        <v>1.1904761904761862E-2</v>
      </c>
      <c r="AF1531" s="60">
        <f>IF(ISNUMBER(AD1531),AD1531/MAX(AD$22:AD1531)-1,"")</f>
        <v>-3.0786773090079822E-2</v>
      </c>
      <c r="AH1531" s="62">
        <v>18.239999999999998</v>
      </c>
      <c r="AI1531" s="60">
        <f>IF(AND(ISNUMBER(AH1530),ISNUMBER(AH1531)),AH1531/AH1530-1,"")</f>
        <v>1.6474464579900872E-3</v>
      </c>
      <c r="AJ1531" s="60">
        <f>IF(ISNUMBER(AH1531),AH1531/MAX(AH$22:AH1531)-1,"")</f>
        <v>-0.13307984790874527</v>
      </c>
      <c r="AL1531" s="62">
        <v>20.190000000000001</v>
      </c>
      <c r="AM1531" s="60">
        <f>IF(AND(ISNUMBER(AL1530),ISNUMBER(AL1531)),AL1531/AL1530-1,"")</f>
        <v>4.4776119402984982E-3</v>
      </c>
      <c r="AN1531" s="60">
        <f>IF(ISNUMBER(AL1531),AL1531/MAX(AL$22:AL1531)-1,"")</f>
        <v>-0.14340263046245227</v>
      </c>
      <c r="AP1531" s="62">
        <v>100.52</v>
      </c>
      <c r="AQ1531" s="60">
        <f>IF(AND(ISNUMBER(AP1530),ISNUMBER(AP1531)),AP1531/AP1530-1,"")</f>
        <v>-9.9472794190869074E-5</v>
      </c>
      <c r="AR1531" s="60">
        <f>IF(ISNUMBER(AP1531),AP1531/MAX(AP$22:AP1531)-1,"")</f>
        <v>-2.579876959714289E-3</v>
      </c>
      <c r="AT1531" s="62">
        <v>50.17</v>
      </c>
      <c r="AU1531" s="60">
        <f>IF(AND(ISNUMBER(AT1530),ISNUMBER(AT1531)),AT1531/AT1530-1,"")</f>
        <v>1.9936204146731029E-4</v>
      </c>
      <c r="AV1531" s="60">
        <f>IF(ISNUMBER(AT1531),AT1531/MAX(AT$22:AT1531)-1,"")</f>
        <v>-1.5920398009949821E-3</v>
      </c>
      <c r="AX1531" s="62">
        <v>28.02</v>
      </c>
      <c r="AY1531" s="60">
        <f>IF(AND(ISNUMBER(AX1530),ISNUMBER(AX1531)),AX1531/AX1530-1,"")</f>
        <v>1.4295925661185205E-3</v>
      </c>
      <c r="AZ1531" s="60">
        <f>IF(ISNUMBER(AX1531),AX1531/MAX(AX$22:AX1531)-1,"")</f>
        <v>-4.2378673957621404E-2</v>
      </c>
      <c r="BB1531" s="62">
        <v>41.8</v>
      </c>
      <c r="BC1531" s="60">
        <f>IF(AND(ISNUMBER(BB1530),ISNUMBER(BB1531)),BB1531/BB1530-1,"")</f>
        <v>7.1821881733291626E-4</v>
      </c>
      <c r="BD1531" s="60">
        <f>IF(ISNUMBER(BB1531),BB1531/MAX(BB$22:BB1531)-1,"")</f>
        <v>-0.24425962755378783</v>
      </c>
      <c r="BF1531" s="62">
        <v>50.02</v>
      </c>
      <c r="BG1531" s="60">
        <f>IF(AND(ISNUMBER(BF1530),ISNUMBER(BF1531)),BF1531/BF1530-1,"")</f>
        <v>-5.9940059940044588E-4</v>
      </c>
      <c r="BH1531" s="60">
        <f>IF(ISNUMBER(BF1531),BF1531/MAX(BF$22:BF1531)-1,"")</f>
        <v>-7.609900258588842E-2</v>
      </c>
      <c r="BK1531" s="61">
        <f>BK1530*(1+BL1531)</f>
        <v>156.58959274655075</v>
      </c>
      <c r="BL1531" s="60">
        <f>$L$12*N(AQ1531)+$L$13*N(S1531)+$L$14*N(AA1531)+$L$15*N(AE1531)+$L$16*N(AY1531)+$L$17*N(BC1531)+$L$18*N(AM1531)+$L$19*N(AU1531)+$L$20*N(W1531)</f>
        <v>6.5908341994207165E-4</v>
      </c>
      <c r="BM1531" s="60">
        <f>IF(ISNUMBER(BK1531),BK1531/MAX(BK$22:BK1531)-1,"")</f>
        <v>-2.4275287359323272E-3</v>
      </c>
      <c r="BO1531" s="61">
        <f>BO1530*(1+BP1531)</f>
        <v>156.5960310419342</v>
      </c>
      <c r="BP1531" s="60">
        <f>$L$36*N(S1531)+$L$37*N(AQ1531)+$L$38*N(AA1531)+$L$39*N(AE1531)+$L$40*N(AM1531)+$L$41*N(W1531)+$L$42*N(AI1531)+$L$43*N(BG1531)+$L$44*N(AY1531)</f>
        <v>1.3814944540407692E-3</v>
      </c>
      <c r="BQ1531" s="60">
        <f>IF(ISNUMBER(BO1531),BO1531/MAX(BO$22:BO1531)-1,"")</f>
        <v>-3.9459477217070882E-3</v>
      </c>
      <c r="BS1531" s="61">
        <f>BS1530*(1+BT1531)</f>
        <v>144.5599772030647</v>
      </c>
      <c r="BT1531" s="60">
        <f>$L$60*N(S1531)+$L$61*N(AE1531)+$L$62*N(AQ1531)+$L$63*N(AM1531)+$L$64*N(AI1531)+$L$65*N(AA1531)+$L$66*N(BG1531)+$L$67*N(W1531)+$L$68*N(AY1531)</f>
        <v>1.7639598409778332E-3</v>
      </c>
      <c r="BU1531" s="60">
        <f>IF(ISNUMBER(BS1531),BS1531/MAX(BS$22:BS1531)-1,"")</f>
        <v>-3.8229770246367423E-4</v>
      </c>
    </row>
    <row r="1532" spans="17:73" ht="16" customHeight="1">
      <c r="Q1532" s="63">
        <v>45278</v>
      </c>
      <c r="R1532" s="62">
        <v>701.43</v>
      </c>
      <c r="S1532" s="60">
        <f>IF(AND(ISNUMBER(R1531),ISNUMBER(R1532)),R1532/R1531-1,"")</f>
        <v>1.2990350025694486E-3</v>
      </c>
      <c r="T1532" s="60">
        <f>IF(ISNUMBER(R1532),R1532/MAX(R$22:R1532)-1,"")</f>
        <v>-1.0579323769624671E-2</v>
      </c>
      <c r="V1532" s="62">
        <v>351.52</v>
      </c>
      <c r="W1532" s="60">
        <f>IF(AND(ISNUMBER(V1531),ISNUMBER(V1532)),V1532/V1531-1,"")</f>
        <v>-4.8338024965177695E-4</v>
      </c>
      <c r="X1532" s="60">
        <f>IF(ISNUMBER(V1532),V1532/MAX(V$22:V1532)-1,"")</f>
        <v>-2.1290487410224879E-3</v>
      </c>
      <c r="Z1532" s="62">
        <v>13.08</v>
      </c>
      <c r="AA1532" s="60">
        <f>IF(AND(ISNUMBER(Z1531),ISNUMBER(Z1532)),Z1532/Z1531-1,"")</f>
        <v>0</v>
      </c>
      <c r="AB1532" s="60">
        <f>IF(ISNUMBER(Z1532),Z1532/MAX(Z$22:Z1532)-1,"")</f>
        <v>-3.539823008849563E-2</v>
      </c>
      <c r="AD1532" s="62">
        <v>16.84</v>
      </c>
      <c r="AE1532" s="60">
        <f>IF(AND(ISNUMBER(AD1531),ISNUMBER(AD1532)),AD1532/AD1531-1,"")</f>
        <v>-9.4117647058823417E-3</v>
      </c>
      <c r="AF1532" s="60">
        <f>IF(ISNUMBER(AD1532),AD1532/MAX(AD$22:AD1532)-1,"")</f>
        <v>-3.9908779931584926E-2</v>
      </c>
      <c r="AH1532" s="62">
        <v>18.21</v>
      </c>
      <c r="AI1532" s="60">
        <f>IF(AND(ISNUMBER(AH1531),ISNUMBER(AH1532)),AH1532/AH1531-1,"")</f>
        <v>-1.6447368421050879E-3</v>
      </c>
      <c r="AJ1532" s="60">
        <f>IF(ISNUMBER(AH1532),AH1532/MAX(AH$22:AH1532)-1,"")</f>
        <v>-0.13450570342205315</v>
      </c>
      <c r="AL1532" s="62">
        <v>19.899999999999999</v>
      </c>
      <c r="AM1532" s="60">
        <f>IF(AND(ISNUMBER(AL1531),ISNUMBER(AL1532)),AL1532/AL1531-1,"")</f>
        <v>-1.4363546310054653E-2</v>
      </c>
      <c r="AN1532" s="60">
        <f>IF(ISNUMBER(AL1532),AL1532/MAX(AL$22:AL1532)-1,"")</f>
        <v>-0.15570640644887579</v>
      </c>
      <c r="AP1532" s="62">
        <v>100.58</v>
      </c>
      <c r="AQ1532" s="60">
        <f>IF(AND(ISNUMBER(AP1531),ISNUMBER(AP1532)),AP1532/AP1531-1,"")</f>
        <v>5.9689614007174541E-4</v>
      </c>
      <c r="AR1532" s="60">
        <f>IF(ISNUMBER(AP1532),AP1532/MAX(AP$22:AP1532)-1,"")</f>
        <v>-1.9845207382417351E-3</v>
      </c>
      <c r="AT1532" s="62">
        <v>50.18</v>
      </c>
      <c r="AU1532" s="60">
        <f>IF(AND(ISNUMBER(AT1531),ISNUMBER(AT1532)),AT1532/AT1531-1,"")</f>
        <v>1.9932230416586094E-4</v>
      </c>
      <c r="AV1532" s="60">
        <f>IF(ISNUMBER(AT1532),AT1532/MAX(AT$22:AT1532)-1,"")</f>
        <v>-1.3930348258706093E-3</v>
      </c>
      <c r="AX1532" s="62">
        <v>27.86</v>
      </c>
      <c r="AY1532" s="60">
        <f>IF(AND(ISNUMBER(AX1531),ISNUMBER(AX1532)),AX1532/AX1531-1,"")</f>
        <v>-5.710206995003575E-3</v>
      </c>
      <c r="AZ1532" s="60">
        <f>IF(ISNUMBER(AX1532),AX1532/MAX(AX$22:AX1532)-1,"")</f>
        <v>-4.7846889952153138E-2</v>
      </c>
      <c r="BB1532" s="62">
        <v>41.95</v>
      </c>
      <c r="BC1532" s="60">
        <f>IF(AND(ISNUMBER(BB1531),ISNUMBER(BB1532)),BB1532/BB1531-1,"")</f>
        <v>3.5885167464115852E-3</v>
      </c>
      <c r="BD1532" s="60">
        <f>IF(ISNUMBER(BB1532),BB1532/MAX(BB$22:BB1532)-1,"")</f>
        <v>-0.24154764057132527</v>
      </c>
      <c r="BF1532" s="62">
        <v>50.24</v>
      </c>
      <c r="BG1532" s="60">
        <f>IF(AND(ISNUMBER(BF1531),ISNUMBER(BF1532)),BF1532/BF1531-1,"")</f>
        <v>4.3982407037184146E-3</v>
      </c>
      <c r="BH1532" s="60">
        <f>IF(ISNUMBER(BF1532),BF1532/MAX(BF$22:BF1532)-1,"")</f>
        <v>-7.203546361285551E-2</v>
      </c>
      <c r="BK1532" s="61">
        <f>BK1531*(1+BL1532)</f>
        <v>156.30524393453973</v>
      </c>
      <c r="BL1532" s="60">
        <f>$L$12*N(AQ1532)+$L$13*N(S1532)+$L$14*N(AA1532)+$L$15*N(AE1532)+$L$16*N(AY1532)+$L$17*N(BC1532)+$L$18*N(AM1532)+$L$19*N(AU1532)+$L$20*N(W1532)</f>
        <v>-1.8158857624161694E-3</v>
      </c>
      <c r="BM1532" s="60">
        <f>IF(ISNUMBER(BK1532),BK1532/MAX(BK$22:BK1532)-1,"")</f>
        <v>-4.2390063834791825E-3</v>
      </c>
      <c r="BO1532" s="61">
        <f>BO1531*(1+BP1532)</f>
        <v>156.28561616021258</v>
      </c>
      <c r="BP1532" s="60">
        <f>$L$36*N(S1532)+$L$37*N(AQ1532)+$L$38*N(AA1532)+$L$39*N(AE1532)+$L$40*N(AM1532)+$L$41*N(W1532)+$L$42*N(AI1532)+$L$43*N(BG1532)+$L$44*N(AY1532)</f>
        <v>-1.9822653208783733E-3</v>
      </c>
      <c r="BQ1532" s="60">
        <f>IF(ISNUMBER(BO1532),BO1532/MAX(BO$22:BO1532)-1,"")</f>
        <v>-5.9203911272586174E-3</v>
      </c>
      <c r="BS1532" s="61">
        <f>BS1531*(1+BT1532)</f>
        <v>144.11394977625204</v>
      </c>
      <c r="BT1532" s="60">
        <f>$L$60*N(S1532)+$L$61*N(AE1532)+$L$62*N(AQ1532)+$L$63*N(AM1532)+$L$64*N(AI1532)+$L$65*N(AA1532)+$L$66*N(BG1532)+$L$67*N(W1532)+$L$68*N(AY1532)</f>
        <v>-3.0854143411086182E-3</v>
      </c>
      <c r="BU1532" s="60">
        <f>IF(ISNUMBER(BS1532),BS1532/MAX(BS$22:BS1532)-1,"")</f>
        <v>-3.4665324967585454E-3</v>
      </c>
    </row>
    <row r="1533" spans="17:73" ht="16" customHeight="1">
      <c r="Q1533" s="63">
        <v>45279</v>
      </c>
      <c r="R1533" s="62">
        <v>702.59</v>
      </c>
      <c r="S1533" s="60">
        <f>IF(AND(ISNUMBER(R1532),ISNUMBER(R1533)),R1533/R1532-1,"")</f>
        <v>1.6537644526184447E-3</v>
      </c>
      <c r="T1533" s="60">
        <f>IF(ISNUMBER(R1533),R1533/MAX(R$22:R1533)-1,"")</f>
        <v>-8.9430550265892084E-3</v>
      </c>
      <c r="V1533" s="62">
        <v>351.81</v>
      </c>
      <c r="W1533" s="60">
        <f>IF(AND(ISNUMBER(V1532),ISNUMBER(V1533)),V1533/V1532-1,"")</f>
        <v>8.2498862084667834E-4</v>
      </c>
      <c r="X1533" s="60">
        <f>IF(ISNUMBER(V1533),V1533/MAX(V$22:V1533)-1,"")</f>
        <v>-1.3058165611604666E-3</v>
      </c>
      <c r="Z1533" s="62">
        <v>13.06</v>
      </c>
      <c r="AA1533" s="60">
        <f>IF(AND(ISNUMBER(Z1532),ISNUMBER(Z1533)),Z1533/Z1532-1,"")</f>
        <v>-1.5290519877675379E-3</v>
      </c>
      <c r="AB1533" s="60">
        <f>IF(ISNUMBER(Z1533),Z1533/MAX(Z$22:Z1533)-1,"")</f>
        <v>-3.6873156342182911E-2</v>
      </c>
      <c r="AD1533" s="62">
        <v>16.98</v>
      </c>
      <c r="AE1533" s="60">
        <f>IF(AND(ISNUMBER(AD1532),ISNUMBER(AD1533)),AD1533/AD1532-1,"")</f>
        <v>8.3135391923991886E-3</v>
      </c>
      <c r="AF1533" s="60">
        <f>IF(ISNUMBER(AD1533),AD1533/MAX(AD$22:AD1533)-1,"")</f>
        <v>-3.1927023945267918E-2</v>
      </c>
      <c r="AH1533" s="62">
        <v>18.39</v>
      </c>
      <c r="AI1533" s="60">
        <f>IF(AND(ISNUMBER(AH1532),ISNUMBER(AH1533)),AH1533/AH1532-1,"")</f>
        <v>9.884678747940745E-3</v>
      </c>
      <c r="AJ1533" s="60">
        <f>IF(ISNUMBER(AH1533),AH1533/MAX(AH$22:AH1533)-1,"")</f>
        <v>-0.12595057034220525</v>
      </c>
      <c r="AL1533" s="62">
        <v>19.84</v>
      </c>
      <c r="AM1533" s="60">
        <f>IF(AND(ISNUMBER(AL1532),ISNUMBER(AL1533)),AL1533/AL1532-1,"")</f>
        <v>-3.0150753768843908E-3</v>
      </c>
      <c r="AN1533" s="60">
        <f>IF(ISNUMBER(AL1533),AL1533/MAX(AL$22:AL1533)-1,"")</f>
        <v>-0.15825201527365296</v>
      </c>
      <c r="AP1533" s="62">
        <v>100.59</v>
      </c>
      <c r="AQ1533" s="60">
        <f>IF(AND(ISNUMBER(AP1532),ISNUMBER(AP1533)),AP1533/AP1532-1,"")</f>
        <v>9.9423344601445862E-5</v>
      </c>
      <c r="AR1533" s="60">
        <f>IF(ISNUMBER(AP1533),AP1533/MAX(AP$22:AP1533)-1,"")</f>
        <v>-1.8852947013295873E-3</v>
      </c>
      <c r="AT1533" s="62">
        <v>50.19</v>
      </c>
      <c r="AU1533" s="60">
        <f>IF(AND(ISNUMBER(AT1532),ISNUMBER(AT1533)),AT1533/AT1532-1,"")</f>
        <v>1.9928258270218713E-4</v>
      </c>
      <c r="AV1533" s="60">
        <f>IF(ISNUMBER(AT1533),AT1533/MAX(AT$22:AT1533)-1,"")</f>
        <v>-1.1940298507463476E-3</v>
      </c>
      <c r="AX1533" s="62">
        <v>27.81</v>
      </c>
      <c r="AY1533" s="60">
        <f>IF(AND(ISNUMBER(AX1532),ISNUMBER(AX1533)),AX1533/AX1532-1,"")</f>
        <v>-1.7946877243359971E-3</v>
      </c>
      <c r="AZ1533" s="60">
        <f>IF(ISNUMBER(AX1533),AX1533/MAX(AX$22:AX1533)-1,"")</f>
        <v>-4.9555707450444353E-2</v>
      </c>
      <c r="BB1533" s="62">
        <v>41.94</v>
      </c>
      <c r="BC1533" s="60">
        <f>IF(AND(ISNUMBER(BB1532),ISNUMBER(BB1533)),BB1533/BB1532-1,"")</f>
        <v>-2.3837902264611799E-4</v>
      </c>
      <c r="BD1533" s="60">
        <f>IF(ISNUMBER(BB1533),BB1533/MAX(BB$22:BB1533)-1,"")</f>
        <v>-0.24172843970348945</v>
      </c>
      <c r="BF1533" s="62">
        <v>50.19</v>
      </c>
      <c r="BG1533" s="60">
        <f>IF(AND(ISNUMBER(BF1532),ISNUMBER(BF1533)),BF1533/BF1532-1,"")</f>
        <v>-9.9522292993636796E-4</v>
      </c>
      <c r="BH1533" s="60">
        <f>IF(ISNUMBER(BF1533),BF1533/MAX(BF$22:BF1533)-1,"")</f>
        <v>-7.2958995197635823E-2</v>
      </c>
      <c r="BK1533" s="61">
        <f>BK1532*(1+BL1533)</f>
        <v>156.41290098565989</v>
      </c>
      <c r="BL1533" s="60">
        <f>$L$12*N(AQ1533)+$L$13*N(S1533)+$L$14*N(AA1533)+$L$15*N(AE1533)+$L$16*N(AY1533)+$L$17*N(BC1533)+$L$18*N(AM1533)+$L$19*N(AU1533)+$L$20*N(W1533)</f>
        <v>6.8876160780156535E-4</v>
      </c>
      <c r="BM1533" s="60">
        <f>IF(ISNUMBER(BK1533),BK1533/MAX(BK$22:BK1533)-1,"")</f>
        <v>-3.5531644405297769E-3</v>
      </c>
      <c r="BO1533" s="61">
        <f>BO1532*(1+BP1533)</f>
        <v>156.51100939212404</v>
      </c>
      <c r="BP1533" s="60">
        <f>$L$36*N(S1533)+$L$37*N(AQ1533)+$L$38*N(AA1533)+$L$39*N(AE1533)+$L$40*N(AM1533)+$L$41*N(W1533)+$L$42*N(AI1533)+$L$43*N(BG1533)+$L$44*N(AY1533)</f>
        <v>1.4421879469725756E-3</v>
      </c>
      <c r="BQ1533" s="60">
        <f>IF(ISNUMBER(BO1533),BO1533/MAX(BO$22:BO1533)-1,"")</f>
        <v>-4.4867414970111152E-3</v>
      </c>
      <c r="BS1533" s="61">
        <f>BS1532*(1+BT1533)</f>
        <v>144.49870354265113</v>
      </c>
      <c r="BT1533" s="60">
        <f>$L$60*N(S1533)+$L$61*N(AE1533)+$L$62*N(AQ1533)+$L$63*N(AM1533)+$L$64*N(AI1533)+$L$65*N(AA1533)+$L$66*N(BG1533)+$L$67*N(W1533)+$L$68*N(AY1533)</f>
        <v>2.6697885041416774E-3</v>
      </c>
      <c r="BU1533" s="60">
        <f>IF(ISNUMBER(BS1533),BS1533/MAX(BS$22:BS1533)-1,"")</f>
        <v>-8.0599890122590168E-4</v>
      </c>
    </row>
    <row r="1534" spans="17:73" ht="16" customHeight="1">
      <c r="Q1534" s="63">
        <v>45280</v>
      </c>
      <c r="R1534" s="62">
        <v>701.54</v>
      </c>
      <c r="S1534" s="60">
        <f>IF(AND(ISNUMBER(R1533),ISNUMBER(R1534)),R1534/R1533-1,"")</f>
        <v>-1.4944704593007341E-3</v>
      </c>
      <c r="T1534" s="60">
        <f>IF(ISNUMBER(R1534),R1534/MAX(R$22:R1534)-1,"")</f>
        <v>-1.0424160354336798E-2</v>
      </c>
      <c r="V1534" s="62">
        <v>351.9</v>
      </c>
      <c r="W1534" s="60">
        <f>IF(AND(ISNUMBER(V1533),ISNUMBER(V1534)),V1534/V1533-1,"")</f>
        <v>2.5581990278844557E-4</v>
      </c>
      <c r="X1534" s="60">
        <f>IF(ISNUMBER(V1534),V1534/MAX(V$22:V1534)-1,"")</f>
        <v>-1.0503307122378125E-3</v>
      </c>
      <c r="Z1534" s="62">
        <v>13.05</v>
      </c>
      <c r="AA1534" s="60">
        <f>IF(AND(ISNUMBER(Z1533),ISNUMBER(Z1534)),Z1534/Z1533-1,"")</f>
        <v>-7.6569678407345521E-4</v>
      </c>
      <c r="AB1534" s="60">
        <f>IF(ISNUMBER(Z1534),Z1534/MAX(Z$22:Z1534)-1,"")</f>
        <v>-3.7610619469026552E-2</v>
      </c>
      <c r="AD1534" s="62">
        <v>17.27</v>
      </c>
      <c r="AE1534" s="60">
        <f>IF(AND(ISNUMBER(AD1533),ISNUMBER(AD1534)),AD1534/AD1533-1,"")</f>
        <v>1.7078916372202491E-2</v>
      </c>
      <c r="AF1534" s="60">
        <f>IF(ISNUMBER(AD1534),AD1534/MAX(AD$22:AD1534)-1,"")</f>
        <v>-1.5393386545039855E-2</v>
      </c>
      <c r="AH1534" s="62">
        <v>18.52</v>
      </c>
      <c r="AI1534" s="60">
        <f>IF(AND(ISNUMBER(AH1533),ISNUMBER(AH1534)),AH1534/AH1533-1,"")</f>
        <v>7.0690592713431588E-3</v>
      </c>
      <c r="AJ1534" s="60">
        <f>IF(ISNUMBER(AH1534),AH1534/MAX(AH$22:AH1534)-1,"")</f>
        <v>-0.11977186311787069</v>
      </c>
      <c r="AL1534" s="62">
        <v>19.899999999999999</v>
      </c>
      <c r="AM1534" s="60">
        <f>IF(AND(ISNUMBER(AL1533),ISNUMBER(AL1534)),AL1534/AL1533-1,"")</f>
        <v>3.0241935483870108E-3</v>
      </c>
      <c r="AN1534" s="60">
        <f>IF(ISNUMBER(AL1534),AL1534/MAX(AL$22:AL1534)-1,"")</f>
        <v>-0.15570640644887579</v>
      </c>
      <c r="AP1534" s="62">
        <v>100.6</v>
      </c>
      <c r="AQ1534" s="60">
        <f>IF(AND(ISNUMBER(AP1533),ISNUMBER(AP1534)),AP1534/AP1533-1,"")</f>
        <v>9.9413460582509217E-5</v>
      </c>
      <c r="AR1534" s="60">
        <f>IF(ISNUMBER(AP1534),AP1534/MAX(AP$22:AP1534)-1,"")</f>
        <v>-1.7860686644176615E-3</v>
      </c>
      <c r="AT1534" s="62">
        <v>50.2</v>
      </c>
      <c r="AU1534" s="60">
        <f>IF(AND(ISNUMBER(AT1533),ISNUMBER(AT1534)),AT1534/AT1533-1,"")</f>
        <v>1.9924287706718502E-4</v>
      </c>
      <c r="AV1534" s="60">
        <f>IF(ISNUMBER(AT1534),AT1534/MAX(AT$22:AT1534)-1,"")</f>
        <v>-9.9502487562186381E-4</v>
      </c>
      <c r="AX1534" s="62">
        <v>27.85</v>
      </c>
      <c r="AY1534" s="60">
        <f>IF(AND(ISNUMBER(AX1533),ISNUMBER(AX1534)),AX1534/AX1533-1,"")</f>
        <v>1.4383315354189463E-3</v>
      </c>
      <c r="AZ1534" s="60">
        <f>IF(ISNUMBER(AX1534),AX1534/MAX(AX$22:AX1534)-1,"")</f>
        <v>-4.8188653451811336E-2</v>
      </c>
      <c r="BB1534" s="62">
        <v>41.99</v>
      </c>
      <c r="BC1534" s="60">
        <f>IF(AND(ISNUMBER(BB1533),ISNUMBER(BB1534)),BB1534/BB1533-1,"")</f>
        <v>1.1921793037674711E-3</v>
      </c>
      <c r="BD1534" s="60">
        <f>IF(ISNUMBER(BB1534),BB1534/MAX(BB$22:BB1534)-1,"")</f>
        <v>-0.24082444404266856</v>
      </c>
      <c r="BF1534" s="62">
        <v>50.25</v>
      </c>
      <c r="BG1534" s="60">
        <f>IF(AND(ISNUMBER(BF1533),ISNUMBER(BF1534)),BF1534/BF1533-1,"")</f>
        <v>1.1954572624028881E-3</v>
      </c>
      <c r="BH1534" s="60">
        <f>IF(ISNUMBER(BF1534),BF1534/MAX(BF$22:BF1534)-1,"")</f>
        <v>-7.1850757295899514E-2</v>
      </c>
      <c r="BK1534" s="61">
        <f>BK1533*(1+BL1534)</f>
        <v>156.66035324435268</v>
      </c>
      <c r="BL1534" s="60">
        <f>$L$12*N(AQ1534)+$L$13*N(S1534)+$L$14*N(AA1534)+$L$15*N(AE1534)+$L$16*N(AY1534)+$L$17*N(BC1534)+$L$18*N(AM1534)+$L$19*N(AU1534)+$L$20*N(W1534)</f>
        <v>1.5820450687471417E-3</v>
      </c>
      <c r="BM1534" s="60">
        <f>IF(ISNUMBER(BK1534),BK1534/MAX(BK$22:BK1534)-1,"")</f>
        <v>-1.9767406380643004E-3</v>
      </c>
      <c r="BO1534" s="61">
        <f>BO1533*(1+BP1534)</f>
        <v>156.91505759770288</v>
      </c>
      <c r="BP1534" s="60">
        <f>$L$36*N(S1534)+$L$37*N(AQ1534)+$L$38*N(AA1534)+$L$39*N(AE1534)+$L$40*N(AM1534)+$L$41*N(W1534)+$L$42*N(AI1534)+$L$43*N(BG1534)+$L$44*N(AY1534)</f>
        <v>2.5815960624631716E-3</v>
      </c>
      <c r="BQ1534" s="60">
        <f>IF(ISNUMBER(BO1534),BO1534/MAX(BO$22:BO1534)-1,"")</f>
        <v>-1.9167283887298048E-3</v>
      </c>
      <c r="BS1534" s="61">
        <f>BS1533*(1+BT1534)</f>
        <v>145.06119450217659</v>
      </c>
      <c r="BT1534" s="60">
        <f>$L$60*N(S1534)+$L$61*N(AE1534)+$L$62*N(AQ1534)+$L$63*N(AM1534)+$L$64*N(AI1534)+$L$65*N(AA1534)+$L$66*N(BG1534)+$L$67*N(W1534)+$L$68*N(AY1534)</f>
        <v>3.8927059256240147E-3</v>
      </c>
      <c r="BU1534" s="60">
        <f>IF(ISNUMBER(BS1534),BS1534/MAX(BS$22:BS1534)-1,"")</f>
        <v>0</v>
      </c>
    </row>
    <row r="1535" spans="17:73" ht="16" customHeight="1">
      <c r="Q1535" s="63">
        <v>45281</v>
      </c>
      <c r="R1535" s="62">
        <v>695.62</v>
      </c>
      <c r="S1535" s="60">
        <f>IF(AND(ISNUMBER(R1534),ISNUMBER(R1535)),R1535/R1534-1,"")</f>
        <v>-8.4385779855745691E-3</v>
      </c>
      <c r="T1535" s="60">
        <f>IF(ISNUMBER(R1535),R1535/MAX(R$22:R1535)-1,"")</f>
        <v>-1.8774773249827126E-2</v>
      </c>
      <c r="V1535" s="62">
        <v>348.52</v>
      </c>
      <c r="W1535" s="60">
        <f>IF(AND(ISNUMBER(V1534),ISNUMBER(V1535)),V1535/V1534-1,"")</f>
        <v>-9.6050014208581835E-3</v>
      </c>
      <c r="X1535" s="60">
        <f>IF(ISNUMBER(V1535),V1535/MAX(V$22:V1535)-1,"")</f>
        <v>-1.064524370511255E-2</v>
      </c>
      <c r="Z1535" s="62">
        <v>12.9</v>
      </c>
      <c r="AA1535" s="60">
        <f>IF(AND(ISNUMBER(Z1534),ISNUMBER(Z1535)),Z1535/Z1534-1,"")</f>
        <v>-1.1494252873563204E-2</v>
      </c>
      <c r="AB1535" s="60">
        <f>IF(ISNUMBER(Z1535),Z1535/MAX(Z$22:Z1535)-1,"")</f>
        <v>-4.8672566371681381E-2</v>
      </c>
      <c r="AD1535" s="62">
        <v>16.989999999999998</v>
      </c>
      <c r="AE1535" s="60">
        <f>IF(AND(ISNUMBER(AD1534),ISNUMBER(AD1535)),AD1535/AD1534-1,"")</f>
        <v>-1.6213086276780642E-2</v>
      </c>
      <c r="AF1535" s="60">
        <f>IF(ISNUMBER(AD1535),AD1535/MAX(AD$22:AD1535)-1,"")</f>
        <v>-3.1356898517673981E-2</v>
      </c>
      <c r="AH1535" s="62">
        <v>18.37</v>
      </c>
      <c r="AI1535" s="60">
        <f>IF(AND(ISNUMBER(AH1534),ISNUMBER(AH1535)),AH1535/AH1534-1,"")</f>
        <v>-8.099352051835762E-3</v>
      </c>
      <c r="AJ1535" s="60">
        <f>IF(ISNUMBER(AH1535),AH1535/MAX(AH$22:AH1535)-1,"")</f>
        <v>-0.12690114068441061</v>
      </c>
      <c r="AL1535" s="62">
        <v>19.73</v>
      </c>
      <c r="AM1535" s="60">
        <f>IF(AND(ISNUMBER(AL1534),ISNUMBER(AL1535)),AL1535/AL1534-1,"")</f>
        <v>-8.5427135678390886E-3</v>
      </c>
      <c r="AN1535" s="60">
        <f>IF(ISNUMBER(AL1535),AL1535/MAX(AL$22:AL1535)-1,"")</f>
        <v>-0.16291896478574464</v>
      </c>
      <c r="AP1535" s="62">
        <v>100.6</v>
      </c>
      <c r="AQ1535" s="60">
        <f>IF(AND(ISNUMBER(AP1534),ISNUMBER(AP1535)),AP1535/AP1534-1,"")</f>
        <v>0</v>
      </c>
      <c r="AR1535" s="60">
        <f>IF(ISNUMBER(AP1535),AP1535/MAX(AP$22:AP1535)-1,"")</f>
        <v>-1.7860686644176615E-3</v>
      </c>
      <c r="AT1535" s="62">
        <v>50.21</v>
      </c>
      <c r="AU1535" s="60">
        <f>IF(AND(ISNUMBER(AT1534),ISNUMBER(AT1535)),AT1535/AT1534-1,"")</f>
        <v>1.9920318725086261E-4</v>
      </c>
      <c r="AV1535" s="60">
        <f>IF(ISNUMBER(AT1535),AT1535/MAX(AT$22:AT1535)-1,"")</f>
        <v>-7.9601990049749105E-4</v>
      </c>
      <c r="AX1535" s="62">
        <v>27.9</v>
      </c>
      <c r="AY1535" s="60">
        <f>IF(AND(ISNUMBER(AX1534),ISNUMBER(AX1535)),AX1535/AX1534-1,"")</f>
        <v>1.7953321364452268E-3</v>
      </c>
      <c r="AZ1535" s="60">
        <f>IF(ISNUMBER(AX1535),AX1535/MAX(AX$22:AX1535)-1,"")</f>
        <v>-4.6479835953520232E-2</v>
      </c>
      <c r="BB1535" s="62">
        <v>42.12</v>
      </c>
      <c r="BC1535" s="60">
        <f>IF(AND(ISNUMBER(BB1534),ISNUMBER(BB1535)),BB1535/BB1534-1,"")</f>
        <v>3.0959752321979561E-3</v>
      </c>
      <c r="BD1535" s="60">
        <f>IF(ISNUMBER(BB1535),BB1535/MAX(BB$22:BB1535)-1,"")</f>
        <v>-0.23847405532453447</v>
      </c>
      <c r="BF1535" s="62">
        <v>50.35</v>
      </c>
      <c r="BG1535" s="60">
        <f>IF(AND(ISNUMBER(BF1534),ISNUMBER(BF1535)),BF1535/BF1534-1,"")</f>
        <v>1.9900497512437276E-3</v>
      </c>
      <c r="BH1535" s="60">
        <f>IF(ISNUMBER(BF1535),BF1535/MAX(BF$22:BF1535)-1,"")</f>
        <v>-7.0003694126339111E-2</v>
      </c>
      <c r="BK1535" s="61">
        <f>BK1534*(1+BL1535)</f>
        <v>155.7307815008636</v>
      </c>
      <c r="BL1535" s="60">
        <f>$L$12*N(AQ1535)+$L$13*N(S1535)+$L$14*N(AA1535)+$L$15*N(AE1535)+$L$16*N(AY1535)+$L$17*N(BC1535)+$L$18*N(AM1535)+$L$19*N(AU1535)+$L$20*N(W1535)</f>
        <v>-5.9336757784476824E-3</v>
      </c>
      <c r="BM1535" s="60">
        <f>IF(ISNUMBER(BK1535),BK1535/MAX(BK$22:BK1535)-1,"")</f>
        <v>-7.8986870784676366E-3</v>
      </c>
      <c r="BO1535" s="61">
        <f>BO1534*(1+BP1535)</f>
        <v>155.71823448217947</v>
      </c>
      <c r="BP1535" s="60">
        <f>$L$36*N(S1535)+$L$37*N(AQ1535)+$L$38*N(AA1535)+$L$39*N(AE1535)+$L$40*N(AM1535)+$L$41*N(W1535)+$L$42*N(AI1535)+$L$43*N(BG1535)+$L$44*N(AY1535)</f>
        <v>-7.627203748615528E-3</v>
      </c>
      <c r="BQ1535" s="60">
        <f>IF(ISNUMBER(BO1535),BO1535/MAX(BO$22:BO1535)-1,"")</f>
        <v>-9.5293128593937348E-3</v>
      </c>
      <c r="BS1535" s="61">
        <f>BS1534*(1+BT1535)</f>
        <v>143.83584155918962</v>
      </c>
      <c r="BT1535" s="60">
        <f>$L$60*N(S1535)+$L$61*N(AE1535)+$L$62*N(AQ1535)+$L$63*N(AM1535)+$L$64*N(AI1535)+$L$65*N(AA1535)+$L$66*N(BG1535)+$L$67*N(W1535)+$L$68*N(AY1535)</f>
        <v>-8.4471449941670908E-3</v>
      </c>
      <c r="BU1535" s="60">
        <f>IF(ISNUMBER(BS1535),BS1535/MAX(BS$22:BS1535)-1,"")</f>
        <v>-8.4471449941672105E-3</v>
      </c>
    </row>
    <row r="1536" spans="17:73" ht="16" customHeight="1">
      <c r="Q1536" s="63">
        <v>45282</v>
      </c>
      <c r="R1536" s="62">
        <v>696.61</v>
      </c>
      <c r="S1536" s="60">
        <f>IF(AND(ISNUMBER(R1535),ISNUMBER(R1536)),R1536/R1535-1,"")</f>
        <v>1.4231908225754708E-3</v>
      </c>
      <c r="T1536" s="60">
        <f>IF(ISNUMBER(R1536),R1536/MAX(R$22:R1536)-1,"")</f>
        <v>-1.737830251223671E-2</v>
      </c>
      <c r="V1536" s="62">
        <v>347.74</v>
      </c>
      <c r="W1536" s="60">
        <f>IF(AND(ISNUMBER(V1535),ISNUMBER(V1536)),V1536/V1535-1,"")</f>
        <v>-2.2380351199356996E-3</v>
      </c>
      <c r="X1536" s="60">
        <f>IF(ISNUMBER(V1536),V1536/MAX(V$22:V1536)-1,"")</f>
        <v>-1.2859454395775849E-2</v>
      </c>
      <c r="Z1536" s="62">
        <v>12.9</v>
      </c>
      <c r="AA1536" s="60">
        <f>IF(AND(ISNUMBER(Z1535),ISNUMBER(Z1536)),Z1536/Z1535-1,"")</f>
        <v>0</v>
      </c>
      <c r="AB1536" s="60">
        <f>IF(ISNUMBER(Z1536),Z1536/MAX(Z$22:Z1536)-1,"")</f>
        <v>-4.8672566371681381E-2</v>
      </c>
      <c r="AD1536" s="62">
        <v>17.04</v>
      </c>
      <c r="AE1536" s="60">
        <f>IF(AND(ISNUMBER(AD1535),ISNUMBER(AD1536)),AD1536/AD1535-1,"")</f>
        <v>2.9429075927016601E-3</v>
      </c>
      <c r="AF1536" s="60">
        <f>IF(ISNUMBER(AD1536),AD1536/MAX(AD$22:AD1536)-1,"")</f>
        <v>-2.8506271379703518E-2</v>
      </c>
      <c r="AH1536" s="62">
        <v>18.36</v>
      </c>
      <c r="AI1536" s="60">
        <f>IF(AND(ISNUMBER(AH1535),ISNUMBER(AH1536)),AH1536/AH1535-1,"")</f>
        <v>-5.4436581382699689E-4</v>
      </c>
      <c r="AJ1536" s="60">
        <f>IF(ISNUMBER(AH1536),AH1536/MAX(AH$22:AH1536)-1,"")</f>
        <v>-0.12737642585551334</v>
      </c>
      <c r="AL1536" s="62">
        <v>19.79</v>
      </c>
      <c r="AM1536" s="60">
        <f>IF(AND(ISNUMBER(AL1535),ISNUMBER(AL1536)),AL1536/AL1535-1,"")</f>
        <v>3.0410542321337442E-3</v>
      </c>
      <c r="AN1536" s="60">
        <f>IF(ISNUMBER(AL1536),AL1536/MAX(AL$22:AL1536)-1,"")</f>
        <v>-0.16037335596096736</v>
      </c>
      <c r="AP1536" s="62">
        <v>100.8</v>
      </c>
      <c r="AQ1536" s="60">
        <f>IF(AND(ISNUMBER(AP1535),ISNUMBER(AP1536)),AP1536/AP1535-1,"")</f>
        <v>1.9880715705766772E-3</v>
      </c>
      <c r="AR1536" s="60">
        <f>IF(ISNUMBER(AP1536),AP1536/MAX(AP$22:AP1536)-1,"")</f>
        <v>0</v>
      </c>
      <c r="AT1536" s="62">
        <v>50.21</v>
      </c>
      <c r="AU1536" s="60">
        <f>IF(AND(ISNUMBER(AT1535),ISNUMBER(AT1536)),AT1536/AT1535-1,"")</f>
        <v>0</v>
      </c>
      <c r="AV1536" s="60">
        <f>IF(ISNUMBER(AT1536),AT1536/MAX(AT$22:AT1536)-1,"")</f>
        <v>-7.9601990049749105E-4</v>
      </c>
      <c r="AX1536" s="62">
        <v>27.96</v>
      </c>
      <c r="AY1536" s="60">
        <f>IF(AND(ISNUMBER(AX1535),ISNUMBER(AX1536)),AX1536/AX1535-1,"")</f>
        <v>2.1505376344086446E-3</v>
      </c>
      <c r="AZ1536" s="60">
        <f>IF(ISNUMBER(AX1536),AX1536/MAX(AX$22:AX1536)-1,"")</f>
        <v>-4.4429254955570818E-2</v>
      </c>
      <c r="BB1536" s="62">
        <v>42.09</v>
      </c>
      <c r="BC1536" s="60">
        <f>IF(AND(ISNUMBER(BB1535),ISNUMBER(BB1536)),BB1536/BB1535-1,"")</f>
        <v>-7.1225071225056169E-4</v>
      </c>
      <c r="BD1536" s="60">
        <f>IF(ISNUMBER(BB1536),BB1536/MAX(BB$22:BB1536)-1,"")</f>
        <v>-0.2390164527210269</v>
      </c>
      <c r="BF1536" s="62">
        <v>50.29</v>
      </c>
      <c r="BG1536" s="60">
        <f>IF(AND(ISNUMBER(BF1535),ISNUMBER(BF1536)),BF1536/BF1535-1,"")</f>
        <v>-1.19165839126123E-3</v>
      </c>
      <c r="BH1536" s="60">
        <f>IF(ISNUMBER(BF1536),BF1536/MAX(BF$22:BF1536)-1,"")</f>
        <v>-7.111193202807542E-2</v>
      </c>
      <c r="BK1536" s="61">
        <f>BK1535*(1+BL1536)</f>
        <v>155.96671562046555</v>
      </c>
      <c r="BL1536" s="60">
        <f>$L$12*N(AQ1536)+$L$13*N(S1536)+$L$14*N(AA1536)+$L$15*N(AE1536)+$L$16*N(AY1536)+$L$17*N(BC1536)+$L$18*N(AM1536)+$L$19*N(AU1536)+$L$20*N(W1536)</f>
        <v>1.515012750389604E-3</v>
      </c>
      <c r="BM1536" s="60">
        <f>IF(ISNUMBER(BK1536),BK1536/MAX(BK$22:BK1536)-1,"")</f>
        <v>-6.3956409397132319E-3</v>
      </c>
      <c r="BO1536" s="61">
        <f>BO1535*(1+BP1536)</f>
        <v>155.96028780716594</v>
      </c>
      <c r="BP1536" s="60">
        <f>$L$36*N(S1536)+$L$37*N(AQ1536)+$L$38*N(AA1536)+$L$39*N(AE1536)+$L$40*N(AM1536)+$L$41*N(W1536)+$L$42*N(AI1536)+$L$43*N(BG1536)+$L$44*N(AY1536)</f>
        <v>1.5544314754875207E-3</v>
      </c>
      <c r="BQ1536" s="60">
        <f>IF(ISNUMBER(BO1536),BO1536/MAX(BO$22:BO1536)-1,"")</f>
        <v>-7.9896940477545142E-3</v>
      </c>
      <c r="BS1536" s="61">
        <f>BS1535*(1+BT1536)</f>
        <v>144.06477412292898</v>
      </c>
      <c r="BT1536" s="60">
        <f>$L$60*N(S1536)+$L$61*N(AE1536)+$L$62*N(AQ1536)+$L$63*N(AM1536)+$L$64*N(AI1536)+$L$65*N(AA1536)+$L$66*N(BG1536)+$L$67*N(W1536)+$L$68*N(AY1536)</f>
        <v>1.5916239044295793E-3</v>
      </c>
      <c r="BU1536" s="60">
        <f>IF(ISNUMBER(BS1536),BS1536/MAX(BS$22:BS1536)-1,"")</f>
        <v>-6.8689657676344051E-3</v>
      </c>
    </row>
    <row r="1537" spans="17:73" ht="16" customHeight="1">
      <c r="Q1537" s="63">
        <v>45287</v>
      </c>
      <c r="R1537" s="62">
        <v>695.68</v>
      </c>
      <c r="S1537" s="60">
        <f>IF(AND(ISNUMBER(R1536),ISNUMBER(R1537)),R1537/R1536-1,"")</f>
        <v>-1.3350368211769714E-3</v>
      </c>
      <c r="T1537" s="60">
        <f>IF(ISNUMBER(R1537),R1537/MAX(R$22:R1537)-1,"")</f>
        <v>-1.8690138659670175E-2</v>
      </c>
      <c r="V1537" s="62">
        <v>347.98</v>
      </c>
      <c r="W1537" s="60">
        <f>IF(AND(ISNUMBER(V1536),ISNUMBER(V1537)),V1537/V1536-1,"")</f>
        <v>6.9017081727729135E-4</v>
      </c>
      <c r="X1537" s="60">
        <f>IF(ISNUMBER(V1537),V1537/MAX(V$22:V1537)-1,"")</f>
        <v>-1.2178158798648697E-2</v>
      </c>
      <c r="Z1537" s="62">
        <v>12.9</v>
      </c>
      <c r="AA1537" s="60">
        <f>IF(AND(ISNUMBER(Z1536),ISNUMBER(Z1537)),Z1537/Z1536-1,"")</f>
        <v>0</v>
      </c>
      <c r="AB1537" s="60">
        <f>IF(ISNUMBER(Z1537),Z1537/MAX(Z$22:Z1537)-1,"")</f>
        <v>-4.8672566371681381E-2</v>
      </c>
      <c r="AD1537" s="62">
        <v>17.3</v>
      </c>
      <c r="AE1537" s="60">
        <f>IF(AND(ISNUMBER(AD1536),ISNUMBER(AD1537)),AD1537/AD1536-1,"")</f>
        <v>1.5258215962441479E-2</v>
      </c>
      <c r="AF1537" s="60">
        <f>IF(ISNUMBER(AD1537),AD1537/MAX(AD$22:AD1537)-1,"")</f>
        <v>-1.36830102622576E-2</v>
      </c>
      <c r="AH1537" s="62">
        <v>18.47</v>
      </c>
      <c r="AI1537" s="60">
        <f>IF(AND(ISNUMBER(AH1536),ISNUMBER(AH1537)),AH1537/AH1536-1,"")</f>
        <v>5.9912854030501617E-3</v>
      </c>
      <c r="AJ1537" s="60">
        <f>IF(ISNUMBER(AH1537),AH1537/MAX(AH$22:AH1537)-1,"")</f>
        <v>-0.12214828897338403</v>
      </c>
      <c r="AL1537" s="62">
        <v>19.87</v>
      </c>
      <c r="AM1537" s="60">
        <f>IF(AND(ISNUMBER(AL1536),ISNUMBER(AL1537)),AL1537/AL1536-1,"")</f>
        <v>4.0424456796361863E-3</v>
      </c>
      <c r="AN1537" s="60">
        <f>IF(ISNUMBER(AL1537),AL1537/MAX(AL$22:AL1537)-1,"")</f>
        <v>-0.15697921086126432</v>
      </c>
      <c r="AP1537" s="62">
        <v>100.69</v>
      </c>
      <c r="AQ1537" s="60">
        <f>IF(AND(ISNUMBER(AP1536),ISNUMBER(AP1537)),AP1537/AP1536-1,"")</f>
        <v>-1.0912698412698374E-3</v>
      </c>
      <c r="AR1537" s="60">
        <f>IF(ISNUMBER(AP1537),AP1537/MAX(AP$22:AP1537)-1,"")</f>
        <v>-1.0912698412698374E-3</v>
      </c>
      <c r="AT1537" s="62">
        <v>50.234999999999999</v>
      </c>
      <c r="AU1537" s="60">
        <f>IF(AND(ISNUMBER(AT1536),ISNUMBER(AT1537)),AT1537/AT1536-1,"")</f>
        <v>4.9790878311095632E-4</v>
      </c>
      <c r="AV1537" s="60">
        <f>IF(ISNUMBER(AT1537),AT1537/MAX(AT$22:AT1537)-1,"")</f>
        <v>-2.9850746268655914E-4</v>
      </c>
      <c r="AX1537" s="62">
        <v>28.09</v>
      </c>
      <c r="AY1537" s="60">
        <f>IF(AND(ISNUMBER(AX1536),ISNUMBER(AX1537)),AX1537/AX1536-1,"")</f>
        <v>4.6494992846923822E-3</v>
      </c>
      <c r="AZ1537" s="60">
        <f>IF(ISNUMBER(AX1537),AX1537/MAX(AX$22:AX1537)-1,"")</f>
        <v>-3.9986329460013681E-2</v>
      </c>
      <c r="BB1537" s="62">
        <v>42.18</v>
      </c>
      <c r="BC1537" s="60">
        <f>IF(AND(ISNUMBER(BB1536),ISNUMBER(BB1537)),BB1537/BB1536-1,"")</f>
        <v>2.1382751247325249E-3</v>
      </c>
      <c r="BD1537" s="60">
        <f>IF(ISNUMBER(BB1537),BB1537/MAX(BB$22:BB1537)-1,"")</f>
        <v>-0.23738926053154952</v>
      </c>
      <c r="BF1537" s="62">
        <v>50.36</v>
      </c>
      <c r="BG1537" s="60">
        <f>IF(AND(ISNUMBER(BF1536),ISNUMBER(BF1537)),BF1537/BF1536-1,"")</f>
        <v>1.3919268244184657E-3</v>
      </c>
      <c r="BH1537" s="60">
        <f>IF(ISNUMBER(BF1537),BF1537/MAX(BF$22:BF1537)-1,"")</f>
        <v>-6.9818987809383115E-2</v>
      </c>
      <c r="BK1537" s="61">
        <f>BK1536*(1+BL1537)</f>
        <v>156.26298674413144</v>
      </c>
      <c r="BL1537" s="60">
        <f>$L$12*N(AQ1537)+$L$13*N(S1537)+$L$14*N(AA1537)+$L$15*N(AE1537)+$L$16*N(AY1537)+$L$17*N(BC1537)+$L$18*N(AM1537)+$L$19*N(AU1537)+$L$20*N(W1537)</f>
        <v>1.8995791665373097E-3</v>
      </c>
      <c r="BM1537" s="60">
        <f>IF(ISNUMBER(BK1537),BK1537/MAX(BK$22:BK1537)-1,"")</f>
        <v>-4.5082107994616205E-3</v>
      </c>
      <c r="BO1537" s="61">
        <f>BO1536*(1+BP1537)</f>
        <v>156.35140423842429</v>
      </c>
      <c r="BP1537" s="60">
        <f>$L$36*N(S1537)+$L$37*N(AQ1537)+$L$38*N(AA1537)+$L$39*N(AE1537)+$L$40*N(AM1537)+$L$41*N(W1537)+$L$42*N(AI1537)+$L$43*N(BG1537)+$L$44*N(AY1537)</f>
        <v>2.5077950083160581E-3</v>
      </c>
      <c r="BQ1537" s="60">
        <f>IF(ISNUMBER(BO1537),BO1537/MAX(BO$22:BO1537)-1,"")</f>
        <v>-5.50193555428935E-3</v>
      </c>
      <c r="BS1537" s="61">
        <f>BS1536*(1+BT1537)</f>
        <v>144.56624779580204</v>
      </c>
      <c r="BT1537" s="60">
        <f>$L$60*N(S1537)+$L$61*N(AE1537)+$L$62*N(AQ1537)+$L$63*N(AM1537)+$L$64*N(AI1537)+$L$65*N(AA1537)+$L$66*N(BG1537)+$L$67*N(W1537)+$L$68*N(AY1537)</f>
        <v>3.4808902865119651E-3</v>
      </c>
      <c r="BU1537" s="60">
        <f>IF(ISNUMBER(BS1537),BS1537/MAX(BS$22:BS1537)-1,"")</f>
        <v>-3.4119855973412383E-3</v>
      </c>
    </row>
    <row r="1538" spans="17:73" ht="16" customHeight="1">
      <c r="Q1538" s="63">
        <v>45288</v>
      </c>
      <c r="R1538" s="62">
        <v>697.91</v>
      </c>
      <c r="S1538" s="60">
        <f>IF(AND(ISNUMBER(R1537),ISNUMBER(R1538)),R1538/R1537-1,"")</f>
        <v>3.2054967801287138E-3</v>
      </c>
      <c r="T1538" s="60">
        <f>IF(ISNUMBER(R1538),R1538/MAX(R$22:R1538)-1,"")</f>
        <v>-1.5544553058835175E-2</v>
      </c>
      <c r="V1538" s="62">
        <v>348.75</v>
      </c>
      <c r="W1538" s="60">
        <f>IF(AND(ISNUMBER(V1537),ISNUMBER(V1538)),V1538/V1537-1,"")</f>
        <v>2.2127708488992592E-3</v>
      </c>
      <c r="X1538" s="60">
        <f>IF(ISNUMBER(V1538),V1538/MAX(V$22:V1538)-1,"")</f>
        <v>-9.9923354245322615E-3</v>
      </c>
      <c r="Z1538" s="62">
        <v>12.98</v>
      </c>
      <c r="AA1538" s="60">
        <f>IF(AND(ISNUMBER(Z1537),ISNUMBER(Z1538)),Z1538/Z1537-1,"")</f>
        <v>6.2015503875969546E-3</v>
      </c>
      <c r="AB1538" s="60">
        <f>IF(ISNUMBER(Z1538),Z1538/MAX(Z$22:Z1538)-1,"")</f>
        <v>-4.2772861356932146E-2</v>
      </c>
      <c r="AD1538" s="62">
        <v>17.260000000000002</v>
      </c>
      <c r="AE1538" s="60">
        <f>IF(AND(ISNUMBER(AD1537),ISNUMBER(AD1538)),AD1538/AD1537-1,"")</f>
        <v>-2.3121387283236983E-3</v>
      </c>
      <c r="AF1538" s="60">
        <f>IF(ISNUMBER(AD1538),AD1538/MAX(AD$22:AD1538)-1,"")</f>
        <v>-1.5963511972633793E-2</v>
      </c>
      <c r="AH1538" s="62">
        <v>18.62</v>
      </c>
      <c r="AI1538" s="60">
        <f>IF(AND(ISNUMBER(AH1537),ISNUMBER(AH1538)),AH1538/AH1537-1,"")</f>
        <v>8.1212777476991072E-3</v>
      </c>
      <c r="AJ1538" s="60">
        <f>IF(ISNUMBER(AH1538),AH1538/MAX(AH$22:AH1538)-1,"")</f>
        <v>-0.11501901140684401</v>
      </c>
      <c r="AL1538" s="62">
        <v>19.93</v>
      </c>
      <c r="AM1538" s="60">
        <f>IF(AND(ISNUMBER(AL1537),ISNUMBER(AL1538)),AL1538/AL1537-1,"")</f>
        <v>3.0196275792651051E-3</v>
      </c>
      <c r="AN1538" s="60">
        <f>IF(ISNUMBER(AL1538),AL1538/MAX(AL$22:AL1538)-1,"")</f>
        <v>-0.15443360203648704</v>
      </c>
      <c r="AP1538" s="62">
        <v>100.69</v>
      </c>
      <c r="AQ1538" s="60">
        <f>IF(AND(ISNUMBER(AP1537),ISNUMBER(AP1538)),AP1538/AP1537-1,"")</f>
        <v>0</v>
      </c>
      <c r="AR1538" s="60">
        <f>IF(ISNUMBER(AP1538),AP1538/MAX(AP$22:AP1538)-1,"")</f>
        <v>-1.0912698412698374E-3</v>
      </c>
      <c r="AT1538" s="62">
        <v>50.25</v>
      </c>
      <c r="AU1538" s="60">
        <f>IF(AND(ISNUMBER(AT1537),ISNUMBER(AT1538)),AT1538/AT1537-1,"")</f>
        <v>2.9859659599873467E-4</v>
      </c>
      <c r="AV1538" s="60">
        <f>IF(ISNUMBER(AT1538),AT1538/MAX(AT$22:AT1538)-1,"")</f>
        <v>0</v>
      </c>
      <c r="AX1538" s="62">
        <v>28.18</v>
      </c>
      <c r="AY1538" s="60">
        <f>IF(AND(ISNUMBER(AX1537),ISNUMBER(AX1538)),AX1538/AX1537-1,"")</f>
        <v>3.2039871840512379E-3</v>
      </c>
      <c r="AZ1538" s="60">
        <f>IF(ISNUMBER(AX1538),AX1538/MAX(AX$22:AX1538)-1,"")</f>
        <v>-3.691045796308956E-2</v>
      </c>
      <c r="BB1538" s="62">
        <v>42.29</v>
      </c>
      <c r="BC1538" s="60">
        <f>IF(AND(ISNUMBER(BB1537),ISNUMBER(BB1538)),BB1538/BB1537-1,"")</f>
        <v>2.6078710289236806E-3</v>
      </c>
      <c r="BD1538" s="60">
        <f>IF(ISNUMBER(BB1538),BB1538/MAX(BB$22:BB1538)-1,"")</f>
        <v>-0.23540047007774367</v>
      </c>
      <c r="BF1538" s="62">
        <v>50.54</v>
      </c>
      <c r="BG1538" s="60">
        <f>IF(AND(ISNUMBER(BF1537),ISNUMBER(BF1538)),BF1538/BF1537-1,"")</f>
        <v>3.5742652899126703E-3</v>
      </c>
      <c r="BH1538" s="60">
        <f>IF(ISNUMBER(BF1538),BF1538/MAX(BF$22:BF1538)-1,"")</f>
        <v>-6.6494274104174411E-2</v>
      </c>
      <c r="BK1538" s="61">
        <f>BK1537*(1+BL1538)</f>
        <v>156.63858376935696</v>
      </c>
      <c r="BL1538" s="60">
        <f>$L$12*N(AQ1538)+$L$13*N(S1538)+$L$14*N(AA1538)+$L$15*N(AE1538)+$L$16*N(AY1538)+$L$17*N(BC1538)+$L$18*N(AM1538)+$L$19*N(AU1538)+$L$20*N(W1538)</f>
        <v>2.4036211840780283E-3</v>
      </c>
      <c r="BM1538" s="60">
        <f>IF(ISNUMBER(BK1538),BK1538/MAX(BK$22:BK1538)-1,"")</f>
        <v>-2.1154256463633558E-3</v>
      </c>
      <c r="BO1538" s="61">
        <f>BO1537*(1+BP1538)</f>
        <v>156.69875606371289</v>
      </c>
      <c r="BP1538" s="60">
        <f>$L$36*N(S1538)+$L$37*N(AQ1538)+$L$38*N(AA1538)+$L$39*N(AE1538)+$L$40*N(AM1538)+$L$41*N(W1538)+$L$42*N(AI1538)+$L$43*N(BG1538)+$L$44*N(AY1538)</f>
        <v>2.2216098856324782E-3</v>
      </c>
      <c r="BQ1538" s="60">
        <f>IF(ISNUMBER(BO1538),BO1538/MAX(BO$22:BO1538)-1,"")</f>
        <v>-3.2925488230743927E-3</v>
      </c>
      <c r="BS1538" s="61">
        <f>BS1537*(1+BT1538)</f>
        <v>144.90836424697113</v>
      </c>
      <c r="BT1538" s="60">
        <f>$L$60*N(S1538)+$L$61*N(AE1538)+$L$62*N(AQ1538)+$L$63*N(AM1538)+$L$64*N(AI1538)+$L$65*N(AA1538)+$L$66*N(BG1538)+$L$67*N(W1538)+$L$68*N(AY1538)</f>
        <v>2.3665029450880394E-3</v>
      </c>
      <c r="BU1538" s="60">
        <f>IF(ISNUMBER(BS1538),BS1538/MAX(BS$22:BS1538)-1,"")</f>
        <v>-1.0535571262180188E-3</v>
      </c>
    </row>
    <row r="1539" spans="17:73" ht="16" customHeight="1">
      <c r="Q1539" s="63">
        <v>45289</v>
      </c>
      <c r="R1539" s="62">
        <v>697.76</v>
      </c>
      <c r="S1539" s="60">
        <f>IF(AND(ISNUMBER(R1538),ISNUMBER(R1539)),R1539/R1538-1,"")</f>
        <v>-2.1492742617235105E-4</v>
      </c>
      <c r="T1539" s="60">
        <f>IF(ISNUMBER(R1539),R1539/MAX(R$22:R1539)-1,"")</f>
        <v>-1.5756139534227609E-2</v>
      </c>
      <c r="V1539" s="62">
        <v>348.8</v>
      </c>
      <c r="W1539" s="60">
        <f>IF(AND(ISNUMBER(V1538),ISNUMBER(V1539)),V1539/V1538-1,"")</f>
        <v>1.4336917562718376E-4</v>
      </c>
      <c r="X1539" s="60">
        <f>IF(ISNUMBER(V1539),V1539/MAX(V$22:V1539)-1,"")</f>
        <v>-9.850398841797392E-3</v>
      </c>
      <c r="Z1539" s="62">
        <v>12.95</v>
      </c>
      <c r="AA1539" s="60">
        <f>IF(AND(ISNUMBER(Z1538),ISNUMBER(Z1539)),Z1539/Z1538-1,"")</f>
        <v>-2.3112480739599928E-3</v>
      </c>
      <c r="AB1539" s="60">
        <f>IF(ISNUMBER(Z1539),Z1539/MAX(Z$22:Z1539)-1,"")</f>
        <v>-4.4985250737463178E-2</v>
      </c>
      <c r="AD1539" s="62">
        <v>17.22</v>
      </c>
      <c r="AE1539" s="60">
        <f>IF(AND(ISNUMBER(AD1538),ISNUMBER(AD1539)),AD1539/AD1538-1,"")</f>
        <v>-2.317497103128785E-3</v>
      </c>
      <c r="AF1539" s="60">
        <f>IF(ISNUMBER(AD1539),AD1539/MAX(AD$22:AD1539)-1,"")</f>
        <v>-1.8244013683010318E-2</v>
      </c>
      <c r="AH1539" s="62">
        <v>18.600000000000001</v>
      </c>
      <c r="AI1539" s="60">
        <f>IF(AND(ISNUMBER(AH1538),ISNUMBER(AH1539)),AH1539/AH1538-1,"")</f>
        <v>-1.0741138560687036E-3</v>
      </c>
      <c r="AJ1539" s="60">
        <f>IF(ISNUMBER(AH1539),AH1539/MAX(AH$22:AH1539)-1,"")</f>
        <v>-0.11596958174904937</v>
      </c>
      <c r="AL1539" s="62">
        <v>19.920000000000002</v>
      </c>
      <c r="AM1539" s="60">
        <f>IF(AND(ISNUMBER(AL1538),ISNUMBER(AL1539)),AL1539/AL1538-1,"")</f>
        <v>-5.0175614651271072E-4</v>
      </c>
      <c r="AN1539" s="60">
        <f>IF(ISNUMBER(AL1539),AL1539/MAX(AL$22:AL1539)-1,"")</f>
        <v>-0.15485787017394992</v>
      </c>
      <c r="AP1539" s="62">
        <v>100.71</v>
      </c>
      <c r="AQ1539" s="60">
        <f>IF(AND(ISNUMBER(AP1538),ISNUMBER(AP1539)),AP1539/AP1538-1,"")</f>
        <v>1.9862945674842258E-4</v>
      </c>
      <c r="AR1539" s="60">
        <f>IF(ISNUMBER(AP1539),AP1539/MAX(AP$22:AP1539)-1,"")</f>
        <v>-8.9285714285713969E-4</v>
      </c>
      <c r="AT1539" s="62">
        <v>50.26</v>
      </c>
      <c r="AU1539" s="60">
        <f>IF(AND(ISNUMBER(AT1538),ISNUMBER(AT1539)),AT1539/AT1538-1,"")</f>
        <v>1.9900497512437276E-4</v>
      </c>
      <c r="AV1539" s="60">
        <f>IF(ISNUMBER(AT1539),AT1539/MAX(AT$22:AT1539)-1,"")</f>
        <v>0</v>
      </c>
      <c r="AX1539" s="62">
        <v>27.96</v>
      </c>
      <c r="AY1539" s="60">
        <f>IF(AND(ISNUMBER(AX1538),ISNUMBER(AX1539)),AX1539/AX1538-1,"")</f>
        <v>-7.8069552874379111E-3</v>
      </c>
      <c r="AZ1539" s="60">
        <f>IF(ISNUMBER(AX1539),AX1539/MAX(AX$22:AX1539)-1,"")</f>
        <v>-4.4429254955570818E-2</v>
      </c>
      <c r="BB1539" s="62">
        <v>42.24</v>
      </c>
      <c r="BC1539" s="60">
        <f>IF(AND(ISNUMBER(BB1538),ISNUMBER(BB1539)),BB1539/BB1538-1,"")</f>
        <v>-1.1823126034522513E-3</v>
      </c>
      <c r="BD1539" s="60">
        <f>IF(ISNUMBER(BB1539),BB1539/MAX(BB$22:BB1539)-1,"")</f>
        <v>-0.23630446573856445</v>
      </c>
      <c r="BF1539" s="62">
        <v>50.45</v>
      </c>
      <c r="BG1539" s="60">
        <f>IF(AND(ISNUMBER(BF1538),ISNUMBER(BF1539)),BF1539/BF1538-1,"")</f>
        <v>-1.7807677087454676E-3</v>
      </c>
      <c r="BH1539" s="60">
        <f>IF(ISNUMBER(BF1539),BF1539/MAX(BF$22:BF1539)-1,"")</f>
        <v>-6.8156630956778708E-2</v>
      </c>
      <c r="BK1539" s="61">
        <f>BK1538*(1+BL1539)</f>
        <v>156.34895877559134</v>
      </c>
      <c r="BL1539" s="60">
        <f>$L$12*N(AQ1539)+$L$13*N(S1539)+$L$14*N(AA1539)+$L$15*N(AE1539)+$L$16*N(AY1539)+$L$17*N(BC1539)+$L$18*N(AM1539)+$L$19*N(AU1539)+$L$20*N(W1539)</f>
        <v>-1.8490016111998393E-3</v>
      </c>
      <c r="BM1539" s="60">
        <f>IF(ISNUMBER(BK1539),BK1539/MAX(BK$22:BK1539)-1,"")</f>
        <v>-3.9605158321348588E-3</v>
      </c>
      <c r="BO1539" s="61">
        <f>BO1538*(1+BP1539)</f>
        <v>156.46161267124859</v>
      </c>
      <c r="BP1539" s="60">
        <f>$L$36*N(S1539)+$L$37*N(AQ1539)+$L$38*N(AA1539)+$L$39*N(AE1539)+$L$40*N(AM1539)+$L$41*N(W1539)+$L$42*N(AI1539)+$L$43*N(BG1539)+$L$44*N(AY1539)</f>
        <v>-1.5133712508085865E-3</v>
      </c>
      <c r="BQ1539" s="60">
        <f>IF(ISNUMBER(BO1539),BO1539/MAX(BO$22:BO1539)-1,"")</f>
        <v>-4.8009372251522908E-3</v>
      </c>
      <c r="BS1539" s="61">
        <f>BS1538*(1+BT1539)</f>
        <v>144.77189044858738</v>
      </c>
      <c r="BT1539" s="60">
        <f>$L$60*N(S1539)+$L$61*N(AE1539)+$L$62*N(AQ1539)+$L$63*N(AM1539)+$L$64*N(AI1539)+$L$65*N(AA1539)+$L$66*N(BG1539)+$L$67*N(W1539)+$L$68*N(AY1539)</f>
        <v>-9.4179379563734378E-4</v>
      </c>
      <c r="BU1539" s="60">
        <f>IF(ISNUMBER(BS1539),BS1539/MAX(BS$22:BS1539)-1,"")</f>
        <v>-1.994358688290454E-3</v>
      </c>
    </row>
  </sheetData>
  <mergeCells count="112">
    <mergeCell ref="R20:T20"/>
    <mergeCell ref="BK19:BL19"/>
    <mergeCell ref="BF18:BG18"/>
    <mergeCell ref="R18:S18"/>
    <mergeCell ref="R19:S19"/>
    <mergeCell ref="R16:S16"/>
    <mergeCell ref="BF16:BG16"/>
    <mergeCell ref="AT17:AU17"/>
    <mergeCell ref="AD17:AE17"/>
    <mergeCell ref="V17:W17"/>
    <mergeCell ref="BK17:BL17"/>
    <mergeCell ref="AX19:AY19"/>
    <mergeCell ref="BB19:BC19"/>
    <mergeCell ref="Z20:AB20"/>
    <mergeCell ref="BK14:BL14"/>
    <mergeCell ref="AL20:AN20"/>
    <mergeCell ref="BF20:BH20"/>
    <mergeCell ref="V15:W15"/>
    <mergeCell ref="AX20:AZ20"/>
    <mergeCell ref="AP15:AQ15"/>
    <mergeCell ref="AL14:AM14"/>
    <mergeCell ref="V19:W19"/>
    <mergeCell ref="BS20:BU20"/>
    <mergeCell ref="BS13:BT13"/>
    <mergeCell ref="AD16:AE16"/>
    <mergeCell ref="AX15:AY15"/>
    <mergeCell ref="Z15:AA15"/>
    <mergeCell ref="AH13:AI13"/>
    <mergeCell ref="AD18:AE18"/>
    <mergeCell ref="AT13:AU13"/>
    <mergeCell ref="BB16:BC16"/>
    <mergeCell ref="V14:W14"/>
    <mergeCell ref="V18:W18"/>
    <mergeCell ref="BS18:BT18"/>
    <mergeCell ref="Z13:AA13"/>
    <mergeCell ref="BF15:BG15"/>
    <mergeCell ref="AT16:AU16"/>
    <mergeCell ref="BK16:BL16"/>
    <mergeCell ref="AH18:AI18"/>
    <mergeCell ref="BB18:BC18"/>
    <mergeCell ref="V20:X20"/>
    <mergeCell ref="AP17:AQ17"/>
    <mergeCell ref="BB17:BC17"/>
    <mergeCell ref="AL19:AM19"/>
    <mergeCell ref="BS19:BT19"/>
    <mergeCell ref="AP20:AR20"/>
    <mergeCell ref="BF17:BG17"/>
    <mergeCell ref="BB20:BD20"/>
    <mergeCell ref="BO17:BP17"/>
    <mergeCell ref="Z14:AA14"/>
    <mergeCell ref="BO20:BQ20"/>
    <mergeCell ref="AD20:AF20"/>
    <mergeCell ref="AX14:AY14"/>
    <mergeCell ref="BO14:BP14"/>
    <mergeCell ref="AD14:AE14"/>
    <mergeCell ref="AT18:AU18"/>
    <mergeCell ref="AH17:AI17"/>
    <mergeCell ref="AT19:AU19"/>
    <mergeCell ref="R17:S17"/>
    <mergeCell ref="AL17:AM17"/>
    <mergeCell ref="BO19:BP19"/>
    <mergeCell ref="BS17:BT17"/>
    <mergeCell ref="BO18:BP18"/>
    <mergeCell ref="BK18:BL18"/>
    <mergeCell ref="BO16:BP16"/>
    <mergeCell ref="BS16:BT16"/>
    <mergeCell ref="V13:W13"/>
    <mergeCell ref="BF13:BG13"/>
    <mergeCell ref="BO13:BP13"/>
    <mergeCell ref="Z16:AA16"/>
    <mergeCell ref="AD19:AE19"/>
    <mergeCell ref="AL16:AM16"/>
    <mergeCell ref="Z18:AA18"/>
    <mergeCell ref="AX17:AY17"/>
    <mergeCell ref="AL18:AM18"/>
    <mergeCell ref="Z17:AA17"/>
    <mergeCell ref="BS15:BT15"/>
    <mergeCell ref="R14:S14"/>
    <mergeCell ref="BO15:BP15"/>
    <mergeCell ref="AP13:AQ13"/>
    <mergeCell ref="AH20:AJ20"/>
    <mergeCell ref="BB13:BC13"/>
    <mergeCell ref="AT20:AV20"/>
    <mergeCell ref="AL15:AM15"/>
    <mergeCell ref="AH14:AI14"/>
    <mergeCell ref="AX16:AY16"/>
    <mergeCell ref="AT15:AU15"/>
    <mergeCell ref="AX18:AY18"/>
    <mergeCell ref="V16:W16"/>
    <mergeCell ref="AP16:AQ16"/>
    <mergeCell ref="Z19:AA19"/>
    <mergeCell ref="AH16:AI16"/>
    <mergeCell ref="AP19:AQ19"/>
    <mergeCell ref="AH19:AI19"/>
    <mergeCell ref="AP18:AQ18"/>
    <mergeCell ref="AD15:AE15"/>
    <mergeCell ref="BK15:BL15"/>
    <mergeCell ref="BF14:BG14"/>
    <mergeCell ref="AL13:AM13"/>
    <mergeCell ref="AX13:AY13"/>
    <mergeCell ref="AH15:AI15"/>
    <mergeCell ref="BB14:BC14"/>
    <mergeCell ref="R13:S13"/>
    <mergeCell ref="BF19:BG19"/>
    <mergeCell ref="BS14:BT14"/>
    <mergeCell ref="AP14:AQ14"/>
    <mergeCell ref="AD13:AE13"/>
    <mergeCell ref="BK20:BM20"/>
    <mergeCell ref="BK13:BL13"/>
    <mergeCell ref="R15:S15"/>
    <mergeCell ref="BB15:BC15"/>
    <mergeCell ref="AT14:AU14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1490-760E-4F6F-95D4-C6A806879365}">
  <dimension ref="A1:BP95"/>
  <sheetViews>
    <sheetView topLeftCell="BX2" zoomScale="179" zoomScaleNormal="100" workbookViewId="0">
      <selection activeCell="BM31" sqref="BM31"/>
    </sheetView>
  </sheetViews>
  <sheetFormatPr baseColWidth="10" defaultColWidth="11.5" defaultRowHeight="15"/>
  <cols>
    <col min="1" max="1" width="12.6640625" customWidth="1"/>
    <col min="21" max="21" width="10.33203125" customWidth="1"/>
    <col min="67" max="67" width="28.83203125" bestFit="1" customWidth="1"/>
  </cols>
  <sheetData>
    <row r="1" spans="1:68" ht="48">
      <c r="A1" t="s">
        <v>137</v>
      </c>
      <c r="L1" t="s">
        <v>138</v>
      </c>
      <c r="T1" t="s">
        <v>139</v>
      </c>
      <c r="V1" t="s">
        <v>140</v>
      </c>
      <c r="W1" s="49" t="s">
        <v>141</v>
      </c>
      <c r="AC1" s="55"/>
      <c r="AD1" s="81" t="s">
        <v>142</v>
      </c>
      <c r="AE1" s="81"/>
      <c r="AF1" s="81" t="s">
        <v>143</v>
      </c>
      <c r="AG1" s="81"/>
      <c r="AH1" s="81" t="s">
        <v>144</v>
      </c>
      <c r="AI1" s="81"/>
      <c r="AJ1" s="81" t="s">
        <v>145</v>
      </c>
      <c r="AK1" s="81"/>
      <c r="AL1" s="81" t="s">
        <v>146</v>
      </c>
      <c r="AM1" s="81"/>
      <c r="AN1" s="81" t="s">
        <v>147</v>
      </c>
      <c r="AO1" s="81"/>
      <c r="AP1" s="81" t="s">
        <v>148</v>
      </c>
      <c r="AQ1" s="81"/>
      <c r="AR1" s="81" t="s">
        <v>149</v>
      </c>
      <c r="AS1" s="81"/>
      <c r="AT1" s="81" t="s">
        <v>150</v>
      </c>
      <c r="AU1" s="81"/>
      <c r="AV1" s="81" t="s">
        <v>151</v>
      </c>
      <c r="AW1" s="81"/>
      <c r="AX1" s="81" t="s">
        <v>152</v>
      </c>
      <c r="AY1" s="81"/>
      <c r="BA1" s="81"/>
      <c r="BB1" s="81"/>
      <c r="BC1" s="81"/>
      <c r="BD1" s="81"/>
      <c r="BN1" t="s">
        <v>153</v>
      </c>
    </row>
    <row r="2" spans="1:68" ht="68">
      <c r="B2" s="52" t="s">
        <v>154</v>
      </c>
      <c r="C2" s="52" t="s">
        <v>155</v>
      </c>
      <c r="D2" s="52" t="s">
        <v>156</v>
      </c>
      <c r="E2" s="49" t="s">
        <v>157</v>
      </c>
      <c r="M2" t="s">
        <v>158</v>
      </c>
      <c r="V2" s="49" t="s">
        <v>159</v>
      </c>
      <c r="W2" s="49" t="s">
        <v>160</v>
      </c>
      <c r="AC2" s="55" t="s">
        <v>6</v>
      </c>
      <c r="AD2" s="55" t="s">
        <v>83</v>
      </c>
      <c r="AE2" s="55" t="s">
        <v>131</v>
      </c>
      <c r="AF2" s="55" t="s">
        <v>83</v>
      </c>
      <c r="AG2" s="55" t="s">
        <v>131</v>
      </c>
      <c r="AH2" s="55" t="s">
        <v>83</v>
      </c>
      <c r="AI2" s="55" t="s">
        <v>131</v>
      </c>
      <c r="AJ2" s="55" t="s">
        <v>83</v>
      </c>
      <c r="AK2" s="55" t="s">
        <v>131</v>
      </c>
      <c r="AL2" s="55" t="s">
        <v>83</v>
      </c>
      <c r="AM2" s="55" t="s">
        <v>131</v>
      </c>
      <c r="AN2" s="55" t="s">
        <v>83</v>
      </c>
      <c r="AO2" s="55" t="s">
        <v>131</v>
      </c>
      <c r="AP2" s="55" t="s">
        <v>83</v>
      </c>
      <c r="AQ2" s="55" t="s">
        <v>131</v>
      </c>
      <c r="AR2" s="55" t="s">
        <v>83</v>
      </c>
      <c r="AS2" s="55" t="s">
        <v>131</v>
      </c>
      <c r="AT2" s="55" t="s">
        <v>83</v>
      </c>
      <c r="AU2" s="55" t="s">
        <v>131</v>
      </c>
      <c r="AV2" s="55" t="s">
        <v>83</v>
      </c>
      <c r="AW2" s="55" t="s">
        <v>131</v>
      </c>
      <c r="AX2" s="55" t="s">
        <v>83</v>
      </c>
      <c r="AY2" s="55" t="s">
        <v>131</v>
      </c>
      <c r="BA2" s="55" t="s">
        <v>6</v>
      </c>
      <c r="BB2" s="55" t="s">
        <v>161</v>
      </c>
      <c r="BC2" s="55" t="s">
        <v>162</v>
      </c>
      <c r="BD2" s="55" t="s">
        <v>163</v>
      </c>
      <c r="BN2" t="s">
        <v>6</v>
      </c>
      <c r="BO2" t="s">
        <v>164</v>
      </c>
      <c r="BP2" t="s">
        <v>165</v>
      </c>
    </row>
    <row r="3" spans="1:68" ht="16">
      <c r="A3" s="50" t="s">
        <v>6</v>
      </c>
      <c r="B3" t="s">
        <v>166</v>
      </c>
      <c r="C3" t="s">
        <v>167</v>
      </c>
      <c r="D3" t="s">
        <v>168</v>
      </c>
      <c r="E3" t="s">
        <v>169</v>
      </c>
      <c r="L3" s="53" t="s">
        <v>170</v>
      </c>
      <c r="M3" s="54" t="s">
        <v>171</v>
      </c>
      <c r="N3" s="54" t="s">
        <v>172</v>
      </c>
      <c r="U3" t="s">
        <v>6</v>
      </c>
      <c r="V3" t="s">
        <v>83</v>
      </c>
      <c r="W3" t="s">
        <v>83</v>
      </c>
      <c r="AC3" s="56">
        <v>44469</v>
      </c>
      <c r="AD3" s="57">
        <v>20.716000000000001</v>
      </c>
      <c r="AE3" s="58"/>
      <c r="AF3" s="57">
        <v>141.5</v>
      </c>
      <c r="AG3" s="58"/>
      <c r="AH3" s="57">
        <v>133.67599999999999</v>
      </c>
      <c r="AI3" s="58"/>
      <c r="AJ3" s="57">
        <v>281.92</v>
      </c>
      <c r="AK3" s="58"/>
      <c r="AL3" s="57">
        <v>164.25200000000001</v>
      </c>
      <c r="AM3" s="58"/>
      <c r="AN3" s="57">
        <v>339.39</v>
      </c>
      <c r="AO3" s="58"/>
      <c r="AP3" s="57">
        <v>48.493000000000002</v>
      </c>
      <c r="AQ3" s="58"/>
      <c r="AR3" s="57">
        <v>258.49307499999998</v>
      </c>
      <c r="AS3" s="58"/>
      <c r="AT3" s="57">
        <v>70.98</v>
      </c>
      <c r="AU3" s="58"/>
      <c r="AV3" s="57">
        <v>272.94</v>
      </c>
      <c r="AW3" s="58"/>
      <c r="AX3" s="57">
        <v>4307.54</v>
      </c>
      <c r="AY3" s="58"/>
      <c r="BA3" s="56">
        <f t="shared" ref="BA3:BA63" si="0">AC3</f>
        <v>44469</v>
      </c>
      <c r="BB3" s="58">
        <f t="shared" ref="BB3:BB63" si="1">IF(OR(AX3="",AX$3=""),"",AX3/AX$3-1)</f>
        <v>0</v>
      </c>
      <c r="BC3" s="58">
        <f>[1]Weights!$D$3*AD3/AD$3+[1]Weights!$D$4*AF3/AF$3+[1]Weights!$D$5*AH3/AH$3+[1]Weights!$D$6*AJ3/AJ$3+[1]Weights!$D$7*AL3/AL$3+[1]Weights!$D$8*AN3/AN$3+[1]Weights!$D$9*AR3/AR$3-1</f>
        <v>0</v>
      </c>
      <c r="BD3" s="58">
        <f>IF(OR(BB3="",[1]Weights!$E$10=""),"",((1+BB3)-[1]Weights!$E$10*(1+BC3))/(1-[1]Weights!$E$10)-1)</f>
        <v>0</v>
      </c>
      <c r="BN3" s="1">
        <v>44440</v>
      </c>
      <c r="BO3" s="11">
        <v>78.52</v>
      </c>
      <c r="BP3">
        <v>1591</v>
      </c>
    </row>
    <row r="4" spans="1:68" ht="16">
      <c r="A4" s="51">
        <v>46266</v>
      </c>
      <c r="B4" s="50">
        <v>1.25</v>
      </c>
      <c r="C4" s="50">
        <v>3.88</v>
      </c>
      <c r="D4" s="50">
        <v>4.3499999999999996</v>
      </c>
      <c r="E4">
        <v>2.5</v>
      </c>
      <c r="L4" s="53">
        <v>39083</v>
      </c>
      <c r="M4" s="54">
        <v>365.77</v>
      </c>
      <c r="N4" s="54">
        <v>1.4</v>
      </c>
      <c r="U4" s="1">
        <v>46286</v>
      </c>
      <c r="V4">
        <v>101.92</v>
      </c>
      <c r="W4">
        <v>65146.037400000001</v>
      </c>
      <c r="AC4" s="56">
        <v>44498</v>
      </c>
      <c r="AD4" s="57">
        <v>25.567</v>
      </c>
      <c r="AE4" s="58">
        <f t="shared" ref="AE4:AE63" si="2">IF(OR(AD4="",AD3=""),"",AD4/AD3-1)</f>
        <v>0.23416682757289053</v>
      </c>
      <c r="AF4" s="57">
        <v>149.80000000000001</v>
      </c>
      <c r="AG4" s="58">
        <f t="shared" ref="AG4:AG63" si="3">IF(OR(AF4="",AF3=""),"",AF4/AF3-1)</f>
        <v>5.8657243816254478E-2</v>
      </c>
      <c r="AH4" s="57">
        <v>148.04599999999999</v>
      </c>
      <c r="AI4" s="58">
        <f t="shared" ref="AI4:AI63" si="4">IF(OR(AH4="",AH3=""),"",AH4/AH3-1)</f>
        <v>0.10749872826835039</v>
      </c>
      <c r="AJ4" s="57">
        <v>331.62</v>
      </c>
      <c r="AK4" s="58">
        <f t="shared" ref="AK4:AK63" si="5">IF(OR(AJ4="",AJ3=""),"",AJ4/AJ3-1)</f>
        <v>0.1762911464245176</v>
      </c>
      <c r="AL4" s="57">
        <v>168.6215</v>
      </c>
      <c r="AM4" s="58">
        <f t="shared" ref="AM4:AM63" si="6">IF(OR(AL4="",AL3=""),"",AL4/AL3-1)</f>
        <v>2.6602415800111912E-2</v>
      </c>
      <c r="AN4" s="57">
        <v>323.57</v>
      </c>
      <c r="AO4" s="58">
        <f t="shared" ref="AO4:AO63" si="7">IF(OR(AN4="",AN3=""),"",AN4/AN3-1)</f>
        <v>-4.6613041044226367E-2</v>
      </c>
      <c r="AP4" s="57">
        <v>53.167000000000002</v>
      </c>
      <c r="AQ4" s="58">
        <f t="shared" ref="AQ4:AQ63" si="8">IF(OR(AP4="",AP3=""),"",AP4/AP3-1)</f>
        <v>9.6385045264264946E-2</v>
      </c>
      <c r="AR4" s="57">
        <v>371.33296200000001</v>
      </c>
      <c r="AS4" s="58">
        <f t="shared" ref="AS4:AS63" si="9">IF(OR(AR4="",AR3=""),"",AR4/AR3-1)</f>
        <v>0.43652963237022901</v>
      </c>
      <c r="AT4" s="57">
        <v>69.099999999999994</v>
      </c>
      <c r="AU4" s="58">
        <f t="shared" ref="AU4:AU63" si="10">IF(OR(AT4="",AT3=""),"",AT4/AT3-1)</f>
        <v>-2.648633417864199E-2</v>
      </c>
      <c r="AV4" s="57">
        <v>287.01</v>
      </c>
      <c r="AW4" s="58">
        <f t="shared" ref="AW4:AW63" si="11">IF(OR(AV4="",AV3=""),"",AV4/AV3-1)</f>
        <v>5.1549791162892822E-2</v>
      </c>
      <c r="AX4" s="57">
        <v>4605.38</v>
      </c>
      <c r="AY4" s="58">
        <f t="shared" ref="AY4:AY63" si="12">IF(OR(AX4="",AX3=""),"",AX4/AX3-1)</f>
        <v>6.9143873301234615E-2</v>
      </c>
      <c r="BA4" s="56">
        <f t="shared" si="0"/>
        <v>44498</v>
      </c>
      <c r="BB4" s="58">
        <f t="shared" si="1"/>
        <v>6.9143873301234615E-2</v>
      </c>
      <c r="BC4" s="58">
        <f>[1]Weights!$D$3*AD4/AD$3+[1]Weights!$D$4*AF4/AF$3+[1]Weights!$D$5*AH4/AH$3+[1]Weights!$D$6*AJ4/AJ$3+[1]Weights!$D$7*AL4/AL$3+[1]Weights!$D$8*AN4/AN$3+[1]Weights!$D$9*AR4/AR$3-1</f>
        <v>0.12420721039689631</v>
      </c>
      <c r="BD4" s="58">
        <f>IF(OR(BB4="",[1]Weights!$E$10=""),"",((1+BB4)-[1]Weights!$E$10*(1+BC4))/(1-[1]Weights!$E$10)-1)</f>
        <v>5.0254432858503506E-2</v>
      </c>
      <c r="BN4" s="1">
        <v>44470</v>
      </c>
      <c r="BO4" s="11">
        <v>84.38</v>
      </c>
      <c r="BP4">
        <v>1557</v>
      </c>
    </row>
    <row r="5" spans="1:68" ht="16">
      <c r="A5" s="51">
        <v>46204</v>
      </c>
      <c r="B5" s="50">
        <v>1</v>
      </c>
      <c r="C5" s="50">
        <v>3.63</v>
      </c>
      <c r="D5" s="50">
        <v>4.3499999999999996</v>
      </c>
      <c r="E5">
        <v>2.25</v>
      </c>
      <c r="L5" s="53">
        <v>39173</v>
      </c>
      <c r="M5" s="54">
        <v>370.45</v>
      </c>
      <c r="N5" s="54">
        <v>1.2</v>
      </c>
      <c r="U5" s="1">
        <v>46279</v>
      </c>
      <c r="V5">
        <v>103.87</v>
      </c>
      <c r="W5">
        <v>70387.355299999996</v>
      </c>
      <c r="AC5" s="56">
        <v>44530</v>
      </c>
      <c r="AD5" s="57">
        <v>32.676000000000002</v>
      </c>
      <c r="AE5" s="58">
        <f t="shared" si="2"/>
        <v>0.27805374115070225</v>
      </c>
      <c r="AF5" s="57">
        <v>165.3</v>
      </c>
      <c r="AG5" s="58">
        <f t="shared" si="3"/>
        <v>0.10347129506008002</v>
      </c>
      <c r="AH5" s="57">
        <v>141.89750000000001</v>
      </c>
      <c r="AI5" s="58">
        <f t="shared" si="4"/>
        <v>-4.1531010631830512E-2</v>
      </c>
      <c r="AJ5" s="57">
        <v>330.59</v>
      </c>
      <c r="AK5" s="58">
        <f t="shared" si="5"/>
        <v>-3.105964658344007E-3</v>
      </c>
      <c r="AL5" s="57">
        <v>175.3535</v>
      </c>
      <c r="AM5" s="58">
        <f t="shared" si="6"/>
        <v>3.9923734517840259E-2</v>
      </c>
      <c r="AN5" s="57">
        <v>324.45999999999998</v>
      </c>
      <c r="AO5" s="58">
        <f t="shared" si="7"/>
        <v>2.7505640201501702E-3</v>
      </c>
      <c r="AP5" s="57">
        <v>55.368000000000002</v>
      </c>
      <c r="AQ5" s="58">
        <f t="shared" si="8"/>
        <v>4.1397859574548113E-2</v>
      </c>
      <c r="AR5" s="57">
        <v>381.58628499999998</v>
      </c>
      <c r="AS5" s="58">
        <f t="shared" si="9"/>
        <v>2.7612208043087616E-2</v>
      </c>
      <c r="AT5" s="57">
        <v>84</v>
      </c>
      <c r="AU5" s="58">
        <f t="shared" si="10"/>
        <v>0.21562952243125921</v>
      </c>
      <c r="AV5" s="57">
        <v>276.69</v>
      </c>
      <c r="AW5" s="58">
        <f t="shared" si="11"/>
        <v>-3.5956935298421588E-2</v>
      </c>
      <c r="AX5" s="57">
        <v>4567</v>
      </c>
      <c r="AY5" s="58">
        <f t="shared" si="12"/>
        <v>-8.3337314184714906E-3</v>
      </c>
      <c r="BA5" s="56">
        <f t="shared" si="0"/>
        <v>44530</v>
      </c>
      <c r="BB5" s="58">
        <f t="shared" si="1"/>
        <v>6.0233915413437922E-2</v>
      </c>
      <c r="BC5" s="58">
        <f>[1]Weights!$D$3*AD5/AD$3+[1]Weights!$D$4*AF5/AF$3+[1]Weights!$D$5*AH5/AH$3+[1]Weights!$D$6*AJ5/AJ$3+[1]Weights!$D$7*AL5/AL$3+[1]Weights!$D$8*AN5/AN$3+[1]Weights!$D$9*AR5/AR$3-1</f>
        <v>0.16752797430082267</v>
      </c>
      <c r="BD5" s="58">
        <f>IF(OR(BB5="",[1]Weights!$E$10=""),"",((1+BB5)-[1]Weights!$E$10*(1+BC5))/(1-[1]Weights!$E$10)-1)</f>
        <v>2.3426761286707176E-2</v>
      </c>
      <c r="BN5" s="1">
        <v>44501</v>
      </c>
      <c r="BO5" s="11">
        <v>70.569999999999993</v>
      </c>
      <c r="BP5">
        <v>1531</v>
      </c>
    </row>
    <row r="6" spans="1:68" ht="16">
      <c r="A6" s="51">
        <v>46174</v>
      </c>
      <c r="B6" s="50">
        <v>1</v>
      </c>
      <c r="C6" s="50">
        <v>3.63</v>
      </c>
      <c r="D6" s="50">
        <v>4.3499999999999996</v>
      </c>
      <c r="E6">
        <v>2.25</v>
      </c>
      <c r="L6" s="1">
        <v>39264</v>
      </c>
      <c r="M6">
        <v>380.45</v>
      </c>
      <c r="N6">
        <v>3.5</v>
      </c>
      <c r="U6" s="1">
        <v>46272</v>
      </c>
      <c r="V6">
        <v>104.61</v>
      </c>
      <c r="W6">
        <v>70657.168300000005</v>
      </c>
      <c r="AC6" s="56">
        <v>44561</v>
      </c>
      <c r="AD6" s="57">
        <v>29.411000000000001</v>
      </c>
      <c r="AE6" s="58">
        <f t="shared" si="2"/>
        <v>-9.9920430897294632E-2</v>
      </c>
      <c r="AF6" s="57">
        <v>177.57</v>
      </c>
      <c r="AG6" s="58">
        <f t="shared" si="3"/>
        <v>7.4228675136116085E-2</v>
      </c>
      <c r="AH6" s="57">
        <v>144.852</v>
      </c>
      <c r="AI6" s="58">
        <f t="shared" si="4"/>
        <v>2.0821367536425939E-2</v>
      </c>
      <c r="AJ6" s="57">
        <v>336.32</v>
      </c>
      <c r="AK6" s="58">
        <f t="shared" si="5"/>
        <v>1.7332647690492919E-2</v>
      </c>
      <c r="AL6" s="57">
        <v>166.71700000000001</v>
      </c>
      <c r="AM6" s="58">
        <f t="shared" si="6"/>
        <v>-4.9251939653328747E-2</v>
      </c>
      <c r="AN6" s="57">
        <v>336.35</v>
      </c>
      <c r="AO6" s="58">
        <f t="shared" si="7"/>
        <v>3.6645503297787263E-2</v>
      </c>
      <c r="AP6" s="57">
        <v>66.540999999999997</v>
      </c>
      <c r="AQ6" s="58">
        <f t="shared" si="8"/>
        <v>0.20179526080046228</v>
      </c>
      <c r="AR6" s="57">
        <v>352.25964800000003</v>
      </c>
      <c r="AS6" s="58">
        <f t="shared" si="9"/>
        <v>-7.6854536320664524E-2</v>
      </c>
      <c r="AT6" s="57">
        <v>93.15</v>
      </c>
      <c r="AU6" s="58">
        <f t="shared" si="10"/>
        <v>0.10892857142857149</v>
      </c>
      <c r="AV6" s="57">
        <v>299</v>
      </c>
      <c r="AW6" s="58">
        <f t="shared" si="11"/>
        <v>8.0631753948462226E-2</v>
      </c>
      <c r="AX6" s="57">
        <v>4766.18</v>
      </c>
      <c r="AY6" s="58">
        <f t="shared" si="12"/>
        <v>4.3612874972629889E-2</v>
      </c>
      <c r="BA6" s="56">
        <f t="shared" si="0"/>
        <v>44561</v>
      </c>
      <c r="BB6" s="58">
        <f t="shared" si="1"/>
        <v>0.10647376460810576</v>
      </c>
      <c r="BC6" s="58">
        <f>[1]Weights!$D$3*AD6/AD$3+[1]Weights!$D$4*AF6/AF$3+[1]Weights!$D$5*AH6/AH$3+[1]Weights!$D$6*AJ6/AJ$3+[1]Weights!$D$7*AL6/AL$3+[1]Weights!$D$8*AN6/AN$3+[1]Weights!$D$9*AR6/AR$3-1</f>
        <v>0.16753648783339625</v>
      </c>
      <c r="BD6" s="58">
        <f>IF(OR(BB6="",[1]Weights!$E$10=""),"",((1+BB6)-[1]Weights!$E$10*(1+BC6))/(1-[1]Weights!$E$10)-1)</f>
        <v>8.552623882282262E-2</v>
      </c>
      <c r="BN6" s="1">
        <v>44531</v>
      </c>
      <c r="BO6" s="11">
        <v>77.78</v>
      </c>
      <c r="BP6">
        <v>1553</v>
      </c>
    </row>
    <row r="7" spans="1:68" ht="16">
      <c r="A7" s="51">
        <v>46113</v>
      </c>
      <c r="B7" s="50">
        <v>0.75</v>
      </c>
      <c r="C7" s="50">
        <v>3.63</v>
      </c>
      <c r="D7" s="50">
        <v>4.0999999999999996</v>
      </c>
      <c r="E7">
        <v>2</v>
      </c>
      <c r="L7" s="1">
        <v>39356</v>
      </c>
      <c r="M7">
        <v>398.93</v>
      </c>
      <c r="N7">
        <v>3.2</v>
      </c>
      <c r="U7" s="1">
        <v>46265</v>
      </c>
      <c r="V7">
        <v>96.28</v>
      </c>
      <c r="W7">
        <v>64071.237800000003</v>
      </c>
      <c r="AC7" s="56">
        <v>44592</v>
      </c>
      <c r="AD7" s="57">
        <v>24.486000000000001</v>
      </c>
      <c r="AE7" s="58">
        <f t="shared" si="2"/>
        <v>-0.16745435381319917</v>
      </c>
      <c r="AF7" s="57">
        <v>174.78</v>
      </c>
      <c r="AG7" s="58">
        <f t="shared" si="3"/>
        <v>-1.5712113532691308E-2</v>
      </c>
      <c r="AH7" s="57">
        <v>135.30350000000001</v>
      </c>
      <c r="AI7" s="58">
        <f t="shared" si="4"/>
        <v>-6.5919006986441264E-2</v>
      </c>
      <c r="AJ7" s="57">
        <v>310.98</v>
      </c>
      <c r="AK7" s="58">
        <f t="shared" si="5"/>
        <v>-7.5344909609895261E-2</v>
      </c>
      <c r="AL7" s="57">
        <v>149.5735</v>
      </c>
      <c r="AM7" s="58">
        <f t="shared" si="6"/>
        <v>-0.10282994535650247</v>
      </c>
      <c r="AN7" s="57">
        <v>313.26</v>
      </c>
      <c r="AO7" s="58">
        <f t="shared" si="7"/>
        <v>-6.8648729002527165E-2</v>
      </c>
      <c r="AP7" s="57">
        <v>58.588000000000001</v>
      </c>
      <c r="AQ7" s="58">
        <f t="shared" si="8"/>
        <v>-0.11952029575750278</v>
      </c>
      <c r="AR7" s="57">
        <v>312.239688</v>
      </c>
      <c r="AS7" s="58">
        <f t="shared" si="9"/>
        <v>-0.11360926585607678</v>
      </c>
      <c r="AT7" s="57">
        <v>82.27</v>
      </c>
      <c r="AU7" s="58">
        <f t="shared" si="10"/>
        <v>-0.11680085882984448</v>
      </c>
      <c r="AV7" s="57">
        <v>313.02</v>
      </c>
      <c r="AW7" s="58">
        <f t="shared" si="11"/>
        <v>4.6889632107023349E-2</v>
      </c>
      <c r="AX7" s="57">
        <v>4515.55</v>
      </c>
      <c r="AY7" s="58">
        <f t="shared" si="12"/>
        <v>-5.2585089106999772E-2</v>
      </c>
      <c r="BA7" s="56">
        <f t="shared" si="0"/>
        <v>44592</v>
      </c>
      <c r="BB7" s="58">
        <f t="shared" si="1"/>
        <v>4.8289743101631144E-2</v>
      </c>
      <c r="BC7" s="58">
        <f>[1]Weights!$D$3*AD7/AD$3+[1]Weights!$D$4*AF7/AF$3+[1]Weights!$D$5*AH7/AH$3+[1]Weights!$D$6*AJ7/AJ$3+[1]Weights!$D$7*AL7/AL$3+[1]Weights!$D$8*AN7/AN$3+[1]Weights!$D$9*AR7/AR$3-1</f>
        <v>8.0457553142859295E-2</v>
      </c>
      <c r="BD7" s="58">
        <f>IF(OR(BB7="",[1]Weights!$E$10=""),"",((1+BB7)-[1]Weights!$E$10*(1+BC7))/(1-[1]Weights!$E$10)-1)</f>
        <v>3.7254597685521862E-2</v>
      </c>
      <c r="BN7" s="1">
        <v>44562</v>
      </c>
      <c r="BO7" s="11">
        <v>91.21</v>
      </c>
      <c r="BP7">
        <v>1587</v>
      </c>
    </row>
    <row r="8" spans="1:68" ht="16">
      <c r="A8" s="51">
        <v>46082</v>
      </c>
      <c r="B8" s="50">
        <v>0.75</v>
      </c>
      <c r="C8" s="50">
        <v>3.63</v>
      </c>
      <c r="D8" s="50">
        <v>3.85</v>
      </c>
      <c r="E8">
        <v>2</v>
      </c>
      <c r="L8" s="1">
        <v>39448</v>
      </c>
      <c r="M8">
        <v>406.61</v>
      </c>
      <c r="N8">
        <v>-2.6</v>
      </c>
      <c r="U8" s="1">
        <v>46258</v>
      </c>
      <c r="V8">
        <v>89.31</v>
      </c>
      <c r="W8">
        <v>59642.920700000002</v>
      </c>
      <c r="AC8" s="56">
        <v>44620</v>
      </c>
      <c r="AD8" s="57">
        <v>24.385000000000002</v>
      </c>
      <c r="AE8" s="58">
        <f t="shared" si="2"/>
        <v>-4.1248060115984808E-3</v>
      </c>
      <c r="AF8" s="57">
        <v>165.12</v>
      </c>
      <c r="AG8" s="58">
        <f t="shared" si="3"/>
        <v>-5.5269481634054207E-2</v>
      </c>
      <c r="AH8" s="57">
        <v>135.05699999999999</v>
      </c>
      <c r="AI8" s="58">
        <f t="shared" si="4"/>
        <v>-1.8218301817767291E-3</v>
      </c>
      <c r="AJ8" s="57">
        <v>298.79000000000002</v>
      </c>
      <c r="AK8" s="58">
        <f t="shared" si="5"/>
        <v>-3.9198662293395081E-2</v>
      </c>
      <c r="AL8" s="57">
        <v>153.56299999999999</v>
      </c>
      <c r="AM8" s="58">
        <f t="shared" si="6"/>
        <v>2.667250549061162E-2</v>
      </c>
      <c r="AN8" s="57">
        <v>211.03</v>
      </c>
      <c r="AO8" s="58">
        <f t="shared" si="7"/>
        <v>-0.32634233544020941</v>
      </c>
      <c r="AP8" s="57">
        <v>58.744</v>
      </c>
      <c r="AQ8" s="58">
        <f t="shared" si="8"/>
        <v>2.6626612958284834E-3</v>
      </c>
      <c r="AR8" s="57">
        <v>290.14304299999998</v>
      </c>
      <c r="AS8" s="58">
        <f t="shared" si="9"/>
        <v>-7.076821380887377E-2</v>
      </c>
      <c r="AT8" s="57">
        <v>88.86</v>
      </c>
      <c r="AU8" s="58">
        <f t="shared" si="10"/>
        <v>8.0102102832138034E-2</v>
      </c>
      <c r="AV8" s="57">
        <v>321.45</v>
      </c>
      <c r="AW8" s="58">
        <f t="shared" si="11"/>
        <v>2.6931186505654514E-2</v>
      </c>
      <c r="AX8" s="57">
        <v>4373.9399999999996</v>
      </c>
      <c r="AY8" s="58">
        <f t="shared" si="12"/>
        <v>-3.1360520866782648E-2</v>
      </c>
      <c r="BA8" s="56">
        <f t="shared" si="0"/>
        <v>44620</v>
      </c>
      <c r="BB8" s="58">
        <f t="shared" si="1"/>
        <v>1.5414830738658125E-2</v>
      </c>
      <c r="BC8" s="58">
        <f>[1]Weights!$D$3*AD8/AD$3+[1]Weights!$D$4*AF8/AF$3+[1]Weights!$D$5*AH8/AH$3+[1]Weights!$D$6*AJ8/AJ$3+[1]Weights!$D$7*AL8/AL$3+[1]Weights!$D$8*AN8/AN$3+[1]Weights!$D$9*AR8/AR$3-1</f>
        <v>2.5991543829693597E-2</v>
      </c>
      <c r="BD8" s="58">
        <f>IF(OR(BB8="",[1]Weights!$E$10=""),"",((1+BB8)-[1]Weights!$E$10*(1+BC8))/(1-[1]Weights!$E$10)-1)</f>
        <v>1.1786496486669851E-2</v>
      </c>
      <c r="BN8" s="1">
        <v>44593</v>
      </c>
      <c r="BO8" s="11">
        <v>100.99</v>
      </c>
      <c r="BP8">
        <v>1628</v>
      </c>
    </row>
    <row r="9" spans="1:68" ht="16">
      <c r="A9" s="51">
        <v>46023</v>
      </c>
      <c r="B9" s="50">
        <v>0.75</v>
      </c>
      <c r="C9" s="50">
        <v>3.63</v>
      </c>
      <c r="D9" s="50">
        <v>3.6</v>
      </c>
      <c r="E9">
        <v>2</v>
      </c>
      <c r="L9" s="1">
        <v>39539</v>
      </c>
      <c r="M9">
        <v>410.92</v>
      </c>
      <c r="N9">
        <v>4.8</v>
      </c>
      <c r="U9" s="1">
        <v>46251</v>
      </c>
      <c r="V9">
        <v>94.39</v>
      </c>
      <c r="W9">
        <v>58772.929700000001</v>
      </c>
      <c r="AC9" s="56">
        <v>44651</v>
      </c>
      <c r="AD9" s="57">
        <v>27.286000000000001</v>
      </c>
      <c r="AE9" s="58">
        <f t="shared" si="2"/>
        <v>0.11896657781423015</v>
      </c>
      <c r="AF9" s="57">
        <v>174.61</v>
      </c>
      <c r="AG9" s="58">
        <f t="shared" si="3"/>
        <v>5.7473352713178327E-2</v>
      </c>
      <c r="AH9" s="57">
        <v>139.0675</v>
      </c>
      <c r="AI9" s="58">
        <f t="shared" si="4"/>
        <v>2.9694869573587468E-2</v>
      </c>
      <c r="AJ9" s="57">
        <v>308.31</v>
      </c>
      <c r="AK9" s="58">
        <f t="shared" si="5"/>
        <v>3.1861842765822157E-2</v>
      </c>
      <c r="AL9" s="57">
        <v>162.9975</v>
      </c>
      <c r="AM9" s="58">
        <f t="shared" si="6"/>
        <v>6.1437325397394105E-2</v>
      </c>
      <c r="AN9" s="57">
        <v>222.36</v>
      </c>
      <c r="AO9" s="58">
        <f t="shared" si="7"/>
        <v>5.3689048950386287E-2</v>
      </c>
      <c r="AP9" s="57">
        <v>62.968000000000004</v>
      </c>
      <c r="AQ9" s="58">
        <f t="shared" si="8"/>
        <v>7.190521585183185E-2</v>
      </c>
      <c r="AR9" s="57">
        <v>359.19964099999999</v>
      </c>
      <c r="AS9" s="58">
        <f t="shared" si="9"/>
        <v>0.23800880174817785</v>
      </c>
      <c r="AT9" s="57">
        <v>77.89</v>
      </c>
      <c r="AU9" s="58">
        <f t="shared" si="10"/>
        <v>-0.12345262210218322</v>
      </c>
      <c r="AV9" s="57">
        <v>352.91</v>
      </c>
      <c r="AW9" s="58">
        <f t="shared" si="11"/>
        <v>9.7869030953492198E-2</v>
      </c>
      <c r="AX9" s="57">
        <v>4530.41</v>
      </c>
      <c r="AY9" s="58">
        <f t="shared" si="12"/>
        <v>3.5773238773280092E-2</v>
      </c>
      <c r="BA9" s="56">
        <f t="shared" si="0"/>
        <v>44651</v>
      </c>
      <c r="BB9" s="58">
        <f t="shared" si="1"/>
        <v>5.1739507932601958E-2</v>
      </c>
      <c r="BC9" s="58">
        <f>[1]Weights!$D$3*AD9/AD$3+[1]Weights!$D$4*AF9/AF$3+[1]Weights!$D$5*AH9/AH$3+[1]Weights!$D$6*AJ9/AJ$3+[1]Weights!$D$7*AL9/AL$3+[1]Weights!$D$8*AN9/AN$3+[1]Weights!$D$9*AR9/AR$3-1</f>
        <v>9.9556561624956297E-2</v>
      </c>
      <c r="BD9" s="58">
        <f>IF(OR(BB9="",[1]Weights!$E$10=""),"",((1+BB9)-[1]Weights!$E$10*(1+BC9))/(1-[1]Weights!$E$10)-1)</f>
        <v>3.5335900096422179E-2</v>
      </c>
      <c r="BN9" s="1">
        <v>44621</v>
      </c>
      <c r="BO9" s="11">
        <v>107.91</v>
      </c>
      <c r="BP9">
        <v>1787</v>
      </c>
    </row>
    <row r="10" spans="1:68" ht="16">
      <c r="A10" s="51">
        <v>45992</v>
      </c>
      <c r="B10" s="50">
        <v>0.75</v>
      </c>
      <c r="C10" s="50">
        <v>3.63</v>
      </c>
      <c r="D10" s="50">
        <v>3.6</v>
      </c>
      <c r="E10">
        <v>2</v>
      </c>
      <c r="L10" s="1">
        <v>39630</v>
      </c>
      <c r="M10">
        <v>407.94</v>
      </c>
      <c r="N10">
        <v>1</v>
      </c>
      <c r="U10" s="1">
        <v>46244</v>
      </c>
      <c r="V10">
        <v>88.52</v>
      </c>
      <c r="W10">
        <v>54764.915399999998</v>
      </c>
      <c r="AC10" s="56">
        <v>44680</v>
      </c>
      <c r="AD10" s="57">
        <v>18.547000000000001</v>
      </c>
      <c r="AE10" s="58">
        <f t="shared" si="2"/>
        <v>-0.3202741332551492</v>
      </c>
      <c r="AF10" s="57">
        <v>157.65</v>
      </c>
      <c r="AG10" s="58">
        <f t="shared" si="3"/>
        <v>-9.7130748525284916E-2</v>
      </c>
      <c r="AH10" s="57">
        <v>114.1095</v>
      </c>
      <c r="AI10" s="58">
        <f t="shared" si="4"/>
        <v>-0.17946680568788542</v>
      </c>
      <c r="AJ10" s="57">
        <v>277.52</v>
      </c>
      <c r="AK10" s="58">
        <f t="shared" si="5"/>
        <v>-9.9867016963445909E-2</v>
      </c>
      <c r="AL10" s="57">
        <v>124.28149999999999</v>
      </c>
      <c r="AM10" s="58">
        <f t="shared" si="6"/>
        <v>-0.23752511541588062</v>
      </c>
      <c r="AN10" s="57">
        <v>200.47</v>
      </c>
      <c r="AO10" s="58">
        <f t="shared" si="7"/>
        <v>-9.8443964741860124E-2</v>
      </c>
      <c r="AP10" s="57">
        <v>55.439</v>
      </c>
      <c r="AQ10" s="58">
        <f t="shared" si="8"/>
        <v>-0.1195686698005336</v>
      </c>
      <c r="AR10" s="57">
        <v>290.25304299999999</v>
      </c>
      <c r="AS10" s="58">
        <f t="shared" si="9"/>
        <v>-0.19194506377582932</v>
      </c>
      <c r="AT10" s="57">
        <v>68.19</v>
      </c>
      <c r="AU10" s="58">
        <f t="shared" si="10"/>
        <v>-0.12453460007703177</v>
      </c>
      <c r="AV10" s="57">
        <v>322.83</v>
      </c>
      <c r="AW10" s="58">
        <f t="shared" si="11"/>
        <v>-8.5234195687285852E-2</v>
      </c>
      <c r="AX10" s="57">
        <v>4131.93</v>
      </c>
      <c r="AY10" s="58">
        <f t="shared" si="12"/>
        <v>-8.7956719149039353E-2</v>
      </c>
      <c r="BA10" s="56">
        <f t="shared" si="0"/>
        <v>44680</v>
      </c>
      <c r="BB10" s="58">
        <f t="shared" si="1"/>
        <v>-4.0768048584574834E-2</v>
      </c>
      <c r="BC10" s="58">
        <f>[1]Weights!$D$3*AD10/AD$3+[1]Weights!$D$4*AF10/AF$3+[1]Weights!$D$5*AH10/AH$3+[1]Weights!$D$6*AJ10/AJ$3+[1]Weights!$D$7*AL10/AL$3+[1]Weights!$D$8*AN10/AN$3+[1]Weights!$D$9*AR10/AR$3-1</f>
        <v>-7.5096210503894256E-2</v>
      </c>
      <c r="BD10" s="58">
        <f>IF(OR(BB10="",[1]Weights!$E$10=""),"",((1+BB10)-[1]Weights!$E$10*(1+BC10))/(1-[1]Weights!$E$10)-1)</f>
        <v>-2.8991795921993191E-2</v>
      </c>
      <c r="BN10" s="1">
        <v>44652</v>
      </c>
      <c r="BO10" s="11">
        <v>109.34</v>
      </c>
      <c r="BP10">
        <v>1885</v>
      </c>
    </row>
    <row r="11" spans="1:68" ht="16">
      <c r="A11" s="51">
        <v>45931</v>
      </c>
      <c r="B11" s="50">
        <v>0.5</v>
      </c>
      <c r="C11" s="50">
        <v>3.88</v>
      </c>
      <c r="D11" s="50">
        <v>3.6</v>
      </c>
      <c r="E11">
        <v>2</v>
      </c>
      <c r="L11" s="1">
        <v>39722</v>
      </c>
      <c r="M11">
        <v>389.23</v>
      </c>
      <c r="N11">
        <v>-2.1</v>
      </c>
      <c r="U11" s="1">
        <v>46237</v>
      </c>
      <c r="V11">
        <v>83.55</v>
      </c>
      <c r="W11">
        <v>49487.6224</v>
      </c>
      <c r="AC11" s="56">
        <v>44712</v>
      </c>
      <c r="AD11" s="57">
        <v>18.672000000000001</v>
      </c>
      <c r="AE11" s="58">
        <f t="shared" si="2"/>
        <v>6.7396344422279153E-3</v>
      </c>
      <c r="AF11" s="57">
        <v>148.84</v>
      </c>
      <c r="AG11" s="58">
        <f t="shared" si="3"/>
        <v>-5.5883285759594004E-2</v>
      </c>
      <c r="AH11" s="57">
        <v>113.762</v>
      </c>
      <c r="AI11" s="58">
        <f t="shared" si="4"/>
        <v>-3.0453205035513298E-3</v>
      </c>
      <c r="AJ11" s="57">
        <v>271.87</v>
      </c>
      <c r="AK11" s="58">
        <f t="shared" si="5"/>
        <v>-2.0358893052752847E-2</v>
      </c>
      <c r="AL11" s="57">
        <v>120.20950000000001</v>
      </c>
      <c r="AM11" s="58">
        <f t="shared" si="6"/>
        <v>-3.2764329365191025E-2</v>
      </c>
      <c r="AN11" s="57">
        <v>193.64</v>
      </c>
      <c r="AO11" s="58">
        <f t="shared" si="7"/>
        <v>-3.406993565121974E-2</v>
      </c>
      <c r="AP11" s="57">
        <v>58.012999999999998</v>
      </c>
      <c r="AQ11" s="58">
        <f t="shared" si="8"/>
        <v>4.6429408899871794E-2</v>
      </c>
      <c r="AR11" s="57">
        <v>252.75308100000001</v>
      </c>
      <c r="AS11" s="58">
        <f t="shared" si="9"/>
        <v>-0.1291974809718015</v>
      </c>
      <c r="AT11" s="57">
        <v>73.84</v>
      </c>
      <c r="AU11" s="58">
        <f t="shared" si="10"/>
        <v>8.2856723859803472E-2</v>
      </c>
      <c r="AV11" s="57">
        <v>315.98</v>
      </c>
      <c r="AW11" s="58">
        <f t="shared" si="11"/>
        <v>-2.1218598023727608E-2</v>
      </c>
      <c r="AX11" s="57">
        <v>4132.1499999999996</v>
      </c>
      <c r="AY11" s="58">
        <f t="shared" si="12"/>
        <v>5.3243883608722342E-5</v>
      </c>
      <c r="BA11" s="56">
        <f t="shared" si="0"/>
        <v>44712</v>
      </c>
      <c r="BB11" s="58">
        <f t="shared" si="1"/>
        <v>-4.0716975350199913E-2</v>
      </c>
      <c r="BC11" s="58">
        <f>[1]Weights!$D$3*AD11/AD$3+[1]Weights!$D$4*AF11/AF$3+[1]Weights!$D$5*AH11/AH$3+[1]Weights!$D$6*AJ11/AJ$3+[1]Weights!$D$7*AL11/AL$3+[1]Weights!$D$8*AN11/AN$3+[1]Weights!$D$9*AR11/AR$3-1</f>
        <v>-0.11343466867027241</v>
      </c>
      <c r="BD11" s="58">
        <f>IF(OR(BB11="",[1]Weights!$E$10=""),"",((1+BB11)-[1]Weights!$E$10*(1+BC11))/(1-[1]Weights!$E$10)-1)</f>
        <v>-1.5771219979145323E-2</v>
      </c>
      <c r="BN11" s="1">
        <v>44682</v>
      </c>
      <c r="BO11" s="11">
        <v>122.84</v>
      </c>
      <c r="BP11">
        <v>1844</v>
      </c>
    </row>
    <row r="12" spans="1:68" ht="16">
      <c r="A12" s="51">
        <v>45901</v>
      </c>
      <c r="B12" s="50">
        <v>0.5</v>
      </c>
      <c r="C12" s="50">
        <v>4.13</v>
      </c>
      <c r="D12" s="50">
        <v>3.6</v>
      </c>
      <c r="E12">
        <v>2</v>
      </c>
      <c r="L12" s="1">
        <v>39814</v>
      </c>
      <c r="M12">
        <v>382.11</v>
      </c>
      <c r="N12">
        <v>4.5999999999999996</v>
      </c>
      <c r="U12" s="1">
        <v>46230</v>
      </c>
      <c r="V12">
        <v>90.12</v>
      </c>
      <c r="W12">
        <v>52601.068599999999</v>
      </c>
      <c r="AC12" s="56">
        <v>44742</v>
      </c>
      <c r="AD12" s="57">
        <v>15.159000000000001</v>
      </c>
      <c r="AE12" s="58">
        <f t="shared" si="2"/>
        <v>-0.18814267352185088</v>
      </c>
      <c r="AF12" s="57">
        <v>136.72</v>
      </c>
      <c r="AG12" s="58">
        <f t="shared" si="3"/>
        <v>-8.1429723192690151E-2</v>
      </c>
      <c r="AH12" s="57">
        <v>108.96299999999999</v>
      </c>
      <c r="AI12" s="58">
        <f t="shared" si="4"/>
        <v>-4.218456074963528E-2</v>
      </c>
      <c r="AJ12" s="57">
        <v>256.83</v>
      </c>
      <c r="AK12" s="58">
        <f t="shared" si="5"/>
        <v>-5.5320557619450539E-2</v>
      </c>
      <c r="AL12" s="57">
        <v>106.21</v>
      </c>
      <c r="AM12" s="58">
        <f t="shared" si="6"/>
        <v>-0.11645918167865277</v>
      </c>
      <c r="AN12" s="57">
        <v>161.25</v>
      </c>
      <c r="AO12" s="58">
        <f t="shared" si="7"/>
        <v>-0.16726915926461472</v>
      </c>
      <c r="AP12" s="57">
        <v>48.581000000000003</v>
      </c>
      <c r="AQ12" s="58">
        <f t="shared" si="8"/>
        <v>-0.16258424835812657</v>
      </c>
      <c r="AR12" s="57">
        <v>224.47310899999999</v>
      </c>
      <c r="AS12" s="58">
        <f t="shared" si="9"/>
        <v>-0.11188774391240763</v>
      </c>
      <c r="AT12" s="57">
        <v>55.28</v>
      </c>
      <c r="AU12" s="58">
        <f t="shared" si="10"/>
        <v>-0.25135427952329359</v>
      </c>
      <c r="AV12" s="57">
        <v>273.02</v>
      </c>
      <c r="AW12" s="58">
        <f t="shared" si="11"/>
        <v>-0.13595797202354587</v>
      </c>
      <c r="AX12" s="57">
        <v>3785.38</v>
      </c>
      <c r="AY12" s="58">
        <f t="shared" si="12"/>
        <v>-8.3919993223866451E-2</v>
      </c>
      <c r="BA12" s="56">
        <f t="shared" si="0"/>
        <v>44742</v>
      </c>
      <c r="BB12" s="58">
        <f t="shared" si="1"/>
        <v>-0.12122000027858126</v>
      </c>
      <c r="BC12" s="58">
        <f>[1]Weights!$D$3*AD12/AD$3+[1]Weights!$D$4*AF12/AF$3+[1]Weights!$D$5*AH12/AH$3+[1]Weights!$D$6*AJ12/AJ$3+[1]Weights!$D$7*AL12/AL$3+[1]Weights!$D$8*AN12/AN$3+[1]Weights!$D$9*AR12/AR$3-1</f>
        <v>-0.19157814478591573</v>
      </c>
      <c r="BD12" s="58">
        <f>IF(OR(BB12="",[1]Weights!$E$10=""),"",((1+BB12)-[1]Weights!$E$10*(1+BC12))/(1-[1]Weights!$E$10)-1)</f>
        <v>-9.7083686527319912E-2</v>
      </c>
      <c r="BN12" s="1">
        <v>44713</v>
      </c>
      <c r="BO12" s="11">
        <v>114.81</v>
      </c>
      <c r="BP12">
        <v>1829</v>
      </c>
    </row>
    <row r="13" spans="1:68" ht="16">
      <c r="A13" s="51">
        <v>45839</v>
      </c>
      <c r="B13" s="50">
        <v>0.5</v>
      </c>
      <c r="C13" s="50">
        <v>4.38</v>
      </c>
      <c r="D13" s="50">
        <v>3.85</v>
      </c>
      <c r="E13">
        <v>2</v>
      </c>
      <c r="L13" s="1">
        <v>39904</v>
      </c>
      <c r="M13">
        <v>386.2</v>
      </c>
      <c r="N13">
        <v>9.5</v>
      </c>
      <c r="U13" s="1">
        <v>46223</v>
      </c>
      <c r="V13">
        <v>96.78</v>
      </c>
      <c r="W13">
        <v>56677.6492</v>
      </c>
      <c r="AC13" s="56">
        <v>44771</v>
      </c>
      <c r="AD13" s="57">
        <v>18.163</v>
      </c>
      <c r="AE13" s="58">
        <f t="shared" si="2"/>
        <v>0.19816610594366368</v>
      </c>
      <c r="AF13" s="57">
        <v>162.51</v>
      </c>
      <c r="AG13" s="58">
        <f t="shared" si="3"/>
        <v>0.18863370392042134</v>
      </c>
      <c r="AH13" s="57">
        <v>116.32</v>
      </c>
      <c r="AI13" s="58">
        <f t="shared" si="4"/>
        <v>6.7518331910832119E-2</v>
      </c>
      <c r="AJ13" s="57">
        <v>280.74</v>
      </c>
      <c r="AK13" s="58">
        <f t="shared" si="5"/>
        <v>9.3096600864385204E-2</v>
      </c>
      <c r="AL13" s="57">
        <v>134.94999999999999</v>
      </c>
      <c r="AM13" s="58">
        <f t="shared" si="6"/>
        <v>0.27059598907824123</v>
      </c>
      <c r="AN13" s="57">
        <v>159.1</v>
      </c>
      <c r="AO13" s="58">
        <f t="shared" si="7"/>
        <v>-1.3333333333333419E-2</v>
      </c>
      <c r="AP13" s="57">
        <v>53.548000000000002</v>
      </c>
      <c r="AQ13" s="58">
        <f t="shared" si="8"/>
        <v>0.1022416170931022</v>
      </c>
      <c r="AR13" s="57">
        <v>297.14970299999999</v>
      </c>
      <c r="AS13" s="58">
        <f t="shared" si="9"/>
        <v>0.32376525777971921</v>
      </c>
      <c r="AT13" s="57">
        <v>61.86</v>
      </c>
      <c r="AU13" s="58">
        <f t="shared" si="10"/>
        <v>0.11903039073806077</v>
      </c>
      <c r="AV13" s="57">
        <v>300.60000000000002</v>
      </c>
      <c r="AW13" s="58">
        <f t="shared" si="11"/>
        <v>0.10101824042194729</v>
      </c>
      <c r="AX13" s="57">
        <v>4130.29</v>
      </c>
      <c r="AY13" s="58">
        <f t="shared" si="12"/>
        <v>9.1116347632205885E-2</v>
      </c>
      <c r="BA13" s="56">
        <f t="shared" si="0"/>
        <v>44771</v>
      </c>
      <c r="BB13" s="58">
        <f t="shared" si="1"/>
        <v>-4.1148776331734638E-2</v>
      </c>
      <c r="BC13" s="58">
        <f>[1]Weights!$D$3*AD13/AD$3+[1]Weights!$D$4*AF13/AF$3+[1]Weights!$D$5*AH13/AH$3+[1]Weights!$D$6*AJ13/AJ$3+[1]Weights!$D$7*AL13/AL$3+[1]Weights!$D$8*AN13/AN$3+[1]Weights!$D$9*AR13/AR$3-1</f>
        <v>-6.0068563852539225E-2</v>
      </c>
      <c r="BD13" s="58">
        <f>IF(OR(BB13="",[1]Weights!$E$10=""),"",((1+BB13)-[1]Weights!$E$10*(1+BC13))/(1-[1]Weights!$E$10)-1)</f>
        <v>-3.4658356055490169E-2</v>
      </c>
      <c r="BN13" s="1">
        <v>44743</v>
      </c>
      <c r="BO13" s="11">
        <v>110.01</v>
      </c>
      <c r="BP13">
        <v>1835</v>
      </c>
    </row>
    <row r="14" spans="1:68" ht="16">
      <c r="A14" s="51">
        <v>45809</v>
      </c>
      <c r="B14" s="50">
        <v>0.5</v>
      </c>
      <c r="C14" s="50">
        <v>4.38</v>
      </c>
      <c r="D14" s="50">
        <v>3.85</v>
      </c>
      <c r="E14">
        <v>2</v>
      </c>
      <c r="L14" s="1">
        <v>39995</v>
      </c>
      <c r="M14">
        <v>399.71</v>
      </c>
      <c r="N14">
        <v>6.5</v>
      </c>
      <c r="U14" s="1">
        <v>46216</v>
      </c>
      <c r="V14">
        <v>88.1</v>
      </c>
      <c r="W14">
        <v>51193.232400000001</v>
      </c>
      <c r="AC14" s="56">
        <v>44804</v>
      </c>
      <c r="AD14" s="57">
        <v>15.093999999999999</v>
      </c>
      <c r="AE14" s="58">
        <f t="shared" si="2"/>
        <v>-0.16896988382976386</v>
      </c>
      <c r="AF14" s="57">
        <v>157.22</v>
      </c>
      <c r="AG14" s="58">
        <f t="shared" si="3"/>
        <v>-3.255184296350988E-2</v>
      </c>
      <c r="AH14" s="57">
        <v>108.22</v>
      </c>
      <c r="AI14" s="58">
        <f t="shared" si="4"/>
        <v>-6.9635488308115501E-2</v>
      </c>
      <c r="AJ14" s="57">
        <v>261.47000000000003</v>
      </c>
      <c r="AK14" s="58">
        <f t="shared" si="5"/>
        <v>-6.8640022796893851E-2</v>
      </c>
      <c r="AL14" s="57">
        <v>126.77</v>
      </c>
      <c r="AM14" s="58">
        <f t="shared" si="6"/>
        <v>-6.0615042608373471E-2</v>
      </c>
      <c r="AN14" s="57">
        <v>162.93</v>
      </c>
      <c r="AO14" s="58">
        <f t="shared" si="7"/>
        <v>2.407291011942192E-2</v>
      </c>
      <c r="AP14" s="57">
        <v>49.911000000000001</v>
      </c>
      <c r="AQ14" s="58">
        <f t="shared" si="8"/>
        <v>-6.7920370508702477E-2</v>
      </c>
      <c r="AR14" s="57">
        <v>275.61</v>
      </c>
      <c r="AS14" s="58">
        <f t="shared" si="9"/>
        <v>-7.2487715055868596E-2</v>
      </c>
      <c r="AT14" s="57">
        <v>56.53</v>
      </c>
      <c r="AU14" s="58">
        <f t="shared" si="10"/>
        <v>-8.616230197219521E-2</v>
      </c>
      <c r="AV14" s="57">
        <v>280.8</v>
      </c>
      <c r="AW14" s="58">
        <f t="shared" si="11"/>
        <v>-6.5868263473053967E-2</v>
      </c>
      <c r="AX14" s="57">
        <v>3955</v>
      </c>
      <c r="AY14" s="58">
        <f t="shared" si="12"/>
        <v>-4.2440119216810457E-2</v>
      </c>
      <c r="BA14" s="56">
        <f t="shared" si="0"/>
        <v>44804</v>
      </c>
      <c r="BB14" s="58">
        <f t="shared" si="1"/>
        <v>-8.1842536575400304E-2</v>
      </c>
      <c r="BC14" s="58">
        <f>[1]Weights!$D$3*AD14/AD$3+[1]Weights!$D$4*AF14/AF$3+[1]Weights!$D$5*AH14/AH$3+[1]Weights!$D$6*AJ14/AJ$3+[1]Weights!$D$7*AL14/AL$3+[1]Weights!$D$8*AN14/AN$3+[1]Weights!$D$9*AR14/AR$3-1</f>
        <v>-0.11604662649631448</v>
      </c>
      <c r="BD14" s="58">
        <f>IF(OR(BB14="",[1]Weights!$E$10=""),"",((1+BB14)-[1]Weights!$E$10*(1+BC14))/(1-[1]Weights!$E$10)-1)</f>
        <v>-7.0108846727717E-2</v>
      </c>
      <c r="BN14" s="1">
        <v>44774</v>
      </c>
      <c r="BO14" s="11">
        <v>96.49</v>
      </c>
      <c r="BP14">
        <v>1920</v>
      </c>
    </row>
    <row r="15" spans="1:68" ht="16">
      <c r="A15" s="51">
        <v>45778</v>
      </c>
      <c r="B15" s="50">
        <v>0.5</v>
      </c>
      <c r="C15" s="50">
        <v>4.38</v>
      </c>
      <c r="D15" s="50">
        <v>4.0999999999999996</v>
      </c>
      <c r="E15">
        <v>2.25</v>
      </c>
      <c r="L15" s="1">
        <v>40087</v>
      </c>
      <c r="M15">
        <v>420.76</v>
      </c>
      <c r="N15">
        <v>5.5</v>
      </c>
      <c r="U15" s="1">
        <v>46209</v>
      </c>
      <c r="V15">
        <v>76.010000000000005</v>
      </c>
      <c r="W15">
        <v>43403.383800000003</v>
      </c>
      <c r="AC15" s="56">
        <v>44834</v>
      </c>
      <c r="AD15" s="57">
        <v>12.138999999999999</v>
      </c>
      <c r="AE15" s="58">
        <f t="shared" si="2"/>
        <v>-0.19577315489598512</v>
      </c>
      <c r="AF15" s="57">
        <v>138.19999999999999</v>
      </c>
      <c r="AG15" s="58">
        <f t="shared" si="3"/>
        <v>-0.12097697493957515</v>
      </c>
      <c r="AH15" s="57">
        <v>95.65</v>
      </c>
      <c r="AI15" s="58">
        <f t="shared" si="4"/>
        <v>-0.11615228238772868</v>
      </c>
      <c r="AJ15" s="57">
        <v>232.9</v>
      </c>
      <c r="AK15" s="58">
        <f t="shared" si="5"/>
        <v>-0.10926683749569743</v>
      </c>
      <c r="AL15" s="57">
        <v>113</v>
      </c>
      <c r="AM15" s="58">
        <f t="shared" si="6"/>
        <v>-0.10862191370197993</v>
      </c>
      <c r="AN15" s="57">
        <v>135.68</v>
      </c>
      <c r="AO15" s="58">
        <f t="shared" si="7"/>
        <v>-0.16724973915178298</v>
      </c>
      <c r="AP15" s="57">
        <v>44.401000000000003</v>
      </c>
      <c r="AQ15" s="58">
        <f t="shared" si="8"/>
        <v>-0.11039650578028892</v>
      </c>
      <c r="AR15" s="57">
        <v>265.25</v>
      </c>
      <c r="AS15" s="58">
        <f t="shared" si="9"/>
        <v>-3.7589347266064443E-2</v>
      </c>
      <c r="AT15" s="57">
        <v>50.1</v>
      </c>
      <c r="AU15" s="58">
        <f t="shared" si="10"/>
        <v>-0.113744914204847</v>
      </c>
      <c r="AV15" s="57">
        <v>267.02</v>
      </c>
      <c r="AW15" s="58">
        <f t="shared" si="11"/>
        <v>-4.9074074074074159E-2</v>
      </c>
      <c r="AX15" s="57">
        <v>3585.62</v>
      </c>
      <c r="AY15" s="58">
        <f t="shared" si="12"/>
        <v>-9.3395701643489315E-2</v>
      </c>
      <c r="BA15" s="56">
        <f t="shared" si="0"/>
        <v>44834</v>
      </c>
      <c r="BB15" s="58">
        <f t="shared" si="1"/>
        <v>-0.16759449709114715</v>
      </c>
      <c r="BC15" s="58">
        <f>[1]Weights!$D$3*AD15/AD$3+[1]Weights!$D$4*AF15/AF$3+[1]Weights!$D$5*AH15/AH$3+[1]Weights!$D$6*AJ15/AJ$3+[1]Weights!$D$7*AL15/AL$3+[1]Weights!$D$8*AN15/AN$3+[1]Weights!$D$9*AR15/AR$3-1</f>
        <v>-0.21390065630410482</v>
      </c>
      <c r="BD15" s="58">
        <f>IF(OR(BB15="",[1]Weights!$E$10=""),"",((1+BB15)-[1]Weights!$E$10*(1+BC15))/(1-[1]Weights!$E$10)-1)</f>
        <v>-0.15170920058132664</v>
      </c>
      <c r="BN15" s="1">
        <v>44805</v>
      </c>
      <c r="BO15" s="11">
        <v>87.96</v>
      </c>
      <c r="BP15">
        <v>1809</v>
      </c>
    </row>
    <row r="16" spans="1:68" ht="16">
      <c r="A16" s="51">
        <v>45717</v>
      </c>
      <c r="B16" s="50">
        <v>0.5</v>
      </c>
      <c r="C16" s="50">
        <v>4.38</v>
      </c>
      <c r="D16" s="50">
        <v>4.0999999999999996</v>
      </c>
      <c r="E16">
        <v>2.5</v>
      </c>
      <c r="L16" s="1">
        <v>40179</v>
      </c>
      <c r="M16">
        <v>429.21</v>
      </c>
      <c r="N16">
        <v>0.4</v>
      </c>
      <c r="U16" s="1">
        <v>46202</v>
      </c>
      <c r="V16">
        <v>72.12</v>
      </c>
      <c r="W16">
        <v>39194.122900000002</v>
      </c>
      <c r="AC16" s="56">
        <v>44865</v>
      </c>
      <c r="AD16" s="57">
        <v>13.497</v>
      </c>
      <c r="AE16" s="58">
        <f t="shared" si="2"/>
        <v>0.11187082955762429</v>
      </c>
      <c r="AF16" s="57">
        <v>153.34</v>
      </c>
      <c r="AG16" s="58">
        <f t="shared" si="3"/>
        <v>0.10955137481910282</v>
      </c>
      <c r="AH16" s="57">
        <v>94.51</v>
      </c>
      <c r="AI16" s="58">
        <f t="shared" si="4"/>
        <v>-1.1918452692106674E-2</v>
      </c>
      <c r="AJ16" s="57">
        <v>232.13</v>
      </c>
      <c r="AK16" s="58">
        <f t="shared" si="5"/>
        <v>-3.3061399742378983E-3</v>
      </c>
      <c r="AL16" s="57">
        <v>102.44</v>
      </c>
      <c r="AM16" s="58">
        <f t="shared" si="6"/>
        <v>-9.3451327433628384E-2</v>
      </c>
      <c r="AN16" s="57">
        <v>93.16</v>
      </c>
      <c r="AO16" s="58">
        <f t="shared" si="7"/>
        <v>-0.31338443396226423</v>
      </c>
      <c r="AP16" s="57">
        <v>47.012</v>
      </c>
      <c r="AQ16" s="58">
        <f t="shared" si="8"/>
        <v>5.8804981869777562E-2</v>
      </c>
      <c r="AR16" s="57">
        <v>227.54</v>
      </c>
      <c r="AS16" s="58">
        <f t="shared" si="9"/>
        <v>-0.14216776625824701</v>
      </c>
      <c r="AT16" s="57">
        <v>54.1</v>
      </c>
      <c r="AU16" s="58">
        <f t="shared" si="10"/>
        <v>7.9840319361277334E-2</v>
      </c>
      <c r="AV16" s="57">
        <v>295.08999999999997</v>
      </c>
      <c r="AW16" s="58">
        <f t="shared" si="11"/>
        <v>0.10512321174443851</v>
      </c>
      <c r="AX16" s="57">
        <v>3871.98</v>
      </c>
      <c r="AY16" s="58">
        <f t="shared" si="12"/>
        <v>7.9863454576893256E-2</v>
      </c>
      <c r="BA16" s="56">
        <f t="shared" si="0"/>
        <v>44865</v>
      </c>
      <c r="BB16" s="58">
        <f t="shared" si="1"/>
        <v>-0.10111571802002994</v>
      </c>
      <c r="BC16" s="58">
        <f>[1]Weights!$D$3*AD16/AD$3+[1]Weights!$D$4*AF16/AF$3+[1]Weights!$D$5*AH16/AH$3+[1]Weights!$D$6*AJ16/AJ$3+[1]Weights!$D$7*AL16/AL$3+[1]Weights!$D$8*AN16/AN$3+[1]Weights!$D$9*AR16/AR$3-1</f>
        <v>-0.22767079115081501</v>
      </c>
      <c r="BD16" s="58">
        <f>IF(OR(BB16="",[1]Weights!$E$10=""),"",((1+BB16)-[1]Weights!$E$10*(1+BC16))/(1-[1]Weights!$E$10)-1)</f>
        <v>-5.7701086021313186E-2</v>
      </c>
      <c r="BN16" s="1">
        <v>44835</v>
      </c>
      <c r="BO16" s="11">
        <v>94.83</v>
      </c>
      <c r="BP16">
        <v>1913</v>
      </c>
    </row>
    <row r="17" spans="1:68" ht="16">
      <c r="A17" s="51">
        <v>45658</v>
      </c>
      <c r="B17" s="50">
        <v>0.5</v>
      </c>
      <c r="C17" s="50">
        <v>4.38</v>
      </c>
      <c r="D17" s="50">
        <v>4.3499999999999996</v>
      </c>
      <c r="E17">
        <v>2.75</v>
      </c>
      <c r="L17" s="1">
        <v>40269</v>
      </c>
      <c r="M17">
        <v>434.4</v>
      </c>
      <c r="N17">
        <v>1.3</v>
      </c>
      <c r="U17" s="1">
        <v>46195</v>
      </c>
      <c r="V17">
        <v>71.989999999999995</v>
      </c>
      <c r="W17">
        <v>36368.655400000003</v>
      </c>
      <c r="AC17" s="56">
        <v>44895</v>
      </c>
      <c r="AD17" s="57">
        <v>16.922999999999998</v>
      </c>
      <c r="AE17" s="58">
        <f t="shared" si="2"/>
        <v>0.25383418537452762</v>
      </c>
      <c r="AF17" s="57">
        <v>148.03</v>
      </c>
      <c r="AG17" s="58">
        <f t="shared" si="3"/>
        <v>-3.462892917699234E-2</v>
      </c>
      <c r="AH17" s="57">
        <v>100.99</v>
      </c>
      <c r="AI17" s="58">
        <f t="shared" si="4"/>
        <v>6.8564173103375259E-2</v>
      </c>
      <c r="AJ17" s="57">
        <v>255.14</v>
      </c>
      <c r="AK17" s="58">
        <f t="shared" si="5"/>
        <v>9.9125490027139884E-2</v>
      </c>
      <c r="AL17" s="57">
        <v>96.54</v>
      </c>
      <c r="AM17" s="58">
        <f t="shared" si="6"/>
        <v>-5.7594689574384961E-2</v>
      </c>
      <c r="AN17" s="57">
        <v>118.1</v>
      </c>
      <c r="AO17" s="58">
        <f t="shared" si="7"/>
        <v>0.26771146414770297</v>
      </c>
      <c r="AP17" s="57">
        <v>55.103000000000002</v>
      </c>
      <c r="AQ17" s="58">
        <f t="shared" si="8"/>
        <v>0.17210499446949723</v>
      </c>
      <c r="AR17" s="57">
        <v>194.7</v>
      </c>
      <c r="AS17" s="58">
        <f t="shared" si="9"/>
        <v>-0.14432627230377082</v>
      </c>
      <c r="AT17" s="57">
        <v>57.65</v>
      </c>
      <c r="AU17" s="58">
        <f t="shared" si="10"/>
        <v>6.5619223659889148E-2</v>
      </c>
      <c r="AV17" s="57">
        <v>318.60000000000002</v>
      </c>
      <c r="AW17" s="58">
        <f t="shared" si="11"/>
        <v>7.967060896675604E-2</v>
      </c>
      <c r="AX17" s="57">
        <v>4080.11</v>
      </c>
      <c r="AY17" s="58">
        <f t="shared" si="12"/>
        <v>5.3752860293699856E-2</v>
      </c>
      <c r="BA17" s="56">
        <f t="shared" si="0"/>
        <v>44895</v>
      </c>
      <c r="BB17" s="58">
        <f t="shared" si="1"/>
        <v>-5.2798116790557903E-2</v>
      </c>
      <c r="BC17" s="58">
        <f>[1]Weights!$D$3*AD17/AD$3+[1]Weights!$D$4*AF17/AF$3+[1]Weights!$D$5*AH17/AH$3+[1]Weights!$D$6*AJ17/AJ$3+[1]Weights!$D$7*AL17/AL$3+[1]Weights!$D$8*AN17/AN$3+[1]Weights!$D$9*AR17/AR$3-1</f>
        <v>-0.21507911944596825</v>
      </c>
      <c r="BD17" s="58">
        <f>IF(OR(BB17="",[1]Weights!$E$10=""),"",((1+BB17)-[1]Weights!$E$10*(1+BC17))/(1-[1]Weights!$E$10)-1)</f>
        <v>2.8722710996738066E-3</v>
      </c>
      <c r="BN17" s="1">
        <v>44866</v>
      </c>
      <c r="BO17" s="11">
        <v>85.43</v>
      </c>
      <c r="BP17">
        <v>1541</v>
      </c>
    </row>
    <row r="18" spans="1:68" ht="16">
      <c r="A18" s="51">
        <v>45627</v>
      </c>
      <c r="B18" s="50">
        <v>0.25</v>
      </c>
      <c r="C18" s="50">
        <v>4.38</v>
      </c>
      <c r="D18" s="50">
        <v>4.3499999999999996</v>
      </c>
      <c r="E18">
        <v>3</v>
      </c>
      <c r="L18" s="1">
        <v>40360</v>
      </c>
      <c r="M18">
        <v>446.3</v>
      </c>
      <c r="N18">
        <v>2.6</v>
      </c>
      <c r="U18" s="1">
        <v>46188</v>
      </c>
      <c r="V18">
        <v>80.569999999999993</v>
      </c>
      <c r="W18">
        <v>36195.9038</v>
      </c>
      <c r="AC18" s="56">
        <v>44925</v>
      </c>
      <c r="AD18" s="57">
        <v>14.614000000000001</v>
      </c>
      <c r="AE18" s="58">
        <f t="shared" si="2"/>
        <v>-0.13644152927967845</v>
      </c>
      <c r="AF18" s="57">
        <v>129.93</v>
      </c>
      <c r="AG18" s="58">
        <f t="shared" si="3"/>
        <v>-0.12227251232858205</v>
      </c>
      <c r="AH18" s="57">
        <v>88.23</v>
      </c>
      <c r="AI18" s="58">
        <f t="shared" si="4"/>
        <v>-0.12634914347955239</v>
      </c>
      <c r="AJ18" s="57">
        <v>239.82</v>
      </c>
      <c r="AK18" s="58">
        <f t="shared" si="5"/>
        <v>-6.0045465234773054E-2</v>
      </c>
      <c r="AL18" s="57">
        <v>84</v>
      </c>
      <c r="AM18" s="58">
        <f t="shared" si="6"/>
        <v>-0.1298943443132381</v>
      </c>
      <c r="AN18" s="57">
        <v>120.34</v>
      </c>
      <c r="AO18" s="58">
        <f t="shared" si="7"/>
        <v>1.8966977138018759E-2</v>
      </c>
      <c r="AP18" s="57">
        <v>55.912999999999997</v>
      </c>
      <c r="AQ18" s="58">
        <f t="shared" si="8"/>
        <v>1.4699744115565405E-2</v>
      </c>
      <c r="AR18" s="57">
        <v>123.18</v>
      </c>
      <c r="AS18" s="58">
        <f t="shared" si="9"/>
        <v>-0.36733436055469948</v>
      </c>
      <c r="AT18" s="57">
        <v>49.98</v>
      </c>
      <c r="AU18" s="58">
        <f t="shared" si="10"/>
        <v>-0.1330442324371206</v>
      </c>
      <c r="AV18" s="57">
        <v>308.89999999999998</v>
      </c>
      <c r="AW18" s="58">
        <f t="shared" si="11"/>
        <v>-3.0445699937225457E-2</v>
      </c>
      <c r="AX18" s="57">
        <v>3839.5</v>
      </c>
      <c r="AY18" s="58">
        <f t="shared" si="12"/>
        <v>-5.8971449299161094E-2</v>
      </c>
      <c r="BA18" s="56">
        <f t="shared" si="0"/>
        <v>44925</v>
      </c>
      <c r="BB18" s="58">
        <f t="shared" si="1"/>
        <v>-0.10865598462231341</v>
      </c>
      <c r="BC18" s="58">
        <f>[1]Weights!$D$3*AD18/AD$3+[1]Weights!$D$4*AF18/AF$3+[1]Weights!$D$5*AH18/AH$3+[1]Weights!$D$6*AJ18/AJ$3+[1]Weights!$D$7*AL18/AL$3+[1]Weights!$D$8*AN18/AN$3+[1]Weights!$D$9*AR18/AR$3-1</f>
        <v>-0.31576022786305935</v>
      </c>
      <c r="BD18" s="58">
        <f>IF(OR(BB18="",[1]Weights!$E$10=""),"",((1+BB18)-[1]Weights!$E$10*(1+BC18))/(1-[1]Weights!$E$10)-1)</f>
        <v>-3.7609014451644218E-2</v>
      </c>
      <c r="BN18" s="1">
        <v>44896</v>
      </c>
      <c r="BO18" s="11">
        <v>85.91</v>
      </c>
      <c r="BP18">
        <v>1492</v>
      </c>
    </row>
    <row r="19" spans="1:68" ht="16">
      <c r="A19" s="51">
        <v>45566</v>
      </c>
      <c r="B19" s="50">
        <v>0.25</v>
      </c>
      <c r="C19" s="50">
        <v>4.63</v>
      </c>
      <c r="D19" s="50">
        <v>4.3499999999999996</v>
      </c>
      <c r="E19">
        <v>3.25</v>
      </c>
      <c r="L19" s="1">
        <v>40452</v>
      </c>
      <c r="M19">
        <v>452.56</v>
      </c>
      <c r="N19">
        <v>1.3</v>
      </c>
      <c r="U19" s="1">
        <v>46181</v>
      </c>
      <c r="V19">
        <v>87.33</v>
      </c>
      <c r="W19">
        <v>41765.805899999999</v>
      </c>
      <c r="AC19" s="56">
        <v>44957</v>
      </c>
      <c r="AD19" s="57">
        <v>19.536999999999999</v>
      </c>
      <c r="AE19" s="58">
        <f t="shared" si="2"/>
        <v>0.33686875598740929</v>
      </c>
      <c r="AF19" s="57">
        <v>144.29</v>
      </c>
      <c r="AG19" s="58">
        <f t="shared" si="3"/>
        <v>0.11052104979604382</v>
      </c>
      <c r="AH19" s="57">
        <v>98.84</v>
      </c>
      <c r="AI19" s="58">
        <f t="shared" si="4"/>
        <v>0.12025388189958064</v>
      </c>
      <c r="AJ19" s="57">
        <v>247.81</v>
      </c>
      <c r="AK19" s="58">
        <f t="shared" si="5"/>
        <v>3.3316654157284686E-2</v>
      </c>
      <c r="AL19" s="57">
        <v>103.13</v>
      </c>
      <c r="AM19" s="58">
        <f t="shared" si="6"/>
        <v>0.22773809523809518</v>
      </c>
      <c r="AN19" s="57">
        <v>148.97</v>
      </c>
      <c r="AO19" s="58">
        <f t="shared" si="7"/>
        <v>0.23790925710486954</v>
      </c>
      <c r="AP19" s="57">
        <v>58.500999999999998</v>
      </c>
      <c r="AQ19" s="58">
        <f t="shared" si="8"/>
        <v>4.6286194623790466E-2</v>
      </c>
      <c r="AR19" s="57">
        <v>173.22</v>
      </c>
      <c r="AS19" s="58">
        <f t="shared" si="9"/>
        <v>0.40623477837311239</v>
      </c>
      <c r="AT19" s="57">
        <v>60.3</v>
      </c>
      <c r="AU19" s="58">
        <f t="shared" si="10"/>
        <v>0.20648259303721495</v>
      </c>
      <c r="AV19" s="57">
        <v>311.52</v>
      </c>
      <c r="AW19" s="58">
        <f t="shared" si="11"/>
        <v>8.4817092910327574E-3</v>
      </c>
      <c r="AX19" s="57">
        <v>4076.6</v>
      </c>
      <c r="AY19" s="58">
        <f t="shared" si="12"/>
        <v>6.1752832400052027E-2</v>
      </c>
      <c r="BA19" s="56">
        <f t="shared" si="0"/>
        <v>44957</v>
      </c>
      <c r="BB19" s="58">
        <f t="shared" si="1"/>
        <v>-5.36129670299057E-2</v>
      </c>
      <c r="BC19" s="58">
        <f>[1]Weights!$D$3*AD19/AD$3+[1]Weights!$D$4*AF19/AF$3+[1]Weights!$D$5*AH19/AH$3+[1]Weights!$D$6*AJ19/AJ$3+[1]Weights!$D$7*AL19/AL$3+[1]Weights!$D$8*AN19/AN$3+[1]Weights!$D$9*AR19/AR$3-1</f>
        <v>-0.21581324169049221</v>
      </c>
      <c r="BD19" s="58">
        <f>IF(OR(BB19="",[1]Weights!$E$10=""),"",((1+BB19)-[1]Weights!$E$10*(1+BC19))/(1-[1]Weights!$E$10)-1)</f>
        <v>2.0297271764571079E-3</v>
      </c>
      <c r="BN19" s="1">
        <v>44927</v>
      </c>
      <c r="BO19" s="11">
        <v>84.49</v>
      </c>
      <c r="BP19">
        <v>1423</v>
      </c>
    </row>
    <row r="20" spans="1:68" ht="16">
      <c r="A20" s="51">
        <v>45536</v>
      </c>
      <c r="B20" s="50">
        <v>0.25</v>
      </c>
      <c r="C20" s="50">
        <v>4.88</v>
      </c>
      <c r="D20" s="50">
        <v>4.3499999999999996</v>
      </c>
      <c r="E20">
        <v>3.5</v>
      </c>
      <c r="L20" s="1">
        <v>40544</v>
      </c>
      <c r="M20">
        <v>453.45</v>
      </c>
      <c r="N20">
        <v>-2.9</v>
      </c>
      <c r="U20" s="1">
        <v>46174</v>
      </c>
      <c r="V20">
        <v>93.09</v>
      </c>
      <c r="W20">
        <v>43191.985800000002</v>
      </c>
      <c r="AC20" s="56">
        <v>44985</v>
      </c>
      <c r="AD20" s="57">
        <v>23.216000000000001</v>
      </c>
      <c r="AE20" s="58">
        <f t="shared" si="2"/>
        <v>0.18830936172390866</v>
      </c>
      <c r="AF20" s="57">
        <v>147.41</v>
      </c>
      <c r="AG20" s="58">
        <f t="shared" si="3"/>
        <v>2.1623120105343396E-2</v>
      </c>
      <c r="AH20" s="57">
        <v>90.06</v>
      </c>
      <c r="AI20" s="58">
        <f t="shared" si="4"/>
        <v>-8.883043302306759E-2</v>
      </c>
      <c r="AJ20" s="57">
        <v>249.42</v>
      </c>
      <c r="AK20" s="58">
        <f t="shared" si="5"/>
        <v>6.4969129575076501E-3</v>
      </c>
      <c r="AL20" s="57">
        <v>94.23</v>
      </c>
      <c r="AM20" s="58">
        <f t="shared" si="6"/>
        <v>-8.6298846116551808E-2</v>
      </c>
      <c r="AN20" s="57">
        <v>174.94</v>
      </c>
      <c r="AO20" s="58">
        <f t="shared" si="7"/>
        <v>0.17433040209438144</v>
      </c>
      <c r="AP20" s="57">
        <v>59.429000000000002</v>
      </c>
      <c r="AQ20" s="58">
        <f t="shared" si="8"/>
        <v>1.5862976701253029E-2</v>
      </c>
      <c r="AR20" s="57">
        <v>205.71</v>
      </c>
      <c r="AS20" s="58">
        <f t="shared" si="9"/>
        <v>0.18756494631104959</v>
      </c>
      <c r="AT20" s="57">
        <v>57.82</v>
      </c>
      <c r="AU20" s="58">
        <f t="shared" si="10"/>
        <v>-4.1127694859038111E-2</v>
      </c>
      <c r="AV20" s="57">
        <v>305.18</v>
      </c>
      <c r="AW20" s="58">
        <f t="shared" si="11"/>
        <v>-2.0351823317924955E-2</v>
      </c>
      <c r="AX20" s="57">
        <v>3970.15</v>
      </c>
      <c r="AY20" s="58">
        <f t="shared" si="12"/>
        <v>-2.6112446646715304E-2</v>
      </c>
      <c r="BA20" s="56">
        <f t="shared" si="0"/>
        <v>44985</v>
      </c>
      <c r="BB20" s="58">
        <f t="shared" si="1"/>
        <v>-7.8325447935480574E-2</v>
      </c>
      <c r="BC20" s="58">
        <f>[1]Weights!$D$3*AD20/AD$3+[1]Weights!$D$4*AF20/AF$3+[1]Weights!$D$5*AH20/AH$3+[1]Weights!$D$6*AJ20/AJ$3+[1]Weights!$D$7*AL20/AL$3+[1]Weights!$D$8*AN20/AN$3+[1]Weights!$D$9*AR20/AR$3-1</f>
        <v>-0.20193614230863477</v>
      </c>
      <c r="BD20" s="58">
        <f>IF(OR(BB20="",[1]Weights!$E$10=""),"",((1+BB20)-[1]Weights!$E$10*(1+BC20))/(1-[1]Weights!$E$10)-1)</f>
        <v>-3.5920883072478538E-2</v>
      </c>
      <c r="BN20" s="1">
        <v>44958</v>
      </c>
      <c r="BO20" s="11">
        <v>83.89</v>
      </c>
      <c r="BP20">
        <v>1472</v>
      </c>
    </row>
    <row r="21" spans="1:68">
      <c r="L21" s="1">
        <v>40634</v>
      </c>
      <c r="M21">
        <v>468.37</v>
      </c>
      <c r="N21">
        <v>0.2</v>
      </c>
      <c r="U21" s="1">
        <v>46167</v>
      </c>
      <c r="V21">
        <v>92.05</v>
      </c>
      <c r="W21">
        <v>40962.600200000001</v>
      </c>
      <c r="AC21" s="56">
        <v>45016</v>
      </c>
      <c r="AD21" s="57">
        <v>27.777000000000001</v>
      </c>
      <c r="AE21" s="58">
        <f t="shared" si="2"/>
        <v>0.19645933838731899</v>
      </c>
      <c r="AF21" s="57">
        <v>164.9</v>
      </c>
      <c r="AG21" s="58">
        <f t="shared" si="3"/>
        <v>0.11864866698324406</v>
      </c>
      <c r="AH21" s="57">
        <v>103.73</v>
      </c>
      <c r="AI21" s="58">
        <f t="shared" si="4"/>
        <v>0.15178769709082829</v>
      </c>
      <c r="AJ21" s="57">
        <v>288.3</v>
      </c>
      <c r="AK21" s="58">
        <f t="shared" si="5"/>
        <v>0.15588164541736838</v>
      </c>
      <c r="AL21" s="57">
        <v>103.29</v>
      </c>
      <c r="AM21" s="58">
        <f t="shared" si="6"/>
        <v>9.6147723654887107E-2</v>
      </c>
      <c r="AN21" s="57">
        <v>211.94</v>
      </c>
      <c r="AO21" s="58">
        <f t="shared" si="7"/>
        <v>0.21150108608665819</v>
      </c>
      <c r="AP21" s="57">
        <v>64.153999999999996</v>
      </c>
      <c r="AQ21" s="58">
        <f t="shared" si="8"/>
        <v>7.9506638173282296E-2</v>
      </c>
      <c r="AR21" s="57">
        <v>207.46</v>
      </c>
      <c r="AS21" s="58">
        <f t="shared" si="9"/>
        <v>8.5071216761460899E-3</v>
      </c>
      <c r="AT21" s="57">
        <v>60.34</v>
      </c>
      <c r="AU21" s="58">
        <f t="shared" si="10"/>
        <v>4.3583535108958849E-2</v>
      </c>
      <c r="AV21" s="57">
        <v>308.77</v>
      </c>
      <c r="AW21" s="58">
        <f t="shared" si="11"/>
        <v>1.176354938069335E-2</v>
      </c>
      <c r="AX21" s="57">
        <v>4109.3100000000004</v>
      </c>
      <c r="AY21" s="58">
        <f t="shared" si="12"/>
        <v>3.5051572358727023E-2</v>
      </c>
      <c r="BA21" s="56">
        <f t="shared" si="0"/>
        <v>45016</v>
      </c>
      <c r="BB21" s="58">
        <f t="shared" si="1"/>
        <v>-4.6019305682593714E-2</v>
      </c>
      <c r="BC21" s="58">
        <f>[1]Weights!$D$3*AD21/AD$3+[1]Weights!$D$4*AF21/AF$3+[1]Weights!$D$5*AH21/AH$3+[1]Weights!$D$6*AJ21/AJ$3+[1]Weights!$D$7*AL21/AL$3+[1]Weights!$D$8*AN21/AN$3+[1]Weights!$D$9*AR21/AR$3-1</f>
        <v>-9.9409243945616454E-2</v>
      </c>
      <c r="BD21" s="58">
        <f>IF(OR(BB21="",[1]Weights!$E$10=""),"",((1+BB21)-[1]Weights!$E$10*(1+BC21))/(1-[1]Weights!$E$10)-1)</f>
        <v>-2.7703923574379341E-2</v>
      </c>
      <c r="BN21" s="1">
        <v>44986</v>
      </c>
      <c r="BO21" s="11">
        <v>79.77</v>
      </c>
      <c r="BP21">
        <v>1606</v>
      </c>
    </row>
    <row r="22" spans="1:68">
      <c r="L22" s="1">
        <v>40725</v>
      </c>
      <c r="M22">
        <v>481.9</v>
      </c>
      <c r="N22">
        <v>-0.7</v>
      </c>
      <c r="U22" s="1">
        <v>46160</v>
      </c>
      <c r="V22">
        <v>103.54</v>
      </c>
      <c r="W22">
        <v>43469.278700000003</v>
      </c>
      <c r="AC22" s="56">
        <v>45044</v>
      </c>
      <c r="AD22" s="57">
        <v>27.748999999999999</v>
      </c>
      <c r="AE22" s="58">
        <f t="shared" si="2"/>
        <v>-1.0080282247904027E-3</v>
      </c>
      <c r="AF22" s="57">
        <v>169.68</v>
      </c>
      <c r="AG22" s="58">
        <f t="shared" si="3"/>
        <v>2.8987265009096319E-2</v>
      </c>
      <c r="AH22" s="57">
        <v>107.34</v>
      </c>
      <c r="AI22" s="58">
        <f t="shared" si="4"/>
        <v>3.4801889520871487E-2</v>
      </c>
      <c r="AJ22" s="57">
        <v>307.26</v>
      </c>
      <c r="AK22" s="58">
        <f t="shared" si="5"/>
        <v>6.5764828303850109E-2</v>
      </c>
      <c r="AL22" s="57">
        <v>105.45</v>
      </c>
      <c r="AM22" s="58">
        <f t="shared" si="6"/>
        <v>2.091199535288979E-2</v>
      </c>
      <c r="AN22" s="57">
        <v>240.32</v>
      </c>
      <c r="AO22" s="58">
        <f t="shared" si="7"/>
        <v>0.13390582240256665</v>
      </c>
      <c r="AP22" s="57">
        <v>62.65</v>
      </c>
      <c r="AQ22" s="58">
        <f t="shared" si="8"/>
        <v>-2.3443588864295206E-2</v>
      </c>
      <c r="AR22" s="57">
        <v>164.31</v>
      </c>
      <c r="AS22" s="58">
        <f t="shared" si="9"/>
        <v>-0.2079919020534079</v>
      </c>
      <c r="AT22" s="57">
        <v>64.36</v>
      </c>
      <c r="AU22" s="58">
        <f t="shared" si="10"/>
        <v>6.6622472654955134E-2</v>
      </c>
      <c r="AV22" s="57">
        <v>328.55</v>
      </c>
      <c r="AW22" s="58">
        <f t="shared" si="11"/>
        <v>6.4060627651650215E-2</v>
      </c>
      <c r="AX22" s="57">
        <v>4169.4799999999996</v>
      </c>
      <c r="AY22" s="58">
        <f t="shared" si="12"/>
        <v>1.464236088297044E-2</v>
      </c>
      <c r="BA22" s="56">
        <f t="shared" si="0"/>
        <v>45044</v>
      </c>
      <c r="BB22" s="58">
        <f t="shared" si="1"/>
        <v>-3.2050776081011478E-2</v>
      </c>
      <c r="BC22" s="58">
        <f>[1]Weights!$D$3*AD22/AD$3+[1]Weights!$D$4*AF22/AF$3+[1]Weights!$D$5*AH22/AH$3+[1]Weights!$D$6*AJ22/AJ$3+[1]Weights!$D$7*AL22/AL$3+[1]Weights!$D$8*AN22/AN$3+[1]Weights!$D$9*AR22/AR$3-1</f>
        <v>-8.1409445998399721E-2</v>
      </c>
      <c r="BD22" s="58">
        <f>IF(OR(BB22="",[1]Weights!$E$10=""),"",((1+BB22)-[1]Weights!$E$10*(1+BC22))/(1-[1]Weights!$E$10)-1)</f>
        <v>-1.5118317844469487E-2</v>
      </c>
      <c r="BN22" s="1">
        <v>45017</v>
      </c>
      <c r="BO22" s="11">
        <v>79.540000000000006</v>
      </c>
      <c r="BP22">
        <v>1749</v>
      </c>
    </row>
    <row r="23" spans="1:68">
      <c r="L23" s="1">
        <v>40817</v>
      </c>
      <c r="M23">
        <v>490.51</v>
      </c>
      <c r="N23">
        <v>1.9</v>
      </c>
      <c r="U23" s="1">
        <v>46153</v>
      </c>
      <c r="V23">
        <v>109.26</v>
      </c>
      <c r="W23">
        <v>44626.8923</v>
      </c>
      <c r="AC23" s="56">
        <v>45077</v>
      </c>
      <c r="AD23" s="57">
        <v>37.834000000000003</v>
      </c>
      <c r="AE23" s="58">
        <f t="shared" si="2"/>
        <v>0.36343652023496364</v>
      </c>
      <c r="AF23" s="57">
        <v>177.25</v>
      </c>
      <c r="AG23" s="58">
        <f t="shared" si="3"/>
        <v>4.4613389910419521E-2</v>
      </c>
      <c r="AH23" s="57">
        <v>122.87</v>
      </c>
      <c r="AI23" s="58">
        <f t="shared" si="4"/>
        <v>0.14468045463014723</v>
      </c>
      <c r="AJ23" s="57">
        <v>328.39</v>
      </c>
      <c r="AK23" s="58">
        <f t="shared" si="5"/>
        <v>6.8769120614463386E-2</v>
      </c>
      <c r="AL23" s="57">
        <v>120.58</v>
      </c>
      <c r="AM23" s="58">
        <f t="shared" si="6"/>
        <v>0.14348032242769082</v>
      </c>
      <c r="AN23" s="57">
        <v>264.72000000000003</v>
      </c>
      <c r="AO23" s="58">
        <f t="shared" si="7"/>
        <v>0.10153129161118524</v>
      </c>
      <c r="AP23" s="57">
        <v>80.796000000000006</v>
      </c>
      <c r="AQ23" s="58">
        <f t="shared" si="8"/>
        <v>0.28964086193136485</v>
      </c>
      <c r="AR23" s="57">
        <v>203.93</v>
      </c>
      <c r="AS23" s="58">
        <f t="shared" si="9"/>
        <v>0.24112957215020381</v>
      </c>
      <c r="AT23" s="57">
        <v>68.2</v>
      </c>
      <c r="AU23" s="58">
        <f t="shared" si="10"/>
        <v>5.9664387818520792E-2</v>
      </c>
      <c r="AV23" s="57">
        <v>321.08</v>
      </c>
      <c r="AW23" s="58">
        <f t="shared" si="11"/>
        <v>-2.2736265408613732E-2</v>
      </c>
      <c r="AX23" s="57">
        <v>4179.83</v>
      </c>
      <c r="AY23" s="58">
        <f t="shared" si="12"/>
        <v>2.4823239348792381E-3</v>
      </c>
      <c r="BA23" s="56">
        <f t="shared" si="0"/>
        <v>45077</v>
      </c>
      <c r="BB23" s="58">
        <f t="shared" si="1"/>
        <v>-2.9648012554729597E-2</v>
      </c>
      <c r="BC23" s="58">
        <f>[1]Weights!$D$3*AD23/AD$3+[1]Weights!$D$4*AF23/AF$3+[1]Weights!$D$5*AH23/AH$3+[1]Weights!$D$6*AJ23/AJ$3+[1]Weights!$D$7*AL23/AL$3+[1]Weights!$D$8*AN23/AN$3+[1]Weights!$D$9*AR23/AR$3-1</f>
        <v>2.7386374736549701E-2</v>
      </c>
      <c r="BD23" s="58">
        <f>IF(OR(BB23="",[1]Weights!$E$10=""),"",((1+BB23)-[1]Weights!$E$10*(1+BC23))/(1-[1]Weights!$E$10)-1)</f>
        <v>-4.9213620430158755E-2</v>
      </c>
      <c r="BN23" s="1">
        <v>45047</v>
      </c>
      <c r="BO23" s="11">
        <v>72.66</v>
      </c>
      <c r="BP23">
        <v>1929</v>
      </c>
    </row>
    <row r="24" spans="1:68">
      <c r="L24" s="1">
        <v>40909</v>
      </c>
      <c r="M24">
        <v>509.85</v>
      </c>
      <c r="N24">
        <v>2</v>
      </c>
      <c r="U24" s="1">
        <v>46146</v>
      </c>
      <c r="V24">
        <v>101.29</v>
      </c>
      <c r="W24">
        <v>39312.733699999997</v>
      </c>
      <c r="AC24" s="56">
        <v>45107</v>
      </c>
      <c r="AD24" s="57">
        <v>42.302</v>
      </c>
      <c r="AE24" s="58">
        <f t="shared" si="2"/>
        <v>0.11809483533329801</v>
      </c>
      <c r="AF24" s="57">
        <v>193.97</v>
      </c>
      <c r="AG24" s="58">
        <f t="shared" si="3"/>
        <v>9.4330042313117035E-2</v>
      </c>
      <c r="AH24" s="57">
        <v>119.7</v>
      </c>
      <c r="AI24" s="58">
        <f t="shared" si="4"/>
        <v>-2.5799625620574584E-2</v>
      </c>
      <c r="AJ24" s="57">
        <v>340.54</v>
      </c>
      <c r="AK24" s="58">
        <f t="shared" si="5"/>
        <v>3.6998690581321103E-2</v>
      </c>
      <c r="AL24" s="57">
        <v>130.36000000000001</v>
      </c>
      <c r="AM24" s="58">
        <f t="shared" si="6"/>
        <v>8.1107978105821932E-2</v>
      </c>
      <c r="AN24" s="57">
        <v>286.98</v>
      </c>
      <c r="AO24" s="58">
        <f t="shared" si="7"/>
        <v>8.4088848594741528E-2</v>
      </c>
      <c r="AP24" s="57">
        <v>86.742999999999995</v>
      </c>
      <c r="AQ24" s="58">
        <f t="shared" si="8"/>
        <v>7.3605128966780287E-2</v>
      </c>
      <c r="AR24" s="57">
        <v>261.77</v>
      </c>
      <c r="AS24" s="58">
        <f t="shared" si="9"/>
        <v>0.28362673466385502</v>
      </c>
      <c r="AT24" s="57">
        <v>63.11</v>
      </c>
      <c r="AU24" s="58">
        <f t="shared" si="10"/>
        <v>-7.4633431085044055E-2</v>
      </c>
      <c r="AV24" s="57">
        <v>341</v>
      </c>
      <c r="AW24" s="58">
        <f t="shared" si="11"/>
        <v>6.2040612931356653E-2</v>
      </c>
      <c r="AX24" s="57">
        <v>4450.38</v>
      </c>
      <c r="AY24" s="58">
        <f t="shared" si="12"/>
        <v>6.4727512841431301E-2</v>
      </c>
      <c r="BA24" s="56">
        <f t="shared" si="0"/>
        <v>45107</v>
      </c>
      <c r="BB24" s="58">
        <f t="shared" si="1"/>
        <v>3.3160458173342677E-2</v>
      </c>
      <c r="BC24" s="58">
        <f>[1]Weights!$D$3*AD24/AD$3+[1]Weights!$D$4*AF24/AF$3+[1]Weights!$D$5*AH24/AH$3+[1]Weights!$D$6*AJ24/AJ$3+[1]Weights!$D$7*AL24/AL$3+[1]Weights!$D$8*AN24/AN$3+[1]Weights!$D$9*AR24/AR$3-1</f>
        <v>0.10726179948044012</v>
      </c>
      <c r="BD24" s="58">
        <f>IF(OR(BB24="",[1]Weights!$E$10=""),"",((1+BB24)-[1]Weights!$E$10*(1+BC24))/(1-[1]Weights!$E$10)-1)</f>
        <v>7.7400432988290468E-3</v>
      </c>
      <c r="BN24" s="1">
        <v>45078</v>
      </c>
      <c r="BO24" s="11">
        <v>74.900000000000006</v>
      </c>
      <c r="BP24">
        <v>1811</v>
      </c>
    </row>
    <row r="25" spans="1:68">
      <c r="L25" s="1">
        <v>41000</v>
      </c>
      <c r="M25">
        <v>522.96</v>
      </c>
      <c r="N25">
        <v>2.1</v>
      </c>
      <c r="U25" s="1">
        <v>46139</v>
      </c>
      <c r="V25">
        <v>108.17</v>
      </c>
      <c r="W25">
        <v>40753.3393</v>
      </c>
      <c r="AC25" s="56">
        <v>45138</v>
      </c>
      <c r="AD25" s="57">
        <v>46.728999999999999</v>
      </c>
      <c r="AE25" s="58">
        <f t="shared" si="2"/>
        <v>0.10465226230438285</v>
      </c>
      <c r="AF25" s="57">
        <v>196.45</v>
      </c>
      <c r="AG25" s="58">
        <f t="shared" si="3"/>
        <v>1.2785482291075789E-2</v>
      </c>
      <c r="AH25" s="57">
        <v>132.72</v>
      </c>
      <c r="AI25" s="58">
        <f t="shared" si="4"/>
        <v>0.1087719298245613</v>
      </c>
      <c r="AJ25" s="57">
        <v>335.92</v>
      </c>
      <c r="AK25" s="58">
        <f t="shared" si="5"/>
        <v>-1.3566688201092414E-2</v>
      </c>
      <c r="AL25" s="57">
        <v>133.68</v>
      </c>
      <c r="AM25" s="58">
        <f t="shared" si="6"/>
        <v>2.5467934949370941E-2</v>
      </c>
      <c r="AN25" s="57">
        <v>318.60000000000002</v>
      </c>
      <c r="AO25" s="58">
        <f t="shared" si="7"/>
        <v>0.11018189420865565</v>
      </c>
      <c r="AP25" s="57">
        <v>89.864999999999995</v>
      </c>
      <c r="AQ25" s="58">
        <f t="shared" si="8"/>
        <v>3.5991376825795784E-2</v>
      </c>
      <c r="AR25" s="57">
        <v>267.43</v>
      </c>
      <c r="AS25" s="58">
        <f t="shared" si="9"/>
        <v>2.1622034610536023E-2</v>
      </c>
      <c r="AT25" s="57">
        <v>71.39</v>
      </c>
      <c r="AU25" s="58">
        <f t="shared" si="10"/>
        <v>0.13119949294881961</v>
      </c>
      <c r="AV25" s="57">
        <v>351.96</v>
      </c>
      <c r="AW25" s="58">
        <f t="shared" si="11"/>
        <v>3.2140762463342964E-2</v>
      </c>
      <c r="AX25" s="57">
        <v>4588.96</v>
      </c>
      <c r="AY25" s="58">
        <f t="shared" si="12"/>
        <v>3.1138913980379268E-2</v>
      </c>
      <c r="BA25" s="56">
        <f t="shared" si="0"/>
        <v>45138</v>
      </c>
      <c r="BB25" s="58">
        <f t="shared" si="1"/>
        <v>6.5331952808331373E-2</v>
      </c>
      <c r="BC25" s="58">
        <f>[1]Weights!$D$3*AD25/AD$3+[1]Weights!$D$4*AF25/AF$3+[1]Weights!$D$5*AH25/AH$3+[1]Weights!$D$6*AJ25/AJ$3+[1]Weights!$D$7*AL25/AL$3+[1]Weights!$D$8*AN25/AN$3+[1]Weights!$D$9*AR25/AR$3-1</f>
        <v>0.14808455980954194</v>
      </c>
      <c r="BD25" s="58">
        <f>IF(OR(BB25="",[1]Weights!$E$10=""),"",((1+BB25)-[1]Weights!$E$10*(1+BC25))/(1-[1]Weights!$E$10)-1)</f>
        <v>3.6943727105366087E-2</v>
      </c>
      <c r="BN25" s="1">
        <v>45108</v>
      </c>
      <c r="BO25" s="11">
        <v>85.56</v>
      </c>
      <c r="BP25">
        <v>1920</v>
      </c>
    </row>
    <row r="26" spans="1:68">
      <c r="L26" s="1">
        <v>41091</v>
      </c>
      <c r="M26">
        <v>518.21</v>
      </c>
      <c r="N26">
        <v>-1.2</v>
      </c>
      <c r="U26" s="1">
        <v>46132</v>
      </c>
      <c r="V26">
        <v>105.33</v>
      </c>
      <c r="W26">
        <v>39925.200400000002</v>
      </c>
      <c r="AC26" s="56">
        <v>45169</v>
      </c>
      <c r="AD26" s="57">
        <v>49.354999999999997</v>
      </c>
      <c r="AE26" s="58">
        <f t="shared" si="2"/>
        <v>5.6196366282180277E-2</v>
      </c>
      <c r="AF26" s="57">
        <v>187.87</v>
      </c>
      <c r="AG26" s="58">
        <f t="shared" si="3"/>
        <v>-4.3675235428862202E-2</v>
      </c>
      <c r="AH26" s="57">
        <v>136.16999999999999</v>
      </c>
      <c r="AI26" s="58">
        <f t="shared" si="4"/>
        <v>2.5994575045207968E-2</v>
      </c>
      <c r="AJ26" s="57">
        <v>327.76</v>
      </c>
      <c r="AK26" s="58">
        <f t="shared" si="5"/>
        <v>-2.429149797570862E-2</v>
      </c>
      <c r="AL26" s="57">
        <v>138.01</v>
      </c>
      <c r="AM26" s="58">
        <f t="shared" si="6"/>
        <v>3.2390783961699476E-2</v>
      </c>
      <c r="AN26" s="57">
        <v>295.89</v>
      </c>
      <c r="AO26" s="58">
        <f t="shared" si="7"/>
        <v>-7.1280602636534907E-2</v>
      </c>
      <c r="AP26" s="57">
        <v>92.289000000000001</v>
      </c>
      <c r="AQ26" s="58">
        <f t="shared" si="8"/>
        <v>2.6973794024369946E-2</v>
      </c>
      <c r="AR26" s="57">
        <v>258.08</v>
      </c>
      <c r="AS26" s="58">
        <f t="shared" si="9"/>
        <v>-3.4962420072542466E-2</v>
      </c>
      <c r="AT26" s="57">
        <v>69.94</v>
      </c>
      <c r="AU26" s="58">
        <f t="shared" si="10"/>
        <v>-2.031096792267828E-2</v>
      </c>
      <c r="AV26" s="57">
        <v>360.2</v>
      </c>
      <c r="AW26" s="58">
        <f t="shared" si="11"/>
        <v>2.3411751335379094E-2</v>
      </c>
      <c r="AX26" s="57">
        <v>4507.66</v>
      </c>
      <c r="AY26" s="58">
        <f t="shared" si="12"/>
        <v>-1.771643248143373E-2</v>
      </c>
      <c r="BA26" s="56">
        <f t="shared" si="0"/>
        <v>45169</v>
      </c>
      <c r="BB26" s="58">
        <f t="shared" si="1"/>
        <v>4.6458071196088691E-2</v>
      </c>
      <c r="BC26" s="58">
        <f>[1]Weights!$D$3*AD26/AD$3+[1]Weights!$D$4*AF26/AF$3+[1]Weights!$D$5*AH26/AH$3+[1]Weights!$D$6*AJ26/AJ$3+[1]Weights!$D$7*AL26/AL$3+[1]Weights!$D$8*AN26/AN$3+[1]Weights!$D$9*AR26/AR$3-1</f>
        <v>0.13515846232938333</v>
      </c>
      <c r="BD26" s="58">
        <f>IF(OR(BB26="",[1]Weights!$E$10=""),"",((1+BB26)-[1]Weights!$E$10*(1+BC26))/(1-[1]Weights!$E$10)-1)</f>
        <v>1.6029462180829013E-2</v>
      </c>
      <c r="BN26" s="1">
        <v>45139</v>
      </c>
      <c r="BO26" s="11">
        <v>86.86</v>
      </c>
      <c r="BP26">
        <v>1934</v>
      </c>
    </row>
    <row r="27" spans="1:68">
      <c r="L27" s="1">
        <v>41183</v>
      </c>
      <c r="M27">
        <v>532.9</v>
      </c>
      <c r="N27">
        <v>-1.5</v>
      </c>
      <c r="U27" s="1">
        <v>46125</v>
      </c>
      <c r="V27">
        <v>90.38</v>
      </c>
      <c r="W27">
        <v>34486.197699999997</v>
      </c>
      <c r="AC27" s="56">
        <v>45198</v>
      </c>
      <c r="AD27" s="57">
        <v>43.499000000000002</v>
      </c>
      <c r="AE27" s="58">
        <f t="shared" si="2"/>
        <v>-0.11865059264512201</v>
      </c>
      <c r="AF27" s="57">
        <v>171.21</v>
      </c>
      <c r="AG27" s="58">
        <f t="shared" si="3"/>
        <v>-8.8678341406291605E-2</v>
      </c>
      <c r="AH27" s="57">
        <v>130.86000000000001</v>
      </c>
      <c r="AI27" s="58">
        <f t="shared" si="4"/>
        <v>-3.8995373430270819E-2</v>
      </c>
      <c r="AJ27" s="57">
        <v>315.75</v>
      </c>
      <c r="AK27" s="58">
        <f t="shared" si="5"/>
        <v>-3.6642665364901128E-2</v>
      </c>
      <c r="AL27" s="57">
        <v>127.12</v>
      </c>
      <c r="AM27" s="58">
        <f t="shared" si="6"/>
        <v>-7.8907325556119012E-2</v>
      </c>
      <c r="AN27" s="57">
        <v>300.20999999999998</v>
      </c>
      <c r="AO27" s="58">
        <f t="shared" si="7"/>
        <v>1.4600020277805825E-2</v>
      </c>
      <c r="AP27" s="57">
        <v>83.058000000000007</v>
      </c>
      <c r="AQ27" s="58">
        <f t="shared" si="8"/>
        <v>-0.10002275460780807</v>
      </c>
      <c r="AR27" s="57">
        <v>250.22</v>
      </c>
      <c r="AS27" s="58">
        <f t="shared" si="9"/>
        <v>-3.0455672659640332E-2</v>
      </c>
      <c r="AT27" s="57">
        <v>68.03</v>
      </c>
      <c r="AU27" s="58">
        <f t="shared" si="10"/>
        <v>-2.7309122104661077E-2</v>
      </c>
      <c r="AV27" s="57">
        <v>350.3</v>
      </c>
      <c r="AW27" s="58">
        <f t="shared" si="11"/>
        <v>-2.7484730705163773E-2</v>
      </c>
      <c r="AX27" s="57">
        <v>4288.05</v>
      </c>
      <c r="AY27" s="58">
        <f t="shared" si="12"/>
        <v>-4.871929116215501E-2</v>
      </c>
      <c r="BA27" s="56">
        <f t="shared" si="0"/>
        <v>45198</v>
      </c>
      <c r="BB27" s="58">
        <f t="shared" si="1"/>
        <v>-4.5246242635006428E-3</v>
      </c>
      <c r="BC27" s="58">
        <f>[1]Weights!$D$3*AD27/AD$3+[1]Weights!$D$4*AF27/AF$3+[1]Weights!$D$5*AH27/AH$3+[1]Weights!$D$6*AJ27/AJ$3+[1]Weights!$D$7*AL27/AL$3+[1]Weights!$D$8*AN27/AN$3+[1]Weights!$D$9*AR27/AR$3-1</f>
        <v>6.7184374041759698E-2</v>
      </c>
      <c r="BD27" s="58">
        <f>IF(OR(BB27="",[1]Weights!$E$10=""),"",((1+BB27)-[1]Weights!$E$10*(1+BC27))/(1-[1]Weights!$E$10)-1)</f>
        <v>-2.9124347493894032E-2</v>
      </c>
      <c r="BN27" s="1">
        <v>45170</v>
      </c>
      <c r="BO27" s="11">
        <v>95.31</v>
      </c>
      <c r="BP27">
        <v>1830</v>
      </c>
    </row>
    <row r="28" spans="1:68">
      <c r="L28" s="1">
        <v>41275</v>
      </c>
      <c r="M28">
        <v>553.70000000000005</v>
      </c>
      <c r="N28">
        <v>2</v>
      </c>
      <c r="U28" s="1">
        <v>46118</v>
      </c>
      <c r="V28">
        <v>95.2</v>
      </c>
      <c r="W28">
        <v>38869.634899999997</v>
      </c>
      <c r="AC28" s="56">
        <v>45230</v>
      </c>
      <c r="AD28" s="57">
        <v>40.78</v>
      </c>
      <c r="AE28" s="58">
        <f t="shared" si="2"/>
        <v>-6.2507184073197108E-2</v>
      </c>
      <c r="AF28" s="57">
        <v>170.77</v>
      </c>
      <c r="AG28" s="58">
        <f t="shared" si="3"/>
        <v>-2.5699433444308362E-3</v>
      </c>
      <c r="AH28" s="57">
        <v>124.08</v>
      </c>
      <c r="AI28" s="58">
        <f t="shared" si="4"/>
        <v>-5.1811095827602127E-2</v>
      </c>
      <c r="AJ28" s="57">
        <v>338.11</v>
      </c>
      <c r="AK28" s="58">
        <f t="shared" si="5"/>
        <v>7.0815518606492489E-2</v>
      </c>
      <c r="AL28" s="57">
        <v>133.09</v>
      </c>
      <c r="AM28" s="58">
        <f t="shared" si="6"/>
        <v>4.6963499056010161E-2</v>
      </c>
      <c r="AN28" s="57">
        <v>301.27</v>
      </c>
      <c r="AO28" s="58">
        <f t="shared" si="7"/>
        <v>3.5308617301221812E-3</v>
      </c>
      <c r="AP28" s="57">
        <v>84.137</v>
      </c>
      <c r="AQ28" s="58">
        <f t="shared" si="8"/>
        <v>1.2990922006308692E-2</v>
      </c>
      <c r="AR28" s="57">
        <v>200.84</v>
      </c>
      <c r="AS28" s="58">
        <f t="shared" si="9"/>
        <v>-0.197346335225002</v>
      </c>
      <c r="AT28" s="57">
        <v>66.87</v>
      </c>
      <c r="AU28" s="58">
        <f t="shared" si="10"/>
        <v>-1.705130089666318E-2</v>
      </c>
      <c r="AV28" s="57">
        <v>341.33</v>
      </c>
      <c r="AW28" s="58">
        <f t="shared" si="11"/>
        <v>-2.5606622894661757E-2</v>
      </c>
      <c r="AX28" s="57">
        <v>4193.8</v>
      </c>
      <c r="AY28" s="58">
        <f t="shared" si="12"/>
        <v>-2.1979687736850106E-2</v>
      </c>
      <c r="BA28" s="56">
        <f t="shared" si="0"/>
        <v>45230</v>
      </c>
      <c r="BB28" s="58">
        <f t="shared" si="1"/>
        <v>-2.6404862171912402E-2</v>
      </c>
      <c r="BC28" s="58">
        <f>[1]Weights!$D$3*AD28/AD$3+[1]Weights!$D$4*AF28/AF$3+[1]Weights!$D$5*AH28/AH$3+[1]Weights!$D$6*AJ28/AJ$3+[1]Weights!$D$7*AL28/AL$3+[1]Weights!$D$8*AN28/AN$3+[1]Weights!$D$9*AR28/AR$3-1</f>
        <v>5.5468886220627844E-2</v>
      </c>
      <c r="BD28" s="58">
        <f>IF(OR(BB28="",[1]Weights!$E$10=""),"",((1+BB28)-[1]Weights!$E$10*(1+BC28))/(1-[1]Weights!$E$10)-1)</f>
        <v>-5.4491596025278866E-2</v>
      </c>
      <c r="BN28" s="1">
        <v>45200</v>
      </c>
      <c r="BO28" s="11">
        <v>87.41</v>
      </c>
      <c r="BP28">
        <v>1769</v>
      </c>
    </row>
    <row r="29" spans="1:68">
      <c r="L29" s="1">
        <v>41365</v>
      </c>
      <c r="M29">
        <v>548.78</v>
      </c>
      <c r="N29">
        <v>-1</v>
      </c>
      <c r="U29" s="1">
        <v>46111</v>
      </c>
      <c r="V29">
        <v>109.03</v>
      </c>
      <c r="W29">
        <v>44562.778299999998</v>
      </c>
      <c r="AC29" s="56">
        <v>45260</v>
      </c>
      <c r="AD29" s="57">
        <v>46.77</v>
      </c>
      <c r="AE29" s="58">
        <f t="shared" si="2"/>
        <v>0.14688572829818547</v>
      </c>
      <c r="AF29" s="57">
        <v>189.95</v>
      </c>
      <c r="AG29" s="58">
        <f t="shared" si="3"/>
        <v>0.1123148093927504</v>
      </c>
      <c r="AH29" s="57">
        <v>132.53</v>
      </c>
      <c r="AI29" s="58">
        <f t="shared" si="4"/>
        <v>6.8101225016118594E-2</v>
      </c>
      <c r="AJ29" s="57">
        <v>378.91</v>
      </c>
      <c r="AK29" s="58">
        <f t="shared" si="5"/>
        <v>0.1206707876134987</v>
      </c>
      <c r="AL29" s="57">
        <v>146.09</v>
      </c>
      <c r="AM29" s="58">
        <f t="shared" si="6"/>
        <v>9.7678262829664186E-2</v>
      </c>
      <c r="AN29" s="57">
        <v>327.14999999999998</v>
      </c>
      <c r="AO29" s="58">
        <f t="shared" si="7"/>
        <v>8.5903010588508577E-2</v>
      </c>
      <c r="AP29" s="57">
        <v>92.572999999999993</v>
      </c>
      <c r="AQ29" s="58">
        <f t="shared" si="8"/>
        <v>0.1002650439164694</v>
      </c>
      <c r="AR29" s="57">
        <v>240.08</v>
      </c>
      <c r="AS29" s="58">
        <f t="shared" si="9"/>
        <v>0.19537940649273056</v>
      </c>
      <c r="AT29" s="57">
        <v>76.12</v>
      </c>
      <c r="AU29" s="58">
        <f t="shared" si="10"/>
        <v>0.13832809929714363</v>
      </c>
      <c r="AV29" s="57">
        <v>360</v>
      </c>
      <c r="AW29" s="58">
        <f t="shared" si="11"/>
        <v>5.4697799783200995E-2</v>
      </c>
      <c r="AX29" s="57">
        <v>4567.8</v>
      </c>
      <c r="AY29" s="58">
        <f t="shared" si="12"/>
        <v>8.9179264628737709E-2</v>
      </c>
      <c r="BA29" s="56">
        <f t="shared" si="0"/>
        <v>45260</v>
      </c>
      <c r="BB29" s="58">
        <f t="shared" si="1"/>
        <v>6.0419636265710785E-2</v>
      </c>
      <c r="BC29" s="58">
        <f>[1]Weights!$D$3*AD29/AD$3+[1]Weights!$D$4*AF29/AF$3+[1]Weights!$D$5*AH29/AH$3+[1]Weights!$D$6*AJ29/AJ$3+[1]Weights!$D$7*AL29/AL$3+[1]Weights!$D$8*AN29/AN$3+[1]Weights!$D$9*AR29/AR$3-1</f>
        <v>0.17531087345371654</v>
      </c>
      <c r="BD29" s="58">
        <f>IF(OR(BB29="",[1]Weights!$E$10=""),"",((1+BB29)-[1]Weights!$E$10*(1+BC29))/(1-[1]Weights!$E$10)-1)</f>
        <v>2.1006275275907704E-2</v>
      </c>
      <c r="BN29" s="1">
        <v>45231</v>
      </c>
      <c r="BO29" s="11">
        <v>82.83</v>
      </c>
      <c r="BP29">
        <v>1413</v>
      </c>
    </row>
    <row r="30" spans="1:68">
      <c r="L30" s="1">
        <v>41456</v>
      </c>
      <c r="M30">
        <v>560.29</v>
      </c>
      <c r="N30">
        <v>2.9</v>
      </c>
      <c r="U30" s="1">
        <v>46104</v>
      </c>
      <c r="V30">
        <v>112.57</v>
      </c>
      <c r="W30">
        <v>48554.764000000003</v>
      </c>
      <c r="AC30" s="56">
        <v>45289</v>
      </c>
      <c r="AD30" s="57">
        <v>49.521999999999998</v>
      </c>
      <c r="AE30" s="58">
        <f t="shared" si="2"/>
        <v>5.8841137481291383E-2</v>
      </c>
      <c r="AF30" s="57">
        <v>192.53</v>
      </c>
      <c r="AG30" s="58">
        <f t="shared" si="3"/>
        <v>1.3582521716241081E-2</v>
      </c>
      <c r="AH30" s="57">
        <v>139.69</v>
      </c>
      <c r="AI30" s="58">
        <f t="shared" si="4"/>
        <v>5.4025503659548724E-2</v>
      </c>
      <c r="AJ30" s="57">
        <v>376.04</v>
      </c>
      <c r="AK30" s="58">
        <f t="shared" si="5"/>
        <v>-7.57435802697215E-3</v>
      </c>
      <c r="AL30" s="57">
        <v>151.94</v>
      </c>
      <c r="AM30" s="58">
        <f t="shared" si="6"/>
        <v>4.0043808611130105E-2</v>
      </c>
      <c r="AN30" s="57">
        <v>353.96</v>
      </c>
      <c r="AO30" s="58">
        <f t="shared" si="7"/>
        <v>8.1950175760354682E-2</v>
      </c>
      <c r="AP30" s="57">
        <v>111.625</v>
      </c>
      <c r="AQ30" s="58">
        <f t="shared" si="8"/>
        <v>0.20580514836939501</v>
      </c>
      <c r="AR30" s="57">
        <v>248.48</v>
      </c>
      <c r="AS30" s="58">
        <f t="shared" si="9"/>
        <v>3.4988337220926313E-2</v>
      </c>
      <c r="AT30" s="57">
        <v>85.34</v>
      </c>
      <c r="AU30" s="58">
        <f t="shared" si="10"/>
        <v>0.12112454019968477</v>
      </c>
      <c r="AV30" s="57">
        <v>356.66</v>
      </c>
      <c r="AW30" s="58">
        <f t="shared" si="11"/>
        <v>-9.2777777777777182E-3</v>
      </c>
      <c r="AX30" s="57">
        <v>4769.83</v>
      </c>
      <c r="AY30" s="58">
        <f t="shared" si="12"/>
        <v>4.4229169403213753E-2</v>
      </c>
      <c r="BA30" s="56">
        <f t="shared" si="0"/>
        <v>45289</v>
      </c>
      <c r="BB30" s="58">
        <f t="shared" si="1"/>
        <v>0.10732111599660121</v>
      </c>
      <c r="BC30" s="58">
        <f>[1]Weights!$D$3*AD30/AD$3+[1]Weights!$D$4*AF30/AF$3+[1]Weights!$D$5*AH30/AH$3+[1]Weights!$D$6*AJ30/AJ$3+[1]Weights!$D$7*AL30/AL$3+[1]Weights!$D$8*AN30/AN$3+[1]Weights!$D$9*AR30/AR$3-1</f>
        <v>0.20894721352715329</v>
      </c>
      <c r="BD30" s="58">
        <f>IF(OR(BB30="",[1]Weights!$E$10=""),"",((1+BB30)-[1]Weights!$E$10*(1+BC30))/(1-[1]Weights!$E$10)-1)</f>
        <v>7.2458352168910833E-2</v>
      </c>
      <c r="BN30" s="1">
        <v>45261</v>
      </c>
      <c r="BO30" s="11">
        <v>77.040000000000006</v>
      </c>
      <c r="BP30">
        <v>1393</v>
      </c>
    </row>
    <row r="31" spans="1:68">
      <c r="L31" s="1">
        <v>41548</v>
      </c>
      <c r="M31">
        <v>571.04999999999995</v>
      </c>
      <c r="N31">
        <v>3.9</v>
      </c>
      <c r="U31" s="1">
        <v>46097</v>
      </c>
      <c r="V31">
        <v>112.19</v>
      </c>
      <c r="W31">
        <v>52843.276899999997</v>
      </c>
      <c r="AC31" s="56">
        <v>45322</v>
      </c>
      <c r="AD31" s="57">
        <v>61.527000000000001</v>
      </c>
      <c r="AE31" s="58">
        <f t="shared" si="2"/>
        <v>0.24241751140907075</v>
      </c>
      <c r="AF31" s="57">
        <v>184.4</v>
      </c>
      <c r="AG31" s="58">
        <f t="shared" si="3"/>
        <v>-4.2227185373707954E-2</v>
      </c>
      <c r="AH31" s="57">
        <v>140.1</v>
      </c>
      <c r="AI31" s="58">
        <f t="shared" si="4"/>
        <v>2.9350705132793475E-3</v>
      </c>
      <c r="AJ31" s="57">
        <v>397.58</v>
      </c>
      <c r="AK31" s="58">
        <f t="shared" si="5"/>
        <v>5.7281140304222822E-2</v>
      </c>
      <c r="AL31" s="57">
        <v>155.19999999999999</v>
      </c>
      <c r="AM31" s="58">
        <f t="shared" si="6"/>
        <v>2.1455837830722579E-2</v>
      </c>
      <c r="AN31" s="57">
        <v>390.14</v>
      </c>
      <c r="AO31" s="58">
        <f t="shared" si="7"/>
        <v>0.1022149395411911</v>
      </c>
      <c r="AP31" s="57">
        <v>118</v>
      </c>
      <c r="AQ31" s="58">
        <f t="shared" si="8"/>
        <v>5.7110862262037987E-2</v>
      </c>
      <c r="AR31" s="57">
        <v>187.29</v>
      </c>
      <c r="AS31" s="58">
        <f t="shared" si="9"/>
        <v>-0.24625724404378624</v>
      </c>
      <c r="AT31" s="57">
        <v>85.75</v>
      </c>
      <c r="AU31" s="58">
        <f t="shared" si="10"/>
        <v>4.8043121631122787E-3</v>
      </c>
      <c r="AV31" s="57">
        <v>383.74</v>
      </c>
      <c r="AW31" s="58">
        <f t="shared" si="11"/>
        <v>7.5926652834632291E-2</v>
      </c>
      <c r="AX31" s="57">
        <v>4845.6499999999996</v>
      </c>
      <c r="AY31" s="58">
        <f t="shared" si="12"/>
        <v>1.5895744712075555E-2</v>
      </c>
      <c r="BA31" s="56">
        <f t="shared" si="0"/>
        <v>45322</v>
      </c>
      <c r="BB31" s="58">
        <f t="shared" si="1"/>
        <v>0.12492280977077397</v>
      </c>
      <c r="BC31" s="58">
        <f>[1]Weights!$D$3*AD31/AD$3+[1]Weights!$D$4*AF31/AF$3+[1]Weights!$D$5*AH31/AH$3+[1]Weights!$D$6*AJ31/AJ$3+[1]Weights!$D$7*AL31/AL$3+[1]Weights!$D$8*AN31/AN$3+[1]Weights!$D$9*AR31/AR$3-1</f>
        <v>0.23125113454486668</v>
      </c>
      <c r="BD31" s="58">
        <f>IF(OR(BB31="",[1]Weights!$E$10=""),"",((1+BB31)-[1]Weights!$E$10*(1+BC31))/(1-[1]Weights!$E$10)-1)</f>
        <v>8.8446950076577435E-2</v>
      </c>
      <c r="BN31" s="1">
        <v>45292</v>
      </c>
      <c r="BO31" s="11">
        <v>81.709999999999994</v>
      </c>
      <c r="BP31">
        <v>1368</v>
      </c>
    </row>
    <row r="32" spans="1:68">
      <c r="L32" s="1">
        <v>41640</v>
      </c>
      <c r="M32">
        <v>578.13</v>
      </c>
      <c r="N32">
        <v>-3.3</v>
      </c>
      <c r="U32" s="1">
        <v>46090</v>
      </c>
      <c r="V32">
        <v>103.14</v>
      </c>
      <c r="W32">
        <v>44255.565399999999</v>
      </c>
      <c r="AC32" s="56">
        <v>45351</v>
      </c>
      <c r="AD32" s="57">
        <v>79.111999999999995</v>
      </c>
      <c r="AE32" s="58">
        <f t="shared" si="2"/>
        <v>0.2858094820160253</v>
      </c>
      <c r="AF32" s="57">
        <v>180.75</v>
      </c>
      <c r="AG32" s="58">
        <f t="shared" si="3"/>
        <v>-1.9793926247288485E-2</v>
      </c>
      <c r="AH32" s="57">
        <v>138.46</v>
      </c>
      <c r="AI32" s="58">
        <f t="shared" si="4"/>
        <v>-1.1705924339757257E-2</v>
      </c>
      <c r="AJ32" s="57">
        <v>413.64</v>
      </c>
      <c r="AK32" s="58">
        <f t="shared" si="5"/>
        <v>4.0394386035514929E-2</v>
      </c>
      <c r="AL32" s="57">
        <v>176.76</v>
      </c>
      <c r="AM32" s="58">
        <f t="shared" si="6"/>
        <v>0.13891752577319583</v>
      </c>
      <c r="AN32" s="57">
        <v>490.13</v>
      </c>
      <c r="AO32" s="58">
        <f t="shared" si="7"/>
        <v>0.25629261290818683</v>
      </c>
      <c r="AP32" s="57">
        <v>130.04900000000001</v>
      </c>
      <c r="AQ32" s="58">
        <f t="shared" si="8"/>
        <v>0.1021101694915254</v>
      </c>
      <c r="AR32" s="57">
        <v>201.88</v>
      </c>
      <c r="AS32" s="58">
        <f t="shared" si="9"/>
        <v>7.7900581985156814E-2</v>
      </c>
      <c r="AT32" s="57">
        <v>90.61</v>
      </c>
      <c r="AU32" s="58">
        <f t="shared" si="10"/>
        <v>5.6676384839650096E-2</v>
      </c>
      <c r="AV32" s="57">
        <v>409.4</v>
      </c>
      <c r="AW32" s="58">
        <f t="shared" si="11"/>
        <v>6.686819200500338E-2</v>
      </c>
      <c r="AX32" s="57">
        <v>5096.2700000000004</v>
      </c>
      <c r="AY32" s="58">
        <f t="shared" si="12"/>
        <v>5.1720615397315317E-2</v>
      </c>
      <c r="BA32" s="56">
        <f t="shared" si="0"/>
        <v>45351</v>
      </c>
      <c r="BB32" s="58">
        <f t="shared" si="1"/>
        <v>0.18310450976659554</v>
      </c>
      <c r="BC32" s="58">
        <f>[1]Weights!$D$3*AD32/AD$3+[1]Weights!$D$4*AF32/AF$3+[1]Weights!$D$5*AH32/AH$3+[1]Weights!$D$6*AJ32/AJ$3+[1]Weights!$D$7*AL32/AL$3+[1]Weights!$D$8*AN32/AN$3+[1]Weights!$D$9*AR32/AR$3-1</f>
        <v>0.33336813644863073</v>
      </c>
      <c r="BD32" s="58">
        <f>IF(OR(BB32="",[1]Weights!$E$10=""),"",((1+BB32)-[1]Weights!$E$10*(1+BC32))/(1-[1]Weights!$E$10)-1)</f>
        <v>0.13155667455297704</v>
      </c>
      <c r="BN32" s="1">
        <v>45323</v>
      </c>
      <c r="BO32" s="11">
        <v>83.62</v>
      </c>
      <c r="BP32">
        <v>1222</v>
      </c>
    </row>
    <row r="33" spans="12:68">
      <c r="L33" s="1">
        <v>41730</v>
      </c>
      <c r="M33">
        <v>597.37</v>
      </c>
      <c r="N33">
        <v>2.6</v>
      </c>
      <c r="U33" s="1">
        <v>46083</v>
      </c>
      <c r="V33">
        <v>92.69</v>
      </c>
      <c r="W33">
        <v>47342.119299999998</v>
      </c>
      <c r="AC33" s="56">
        <v>45379</v>
      </c>
      <c r="AD33" s="57">
        <v>90.355999999999995</v>
      </c>
      <c r="AE33" s="58">
        <f t="shared" si="2"/>
        <v>0.14212761654363426</v>
      </c>
      <c r="AF33" s="57">
        <v>171.48</v>
      </c>
      <c r="AG33" s="58">
        <f t="shared" si="3"/>
        <v>-5.1286307053941993E-2</v>
      </c>
      <c r="AH33" s="57">
        <v>150.93</v>
      </c>
      <c r="AI33" s="58">
        <f t="shared" si="4"/>
        <v>9.0062111801242128E-2</v>
      </c>
      <c r="AJ33" s="57">
        <v>420.72</v>
      </c>
      <c r="AK33" s="58">
        <f t="shared" si="5"/>
        <v>1.7116333043226017E-2</v>
      </c>
      <c r="AL33" s="57">
        <v>180.38</v>
      </c>
      <c r="AM33" s="58">
        <f t="shared" si="6"/>
        <v>2.0479746548992983E-2</v>
      </c>
      <c r="AN33" s="57">
        <v>485.58</v>
      </c>
      <c r="AO33" s="58">
        <f t="shared" si="7"/>
        <v>-9.2832513822863616E-3</v>
      </c>
      <c r="AP33" s="57">
        <v>132.541</v>
      </c>
      <c r="AQ33" s="58">
        <f t="shared" si="8"/>
        <v>1.9162008166152766E-2</v>
      </c>
      <c r="AR33" s="57">
        <v>175.79</v>
      </c>
      <c r="AS33" s="58">
        <f t="shared" si="9"/>
        <v>-0.1292351892213196</v>
      </c>
      <c r="AT33" s="57">
        <v>117.89</v>
      </c>
      <c r="AU33" s="58">
        <f t="shared" si="10"/>
        <v>0.30107052201743745</v>
      </c>
      <c r="AV33" s="57">
        <v>420.52</v>
      </c>
      <c r="AW33" s="58">
        <f t="shared" si="11"/>
        <v>2.7161700048851989E-2</v>
      </c>
      <c r="AX33" s="57">
        <v>5254.35</v>
      </c>
      <c r="AY33" s="58">
        <f t="shared" si="12"/>
        <v>3.1018764704381807E-2</v>
      </c>
      <c r="BA33" s="56">
        <f t="shared" si="0"/>
        <v>45379</v>
      </c>
      <c r="BB33" s="58">
        <f t="shared" si="1"/>
        <v>0.21980295017573837</v>
      </c>
      <c r="BC33" s="58">
        <f>[1]Weights!$D$3*AD33/AD$3+[1]Weights!$D$4*AF33/AF$3+[1]Weights!$D$5*AH33/AH$3+[1]Weights!$D$6*AJ33/AJ$3+[1]Weights!$D$7*AL33/AL$3+[1]Weights!$D$8*AN33/AN$3+[1]Weights!$D$9*AR33/AR$3-1</f>
        <v>0.36001540043197711</v>
      </c>
      <c r="BD33" s="58">
        <f>IF(OR(BB33="",[1]Weights!$E$10=""),"",((1+BB33)-[1]Weights!$E$10*(1+BC33))/(1-[1]Weights!$E$10)-1)</f>
        <v>0.17170316421755505</v>
      </c>
      <c r="BN33" s="1">
        <v>45352</v>
      </c>
      <c r="BO33" s="11">
        <v>87.48</v>
      </c>
      <c r="BP33">
        <v>1729</v>
      </c>
    </row>
    <row r="34" spans="12:68">
      <c r="L34" s="1">
        <v>41821</v>
      </c>
      <c r="M34">
        <v>604.66999999999996</v>
      </c>
      <c r="N34">
        <v>3.5</v>
      </c>
      <c r="U34" s="1">
        <v>46076</v>
      </c>
      <c r="V34">
        <v>72.48</v>
      </c>
      <c r="W34">
        <v>28458.593099999998</v>
      </c>
      <c r="AC34" s="56">
        <v>45412</v>
      </c>
      <c r="AD34" s="57">
        <v>86.402000000000001</v>
      </c>
      <c r="AE34" s="58">
        <f t="shared" si="2"/>
        <v>-4.3760237283633541E-2</v>
      </c>
      <c r="AF34" s="57">
        <v>170.33</v>
      </c>
      <c r="AG34" s="58">
        <f t="shared" si="3"/>
        <v>-6.7063214369020852E-3</v>
      </c>
      <c r="AH34" s="57">
        <v>162.78</v>
      </c>
      <c r="AI34" s="58">
        <f t="shared" si="4"/>
        <v>7.851321804810163E-2</v>
      </c>
      <c r="AJ34" s="57">
        <v>389.33</v>
      </c>
      <c r="AK34" s="58">
        <f t="shared" si="5"/>
        <v>-7.4610192051720925E-2</v>
      </c>
      <c r="AL34" s="57">
        <v>175</v>
      </c>
      <c r="AM34" s="58">
        <f t="shared" si="6"/>
        <v>-2.9825923051336023E-2</v>
      </c>
      <c r="AN34" s="57">
        <v>430.17</v>
      </c>
      <c r="AO34" s="58">
        <f t="shared" si="7"/>
        <v>-0.11411096008896571</v>
      </c>
      <c r="AP34" s="57">
        <v>130.02699999999999</v>
      </c>
      <c r="AQ34" s="58">
        <f t="shared" si="8"/>
        <v>-1.8967715650251682E-2</v>
      </c>
      <c r="AR34" s="57">
        <v>183.28</v>
      </c>
      <c r="AS34" s="58">
        <f t="shared" si="9"/>
        <v>4.2607656863302923E-2</v>
      </c>
      <c r="AT34" s="57">
        <v>112.96</v>
      </c>
      <c r="AU34" s="58">
        <f t="shared" si="10"/>
        <v>-4.1818644499109436E-2</v>
      </c>
      <c r="AV34" s="57">
        <v>396.73</v>
      </c>
      <c r="AW34" s="58">
        <f t="shared" si="11"/>
        <v>-5.6572814610482136E-2</v>
      </c>
      <c r="AX34" s="57">
        <v>5035.6899999999996</v>
      </c>
      <c r="AY34" s="58">
        <f t="shared" si="12"/>
        <v>-4.1615042774082567E-2</v>
      </c>
      <c r="BA34" s="56">
        <f t="shared" si="0"/>
        <v>45412</v>
      </c>
      <c r="BB34" s="58">
        <f t="shared" si="1"/>
        <v>0.16904079822822293</v>
      </c>
      <c r="BC34" s="58">
        <f>[1]Weights!$D$3*AD34/AD$3+[1]Weights!$D$4*AF34/AF$3+[1]Weights!$D$5*AH34/AH$3+[1]Weights!$D$6*AJ34/AJ$3+[1]Weights!$D$7*AL34/AL$3+[1]Weights!$D$8*AN34/AN$3+[1]Weights!$D$9*AR34/AR$3-1</f>
        <v>0.32273082787817975</v>
      </c>
      <c r="BD34" s="58">
        <f>IF(OR(BB34="",[1]Weights!$E$10=""),"",((1+BB34)-[1]Weights!$E$10*(1+BC34))/(1-[1]Weights!$E$10)-1)</f>
        <v>0.11631753780049303</v>
      </c>
      <c r="BN34" s="1">
        <v>45383</v>
      </c>
      <c r="BO34" s="11">
        <v>87.86</v>
      </c>
      <c r="BP34">
        <v>1799</v>
      </c>
    </row>
    <row r="35" spans="12:68">
      <c r="L35" s="1">
        <v>41913</v>
      </c>
      <c r="M35">
        <v>616.23</v>
      </c>
      <c r="N35">
        <v>-1.4</v>
      </c>
      <c r="U35" s="1">
        <v>46069</v>
      </c>
      <c r="V35">
        <v>71.760000000000005</v>
      </c>
      <c r="W35">
        <v>28072.128199999999</v>
      </c>
      <c r="AC35" s="56">
        <v>45443</v>
      </c>
      <c r="AD35" s="57">
        <v>109.633</v>
      </c>
      <c r="AE35" s="58">
        <f t="shared" si="2"/>
        <v>0.2688710909469687</v>
      </c>
      <c r="AF35" s="57">
        <v>192.25</v>
      </c>
      <c r="AG35" s="58">
        <f t="shared" si="3"/>
        <v>0.12869136382316682</v>
      </c>
      <c r="AH35" s="57">
        <v>172.5</v>
      </c>
      <c r="AI35" s="58">
        <f t="shared" si="4"/>
        <v>5.9712495392554299E-2</v>
      </c>
      <c r="AJ35" s="57">
        <v>415.13</v>
      </c>
      <c r="AK35" s="58">
        <f t="shared" si="5"/>
        <v>6.6267690648036393E-2</v>
      </c>
      <c r="AL35" s="57">
        <v>176.44</v>
      </c>
      <c r="AM35" s="58">
        <f t="shared" si="6"/>
        <v>8.2285714285714739E-3</v>
      </c>
      <c r="AN35" s="57">
        <v>466.83</v>
      </c>
      <c r="AO35" s="58">
        <f t="shared" si="7"/>
        <v>8.5222121486854041E-2</v>
      </c>
      <c r="AP35" s="57">
        <v>132.85499999999999</v>
      </c>
      <c r="AQ35" s="58">
        <f t="shared" si="8"/>
        <v>2.1749328985518401E-2</v>
      </c>
      <c r="AR35" s="57">
        <v>178.08</v>
      </c>
      <c r="AS35" s="58">
        <f t="shared" si="9"/>
        <v>-2.8371890004364797E-2</v>
      </c>
      <c r="AT35" s="57">
        <v>125</v>
      </c>
      <c r="AU35" s="58">
        <f t="shared" si="10"/>
        <v>0.10658640226628902</v>
      </c>
      <c r="AV35" s="57">
        <v>414.4</v>
      </c>
      <c r="AW35" s="58">
        <f t="shared" si="11"/>
        <v>4.4539107201370998E-2</v>
      </c>
      <c r="AX35" s="57">
        <v>5277.51</v>
      </c>
      <c r="AY35" s="58">
        <f t="shared" si="12"/>
        <v>4.8021224499522619E-2</v>
      </c>
      <c r="BA35" s="56">
        <f t="shared" si="0"/>
        <v>45443</v>
      </c>
      <c r="BB35" s="58">
        <f t="shared" si="1"/>
        <v>0.22517956884904144</v>
      </c>
      <c r="BC35" s="58">
        <f>[1]Weights!$D$3*AD35/AD$3+[1]Weights!$D$4*AF35/AF$3+[1]Weights!$D$5*AH35/AH$3+[1]Weights!$D$6*AJ35/AJ$3+[1]Weights!$D$7*AL35/AL$3+[1]Weights!$D$8*AN35/AN$3+[1]Weights!$D$9*AR35/AR$3-1</f>
        <v>0.45137984239225504</v>
      </c>
      <c r="BD35" s="58">
        <f>IF(OR(BB35="",[1]Weights!$E$10=""),"",((1+BB35)-[1]Weights!$E$10*(1+BC35))/(1-[1]Weights!$E$10)-1)</f>
        <v>0.14758171843541867</v>
      </c>
      <c r="BN35" s="1">
        <v>45413</v>
      </c>
      <c r="BO35" s="11">
        <v>81.62</v>
      </c>
      <c r="BP35">
        <v>1920</v>
      </c>
    </row>
    <row r="36" spans="12:68">
      <c r="L36" s="1">
        <v>42005</v>
      </c>
      <c r="M36">
        <v>623.19000000000005</v>
      </c>
      <c r="N36">
        <v>2.2999999999999998</v>
      </c>
      <c r="U36" s="1">
        <v>46062</v>
      </c>
      <c r="V36">
        <v>67.75</v>
      </c>
      <c r="W36">
        <v>27610.863799999999</v>
      </c>
      <c r="AC36" s="56">
        <v>45471</v>
      </c>
      <c r="AD36" s="57">
        <v>123.54</v>
      </c>
      <c r="AE36" s="58">
        <f t="shared" si="2"/>
        <v>0.12685049209635801</v>
      </c>
      <c r="AF36" s="57">
        <v>210.62</v>
      </c>
      <c r="AG36" s="58">
        <f t="shared" si="3"/>
        <v>9.5552665799739867E-2</v>
      </c>
      <c r="AH36" s="57">
        <v>182.15</v>
      </c>
      <c r="AI36" s="58">
        <f t="shared" si="4"/>
        <v>5.5942028985507264E-2</v>
      </c>
      <c r="AJ36" s="57">
        <v>446.95</v>
      </c>
      <c r="AK36" s="58">
        <f t="shared" si="5"/>
        <v>7.6650687736371736E-2</v>
      </c>
      <c r="AL36" s="57">
        <v>193.25</v>
      </c>
      <c r="AM36" s="58">
        <f t="shared" si="6"/>
        <v>9.527318068465207E-2</v>
      </c>
      <c r="AN36" s="57">
        <v>504.22</v>
      </c>
      <c r="AO36" s="58">
        <f t="shared" si="7"/>
        <v>8.0093395882869567E-2</v>
      </c>
      <c r="AP36" s="57">
        <v>160.553</v>
      </c>
      <c r="AQ36" s="58">
        <f t="shared" si="8"/>
        <v>0.20848293252041716</v>
      </c>
      <c r="AR36" s="57">
        <v>197.88</v>
      </c>
      <c r="AS36" s="58">
        <f t="shared" si="9"/>
        <v>0.11118598382749312</v>
      </c>
      <c r="AT36" s="57">
        <v>131.53</v>
      </c>
      <c r="AU36" s="58">
        <f t="shared" si="10"/>
        <v>5.2240000000000064E-2</v>
      </c>
      <c r="AV36" s="57">
        <v>406.8</v>
      </c>
      <c r="AW36" s="58">
        <f t="shared" si="11"/>
        <v>-1.8339768339768248E-2</v>
      </c>
      <c r="AX36" s="57">
        <v>5460.48</v>
      </c>
      <c r="AY36" s="58">
        <f t="shared" si="12"/>
        <v>3.4669759034089864E-2</v>
      </c>
      <c r="BA36" s="56">
        <f t="shared" si="0"/>
        <v>45471</v>
      </c>
      <c r="BB36" s="58">
        <f t="shared" si="1"/>
        <v>0.2676562492745278</v>
      </c>
      <c r="BC36" s="58">
        <f>[1]Weights!$D$3*AD36/AD$3+[1]Weights!$D$4*AF36/AF$3+[1]Weights!$D$5*AH36/AH$3+[1]Weights!$D$6*AJ36/AJ$3+[1]Weights!$D$7*AL36/AL$3+[1]Weights!$D$8*AN36/AN$3+[1]Weights!$D$9*AR36/AR$3-1</f>
        <v>0.58337304458902572</v>
      </c>
      <c r="BD36" s="58">
        <f>IF(OR(BB36="",[1]Weights!$E$10=""),"",((1+BB36)-[1]Weights!$E$10*(1+BC36))/(1-[1]Weights!$E$10)-1)</f>
        <v>0.15934981678384208</v>
      </c>
      <c r="BN36" s="1">
        <v>45444</v>
      </c>
      <c r="BO36" s="11">
        <v>86.41</v>
      </c>
      <c r="BP36">
        <v>1852</v>
      </c>
    </row>
    <row r="37" spans="12:68">
      <c r="L37" s="1">
        <v>42095</v>
      </c>
      <c r="M37">
        <v>633.83000000000004</v>
      </c>
      <c r="N37">
        <v>2</v>
      </c>
      <c r="U37" s="1">
        <v>46055</v>
      </c>
      <c r="V37">
        <v>68.05</v>
      </c>
      <c r="W37">
        <v>31277.293000000001</v>
      </c>
      <c r="AC37" s="56">
        <v>45504</v>
      </c>
      <c r="AD37" s="57">
        <v>117.02</v>
      </c>
      <c r="AE37" s="58">
        <f t="shared" si="2"/>
        <v>-5.2776428687065002E-2</v>
      </c>
      <c r="AF37" s="57">
        <v>222.08</v>
      </c>
      <c r="AG37" s="58">
        <f t="shared" si="3"/>
        <v>5.4410787199696165E-2</v>
      </c>
      <c r="AH37" s="57">
        <v>171.54</v>
      </c>
      <c r="AI37" s="58">
        <f t="shared" si="4"/>
        <v>-5.8248696129563626E-2</v>
      </c>
      <c r="AJ37" s="57">
        <v>418.35</v>
      </c>
      <c r="AK37" s="58">
        <f t="shared" si="5"/>
        <v>-6.3989260543684923E-2</v>
      </c>
      <c r="AL37" s="57">
        <v>186.98</v>
      </c>
      <c r="AM37" s="58">
        <f t="shared" si="6"/>
        <v>-3.2445019404915953E-2</v>
      </c>
      <c r="AN37" s="57">
        <v>474.83</v>
      </c>
      <c r="AO37" s="58">
        <f t="shared" si="7"/>
        <v>-5.8288048867557896E-2</v>
      </c>
      <c r="AP37" s="57">
        <v>160.68</v>
      </c>
      <c r="AQ37" s="58">
        <f t="shared" si="8"/>
        <v>7.9101605077447346E-4</v>
      </c>
      <c r="AR37" s="57">
        <v>232.07</v>
      </c>
      <c r="AS37" s="58">
        <f t="shared" si="9"/>
        <v>0.17278148372751168</v>
      </c>
      <c r="AT37" s="57">
        <v>109.82</v>
      </c>
      <c r="AU37" s="58">
        <f t="shared" si="10"/>
        <v>-0.16505740135330349</v>
      </c>
      <c r="AV37" s="57">
        <v>438.5</v>
      </c>
      <c r="AW37" s="58">
        <f t="shared" si="11"/>
        <v>7.7925270403146563E-2</v>
      </c>
      <c r="AX37" s="57">
        <v>5522.3</v>
      </c>
      <c r="AY37" s="58">
        <f t="shared" si="12"/>
        <v>1.1321349038912354E-2</v>
      </c>
      <c r="BA37" s="56">
        <f t="shared" si="0"/>
        <v>45504</v>
      </c>
      <c r="BB37" s="58">
        <f t="shared" si="1"/>
        <v>0.28200782813392333</v>
      </c>
      <c r="BC37" s="58">
        <f>[1]Weights!$D$3*AD37/AD$3+[1]Weights!$D$4*AF37/AF$3+[1]Weights!$D$5*AH37/AH$3+[1]Weights!$D$6*AJ37/AJ$3+[1]Weights!$D$7*AL37/AL$3+[1]Weights!$D$8*AN37/AN$3+[1]Weights!$D$9*AR37/AR$3-1</f>
        <v>0.54926365826315582</v>
      </c>
      <c r="BD37" s="58">
        <f>IF(OR(BB37="",[1]Weights!$E$10=""),"",((1+BB37)-[1]Weights!$E$10*(1+BC37))/(1-[1]Weights!$E$10)-1)</f>
        <v>0.19032589688031321</v>
      </c>
      <c r="BN37" s="1">
        <v>45474</v>
      </c>
      <c r="BO37" s="11">
        <v>80.72</v>
      </c>
      <c r="BP37">
        <v>1909</v>
      </c>
    </row>
    <row r="38" spans="12:68">
      <c r="L38" s="1">
        <v>42186</v>
      </c>
      <c r="M38">
        <v>647.45000000000005</v>
      </c>
      <c r="N38">
        <v>1.1000000000000001</v>
      </c>
      <c r="U38" s="1">
        <v>46048</v>
      </c>
      <c r="V38">
        <v>70.69</v>
      </c>
      <c r="W38">
        <v>34982.190600000002</v>
      </c>
      <c r="AC38" s="56">
        <v>45534</v>
      </c>
      <c r="AD38" s="57">
        <v>119.37</v>
      </c>
      <c r="AE38" s="58">
        <f t="shared" si="2"/>
        <v>2.008203725858837E-2</v>
      </c>
      <c r="AF38" s="57">
        <v>229</v>
      </c>
      <c r="AG38" s="58">
        <f t="shared" si="3"/>
        <v>3.115994236311237E-2</v>
      </c>
      <c r="AH38" s="57">
        <v>163.38</v>
      </c>
      <c r="AI38" s="58">
        <f t="shared" si="4"/>
        <v>-4.7569080097936367E-2</v>
      </c>
      <c r="AJ38" s="57">
        <v>417.14</v>
      </c>
      <c r="AK38" s="58">
        <f t="shared" si="5"/>
        <v>-2.8923150472093262E-3</v>
      </c>
      <c r="AL38" s="57">
        <v>178.5</v>
      </c>
      <c r="AM38" s="58">
        <f t="shared" si="6"/>
        <v>-4.535244411166961E-2</v>
      </c>
      <c r="AN38" s="57">
        <v>521.30999999999995</v>
      </c>
      <c r="AO38" s="58">
        <f t="shared" si="7"/>
        <v>9.7887665059073647E-2</v>
      </c>
      <c r="AP38" s="57">
        <v>162.82</v>
      </c>
      <c r="AQ38" s="58">
        <f t="shared" si="8"/>
        <v>1.331839681354241E-2</v>
      </c>
      <c r="AR38" s="57">
        <v>214.11</v>
      </c>
      <c r="AS38" s="58">
        <f t="shared" si="9"/>
        <v>-7.7390442538889048E-2</v>
      </c>
      <c r="AT38" s="57">
        <v>96.24</v>
      </c>
      <c r="AU38" s="58">
        <f t="shared" si="10"/>
        <v>-0.12365689309779637</v>
      </c>
      <c r="AV38" s="57">
        <v>475.92</v>
      </c>
      <c r="AW38" s="58">
        <f t="shared" si="11"/>
        <v>8.5336374002280557E-2</v>
      </c>
      <c r="AX38" s="57">
        <v>5648.4</v>
      </c>
      <c r="AY38" s="58">
        <f t="shared" si="12"/>
        <v>2.2834688445031892E-2</v>
      </c>
      <c r="BA38" s="56">
        <f t="shared" si="0"/>
        <v>45534</v>
      </c>
      <c r="BB38" s="58">
        <f t="shared" si="1"/>
        <v>0.31128207747345349</v>
      </c>
      <c r="BC38" s="58">
        <f>[1]Weights!$D$3*AD38/AD$3+[1]Weights!$D$4*AF38/AF$3+[1]Weights!$D$5*AH38/AH$3+[1]Weights!$D$6*AJ38/AJ$3+[1]Weights!$D$7*AL38/AL$3+[1]Weights!$D$8*AN38/AN$3+[1]Weights!$D$9*AR38/AR$3-1</f>
        <v>0.54980680698525664</v>
      </c>
      <c r="BD38" s="58">
        <f>IF(OR(BB38="",[1]Weights!$E$10=""),"",((1+BB38)-[1]Weights!$E$10*(1+BC38))/(1-[1]Weights!$E$10)-1)</f>
        <v>0.22945633079914329</v>
      </c>
      <c r="BN38" s="1">
        <v>45505</v>
      </c>
      <c r="BO38" s="11">
        <v>78.8</v>
      </c>
      <c r="BP38">
        <v>1693</v>
      </c>
    </row>
    <row r="39" spans="12:68">
      <c r="L39" s="1">
        <v>42278</v>
      </c>
      <c r="M39">
        <v>661.28</v>
      </c>
      <c r="N39">
        <v>-2.4</v>
      </c>
      <c r="U39" s="1">
        <v>46041</v>
      </c>
      <c r="V39">
        <v>65.88</v>
      </c>
      <c r="W39">
        <v>33870.881600000001</v>
      </c>
      <c r="AC39" s="56">
        <v>45565</v>
      </c>
      <c r="AD39" s="57">
        <v>121.44</v>
      </c>
      <c r="AE39" s="58">
        <f t="shared" si="2"/>
        <v>1.7341040462427681E-2</v>
      </c>
      <c r="AF39" s="57">
        <v>233</v>
      </c>
      <c r="AG39" s="58">
        <f t="shared" si="3"/>
        <v>1.7467248908296984E-2</v>
      </c>
      <c r="AH39" s="57">
        <v>165.85</v>
      </c>
      <c r="AI39" s="58">
        <f t="shared" si="4"/>
        <v>1.5118129514016365E-2</v>
      </c>
      <c r="AJ39" s="57">
        <v>430.3</v>
      </c>
      <c r="AK39" s="58">
        <f t="shared" si="5"/>
        <v>3.1548161288776022E-2</v>
      </c>
      <c r="AL39" s="57">
        <v>186.33</v>
      </c>
      <c r="AM39" s="58">
        <f t="shared" si="6"/>
        <v>4.3865546218487372E-2</v>
      </c>
      <c r="AN39" s="57">
        <v>572.44000000000005</v>
      </c>
      <c r="AO39" s="58">
        <f t="shared" si="7"/>
        <v>9.8079837332873065E-2</v>
      </c>
      <c r="AP39" s="57">
        <v>172.5</v>
      </c>
      <c r="AQ39" s="58">
        <f t="shared" si="8"/>
        <v>5.9452155754821323E-2</v>
      </c>
      <c r="AR39" s="57">
        <v>261.63</v>
      </c>
      <c r="AS39" s="58">
        <f t="shared" si="9"/>
        <v>0.22194199243379553</v>
      </c>
      <c r="AT39" s="57">
        <v>103.71</v>
      </c>
      <c r="AU39" s="58">
        <f t="shared" si="10"/>
        <v>7.7618453865336612E-2</v>
      </c>
      <c r="AV39" s="57">
        <v>460.26</v>
      </c>
      <c r="AW39" s="58">
        <f t="shared" si="11"/>
        <v>-3.2904689863842762E-2</v>
      </c>
      <c r="AX39" s="57">
        <v>5762.48</v>
      </c>
      <c r="AY39" s="58">
        <f t="shared" si="12"/>
        <v>2.0196869910062976E-2</v>
      </c>
      <c r="BA39" s="56">
        <f t="shared" si="0"/>
        <v>45565</v>
      </c>
      <c r="BB39" s="58">
        <f t="shared" si="1"/>
        <v>0.33776587100758193</v>
      </c>
      <c r="BC39" s="58">
        <f>[1]Weights!$D$3*AD39/AD$3+[1]Weights!$D$4*AF39/AF$3+[1]Weights!$D$5*AH39/AH$3+[1]Weights!$D$6*AJ39/AJ$3+[1]Weights!$D$7*AL39/AL$3+[1]Weights!$D$8*AN39/AN$3+[1]Weights!$D$9*AR39/AR$3-1</f>
        <v>0.61402440340027109</v>
      </c>
      <c r="BD39" s="58">
        <f>IF(OR(BB39="",[1]Weights!$E$10=""),"",((1+BB39)-[1]Weights!$E$10*(1+BC39))/(1-[1]Weights!$E$10)-1)</f>
        <v>0.24299556884877638</v>
      </c>
      <c r="BN39" s="1">
        <v>45536</v>
      </c>
      <c r="BO39" s="11">
        <v>71.77</v>
      </c>
      <c r="BP39">
        <v>1790</v>
      </c>
    </row>
    <row r="40" spans="12:68">
      <c r="L40" s="1">
        <v>42370</v>
      </c>
      <c r="M40">
        <v>676.4</v>
      </c>
      <c r="N40">
        <v>1.7</v>
      </c>
      <c r="U40" s="1">
        <v>46034</v>
      </c>
      <c r="V40">
        <v>64.13</v>
      </c>
      <c r="W40">
        <v>31690.1158</v>
      </c>
      <c r="AC40" s="56">
        <v>45596</v>
      </c>
      <c r="AD40" s="57">
        <v>132.76</v>
      </c>
      <c r="AE40" s="58">
        <f t="shared" si="2"/>
        <v>9.3214756258234388E-2</v>
      </c>
      <c r="AF40" s="57">
        <v>225.91</v>
      </c>
      <c r="AG40" s="58">
        <f t="shared" si="3"/>
        <v>-3.0429184549356281E-2</v>
      </c>
      <c r="AH40" s="57">
        <v>171.11</v>
      </c>
      <c r="AI40" s="58">
        <f t="shared" si="4"/>
        <v>3.1715405486885784E-2</v>
      </c>
      <c r="AJ40" s="57">
        <v>406.35</v>
      </c>
      <c r="AK40" s="58">
        <f t="shared" si="5"/>
        <v>-5.5658842667906105E-2</v>
      </c>
      <c r="AL40" s="57">
        <v>186.4</v>
      </c>
      <c r="AM40" s="58">
        <f t="shared" si="6"/>
        <v>3.7567756131595686E-4</v>
      </c>
      <c r="AN40" s="57">
        <v>567.58000000000004</v>
      </c>
      <c r="AO40" s="58">
        <f t="shared" si="7"/>
        <v>-8.4899727482355969E-3</v>
      </c>
      <c r="AP40" s="57">
        <v>169.77</v>
      </c>
      <c r="AQ40" s="58">
        <f t="shared" si="8"/>
        <v>-1.5826086956521657E-2</v>
      </c>
      <c r="AR40" s="57">
        <v>249.85</v>
      </c>
      <c r="AS40" s="58">
        <f t="shared" si="9"/>
        <v>-4.5025417574437232E-2</v>
      </c>
      <c r="AT40" s="57">
        <v>99.65</v>
      </c>
      <c r="AU40" s="58">
        <f t="shared" si="10"/>
        <v>-3.9147623180021074E-2</v>
      </c>
      <c r="AV40" s="57">
        <v>450.92</v>
      </c>
      <c r="AW40" s="58">
        <f t="shared" si="11"/>
        <v>-2.0292877938556386E-2</v>
      </c>
      <c r="AX40" s="57">
        <v>5705.45</v>
      </c>
      <c r="AY40" s="58">
        <f t="shared" si="12"/>
        <v>-9.8967805528175079E-3</v>
      </c>
      <c r="BA40" s="56">
        <f t="shared" si="0"/>
        <v>45596</v>
      </c>
      <c r="BB40" s="58">
        <f t="shared" si="1"/>
        <v>0.3245262957511712</v>
      </c>
      <c r="BC40" s="58">
        <f>[1]Weights!$D$3*AD40/AD$3+[1]Weights!$D$4*AF40/AF$3+[1]Weights!$D$5*AH40/AH$3+[1]Weights!$D$6*AJ40/AJ$3+[1]Weights!$D$7*AL40/AL$3+[1]Weights!$D$8*AN40/AN$3+[1]Weights!$D$9*AR40/AR$3-1</f>
        <v>0.61380214400581123</v>
      </c>
      <c r="BD40" s="58">
        <f>IF(OR(BB40="",[1]Weights!$E$10=""),"",((1+BB40)-[1]Weights!$E$10*(1+BC40))/(1-[1]Weights!$E$10)-1)</f>
        <v>0.22529041221520796</v>
      </c>
      <c r="BN40" s="1">
        <v>45566</v>
      </c>
      <c r="BO40" s="11">
        <v>73.16</v>
      </c>
      <c r="BP40">
        <v>1561</v>
      </c>
    </row>
    <row r="41" spans="12:68">
      <c r="L41" s="1">
        <v>42461</v>
      </c>
      <c r="M41">
        <v>687</v>
      </c>
      <c r="N41">
        <v>0.3</v>
      </c>
      <c r="U41" s="1">
        <v>46027</v>
      </c>
      <c r="V41">
        <v>63.34</v>
      </c>
      <c r="W41">
        <v>25097.061399999999</v>
      </c>
      <c r="AC41" s="56">
        <v>45625</v>
      </c>
      <c r="AD41" s="57">
        <v>138.25</v>
      </c>
      <c r="AE41" s="58">
        <f t="shared" si="2"/>
        <v>4.1352817113588403E-2</v>
      </c>
      <c r="AF41" s="57">
        <v>237.33</v>
      </c>
      <c r="AG41" s="58">
        <f t="shared" si="3"/>
        <v>5.0551104422114967E-2</v>
      </c>
      <c r="AH41" s="57">
        <v>168.95</v>
      </c>
      <c r="AI41" s="58">
        <f t="shared" si="4"/>
        <v>-1.2623458593887138E-2</v>
      </c>
      <c r="AJ41" s="57">
        <v>423.46</v>
      </c>
      <c r="AK41" s="58">
        <f t="shared" si="5"/>
        <v>4.2106558385627935E-2</v>
      </c>
      <c r="AL41" s="57">
        <v>207.89</v>
      </c>
      <c r="AM41" s="58">
        <f t="shared" si="6"/>
        <v>0.11528969957081525</v>
      </c>
      <c r="AN41" s="57">
        <v>574.32000000000005</v>
      </c>
      <c r="AO41" s="58">
        <f t="shared" si="7"/>
        <v>1.1874977976672918E-2</v>
      </c>
      <c r="AP41" s="57">
        <v>162.08000000000001</v>
      </c>
      <c r="AQ41" s="58">
        <f t="shared" si="8"/>
        <v>-4.5296577722801379E-2</v>
      </c>
      <c r="AR41" s="57">
        <v>345.16</v>
      </c>
      <c r="AS41" s="58">
        <f t="shared" si="9"/>
        <v>0.38146888132879742</v>
      </c>
      <c r="AT41" s="57">
        <v>97.95</v>
      </c>
      <c r="AU41" s="58">
        <f t="shared" si="10"/>
        <v>-1.7059708981435051E-2</v>
      </c>
      <c r="AV41" s="57">
        <v>483.02</v>
      </c>
      <c r="AW41" s="58">
        <f t="shared" si="11"/>
        <v>7.1187793843697333E-2</v>
      </c>
      <c r="AX41" s="57">
        <v>6032.38</v>
      </c>
      <c r="AY41" s="58">
        <f t="shared" si="12"/>
        <v>5.7301352215863854E-2</v>
      </c>
      <c r="BA41" s="56">
        <f t="shared" si="0"/>
        <v>45625</v>
      </c>
      <c r="BB41" s="58">
        <f t="shared" si="1"/>
        <v>0.40042344354318238</v>
      </c>
      <c r="BC41" s="58">
        <f>[1]Weights!$D$3*AD41/AD$3+[1]Weights!$D$4*AF41/AF$3+[1]Weights!$D$5*AH41/AH$3+[1]Weights!$D$6*AJ41/AJ$3+[1]Weights!$D$7*AL41/AL$3+[1]Weights!$D$8*AN41/AN$3+[1]Weights!$D$9*AR41/AR$3-1</f>
        <v>0.71693203621636492</v>
      </c>
      <c r="BD41" s="58">
        <f>IF(OR(BB41="",[1]Weights!$E$10=""),"",((1+BB41)-[1]Weights!$E$10*(1+BC41))/(1-[1]Weights!$E$10)-1)</f>
        <v>0.29184538550565398</v>
      </c>
      <c r="BN41" s="1">
        <v>45597</v>
      </c>
      <c r="BO41" s="11">
        <v>72.94</v>
      </c>
      <c r="BP41">
        <v>1405</v>
      </c>
    </row>
    <row r="42" spans="12:68">
      <c r="L42" s="1">
        <v>42552</v>
      </c>
      <c r="M42">
        <v>703.05</v>
      </c>
      <c r="N42">
        <v>1.4</v>
      </c>
      <c r="U42" s="1">
        <v>46020</v>
      </c>
      <c r="V42">
        <v>60.75</v>
      </c>
      <c r="W42">
        <v>25827.2484</v>
      </c>
      <c r="AC42" s="56">
        <v>45657</v>
      </c>
      <c r="AD42" s="57">
        <v>134.29</v>
      </c>
      <c r="AE42" s="58">
        <f t="shared" si="2"/>
        <v>-2.8643761301989201E-2</v>
      </c>
      <c r="AF42" s="57">
        <v>250.42</v>
      </c>
      <c r="AG42" s="58">
        <f t="shared" si="3"/>
        <v>5.5155269034677268E-2</v>
      </c>
      <c r="AH42" s="57">
        <v>189.3</v>
      </c>
      <c r="AI42" s="58">
        <f t="shared" si="4"/>
        <v>0.12044983722994984</v>
      </c>
      <c r="AJ42" s="57">
        <v>421.5</v>
      </c>
      <c r="AK42" s="58">
        <f t="shared" si="5"/>
        <v>-4.6285363434562798E-3</v>
      </c>
      <c r="AL42" s="57">
        <v>219.39</v>
      </c>
      <c r="AM42" s="58">
        <f t="shared" si="6"/>
        <v>5.5317716099860581E-2</v>
      </c>
      <c r="AN42" s="57">
        <v>585.51</v>
      </c>
      <c r="AO42" s="58">
        <f t="shared" si="7"/>
        <v>1.9483911408274102E-2</v>
      </c>
      <c r="AP42" s="57">
        <v>231.84</v>
      </c>
      <c r="AQ42" s="58">
        <f t="shared" si="8"/>
        <v>0.43040473840078963</v>
      </c>
      <c r="AR42" s="57">
        <v>403.84</v>
      </c>
      <c r="AS42" s="58">
        <f t="shared" si="9"/>
        <v>0.17000811217985845</v>
      </c>
      <c r="AT42" s="57">
        <v>84.16</v>
      </c>
      <c r="AU42" s="58">
        <f t="shared" si="10"/>
        <v>-0.1407861153649822</v>
      </c>
      <c r="AV42" s="57">
        <v>453.28</v>
      </c>
      <c r="AW42" s="58">
        <f t="shared" si="11"/>
        <v>-6.1570949443087275E-2</v>
      </c>
      <c r="AX42" s="57">
        <v>5881.63</v>
      </c>
      <c r="AY42" s="58">
        <f t="shared" si="12"/>
        <v>-2.4990136563014964E-2</v>
      </c>
      <c r="BA42" s="56">
        <f t="shared" si="0"/>
        <v>45657</v>
      </c>
      <c r="BB42" s="58">
        <f t="shared" si="1"/>
        <v>0.36542667044299071</v>
      </c>
      <c r="BC42" s="58">
        <f>[1]Weights!$D$3*AD42/AD$3+[1]Weights!$D$4*AF42/AF$3+[1]Weights!$D$5*AH42/AH$3+[1]Weights!$D$6*AJ42/AJ$3+[1]Weights!$D$7*AL42/AL$3+[1]Weights!$D$8*AN42/AN$3+[1]Weights!$D$9*AR42/AR$3-1</f>
        <v>0.78862530059767066</v>
      </c>
      <c r="BD42" s="58">
        <f>IF(OR(BB42="",[1]Weights!$E$10=""),"",((1+BB42)-[1]Weights!$E$10*(1+BC42))/(1-[1]Weights!$E$10)-1)</f>
        <v>0.22024866741233051</v>
      </c>
      <c r="BN42" s="1">
        <v>45627</v>
      </c>
      <c r="BO42" s="11">
        <v>74.64</v>
      </c>
      <c r="BP42">
        <v>1230</v>
      </c>
    </row>
    <row r="43" spans="12:68">
      <c r="L43" s="1">
        <v>42644</v>
      </c>
      <c r="M43">
        <v>719.91</v>
      </c>
      <c r="N43">
        <v>2.7</v>
      </c>
      <c r="U43" s="1">
        <v>46013</v>
      </c>
      <c r="V43">
        <v>60.64</v>
      </c>
      <c r="W43">
        <v>24869.991099999999</v>
      </c>
      <c r="AC43" s="56">
        <v>45688</v>
      </c>
      <c r="AD43" s="57">
        <v>120.07</v>
      </c>
      <c r="AE43" s="58">
        <f t="shared" si="2"/>
        <v>-0.10589023754561022</v>
      </c>
      <c r="AF43" s="57">
        <v>236</v>
      </c>
      <c r="AG43" s="58">
        <f t="shared" si="3"/>
        <v>-5.7583260122993307E-2</v>
      </c>
      <c r="AH43" s="57">
        <v>204.02</v>
      </c>
      <c r="AI43" s="58">
        <f t="shared" si="4"/>
        <v>7.7760169043845639E-2</v>
      </c>
      <c r="AJ43" s="57">
        <v>415.06</v>
      </c>
      <c r="AK43" s="58">
        <f t="shared" si="5"/>
        <v>-1.5278766310794722E-2</v>
      </c>
      <c r="AL43" s="57">
        <v>237.68</v>
      </c>
      <c r="AM43" s="58">
        <f t="shared" si="6"/>
        <v>8.3367519030038029E-2</v>
      </c>
      <c r="AN43" s="57">
        <v>689.18</v>
      </c>
      <c r="AO43" s="58">
        <f t="shared" si="7"/>
        <v>0.17705931581014833</v>
      </c>
      <c r="AP43" s="57">
        <v>221.27</v>
      </c>
      <c r="AQ43" s="58">
        <f t="shared" si="8"/>
        <v>-4.5591787439613451E-2</v>
      </c>
      <c r="AR43" s="57">
        <v>404.6</v>
      </c>
      <c r="AS43" s="58">
        <f t="shared" si="9"/>
        <v>1.8819334389859055E-3</v>
      </c>
      <c r="AT43" s="57">
        <v>91.24</v>
      </c>
      <c r="AU43" s="58">
        <f t="shared" si="10"/>
        <v>8.4125475285171003E-2</v>
      </c>
      <c r="AV43" s="57">
        <v>468.67</v>
      </c>
      <c r="AW43" s="58">
        <f t="shared" si="11"/>
        <v>3.3952523826332515E-2</v>
      </c>
      <c r="AX43" s="57">
        <v>6040.53</v>
      </c>
      <c r="AY43" s="58">
        <f t="shared" si="12"/>
        <v>2.7016320305765618E-2</v>
      </c>
      <c r="BA43" s="56">
        <f t="shared" si="0"/>
        <v>45688</v>
      </c>
      <c r="BB43" s="58">
        <f t="shared" si="1"/>
        <v>0.40231547472571338</v>
      </c>
      <c r="BC43" s="58">
        <f>[1]Weights!$D$3*AD43/AD$3+[1]Weights!$D$4*AF43/AF$3+[1]Weights!$D$5*AH43/AH$3+[1]Weights!$D$6*AJ43/AJ$3+[1]Weights!$D$7*AL43/AL$3+[1]Weights!$D$8*AN43/AN$3+[1]Weights!$D$9*AR43/AR$3-1</f>
        <v>0.79281473630187893</v>
      </c>
      <c r="BD43" s="58">
        <f>IF(OR(BB43="",[1]Weights!$E$10=""),"",((1+BB43)-[1]Weights!$E$10*(1+BC43))/(1-[1]Weights!$E$10)-1)</f>
        <v>0.26835496790683711</v>
      </c>
      <c r="BN43" s="1">
        <v>45658</v>
      </c>
      <c r="BO43" s="11">
        <v>76.760000000000005</v>
      </c>
      <c r="BP43">
        <v>1235</v>
      </c>
    </row>
    <row r="44" spans="12:68">
      <c r="L44" s="1">
        <v>42736</v>
      </c>
      <c r="M44">
        <v>735.92</v>
      </c>
      <c r="N44">
        <v>0.7</v>
      </c>
      <c r="U44" s="1">
        <v>46006</v>
      </c>
      <c r="V44">
        <v>60.47</v>
      </c>
      <c r="W44">
        <v>24823.686600000001</v>
      </c>
      <c r="AC44" s="56">
        <v>45716</v>
      </c>
      <c r="AD44" s="57">
        <v>124.92</v>
      </c>
      <c r="AE44" s="58">
        <f t="shared" si="2"/>
        <v>4.0393104022653503E-2</v>
      </c>
      <c r="AF44" s="57">
        <v>241.84</v>
      </c>
      <c r="AG44" s="58">
        <f t="shared" si="3"/>
        <v>2.474576271186435E-2</v>
      </c>
      <c r="AH44" s="57">
        <v>170.28</v>
      </c>
      <c r="AI44" s="58">
        <f t="shared" si="4"/>
        <v>-0.16537594353494756</v>
      </c>
      <c r="AJ44" s="57">
        <v>396.99</v>
      </c>
      <c r="AK44" s="58">
        <f t="shared" si="5"/>
        <v>-4.353587433142192E-2</v>
      </c>
      <c r="AL44" s="57">
        <v>212.28</v>
      </c>
      <c r="AM44" s="58">
        <f t="shared" si="6"/>
        <v>-0.10686637495792661</v>
      </c>
      <c r="AN44" s="57">
        <v>668.2</v>
      </c>
      <c r="AO44" s="58">
        <f t="shared" si="7"/>
        <v>-3.0441974520444504E-2</v>
      </c>
      <c r="AP44" s="57">
        <v>199.43</v>
      </c>
      <c r="AQ44" s="58">
        <f t="shared" si="8"/>
        <v>-9.8702942106928204E-2</v>
      </c>
      <c r="AR44" s="57">
        <v>292.98</v>
      </c>
      <c r="AS44" s="58">
        <f t="shared" si="9"/>
        <v>-0.27587740978744435</v>
      </c>
      <c r="AT44" s="57">
        <v>93.63</v>
      </c>
      <c r="AU44" s="58">
        <f t="shared" si="10"/>
        <v>2.6194651468654184E-2</v>
      </c>
      <c r="AV44" s="57">
        <v>513.83000000000004</v>
      </c>
      <c r="AW44" s="58">
        <f t="shared" si="11"/>
        <v>9.6357778394179361E-2</v>
      </c>
      <c r="AX44" s="57">
        <v>5954.5</v>
      </c>
      <c r="AY44" s="58">
        <f t="shared" si="12"/>
        <v>-1.4242127760312417E-2</v>
      </c>
      <c r="BA44" s="56">
        <f t="shared" si="0"/>
        <v>45716</v>
      </c>
      <c r="BB44" s="58">
        <f t="shared" si="1"/>
        <v>0.38234351857440685</v>
      </c>
      <c r="BC44" s="58">
        <f>[1]Weights!$D$3*AD44/AD$3+[1]Weights!$D$4*AF44/AF$3+[1]Weights!$D$5*AH44/AH$3+[1]Weights!$D$6*AJ44/AJ$3+[1]Weights!$D$7*AL44/AL$3+[1]Weights!$D$8*AN44/AN$3+[1]Weights!$D$9*AR44/AR$3-1</f>
        <v>0.68110064604048492</v>
      </c>
      <c r="BD44" s="58">
        <f>IF(OR(BB44="",[1]Weights!$E$10=""),"",((1+BB44)-[1]Weights!$E$10*(1+BC44))/(1-[1]Weights!$E$10)-1)</f>
        <v>0.27985508863584863</v>
      </c>
      <c r="BN44" s="1">
        <v>45689</v>
      </c>
      <c r="BO44" s="11">
        <v>73.180000000000007</v>
      </c>
      <c r="BP44">
        <v>1155</v>
      </c>
    </row>
    <row r="45" spans="12:68">
      <c r="L45" s="1">
        <v>42826</v>
      </c>
      <c r="M45">
        <v>759.91</v>
      </c>
      <c r="N45">
        <v>0.2</v>
      </c>
      <c r="U45" s="1">
        <v>45999</v>
      </c>
      <c r="V45">
        <v>61.12</v>
      </c>
      <c r="W45">
        <v>24496.883300000001</v>
      </c>
      <c r="AC45" s="56">
        <v>45747</v>
      </c>
      <c r="AD45" s="57">
        <v>108.38</v>
      </c>
      <c r="AE45" s="58">
        <f t="shared" si="2"/>
        <v>-0.13240473903298111</v>
      </c>
      <c r="AF45" s="57">
        <v>222.13</v>
      </c>
      <c r="AG45" s="58">
        <f t="shared" si="3"/>
        <v>-8.1500165398610713E-2</v>
      </c>
      <c r="AH45" s="57">
        <v>154.63999999999999</v>
      </c>
      <c r="AI45" s="58">
        <f t="shared" si="4"/>
        <v>-9.1848719755696639E-2</v>
      </c>
      <c r="AJ45" s="57">
        <v>375.39</v>
      </c>
      <c r="AK45" s="58">
        <f t="shared" si="5"/>
        <v>-5.4409430968034522E-2</v>
      </c>
      <c r="AL45" s="57">
        <v>190.26</v>
      </c>
      <c r="AM45" s="58">
        <f t="shared" si="6"/>
        <v>-0.10373092142453366</v>
      </c>
      <c r="AN45" s="57">
        <v>576.36</v>
      </c>
      <c r="AO45" s="58">
        <f t="shared" si="7"/>
        <v>-0.13744387907812039</v>
      </c>
      <c r="AP45" s="57">
        <v>167.43</v>
      </c>
      <c r="AQ45" s="58">
        <f t="shared" si="8"/>
        <v>-0.16045730331444619</v>
      </c>
      <c r="AR45" s="57">
        <v>259.16000000000003</v>
      </c>
      <c r="AS45" s="58">
        <f t="shared" si="9"/>
        <v>-0.11543450064850835</v>
      </c>
      <c r="AT45" s="57">
        <v>86.89</v>
      </c>
      <c r="AU45" s="58">
        <f t="shared" si="10"/>
        <v>-7.1985474741001809E-2</v>
      </c>
      <c r="AV45" s="57">
        <v>532.58000000000004</v>
      </c>
      <c r="AW45" s="58">
        <f t="shared" si="11"/>
        <v>3.6490668119806058E-2</v>
      </c>
      <c r="AX45" s="57">
        <v>5611.85</v>
      </c>
      <c r="AY45" s="58">
        <f t="shared" si="12"/>
        <v>-5.7544714081786852E-2</v>
      </c>
      <c r="BA45" s="56">
        <f t="shared" si="0"/>
        <v>45747</v>
      </c>
      <c r="BB45" s="58">
        <f t="shared" si="1"/>
        <v>0.30279695603523127</v>
      </c>
      <c r="BC45" s="58">
        <f>[1]Weights!$D$3*AD45/AD$3+[1]Weights!$D$4*AF45/AF$3+[1]Weights!$D$5*AH45/AH$3+[1]Weights!$D$6*AJ45/AJ$3+[1]Weights!$D$7*AL45/AL$3+[1]Weights!$D$8*AN45/AN$3+[1]Weights!$D$9*AR45/AR$3-1</f>
        <v>0.51588753689879607</v>
      </c>
      <c r="BD45" s="58">
        <f>IF(OR(BB45="",[1]Weights!$E$10=""),"",((1+BB45)-[1]Weights!$E$10*(1+BC45))/(1-[1]Weights!$E$10)-1)</f>
        <v>0.22969637680342081</v>
      </c>
      <c r="BN45" s="1">
        <v>45717</v>
      </c>
      <c r="BO45" s="11">
        <v>74.739999999999995</v>
      </c>
      <c r="BP45">
        <v>1492</v>
      </c>
    </row>
    <row r="46" spans="12:68">
      <c r="L46" s="1">
        <v>42917</v>
      </c>
      <c r="M46">
        <v>777.24</v>
      </c>
      <c r="N46">
        <v>3.3</v>
      </c>
      <c r="U46" s="1">
        <v>45992</v>
      </c>
      <c r="V46">
        <v>63.75</v>
      </c>
      <c r="W46">
        <v>24297.417600000001</v>
      </c>
      <c r="AC46" s="56">
        <v>45777</v>
      </c>
      <c r="AD46" s="57">
        <v>108.92</v>
      </c>
      <c r="AE46" s="58">
        <f t="shared" si="2"/>
        <v>4.9824690902380286E-3</v>
      </c>
      <c r="AF46" s="57">
        <v>212.5</v>
      </c>
      <c r="AG46" s="58">
        <f t="shared" si="3"/>
        <v>-4.3352991491468984E-2</v>
      </c>
      <c r="AH46" s="57">
        <v>158.80000000000001</v>
      </c>
      <c r="AI46" s="58">
        <f t="shared" si="4"/>
        <v>2.6901189860320862E-2</v>
      </c>
      <c r="AJ46" s="57">
        <v>395.26</v>
      </c>
      <c r="AK46" s="58">
        <f t="shared" si="5"/>
        <v>5.2931617784171214E-2</v>
      </c>
      <c r="AL46" s="57">
        <v>184.42</v>
      </c>
      <c r="AM46" s="58">
        <f t="shared" si="6"/>
        <v>-3.0694838641858513E-2</v>
      </c>
      <c r="AN46" s="57">
        <v>549</v>
      </c>
      <c r="AO46" s="58">
        <f t="shared" si="7"/>
        <v>-4.7470331043098057E-2</v>
      </c>
      <c r="AP46" s="57">
        <v>192.47</v>
      </c>
      <c r="AQ46" s="58">
        <f t="shared" si="8"/>
        <v>0.14955503792629754</v>
      </c>
      <c r="AR46" s="57">
        <v>282.16000000000003</v>
      </c>
      <c r="AS46" s="58">
        <f t="shared" si="9"/>
        <v>8.8748263620929135E-2</v>
      </c>
      <c r="AT46" s="57">
        <v>76.95</v>
      </c>
      <c r="AU46" s="58">
        <f t="shared" si="10"/>
        <v>-0.11439751409828514</v>
      </c>
      <c r="AV46" s="57">
        <v>533.25</v>
      </c>
      <c r="AW46" s="58">
        <f t="shared" si="11"/>
        <v>1.2580269630853014E-3</v>
      </c>
      <c r="AX46" s="57">
        <v>5569.06</v>
      </c>
      <c r="AY46" s="58">
        <f t="shared" si="12"/>
        <v>-7.6249365182604611E-3</v>
      </c>
      <c r="BA46" s="56">
        <f t="shared" si="0"/>
        <v>45777</v>
      </c>
      <c r="BB46" s="58">
        <f t="shared" si="1"/>
        <v>0.29286321194927978</v>
      </c>
      <c r="BC46" s="58">
        <f>[1]Weights!$D$3*AD46/AD$3+[1]Weights!$D$4*AF46/AF$3+[1]Weights!$D$5*AH46/AH$3+[1]Weights!$D$6*AJ46/AJ$3+[1]Weights!$D$7*AL46/AL$3+[1]Weights!$D$8*AN46/AN$3+[1]Weights!$D$9*AR46/AR$3-1</f>
        <v>0.51880135757141965</v>
      </c>
      <c r="BD46" s="58">
        <f>IF(OR(BB46="",[1]Weights!$E$10=""),"",((1+BB46)-[1]Weights!$E$10*(1+BC46))/(1-[1]Weights!$E$10)-1)</f>
        <v>0.21535528434118723</v>
      </c>
      <c r="BN46" s="1">
        <v>45748</v>
      </c>
      <c r="BO46" s="11">
        <v>63.12</v>
      </c>
      <c r="BP46">
        <v>1729</v>
      </c>
    </row>
    <row r="47" spans="12:68">
      <c r="L47" s="1">
        <v>43009</v>
      </c>
      <c r="M47">
        <v>802.57</v>
      </c>
      <c r="N47">
        <v>3</v>
      </c>
      <c r="U47" s="1">
        <v>45985</v>
      </c>
      <c r="V47">
        <v>63.2</v>
      </c>
      <c r="W47">
        <v>25660.730200000002</v>
      </c>
      <c r="AC47" s="56">
        <v>45807</v>
      </c>
      <c r="AD47" s="57">
        <v>135.13</v>
      </c>
      <c r="AE47" s="58">
        <f t="shared" si="2"/>
        <v>0.2406353286816012</v>
      </c>
      <c r="AF47" s="57">
        <v>200.85</v>
      </c>
      <c r="AG47" s="58">
        <f t="shared" si="3"/>
        <v>-5.4823529411764715E-2</v>
      </c>
      <c r="AH47" s="57">
        <v>171.74</v>
      </c>
      <c r="AI47" s="58">
        <f t="shared" si="4"/>
        <v>8.1486146095717915E-2</v>
      </c>
      <c r="AJ47" s="57">
        <v>460.36</v>
      </c>
      <c r="AK47" s="58">
        <f t="shared" si="5"/>
        <v>0.16470171532662059</v>
      </c>
      <c r="AL47" s="57">
        <v>205.01</v>
      </c>
      <c r="AM47" s="58">
        <f t="shared" si="6"/>
        <v>0.11164732675414824</v>
      </c>
      <c r="AN47" s="57">
        <v>647.49</v>
      </c>
      <c r="AO47" s="58">
        <f t="shared" si="7"/>
        <v>0.17939890710382511</v>
      </c>
      <c r="AP47" s="57">
        <v>242.07</v>
      </c>
      <c r="AQ47" s="58">
        <f t="shared" si="8"/>
        <v>0.25770249909076726</v>
      </c>
      <c r="AR47" s="57">
        <v>346.46</v>
      </c>
      <c r="AS47" s="58">
        <f t="shared" si="9"/>
        <v>0.22788488800680451</v>
      </c>
      <c r="AT47" s="57">
        <v>94.46</v>
      </c>
      <c r="AU47" s="58">
        <f t="shared" si="10"/>
        <v>0.22755035737491869</v>
      </c>
      <c r="AV47" s="57">
        <v>503.96</v>
      </c>
      <c r="AW47" s="58">
        <f t="shared" si="11"/>
        <v>-5.4927332395686812E-2</v>
      </c>
      <c r="AX47" s="57">
        <v>5911.69</v>
      </c>
      <c r="AY47" s="58">
        <f t="shared" si="12"/>
        <v>6.1523847830692979E-2</v>
      </c>
      <c r="BA47" s="56">
        <f t="shared" si="0"/>
        <v>45807</v>
      </c>
      <c r="BB47" s="58">
        <f t="shared" si="1"/>
        <v>0.37240513146714815</v>
      </c>
      <c r="BC47" s="58">
        <f>[1]Weights!$D$3*AD47/AD$3+[1]Weights!$D$4*AF47/AF$3+[1]Weights!$D$5*AH47/AH$3+[1]Weights!$D$6*AJ47/AJ$3+[1]Weights!$D$7*AL47/AL$3+[1]Weights!$D$8*AN47/AN$3+[1]Weights!$D$9*AR47/AR$3-1</f>
        <v>0.70292355966873066</v>
      </c>
      <c r="BD47" s="58">
        <f>IF(OR(BB47="",[1]Weights!$E$10=""),"",((1+BB47)-[1]Weights!$E$10*(1+BC47))/(1-[1]Weights!$E$10)-1)</f>
        <v>0.25902100885408541</v>
      </c>
      <c r="BN47" s="1">
        <v>45778</v>
      </c>
      <c r="BO47" s="11">
        <v>63.9</v>
      </c>
      <c r="BP47">
        <v>1797</v>
      </c>
    </row>
    <row r="48" spans="12:68">
      <c r="L48" s="1">
        <v>43101</v>
      </c>
      <c r="M48">
        <v>827.51</v>
      </c>
      <c r="N48">
        <v>1.3</v>
      </c>
      <c r="U48" s="1">
        <v>45978</v>
      </c>
      <c r="V48">
        <v>62.56</v>
      </c>
      <c r="W48">
        <v>27032.057000000001</v>
      </c>
      <c r="AC48" s="56">
        <v>45838</v>
      </c>
      <c r="AD48" s="57">
        <v>157.99</v>
      </c>
      <c r="AE48" s="58">
        <f t="shared" si="2"/>
        <v>0.16917042847628228</v>
      </c>
      <c r="AF48" s="57">
        <v>205.17</v>
      </c>
      <c r="AG48" s="58">
        <f t="shared" si="3"/>
        <v>2.150858849887971E-2</v>
      </c>
      <c r="AH48" s="57">
        <v>176.23</v>
      </c>
      <c r="AI48" s="58">
        <f t="shared" si="4"/>
        <v>2.6144171421916829E-2</v>
      </c>
      <c r="AJ48" s="57">
        <v>497.41</v>
      </c>
      <c r="AK48" s="58">
        <f t="shared" si="5"/>
        <v>8.0480493526805086E-2</v>
      </c>
      <c r="AL48" s="57">
        <v>219.39</v>
      </c>
      <c r="AM48" s="58">
        <f t="shared" si="6"/>
        <v>7.014291985756782E-2</v>
      </c>
      <c r="AN48" s="57">
        <v>738.09</v>
      </c>
      <c r="AO48" s="58">
        <f t="shared" si="7"/>
        <v>0.1399249409257286</v>
      </c>
      <c r="AP48" s="57">
        <v>275.64999999999998</v>
      </c>
      <c r="AQ48" s="58">
        <f t="shared" si="8"/>
        <v>0.13872020489940917</v>
      </c>
      <c r="AR48" s="57">
        <v>317.66000000000003</v>
      </c>
      <c r="AS48" s="58">
        <f t="shared" si="9"/>
        <v>-8.3126479247243368E-2</v>
      </c>
      <c r="AT48" s="57">
        <v>123.25</v>
      </c>
      <c r="AU48" s="58">
        <f t="shared" si="10"/>
        <v>0.30478509421977562</v>
      </c>
      <c r="AV48" s="57">
        <v>485.77</v>
      </c>
      <c r="AW48" s="58">
        <f t="shared" si="11"/>
        <v>-3.6094134455115445E-2</v>
      </c>
      <c r="AX48" s="57">
        <v>6204.95</v>
      </c>
      <c r="AY48" s="58">
        <f t="shared" si="12"/>
        <v>4.960679602617879E-2</v>
      </c>
      <c r="BA48" s="56">
        <f t="shared" si="0"/>
        <v>45838</v>
      </c>
      <c r="BB48" s="58">
        <f t="shared" si="1"/>
        <v>0.44048575288911995</v>
      </c>
      <c r="BC48" s="58">
        <f>[1]Weights!$D$3*AD48/AD$3+[1]Weights!$D$4*AF48/AF$3+[1]Weights!$D$5*AH48/AH$3+[1]Weights!$D$6*AJ48/AJ$3+[1]Weights!$D$7*AL48/AL$3+[1]Weights!$D$8*AN48/AN$3+[1]Weights!$D$9*AR48/AR$3-1</f>
        <v>0.82530768778944852</v>
      </c>
      <c r="BD48" s="58">
        <f>IF(OR(BB48="",[1]Weights!$E$10=""),"",((1+BB48)-[1]Weights!$E$10*(1+BC48))/(1-[1]Weights!$E$10)-1)</f>
        <v>0.3084728491356159</v>
      </c>
      <c r="BN48" s="1">
        <v>45809</v>
      </c>
      <c r="BO48" s="11">
        <v>67.61</v>
      </c>
      <c r="BP48">
        <v>1725</v>
      </c>
    </row>
    <row r="49" spans="12:68">
      <c r="L49" s="1">
        <v>43191</v>
      </c>
      <c r="M49">
        <v>843.23</v>
      </c>
      <c r="N49">
        <v>0.1</v>
      </c>
      <c r="U49" s="1">
        <v>45971</v>
      </c>
      <c r="V49">
        <v>64.39</v>
      </c>
      <c r="W49">
        <v>27954.585899999998</v>
      </c>
      <c r="AC49" s="56">
        <v>45869</v>
      </c>
      <c r="AD49" s="57">
        <v>177.87</v>
      </c>
      <c r="AE49" s="58">
        <f t="shared" si="2"/>
        <v>0.12583074878156841</v>
      </c>
      <c r="AF49" s="57">
        <v>207.57</v>
      </c>
      <c r="AG49" s="58">
        <f t="shared" si="3"/>
        <v>1.1697616610615524E-2</v>
      </c>
      <c r="AH49" s="57">
        <v>191.9</v>
      </c>
      <c r="AI49" s="58">
        <f t="shared" si="4"/>
        <v>8.891789139193107E-2</v>
      </c>
      <c r="AJ49" s="57">
        <v>533.5</v>
      </c>
      <c r="AK49" s="58">
        <f t="shared" si="5"/>
        <v>7.2555839247300913E-2</v>
      </c>
      <c r="AL49" s="57">
        <v>234.11</v>
      </c>
      <c r="AM49" s="58">
        <f t="shared" si="6"/>
        <v>6.7095127398696608E-2</v>
      </c>
      <c r="AN49" s="57">
        <v>773.44</v>
      </c>
      <c r="AO49" s="58">
        <f t="shared" si="7"/>
        <v>4.7893888279207264E-2</v>
      </c>
      <c r="AP49" s="57">
        <v>293.7</v>
      </c>
      <c r="AQ49" s="58">
        <f t="shared" si="8"/>
        <v>6.5481588971521898E-2</v>
      </c>
      <c r="AR49" s="57">
        <v>308.27</v>
      </c>
      <c r="AS49" s="58">
        <f t="shared" si="9"/>
        <v>-2.9559906818611204E-2</v>
      </c>
      <c r="AT49" s="57">
        <v>109.14</v>
      </c>
      <c r="AU49" s="58">
        <f t="shared" si="10"/>
        <v>-0.11448275862068968</v>
      </c>
      <c r="AV49" s="57">
        <v>471.88</v>
      </c>
      <c r="AW49" s="58">
        <f t="shared" si="11"/>
        <v>-2.8593778948885262E-2</v>
      </c>
      <c r="AX49" s="57">
        <v>6339.39</v>
      </c>
      <c r="AY49" s="58">
        <f t="shared" si="12"/>
        <v>2.1666572655702376E-2</v>
      </c>
      <c r="BA49" s="56">
        <f t="shared" si="0"/>
        <v>45869</v>
      </c>
      <c r="BB49" s="58">
        <f t="shared" si="1"/>
        <v>0.47169614211359634</v>
      </c>
      <c r="BC49" s="58">
        <f>[1]Weights!$D$3*AD49/AD$3+[1]Weights!$D$4*AF49/AF$3+[1]Weights!$D$5*AH49/AH$3+[1]Weights!$D$6*AJ49/AJ$3+[1]Weights!$D$7*AL49/AL$3+[1]Weights!$D$8*AN49/AN$3+[1]Weights!$D$9*AR49/AR$3-1</f>
        <v>0.94453766116090443</v>
      </c>
      <c r="BD49" s="58">
        <f>IF(OR(BB49="",[1]Weights!$E$10=""),"",((1+BB49)-[1]Weights!$E$10*(1+BC49))/(1-[1]Weights!$E$10)-1)</f>
        <v>0.30948817971971576</v>
      </c>
      <c r="BN49" s="1">
        <v>45839</v>
      </c>
      <c r="BO49" s="11">
        <v>72.53</v>
      </c>
      <c r="BP49">
        <v>1681</v>
      </c>
    </row>
    <row r="50" spans="12:68">
      <c r="L50" s="1">
        <v>43282</v>
      </c>
      <c r="M50">
        <v>860.51</v>
      </c>
      <c r="N50">
        <v>1.2</v>
      </c>
      <c r="U50" s="1">
        <v>45964</v>
      </c>
      <c r="V50">
        <v>63.63</v>
      </c>
      <c r="W50">
        <v>27827.960800000001</v>
      </c>
      <c r="AC50" s="56">
        <v>45898</v>
      </c>
      <c r="AD50" s="57">
        <v>174.18</v>
      </c>
      <c r="AE50" s="58">
        <f t="shared" si="2"/>
        <v>-2.0745488277955748E-2</v>
      </c>
      <c r="AF50" s="57">
        <v>232.14</v>
      </c>
      <c r="AG50" s="58">
        <f t="shared" si="3"/>
        <v>0.11836970660500068</v>
      </c>
      <c r="AH50" s="57">
        <v>212.91</v>
      </c>
      <c r="AI50" s="58">
        <f t="shared" si="4"/>
        <v>0.10948410630536731</v>
      </c>
      <c r="AJ50" s="57">
        <v>506.69</v>
      </c>
      <c r="AK50" s="58">
        <f t="shared" si="5"/>
        <v>-5.0253045923149053E-2</v>
      </c>
      <c r="AL50" s="57">
        <v>229</v>
      </c>
      <c r="AM50" s="58">
        <f t="shared" si="6"/>
        <v>-2.182734611934567E-2</v>
      </c>
      <c r="AN50" s="57">
        <v>738.7</v>
      </c>
      <c r="AO50" s="58">
        <f t="shared" si="7"/>
        <v>-4.4916218452627277E-2</v>
      </c>
      <c r="AP50" s="57">
        <v>297.39</v>
      </c>
      <c r="AQ50" s="58">
        <f t="shared" si="8"/>
        <v>1.2563840653728287E-2</v>
      </c>
      <c r="AR50" s="57">
        <v>333.87</v>
      </c>
      <c r="AS50" s="58">
        <f t="shared" si="9"/>
        <v>8.3044084730917733E-2</v>
      </c>
      <c r="AT50" s="57">
        <v>119.01</v>
      </c>
      <c r="AU50" s="58">
        <f t="shared" si="10"/>
        <v>9.0434304562946766E-2</v>
      </c>
      <c r="AV50" s="57">
        <v>502.98</v>
      </c>
      <c r="AW50" s="58">
        <f t="shared" si="11"/>
        <v>6.5906586420276358E-2</v>
      </c>
      <c r="AX50" s="57">
        <v>6460.26</v>
      </c>
      <c r="AY50" s="58">
        <f t="shared" si="12"/>
        <v>1.9066503244002941E-2</v>
      </c>
      <c r="BA50" s="56">
        <f t="shared" si="0"/>
        <v>45898</v>
      </c>
      <c r="BB50" s="58">
        <f t="shared" si="1"/>
        <v>0.49975624138139185</v>
      </c>
      <c r="BC50" s="58">
        <f>[1]Weights!$D$3*AD50/AD$3+[1]Weights!$D$4*AF50/AF$3+[1]Weights!$D$5*AH50/AH$3+[1]Weights!$D$6*AJ50/AJ$3+[1]Weights!$D$7*AL50/AL$3+[1]Weights!$D$8*AN50/AN$3+[1]Weights!$D$9*AR50/AR$3-1</f>
        <v>0.97306393874377184</v>
      </c>
      <c r="BD50" s="58">
        <f>IF(OR(BB50="",[1]Weights!$E$10=""),"",((1+BB50)-[1]Weights!$E$10*(1+BC50))/(1-[1]Weights!$E$10)-1)</f>
        <v>0.33738835683272161</v>
      </c>
      <c r="BN50" s="1">
        <v>45870</v>
      </c>
      <c r="BO50" s="11">
        <v>68.12</v>
      </c>
      <c r="BP50">
        <v>1647</v>
      </c>
    </row>
    <row r="51" spans="12:68">
      <c r="L51" s="1">
        <v>43374</v>
      </c>
      <c r="M51">
        <v>871.52</v>
      </c>
      <c r="N51">
        <v>-0.7</v>
      </c>
      <c r="U51" s="1">
        <v>45957</v>
      </c>
      <c r="V51">
        <v>65.069999999999993</v>
      </c>
      <c r="W51">
        <v>27713.268</v>
      </c>
      <c r="AC51" s="56">
        <v>45930</v>
      </c>
      <c r="AD51" s="57">
        <v>186.58</v>
      </c>
      <c r="AE51" s="58">
        <f t="shared" si="2"/>
        <v>7.1190722241359472E-2</v>
      </c>
      <c r="AF51" s="57">
        <v>254.63</v>
      </c>
      <c r="AG51" s="58">
        <f t="shared" si="3"/>
        <v>9.6881192383906356E-2</v>
      </c>
      <c r="AH51" s="57">
        <v>243.1</v>
      </c>
      <c r="AI51" s="58">
        <f t="shared" si="4"/>
        <v>0.14179700342867885</v>
      </c>
      <c r="AJ51" s="57">
        <v>517.95000000000005</v>
      </c>
      <c r="AK51" s="58">
        <f t="shared" si="5"/>
        <v>2.222266079851587E-2</v>
      </c>
      <c r="AL51" s="57">
        <v>219.57</v>
      </c>
      <c r="AM51" s="58">
        <f t="shared" si="6"/>
        <v>-4.1179039301310061E-2</v>
      </c>
      <c r="AN51" s="57">
        <v>734.38</v>
      </c>
      <c r="AO51" s="58">
        <f t="shared" si="7"/>
        <v>-5.8481115473129064E-3</v>
      </c>
      <c r="AP51" s="57">
        <v>329.91</v>
      </c>
      <c r="AQ51" s="58">
        <f t="shared" si="8"/>
        <v>0.10935135680419661</v>
      </c>
      <c r="AR51" s="57">
        <v>444.72</v>
      </c>
      <c r="AS51" s="58">
        <f t="shared" si="9"/>
        <v>0.33201545511726138</v>
      </c>
      <c r="AT51" s="57">
        <v>167.32</v>
      </c>
      <c r="AU51" s="58">
        <f t="shared" si="10"/>
        <v>0.40593227459877301</v>
      </c>
      <c r="AV51" s="57">
        <v>502.74</v>
      </c>
      <c r="AW51" s="58">
        <f t="shared" si="11"/>
        <v>-4.7715614934984441E-4</v>
      </c>
      <c r="AX51" s="57">
        <v>6688.46</v>
      </c>
      <c r="AY51" s="58">
        <f t="shared" si="12"/>
        <v>3.5323655704259549E-2</v>
      </c>
      <c r="BA51" s="56">
        <f t="shared" si="0"/>
        <v>45930</v>
      </c>
      <c r="BB51" s="58">
        <f t="shared" si="1"/>
        <v>0.55273311449226248</v>
      </c>
      <c r="BC51" s="58">
        <f>[1]Weights!$D$3*AD51/AD$3+[1]Weights!$D$4*AF51/AF$3+[1]Weights!$D$5*AH51/AH$3+[1]Weights!$D$6*AJ51/AJ$3+[1]Weights!$D$7*AL51/AL$3+[1]Weights!$D$8*AN51/AN$3+[1]Weights!$D$9*AR51/AR$3-1</f>
        <v>1.1142680264469376</v>
      </c>
      <c r="BD51" s="58">
        <f>IF(OR(BB51="",[1]Weights!$E$10=""),"",((1+BB51)-[1]Weights!$E$10*(1+BC51))/(1-[1]Weights!$E$10)-1)</f>
        <v>0.36009894381977992</v>
      </c>
      <c r="BN51" s="1">
        <v>45901</v>
      </c>
      <c r="BO51" s="11">
        <v>67.02</v>
      </c>
      <c r="BP51">
        <v>1495</v>
      </c>
    </row>
    <row r="52" spans="12:68">
      <c r="L52" s="1">
        <v>43466</v>
      </c>
      <c r="M52">
        <v>877.08</v>
      </c>
      <c r="N52">
        <v>3.4</v>
      </c>
      <c r="U52" s="1">
        <v>45950</v>
      </c>
      <c r="V52">
        <v>65.94</v>
      </c>
      <c r="W52">
        <v>28757.7916</v>
      </c>
      <c r="AC52" s="56">
        <v>45961</v>
      </c>
      <c r="AD52" s="57">
        <v>202.49</v>
      </c>
      <c r="AE52" s="58">
        <f t="shared" si="2"/>
        <v>8.5271733304748576E-2</v>
      </c>
      <c r="AF52" s="57">
        <v>270.37</v>
      </c>
      <c r="AG52" s="58">
        <f t="shared" si="3"/>
        <v>6.1815182814279668E-2</v>
      </c>
      <c r="AH52" s="57">
        <v>281.19</v>
      </c>
      <c r="AI52" s="58">
        <f t="shared" si="4"/>
        <v>0.15668449197860967</v>
      </c>
      <c r="AJ52" s="57">
        <v>517.80999999999995</v>
      </c>
      <c r="AK52" s="58">
        <f t="shared" si="5"/>
        <v>-2.7029636065278861E-4</v>
      </c>
      <c r="AL52" s="57">
        <v>244.22</v>
      </c>
      <c r="AM52" s="58">
        <f t="shared" si="6"/>
        <v>0.11226488135901991</v>
      </c>
      <c r="AN52" s="57">
        <v>648.35</v>
      </c>
      <c r="AO52" s="58">
        <f t="shared" si="7"/>
        <v>-0.11714643644979439</v>
      </c>
      <c r="AP52" s="57">
        <v>369.63</v>
      </c>
      <c r="AQ52" s="58">
        <f t="shared" si="8"/>
        <v>0.12039647176502677</v>
      </c>
      <c r="AR52" s="57">
        <v>456.56</v>
      </c>
      <c r="AS52" s="58">
        <f t="shared" si="9"/>
        <v>2.6623493434070777E-2</v>
      </c>
      <c r="AT52" s="57">
        <v>223.77</v>
      </c>
      <c r="AU52" s="58">
        <f t="shared" si="10"/>
        <v>0.33737748027731307</v>
      </c>
      <c r="AV52" s="57">
        <v>477.54</v>
      </c>
      <c r="AW52" s="58">
        <f t="shared" si="11"/>
        <v>-5.0125313283208017E-2</v>
      </c>
      <c r="AX52" s="57">
        <v>6840.2</v>
      </c>
      <c r="AY52" s="58">
        <f t="shared" si="12"/>
        <v>2.2686836730727133E-2</v>
      </c>
      <c r="BA52" s="56">
        <f t="shared" si="0"/>
        <v>45961</v>
      </c>
      <c r="BB52" s="58">
        <f t="shared" si="1"/>
        <v>0.58795971714714201</v>
      </c>
      <c r="BC52" s="58">
        <f>[1]Weights!$D$3*AD52/AD$3+[1]Weights!$D$4*AF52/AF$3+[1]Weights!$D$5*AH52/AH$3+[1]Weights!$D$6*AJ52/AJ$3+[1]Weights!$D$7*AL52/AL$3+[1]Weights!$D$8*AN52/AN$3+[1]Weights!$D$9*AR52/AR$3-1</f>
        <v>1.2319336617049976</v>
      </c>
      <c r="BD52" s="58">
        <f>IF(OR(BB52="",[1]Weights!$E$10=""),"",((1+BB52)-[1]Weights!$E$10*(1+BC52))/(1-[1]Weights!$E$10)-1)</f>
        <v>0.36704489225624992</v>
      </c>
      <c r="BN52" s="1">
        <v>45931</v>
      </c>
      <c r="BO52" s="11">
        <v>65.069999999999993</v>
      </c>
      <c r="BP52">
        <v>1534</v>
      </c>
    </row>
    <row r="53" spans="12:68">
      <c r="L53" s="1">
        <v>43556</v>
      </c>
      <c r="M53">
        <v>894.39</v>
      </c>
      <c r="N53">
        <v>2.5</v>
      </c>
      <c r="U53" s="1">
        <v>45943</v>
      </c>
      <c r="V53">
        <v>61.29</v>
      </c>
      <c r="W53">
        <v>28484.416700000002</v>
      </c>
      <c r="AC53" s="56">
        <v>45989</v>
      </c>
      <c r="AD53" s="57">
        <v>177</v>
      </c>
      <c r="AE53" s="58">
        <f t="shared" si="2"/>
        <v>-0.12588275964245155</v>
      </c>
      <c r="AF53" s="57">
        <v>278.85000000000002</v>
      </c>
      <c r="AG53" s="58">
        <f t="shared" si="3"/>
        <v>3.1364426526611755E-2</v>
      </c>
      <c r="AH53" s="57">
        <v>320.18</v>
      </c>
      <c r="AI53" s="58">
        <f t="shared" si="4"/>
        <v>0.13866069205875031</v>
      </c>
      <c r="AJ53" s="57">
        <v>492.01</v>
      </c>
      <c r="AK53" s="58">
        <f t="shared" si="5"/>
        <v>-4.9825225468801193E-2</v>
      </c>
      <c r="AL53" s="57">
        <v>233.22</v>
      </c>
      <c r="AM53" s="58">
        <f t="shared" si="6"/>
        <v>-4.5041356154287171E-2</v>
      </c>
      <c r="AN53" s="57">
        <v>647.95000000000005</v>
      </c>
      <c r="AO53" s="58">
        <f t="shared" si="7"/>
        <v>-6.1695072106116022E-4</v>
      </c>
      <c r="AP53" s="57">
        <v>402.96</v>
      </c>
      <c r="AQ53" s="58">
        <f t="shared" si="8"/>
        <v>9.0171252333414387E-2</v>
      </c>
      <c r="AR53" s="57">
        <v>430.17</v>
      </c>
      <c r="AS53" s="58">
        <f t="shared" si="9"/>
        <v>-5.7801822323462426E-2</v>
      </c>
      <c r="AT53" s="57">
        <v>236.48</v>
      </c>
      <c r="AU53" s="58">
        <f t="shared" si="10"/>
        <v>5.6799392233096491E-2</v>
      </c>
      <c r="AV53" s="57">
        <v>513.80999999999995</v>
      </c>
      <c r="AW53" s="58">
        <f t="shared" si="11"/>
        <v>7.5951752732755118E-2</v>
      </c>
      <c r="AX53" s="57">
        <v>6849.09</v>
      </c>
      <c r="AY53" s="58">
        <f t="shared" si="12"/>
        <v>1.299669600304032E-3</v>
      </c>
      <c r="BA53" s="56">
        <f t="shared" si="0"/>
        <v>45989</v>
      </c>
      <c r="BB53" s="58">
        <f t="shared" si="1"/>
        <v>0.5900235401180256</v>
      </c>
      <c r="BC53" s="58">
        <f>[1]Weights!$D$3*AD53/AD$3+[1]Weights!$D$4*AF53/AF$3+[1]Weights!$D$5*AH53/AH$3+[1]Weights!$D$6*AJ53/AJ$3+[1]Weights!$D$7*AL53/AL$3+[1]Weights!$D$8*AN53/AN$3+[1]Weights!$D$9*AR53/AR$3-1</f>
        <v>1.1884178862188803</v>
      </c>
      <c r="BD53" s="58">
        <f>IF(OR(BB53="",[1]Weights!$E$10=""),"",((1+BB53)-[1]Weights!$E$10*(1+BC53))/(1-[1]Weights!$E$10)-1)</f>
        <v>0.3847447655624292</v>
      </c>
      <c r="BN53" s="1">
        <v>45962</v>
      </c>
      <c r="BO53" s="11">
        <v>63.2</v>
      </c>
      <c r="BP53">
        <v>1152</v>
      </c>
    </row>
    <row r="54" spans="12:68">
      <c r="L54" s="1">
        <v>43647</v>
      </c>
      <c r="M54">
        <v>898.68</v>
      </c>
      <c r="N54">
        <v>4.5999999999999996</v>
      </c>
      <c r="U54" s="1">
        <v>45936</v>
      </c>
      <c r="V54">
        <v>62.73</v>
      </c>
      <c r="W54">
        <v>28830.276099999999</v>
      </c>
      <c r="AC54" s="56">
        <v>46022</v>
      </c>
      <c r="AD54" s="57">
        <v>186.5</v>
      </c>
      <c r="AE54" s="58">
        <f t="shared" si="2"/>
        <v>5.3672316384180796E-2</v>
      </c>
      <c r="AF54" s="57">
        <v>271.86</v>
      </c>
      <c r="AG54" s="58">
        <f t="shared" si="3"/>
        <v>-2.5067240451855821E-2</v>
      </c>
      <c r="AH54" s="57">
        <v>313</v>
      </c>
      <c r="AI54" s="58">
        <f t="shared" si="4"/>
        <v>-2.2424886001624067E-2</v>
      </c>
      <c r="AJ54" s="57">
        <v>483.62</v>
      </c>
      <c r="AK54" s="58">
        <f t="shared" si="5"/>
        <v>-1.7052498932948468E-2</v>
      </c>
      <c r="AL54" s="57">
        <v>230.82</v>
      </c>
      <c r="AM54" s="58">
        <f t="shared" si="6"/>
        <v>-1.0290712631849774E-2</v>
      </c>
      <c r="AN54" s="57">
        <v>660.09</v>
      </c>
      <c r="AO54" s="58">
        <f t="shared" si="7"/>
        <v>1.8736013581294841E-2</v>
      </c>
      <c r="AP54" s="57">
        <v>346.1</v>
      </c>
      <c r="AQ54" s="58">
        <f t="shared" si="8"/>
        <v>-0.14110581695453628</v>
      </c>
      <c r="AR54" s="57">
        <v>449.72</v>
      </c>
      <c r="AS54" s="58">
        <f t="shared" si="9"/>
        <v>4.5447148801636583E-2</v>
      </c>
      <c r="AT54" s="57">
        <v>285.41000000000003</v>
      </c>
      <c r="AU54" s="58">
        <f t="shared" si="10"/>
        <v>0.2069096752368067</v>
      </c>
      <c r="AV54" s="57">
        <v>502.65</v>
      </c>
      <c r="AW54" s="58">
        <f t="shared" si="11"/>
        <v>-2.1720091084252879E-2</v>
      </c>
      <c r="AX54" s="57">
        <v>6845.5</v>
      </c>
      <c r="AY54" s="58">
        <f t="shared" si="12"/>
        <v>-5.2415722380638741E-4</v>
      </c>
      <c r="BA54" s="56">
        <f t="shared" si="0"/>
        <v>46022</v>
      </c>
      <c r="BB54" s="58">
        <f t="shared" si="1"/>
        <v>0.58919011779345065</v>
      </c>
      <c r="BC54" s="58">
        <f>[1]Weights!$D$3*AD54/AD$3+[1]Weights!$D$4*AF54/AF$3+[1]Weights!$D$5*AH54/AH$3+[1]Weights!$D$6*AJ54/AJ$3+[1]Weights!$D$7*AL54/AL$3+[1]Weights!$D$8*AN54/AN$3+[1]Weights!$D$9*AR54/AR$3-1</f>
        <v>1.194442956209842</v>
      </c>
      <c r="BD54" s="58">
        <f>IF(OR(BB54="",[1]Weights!$E$10=""),"",((1+BB54)-[1]Weights!$E$10*(1+BC54))/(1-[1]Weights!$E$10)-1)</f>
        <v>0.38155854210093465</v>
      </c>
      <c r="BN54" s="1">
        <v>45992</v>
      </c>
      <c r="BO54" s="11">
        <v>60.85</v>
      </c>
      <c r="BP54">
        <v>943</v>
      </c>
    </row>
    <row r="55" spans="12:68">
      <c r="L55" s="1">
        <v>43739</v>
      </c>
      <c r="M55">
        <v>911.8</v>
      </c>
      <c r="N55">
        <v>3.8</v>
      </c>
      <c r="U55" s="1">
        <v>45929</v>
      </c>
      <c r="V55">
        <v>64.53</v>
      </c>
      <c r="W55">
        <v>27994.657200000001</v>
      </c>
      <c r="AC55" s="56">
        <v>46052</v>
      </c>
      <c r="AD55" s="57">
        <v>191.13</v>
      </c>
      <c r="AE55" s="58">
        <f t="shared" si="2"/>
        <v>2.4825737265415482E-2</v>
      </c>
      <c r="AF55" s="57">
        <v>259.48</v>
      </c>
      <c r="AG55" s="58">
        <f t="shared" si="3"/>
        <v>-4.5538144633267108E-2</v>
      </c>
      <c r="AH55" s="57">
        <v>338</v>
      </c>
      <c r="AI55" s="58">
        <f t="shared" si="4"/>
        <v>7.9872204472843489E-2</v>
      </c>
      <c r="AJ55" s="57">
        <v>430.29</v>
      </c>
      <c r="AK55" s="58">
        <f t="shared" si="5"/>
        <v>-0.11027252801786525</v>
      </c>
      <c r="AL55" s="57">
        <v>239.3</v>
      </c>
      <c r="AM55" s="58">
        <f t="shared" si="6"/>
        <v>3.6738584178147571E-2</v>
      </c>
      <c r="AN55" s="57">
        <v>716.5</v>
      </c>
      <c r="AO55" s="58">
        <f t="shared" si="7"/>
        <v>8.5458043600115108E-2</v>
      </c>
      <c r="AP55" s="57">
        <v>331.3</v>
      </c>
      <c r="AQ55" s="58">
        <f t="shared" si="8"/>
        <v>-4.2762207454492995E-2</v>
      </c>
      <c r="AR55" s="57">
        <v>430.41</v>
      </c>
      <c r="AS55" s="58">
        <f t="shared" si="9"/>
        <v>-4.2937827981855414E-2</v>
      </c>
      <c r="AT55" s="57">
        <v>414.88</v>
      </c>
      <c r="AU55" s="58">
        <f t="shared" si="10"/>
        <v>0.45362811394134739</v>
      </c>
      <c r="AV55" s="57">
        <v>480.53</v>
      </c>
      <c r="AW55" s="58">
        <f t="shared" si="11"/>
        <v>-4.400676415000504E-2</v>
      </c>
      <c r="AX55" s="57">
        <v>6939.03</v>
      </c>
      <c r="AY55" s="58">
        <f t="shared" si="12"/>
        <v>1.3662990285588927E-2</v>
      </c>
      <c r="BA55" s="56">
        <f t="shared" si="0"/>
        <v>46052</v>
      </c>
      <c r="BB55" s="58">
        <f t="shared" si="1"/>
        <v>0.61090320693481659</v>
      </c>
      <c r="BC55" s="58">
        <f>[1]Weights!$D$3*AD55/AD$3+[1]Weights!$D$4*AF55/AF$3+[1]Weights!$D$5*AH55/AH$3+[1]Weights!$D$6*AJ55/AJ$3+[1]Weights!$D$7*AL55/AL$3+[1]Weights!$D$8*AN55/AN$3+[1]Weights!$D$9*AR55/AR$3-1</f>
        <v>1.1942387327872606</v>
      </c>
      <c r="BD55" s="58">
        <f>IF(OR(BB55="",[1]Weights!$E$10=""),"",((1+BB55)-[1]Weights!$E$10*(1+BC55))/(1-[1]Weights!$E$10)-1)</f>
        <v>0.41079035045145673</v>
      </c>
      <c r="BN55" s="1">
        <v>46023</v>
      </c>
      <c r="BO55" s="11">
        <v>70.69</v>
      </c>
      <c r="BP55">
        <v>965</v>
      </c>
    </row>
    <row r="56" spans="12:68">
      <c r="L56" s="1">
        <v>43831</v>
      </c>
      <c r="M56">
        <v>909.24</v>
      </c>
      <c r="N56">
        <v>-1.8</v>
      </c>
      <c r="U56" s="1">
        <v>45922</v>
      </c>
      <c r="V56">
        <v>70.13</v>
      </c>
      <c r="W56">
        <v>29505.788100000002</v>
      </c>
      <c r="AC56" s="56">
        <v>46080</v>
      </c>
      <c r="AD56" s="57">
        <v>177.19</v>
      </c>
      <c r="AE56" s="58">
        <f t="shared" si="2"/>
        <v>-7.2934651807670114E-2</v>
      </c>
      <c r="AF56" s="57">
        <v>264.18</v>
      </c>
      <c r="AG56" s="58">
        <f t="shared" si="3"/>
        <v>1.811314937567432E-2</v>
      </c>
      <c r="AH56" s="57">
        <v>311.76</v>
      </c>
      <c r="AI56" s="58">
        <f t="shared" si="4"/>
        <v>-7.7633136094674593E-2</v>
      </c>
      <c r="AJ56" s="57">
        <v>392.74</v>
      </c>
      <c r="AK56" s="58">
        <f t="shared" si="5"/>
        <v>-8.7266727091031671E-2</v>
      </c>
      <c r="AL56" s="57">
        <v>210</v>
      </c>
      <c r="AM56" s="58">
        <f t="shared" si="6"/>
        <v>-0.1224404513163394</v>
      </c>
      <c r="AN56" s="57">
        <v>648.17999999999995</v>
      </c>
      <c r="AO56" s="58">
        <f t="shared" si="7"/>
        <v>-9.5352407536636541E-2</v>
      </c>
      <c r="AP56" s="57">
        <v>319.55</v>
      </c>
      <c r="AQ56" s="58">
        <f t="shared" si="8"/>
        <v>-3.5466344702686392E-2</v>
      </c>
      <c r="AR56" s="57">
        <v>402.51</v>
      </c>
      <c r="AS56" s="58">
        <f t="shared" si="9"/>
        <v>-6.482191398898729E-2</v>
      </c>
      <c r="AT56" s="57">
        <v>412.37</v>
      </c>
      <c r="AU56" s="58">
        <f t="shared" si="10"/>
        <v>-6.0499421519475405E-3</v>
      </c>
      <c r="AV56" s="57">
        <v>504.95</v>
      </c>
      <c r="AW56" s="58">
        <f t="shared" si="11"/>
        <v>5.0818887478409236E-2</v>
      </c>
      <c r="AX56" s="57">
        <v>6878.88</v>
      </c>
      <c r="AY56" s="58">
        <f t="shared" si="12"/>
        <v>-8.6683585457909551E-3</v>
      </c>
      <c r="BA56" s="56">
        <f t="shared" si="0"/>
        <v>46080</v>
      </c>
      <c r="BB56" s="58">
        <f t="shared" si="1"/>
        <v>0.59693932035454123</v>
      </c>
      <c r="BC56" s="58">
        <f>[1]Weights!$D$3*AD56/AD$3+[1]Weights!$D$4*AF56/AF$3+[1]Weights!$D$5*AH56/AH$3+[1]Weights!$D$6*AJ56/AJ$3+[1]Weights!$D$7*AL56/AL$3+[1]Weights!$D$8*AN56/AN$3+[1]Weights!$D$9*AR56/AR$3-1</f>
        <v>1.046758212216869</v>
      </c>
      <c r="BD56" s="58">
        <f>IF(OR(BB56="",[1]Weights!$E$10=""),"",((1+BB56)-[1]Weights!$E$10*(1+BC56))/(1-[1]Weights!$E$10)-1)</f>
        <v>0.44262925460085789</v>
      </c>
      <c r="BN56" s="1">
        <v>46054</v>
      </c>
      <c r="BO56" s="11">
        <v>72.48</v>
      </c>
      <c r="BP56">
        <v>1217</v>
      </c>
    </row>
    <row r="57" spans="12:68">
      <c r="L57" s="1">
        <v>43922</v>
      </c>
      <c r="M57">
        <v>919.19</v>
      </c>
      <c r="N57">
        <v>20.9</v>
      </c>
      <c r="AC57" s="56">
        <v>46112</v>
      </c>
      <c r="AD57" s="57">
        <v>174.4</v>
      </c>
      <c r="AE57" s="58">
        <f t="shared" si="2"/>
        <v>-1.5745809582933479E-2</v>
      </c>
      <c r="AF57" s="57">
        <v>253.79</v>
      </c>
      <c r="AG57" s="58">
        <f t="shared" si="3"/>
        <v>-3.9329245211598196E-2</v>
      </c>
      <c r="AH57" s="57">
        <v>287.56</v>
      </c>
      <c r="AI57" s="58">
        <f t="shared" si="4"/>
        <v>-7.7623813189632962E-2</v>
      </c>
      <c r="AJ57" s="57">
        <v>370.17</v>
      </c>
      <c r="AK57" s="58">
        <f t="shared" si="5"/>
        <v>-5.7468045017059599E-2</v>
      </c>
      <c r="AL57" s="57">
        <v>208.27</v>
      </c>
      <c r="AM57" s="58">
        <f t="shared" si="6"/>
        <v>-8.2380952380951555E-3</v>
      </c>
      <c r="AN57" s="57">
        <v>572.13</v>
      </c>
      <c r="AO57" s="58">
        <f t="shared" si="7"/>
        <v>-0.11732851985559556</v>
      </c>
      <c r="AP57" s="57">
        <v>309.51</v>
      </c>
      <c r="AQ57" s="58">
        <f t="shared" si="8"/>
        <v>-3.1419183226412239E-2</v>
      </c>
      <c r="AR57" s="57">
        <v>371.75</v>
      </c>
      <c r="AS57" s="58">
        <f t="shared" si="9"/>
        <v>-7.6420461603438405E-2</v>
      </c>
      <c r="AT57" s="57">
        <v>337.84</v>
      </c>
      <c r="AU57" s="58">
        <f t="shared" si="10"/>
        <v>-0.18073574702330442</v>
      </c>
      <c r="AV57" s="57">
        <v>479.2</v>
      </c>
      <c r="AW57" s="58">
        <f t="shared" si="11"/>
        <v>-5.0995148034458815E-2</v>
      </c>
      <c r="AX57" s="57">
        <v>6528.52</v>
      </c>
      <c r="AY57" s="58">
        <f t="shared" si="12"/>
        <v>-5.0932709976042601E-2</v>
      </c>
      <c r="BA57" s="56">
        <f t="shared" si="0"/>
        <v>46112</v>
      </c>
      <c r="BB57" s="58">
        <f t="shared" si="1"/>
        <v>0.5156028731015847</v>
      </c>
      <c r="BC57" s="58">
        <f>[1]Weights!$D$3*AD57/AD$3+[1]Weights!$D$4*AF57/AF$3+[1]Weights!$D$5*AH57/AH$3+[1]Weights!$D$6*AJ57/AJ$3+[1]Weights!$D$7*AL57/AL$3+[1]Weights!$D$8*AN57/AN$3+[1]Weights!$D$9*AR57/AR$3-1</f>
        <v>0.94467305054039774</v>
      </c>
      <c r="BD57" s="58">
        <f>IF(OR(BB57="",[1]Weights!$E$10=""),"",((1+BB57)-[1]Weights!$E$10*(1+BC57))/(1-[1]Weights!$E$10)-1)</f>
        <v>0.36841063975761057</v>
      </c>
      <c r="BN57" s="1">
        <v>46082</v>
      </c>
      <c r="BO57" s="11">
        <v>118.35</v>
      </c>
      <c r="BP57">
        <v>29</v>
      </c>
    </row>
    <row r="58" spans="12:68">
      <c r="L58" s="1">
        <v>44013</v>
      </c>
      <c r="M58">
        <v>956.03</v>
      </c>
      <c r="N58">
        <v>6.6</v>
      </c>
      <c r="AC58" s="56">
        <v>46142</v>
      </c>
      <c r="AD58" s="57">
        <v>199.57</v>
      </c>
      <c r="AE58" s="58">
        <f t="shared" si="2"/>
        <v>0.14432339449541276</v>
      </c>
      <c r="AF58" s="57">
        <v>271.35000000000002</v>
      </c>
      <c r="AG58" s="58">
        <f t="shared" si="3"/>
        <v>6.9191063477678449E-2</v>
      </c>
      <c r="AH58" s="57">
        <v>384.8</v>
      </c>
      <c r="AI58" s="58">
        <f t="shared" si="4"/>
        <v>0.33815551537070521</v>
      </c>
      <c r="AJ58" s="57">
        <v>407.78</v>
      </c>
      <c r="AK58" s="58">
        <f t="shared" si="5"/>
        <v>0.10160196666396515</v>
      </c>
      <c r="AL58" s="57">
        <v>265.06</v>
      </c>
      <c r="AM58" s="58">
        <f t="shared" si="6"/>
        <v>0.27267489316752291</v>
      </c>
      <c r="AN58" s="57">
        <v>611.91</v>
      </c>
      <c r="AO58" s="58">
        <f t="shared" si="7"/>
        <v>6.9529652351738136E-2</v>
      </c>
      <c r="AP58" s="57">
        <v>417.43</v>
      </c>
      <c r="AQ58" s="58">
        <f t="shared" si="8"/>
        <v>0.34868017188459177</v>
      </c>
      <c r="AR58" s="57">
        <v>381.63</v>
      </c>
      <c r="AS58" s="58">
        <f t="shared" si="9"/>
        <v>2.6577000672495021E-2</v>
      </c>
      <c r="AT58" s="57">
        <v>517.16</v>
      </c>
      <c r="AU58" s="58">
        <f t="shared" si="10"/>
        <v>0.5307838029836609</v>
      </c>
      <c r="AV58" s="57">
        <v>473.6</v>
      </c>
      <c r="AW58" s="58">
        <f t="shared" si="11"/>
        <v>-1.1686143572620988E-2</v>
      </c>
      <c r="AX58" s="57">
        <v>7209.01</v>
      </c>
      <c r="AY58" s="58">
        <f t="shared" si="12"/>
        <v>0.10423342503354505</v>
      </c>
      <c r="BA58" s="56">
        <f t="shared" si="0"/>
        <v>46142</v>
      </c>
      <c r="BB58" s="58">
        <f t="shared" si="1"/>
        <v>0.6735793515556443</v>
      </c>
      <c r="BC58" s="58">
        <f>[1]Weights!$D$3*AD58/AD$3+[1]Weights!$D$4*AF58/AF$3+[1]Weights!$D$5*AH58/AH$3+[1]Weights!$D$6*AJ58/AJ$3+[1]Weights!$D$7*AL58/AL$3+[1]Weights!$D$8*AN58/AN$3+[1]Weights!$D$9*AR58/AR$3-1</f>
        <v>1.2543977913770341</v>
      </c>
      <c r="BD58" s="58">
        <f>IF(OR(BB58="",[1]Weights!$E$10=""),"",((1+BB58)-[1]Weights!$E$10*(1+BC58))/(1-[1]Weights!$E$10)-1)</f>
        <v>0.47432997972796809</v>
      </c>
      <c r="BN58" s="1">
        <v>46113</v>
      </c>
      <c r="BO58" s="11">
        <v>114.01</v>
      </c>
      <c r="BP58">
        <v>95</v>
      </c>
    </row>
    <row r="59" spans="12:68">
      <c r="L59" s="1">
        <v>44105</v>
      </c>
      <c r="M59">
        <v>988.52</v>
      </c>
      <c r="N59">
        <v>-3</v>
      </c>
      <c r="AC59" s="56">
        <v>46171</v>
      </c>
      <c r="AD59" s="57">
        <v>211.14</v>
      </c>
      <c r="AE59" s="58">
        <f t="shared" si="2"/>
        <v>5.7974645487798737E-2</v>
      </c>
      <c r="AF59" s="57">
        <v>312.06</v>
      </c>
      <c r="AG59" s="58">
        <f t="shared" si="3"/>
        <v>0.1500276395798783</v>
      </c>
      <c r="AH59" s="57">
        <v>380.34</v>
      </c>
      <c r="AI59" s="58">
        <f t="shared" si="4"/>
        <v>-1.1590436590436681E-2</v>
      </c>
      <c r="AJ59" s="57">
        <v>450.24</v>
      </c>
      <c r="AK59" s="58">
        <f t="shared" si="5"/>
        <v>0.1041247731619992</v>
      </c>
      <c r="AL59" s="57">
        <v>270.64</v>
      </c>
      <c r="AM59" s="58">
        <f t="shared" si="6"/>
        <v>2.1051837319852051E-2</v>
      </c>
      <c r="AN59" s="57">
        <v>632.51</v>
      </c>
      <c r="AO59" s="58">
        <f t="shared" si="7"/>
        <v>3.3665081466228708E-2</v>
      </c>
      <c r="AP59" s="57">
        <v>446.77</v>
      </c>
      <c r="AQ59" s="58">
        <f t="shared" si="8"/>
        <v>7.0287233787700965E-2</v>
      </c>
      <c r="AR59" s="57">
        <v>435.79</v>
      </c>
      <c r="AS59" s="58">
        <f t="shared" si="9"/>
        <v>0.14191756413279877</v>
      </c>
      <c r="AT59" s="57">
        <v>971</v>
      </c>
      <c r="AU59" s="58">
        <f t="shared" si="10"/>
        <v>0.87756206976564322</v>
      </c>
      <c r="AV59" s="57">
        <v>474.48</v>
      </c>
      <c r="AW59" s="58">
        <f t="shared" si="11"/>
        <v>1.8581081081081585E-3</v>
      </c>
      <c r="AX59" s="57">
        <v>7580.06</v>
      </c>
      <c r="AY59" s="58">
        <f t="shared" si="12"/>
        <v>5.147031284462078E-2</v>
      </c>
      <c r="BA59" s="56">
        <f t="shared" si="0"/>
        <v>46171</v>
      </c>
      <c r="BB59" s="58">
        <f t="shared" si="1"/>
        <v>0.7597190043505111</v>
      </c>
      <c r="BC59" s="58">
        <f>[1]Weights!$D$3*AD59/AD$3+[1]Weights!$D$4*AF59/AF$3+[1]Weights!$D$5*AH59/AH$3+[1]Weights!$D$6*AJ59/AJ$3+[1]Weights!$D$7*AL59/AL$3+[1]Weights!$D$8*AN59/AN$3+[1]Weights!$D$9*AR59/AR$3-1</f>
        <v>1.4013606186996395</v>
      </c>
      <c r="BD59" s="58">
        <f>IF(OR(BB59="",[1]Weights!$E$10=""),"",((1+BB59)-[1]Weights!$E$10*(1+BC59))/(1-[1]Weights!$E$10)-1)</f>
        <v>0.53960428375576774</v>
      </c>
      <c r="BN59" s="1">
        <v>46143</v>
      </c>
      <c r="BO59" s="11">
        <v>92.05</v>
      </c>
      <c r="BP59">
        <v>40</v>
      </c>
    </row>
    <row r="60" spans="12:68">
      <c r="L60" s="1">
        <v>44197</v>
      </c>
      <c r="M60">
        <v>1030</v>
      </c>
      <c r="N60">
        <v>3</v>
      </c>
      <c r="AC60" s="56">
        <v>46203</v>
      </c>
      <c r="AD60" s="57">
        <v>200.09</v>
      </c>
      <c r="AE60" s="58">
        <f t="shared" si="2"/>
        <v>-5.2334943639291365E-2</v>
      </c>
      <c r="AF60" s="57">
        <v>289.36</v>
      </c>
      <c r="AG60" s="58">
        <f t="shared" si="3"/>
        <v>-7.2742421329231477E-2</v>
      </c>
      <c r="AH60" s="57">
        <v>357.37</v>
      </c>
      <c r="AI60" s="58">
        <f t="shared" si="4"/>
        <v>-6.0393332281642675E-2</v>
      </c>
      <c r="AJ60" s="57">
        <v>373.02</v>
      </c>
      <c r="AK60" s="58">
        <f t="shared" si="5"/>
        <v>-0.17150852878464828</v>
      </c>
      <c r="AL60" s="57">
        <v>238.34</v>
      </c>
      <c r="AM60" s="58">
        <f t="shared" si="6"/>
        <v>-0.1193467336683417</v>
      </c>
      <c r="AN60" s="57">
        <v>563.29</v>
      </c>
      <c r="AO60" s="58">
        <f t="shared" si="7"/>
        <v>-0.10943700494853836</v>
      </c>
      <c r="AP60" s="57">
        <v>377.75</v>
      </c>
      <c r="AQ60" s="58">
        <f t="shared" si="8"/>
        <v>-0.15448664861114214</v>
      </c>
      <c r="AR60" s="57">
        <v>420.6</v>
      </c>
      <c r="AS60" s="58">
        <f t="shared" si="9"/>
        <v>-3.4856238096330761E-2</v>
      </c>
      <c r="AT60" s="57">
        <v>1154.29</v>
      </c>
      <c r="AU60" s="58">
        <f t="shared" si="10"/>
        <v>0.18876416065911439</v>
      </c>
      <c r="AV60" s="57">
        <v>500.39</v>
      </c>
      <c r="AW60" s="58">
        <f t="shared" si="11"/>
        <v>5.4607148878772493E-2</v>
      </c>
      <c r="AX60" s="57">
        <v>7499.36</v>
      </c>
      <c r="AY60" s="58">
        <f t="shared" si="12"/>
        <v>-1.0646353722793878E-2</v>
      </c>
      <c r="BA60" s="56">
        <f t="shared" si="0"/>
        <v>46203</v>
      </c>
      <c r="BB60" s="58">
        <f t="shared" si="1"/>
        <v>0.74098441337747301</v>
      </c>
      <c r="BC60" s="58">
        <f>[1]Weights!$D$3*AD60/AD$3+[1]Weights!$D$4*AF60/AF$3+[1]Weights!$D$5*AH60/AH$3+[1]Weights!$D$6*AJ60/AJ$3+[1]Weights!$D$7*AL60/AL$3+[1]Weights!$D$8*AN60/AN$3+[1]Weights!$D$9*AR60/AR$3-1</f>
        <v>1.1966072279845319</v>
      </c>
      <c r="BD60" s="58">
        <f>IF(OR(BB60="",[1]Weights!$E$10=""),"",((1+BB60)-[1]Weights!$E$10*(1+BC60))/(1-[1]Weights!$E$10)-1)</f>
        <v>0.58468331586284972</v>
      </c>
      <c r="BN60" s="1">
        <v>46174</v>
      </c>
      <c r="BO60" s="11">
        <v>72.92</v>
      </c>
      <c r="BP60">
        <v>162</v>
      </c>
    </row>
    <row r="61" spans="12:68">
      <c r="L61" s="1">
        <v>44287</v>
      </c>
      <c r="M61">
        <v>1060</v>
      </c>
      <c r="N61">
        <v>0.1</v>
      </c>
      <c r="AC61" s="56">
        <v>46234</v>
      </c>
      <c r="AD61" s="57">
        <v>200.75</v>
      </c>
      <c r="AE61" s="58">
        <f t="shared" si="2"/>
        <v>3.2985156679494754E-3</v>
      </c>
      <c r="AF61" s="57">
        <v>308.91000000000003</v>
      </c>
      <c r="AG61" s="58">
        <f t="shared" si="3"/>
        <v>6.7562897428808499E-2</v>
      </c>
      <c r="AH61" s="57">
        <v>356.13</v>
      </c>
      <c r="AI61" s="58">
        <f t="shared" si="4"/>
        <v>-3.4697932115175245E-3</v>
      </c>
      <c r="AJ61" s="57">
        <v>464.72</v>
      </c>
      <c r="AK61" s="58">
        <f t="shared" si="5"/>
        <v>0.24583132271728081</v>
      </c>
      <c r="AL61" s="57">
        <v>271.58</v>
      </c>
      <c r="AM61" s="58">
        <f t="shared" si="6"/>
        <v>0.13946463035998979</v>
      </c>
      <c r="AN61" s="57">
        <v>556.71</v>
      </c>
      <c r="AO61" s="58">
        <f t="shared" si="7"/>
        <v>-1.1681371939853191E-2</v>
      </c>
      <c r="AP61" s="57">
        <v>389.28</v>
      </c>
      <c r="AQ61" s="58">
        <f t="shared" si="8"/>
        <v>3.0522832561217683E-2</v>
      </c>
      <c r="AR61" s="57">
        <v>311.20999999999998</v>
      </c>
      <c r="AS61" s="58">
        <f t="shared" si="9"/>
        <v>-0.26008083689966721</v>
      </c>
      <c r="AT61" s="57">
        <v>823.03</v>
      </c>
      <c r="AU61" s="58">
        <f t="shared" si="10"/>
        <v>-0.28698160774155546</v>
      </c>
      <c r="AV61" s="57">
        <v>511.54</v>
      </c>
      <c r="AW61" s="58">
        <f t="shared" si="11"/>
        <v>2.228261955674582E-2</v>
      </c>
      <c r="AX61" s="57">
        <v>7489.72</v>
      </c>
      <c r="AY61" s="58">
        <f t="shared" si="12"/>
        <v>-1.2854430244713111E-3</v>
      </c>
      <c r="BA61" s="56">
        <f t="shared" si="0"/>
        <v>46234</v>
      </c>
      <c r="BB61" s="58">
        <f t="shared" si="1"/>
        <v>0.73874647710758357</v>
      </c>
      <c r="BC61" s="58">
        <f>[1]Weights!$D$3*AD61/AD$3+[1]Weights!$D$4*AF61/AF$3+[1]Weights!$D$5*AH61/AH$3+[1]Weights!$D$6*AJ61/AJ$3+[1]Weights!$D$7*AL61/AL$3+[1]Weights!$D$8*AN61/AN$3+[1]Weights!$D$9*AR61/AR$3-1</f>
        <v>1.2848017261709512</v>
      </c>
      <c r="BD61" s="58">
        <f>IF(OR(BB61="",[1]Weights!$E$10=""),"",((1+BB61)-[1]Weights!$E$10*(1+BC61))/(1-[1]Weights!$E$10)-1)</f>
        <v>0.55142259429053797</v>
      </c>
      <c r="BN61" s="1">
        <v>46204</v>
      </c>
      <c r="BO61" s="11">
        <v>90.12</v>
      </c>
      <c r="BP61">
        <v>148</v>
      </c>
    </row>
    <row r="62" spans="12:68">
      <c r="L62" s="1">
        <v>44378</v>
      </c>
      <c r="M62">
        <v>1070</v>
      </c>
      <c r="N62">
        <v>-2.2999999999999998</v>
      </c>
      <c r="AC62" s="56">
        <v>46265</v>
      </c>
      <c r="AD62" s="57">
        <v>220.78</v>
      </c>
      <c r="AE62" s="58">
        <f t="shared" si="2"/>
        <v>9.9775840597758458E-2</v>
      </c>
      <c r="AF62" s="57">
        <v>316.85000000000002</v>
      </c>
      <c r="AG62" s="58">
        <f t="shared" si="3"/>
        <v>2.570327927228E-2</v>
      </c>
      <c r="AH62" s="57">
        <v>339.35</v>
      </c>
      <c r="AI62" s="58">
        <f t="shared" si="4"/>
        <v>-4.7117625586162282E-2</v>
      </c>
      <c r="AJ62" s="57">
        <v>507.29</v>
      </c>
      <c r="AK62" s="58">
        <f t="shared" si="5"/>
        <v>9.1603546221380672E-2</v>
      </c>
      <c r="AL62" s="57">
        <v>259.77</v>
      </c>
      <c r="AM62" s="58">
        <f t="shared" si="6"/>
        <v>-4.3486265557110215E-2</v>
      </c>
      <c r="AN62" s="57">
        <v>572.34</v>
      </c>
      <c r="AO62" s="58">
        <f t="shared" si="7"/>
        <v>2.8075658781052892E-2</v>
      </c>
      <c r="AP62" s="57">
        <v>370.34</v>
      </c>
      <c r="AQ62" s="58">
        <f t="shared" si="8"/>
        <v>-4.8653925195232262E-2</v>
      </c>
      <c r="AR62" s="57">
        <v>367.95</v>
      </c>
      <c r="AS62" s="58">
        <f t="shared" si="9"/>
        <v>0.18232061951736767</v>
      </c>
      <c r="AT62" s="57">
        <v>958.73</v>
      </c>
      <c r="AU62" s="58">
        <f t="shared" si="10"/>
        <v>0.16487855849726007</v>
      </c>
      <c r="AV62" s="57">
        <v>504.03</v>
      </c>
      <c r="AW62" s="58">
        <f t="shared" si="11"/>
        <v>-1.4681158853657728E-2</v>
      </c>
      <c r="AX62" s="57">
        <v>7686.14</v>
      </c>
      <c r="AY62" s="58">
        <f t="shared" si="12"/>
        <v>2.6225279449699102E-2</v>
      </c>
      <c r="BA62" s="56">
        <f t="shared" si="0"/>
        <v>46265</v>
      </c>
      <c r="BB62" s="58">
        <f t="shared" si="1"/>
        <v>0.78434558936190957</v>
      </c>
      <c r="BC62" s="58">
        <f>[1]Weights!$D$3*AD62/AD$3+[1]Weights!$D$4*AF62/AF$3+[1]Weights!$D$5*AH62/AH$3+[1]Weights!$D$6*AJ62/AJ$3+[1]Weights!$D$7*AL62/AL$3+[1]Weights!$D$8*AN62/AN$3+[1]Weights!$D$9*AR62/AR$3-1</f>
        <v>1.3701036576542354</v>
      </c>
      <c r="BD62" s="58">
        <f>IF(OR(BB62="",[1]Weights!$E$10=""),"",((1+BB62)-[1]Weights!$E$10*(1+BC62))/(1-[1]Weights!$E$10)-1)</f>
        <v>0.58340168133769166</v>
      </c>
      <c r="BN62" s="1">
        <v>46235</v>
      </c>
      <c r="BO62" s="11">
        <v>90.49</v>
      </c>
      <c r="BP62">
        <v>58</v>
      </c>
    </row>
    <row r="63" spans="12:68">
      <c r="L63" s="1">
        <v>44470</v>
      </c>
      <c r="M63">
        <v>1110</v>
      </c>
      <c r="N63">
        <v>2.9</v>
      </c>
      <c r="AC63" s="56">
        <v>46288</v>
      </c>
      <c r="AD63" s="57">
        <v>225.51</v>
      </c>
      <c r="AE63" s="58">
        <f t="shared" si="2"/>
        <v>2.1424042032792689E-2</v>
      </c>
      <c r="AF63" s="57">
        <v>337.02</v>
      </c>
      <c r="AG63" s="58">
        <f t="shared" si="3"/>
        <v>6.3657882278680633E-2</v>
      </c>
      <c r="AH63" s="57">
        <v>337.83</v>
      </c>
      <c r="AI63" s="58">
        <f t="shared" si="4"/>
        <v>-4.4791513186975829E-3</v>
      </c>
      <c r="AJ63" s="57">
        <v>500.59</v>
      </c>
      <c r="AK63" s="58">
        <f t="shared" si="5"/>
        <v>-1.3207435589110861E-2</v>
      </c>
      <c r="AL63" s="57">
        <v>249.27</v>
      </c>
      <c r="AM63" s="58">
        <f t="shared" si="6"/>
        <v>-4.042037186742109E-2</v>
      </c>
      <c r="AN63" s="57">
        <v>744.1</v>
      </c>
      <c r="AO63" s="58">
        <f t="shared" si="7"/>
        <v>0.30010133836530728</v>
      </c>
      <c r="AP63" s="57">
        <v>354.99</v>
      </c>
      <c r="AQ63" s="58">
        <f t="shared" si="8"/>
        <v>-4.1448398768698991E-2</v>
      </c>
      <c r="AR63" s="57">
        <v>380.12</v>
      </c>
      <c r="AS63" s="58">
        <f t="shared" si="9"/>
        <v>3.3075146079630358E-2</v>
      </c>
      <c r="AT63" s="57">
        <v>1071.8800000000001</v>
      </c>
      <c r="AU63" s="58">
        <f t="shared" si="10"/>
        <v>0.11802071490409194</v>
      </c>
      <c r="AV63" s="57">
        <v>507.17</v>
      </c>
      <c r="AW63" s="58">
        <f t="shared" si="11"/>
        <v>6.2297879094499464E-3</v>
      </c>
      <c r="AX63" s="57">
        <v>7764.64</v>
      </c>
      <c r="AY63" s="58">
        <f t="shared" si="12"/>
        <v>1.0213188934887985E-2</v>
      </c>
      <c r="BA63" s="56">
        <f t="shared" si="0"/>
        <v>46288</v>
      </c>
      <c r="BB63" s="58">
        <f t="shared" si="1"/>
        <v>0.80256944799119689</v>
      </c>
      <c r="BC63" s="58">
        <f>[1]Weights!$D$3*AD63/AD$3+[1]Weights!$D$4*AF63/AF$3+[1]Weights!$D$5*AH63/AH$3+[1]Weights!$D$6*AJ63/AJ$3+[1]Weights!$D$7*AL63/AL$3+[1]Weights!$D$8*AN63/AN$3+[1]Weights!$D$9*AR63/AR$3-1</f>
        <v>1.4417629603680728</v>
      </c>
      <c r="BD63" s="58">
        <f>IF(OR(BB63="",[1]Weights!$E$10=""),"",((1+BB63)-[1]Weights!$E$10*(1+BC63))/(1-[1]Weights!$E$10)-1)</f>
        <v>0.5832945471175548</v>
      </c>
      <c r="BN63" s="1">
        <v>46266</v>
      </c>
      <c r="BO63" s="11">
        <v>102.31</v>
      </c>
      <c r="BP63">
        <v>19</v>
      </c>
    </row>
    <row r="64" spans="12:68">
      <c r="L64" s="1">
        <v>44562</v>
      </c>
      <c r="M64">
        <v>1160</v>
      </c>
      <c r="N64">
        <v>-4.9000000000000004</v>
      </c>
      <c r="BN64" s="1"/>
      <c r="BO64" s="11"/>
    </row>
    <row r="65" spans="12:67">
      <c r="L65" s="1">
        <v>44652</v>
      </c>
      <c r="M65">
        <v>1180</v>
      </c>
      <c r="N65">
        <v>-3.3</v>
      </c>
      <c r="BN65" s="1"/>
      <c r="BO65" s="11"/>
    </row>
    <row r="66" spans="12:67">
      <c r="L66" s="1">
        <v>44743</v>
      </c>
      <c r="M66">
        <v>1200</v>
      </c>
      <c r="N66">
        <v>0</v>
      </c>
      <c r="BN66" s="1"/>
      <c r="BO66" s="11"/>
    </row>
    <row r="67" spans="12:67">
      <c r="L67" s="1">
        <v>44835</v>
      </c>
      <c r="M67">
        <v>1200</v>
      </c>
      <c r="N67">
        <v>2.7</v>
      </c>
      <c r="BN67" s="1"/>
      <c r="BO67" s="11"/>
    </row>
    <row r="68" spans="12:67">
      <c r="L68" s="1">
        <v>44927</v>
      </c>
      <c r="M68">
        <v>1200</v>
      </c>
      <c r="N68">
        <v>0.7</v>
      </c>
      <c r="BN68" s="1"/>
      <c r="BO68" s="11"/>
    </row>
    <row r="69" spans="12:67">
      <c r="L69" s="1">
        <v>45017</v>
      </c>
      <c r="M69">
        <v>1200</v>
      </c>
      <c r="N69">
        <v>3.4</v>
      </c>
      <c r="BN69" s="1"/>
      <c r="BO69" s="11"/>
    </row>
    <row r="70" spans="12:67">
      <c r="L70" s="1">
        <v>45108</v>
      </c>
      <c r="M70">
        <v>1210</v>
      </c>
      <c r="N70">
        <v>4.7</v>
      </c>
      <c r="BN70" s="1"/>
      <c r="BO70" s="11"/>
    </row>
    <row r="71" spans="12:67">
      <c r="L71" s="1">
        <v>45200</v>
      </c>
      <c r="M71">
        <v>1240</v>
      </c>
      <c r="N71">
        <v>3.5</v>
      </c>
      <c r="BN71" s="1"/>
      <c r="BO71" s="11"/>
    </row>
    <row r="72" spans="12:67">
      <c r="L72" s="1">
        <v>45292</v>
      </c>
      <c r="M72">
        <v>1260</v>
      </c>
      <c r="N72">
        <v>1.6</v>
      </c>
      <c r="BN72" s="1"/>
      <c r="BO72" s="11"/>
    </row>
    <row r="73" spans="12:67">
      <c r="L73" s="1">
        <v>45383</v>
      </c>
      <c r="M73">
        <v>1280</v>
      </c>
      <c r="N73">
        <v>2.1</v>
      </c>
      <c r="BN73" s="1"/>
      <c r="BO73" s="11"/>
    </row>
    <row r="74" spans="12:67">
      <c r="L74" s="1">
        <v>45474</v>
      </c>
      <c r="M74">
        <v>1300</v>
      </c>
      <c r="N74">
        <v>2.9</v>
      </c>
      <c r="BN74" s="1"/>
      <c r="BO74" s="11"/>
    </row>
    <row r="75" spans="12:67">
      <c r="L75" s="1">
        <v>45566</v>
      </c>
      <c r="M75">
        <v>1310</v>
      </c>
      <c r="N75">
        <v>1.7</v>
      </c>
      <c r="BN75" s="1"/>
      <c r="BO75" s="11"/>
    </row>
    <row r="76" spans="12:67">
      <c r="L76" s="1">
        <v>45658</v>
      </c>
      <c r="M76">
        <v>1410</v>
      </c>
      <c r="N76">
        <v>-1.8</v>
      </c>
      <c r="BN76" s="1"/>
      <c r="BO76" s="11"/>
    </row>
    <row r="77" spans="12:67">
      <c r="L77" s="1">
        <v>45748</v>
      </c>
      <c r="M77">
        <v>1480</v>
      </c>
      <c r="N77">
        <v>4.0999999999999996</v>
      </c>
      <c r="BN77" s="1"/>
      <c r="BO77" s="11"/>
    </row>
    <row r="78" spans="12:67">
      <c r="L78" s="1">
        <v>45839</v>
      </c>
      <c r="M78">
        <v>1500</v>
      </c>
      <c r="N78">
        <v>5.2</v>
      </c>
      <c r="BN78" s="1"/>
      <c r="BO78" s="11"/>
    </row>
    <row r="79" spans="12:67">
      <c r="L79" s="1">
        <v>45931</v>
      </c>
      <c r="M79">
        <v>1560</v>
      </c>
      <c r="N79">
        <v>1.6</v>
      </c>
      <c r="BN79" s="1"/>
      <c r="BO79" s="11"/>
    </row>
    <row r="80" spans="12:67">
      <c r="L80" s="1">
        <v>46023</v>
      </c>
      <c r="M80">
        <v>1670</v>
      </c>
      <c r="N80">
        <v>0.8</v>
      </c>
      <c r="BN80" s="1"/>
      <c r="BO80" s="11"/>
    </row>
    <row r="81" spans="12:67">
      <c r="L81" s="1">
        <v>46113</v>
      </c>
      <c r="M81">
        <v>1710</v>
      </c>
      <c r="N81">
        <v>1.4</v>
      </c>
      <c r="BN81" s="1"/>
      <c r="BO81" s="11"/>
    </row>
    <row r="82" spans="12:67">
      <c r="BN82" s="1"/>
      <c r="BO82" s="11"/>
    </row>
    <row r="83" spans="12:67">
      <c r="BN83" s="1"/>
      <c r="BO83" s="11"/>
    </row>
    <row r="84" spans="12:67">
      <c r="BN84" s="1"/>
      <c r="BO84" s="11"/>
    </row>
    <row r="85" spans="12:67">
      <c r="BN85" s="1"/>
      <c r="BO85" s="11"/>
    </row>
    <row r="86" spans="12:67">
      <c r="BN86" s="1"/>
      <c r="BO86" s="11"/>
    </row>
    <row r="87" spans="12:67">
      <c r="BN87" s="1"/>
      <c r="BO87" s="11"/>
    </row>
    <row r="88" spans="12:67">
      <c r="BN88" s="1"/>
      <c r="BO88" s="11"/>
    </row>
    <row r="89" spans="12:67">
      <c r="BN89" s="1"/>
      <c r="BO89" s="11"/>
    </row>
    <row r="90" spans="12:67">
      <c r="BN90" s="1"/>
      <c r="BO90" s="11"/>
    </row>
    <row r="91" spans="12:67">
      <c r="BN91" s="1"/>
      <c r="BO91" s="11"/>
    </row>
    <row r="92" spans="12:67">
      <c r="BN92" s="1"/>
      <c r="BO92" s="11"/>
    </row>
    <row r="93" spans="12:67">
      <c r="BN93" s="1"/>
      <c r="BO93" s="11"/>
    </row>
    <row r="94" spans="12:67">
      <c r="BN94" s="1"/>
      <c r="BO94" s="11"/>
    </row>
    <row r="95" spans="12:67">
      <c r="BN95" s="1"/>
      <c r="BO95" s="11"/>
    </row>
  </sheetData>
  <mergeCells count="12">
    <mergeCell ref="BA1:BD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D377-7F0F-42E9-94D1-DB573CD3BD21}">
  <dimension ref="A3:C17"/>
  <sheetViews>
    <sheetView workbookViewId="0"/>
  </sheetViews>
  <sheetFormatPr baseColWidth="10" defaultRowHeight="15"/>
  <cols>
    <col min="1" max="1" width="10.5" customWidth="1"/>
  </cols>
  <sheetData>
    <row r="3" spans="1:3" ht="68">
      <c r="A3" s="16" t="s">
        <v>6</v>
      </c>
      <c r="B3" s="34" t="s">
        <v>204</v>
      </c>
      <c r="C3" s="49" t="s">
        <v>205</v>
      </c>
    </row>
    <row r="4" spans="1:3" ht="16">
      <c r="A4" s="17">
        <v>46031</v>
      </c>
      <c r="B4" s="16">
        <v>5.36</v>
      </c>
      <c r="C4">
        <v>4.3499999999999996</v>
      </c>
    </row>
    <row r="5" spans="1:3" ht="16">
      <c r="A5" s="17">
        <v>46089</v>
      </c>
      <c r="B5" s="16">
        <v>5.0990000000000002</v>
      </c>
      <c r="C5">
        <v>4.3499999999999996</v>
      </c>
    </row>
    <row r="6" spans="1:3" ht="16">
      <c r="A6" s="17">
        <v>46029</v>
      </c>
      <c r="B6" s="16">
        <v>4.9989999999999997</v>
      </c>
      <c r="C6">
        <v>4.3499999999999996</v>
      </c>
    </row>
    <row r="7" spans="1:3" ht="16">
      <c r="A7" s="17">
        <v>46028</v>
      </c>
      <c r="B7" s="16">
        <v>4.7439999999999998</v>
      </c>
      <c r="C7">
        <v>4.3499999999999996</v>
      </c>
    </row>
    <row r="8" spans="1:3" ht="16">
      <c r="A8" s="17">
        <v>46027</v>
      </c>
      <c r="B8" s="16">
        <v>4.8689999999999998</v>
      </c>
      <c r="C8">
        <v>4.3499999999999996</v>
      </c>
    </row>
    <row r="9" spans="1:3" ht="16">
      <c r="A9" s="17">
        <v>46026</v>
      </c>
      <c r="B9" s="16">
        <v>5.101</v>
      </c>
      <c r="C9">
        <v>4.0999999999999996</v>
      </c>
    </row>
    <row r="10" spans="1:3" ht="16">
      <c r="A10" s="17">
        <v>46056</v>
      </c>
      <c r="B10" s="16">
        <v>5.0039999999999996</v>
      </c>
      <c r="C10">
        <v>4.0999999999999996</v>
      </c>
    </row>
    <row r="11" spans="1:3" ht="16">
      <c r="A11" s="17">
        <v>46055</v>
      </c>
      <c r="B11" s="16">
        <v>4.68</v>
      </c>
      <c r="C11">
        <v>3.85</v>
      </c>
    </row>
    <row r="12" spans="1:3" ht="16">
      <c r="A12" s="17">
        <v>46054</v>
      </c>
      <c r="B12" s="16">
        <v>4.8520000000000003</v>
      </c>
      <c r="C12">
        <v>3.6</v>
      </c>
    </row>
    <row r="13" spans="1:3" ht="16">
      <c r="A13" s="17">
        <v>45669</v>
      </c>
      <c r="B13" s="16">
        <v>4.8070000000000004</v>
      </c>
      <c r="C13">
        <v>3.6</v>
      </c>
    </row>
    <row r="14" spans="1:3" ht="16">
      <c r="A14" s="17">
        <v>45727</v>
      </c>
      <c r="B14" s="16">
        <v>4.5839999999999996</v>
      </c>
      <c r="C14">
        <v>3.6</v>
      </c>
    </row>
    <row r="15" spans="1:3" ht="16">
      <c r="A15" s="17">
        <v>45667</v>
      </c>
      <c r="B15" s="16">
        <v>4.3659999999999997</v>
      </c>
      <c r="C15">
        <v>3.6</v>
      </c>
    </row>
    <row r="16" spans="1:3" ht="16">
      <c r="A16" s="17">
        <v>45666</v>
      </c>
      <c r="B16" s="16">
        <v>4.4269999999999996</v>
      </c>
      <c r="C16">
        <v>3.6</v>
      </c>
    </row>
    <row r="17" spans="1:3" ht="16">
      <c r="A17" s="17">
        <v>45665</v>
      </c>
      <c r="B17" s="16">
        <v>4.3710000000000004</v>
      </c>
      <c r="C17">
        <v>3.6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H239"/>
  <sheetViews>
    <sheetView zoomScale="90" workbookViewId="0">
      <selection activeCell="A1" sqref="A1"/>
    </sheetView>
  </sheetViews>
  <sheetFormatPr baseColWidth="10" defaultRowHeight="16"/>
  <cols>
    <col min="1" max="1" width="3" customWidth="1"/>
    <col min="2" max="2" width="16" customWidth="1"/>
    <col min="3" max="3" width="30" customWidth="1"/>
    <col min="4" max="4" width="16" customWidth="1"/>
    <col min="5" max="5" width="34" customWidth="1"/>
    <col min="6" max="6" width="15" customWidth="1"/>
    <col min="7" max="7" width="15" customWidth="1"/>
    <col min="8" max="8" width="15" customWidth="1"/>
  </cols>
  <sheetData>
    <row r="2" ht="19" customHeight="1">
      <c r="B2" s="104" t="s">
        <v>272</v>
      </c>
    </row>
    <row r="3">
      <c r="B3" s="105" t="s">
        <v>273</v>
      </c>
    </row>
    <row r="5" ht="34" customHeight="1">
      <c r="B5" s="106" t="s">
        <v>274</v>
      </c>
      <c r="C5" s="106" t="s">
        <v>275</v>
      </c>
      <c r="D5" s="106" t="s">
        <v>276</v>
      </c>
      <c r="E5" s="106" t="s">
        <v>277</v>
      </c>
    </row>
    <row r="6">
      <c r="B6" s="110" t="s">
        <v>278</v>
      </c>
      <c r="C6" s="110" t="s">
        <v>279</v>
      </c>
      <c r="D6" s="109">
        <f>Portfolio!L35</f>
        <v>0.29</v>
      </c>
      <c r="E6" s="110" t="str">
        <f>B6&amp;"  "&amp;C6&amp;"  "&amp;TEXT(D6,"0.0%")</f>
        <v>SPY  US equities  29.0%</v>
      </c>
    </row>
    <row r="7">
      <c r="B7" s="110" t="s">
        <v>280</v>
      </c>
      <c r="C7" s="110" t="s">
        <v>281</v>
      </c>
      <c r="D7" s="109">
        <f>Portfolio!L36</f>
        <v>0.21</v>
      </c>
      <c r="E7" s="110" t="str">
        <f>B7&amp;"  "&amp;C7&amp;"  "&amp;TEXT(D7,"0.0%")</f>
        <v>BILL  Australian cash  21.0%</v>
      </c>
    </row>
    <row r="8">
      <c r="B8" s="110" t="s">
        <v>282</v>
      </c>
      <c r="C8" s="110" t="s">
        <v>283</v>
      </c>
      <c r="D8" s="109">
        <f>Portfolio!L37</f>
        <v>0.19</v>
      </c>
      <c r="E8" s="110" t="str">
        <f>B8&amp;"  "&amp;C8&amp;"  "&amp;TEXT(D8,"0.0%")</f>
        <v>ESGI  Global sustainable equities  19.0%</v>
      </c>
    </row>
    <row r="9">
      <c r="B9" s="110" t="s">
        <v>284</v>
      </c>
      <c r="C9" s="110" t="s">
        <v>285</v>
      </c>
      <c r="D9" s="109">
        <f>Portfolio!L38</f>
        <v>0.1661</v>
      </c>
      <c r="E9" s="110" t="str">
        <f>B9&amp;"  "&amp;C9&amp;"  "&amp;TEXT(D9,"0.0%")</f>
        <v>HJPN  Japan equities (hedged)  16.6%</v>
      </c>
    </row>
    <row r="10">
      <c r="B10" s="110" t="s">
        <v>286</v>
      </c>
      <c r="C10" s="110" t="s">
        <v>287</v>
      </c>
      <c r="D10" s="109">
        <f>Portfolio!L43</f>
        <v>0.08</v>
      </c>
      <c r="E10" s="110" t="str">
        <f>B10&amp;"  "&amp;C10&amp;"  "&amp;TEXT(D10,"0.0%")</f>
        <v>GOLD  Physical gold  8.0%</v>
      </c>
    </row>
    <row r="11">
      <c r="B11" s="110" t="s">
        <v>288</v>
      </c>
      <c r="C11" s="110" t="s">
        <v>289</v>
      </c>
      <c r="D11" s="109">
        <f>Portfolio!L39</f>
        <v>0.0339</v>
      </c>
      <c r="E11" s="110" t="str">
        <f>B11&amp;"  "&amp;C11&amp;"  "&amp;TEXT(D11,"0.0%")</f>
        <v>VBLD  Global infrastructure  3.4%</v>
      </c>
    </row>
    <row r="12">
      <c r="B12" s="110" t="s">
        <v>290</v>
      </c>
      <c r="C12" s="110" t="s">
        <v>291</v>
      </c>
      <c r="D12" s="109">
        <f>Portfolio!L40</f>
        <v>0.01</v>
      </c>
      <c r="E12" s="110" t="str">
        <f>B12&amp;"  "&amp;C12&amp;"  "&amp;TEXT(D12,"0.0%")</f>
        <v>VTS  US total market  1.0%</v>
      </c>
    </row>
    <row r="13">
      <c r="B13" s="110" t="s">
        <v>292</v>
      </c>
      <c r="C13" s="110" t="s">
        <v>293</v>
      </c>
      <c r="D13" s="109">
        <f>Portfolio!L41</f>
        <v>0.01</v>
      </c>
      <c r="E13" s="110" t="str">
        <f>B13&amp;"  "&amp;C13&amp;"  "&amp;TEXT(D13,"0.0%")</f>
        <v>VETH  Australian sustainable equities  1.0%</v>
      </c>
    </row>
    <row r="14">
      <c r="B14" s="110" t="s">
        <v>294</v>
      </c>
      <c r="C14" s="110" t="s">
        <v>295</v>
      </c>
      <c r="D14" s="109">
        <f>Portfolio!L42</f>
        <v>0.01</v>
      </c>
      <c r="E14" s="110" t="str">
        <f>B14&amp;"  "&amp;C14&amp;"  "&amp;TEXT(D14,"0.0%")</f>
        <v>VACF  Australian corporate bonds  1.0%</v>
      </c>
    </row>
    <row r="15">
      <c r="B15" s="111" t="s">
        <v>296</v>
      </c>
      <c r="C15" s="111" t="s">
        <v>297</v>
      </c>
      <c r="D15" s="112">
        <f>SUM(D6:D14)</f>
        <v>1.0</v>
      </c>
      <c r="E15" s="111" t="s">
        <v>297</v>
      </c>
    </row>
    <row r="25" ht="19" customHeight="1">
      <c r="B25" s="104" t="s">
        <v>298</v>
      </c>
    </row>
    <row r="26">
      <c r="B26" s="105" t="s">
        <v>299</v>
      </c>
    </row>
    <row r="28" ht="34" customHeight="1">
      <c r="B28" s="106" t="s">
        <v>58</v>
      </c>
      <c r="C28" s="106" t="s">
        <v>300</v>
      </c>
      <c r="D28" s="106" t="s">
        <v>301</v>
      </c>
    </row>
    <row r="29">
      <c r="B29" s="107">
        <v>45870</v>
      </c>
      <c r="C29" s="108">
        <f>FIA!B17</f>
        <v>4.371</v>
      </c>
      <c r="D29" s="108">
        <f>FIA!C17</f>
        <v>3.6</v>
      </c>
    </row>
    <row r="30">
      <c r="B30" s="107">
        <v>45901</v>
      </c>
      <c r="C30" s="108">
        <f>FIA!B16</f>
        <v>4.427</v>
      </c>
      <c r="D30" s="108">
        <f>FIA!C16</f>
        <v>3.6</v>
      </c>
    </row>
    <row r="31">
      <c r="B31" s="107">
        <v>45931</v>
      </c>
      <c r="C31" s="108">
        <f>FIA!B15</f>
        <v>4.366</v>
      </c>
      <c r="D31" s="108">
        <f>FIA!C15</f>
        <v>3.6</v>
      </c>
    </row>
    <row r="32">
      <c r="B32" s="107">
        <v>45962</v>
      </c>
      <c r="C32" s="108">
        <f>FIA!B14</f>
        <v>4.584</v>
      </c>
      <c r="D32" s="108">
        <f>FIA!C14</f>
        <v>3.6</v>
      </c>
    </row>
    <row r="33">
      <c r="B33" s="107">
        <v>45992</v>
      </c>
      <c r="C33" s="108">
        <f>FIA!B13</f>
        <v>4.807</v>
      </c>
      <c r="D33" s="108">
        <f>FIA!C13</f>
        <v>3.6</v>
      </c>
    </row>
    <row r="34">
      <c r="B34" s="107">
        <v>46023</v>
      </c>
      <c r="C34" s="108">
        <f>FIA!B12</f>
        <v>4.852</v>
      </c>
      <c r="D34" s="108">
        <f>FIA!C12</f>
        <v>3.6</v>
      </c>
    </row>
    <row r="35">
      <c r="B35" s="107">
        <v>46054</v>
      </c>
      <c r="C35" s="108">
        <f>FIA!B11</f>
        <v>4.68</v>
      </c>
      <c r="D35" s="108">
        <f>FIA!C11</f>
        <v>3.85</v>
      </c>
    </row>
    <row r="36">
      <c r="B36" s="107">
        <v>46082</v>
      </c>
      <c r="C36" s="108">
        <f>FIA!B10</f>
        <v>5.004</v>
      </c>
      <c r="D36" s="108">
        <f>FIA!C10</f>
        <v>4.1</v>
      </c>
    </row>
    <row r="37">
      <c r="B37" s="107">
        <v>46113</v>
      </c>
      <c r="C37" s="108">
        <f>FIA!B9</f>
        <v>5.101</v>
      </c>
      <c r="D37" s="108">
        <f>FIA!C9</f>
        <v>4.1</v>
      </c>
    </row>
    <row r="38">
      <c r="B38" s="107">
        <v>46143</v>
      </c>
      <c r="C38" s="108">
        <f>FIA!B8</f>
        <v>4.869</v>
      </c>
      <c r="D38" s="108">
        <f>FIA!C8</f>
        <v>4.35</v>
      </c>
    </row>
    <row r="39">
      <c r="B39" s="107">
        <v>46174</v>
      </c>
      <c r="C39" s="108">
        <f>FIA!B7</f>
        <v>4.744</v>
      </c>
      <c r="D39" s="108">
        <f>FIA!C7</f>
        <v>4.35</v>
      </c>
    </row>
    <row r="40">
      <c r="B40" s="107">
        <v>46204</v>
      </c>
      <c r="C40" s="108">
        <f>FIA!B6</f>
        <v>4.999</v>
      </c>
      <c r="D40" s="108">
        <f>FIA!C6</f>
        <v>4.35</v>
      </c>
    </row>
    <row r="41">
      <c r="B41" s="107">
        <v>46235</v>
      </c>
      <c r="C41" s="108">
        <f>FIA!B5</f>
        <v>5.099</v>
      </c>
      <c r="D41" s="108">
        <f>FIA!C5</f>
        <v>4.35</v>
      </c>
    </row>
    <row r="48" ht="19" customHeight="1">
      <c r="B48" s="104" t="s">
        <v>302</v>
      </c>
    </row>
    <row r="49">
      <c r="B49" s="105" t="s">
        <v>303</v>
      </c>
    </row>
    <row r="51" ht="34" customHeight="1">
      <c r="B51" s="106" t="s">
        <v>6</v>
      </c>
      <c r="C51" s="106" t="s">
        <v>304</v>
      </c>
      <c r="D51" s="106" t="s">
        <v>305</v>
      </c>
      <c r="E51" s="106" t="s">
        <v>306</v>
      </c>
    </row>
    <row r="52">
      <c r="B52" s="107">
        <f>Portfolio!Q22</f>
        <v>44407</v>
      </c>
      <c r="C52" s="108">
        <f>Portfolio!R22/Portfolio!R$22*100</f>
        <v>100.0</v>
      </c>
      <c r="D52" s="108">
        <f>Portfolio!BF22/Portfolio!BF$22*100</f>
        <v>100.0</v>
      </c>
      <c r="E52" s="108">
        <f>Portfolio!AL22/Portfolio!AL$22*100</f>
        <v>100.0</v>
      </c>
    </row>
    <row r="53">
      <c r="B53" s="107">
        <f>Portfolio!Q23</f>
        <v>44439</v>
      </c>
      <c r="C53" s="108">
        <f>Portfolio!R23/Portfolio!R$22*100</f>
        <v>100.01995211492418</v>
      </c>
      <c r="D53" s="108">
        <f>Portfolio!BF23/Portfolio!BF$22*100</f>
        <v>100.0372856077554</v>
      </c>
      <c r="E53" s="108">
        <f>Portfolio!AL23/Portfolio!AL$22*100</f>
        <v>100.02004409701341</v>
      </c>
    </row>
    <row r="54">
      <c r="B54" s="107">
        <f>Portfolio!Q24</f>
        <v>44469</v>
      </c>
      <c r="C54" s="108">
        <f>Portfolio!R24/Portfolio!R$22*100</f>
        <v>100.0</v>
      </c>
      <c r="D54" s="108">
        <f>Portfolio!BF24/Portfolio!BF$22*100</f>
        <v>99.08650260999255</v>
      </c>
      <c r="E54" s="108">
        <f>Portfolio!AL24/Portfolio!AL$22*100</f>
        <v>98.7773100821808</v>
      </c>
    </row>
    <row r="55">
      <c r="B55" s="107">
        <f>Portfolio!Q25</f>
        <v>44498</v>
      </c>
      <c r="C55" s="108">
        <f>Portfolio!R25/Portfolio!R$22*100</f>
        <v>100.0</v>
      </c>
      <c r="D55" s="108">
        <f>Portfolio!BF25/Portfolio!BF$22*100</f>
        <v>96.06636838180462</v>
      </c>
      <c r="E55" s="108">
        <f>Portfolio!AL25/Portfolio!AL$22*100</f>
        <v>98.33633994788535</v>
      </c>
    </row>
    <row r="56">
      <c r="B56" s="107">
        <f>Portfolio!Q26</f>
        <v>44530</v>
      </c>
      <c r="C56" s="108">
        <f>Portfolio!R26/Portfolio!R$22*100</f>
        <v>99.99002394253792</v>
      </c>
      <c r="D56" s="108">
        <f>Portfolio!BF26/Portfolio!BF$22*100</f>
        <v>96.79343773303505</v>
      </c>
      <c r="E56" s="108">
        <f>Portfolio!AL26/Portfolio!AL$22*100</f>
        <v>98.61695730607336</v>
      </c>
    </row>
    <row r="57">
      <c r="B57" s="107">
        <f>Portfolio!Q27</f>
        <v>44561</v>
      </c>
      <c r="C57" s="108">
        <f>Portfolio!R27/Portfolio!R$22*100</f>
        <v>100.0</v>
      </c>
      <c r="D57" s="108">
        <f>Portfolio!BF27/Portfolio!BF$22*100</f>
        <v>97.29679343773303</v>
      </c>
      <c r="E57" s="108">
        <f>Portfolio!AL27/Portfolio!AL$22*100</f>
        <v>98.29625175385848</v>
      </c>
    </row>
    <row r="58">
      <c r="B58" s="107">
        <f>Portfolio!Q28</f>
        <v>44592</v>
      </c>
      <c r="C58" s="108">
        <f>Portfolio!R28/Portfolio!R$22*100</f>
        <v>100.01995211492418</v>
      </c>
      <c r="D58" s="108">
        <f>Portfolio!BF28/Portfolio!BF$22*100</f>
        <v>96.12229679343773</v>
      </c>
      <c r="E58" s="108">
        <f>Portfolio!AL28/Portfolio!AL$22*100</f>
        <v>96.41210663459611</v>
      </c>
    </row>
    <row r="59">
      <c r="B59" s="107">
        <f>Portfolio!Q29</f>
        <v>44620</v>
      </c>
      <c r="C59" s="108">
        <f>Portfolio!R29/Portfolio!R$22*100</f>
        <v>100.01995211492418</v>
      </c>
      <c r="D59" s="108">
        <f>Portfolio!BF29/Portfolio!BF$22*100</f>
        <v>95.00372856077554</v>
      </c>
      <c r="E59" s="108">
        <f>Portfolio!AL29/Portfolio!AL$22*100</f>
        <v>95.00901984365603</v>
      </c>
    </row>
    <row r="60">
      <c r="B60" s="107">
        <f>Portfolio!Q30</f>
        <v>44651</v>
      </c>
      <c r="C60" s="108">
        <f>Portfolio!R30/Portfolio!R$22*100</f>
        <v>100.01995211492418</v>
      </c>
      <c r="D60" s="108">
        <f>Portfolio!BF30/Portfolio!BF$22*100</f>
        <v>92.17002237136465</v>
      </c>
      <c r="E60" s="108">
        <f>Portfolio!AL30/Portfolio!AL$22*100</f>
        <v>92.34315494086991</v>
      </c>
    </row>
    <row r="61">
      <c r="B61" s="107">
        <f>Portfolio!Q31</f>
        <v>44680</v>
      </c>
      <c r="C61" s="108">
        <f>Portfolio!R31/Portfolio!R$22*100</f>
        <v>100.01995211492418</v>
      </c>
      <c r="D61" s="108">
        <f>Portfolio!BF31/Portfolio!BF$22*100</f>
        <v>90.19388516032811</v>
      </c>
      <c r="E61" s="108">
        <f>Portfolio!AL31/Portfolio!AL$22*100</f>
        <v>89.79755462016435</v>
      </c>
    </row>
    <row r="62">
      <c r="B62" s="107">
        <f>Portfolio!Q32</f>
        <v>44712</v>
      </c>
      <c r="C62" s="108">
        <f>Portfolio!R32/Portfolio!R$22*100</f>
        <v>100.02992817238628</v>
      </c>
      <c r="D62" s="108">
        <f>Portfolio!BF32/Portfolio!BF$22*100</f>
        <v>89.85831469052947</v>
      </c>
      <c r="E62" s="108">
        <f>Portfolio!AL32/Portfolio!AL$22*100</f>
        <v>89.4167167769092</v>
      </c>
    </row>
    <row r="63">
      <c r="B63" s="107">
        <f>Portfolio!Q33</f>
        <v>44742</v>
      </c>
      <c r="C63" s="108">
        <f>Portfolio!R33/Portfolio!R$22*100</f>
        <v>100.05985634477254</v>
      </c>
      <c r="D63" s="108">
        <f>Portfolio!BF33/Portfolio!BF$22*100</f>
        <v>88.64653243847874</v>
      </c>
      <c r="E63" s="108">
        <f>Portfolio!AL33/Portfolio!AL$22*100</f>
        <v>87.23191020244539</v>
      </c>
    </row>
    <row r="64">
      <c r="B64" s="107">
        <f>Portfolio!Q34</f>
        <v>44771</v>
      </c>
      <c r="C64" s="108">
        <f>Portfolio!R34/Portfolio!R$22*100</f>
        <v>100.06983240223464</v>
      </c>
      <c r="D64" s="108">
        <f>Portfolio!BF34/Portfolio!BF$22*100</f>
        <v>90.90231170768082</v>
      </c>
      <c r="E64" s="108">
        <f>Portfolio!AL34/Portfolio!AL$22*100</f>
        <v>89.71737823211063</v>
      </c>
    </row>
    <row r="65">
      <c r="B65" s="107">
        <f>Portfolio!Q35</f>
        <v>44804</v>
      </c>
      <c r="C65" s="108">
        <f>Portfolio!R35/Portfolio!R$22*100</f>
        <v>100.14964086193136</v>
      </c>
      <c r="D65" s="108">
        <f>Portfolio!BF35/Portfolio!BF$22*100</f>
        <v>89.5600298284862</v>
      </c>
      <c r="E65" s="108">
        <f>Portfolio!AL35/Portfolio!AL$22*100</f>
        <v>87.01142513529764</v>
      </c>
    </row>
    <row r="66">
      <c r="B66" s="107">
        <f>Portfolio!Q36</f>
        <v>44834</v>
      </c>
      <c r="C66" s="108">
        <f>Portfolio!R36/Portfolio!R$22*100</f>
        <v>100.12968874700718</v>
      </c>
      <c r="D66" s="108">
        <f>Portfolio!BF36/Portfolio!BF$22*100</f>
        <v>88.3668903803132</v>
      </c>
      <c r="E66" s="108">
        <f>Portfolio!AL36/Portfolio!AL$22*100</f>
        <v>83.5838845460012</v>
      </c>
    </row>
    <row r="67">
      <c r="B67" s="107">
        <f>Portfolio!Q37</f>
        <v>44865</v>
      </c>
      <c r="C67" s="108">
        <f>Portfolio!R37/Portfolio!R$22*100</f>
        <v>100.23942537909019</v>
      </c>
      <c r="D67" s="108">
        <f>Portfolio!BF37/Portfolio!BF$22*100</f>
        <v>88.79567486950037</v>
      </c>
      <c r="E67" s="108">
        <f>Portfolio!AL37/Portfolio!AL$22*100</f>
        <v>83.18300260573261</v>
      </c>
    </row>
    <row r="68">
      <c r="B68" s="107">
        <f>Portfolio!Q38</f>
        <v>44895</v>
      </c>
      <c r="C68" s="108">
        <f>Portfolio!R38/Portfolio!R$22*100</f>
        <v>100.25937749401437</v>
      </c>
      <c r="D68" s="108">
        <f>Portfolio!BF38/Portfolio!BF$22*100</f>
        <v>90.06338553318419</v>
      </c>
      <c r="E68" s="108">
        <f>Portfolio!AL38/Portfolio!AL$22*100</f>
        <v>84.76648626979355</v>
      </c>
    </row>
    <row r="69">
      <c r="B69" s="107">
        <f>Portfolio!Q39</f>
        <v>44925</v>
      </c>
      <c r="C69" s="108">
        <f>Portfolio!R39/Portfolio!R$22*100</f>
        <v>100.30925778132482</v>
      </c>
      <c r="D69" s="108">
        <f>Portfolio!BF39/Portfolio!BF$22*100</f>
        <v>89.50410141685309</v>
      </c>
      <c r="E69" s="108">
        <f>Portfolio!AL39/Portfolio!AL$22*100</f>
        <v>84.22529565043095</v>
      </c>
    </row>
    <row r="70">
      <c r="B70" s="107">
        <f>Portfolio!Q40</f>
        <v>44957</v>
      </c>
      <c r="C70" s="108">
        <f>Portfolio!R40/Portfolio!R$22*100</f>
        <v>100.37909018355946</v>
      </c>
      <c r="D70" s="108">
        <f>Portfolio!BF40/Portfolio!BF$22*100</f>
        <v>91.48023862788963</v>
      </c>
      <c r="E70" s="108">
        <f>Portfolio!AL40/Portfolio!AL$22*100</f>
        <v>84.98697133694127</v>
      </c>
    </row>
    <row r="71">
      <c r="B71" s="107">
        <f>Portfolio!Q41</f>
        <v>44985</v>
      </c>
      <c r="C71" s="108">
        <f>Portfolio!R41/Portfolio!R$22*100</f>
        <v>100.27932960893855</v>
      </c>
      <c r="D71" s="108">
        <f>Portfolio!BF41/Portfolio!BF$22*100</f>
        <v>90.6599552572707</v>
      </c>
      <c r="E71" s="108">
        <f>Portfolio!AL41/Portfolio!AL$22*100</f>
        <v>83.60392864301464</v>
      </c>
    </row>
    <row r="72">
      <c r="B72" s="107">
        <f>Portfolio!Q42</f>
        <v>45016</v>
      </c>
      <c r="C72" s="108">
        <f>Portfolio!R42/Portfolio!R$22*100</f>
        <v>100.34916201117319</v>
      </c>
      <c r="D72" s="108">
        <f>Portfolio!BF42/Portfolio!BF$22*100</f>
        <v>92.71066368381804</v>
      </c>
      <c r="E72" s="108">
        <f>Portfolio!AL42/Portfolio!AL$22*100</f>
        <v>85.08719182200842</v>
      </c>
    </row>
    <row r="73">
      <c r="B73" s="107">
        <f>Portfolio!Q43</f>
        <v>45044</v>
      </c>
      <c r="C73" s="108">
        <f>Portfolio!R43/Portfolio!R$22*100</f>
        <v>100.3391859537111</v>
      </c>
      <c r="D73" s="108">
        <f>Portfolio!BF43/Portfolio!BF$22*100</f>
        <v>92.54287844891871</v>
      </c>
      <c r="E73" s="108">
        <f>Portfolio!AL43/Portfolio!AL$22*100</f>
        <v>84.88675085187413</v>
      </c>
    </row>
    <row r="74">
      <c r="B74" s="107">
        <f>Portfolio!Q44</f>
        <v>45077</v>
      </c>
      <c r="C74" s="108">
        <f>Portfolio!R44/Portfolio!R$22*100</f>
        <v>100.38906624102155</v>
      </c>
      <c r="D74" s="108">
        <f>Portfolio!BF44/Portfolio!BF$22*100</f>
        <v>92.28187919463086</v>
      </c>
      <c r="E74" s="108">
        <f>Portfolio!AL44/Portfolio!AL$22*100</f>
        <v>84.64622168771297</v>
      </c>
    </row>
    <row r="75">
      <c r="B75" s="107">
        <f>Portfolio!Q45</f>
        <v>45107</v>
      </c>
      <c r="C75" s="108">
        <f>Portfolio!R45/Portfolio!R$22*100</f>
        <v>100.35913806863527</v>
      </c>
      <c r="D75" s="108">
        <f>Portfolio!BF45/Portfolio!BF$22*100</f>
        <v>90.93959731543623</v>
      </c>
      <c r="E75" s="108">
        <f>Portfolio!AL45/Portfolio!AL$22*100</f>
        <v>84.46582481459211</v>
      </c>
    </row>
    <row r="76">
      <c r="B76" s="107">
        <f>Portfolio!Q46</f>
        <v>45138</v>
      </c>
      <c r="C76" s="108">
        <f>Portfolio!R46/Portfolio!R$22*100</f>
        <v>100.47885075818037</v>
      </c>
      <c r="D76" s="108">
        <f>Portfolio!BF46/Portfolio!BF$22*100</f>
        <v>91.42431021625652</v>
      </c>
      <c r="E76" s="108">
        <f>Portfolio!AL46/Portfolio!AL$22*100</f>
        <v>83.70414912808177</v>
      </c>
    </row>
    <row r="77">
      <c r="B77" s="107">
        <f>Portfolio!Q47</f>
        <v>45169</v>
      </c>
      <c r="C77" s="108">
        <f>Portfolio!R47/Portfolio!R$22*100</f>
        <v>100.46887470071827</v>
      </c>
      <c r="D77" s="108">
        <f>Portfolio!BF47/Portfolio!BF$22*100</f>
        <v>92.35645041014168</v>
      </c>
      <c r="E77" s="108">
        <f>Portfolio!AL47/Portfolio!AL$22*100</f>
        <v>83.20304670274604</v>
      </c>
    </row>
    <row r="78">
      <c r="B78" s="107">
        <f>Portfolio!Q48</f>
        <v>45198</v>
      </c>
      <c r="C78" s="108">
        <f>Portfolio!R48/Portfolio!R$22*100</f>
        <v>100.4489225857941</v>
      </c>
      <c r="D78" s="108">
        <f>Portfolio!BF48/Portfolio!BF$22*100</f>
        <v>91.9090231170768</v>
      </c>
      <c r="E78" s="108">
        <f>Portfolio!AL48/Portfolio!AL$22*100</f>
        <v>81.4191220685508</v>
      </c>
    </row>
    <row r="79">
      <c r="B79" s="107">
        <f>Portfolio!Q49</f>
        <v>45230</v>
      </c>
      <c r="C79" s="108">
        <f>Portfolio!R49/Portfolio!R$22*100</f>
        <v>100.42897047086991</v>
      </c>
      <c r="D79" s="108">
        <f>Portfolio!BF49/Portfolio!BF$22*100</f>
        <v>90.60402684563759</v>
      </c>
      <c r="E79" s="108">
        <f>Portfolio!AL49/Portfolio!AL$22*100</f>
        <v>80.75766686710763</v>
      </c>
    </row>
    <row r="80">
      <c r="B80" s="107">
        <f>Portfolio!Q50</f>
        <v>45260</v>
      </c>
      <c r="C80" s="108">
        <f>Portfolio!R50/Portfolio!R$22*100</f>
        <v>100.43894652833201</v>
      </c>
      <c r="D80" s="108">
        <f>Portfolio!BF50/Portfolio!BF$22*100</f>
        <v>92.30052199850857</v>
      </c>
      <c r="E80" s="108">
        <f>Portfolio!AL50/Portfolio!AL$22*100</f>
        <v>83.46361996392062</v>
      </c>
    </row>
    <row r="81">
      <c r="B81" s="107">
        <f>Portfolio!Q51</f>
        <v>45289</v>
      </c>
      <c r="C81" s="108">
        <f>Portfolio!R51/Portfolio!R$22*100</f>
        <v>100.46887470071827</v>
      </c>
      <c r="D81" s="108">
        <f>Portfolio!BF51/Portfolio!BF$22*100</f>
        <v>94.05294556301268</v>
      </c>
      <c r="E81" s="108">
        <f>Portfolio!AL51/Portfolio!AL$22*100</f>
        <v>86.10944076969332</v>
      </c>
    </row>
    <row r="82">
      <c r="B82" s="107">
        <f>Portfolio!Q52</f>
        <v>45322</v>
      </c>
      <c r="C82" s="108">
        <f>Portfolio!R52/Portfolio!R$22*100</f>
        <v>100.46887470071827</v>
      </c>
      <c r="D82" s="108">
        <f>Portfolio!BF52/Portfolio!BF$22*100</f>
        <v>93.56823266219239</v>
      </c>
      <c r="E82" s="108">
        <f>Portfolio!AL52/Portfolio!AL$22*100</f>
        <v>85.06714772499498</v>
      </c>
    </row>
    <row r="83">
      <c r="B83" s="107">
        <f>Portfolio!Q53</f>
        <v>45351</v>
      </c>
      <c r="C83" s="108">
        <f>Portfolio!R53/Portfolio!R$22*100</f>
        <v>100.45889864325619</v>
      </c>
      <c r="D83" s="108">
        <f>Portfolio!BF53/Portfolio!BF$22*100</f>
        <v>93.71737509321403</v>
      </c>
      <c r="E83" s="108">
        <f>Portfolio!AL53/Portfolio!AL$22*100</f>
        <v>84.20525155341751</v>
      </c>
    </row>
    <row r="84">
      <c r="B84" s="107">
        <f>Portfolio!Q54</f>
        <v>45379</v>
      </c>
      <c r="C84" s="108">
        <f>Portfolio!R54/Portfolio!R$22*100</f>
        <v>100.42897047086991</v>
      </c>
      <c r="D84" s="108">
        <f>Portfolio!BF54/Portfolio!BF$22*100</f>
        <v>94.33258762117823</v>
      </c>
      <c r="E84" s="108">
        <f>Portfolio!AL54/Portfolio!AL$22*100</f>
        <v>84.78653036680697</v>
      </c>
    </row>
    <row r="85">
      <c r="B85" s="107">
        <f>Portfolio!Q55</f>
        <v>45412</v>
      </c>
      <c r="C85" s="108">
        <f>Portfolio!R55/Portfolio!R$22*100</f>
        <v>100.41899441340783</v>
      </c>
      <c r="D85" s="108">
        <f>Portfolio!BF55/Portfolio!BF$22*100</f>
        <v>92.95302013422818</v>
      </c>
      <c r="E85" s="108">
        <f>Portfolio!AL55/Portfolio!AL$22*100</f>
        <v>83.40348767288035</v>
      </c>
    </row>
    <row r="86">
      <c r="B86" s="107">
        <f>Portfolio!Q56</f>
        <v>45443</v>
      </c>
      <c r="C86" s="108">
        <f>Portfolio!R56/Portfolio!R$22*100</f>
        <v>100.45889864325619</v>
      </c>
      <c r="D86" s="108">
        <f>Portfolio!BF56/Portfolio!BF$22*100</f>
        <v>93.56823266219239</v>
      </c>
      <c r="E86" s="108">
        <f>Portfolio!AL56/Portfolio!AL$22*100</f>
        <v>83.40348767288035</v>
      </c>
    </row>
    <row r="87">
      <c r="B87" s="107">
        <f>Portfolio!Q57</f>
        <v>45471</v>
      </c>
      <c r="C87" s="108">
        <f>Portfolio!R57/Portfolio!R$22*100</f>
        <v>100.4489225857941</v>
      </c>
      <c r="D87" s="108">
        <f>Portfolio!BF57/Portfolio!BF$22*100</f>
        <v>93.86651752423565</v>
      </c>
      <c r="E87" s="108">
        <f>Portfolio!AL57/Portfolio!AL$22*100</f>
        <v>84.24533974744438</v>
      </c>
    </row>
    <row r="88">
      <c r="B88" s="107">
        <f>Portfolio!Q58</f>
        <v>45504</v>
      </c>
      <c r="C88" s="108">
        <f>Portfolio!R58/Portfolio!R$22*100</f>
        <v>100.49880287310455</v>
      </c>
      <c r="D88" s="108">
        <f>Portfolio!BF58/Portfolio!BF$22*100</f>
        <v>94.57494407158836</v>
      </c>
      <c r="E88" s="108">
        <f>Portfolio!AL58/Portfolio!AL$22*100</f>
        <v>85.12728001603527</v>
      </c>
    </row>
    <row r="89">
      <c r="B89" s="107">
        <f>Portfolio!Q59</f>
        <v>45534</v>
      </c>
      <c r="C89" s="108">
        <f>Portfolio!R59/Portfolio!R$22*100</f>
        <v>100.46887470071827</v>
      </c>
      <c r="D89" s="108">
        <f>Portfolio!BF59/Portfolio!BF$22*100</f>
        <v>95.45115585384042</v>
      </c>
      <c r="E89" s="108">
        <f>Portfolio!AL59/Portfolio!AL$22*100</f>
        <v>86.28983764281418</v>
      </c>
    </row>
    <row r="90">
      <c r="B90" s="107">
        <f>Portfolio!Q60</f>
        <v>45565</v>
      </c>
      <c r="C90" s="108">
        <f>Portfolio!R60/Portfolio!R$22*100</f>
        <v>100.45889864325619</v>
      </c>
      <c r="D90" s="108">
        <f>Portfolio!BF60/Portfolio!BF$22*100</f>
        <v>96.10365398956003</v>
      </c>
      <c r="E90" s="108">
        <f>Portfolio!AL60/Portfolio!AL$22*100</f>
        <v>87.23191020244539</v>
      </c>
    </row>
    <row r="91">
      <c r="B91" s="107">
        <f>Portfolio!Q61</f>
        <v>45596</v>
      </c>
      <c r="C91" s="108">
        <f>Portfolio!R61/Portfolio!R$22*100</f>
        <v>100.42897047086991</v>
      </c>
      <c r="D91" s="108">
        <f>Portfolio!BF61/Portfolio!BF$22*100</f>
        <v>94.63087248322147</v>
      </c>
      <c r="E91" s="108">
        <f>Portfolio!AL61/Portfolio!AL$22*100</f>
        <v>85.28763279214272</v>
      </c>
    </row>
    <row r="92">
      <c r="B92" s="107">
        <f>Portfolio!Q62</f>
        <v>45625</v>
      </c>
      <c r="C92" s="108">
        <f>Portfolio!R62/Portfolio!R$22*100</f>
        <v>100.42897047086991</v>
      </c>
      <c r="D92" s="108">
        <f>Portfolio!BF62/Portfolio!BF$22*100</f>
        <v>95.28337061894109</v>
      </c>
      <c r="E92" s="108">
        <f>Portfolio!AL62/Portfolio!AL$22*100</f>
        <v>86.26979354580075</v>
      </c>
    </row>
    <row r="93">
      <c r="B93" s="107">
        <f>Portfolio!Q63</f>
        <v>45657</v>
      </c>
      <c r="C93" s="108">
        <f>Portfolio!R63/Portfolio!R$22*100</f>
        <v>100.47885075818037</v>
      </c>
      <c r="D93" s="108">
        <f>Portfolio!BF63/Portfolio!BF$22*100</f>
        <v>96.10365398956003</v>
      </c>
      <c r="E93" s="108">
        <f>Portfolio!AL63/Portfolio!AL$22*100</f>
        <v>85.36780918019645</v>
      </c>
    </row>
    <row r="94">
      <c r="B94" s="107">
        <f>Portfolio!Q64</f>
        <v>45688</v>
      </c>
      <c r="C94" s="108">
        <f>Portfolio!R64/Portfolio!R$22*100</f>
        <v>100.46887470071827</v>
      </c>
      <c r="D94" s="108">
        <f>Portfolio!BF64/Portfolio!BF$22*100</f>
        <v>95.39522744220731</v>
      </c>
      <c r="E94" s="108">
        <f>Portfolio!AL64/Portfolio!AL$22*100</f>
        <v>84.98697133694127</v>
      </c>
    </row>
    <row r="95">
      <c r="B95" s="107">
        <f>Portfolio!Q65</f>
        <v>45716</v>
      </c>
      <c r="C95" s="108">
        <f>Portfolio!R65/Portfolio!R$22*100</f>
        <v>100.4489225857941</v>
      </c>
      <c r="D95" s="108">
        <f>Portfolio!BF65/Portfolio!BF$22*100</f>
        <v>96.34601043997016</v>
      </c>
      <c r="E95" s="108">
        <f>Portfolio!AL65/Portfolio!AL$22*100</f>
        <v>86.30988173982762</v>
      </c>
    </row>
    <row r="96">
      <c r="B96" s="107">
        <f>Portfolio!Q66</f>
        <v>45747</v>
      </c>
      <c r="C96" s="108">
        <f>Portfolio!R66/Portfolio!R$22*100</f>
        <v>100.49880287310455</v>
      </c>
      <c r="D96" s="108">
        <f>Portfolio!BF66/Portfolio!BF$22*100</f>
        <v>96.42058165548099</v>
      </c>
      <c r="E96" s="108">
        <f>Portfolio!AL66/Portfolio!AL$22*100</f>
        <v>85.90899979955903</v>
      </c>
    </row>
    <row r="97">
      <c r="B97" s="107">
        <f>Portfolio!Q67</f>
        <v>45777</v>
      </c>
      <c r="C97" s="108">
        <f>Portfolio!R67/Portfolio!R$22*100</f>
        <v>100.51875498802873</v>
      </c>
      <c r="D97" s="108">
        <f>Portfolio!BF67/Portfolio!BF$22*100</f>
        <v>96.42058165548099</v>
      </c>
      <c r="E97" s="108">
        <f>Portfolio!AL67/Portfolio!AL$22*100</f>
        <v>85.96913209059932</v>
      </c>
    </row>
    <row r="98">
      <c r="B98" s="107">
        <f>Portfolio!Q68</f>
        <v>45807</v>
      </c>
      <c r="C98" s="108">
        <f>Portfolio!R68/Portfolio!R$22*100</f>
        <v>100.5586592178771</v>
      </c>
      <c r="D98" s="108">
        <f>Portfolio!BF68/Portfolio!BF$22*100</f>
        <v>96.96122296793436</v>
      </c>
      <c r="E98" s="108">
        <f>Portfolio!AL68/Portfolio!AL$22*100</f>
        <v>85.80877931449189</v>
      </c>
    </row>
    <row r="99">
      <c r="B99" s="107">
        <f>Portfolio!Q69</f>
        <v>45838</v>
      </c>
      <c r="C99" s="108">
        <f>Portfolio!R69/Portfolio!R$22*100</f>
        <v>100.5586592178771</v>
      </c>
      <c r="D99" s="108">
        <f>Portfolio!BF69/Portfolio!BF$22*100</f>
        <v>97.81879194630872</v>
      </c>
      <c r="E99" s="108">
        <f>Portfolio!AL69/Portfolio!AL$22*100</f>
        <v>86.32992583684104</v>
      </c>
    </row>
    <row r="100">
      <c r="B100" s="107">
        <f>Portfolio!Q70</f>
        <v>45869</v>
      </c>
      <c r="C100" s="108">
        <f>Portfolio!R70/Portfolio!R$22*100</f>
        <v>100.5586592178771</v>
      </c>
      <c r="D100" s="108">
        <f>Portfolio!BF70/Portfolio!BF$22*100</f>
        <v>96.73750932140194</v>
      </c>
      <c r="E100" s="108">
        <f>Portfolio!AL70/Portfolio!AL$22*100</f>
        <v>85.22750050110243</v>
      </c>
    </row>
    <row r="101">
      <c r="B101" s="107">
        <f>Portfolio!Q71</f>
        <v>45898</v>
      </c>
      <c r="C101" s="108">
        <f>Portfolio!R71/Portfolio!R$22*100</f>
        <v>100.49880287310455</v>
      </c>
      <c r="D101" s="108">
        <f>Portfolio!BF71/Portfolio!BF$22*100</f>
        <v>97.50186428038776</v>
      </c>
      <c r="E101" s="108">
        <f>Portfolio!AL71/Portfolio!AL$22*100</f>
        <v>85.5482060533173</v>
      </c>
    </row>
    <row r="102">
      <c r="B102" s="107">
        <f>Portfolio!Q72</f>
        <v>45930</v>
      </c>
      <c r="C102" s="108">
        <f>Portfolio!R72/Portfolio!R$22*100</f>
        <v>100.50877893056665</v>
      </c>
      <c r="D102" s="108">
        <f>Portfolio!BF72/Portfolio!BF$22*100</f>
        <v>97.44593586875466</v>
      </c>
      <c r="E102" s="108">
        <f>Portfolio!AL72/Portfolio!AL$22*100</f>
        <v>86.34996993385448</v>
      </c>
    </row>
    <row r="103">
      <c r="B103" s="107">
        <f>Portfolio!Q73</f>
        <v>45961</v>
      </c>
      <c r="C103" s="108">
        <f>Portfolio!R73/Portfolio!R$22*100</f>
        <v>100.45889864325619</v>
      </c>
      <c r="D103" s="108">
        <f>Portfolio!BF73/Portfolio!BF$22*100</f>
        <v>97.0917225950783</v>
      </c>
      <c r="E103" s="108">
        <f>Portfolio!AL73/Portfolio!AL$22*100</f>
        <v>86.55041090398878</v>
      </c>
    </row>
    <row r="104">
      <c r="B104" s="107">
        <f>Portfolio!Q74</f>
        <v>45989</v>
      </c>
      <c r="C104" s="108">
        <f>Portfolio!R74/Portfolio!R$22*100</f>
        <v>100.46887470071827</v>
      </c>
      <c r="D104" s="108">
        <f>Portfolio!BF74/Portfolio!BF$22*100</f>
        <v>96.40193885160329</v>
      </c>
      <c r="E104" s="108">
        <f>Portfolio!AL74/Portfolio!AL$22*100</f>
        <v>86.89116055321708</v>
      </c>
    </row>
    <row r="105">
      <c r="B105" s="107">
        <f>Portfolio!Q75</f>
        <v>46022</v>
      </c>
      <c r="C105" s="108">
        <f>Portfolio!R75/Portfolio!R$22*100</f>
        <v>100.50877893056665</v>
      </c>
      <c r="D105" s="108">
        <f>Portfolio!BF75/Portfolio!BF$22*100</f>
        <v>96.17822520507085</v>
      </c>
      <c r="E105" s="108">
        <f>Portfolio!AL75/Portfolio!AL$22*100</f>
        <v>86.73080777710965</v>
      </c>
    </row>
    <row r="106">
      <c r="B106" s="107">
        <f>Portfolio!Q76</f>
        <v>46052</v>
      </c>
      <c r="C106" s="108">
        <f>Portfolio!R76/Portfolio!R$22*100</f>
        <v>100.4489225857941</v>
      </c>
      <c r="D106" s="108">
        <f>Portfolio!BF76/Portfolio!BF$22*100</f>
        <v>95.50708426547352</v>
      </c>
      <c r="E106" s="108">
        <f>Portfolio!AL76/Portfolio!AL$22*100</f>
        <v>86.02926438163962</v>
      </c>
    </row>
    <row r="107">
      <c r="B107" s="107">
        <f>Portfolio!Q77</f>
        <v>46080</v>
      </c>
      <c r="C107" s="108">
        <f>Portfolio!R77/Portfolio!R$22*100</f>
        <v>100.4489225857941</v>
      </c>
      <c r="D107" s="108">
        <f>Portfolio!BF77/Portfolio!BF$22*100</f>
        <v>96.21551081282624</v>
      </c>
      <c r="E107" s="108">
        <f>Portfolio!AL77/Portfolio!AL$22*100</f>
        <v>87.3120865904991</v>
      </c>
    </row>
    <row r="108">
      <c r="B108" s="107">
        <f>Portfolio!Q78</f>
        <v>46112</v>
      </c>
      <c r="C108" s="108">
        <f>Portfolio!R78/Portfolio!R$22*100</f>
        <v>100.46887470071827</v>
      </c>
      <c r="D108" s="108">
        <f>Portfolio!BF78/Portfolio!BF$22*100</f>
        <v>95.22744220730797</v>
      </c>
      <c r="E108" s="108">
        <f>Portfolio!AL78/Portfolio!AL$22*100</f>
        <v>85.40789737422328</v>
      </c>
    </row>
    <row r="109">
      <c r="B109" s="107">
        <f>Portfolio!Q79</f>
        <v>46142</v>
      </c>
      <c r="C109" s="108">
        <f>Portfolio!R79/Portfolio!R$22*100</f>
        <v>100.40901835594573</v>
      </c>
      <c r="D109" s="108">
        <f>Portfolio!BF79/Portfolio!BF$22*100</f>
        <v>94.27665920954512</v>
      </c>
      <c r="E109" s="108">
        <f>Portfolio!AL79/Portfolio!AL$22*100</f>
        <v>84.98697133694127</v>
      </c>
    </row>
    <row r="110">
      <c r="B110" s="107">
        <f>Portfolio!Q80</f>
        <v>46171</v>
      </c>
      <c r="C110" s="108">
        <f>Portfolio!R80/Portfolio!R$22*100</f>
        <v>100.39904229848364</v>
      </c>
      <c r="D110" s="108">
        <f>Portfolio!BF80/Portfolio!BF$22*100</f>
        <v>95.45115585384042</v>
      </c>
      <c r="E110" s="108">
        <f>Portfolio!AL80/Portfolio!AL$22*100</f>
        <v>85.76869112046502</v>
      </c>
    </row>
    <row r="111">
      <c r="B111" s="107">
        <f>Portfolio!Q81</f>
        <v>46203</v>
      </c>
      <c r="C111" s="108">
        <f>Portfolio!R81/Portfolio!R$22*100</f>
        <v>100.45889864325619</v>
      </c>
      <c r="D111" s="108">
        <f>Portfolio!BF81/Portfolio!BF$22*100</f>
        <v>96.47651006711409</v>
      </c>
      <c r="E111" s="108">
        <f>Portfolio!AL81/Portfolio!AL$22*100</f>
        <v>86.32992583684104</v>
      </c>
    </row>
    <row r="112">
      <c r="B112" s="107">
        <f>Portfolio!Q82</f>
        <v>46234</v>
      </c>
      <c r="C112" s="108">
        <f>Portfolio!R82/Portfolio!R$22*100</f>
        <v>100.52873104549083</v>
      </c>
      <c r="D112" s="108">
        <f>Portfolio!BF82/Portfolio!BF$22*100</f>
        <v>95.19015659955258</v>
      </c>
      <c r="E112" s="108">
        <f>Portfolio!AL82/Portfolio!AL$22*100</f>
        <v>84.76648626979355</v>
      </c>
    </row>
    <row r="113">
      <c r="B113" s="107">
        <f>Portfolio!Q83</f>
        <v>46265</v>
      </c>
      <c r="C113" s="108">
        <f>Portfolio!R83/Portfolio!R$22*100</f>
        <v>100.43894652833201</v>
      </c>
      <c r="D113" s="108">
        <f>Portfolio!BF83/Portfolio!BF$22*100</f>
        <v>95.11558538404176</v>
      </c>
      <c r="E113" s="108">
        <f>Portfolio!AL83/Portfolio!AL$22*100</f>
        <v>84.6662657847264</v>
      </c>
    </row>
    <row r="116" ht="19" customHeight="1">
      <c r="B116" s="104" t="s">
        <v>307</v>
      </c>
    </row>
    <row r="117">
      <c r="B117" s="105" t="s">
        <v>308</v>
      </c>
    </row>
    <row r="119" ht="34" customHeight="1">
      <c r="B119" s="106" t="s">
        <v>6</v>
      </c>
      <c r="C119" s="106" t="s">
        <v>309</v>
      </c>
      <c r="D119" s="106" t="s">
        <v>310</v>
      </c>
      <c r="E119" s="106" t="s">
        <v>311</v>
      </c>
      <c r="F119" s="106" t="s">
        <v>312</v>
      </c>
      <c r="G119" s="106" t="s">
        <v>313</v>
      </c>
      <c r="H119" s="106" t="s">
        <v>314</v>
      </c>
    </row>
    <row r="120">
      <c r="B120" s="107">
        <f>Portfolio!Q22</f>
        <v>44407</v>
      </c>
      <c r="C120" s="108">
        <f>Portfolio!BN22</f>
        <v>100</v>
      </c>
      <c r="D120" s="108">
        <f>Portfolio!BJ22</f>
        <v>100</v>
      </c>
      <c r="E120" s="108">
        <f>Portfolio!BR22</f>
        <v>100</v>
      </c>
      <c r="F120" s="109">
        <f>C120/MAX(C$120:C120)-1</f>
        <v>0.0</v>
      </c>
      <c r="G120" s="109">
        <v>-0.1</v>
      </c>
      <c r="H120" s="109">
        <v>-0.15</v>
      </c>
    </row>
    <row r="121">
      <c r="B121" s="107">
        <f>Portfolio!Q23</f>
        <v>44439</v>
      </c>
      <c r="C121" s="108">
        <f>Portfolio!BN23</f>
        <v>102.61295770229084</v>
      </c>
      <c r="D121" s="108">
        <f>Portfolio!BJ23</f>
        <v>102.31332700721904</v>
      </c>
      <c r="E121" s="108">
        <f>Portfolio!BR23</f>
        <v>102.92784765945451</v>
      </c>
      <c r="F121" s="109">
        <f>C121/MAX(C$120:C121)-1</f>
        <v>0.0</v>
      </c>
      <c r="G121" s="109">
        <v>-0.1</v>
      </c>
      <c r="H121" s="109">
        <v>-0.15</v>
      </c>
    </row>
    <row r="122">
      <c r="B122" s="107">
        <f>Portfolio!Q24</f>
        <v>44469</v>
      </c>
      <c r="C122" s="108">
        <f>Portfolio!BN24</f>
        <v>101.91138549312984</v>
      </c>
      <c r="D122" s="108">
        <f>Portfolio!BJ24</f>
        <v>101.16593599684447</v>
      </c>
      <c r="E122" s="108">
        <f>Portfolio!BR24</f>
        <v>102.28924769080595</v>
      </c>
      <c r="F122" s="109">
        <f>C122/MAX(C$120:C122)-1</f>
        <v>-0.006837072284734846</v>
      </c>
      <c r="G122" s="109">
        <v>-0.1</v>
      </c>
      <c r="H122" s="109">
        <v>-0.15</v>
      </c>
    </row>
    <row r="123">
      <c r="B123" s="107">
        <f>Portfolio!Q25</f>
        <v>44498</v>
      </c>
      <c r="C123" s="108">
        <f>Portfolio!BN25</f>
        <v>101.33147434840427</v>
      </c>
      <c r="D123" s="108">
        <f>Portfolio!BJ25</f>
        <v>100.62359028324796</v>
      </c>
      <c r="E123" s="108">
        <f>Portfolio!BR25</f>
        <v>102.11992686965674</v>
      </c>
      <c r="F123" s="109">
        <f>C123/MAX(C$120:C123)-1</f>
        <v>-0.01248851395166406</v>
      </c>
      <c r="G123" s="109">
        <v>-0.1</v>
      </c>
      <c r="H123" s="109">
        <v>-0.15</v>
      </c>
    </row>
    <row r="124">
      <c r="B124" s="107">
        <f>Portfolio!Q26</f>
        <v>44530</v>
      </c>
      <c r="C124" s="108">
        <f>Portfolio!BN26</f>
        <v>105.2526494097373</v>
      </c>
      <c r="D124" s="108">
        <f>Portfolio!BJ26</f>
        <v>104.75187916675338</v>
      </c>
      <c r="E124" s="108">
        <f>Portfolio!BR26</f>
        <v>105.32353193847464</v>
      </c>
      <c r="F124" s="109">
        <f>C124/MAX(C$120:C124)-1</f>
        <v>0.0</v>
      </c>
      <c r="G124" s="109">
        <v>-0.1</v>
      </c>
      <c r="H124" s="109">
        <v>-0.15</v>
      </c>
    </row>
    <row r="125">
      <c r="B125" s="107">
        <f>Portfolio!Q27</f>
        <v>44561</v>
      </c>
      <c r="C125" s="108">
        <f>Portfolio!BN27</f>
        <v>106.27680639809768</v>
      </c>
      <c r="D125" s="108">
        <f>Portfolio!BJ27</f>
        <v>105.55013099457734</v>
      </c>
      <c r="E125" s="108">
        <f>Portfolio!BR27</f>
        <v>106.72522764417812</v>
      </c>
      <c r="F125" s="109">
        <f>C125/MAX(C$120:C125)-1</f>
        <v>0.0</v>
      </c>
      <c r="G125" s="109">
        <v>-0.1</v>
      </c>
      <c r="H125" s="109">
        <v>-0.15</v>
      </c>
    </row>
    <row r="126">
      <c r="B126" s="107">
        <f>Portfolio!Q28</f>
        <v>44592</v>
      </c>
      <c r="C126" s="108">
        <f>Portfolio!BN28</f>
        <v>103.01337683845627</v>
      </c>
      <c r="D126" s="108">
        <f>Portfolio!BJ28</f>
        <v>103.12369004381081</v>
      </c>
      <c r="E126" s="108">
        <f>Portfolio!BR28</f>
        <v>102.44511812177306</v>
      </c>
      <c r="F126" s="109">
        <f>C126/MAX(C$120:C126)-1</f>
        <v>-0.030706883940575636</v>
      </c>
      <c r="G126" s="109">
        <v>-0.1</v>
      </c>
      <c r="H126" s="109">
        <v>-0.15</v>
      </c>
    </row>
    <row r="127">
      <c r="B127" s="107">
        <f>Portfolio!Q29</f>
        <v>44620</v>
      </c>
      <c r="C127" s="108">
        <f>Portfolio!BN29</f>
        <v>99.54012291937397</v>
      </c>
      <c r="D127" s="108">
        <f>Portfolio!BJ29</f>
        <v>100.33085753198972</v>
      </c>
      <c r="E127" s="108">
        <f>Portfolio!BR29</f>
        <v>99.1183000376004</v>
      </c>
      <c r="F127" s="109">
        <f>C127/MAX(C$120:C127)-1</f>
        <v>-0.06338808726985123</v>
      </c>
      <c r="G127" s="109">
        <v>-0.1</v>
      </c>
      <c r="H127" s="109">
        <v>-0.15</v>
      </c>
    </row>
    <row r="128">
      <c r="B128" s="107">
        <f>Portfolio!Q30</f>
        <v>44651</v>
      </c>
      <c r="C128" s="108">
        <f>Portfolio!BN30</f>
        <v>101.44956409048952</v>
      </c>
      <c r="D128" s="108">
        <f>Portfolio!BJ30</f>
        <v>101.55983809171134</v>
      </c>
      <c r="E128" s="108">
        <f>Portfolio!BR30</f>
        <v>102.48779454209114</v>
      </c>
      <c r="F128" s="109">
        <f>C128/MAX(C$120:C128)-1</f>
        <v>-0.04542140915983117</v>
      </c>
      <c r="G128" s="109">
        <v>-0.1</v>
      </c>
      <c r="H128" s="109">
        <v>-0.15</v>
      </c>
    </row>
    <row r="129">
      <c r="B129" s="107">
        <f>Portfolio!Q31</f>
        <v>44680</v>
      </c>
      <c r="C129" s="108">
        <f>Portfolio!BN31</f>
        <v>100.10879648174112</v>
      </c>
      <c r="D129" s="108">
        <f>Portfolio!BJ31</f>
        <v>100.6467298249478</v>
      </c>
      <c r="E129" s="108">
        <f>Portfolio!BR31</f>
        <v>100.88922375626086</v>
      </c>
      <c r="F129" s="109">
        <f>C129/MAX(C$120:C129)-1</f>
        <v>-0.0580372155073241</v>
      </c>
      <c r="G129" s="109">
        <v>-0.1</v>
      </c>
      <c r="H129" s="109">
        <v>-0.15</v>
      </c>
    </row>
    <row r="130">
      <c r="B130" s="107">
        <f>Portfolio!Q32</f>
        <v>44712</v>
      </c>
      <c r="C130" s="108">
        <f>Portfolio!BN32</f>
        <v>98.82227917349597</v>
      </c>
      <c r="D130" s="108">
        <f>Portfolio!BJ32</f>
        <v>99.17798381592645</v>
      </c>
      <c r="E130" s="108">
        <f>Portfolio!BR32</f>
        <v>99.41259861982785</v>
      </c>
      <c r="F130" s="109">
        <f>C130/MAX(C$120:C130)-1</f>
        <v>-0.07014255957859816</v>
      </c>
      <c r="G130" s="109">
        <v>-0.1</v>
      </c>
      <c r="H130" s="109">
        <v>-0.15</v>
      </c>
    </row>
    <row r="131">
      <c r="B131" s="107">
        <f>Portfolio!Q33</f>
        <v>44742</v>
      </c>
      <c r="C131" s="108">
        <f>Portfolio!BN33</f>
        <v>95.56964665375877</v>
      </c>
      <c r="D131" s="108">
        <f>Portfolio!BJ33</f>
        <v>96.46982867511102</v>
      </c>
      <c r="E131" s="108">
        <f>Portfolio!BR33</f>
        <v>95.10145630501154</v>
      </c>
      <c r="F131" s="109">
        <f>C131/MAX(C$120:C131)-1</f>
        <v>-0.1007478499516764</v>
      </c>
      <c r="G131" s="109">
        <v>-0.1</v>
      </c>
      <c r="H131" s="109">
        <v>-0.15</v>
      </c>
    </row>
    <row r="132">
      <c r="B132" s="107">
        <f>Portfolio!Q34</f>
        <v>44771</v>
      </c>
      <c r="C132" s="108">
        <f>Portfolio!BN34</f>
        <v>96.94227124151814</v>
      </c>
      <c r="D132" s="108">
        <f>Portfolio!BJ34</f>
        <v>97.81710756748579</v>
      </c>
      <c r="E132" s="108">
        <f>Portfolio!BR34</f>
        <v>97.41680398990007</v>
      </c>
      <c r="F132" s="109">
        <f>C132/MAX(C$120:C132)-1</f>
        <v>-0.08783228884027339</v>
      </c>
      <c r="G132" s="109">
        <v>-0.1</v>
      </c>
      <c r="H132" s="109">
        <v>-0.15</v>
      </c>
    </row>
    <row r="133">
      <c r="B133" s="107">
        <f>Portfolio!Q35</f>
        <v>44804</v>
      </c>
      <c r="C133" s="108">
        <f>Portfolio!BN35</f>
        <v>96.55878890576575</v>
      </c>
      <c r="D133" s="108">
        <f>Portfolio!BJ35</f>
        <v>97.29615449884659</v>
      </c>
      <c r="E133" s="108">
        <f>Portfolio!BR35</f>
        <v>97.49369648178212</v>
      </c>
      <c r="F133" s="109">
        <f>C133/MAX(C$120:C133)-1</f>
        <v>-0.09144062398647568</v>
      </c>
      <c r="G133" s="109">
        <v>-0.1</v>
      </c>
      <c r="H133" s="109">
        <v>-0.15</v>
      </c>
    </row>
    <row r="134">
      <c r="B134" s="107">
        <f>Portfolio!Q36</f>
        <v>44834</v>
      </c>
      <c r="C134" s="108">
        <f>Portfolio!BN36</f>
        <v>93.28158699208986</v>
      </c>
      <c r="D134" s="108">
        <f>Portfolio!BJ36</f>
        <v>94.68590035806945</v>
      </c>
      <c r="E134" s="108">
        <f>Portfolio!BR36</f>
        <v>93.04606081336598</v>
      </c>
      <c r="F134" s="109">
        <f>C134/MAX(C$120:C134)-1</f>
        <v>-0.12227709738783077</v>
      </c>
      <c r="G134" s="109">
        <v>-0.1</v>
      </c>
      <c r="H134" s="109">
        <v>-0.15</v>
      </c>
    </row>
    <row r="135">
      <c r="B135" s="107">
        <f>Portfolio!Q37</f>
        <v>44865</v>
      </c>
      <c r="C135" s="108">
        <f>Portfolio!BN37</f>
        <v>98.32885417700638</v>
      </c>
      <c r="D135" s="108">
        <f>Portfolio!BJ37</f>
        <v>99.05687074284916</v>
      </c>
      <c r="E135" s="108">
        <f>Portfolio!BR37</f>
        <v>98.05972689063783</v>
      </c>
      <c r="F135" s="109">
        <f>C135/MAX(C$120:C135)-1</f>
        <v>-0.07478538818074199</v>
      </c>
      <c r="G135" s="109">
        <v>-0.1</v>
      </c>
      <c r="H135" s="109">
        <v>-0.15</v>
      </c>
    </row>
    <row r="136">
      <c r="B136" s="107">
        <f>Portfolio!Q38</f>
        <v>44895</v>
      </c>
      <c r="C136" s="108">
        <f>Portfolio!BN38</f>
        <v>99.4653674770641</v>
      </c>
      <c r="D136" s="108">
        <f>Portfolio!BJ38</f>
        <v>99.95979660288839</v>
      </c>
      <c r="E136" s="108">
        <f>Portfolio!BR38</f>
        <v>99.34988714145645</v>
      </c>
      <c r="F136" s="109">
        <f>C136/MAX(C$120:C136)-1</f>
        <v>-0.06409149043789386</v>
      </c>
      <c r="G136" s="109">
        <v>-0.1</v>
      </c>
      <c r="H136" s="109">
        <v>-0.15</v>
      </c>
    </row>
    <row r="137">
      <c r="B137" s="107">
        <f>Portfolio!Q39</f>
        <v>44925</v>
      </c>
      <c r="C137" s="108">
        <f>Portfolio!BN39</f>
        <v>96.82758073849517</v>
      </c>
      <c r="D137" s="108">
        <f>Portfolio!BJ39</f>
        <v>98.01027913214854</v>
      </c>
      <c r="E137" s="108">
        <f>Portfolio!BR39</f>
        <v>96.00533087485483</v>
      </c>
      <c r="F137" s="109">
        <f>C137/MAX(C$120:C137)-1</f>
        <v>-0.08891145659954314</v>
      </c>
      <c r="G137" s="109">
        <v>-0.1</v>
      </c>
      <c r="H137" s="109">
        <v>-0.15</v>
      </c>
    </row>
    <row r="138">
      <c r="B138" s="107">
        <f>Portfolio!Q40</f>
        <v>44957</v>
      </c>
      <c r="C138" s="108">
        <f>Portfolio!BN40</f>
        <v>98.23809617274819</v>
      </c>
      <c r="D138" s="108">
        <f>Portfolio!BJ40</f>
        <v>99.05128212022463</v>
      </c>
      <c r="E138" s="108">
        <f>Portfolio!BR40</f>
        <v>97.48946606706996</v>
      </c>
      <c r="F138" s="109">
        <f>C138/MAX(C$120:C138)-1</f>
        <v>-0.07563936570729868</v>
      </c>
      <c r="G138" s="109">
        <v>-0.1</v>
      </c>
      <c r="H138" s="109">
        <v>-0.15</v>
      </c>
    </row>
    <row r="139">
      <c r="B139" s="107">
        <f>Portfolio!Q41</f>
        <v>44985</v>
      </c>
      <c r="C139" s="108">
        <f>Portfolio!BN41</f>
        <v>99.63183647916973</v>
      </c>
      <c r="D139" s="108">
        <f>Portfolio!BJ41</f>
        <v>100.29320942792178</v>
      </c>
      <c r="E139" s="108">
        <f>Portfolio!BR41</f>
        <v>98.70642093395494</v>
      </c>
      <c r="F139" s="109">
        <f>C139/MAX(C$120:C139)-1</f>
        <v>-0.06252511854784981</v>
      </c>
      <c r="G139" s="109">
        <v>-0.1</v>
      </c>
      <c r="H139" s="109">
        <v>-0.15</v>
      </c>
    </row>
    <row r="140">
      <c r="B140" s="107">
        <f>Portfolio!Q42</f>
        <v>45016</v>
      </c>
      <c r="C140" s="108">
        <f>Portfolio!BN42</f>
        <v>102.25502440582049</v>
      </c>
      <c r="D140" s="108">
        <f>Portfolio!BJ42</f>
        <v>103.22325897665438</v>
      </c>
      <c r="E140" s="108">
        <f>Portfolio!BR42</f>
        <v>100.5577885465499</v>
      </c>
      <c r="F140" s="109">
        <f>C140/MAX(C$120:C140)-1</f>
        <v>-0.03784251831215335</v>
      </c>
      <c r="G140" s="109">
        <v>-0.1</v>
      </c>
      <c r="H140" s="109">
        <v>-0.15</v>
      </c>
    </row>
    <row r="141">
      <c r="B141" s="107">
        <f>Portfolio!Q43</f>
        <v>45044</v>
      </c>
      <c r="C141" s="108">
        <f>Portfolio!BN43</f>
        <v>104.3779309072067</v>
      </c>
      <c r="D141" s="108">
        <f>Portfolio!BJ43</f>
        <v>105.30309919237409</v>
      </c>
      <c r="E141" s="108">
        <f>Portfolio!BR43</f>
        <v>102.65328837544983</v>
      </c>
      <c r="F141" s="109">
        <f>C141/MAX(C$120:C141)-1</f>
        <v>-0.017867261496154252</v>
      </c>
      <c r="G141" s="109">
        <v>-0.1</v>
      </c>
      <c r="H141" s="109">
        <v>-0.15</v>
      </c>
    </row>
    <row r="142">
      <c r="B142" s="107">
        <f>Portfolio!Q44</f>
        <v>45077</v>
      </c>
      <c r="C142" s="108">
        <f>Portfolio!BN44</f>
        <v>106.25767597597697</v>
      </c>
      <c r="D142" s="108">
        <f>Portfolio!BJ44</f>
        <v>106.81885569785098</v>
      </c>
      <c r="E142" s="108">
        <f>Portfolio!BR44</f>
        <v>104.24825798175652</v>
      </c>
      <c r="F142" s="109">
        <f>C142/MAX(C$120:C142)-1</f>
        <v>-0.00018000561711506435</v>
      </c>
      <c r="G142" s="109">
        <v>-0.1</v>
      </c>
      <c r="H142" s="109">
        <v>-0.15</v>
      </c>
    </row>
    <row r="143">
      <c r="B143" s="107">
        <f>Portfolio!Q45</f>
        <v>45107</v>
      </c>
      <c r="C143" s="108">
        <f>Portfolio!BN45</f>
        <v>108.42901605979831</v>
      </c>
      <c r="D143" s="108">
        <f>Portfolio!BJ45</f>
        <v>108.01354281826879</v>
      </c>
      <c r="E143" s="108">
        <f>Portfolio!BR45</f>
        <v>106.88495676631786</v>
      </c>
      <c r="F143" s="109">
        <f>C143/MAX(C$120:C143)-1</f>
        <v>0.0</v>
      </c>
      <c r="G143" s="109">
        <v>-0.1</v>
      </c>
      <c r="H143" s="109">
        <v>-0.15</v>
      </c>
    </row>
    <row r="144">
      <c r="B144" s="107">
        <f>Portfolio!Q46</f>
        <v>45138</v>
      </c>
      <c r="C144" s="108">
        <f>Portfolio!BN46</f>
        <v>109.29409449786533</v>
      </c>
      <c r="D144" s="108">
        <f>Portfolio!BJ46</f>
        <v>109.11326752831252</v>
      </c>
      <c r="E144" s="108">
        <f>Portfolio!BR46</f>
        <v>107.7805729036772</v>
      </c>
      <c r="F144" s="109">
        <f>C144/MAX(C$120:C144)-1</f>
        <v>0.0</v>
      </c>
      <c r="G144" s="109">
        <v>-0.1</v>
      </c>
      <c r="H144" s="109">
        <v>-0.15</v>
      </c>
    </row>
    <row r="145">
      <c r="B145" s="107">
        <f>Portfolio!Q47</f>
        <v>45169</v>
      </c>
      <c r="C145" s="108">
        <f>Portfolio!BN47</f>
        <v>110.48919672620696</v>
      </c>
      <c r="D145" s="108">
        <f>Portfolio!BJ47</f>
        <v>110.38538825455342</v>
      </c>
      <c r="E145" s="108">
        <f>Portfolio!BR47</f>
        <v>108.42541483803963</v>
      </c>
      <c r="F145" s="109">
        <f>C145/MAX(C$120:C145)-1</f>
        <v>0.0</v>
      </c>
      <c r="G145" s="109">
        <v>-0.1</v>
      </c>
      <c r="H145" s="109">
        <v>-0.15</v>
      </c>
    </row>
    <row r="146">
      <c r="B146" s="107">
        <f>Portfolio!Q48</f>
        <v>45198</v>
      </c>
      <c r="C146" s="108">
        <f>Portfolio!BN48</f>
        <v>107.10064731579216</v>
      </c>
      <c r="D146" s="108">
        <f>Portfolio!BJ48</f>
        <v>106.87840646591314</v>
      </c>
      <c r="E146" s="108">
        <f>Portfolio!BR48</f>
        <v>104.95315524543423</v>
      </c>
      <c r="F146" s="109">
        <f>C146/MAX(C$120:C146)-1</f>
        <v>-0.030668603907146208</v>
      </c>
      <c r="G146" s="109">
        <v>-0.1</v>
      </c>
      <c r="H146" s="109">
        <v>-0.15</v>
      </c>
    </row>
    <row r="147">
      <c r="B147" s="107">
        <f>Portfolio!Q49</f>
        <v>45230</v>
      </c>
      <c r="C147" s="108">
        <f>Portfolio!BN49</f>
        <v>106.28584150779672</v>
      </c>
      <c r="D147" s="108">
        <f>Portfolio!BJ49</f>
        <v>107.0757872244478</v>
      </c>
      <c r="E147" s="108">
        <f>Portfolio!BR49</f>
        <v>102.92489738043625</v>
      </c>
      <c r="F147" s="109">
        <f>C147/MAX(C$120:C147)-1</f>
        <v>-0.038043133111250516</v>
      </c>
      <c r="G147" s="109">
        <v>-0.1</v>
      </c>
      <c r="H147" s="109">
        <v>-0.15</v>
      </c>
    </row>
    <row r="148">
      <c r="B148" s="107">
        <f>Portfolio!Q50</f>
        <v>45260</v>
      </c>
      <c r="C148" s="108">
        <f>Portfolio!BN50</f>
        <v>110.70013195873943</v>
      </c>
      <c r="D148" s="108">
        <f>Portfolio!BJ50</f>
        <v>110.59163661163649</v>
      </c>
      <c r="E148" s="108">
        <f>Portfolio!BR50</f>
        <v>107.86942531156755</v>
      </c>
      <c r="F148" s="109">
        <f>C148/MAX(C$120:C148)-1</f>
        <v>0.0</v>
      </c>
      <c r="G148" s="109">
        <v>-0.1</v>
      </c>
      <c r="H148" s="109">
        <v>-0.15</v>
      </c>
    </row>
    <row r="149">
      <c r="B149" s="107">
        <f>Portfolio!Q51</f>
        <v>45289</v>
      </c>
      <c r="C149" s="108">
        <f>Portfolio!BN51</f>
        <v>111.69593412995947</v>
      </c>
      <c r="D149" s="108">
        <f>Portfolio!BJ51</f>
        <v>111.47097480802701</v>
      </c>
      <c r="E149" s="108">
        <f>Portfolio!BR51</f>
        <v>109.64952184474639</v>
      </c>
      <c r="F149" s="109">
        <f>C149/MAX(C$120:C149)-1</f>
        <v>0.0</v>
      </c>
      <c r="G149" s="109">
        <v>-0.1</v>
      </c>
      <c r="H149" s="109">
        <v>-0.15</v>
      </c>
    </row>
    <row r="150">
      <c r="B150" s="107">
        <f>Portfolio!Q52</f>
        <v>45322</v>
      </c>
      <c r="C150" s="108">
        <f>Portfolio!BN52</f>
        <v>117.39192093293536</v>
      </c>
      <c r="D150" s="108">
        <f>Portfolio!BJ52</f>
        <v>116.3430844459804</v>
      </c>
      <c r="E150" s="108">
        <f>Portfolio!BR52</f>
        <v>114.6066464296292</v>
      </c>
      <c r="F150" s="109">
        <f>C150/MAX(C$120:C150)-1</f>
        <v>0.0</v>
      </c>
      <c r="G150" s="109">
        <v>-0.1</v>
      </c>
      <c r="H150" s="109">
        <v>-0.15</v>
      </c>
    </row>
    <row r="151">
      <c r="B151" s="107">
        <f>Portfolio!Q53</f>
        <v>45351</v>
      </c>
      <c r="C151" s="108">
        <f>Portfolio!BN53</f>
        <v>121.47289018026898</v>
      </c>
      <c r="D151" s="108">
        <f>Portfolio!BJ53</f>
        <v>119.6212542179432</v>
      </c>
      <c r="E151" s="108">
        <f>Portfolio!BR53</f>
        <v>118.72471493008115</v>
      </c>
      <c r="F151" s="109">
        <f>C151/MAX(C$120:C151)-1</f>
        <v>0.0</v>
      </c>
      <c r="G151" s="109">
        <v>-0.1</v>
      </c>
      <c r="H151" s="109">
        <v>-0.15</v>
      </c>
    </row>
    <row r="152">
      <c r="B152" s="107">
        <f>Portfolio!Q54</f>
        <v>45379</v>
      </c>
      <c r="C152" s="108">
        <f>Portfolio!BN54</f>
        <v>125.02754339182886</v>
      </c>
      <c r="D152" s="108">
        <f>Portfolio!BJ54</f>
        <v>123.31235785504842</v>
      </c>
      <c r="E152" s="108">
        <f>Portfolio!BR54</f>
        <v>122.01562988067778</v>
      </c>
      <c r="F152" s="109">
        <f>C152/MAX(C$120:C152)-1</f>
        <v>0.0</v>
      </c>
      <c r="G152" s="109">
        <v>-0.1</v>
      </c>
      <c r="H152" s="109">
        <v>-0.15</v>
      </c>
    </row>
    <row r="153">
      <c r="B153" s="107">
        <f>Portfolio!Q55</f>
        <v>45412</v>
      </c>
      <c r="C153" s="108">
        <f>Portfolio!BN55</f>
        <v>123.33109623049268</v>
      </c>
      <c r="D153" s="108">
        <f>Portfolio!BJ55</f>
        <v>122.38771239199932</v>
      </c>
      <c r="E153" s="108">
        <f>Portfolio!BR55</f>
        <v>119.66530201625162</v>
      </c>
      <c r="F153" s="109">
        <f>C153/MAX(C$120:C153)-1</f>
        <v>-0.013568587491314732</v>
      </c>
      <c r="G153" s="109">
        <v>-0.1</v>
      </c>
      <c r="H153" s="109">
        <v>-0.15</v>
      </c>
    </row>
    <row r="154">
      <c r="B154" s="107">
        <f>Portfolio!Q56</f>
        <v>45443</v>
      </c>
      <c r="C154" s="108">
        <f>Portfolio!BN56</f>
        <v>124.47892023513545</v>
      </c>
      <c r="D154" s="108">
        <f>Portfolio!BJ56</f>
        <v>123.20860171604475</v>
      </c>
      <c r="E154" s="108">
        <f>Portfolio!BR56</f>
        <v>120.67185751676402</v>
      </c>
      <c r="F154" s="109">
        <f>C154/MAX(C$120:C154)-1</f>
        <v>-0.004388018366273561</v>
      </c>
      <c r="G154" s="109">
        <v>-0.1</v>
      </c>
      <c r="H154" s="109">
        <v>-0.15</v>
      </c>
    </row>
    <row r="155">
      <c r="B155" s="107">
        <f>Portfolio!Q57</f>
        <v>45471</v>
      </c>
      <c r="C155" s="108">
        <f>Portfolio!BN57</f>
        <v>127.36616597228934</v>
      </c>
      <c r="D155" s="108">
        <f>Portfolio!BJ57</f>
        <v>125.77433798954145</v>
      </c>
      <c r="E155" s="108">
        <f>Portfolio!BR57</f>
        <v>123.25933715518765</v>
      </c>
      <c r="F155" s="109">
        <f>C155/MAX(C$120:C155)-1</f>
        <v>0.0</v>
      </c>
      <c r="G155" s="109">
        <v>-0.1</v>
      </c>
      <c r="H155" s="109">
        <v>-0.15</v>
      </c>
    </row>
    <row r="156">
      <c r="B156" s="107">
        <f>Portfolio!Q58</f>
        <v>45504</v>
      </c>
      <c r="C156" s="108">
        <f>Portfolio!BN58</f>
        <v>126.97121919337201</v>
      </c>
      <c r="D156" s="108">
        <f>Portfolio!BJ58</f>
        <v>126.68126882221662</v>
      </c>
      <c r="E156" s="108">
        <f>Portfolio!BR58</f>
        <v>123.93398948516572</v>
      </c>
      <c r="F156" s="109">
        <f>C156/MAX(C$120:C156)-1</f>
        <v>-0.0031008767195147557</v>
      </c>
      <c r="G156" s="109">
        <v>-0.1</v>
      </c>
      <c r="H156" s="109">
        <v>-0.15</v>
      </c>
    </row>
    <row r="157">
      <c r="B157" s="107">
        <f>Portfolio!Q59</f>
        <v>45534</v>
      </c>
      <c r="C157" s="108">
        <f>Portfolio!BN59</f>
        <v>125.01270722486107</v>
      </c>
      <c r="D157" s="108">
        <f>Portfolio!BJ59</f>
        <v>125.06109023330373</v>
      </c>
      <c r="E157" s="108">
        <f>Portfolio!BR59</f>
        <v>122.16426210993704</v>
      </c>
      <c r="F157" s="109">
        <f>C157/MAX(C$120:C157)-1</f>
        <v>-0.0184778958325581</v>
      </c>
      <c r="G157" s="109">
        <v>-0.1</v>
      </c>
      <c r="H157" s="109">
        <v>-0.15</v>
      </c>
    </row>
    <row r="158">
      <c r="B158" s="107">
        <f>Portfolio!Q60</f>
        <v>45565</v>
      </c>
      <c r="C158" s="108">
        <f>Portfolio!BN60</f>
        <v>124.6468974790669</v>
      </c>
      <c r="D158" s="108">
        <f>Portfolio!BJ60</f>
        <v>125.31908511956698</v>
      </c>
      <c r="E158" s="108">
        <f>Portfolio!BR60</f>
        <v>121.8665085922185</v>
      </c>
      <c r="F158" s="109">
        <f>C158/MAX(C$120:C158)-1</f>
        <v>-0.021350006671426947</v>
      </c>
      <c r="G158" s="109">
        <v>-0.1</v>
      </c>
      <c r="H158" s="109">
        <v>-0.15</v>
      </c>
    </row>
    <row r="159">
      <c r="B159" s="107">
        <f>Portfolio!Q61</f>
        <v>45596</v>
      </c>
      <c r="C159" s="108">
        <f>Portfolio!BN61</f>
        <v>129.39005947268274</v>
      </c>
      <c r="D159" s="108">
        <f>Portfolio!BJ61</f>
        <v>130.62051760468862</v>
      </c>
      <c r="E159" s="108">
        <f>Portfolio!BR61</f>
        <v>125.61158985814794</v>
      </c>
      <c r="F159" s="109">
        <f>C159/MAX(C$120:C159)-1</f>
        <v>0.0</v>
      </c>
      <c r="G159" s="109">
        <v>-0.1</v>
      </c>
      <c r="H159" s="109">
        <v>-0.15</v>
      </c>
    </row>
    <row r="160">
      <c r="B160" s="107">
        <f>Portfolio!Q62</f>
        <v>45625</v>
      </c>
      <c r="C160" s="108">
        <f>Portfolio!BN62</f>
        <v>131.79014695961504</v>
      </c>
      <c r="D160" s="108">
        <f>Portfolio!BJ62</f>
        <v>132.68777004059152</v>
      </c>
      <c r="E160" s="108">
        <f>Portfolio!BR62</f>
        <v>128.88123505354565</v>
      </c>
      <c r="F160" s="109">
        <f>C160/MAX(C$120:C160)-1</f>
        <v>0.0</v>
      </c>
      <c r="G160" s="109">
        <v>-0.1</v>
      </c>
      <c r="H160" s="109">
        <v>-0.15</v>
      </c>
    </row>
    <row r="161">
      <c r="B161" s="107">
        <f>Portfolio!Q63</f>
        <v>45657</v>
      </c>
      <c r="C161" s="108">
        <f>Portfolio!BN63</f>
        <v>133.97050946823398</v>
      </c>
      <c r="D161" s="108">
        <f>Portfolio!BJ63</f>
        <v>134.6619267956352</v>
      </c>
      <c r="E161" s="108">
        <f>Portfolio!BR63</f>
        <v>130.22278720193674</v>
      </c>
      <c r="F161" s="109">
        <f>C161/MAX(C$120:C161)-1</f>
        <v>0.0</v>
      </c>
      <c r="G161" s="109">
        <v>-0.1</v>
      </c>
      <c r="H161" s="109">
        <v>-0.15</v>
      </c>
    </row>
    <row r="162">
      <c r="B162" s="107">
        <f>Portfolio!Q64</f>
        <v>45688</v>
      </c>
      <c r="C162" s="108">
        <f>Portfolio!BN64</f>
        <v>136.76283460850843</v>
      </c>
      <c r="D162" s="108">
        <f>Portfolio!BJ64</f>
        <v>137.9306286512871</v>
      </c>
      <c r="E162" s="108">
        <f>Portfolio!BR64</f>
        <v>132.57070138096424</v>
      </c>
      <c r="F162" s="109">
        <f>C162/MAX(C$120:C162)-1</f>
        <v>0.0</v>
      </c>
      <c r="G162" s="109">
        <v>-0.1</v>
      </c>
      <c r="H162" s="109">
        <v>-0.15</v>
      </c>
    </row>
    <row r="163">
      <c r="B163" s="107">
        <f>Portfolio!Q65</f>
        <v>45716</v>
      </c>
      <c r="C163" s="108">
        <f>Portfolio!BN65</f>
        <v>134.35729405424232</v>
      </c>
      <c r="D163" s="108">
        <f>Portfolio!BJ65</f>
        <v>136.33944905194858</v>
      </c>
      <c r="E163" s="108">
        <f>Portfolio!BR65</f>
        <v>129.69485911321974</v>
      </c>
      <c r="F163" s="109">
        <f>C163/MAX(C$120:C163)-1</f>
        <v>-0.01758913933856454</v>
      </c>
      <c r="G163" s="109">
        <v>-0.1</v>
      </c>
      <c r="H163" s="109">
        <v>-0.15</v>
      </c>
    </row>
    <row r="164">
      <c r="B164" s="107">
        <f>Portfolio!Q66</f>
        <v>45747</v>
      </c>
      <c r="C164" s="108">
        <f>Portfolio!BN66</f>
        <v>131.60485712401908</v>
      </c>
      <c r="D164" s="108">
        <f>Portfolio!BJ66</f>
        <v>134.5293916565441</v>
      </c>
      <c r="E164" s="108">
        <f>Portfolio!BR66</f>
        <v>126.41854346135189</v>
      </c>
      <c r="F164" s="109">
        <f>C164/MAX(C$120:C164)-1</f>
        <v>-0.037714760002264924</v>
      </c>
      <c r="G164" s="109">
        <v>-0.1</v>
      </c>
      <c r="H164" s="109">
        <v>-0.15</v>
      </c>
    </row>
    <row r="165">
      <c r="B165" s="107">
        <f>Portfolio!Q67</f>
        <v>45777</v>
      </c>
      <c r="C165" s="108">
        <f>Portfolio!BN67</f>
        <v>130.94103508407397</v>
      </c>
      <c r="D165" s="108">
        <f>Portfolio!BJ67</f>
        <v>134.20551856908995</v>
      </c>
      <c r="E165" s="108">
        <f>Portfolio!BR67</f>
        <v>125.74547195083069</v>
      </c>
      <c r="F165" s="109">
        <f>C165/MAX(C$120:C165)-1</f>
        <v>-0.0425685789644511</v>
      </c>
      <c r="G165" s="109">
        <v>-0.1</v>
      </c>
      <c r="H165" s="109">
        <v>-0.15</v>
      </c>
    </row>
    <row r="166">
      <c r="B166" s="107">
        <f>Portfolio!Q68</f>
        <v>45807</v>
      </c>
      <c r="C166" s="108">
        <f>Portfolio!BN68</f>
        <v>136.56901247416533</v>
      </c>
      <c r="D166" s="108">
        <f>Portfolio!BJ68</f>
        <v>138.9259161089211</v>
      </c>
      <c r="E166" s="108">
        <f>Portfolio!BR68</f>
        <v>131.2668988686435</v>
      </c>
      <c r="F166" s="109">
        <f>C166/MAX(C$120:C166)-1</f>
        <v>-0.0014172134915009238</v>
      </c>
      <c r="G166" s="109">
        <v>-0.1</v>
      </c>
      <c r="H166" s="109">
        <v>-0.15</v>
      </c>
    </row>
    <row r="167">
      <c r="B167" s="107">
        <f>Portfolio!Q69</f>
        <v>45838</v>
      </c>
      <c r="C167" s="108">
        <f>Portfolio!BN69</f>
        <v>138.03061942866987</v>
      </c>
      <c r="D167" s="108">
        <f>Portfolio!BJ69</f>
        <v>140.062229991101</v>
      </c>
      <c r="E167" s="108">
        <f>Portfolio!BR69</f>
        <v>132.88868599219202</v>
      </c>
      <c r="F167" s="109">
        <f>C167/MAX(C$120:C167)-1</f>
        <v>0.0</v>
      </c>
      <c r="G167" s="109">
        <v>-0.1</v>
      </c>
      <c r="H167" s="109">
        <v>-0.15</v>
      </c>
    </row>
    <row r="168">
      <c r="B168" s="107">
        <f>Portfolio!Q70</f>
        <v>45869</v>
      </c>
      <c r="C168" s="108">
        <f>Portfolio!BN70</f>
        <v>139.4061715019606</v>
      </c>
      <c r="D168" s="108">
        <f>Portfolio!BJ70</f>
        <v>141.57505716888292</v>
      </c>
      <c r="E168" s="108">
        <f>Portfolio!BR70</f>
        <v>135.15921103826906</v>
      </c>
      <c r="F168" s="109">
        <f>C168/MAX(C$120:C168)-1</f>
        <v>0.0</v>
      </c>
      <c r="G168" s="109">
        <v>-0.1</v>
      </c>
      <c r="H168" s="109">
        <v>-0.15</v>
      </c>
    </row>
    <row r="169">
      <c r="B169" s="107">
        <f>Portfolio!Q71</f>
        <v>45898</v>
      </c>
      <c r="C169" s="108">
        <f>Portfolio!BN71</f>
        <v>140.5410955073171</v>
      </c>
      <c r="D169" s="108">
        <f>Portfolio!BJ71</f>
        <v>142.60509799269104</v>
      </c>
      <c r="E169" s="108">
        <f>Portfolio!BR71</f>
        <v>136.5928139242727</v>
      </c>
      <c r="F169" s="109">
        <f>C169/MAX(C$120:C169)-1</f>
        <v>0.0</v>
      </c>
      <c r="G169" s="109">
        <v>-0.1</v>
      </c>
      <c r="H169" s="109">
        <v>-0.15</v>
      </c>
    </row>
    <row r="170">
      <c r="B170" s="107">
        <f>Portfolio!Q72</f>
        <v>45930</v>
      </c>
      <c r="C170" s="108">
        <f>Portfolio!BN72</f>
        <v>143.54660411665517</v>
      </c>
      <c r="D170" s="108">
        <f>Portfolio!BJ72</f>
        <v>146.58304502085753</v>
      </c>
      <c r="E170" s="108">
        <f>Portfolio!BR72</f>
        <v>138.42628310817838</v>
      </c>
      <c r="F170" s="109">
        <f>C170/MAX(C$120:C170)-1</f>
        <v>0.0</v>
      </c>
      <c r="G170" s="109">
        <v>-0.1</v>
      </c>
      <c r="H170" s="109">
        <v>-0.15</v>
      </c>
    </row>
    <row r="171">
      <c r="B171" s="107">
        <f>Portfolio!Q73</f>
        <v>45961</v>
      </c>
      <c r="C171" s="108">
        <f>Portfolio!BN73</f>
        <v>148.16924625772143</v>
      </c>
      <c r="D171" s="108">
        <f>Portfolio!BJ73</f>
        <v>150.83015715047537</v>
      </c>
      <c r="E171" s="108">
        <f>Portfolio!BR73</f>
        <v>142.4134753791627</v>
      </c>
      <c r="F171" s="109">
        <f>C171/MAX(C$120:C171)-1</f>
        <v>0.0</v>
      </c>
      <c r="G171" s="109">
        <v>-0.1</v>
      </c>
      <c r="H171" s="109">
        <v>-0.15</v>
      </c>
    </row>
    <row r="172">
      <c r="B172" s="107">
        <f>Portfolio!Q74</f>
        <v>45989</v>
      </c>
      <c r="C172" s="108">
        <f>Portfolio!BN74</f>
        <v>148.93733651007605</v>
      </c>
      <c r="D172" s="108">
        <f>Portfolio!BJ74</f>
        <v>152.1967944790304</v>
      </c>
      <c r="E172" s="108">
        <f>Portfolio!BR74</f>
        <v>142.59646033885488</v>
      </c>
      <c r="F172" s="109">
        <f>C172/MAX(C$120:C172)-1</f>
        <v>0.0</v>
      </c>
      <c r="G172" s="109">
        <v>-0.1</v>
      </c>
      <c r="H172" s="109">
        <v>-0.15</v>
      </c>
    </row>
    <row r="173">
      <c r="B173" s="107">
        <f>Portfolio!Q75</f>
        <v>46022</v>
      </c>
      <c r="C173" s="108">
        <f>Portfolio!BN75</f>
        <v>148.34298450138306</v>
      </c>
      <c r="D173" s="108">
        <f>Portfolio!BJ75</f>
        <v>151.5262167650507</v>
      </c>
      <c r="E173" s="108">
        <f>Portfolio!BR75</f>
        <v>141.9283003011575</v>
      </c>
      <c r="F173" s="109">
        <f>C173/MAX(C$120:C173)-1</f>
        <v>-0.003990617951280417</v>
      </c>
      <c r="G173" s="109">
        <v>-0.1</v>
      </c>
      <c r="H173" s="109">
        <v>-0.15</v>
      </c>
    </row>
    <row r="174">
      <c r="B174" s="107">
        <f>Portfolio!Q76</f>
        <v>46052</v>
      </c>
      <c r="C174" s="108">
        <f>Portfolio!BN76</f>
        <v>148.5013256473947</v>
      </c>
      <c r="D174" s="108">
        <f>Portfolio!BJ76</f>
        <v>152.8135597437016</v>
      </c>
      <c r="E174" s="108">
        <f>Portfolio!BR76</f>
        <v>141.0982456764007</v>
      </c>
      <c r="F174" s="109">
        <f>C174/MAX(C$120:C174)-1</f>
        <v>-0.0029274785819192184</v>
      </c>
      <c r="G174" s="109">
        <v>-0.1</v>
      </c>
      <c r="H174" s="109">
        <v>-0.15</v>
      </c>
    </row>
    <row r="175">
      <c r="B175" s="107">
        <f>Portfolio!Q77</f>
        <v>46080</v>
      </c>
      <c r="C175" s="108">
        <f>Portfolio!BN77</f>
        <v>149.62827903668713</v>
      </c>
      <c r="D175" s="108">
        <f>Portfolio!BJ77</f>
        <v>152.91065232668745</v>
      </c>
      <c r="E175" s="108">
        <f>Portfolio!BR77</f>
        <v>144.2615019925718</v>
      </c>
      <c r="F175" s="109">
        <f>C175/MAX(C$120:C175)-1</f>
        <v>0.0</v>
      </c>
      <c r="G175" s="109">
        <v>-0.1</v>
      </c>
      <c r="H175" s="109">
        <v>-0.15</v>
      </c>
    </row>
    <row r="176">
      <c r="B176" s="107">
        <f>Portfolio!Q78</f>
        <v>46112</v>
      </c>
      <c r="C176" s="108">
        <f>Portfolio!BN78</f>
        <v>142.75552083912132</v>
      </c>
      <c r="D176" s="108">
        <f>Portfolio!BJ78</f>
        <v>146.3583830927747</v>
      </c>
      <c r="E176" s="108">
        <f>Portfolio!BR78</f>
        <v>137.85946851316567</v>
      </c>
      <c r="F176" s="109">
        <f>C176/MAX(C$120:C176)-1</f>
        <v>-0.045932214430406515</v>
      </c>
      <c r="G176" s="109">
        <v>-0.1</v>
      </c>
      <c r="H176" s="109">
        <v>-0.15</v>
      </c>
    </row>
    <row r="177">
      <c r="B177" s="107">
        <f>Portfolio!Q79</f>
        <v>46142</v>
      </c>
      <c r="C177" s="108">
        <f>Portfolio!BN79</f>
        <v>147.58637509763383</v>
      </c>
      <c r="D177" s="108">
        <f>Portfolio!BJ79</f>
        <v>149.87951463778208</v>
      </c>
      <c r="E177" s="108">
        <f>Portfolio!BR79</f>
        <v>142.72465847182144</v>
      </c>
      <c r="F177" s="109">
        <f>C177/MAX(C$120:C177)-1</f>
        <v>-0.0136465108881767</v>
      </c>
      <c r="G177" s="109">
        <v>-0.1</v>
      </c>
      <c r="H177" s="109">
        <v>-0.15</v>
      </c>
    </row>
    <row r="178">
      <c r="B178" s="107">
        <f>Portfolio!Q80</f>
        <v>46171</v>
      </c>
      <c r="C178" s="108">
        <f>Portfolio!BN80</f>
        <v>153.68136462141786</v>
      </c>
      <c r="D178" s="108">
        <f>Portfolio!BJ80</f>
        <v>154.84642370593824</v>
      </c>
      <c r="E178" s="108">
        <f>Portfolio!BR80</f>
        <v>148.22262297649308</v>
      </c>
      <c r="F178" s="109">
        <f>C178/MAX(C$120:C178)-1</f>
        <v>0.0</v>
      </c>
      <c r="G178" s="109">
        <v>-0.1</v>
      </c>
      <c r="H178" s="109">
        <v>-0.15</v>
      </c>
    </row>
    <row r="179">
      <c r="B179" s="107">
        <f>Portfolio!Q81</f>
        <v>46203</v>
      </c>
      <c r="C179" s="108">
        <f>Portfolio!BN81</f>
        <v>158.58715631214105</v>
      </c>
      <c r="D179" s="108">
        <f>Portfolio!BJ81</f>
        <v>158.0117610901189</v>
      </c>
      <c r="E179" s="108">
        <f>Portfolio!BR81</f>
        <v>152.91721791191608</v>
      </c>
      <c r="F179" s="109">
        <f>C179/MAX(C$120:C179)-1</f>
        <v>0.0</v>
      </c>
      <c r="G179" s="109">
        <v>-0.1</v>
      </c>
      <c r="H179" s="109">
        <v>-0.15</v>
      </c>
    </row>
    <row r="180">
      <c r="B180" s="107">
        <f>Portfolio!Q82</f>
        <v>46234</v>
      </c>
      <c r="C180" s="108">
        <f>Portfolio!BN82</f>
        <v>154.15719324526444</v>
      </c>
      <c r="D180" s="108">
        <f>Portfolio!BJ82</f>
        <v>154.5446785640456</v>
      </c>
      <c r="E180" s="108">
        <f>Portfolio!BR82</f>
        <v>148.63110891021475</v>
      </c>
      <c r="F180" s="109">
        <f>C180/MAX(C$120:C180)-1</f>
        <v>-0.027933933427479407</v>
      </c>
      <c r="G180" s="109">
        <v>-0.1</v>
      </c>
      <c r="H180" s="109">
        <v>-0.15</v>
      </c>
    </row>
    <row r="181">
      <c r="B181" s="107">
        <f>Portfolio!Q83</f>
        <v>46265</v>
      </c>
      <c r="C181" s="108">
        <f>Portfolio!BN83</f>
        <v>156.98996627266578</v>
      </c>
      <c r="D181" s="108">
        <f>Portfolio!BJ83</f>
        <v>157.44796323626167</v>
      </c>
      <c r="E181" s="108">
        <f>Portfolio!BR83</f>
        <v>150.29589113582432</v>
      </c>
      <c r="F181" s="109">
        <f>C181/MAX(C$120:C181)-1</f>
        <v>-0.010071370699980098</v>
      </c>
      <c r="G181" s="109">
        <v>-0.1</v>
      </c>
      <c r="H181" s="109">
        <v>-0.15</v>
      </c>
    </row>
    <row r="184" ht="19" customHeight="1">
      <c r="B184" s="104" t="s">
        <v>315</v>
      </c>
    </row>
    <row r="185">
      <c r="B185" s="105" t="s">
        <v>316</v>
      </c>
    </row>
    <row r="187" ht="34" customHeight="1">
      <c r="B187" s="106" t="s">
        <v>275</v>
      </c>
      <c r="C187" s="106" t="s">
        <v>276</v>
      </c>
      <c r="D187" s="106" t="s">
        <v>277</v>
      </c>
    </row>
    <row r="188">
      <c r="B188" s="110" t="s">
        <v>317</v>
      </c>
      <c r="C188" s="109">
        <f>Portfolio!L37</f>
        <v>0.19</v>
      </c>
      <c r="D188" s="110" t="str">
        <f>B188&amp;" "&amp;TEXT(C188,"0%")</f>
        <v>ESGI  International sustainable 19%</v>
      </c>
    </row>
    <row r="189">
      <c r="B189" s="110" t="s">
        <v>318</v>
      </c>
      <c r="C189" s="109">
        <f>Portfolio!L41</f>
        <v>0.01</v>
      </c>
      <c r="D189" s="110" t="str">
        <f>B189&amp;" "&amp;TEXT(C189,"0%")</f>
        <v>VETH  Australian sustainable 1%</v>
      </c>
    </row>
    <row r="190">
      <c r="B190" s="110" t="s">
        <v>319</v>
      </c>
      <c r="C190" s="109">
        <f>1-C188-C189</f>
        <v>0.8</v>
      </c>
      <c r="D190" s="110" t="str">
        <f>B190&amp;" "&amp;TEXT(C190,"0%")</f>
        <v>Other holdings 80%</v>
      </c>
    </row>
    <row r="206" ht="19" customHeight="1">
      <c r="B206" s="104" t="s">
        <v>320</v>
      </c>
    </row>
    <row r="207">
      <c r="B207" s="105" t="s">
        <v>321</v>
      </c>
    </row>
    <row r="209" ht="34" customHeight="1">
      <c r="B209" s="106" t="s">
        <v>322</v>
      </c>
      <c r="C209" s="106" t="s">
        <v>276</v>
      </c>
      <c r="D209" s="106" t="s">
        <v>277</v>
      </c>
    </row>
    <row r="210">
      <c r="B210" s="110" t="s">
        <v>186</v>
      </c>
      <c r="C210" s="109">
        <f>SUMIF(Portfolio!$E$35:$E$43,"Equities",Portfolio!$L$35:$L$43)</f>
        <v>0.6661</v>
      </c>
      <c r="D210" s="110" t="str">
        <f>B210&amp;" "&amp;TEXT(C210,"0.0%")</f>
        <v>Equities 66.6%</v>
      </c>
    </row>
    <row r="211">
      <c r="B211" s="110" t="s">
        <v>206</v>
      </c>
      <c r="C211" s="109">
        <f>SUMIF(Portfolio!$E$35:$E$43,"Infrastructure",Portfolio!$L$35:$L$43)</f>
        <v>0.0339</v>
      </c>
      <c r="D211" s="110" t="str">
        <f>B211&amp;" "&amp;TEXT(C211,"0.0%")</f>
        <v>Infrastructure 3.4%</v>
      </c>
    </row>
    <row r="212">
      <c r="B212" s="110" t="s">
        <v>323</v>
      </c>
      <c r="C212" s="109">
        <f>SUMIF(Portfolio!$E$35:$E$43,"Cash",Portfolio!$L$35:$L$43)</f>
        <v>0.21</v>
      </c>
      <c r="D212" s="110" t="str">
        <f>B212&amp;" "&amp;TEXT(C212,"0.0%")</f>
        <v>Cash (BILL) 21.0%</v>
      </c>
    </row>
    <row r="213">
      <c r="B213" s="110" t="s">
        <v>324</v>
      </c>
      <c r="C213" s="109">
        <f>SUMIF(Portfolio!$E$35:$E$43,"Alternatives (Gold)",Portfolio!$L$35:$L$43)</f>
        <v>0.08</v>
      </c>
      <c r="D213" s="110" t="str">
        <f>B213&amp;" "&amp;TEXT(C213,"0.0%")</f>
        <v>Gold 8.0%</v>
      </c>
    </row>
    <row r="214">
      <c r="B214" s="110" t="s">
        <v>325</v>
      </c>
      <c r="C214" s="109">
        <f>SUMIF(Portfolio!$E$35:$E$43,"Bonds",Portfolio!$L$35:$L$43)</f>
        <v>0.01</v>
      </c>
      <c r="D214" s="110" t="str">
        <f>B214&amp;" "&amp;TEXT(C214,"0.0%")</f>
        <v>Bonds (VACF) 1.0%</v>
      </c>
    </row>
    <row r="215">
      <c r="B215" s="111" t="s">
        <v>296</v>
      </c>
      <c r="C215" s="112">
        <f>SUM(C210:C214)</f>
        <v>1.0</v>
      </c>
      <c r="D215" s="111" t="s">
        <v>297</v>
      </c>
    </row>
    <row r="228" ht="19" customHeight="1">
      <c r="B228" s="104" t="s">
        <v>326</v>
      </c>
    </row>
    <row r="229">
      <c r="B229" s="105" t="s">
        <v>327</v>
      </c>
    </row>
    <row r="231" ht="34" customHeight="1">
      <c r="B231" s="106" t="s">
        <v>328</v>
      </c>
      <c r="C231" s="106" t="s">
        <v>329</v>
      </c>
      <c r="D231" s="106" t="s">
        <v>330</v>
      </c>
      <c r="E231" s="106" t="s">
        <v>277</v>
      </c>
    </row>
    <row r="232">
      <c r="B232" s="110" t="s">
        <v>279</v>
      </c>
      <c r="C232" s="109">
        <f>Portfolio!L35+Portfolio!L40</f>
        <v>0.3</v>
      </c>
      <c r="D232" s="109">
        <f>0.3-C232</f>
        <v>0.0</v>
      </c>
      <c r="E232" s="110" t="str">
        <f>B232&amp;"  "&amp;TEXT(C232,"0.0%")</f>
        <v>US equities  30.0%</v>
      </c>
    </row>
    <row r="233">
      <c r="B233" s="110" t="s">
        <v>281</v>
      </c>
      <c r="C233" s="109">
        <f>Portfolio!L36</f>
        <v>0.21</v>
      </c>
      <c r="D233" s="109">
        <f>0.3-C233</f>
        <v>0.09</v>
      </c>
      <c r="E233" s="110" t="str">
        <f>B233&amp;"  "&amp;TEXT(C233,"0.0%")</f>
        <v>Australian cash  21.0%</v>
      </c>
    </row>
    <row r="234">
      <c r="B234" s="110" t="s">
        <v>331</v>
      </c>
      <c r="C234" s="109">
        <f>Portfolio!L37</f>
        <v>0.19</v>
      </c>
      <c r="D234" s="109">
        <f>0.3-C234</f>
        <v>0.10999999999999999</v>
      </c>
      <c r="E234" s="110" t="str">
        <f>B234&amp;"  "&amp;TEXT(C234,"0.0%")</f>
        <v>Global equities (ESGI)  19.0%</v>
      </c>
    </row>
    <row r="235">
      <c r="B235" s="110" t="s">
        <v>332</v>
      </c>
      <c r="C235" s="109">
        <f>Portfolio!L38</f>
        <v>0.1661</v>
      </c>
      <c r="D235" s="109">
        <f>0.3-C235</f>
        <v>0.1339</v>
      </c>
      <c r="E235" s="110" t="str">
        <f>B235&amp;"  "&amp;TEXT(C235,"0.0%")</f>
        <v>Japan equities  16.6%</v>
      </c>
    </row>
    <row r="236">
      <c r="B236" s="110" t="s">
        <v>333</v>
      </c>
      <c r="C236" s="109">
        <f>Portfolio!L43</f>
        <v>0.08</v>
      </c>
      <c r="D236" s="109">
        <f>0.3-C236</f>
        <v>0.21999999999999997</v>
      </c>
      <c r="E236" s="110" t="str">
        <f>B236&amp;"  "&amp;TEXT(C236,"0.0%")</f>
        <v>Global gold  8.0%</v>
      </c>
    </row>
    <row r="237">
      <c r="B237" s="110" t="s">
        <v>289</v>
      </c>
      <c r="C237" s="109">
        <f>Portfolio!L39</f>
        <v>0.0339</v>
      </c>
      <c r="D237" s="109">
        <f>0.3-C237</f>
        <v>0.2661</v>
      </c>
      <c r="E237" s="110" t="str">
        <f>B237&amp;"  "&amp;TEXT(C237,"0.0%")</f>
        <v>Global infrastructure  3.4%</v>
      </c>
    </row>
    <row r="238">
      <c r="B238" s="110" t="s">
        <v>334</v>
      </c>
      <c r="C238" s="109">
        <f>Portfolio!L41</f>
        <v>0.01</v>
      </c>
      <c r="D238" s="109">
        <f>0.3-C238</f>
        <v>0.29</v>
      </c>
      <c r="E238" s="110" t="str">
        <f>B238&amp;"  "&amp;TEXT(C238,"0.0%")</f>
        <v>Australian equities  1.0%</v>
      </c>
    </row>
    <row r="239">
      <c r="B239" s="110" t="s">
        <v>335</v>
      </c>
      <c r="C239" s="109">
        <f>Portfolio!L42</f>
        <v>0.01</v>
      </c>
      <c r="D239" s="109">
        <f>0.3-C239</f>
        <v>0.29</v>
      </c>
      <c r="E239" s="110" t="str">
        <f>B239&amp;"  "&amp;TEXT(C239,"0.0%")</f>
        <v>Australian bonds  1.0%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9537D33CCB9B4DA7F385546FD1C436" ma:contentTypeVersion="9" ma:contentTypeDescription="Create a new document." ma:contentTypeScope="" ma:versionID="842b0565a4418871681b6f4c92d79ee3">
  <xsd:schema xmlns:xsd="http://www.w3.org/2001/XMLSchema" xmlns:xs="http://www.w3.org/2001/XMLSchema" xmlns:p="http://schemas.microsoft.com/office/2006/metadata/properties" xmlns:ns3="96f2fa8d-1612-4b5f-9bae-c849341aa79b" targetNamespace="http://schemas.microsoft.com/office/2006/metadata/properties" ma:root="true" ma:fieldsID="7d820f4314ace2fb62ed8979018547ec" ns3:_="">
    <xsd:import namespace="96f2fa8d-1612-4b5f-9bae-c849341aa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2fa8d-1612-4b5f-9bae-c849341aa7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f2fa8d-1612-4b5f-9bae-c849341aa79b" xsi:nil="true"/>
  </documentManagement>
</p:properties>
</file>

<file path=customXml/itemProps1.xml><?xml version="1.0" encoding="utf-8"?>
<ds:datastoreItem xmlns:ds="http://schemas.openxmlformats.org/officeDocument/2006/customXml" ds:itemID="{9159544F-69DB-41B4-8505-19661C96FE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7F72E0-F216-44BE-AA52-42A6D64CE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2fa8d-1612-4b5f-9bae-c849341aa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8ACA62-78D5-4227-82F0-E4205F62AD15}">
  <ds:schemaRefs>
    <ds:schemaRef ds:uri="96f2fa8d-1612-4b5f-9bae-c849341aa79b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China</vt:lpstr>
      <vt:lpstr>Emerging</vt:lpstr>
      <vt:lpstr>Australia</vt:lpstr>
      <vt:lpstr>US</vt:lpstr>
      <vt:lpstr>Euro</vt:lpstr>
      <vt:lpstr>Japan</vt:lpstr>
      <vt:lpstr>RF</vt:lpstr>
      <vt:lpstr>Portfolio</vt:lpstr>
      <vt:lpstr>COVID Stress Test</vt:lpstr>
      <vt:lpstr>Macro-outlook 27</vt:lpstr>
      <vt:lpstr>FIA</vt:lpstr>
      <vt:lpstr>Slide Charts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 Cooper</dc:creator>
  <cp:keywords/>
  <dc:description/>
  <cp:lastModifiedBy>Marcus Chandler</cp:lastModifiedBy>
  <cp:revision/>
  <dcterms:created xsi:type="dcterms:W3CDTF">2026-09-06T22:52:23Z</dcterms:created>
  <dcterms:modified xsi:type="dcterms:W3CDTF">2026-09-24T10:00:52Z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0x0101006C9537D33CCB9B4DA7F385546FD1C436</vt:lpwstr>
  </property>
</Properties>
</file>